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122"/>
  <workbookPr showInkAnnotation="0" autoCompressPictures="0"/>
  <bookViews>
    <workbookView xWindow="0" yWindow="0" windowWidth="25600" windowHeight="13980" tabRatio="500"/>
  </bookViews>
  <sheets>
    <sheet name="MASTERLIST" sheetId="10" r:id="rId1"/>
    <sheet name="NoDES for Mapping" sheetId="2" r:id="rId2"/>
    <sheet name="MASTER_APPRENTICE_EdGES" sheetId="3" r:id="rId3"/>
    <sheet name="PIVOT" sheetId="11" r:id="rId4"/>
    <sheet name="NumberActive" sheetId="22" r:id="rId5"/>
    <sheet name="Apprent_Masters" sheetId="13" r:id="rId6"/>
    <sheet name="Emigration" sheetId="12" r:id="rId7"/>
    <sheet name="FirstStop" sheetId="25" r:id="rId8"/>
    <sheet name="LastStop" sheetId="26" r:id="rId9"/>
  </sheets>
  <definedNames>
    <definedName name="_xlnm._FilterDatabase" localSheetId="2" hidden="1">MASTER_APPRENTICE_EdGES!$A$1:$F$908</definedName>
    <definedName name="_xlnm._FilterDatabase" localSheetId="0" hidden="1">MASTERLIST!$A$1:$BI$1474</definedName>
    <definedName name="_xlnm._FilterDatabase" localSheetId="1" hidden="1">'NoDES for Mapping'!$A$1:$AY$1746</definedName>
  </definedNames>
  <calcPr calcId="140000" concurrentCalc="0"/>
  <pivotCaches>
    <pivotCache cacheId="0" r:id="rId10"/>
    <pivotCache cacheId="1" r:id="rId11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2" i="10" l="1"/>
  <c r="N2" i="10"/>
  <c r="M3" i="10"/>
  <c r="N3" i="10"/>
  <c r="M4" i="10"/>
  <c r="N4" i="10"/>
  <c r="M5" i="10"/>
  <c r="N5" i="10"/>
  <c r="M6" i="10"/>
  <c r="N6" i="10"/>
  <c r="M7" i="10"/>
  <c r="N7" i="10"/>
  <c r="M8" i="10"/>
  <c r="N8" i="10"/>
  <c r="M9" i="10"/>
  <c r="N9" i="10"/>
  <c r="M10" i="10"/>
  <c r="N10" i="10"/>
  <c r="M11" i="10"/>
  <c r="N11" i="10"/>
  <c r="M12" i="10"/>
  <c r="N12" i="10"/>
  <c r="M13" i="10"/>
  <c r="N13" i="10"/>
  <c r="M14" i="10"/>
  <c r="N14" i="10"/>
  <c r="M15" i="10"/>
  <c r="N15" i="10"/>
  <c r="M16" i="10"/>
  <c r="N16" i="10"/>
  <c r="M17" i="10"/>
  <c r="N17" i="10"/>
  <c r="M18" i="10"/>
  <c r="N18" i="10"/>
  <c r="M19" i="10"/>
  <c r="N19" i="10"/>
  <c r="M20" i="10"/>
  <c r="N20" i="10"/>
  <c r="M21" i="10"/>
  <c r="N21" i="10"/>
  <c r="M22" i="10"/>
  <c r="N22" i="10"/>
  <c r="M23" i="10"/>
  <c r="N23" i="10"/>
  <c r="M24" i="10"/>
  <c r="N24" i="10"/>
  <c r="M25" i="10"/>
  <c r="N25" i="10"/>
  <c r="M26" i="10"/>
  <c r="N26" i="10"/>
  <c r="M27" i="10"/>
  <c r="N27" i="10"/>
  <c r="M28" i="10"/>
  <c r="N28" i="10"/>
  <c r="M29" i="10"/>
  <c r="N29" i="10"/>
  <c r="M30" i="10"/>
  <c r="N30" i="10"/>
  <c r="M31" i="10"/>
  <c r="N31" i="10"/>
  <c r="M32" i="10"/>
  <c r="N32" i="10"/>
  <c r="M33" i="10"/>
  <c r="N33" i="10"/>
  <c r="M34" i="10"/>
  <c r="N34" i="10"/>
  <c r="M35" i="10"/>
  <c r="N35" i="10"/>
  <c r="M36" i="10"/>
  <c r="N36" i="10"/>
  <c r="M37" i="10"/>
  <c r="N37" i="10"/>
  <c r="M38" i="10"/>
  <c r="N38" i="10"/>
  <c r="M39" i="10"/>
  <c r="N39" i="10"/>
  <c r="M40" i="10"/>
  <c r="N40" i="10"/>
  <c r="M41" i="10"/>
  <c r="N41" i="10"/>
  <c r="M42" i="10"/>
  <c r="N42" i="10"/>
  <c r="M43" i="10"/>
  <c r="N43" i="10"/>
  <c r="M44" i="10"/>
  <c r="N44" i="10"/>
  <c r="M45" i="10"/>
  <c r="N45" i="10"/>
  <c r="M46" i="10"/>
  <c r="N46" i="10"/>
  <c r="M47" i="10"/>
  <c r="N47" i="10"/>
  <c r="M48" i="10"/>
  <c r="N48" i="10"/>
  <c r="M49" i="10"/>
  <c r="N49" i="10"/>
  <c r="M50" i="10"/>
  <c r="N50" i="10"/>
  <c r="M51" i="10"/>
  <c r="N51" i="10"/>
  <c r="M52" i="10"/>
  <c r="N52" i="10"/>
  <c r="M53" i="10"/>
  <c r="N53" i="10"/>
  <c r="M54" i="10"/>
  <c r="N54" i="10"/>
  <c r="M55" i="10"/>
  <c r="N55" i="10"/>
  <c r="M56" i="10"/>
  <c r="N56" i="10"/>
  <c r="M57" i="10"/>
  <c r="N57" i="10"/>
  <c r="M58" i="10"/>
  <c r="N58" i="10"/>
  <c r="M59" i="10"/>
  <c r="N59" i="10"/>
  <c r="M60" i="10"/>
  <c r="N60" i="10"/>
  <c r="M61" i="10"/>
  <c r="N61" i="10"/>
  <c r="M62" i="10"/>
  <c r="N62" i="10"/>
  <c r="M63" i="10"/>
  <c r="N63" i="10"/>
  <c r="M64" i="10"/>
  <c r="N64" i="10"/>
  <c r="M65" i="10"/>
  <c r="N65" i="10"/>
  <c r="M66" i="10"/>
  <c r="N66" i="10"/>
  <c r="M67" i="10"/>
  <c r="N67" i="10"/>
  <c r="M68" i="10"/>
  <c r="N68" i="10"/>
  <c r="M69" i="10"/>
  <c r="N69" i="10"/>
  <c r="M70" i="10"/>
  <c r="N70" i="10"/>
  <c r="M71" i="10"/>
  <c r="N71" i="10"/>
  <c r="M72" i="10"/>
  <c r="N72" i="10"/>
  <c r="M73" i="10"/>
  <c r="N73" i="10"/>
  <c r="M74" i="10"/>
  <c r="N74" i="10"/>
  <c r="M75" i="10"/>
  <c r="N75" i="10"/>
  <c r="M76" i="10"/>
  <c r="N76" i="10"/>
  <c r="M77" i="10"/>
  <c r="N77" i="10"/>
  <c r="M78" i="10"/>
  <c r="N78" i="10"/>
  <c r="M79" i="10"/>
  <c r="N79" i="10"/>
  <c r="M80" i="10"/>
  <c r="N80" i="10"/>
  <c r="M81" i="10"/>
  <c r="N81" i="10"/>
  <c r="M82" i="10"/>
  <c r="N82" i="10"/>
  <c r="M83" i="10"/>
  <c r="N83" i="10"/>
  <c r="M84" i="10"/>
  <c r="N84" i="10"/>
  <c r="M85" i="10"/>
  <c r="N85" i="10"/>
  <c r="M86" i="10"/>
  <c r="N86" i="10"/>
  <c r="M87" i="10"/>
  <c r="N87" i="10"/>
  <c r="M88" i="10"/>
  <c r="N88" i="10"/>
  <c r="M89" i="10"/>
  <c r="N89" i="10"/>
  <c r="M90" i="10"/>
  <c r="N90" i="10"/>
  <c r="M91" i="10"/>
  <c r="N91" i="10"/>
  <c r="M92" i="10"/>
  <c r="N92" i="10"/>
  <c r="M93" i="10"/>
  <c r="N93" i="10"/>
  <c r="M94" i="10"/>
  <c r="N94" i="10"/>
  <c r="M95" i="10"/>
  <c r="N95" i="10"/>
  <c r="M96" i="10"/>
  <c r="N96" i="10"/>
  <c r="M97" i="10"/>
  <c r="N97" i="10"/>
  <c r="M98" i="10"/>
  <c r="N98" i="10"/>
  <c r="M99" i="10"/>
  <c r="N99" i="10"/>
  <c r="M100" i="10"/>
  <c r="N100" i="10"/>
  <c r="M101" i="10"/>
  <c r="N101" i="10"/>
  <c r="M102" i="10"/>
  <c r="N102" i="10"/>
  <c r="M103" i="10"/>
  <c r="N103" i="10"/>
  <c r="M104" i="10"/>
  <c r="N104" i="10"/>
  <c r="M105" i="10"/>
  <c r="N105" i="10"/>
  <c r="M106" i="10"/>
  <c r="N106" i="10"/>
  <c r="M107" i="10"/>
  <c r="N107" i="10"/>
  <c r="M108" i="10"/>
  <c r="N108" i="10"/>
  <c r="M109" i="10"/>
  <c r="N109" i="10"/>
  <c r="M110" i="10"/>
  <c r="N110" i="10"/>
  <c r="M111" i="10"/>
  <c r="N111" i="10"/>
  <c r="M112" i="10"/>
  <c r="N112" i="10"/>
  <c r="M113" i="10"/>
  <c r="N113" i="10"/>
  <c r="M114" i="10"/>
  <c r="N114" i="10"/>
  <c r="M115" i="10"/>
  <c r="N115" i="10"/>
  <c r="M116" i="10"/>
  <c r="N116" i="10"/>
  <c r="M117" i="10"/>
  <c r="N117" i="10"/>
  <c r="M118" i="10"/>
  <c r="N118" i="10"/>
  <c r="M119" i="10"/>
  <c r="N119" i="10"/>
  <c r="M120" i="10"/>
  <c r="N120" i="10"/>
  <c r="M121" i="10"/>
  <c r="N121" i="10"/>
  <c r="M122" i="10"/>
  <c r="N122" i="10"/>
  <c r="M123" i="10"/>
  <c r="N123" i="10"/>
  <c r="M124" i="10"/>
  <c r="N124" i="10"/>
  <c r="M125" i="10"/>
  <c r="N125" i="10"/>
  <c r="M126" i="10"/>
  <c r="N126" i="10"/>
  <c r="M127" i="10"/>
  <c r="N127" i="10"/>
  <c r="M128" i="10"/>
  <c r="N128" i="10"/>
  <c r="M129" i="10"/>
  <c r="N129" i="10"/>
  <c r="M130" i="10"/>
  <c r="N130" i="10"/>
  <c r="M131" i="10"/>
  <c r="N131" i="10"/>
  <c r="M132" i="10"/>
  <c r="N132" i="10"/>
  <c r="M133" i="10"/>
  <c r="N133" i="10"/>
  <c r="M134" i="10"/>
  <c r="N134" i="10"/>
  <c r="M135" i="10"/>
  <c r="N135" i="10"/>
  <c r="M136" i="10"/>
  <c r="N136" i="10"/>
  <c r="M137" i="10"/>
  <c r="N137" i="10"/>
  <c r="M138" i="10"/>
  <c r="N138" i="10"/>
  <c r="M139" i="10"/>
  <c r="N139" i="10"/>
  <c r="M140" i="10"/>
  <c r="N140" i="10"/>
  <c r="M141" i="10"/>
  <c r="N141" i="10"/>
  <c r="M142" i="10"/>
  <c r="N142" i="10"/>
  <c r="M143" i="10"/>
  <c r="N143" i="10"/>
  <c r="M144" i="10"/>
  <c r="N144" i="10"/>
  <c r="M145" i="10"/>
  <c r="N145" i="10"/>
  <c r="M146" i="10"/>
  <c r="N146" i="10"/>
  <c r="M147" i="10"/>
  <c r="N147" i="10"/>
  <c r="M148" i="10"/>
  <c r="N148" i="10"/>
  <c r="M149" i="10"/>
  <c r="N149" i="10"/>
  <c r="M150" i="10"/>
  <c r="N150" i="10"/>
  <c r="M151" i="10"/>
  <c r="N151" i="10"/>
  <c r="M152" i="10"/>
  <c r="N152" i="10"/>
  <c r="M153" i="10"/>
  <c r="N153" i="10"/>
  <c r="M154" i="10"/>
  <c r="N154" i="10"/>
  <c r="M155" i="10"/>
  <c r="N155" i="10"/>
  <c r="M156" i="10"/>
  <c r="N156" i="10"/>
  <c r="M157" i="10"/>
  <c r="N157" i="10"/>
  <c r="M158" i="10"/>
  <c r="N158" i="10"/>
  <c r="M159" i="10"/>
  <c r="N159" i="10"/>
  <c r="M160" i="10"/>
  <c r="N160" i="10"/>
  <c r="M161" i="10"/>
  <c r="N161" i="10"/>
  <c r="M162" i="10"/>
  <c r="N162" i="10"/>
  <c r="M163" i="10"/>
  <c r="N163" i="10"/>
  <c r="M164" i="10"/>
  <c r="N164" i="10"/>
  <c r="M165" i="10"/>
  <c r="N165" i="10"/>
  <c r="M166" i="10"/>
  <c r="N166" i="10"/>
  <c r="M167" i="10"/>
  <c r="N167" i="10"/>
  <c r="M168" i="10"/>
  <c r="N168" i="10"/>
  <c r="M169" i="10"/>
  <c r="N169" i="10"/>
  <c r="M170" i="10"/>
  <c r="N170" i="10"/>
  <c r="M171" i="10"/>
  <c r="N171" i="10"/>
  <c r="M172" i="10"/>
  <c r="N172" i="10"/>
  <c r="M173" i="10"/>
  <c r="N173" i="10"/>
  <c r="M174" i="10"/>
  <c r="N174" i="10"/>
  <c r="M175" i="10"/>
  <c r="N175" i="10"/>
  <c r="M176" i="10"/>
  <c r="N176" i="10"/>
  <c r="M177" i="10"/>
  <c r="N177" i="10"/>
  <c r="M178" i="10"/>
  <c r="N178" i="10"/>
  <c r="M179" i="10"/>
  <c r="N179" i="10"/>
  <c r="M180" i="10"/>
  <c r="N180" i="10"/>
  <c r="M181" i="10"/>
  <c r="N181" i="10"/>
  <c r="M182" i="10"/>
  <c r="N182" i="10"/>
  <c r="M183" i="10"/>
  <c r="N183" i="10"/>
  <c r="M184" i="10"/>
  <c r="N184" i="10"/>
  <c r="M185" i="10"/>
  <c r="N185" i="10"/>
  <c r="M186" i="10"/>
  <c r="N186" i="10"/>
  <c r="M187" i="10"/>
  <c r="N187" i="10"/>
  <c r="M188" i="10"/>
  <c r="N188" i="10"/>
  <c r="M189" i="10"/>
  <c r="N189" i="10"/>
  <c r="M190" i="10"/>
  <c r="N190" i="10"/>
  <c r="M191" i="10"/>
  <c r="N191" i="10"/>
  <c r="M192" i="10"/>
  <c r="N192" i="10"/>
  <c r="M193" i="10"/>
  <c r="N193" i="10"/>
  <c r="M194" i="10"/>
  <c r="N194" i="10"/>
  <c r="M195" i="10"/>
  <c r="N195" i="10"/>
  <c r="M196" i="10"/>
  <c r="N196" i="10"/>
  <c r="M197" i="10"/>
  <c r="N197" i="10"/>
  <c r="M198" i="10"/>
  <c r="N198" i="10"/>
  <c r="M199" i="10"/>
  <c r="N199" i="10"/>
  <c r="M200" i="10"/>
  <c r="N200" i="10"/>
  <c r="M201" i="10"/>
  <c r="N201" i="10"/>
  <c r="M202" i="10"/>
  <c r="N202" i="10"/>
  <c r="M203" i="10"/>
  <c r="N203" i="10"/>
  <c r="M204" i="10"/>
  <c r="N204" i="10"/>
  <c r="M205" i="10"/>
  <c r="N205" i="10"/>
  <c r="M206" i="10"/>
  <c r="N206" i="10"/>
  <c r="M207" i="10"/>
  <c r="N207" i="10"/>
  <c r="M208" i="10"/>
  <c r="N208" i="10"/>
  <c r="M209" i="10"/>
  <c r="N209" i="10"/>
  <c r="M210" i="10"/>
  <c r="N210" i="10"/>
  <c r="M211" i="10"/>
  <c r="N211" i="10"/>
  <c r="M212" i="10"/>
  <c r="N212" i="10"/>
  <c r="M213" i="10"/>
  <c r="N213" i="10"/>
  <c r="M214" i="10"/>
  <c r="N214" i="10"/>
  <c r="M215" i="10"/>
  <c r="N215" i="10"/>
  <c r="M216" i="10"/>
  <c r="N216" i="10"/>
  <c r="M217" i="10"/>
  <c r="N217" i="10"/>
  <c r="M218" i="10"/>
  <c r="N218" i="10"/>
  <c r="M219" i="10"/>
  <c r="N219" i="10"/>
  <c r="M220" i="10"/>
  <c r="N220" i="10"/>
  <c r="M221" i="10"/>
  <c r="N221" i="10"/>
  <c r="M222" i="10"/>
  <c r="N222" i="10"/>
  <c r="M223" i="10"/>
  <c r="N223" i="10"/>
  <c r="M224" i="10"/>
  <c r="N224" i="10"/>
  <c r="M225" i="10"/>
  <c r="N225" i="10"/>
  <c r="M226" i="10"/>
  <c r="N226" i="10"/>
  <c r="M227" i="10"/>
  <c r="N227" i="10"/>
  <c r="M228" i="10"/>
  <c r="N228" i="10"/>
  <c r="M229" i="10"/>
  <c r="N229" i="10"/>
  <c r="M230" i="10"/>
  <c r="N230" i="10"/>
  <c r="M231" i="10"/>
  <c r="N231" i="10"/>
  <c r="M232" i="10"/>
  <c r="N232" i="10"/>
  <c r="M233" i="10"/>
  <c r="N233" i="10"/>
  <c r="M234" i="10"/>
  <c r="N234" i="10"/>
  <c r="M235" i="10"/>
  <c r="N235" i="10"/>
  <c r="M236" i="10"/>
  <c r="N236" i="10"/>
  <c r="M237" i="10"/>
  <c r="N237" i="10"/>
  <c r="M238" i="10"/>
  <c r="N238" i="10"/>
  <c r="M239" i="10"/>
  <c r="N239" i="10"/>
  <c r="M240" i="10"/>
  <c r="N240" i="10"/>
  <c r="M241" i="10"/>
  <c r="N241" i="10"/>
  <c r="M242" i="10"/>
  <c r="N242" i="10"/>
  <c r="M243" i="10"/>
  <c r="N243" i="10"/>
  <c r="M244" i="10"/>
  <c r="N244" i="10"/>
  <c r="M245" i="10"/>
  <c r="N245" i="10"/>
  <c r="M246" i="10"/>
  <c r="N246" i="10"/>
  <c r="M247" i="10"/>
  <c r="N247" i="10"/>
  <c r="M248" i="10"/>
  <c r="N248" i="10"/>
  <c r="M249" i="10"/>
  <c r="N249" i="10"/>
  <c r="M250" i="10"/>
  <c r="N250" i="10"/>
  <c r="M251" i="10"/>
  <c r="N251" i="10"/>
  <c r="M252" i="10"/>
  <c r="N252" i="10"/>
  <c r="M253" i="10"/>
  <c r="N253" i="10"/>
  <c r="M254" i="10"/>
  <c r="N254" i="10"/>
  <c r="M255" i="10"/>
  <c r="N255" i="10"/>
  <c r="M256" i="10"/>
  <c r="N256" i="10"/>
  <c r="M257" i="10"/>
  <c r="N257" i="10"/>
  <c r="M258" i="10"/>
  <c r="N258" i="10"/>
  <c r="M259" i="10"/>
  <c r="N259" i="10"/>
  <c r="M260" i="10"/>
  <c r="N260" i="10"/>
  <c r="M261" i="10"/>
  <c r="N261" i="10"/>
  <c r="M262" i="10"/>
  <c r="N262" i="10"/>
  <c r="M263" i="10"/>
  <c r="N263" i="10"/>
  <c r="M264" i="10"/>
  <c r="N264" i="10"/>
  <c r="M265" i="10"/>
  <c r="N265" i="10"/>
  <c r="M266" i="10"/>
  <c r="N266" i="10"/>
  <c r="M267" i="10"/>
  <c r="N267" i="10"/>
  <c r="M268" i="10"/>
  <c r="N268" i="10"/>
  <c r="M269" i="10"/>
  <c r="N269" i="10"/>
  <c r="M270" i="10"/>
  <c r="N270" i="10"/>
  <c r="M271" i="10"/>
  <c r="N271" i="10"/>
  <c r="M272" i="10"/>
  <c r="N272" i="10"/>
  <c r="M273" i="10"/>
  <c r="N273" i="10"/>
  <c r="M274" i="10"/>
  <c r="N274" i="10"/>
  <c r="M275" i="10"/>
  <c r="N275" i="10"/>
  <c r="M276" i="10"/>
  <c r="N276" i="10"/>
  <c r="M277" i="10"/>
  <c r="N277" i="10"/>
  <c r="M278" i="10"/>
  <c r="N278" i="10"/>
  <c r="M279" i="10"/>
  <c r="N279" i="10"/>
  <c r="M280" i="10"/>
  <c r="N280" i="10"/>
  <c r="M281" i="10"/>
  <c r="N281" i="10"/>
  <c r="M282" i="10"/>
  <c r="N282" i="10"/>
  <c r="M283" i="10"/>
  <c r="N283" i="10"/>
  <c r="M284" i="10"/>
  <c r="N284" i="10"/>
  <c r="M285" i="10"/>
  <c r="N285" i="10"/>
  <c r="M286" i="10"/>
  <c r="N286" i="10"/>
  <c r="M287" i="10"/>
  <c r="N287" i="10"/>
  <c r="M288" i="10"/>
  <c r="N288" i="10"/>
  <c r="M289" i="10"/>
  <c r="N289" i="10"/>
  <c r="M290" i="10"/>
  <c r="N290" i="10"/>
  <c r="M291" i="10"/>
  <c r="N291" i="10"/>
  <c r="M292" i="10"/>
  <c r="N292" i="10"/>
  <c r="M293" i="10"/>
  <c r="N293" i="10"/>
  <c r="M294" i="10"/>
  <c r="N294" i="10"/>
  <c r="M295" i="10"/>
  <c r="N295" i="10"/>
  <c r="M296" i="10"/>
  <c r="N296" i="10"/>
  <c r="M297" i="10"/>
  <c r="N297" i="10"/>
  <c r="M298" i="10"/>
  <c r="N298" i="10"/>
  <c r="M299" i="10"/>
  <c r="N299" i="10"/>
  <c r="M300" i="10"/>
  <c r="N300" i="10"/>
  <c r="M301" i="10"/>
  <c r="N301" i="10"/>
  <c r="M302" i="10"/>
  <c r="N302" i="10"/>
  <c r="M303" i="10"/>
  <c r="N303" i="10"/>
  <c r="M304" i="10"/>
  <c r="N304" i="10"/>
  <c r="M305" i="10"/>
  <c r="N305" i="10"/>
  <c r="M306" i="10"/>
  <c r="N306" i="10"/>
  <c r="M307" i="10"/>
  <c r="N307" i="10"/>
  <c r="M308" i="10"/>
  <c r="N308" i="10"/>
  <c r="M309" i="10"/>
  <c r="N309" i="10"/>
  <c r="M310" i="10"/>
  <c r="N310" i="10"/>
  <c r="M311" i="10"/>
  <c r="N311" i="10"/>
  <c r="M312" i="10"/>
  <c r="N312" i="10"/>
  <c r="M313" i="10"/>
  <c r="N313" i="10"/>
  <c r="M314" i="10"/>
  <c r="N314" i="10"/>
  <c r="M315" i="10"/>
  <c r="N315" i="10"/>
  <c r="M316" i="10"/>
  <c r="N316" i="10"/>
  <c r="M317" i="10"/>
  <c r="N317" i="10"/>
  <c r="M318" i="10"/>
  <c r="N318" i="10"/>
  <c r="M319" i="10"/>
  <c r="N319" i="10"/>
  <c r="M320" i="10"/>
  <c r="N320" i="10"/>
  <c r="M321" i="10"/>
  <c r="N321" i="10"/>
  <c r="M322" i="10"/>
  <c r="N322" i="10"/>
  <c r="M323" i="10"/>
  <c r="N323" i="10"/>
  <c r="M324" i="10"/>
  <c r="N324" i="10"/>
  <c r="M325" i="10"/>
  <c r="N325" i="10"/>
  <c r="M326" i="10"/>
  <c r="N326" i="10"/>
  <c r="M327" i="10"/>
  <c r="N327" i="10"/>
  <c r="M328" i="10"/>
  <c r="N328" i="10"/>
  <c r="M329" i="10"/>
  <c r="N329" i="10"/>
  <c r="M330" i="10"/>
  <c r="N330" i="10"/>
  <c r="M331" i="10"/>
  <c r="N331" i="10"/>
  <c r="M332" i="10"/>
  <c r="N332" i="10"/>
  <c r="M333" i="10"/>
  <c r="N333" i="10"/>
  <c r="M334" i="10"/>
  <c r="N334" i="10"/>
  <c r="M335" i="10"/>
  <c r="N335" i="10"/>
  <c r="M336" i="10"/>
  <c r="N336" i="10"/>
  <c r="M337" i="10"/>
  <c r="N337" i="10"/>
  <c r="M338" i="10"/>
  <c r="N338" i="10"/>
  <c r="M339" i="10"/>
  <c r="N339" i="10"/>
  <c r="M340" i="10"/>
  <c r="N340" i="10"/>
  <c r="M341" i="10"/>
  <c r="N341" i="10"/>
  <c r="M342" i="10"/>
  <c r="N342" i="10"/>
  <c r="M343" i="10"/>
  <c r="N343" i="10"/>
  <c r="M1474" i="10"/>
  <c r="N1474" i="10"/>
  <c r="M344" i="10"/>
  <c r="N344" i="10"/>
  <c r="M345" i="10"/>
  <c r="N345" i="10"/>
  <c r="M346" i="10"/>
  <c r="N346" i="10"/>
  <c r="M347" i="10"/>
  <c r="N347" i="10"/>
  <c r="M348" i="10"/>
  <c r="N348" i="10"/>
  <c r="M349" i="10"/>
  <c r="N349" i="10"/>
  <c r="M350" i="10"/>
  <c r="N350" i="10"/>
  <c r="M351" i="10"/>
  <c r="N351" i="10"/>
  <c r="M352" i="10"/>
  <c r="N352" i="10"/>
  <c r="M353" i="10"/>
  <c r="N353" i="10"/>
  <c r="M354" i="10"/>
  <c r="N354" i="10"/>
  <c r="M355" i="10"/>
  <c r="N355" i="10"/>
  <c r="M356" i="10"/>
  <c r="N356" i="10"/>
  <c r="M357" i="10"/>
  <c r="N357" i="10"/>
  <c r="M358" i="10"/>
  <c r="N358" i="10"/>
  <c r="M359" i="10"/>
  <c r="N359" i="10"/>
  <c r="M360" i="10"/>
  <c r="N360" i="10"/>
  <c r="M361" i="10"/>
  <c r="N361" i="10"/>
  <c r="M362" i="10"/>
  <c r="N362" i="10"/>
  <c r="M363" i="10"/>
  <c r="N363" i="10"/>
  <c r="M364" i="10"/>
  <c r="N364" i="10"/>
  <c r="M365" i="10"/>
  <c r="N365" i="10"/>
  <c r="M366" i="10"/>
  <c r="N366" i="10"/>
  <c r="M367" i="10"/>
  <c r="N367" i="10"/>
  <c r="M368" i="10"/>
  <c r="N368" i="10"/>
  <c r="M369" i="10"/>
  <c r="N369" i="10"/>
  <c r="M370" i="10"/>
  <c r="N370" i="10"/>
  <c r="M371" i="10"/>
  <c r="N371" i="10"/>
  <c r="M372" i="10"/>
  <c r="N372" i="10"/>
  <c r="M373" i="10"/>
  <c r="N373" i="10"/>
  <c r="M374" i="10"/>
  <c r="N374" i="10"/>
  <c r="M375" i="10"/>
  <c r="N375" i="10"/>
  <c r="M376" i="10"/>
  <c r="N376" i="10"/>
  <c r="M377" i="10"/>
  <c r="N377" i="10"/>
  <c r="M378" i="10"/>
  <c r="N378" i="10"/>
  <c r="M379" i="10"/>
  <c r="N379" i="10"/>
  <c r="M380" i="10"/>
  <c r="N380" i="10"/>
  <c r="M381" i="10"/>
  <c r="N381" i="10"/>
  <c r="M382" i="10"/>
  <c r="N382" i="10"/>
  <c r="M383" i="10"/>
  <c r="N383" i="10"/>
  <c r="M384" i="10"/>
  <c r="N384" i="10"/>
  <c r="M385" i="10"/>
  <c r="N385" i="10"/>
  <c r="M386" i="10"/>
  <c r="N386" i="10"/>
  <c r="M387" i="10"/>
  <c r="N387" i="10"/>
  <c r="M388" i="10"/>
  <c r="N388" i="10"/>
  <c r="M389" i="10"/>
  <c r="N389" i="10"/>
  <c r="M390" i="10"/>
  <c r="N390" i="10"/>
  <c r="M391" i="10"/>
  <c r="N391" i="10"/>
  <c r="M392" i="10"/>
  <c r="N392" i="10"/>
  <c r="M393" i="10"/>
  <c r="N393" i="10"/>
  <c r="M394" i="10"/>
  <c r="N394" i="10"/>
  <c r="M395" i="10"/>
  <c r="N395" i="10"/>
  <c r="M396" i="10"/>
  <c r="N396" i="10"/>
  <c r="M397" i="10"/>
  <c r="N397" i="10"/>
  <c r="M398" i="10"/>
  <c r="N398" i="10"/>
  <c r="M399" i="10"/>
  <c r="N399" i="10"/>
  <c r="M400" i="10"/>
  <c r="N400" i="10"/>
  <c r="M401" i="10"/>
  <c r="N401" i="10"/>
  <c r="M402" i="10"/>
  <c r="N402" i="10"/>
  <c r="M403" i="10"/>
  <c r="N403" i="10"/>
  <c r="M404" i="10"/>
  <c r="N404" i="10"/>
  <c r="M405" i="10"/>
  <c r="N405" i="10"/>
  <c r="M406" i="10"/>
  <c r="N406" i="10"/>
  <c r="M407" i="10"/>
  <c r="N407" i="10"/>
  <c r="M408" i="10"/>
  <c r="N408" i="10"/>
  <c r="M409" i="10"/>
  <c r="N409" i="10"/>
  <c r="M410" i="10"/>
  <c r="N410" i="10"/>
  <c r="M411" i="10"/>
  <c r="N411" i="10"/>
  <c r="M412" i="10"/>
  <c r="N412" i="10"/>
  <c r="M413" i="10"/>
  <c r="N413" i="10"/>
  <c r="M414" i="10"/>
  <c r="N414" i="10"/>
  <c r="M415" i="10"/>
  <c r="N415" i="10"/>
  <c r="M416" i="10"/>
  <c r="N416" i="10"/>
  <c r="M417" i="10"/>
  <c r="N417" i="10"/>
  <c r="M418" i="10"/>
  <c r="N418" i="10"/>
  <c r="M419" i="10"/>
  <c r="N419" i="10"/>
  <c r="M420" i="10"/>
  <c r="N420" i="10"/>
  <c r="M421" i="10"/>
  <c r="N421" i="10"/>
  <c r="M422" i="10"/>
  <c r="N422" i="10"/>
  <c r="M423" i="10"/>
  <c r="N423" i="10"/>
  <c r="M424" i="10"/>
  <c r="N424" i="10"/>
  <c r="M425" i="10"/>
  <c r="N425" i="10"/>
  <c r="M426" i="10"/>
  <c r="N426" i="10"/>
  <c r="M427" i="10"/>
  <c r="N427" i="10"/>
  <c r="M428" i="10"/>
  <c r="N428" i="10"/>
  <c r="M429" i="10"/>
  <c r="N429" i="10"/>
  <c r="M430" i="10"/>
  <c r="N430" i="10"/>
  <c r="M431" i="10"/>
  <c r="N431" i="10"/>
  <c r="M432" i="10"/>
  <c r="N432" i="10"/>
  <c r="M433" i="10"/>
  <c r="N433" i="10"/>
  <c r="M434" i="10"/>
  <c r="N434" i="10"/>
  <c r="M435" i="10"/>
  <c r="N435" i="10"/>
  <c r="M436" i="10"/>
  <c r="N436" i="10"/>
  <c r="M437" i="10"/>
  <c r="N437" i="10"/>
  <c r="M438" i="10"/>
  <c r="N438" i="10"/>
  <c r="M439" i="10"/>
  <c r="N439" i="10"/>
  <c r="M440" i="10"/>
  <c r="N440" i="10"/>
  <c r="M441" i="10"/>
  <c r="N441" i="10"/>
  <c r="M442" i="10"/>
  <c r="N442" i="10"/>
  <c r="M443" i="10"/>
  <c r="N443" i="10"/>
  <c r="M444" i="10"/>
  <c r="N444" i="10"/>
  <c r="M445" i="10"/>
  <c r="N445" i="10"/>
  <c r="M446" i="10"/>
  <c r="N446" i="10"/>
  <c r="M447" i="10"/>
  <c r="N447" i="10"/>
  <c r="M448" i="10"/>
  <c r="N448" i="10"/>
  <c r="M449" i="10"/>
  <c r="N449" i="10"/>
  <c r="M450" i="10"/>
  <c r="N450" i="10"/>
  <c r="M451" i="10"/>
  <c r="N451" i="10"/>
  <c r="M452" i="10"/>
  <c r="N452" i="10"/>
  <c r="M453" i="10"/>
  <c r="N453" i="10"/>
  <c r="M454" i="10"/>
  <c r="N454" i="10"/>
  <c r="M455" i="10"/>
  <c r="N455" i="10"/>
  <c r="M456" i="10"/>
  <c r="N456" i="10"/>
  <c r="M457" i="10"/>
  <c r="N457" i="10"/>
  <c r="M458" i="10"/>
  <c r="N458" i="10"/>
  <c r="M459" i="10"/>
  <c r="N459" i="10"/>
  <c r="M460" i="10"/>
  <c r="N460" i="10"/>
  <c r="M461" i="10"/>
  <c r="N461" i="10"/>
  <c r="M462" i="10"/>
  <c r="N462" i="10"/>
  <c r="M463" i="10"/>
  <c r="N463" i="10"/>
  <c r="M464" i="10"/>
  <c r="N464" i="10"/>
  <c r="M465" i="10"/>
  <c r="N465" i="10"/>
  <c r="M466" i="10"/>
  <c r="N466" i="10"/>
  <c r="M467" i="10"/>
  <c r="N467" i="10"/>
  <c r="M468" i="10"/>
  <c r="N468" i="10"/>
  <c r="M469" i="10"/>
  <c r="N469" i="10"/>
  <c r="M470" i="10"/>
  <c r="N470" i="10"/>
  <c r="M471" i="10"/>
  <c r="N471" i="10"/>
  <c r="M472" i="10"/>
  <c r="N472" i="10"/>
  <c r="M473" i="10"/>
  <c r="N473" i="10"/>
  <c r="M474" i="10"/>
  <c r="N474" i="10"/>
  <c r="M475" i="10"/>
  <c r="N475" i="10"/>
  <c r="M476" i="10"/>
  <c r="N476" i="10"/>
  <c r="M477" i="10"/>
  <c r="N477" i="10"/>
  <c r="M478" i="10"/>
  <c r="N478" i="10"/>
  <c r="M479" i="10"/>
  <c r="N479" i="10"/>
  <c r="M480" i="10"/>
  <c r="N480" i="10"/>
  <c r="M481" i="10"/>
  <c r="N481" i="10"/>
  <c r="M482" i="10"/>
  <c r="N482" i="10"/>
  <c r="M483" i="10"/>
  <c r="N483" i="10"/>
  <c r="M484" i="10"/>
  <c r="N484" i="10"/>
  <c r="M485" i="10"/>
  <c r="N485" i="10"/>
  <c r="M486" i="10"/>
  <c r="N486" i="10"/>
  <c r="M487" i="10"/>
  <c r="N487" i="10"/>
  <c r="M488" i="10"/>
  <c r="N488" i="10"/>
  <c r="M489" i="10"/>
  <c r="N489" i="10"/>
  <c r="M490" i="10"/>
  <c r="N490" i="10"/>
  <c r="M491" i="10"/>
  <c r="N491" i="10"/>
  <c r="M492" i="10"/>
  <c r="N492" i="10"/>
  <c r="M493" i="10"/>
  <c r="N493" i="10"/>
  <c r="M494" i="10"/>
  <c r="N494" i="10"/>
  <c r="M495" i="10"/>
  <c r="N495" i="10"/>
  <c r="M496" i="10"/>
  <c r="N496" i="10"/>
  <c r="M497" i="10"/>
  <c r="N497" i="10"/>
  <c r="M498" i="10"/>
  <c r="N498" i="10"/>
  <c r="M499" i="10"/>
  <c r="N499" i="10"/>
  <c r="M500" i="10"/>
  <c r="N500" i="10"/>
  <c r="M501" i="10"/>
  <c r="N501" i="10"/>
  <c r="M502" i="10"/>
  <c r="N502" i="10"/>
  <c r="M503" i="10"/>
  <c r="N503" i="10"/>
  <c r="M504" i="10"/>
  <c r="N504" i="10"/>
  <c r="M505" i="10"/>
  <c r="N505" i="10"/>
  <c r="M506" i="10"/>
  <c r="N506" i="10"/>
  <c r="M507" i="10"/>
  <c r="N507" i="10"/>
  <c r="M508" i="10"/>
  <c r="N508" i="10"/>
  <c r="M509" i="10"/>
  <c r="N509" i="10"/>
  <c r="M510" i="10"/>
  <c r="N510" i="10"/>
  <c r="M511" i="10"/>
  <c r="N511" i="10"/>
  <c r="M512" i="10"/>
  <c r="N512" i="10"/>
  <c r="M513" i="10"/>
  <c r="N513" i="10"/>
  <c r="M514" i="10"/>
  <c r="N514" i="10"/>
  <c r="M515" i="10"/>
  <c r="N515" i="10"/>
  <c r="M516" i="10"/>
  <c r="N516" i="10"/>
  <c r="M517" i="10"/>
  <c r="N517" i="10"/>
  <c r="M518" i="10"/>
  <c r="N518" i="10"/>
  <c r="M519" i="10"/>
  <c r="N519" i="10"/>
  <c r="M520" i="10"/>
  <c r="N520" i="10"/>
  <c r="M521" i="10"/>
  <c r="N521" i="10"/>
  <c r="M522" i="10"/>
  <c r="N522" i="10"/>
  <c r="M523" i="10"/>
  <c r="N523" i="10"/>
  <c r="M524" i="10"/>
  <c r="N524" i="10"/>
  <c r="M525" i="10"/>
  <c r="N525" i="10"/>
  <c r="M526" i="10"/>
  <c r="N526" i="10"/>
  <c r="M527" i="10"/>
  <c r="N527" i="10"/>
  <c r="M528" i="10"/>
  <c r="N528" i="10"/>
  <c r="M529" i="10"/>
  <c r="N529" i="10"/>
  <c r="M530" i="10"/>
  <c r="N530" i="10"/>
  <c r="M531" i="10"/>
  <c r="N531" i="10"/>
  <c r="M532" i="10"/>
  <c r="N532" i="10"/>
  <c r="M533" i="10"/>
  <c r="N533" i="10"/>
  <c r="M534" i="10"/>
  <c r="N534" i="10"/>
  <c r="M535" i="10"/>
  <c r="N535" i="10"/>
  <c r="M536" i="10"/>
  <c r="N536" i="10"/>
  <c r="M537" i="10"/>
  <c r="N537" i="10"/>
  <c r="M538" i="10"/>
  <c r="N538" i="10"/>
  <c r="M539" i="10"/>
  <c r="N539" i="10"/>
  <c r="M540" i="10"/>
  <c r="N540" i="10"/>
  <c r="M541" i="10"/>
  <c r="N541" i="10"/>
  <c r="M542" i="10"/>
  <c r="N542" i="10"/>
  <c r="M543" i="10"/>
  <c r="N543" i="10"/>
  <c r="M544" i="10"/>
  <c r="N544" i="10"/>
  <c r="M545" i="10"/>
  <c r="N545" i="10"/>
  <c r="M546" i="10"/>
  <c r="N546" i="10"/>
  <c r="M547" i="10"/>
  <c r="N547" i="10"/>
  <c r="M548" i="10"/>
  <c r="N548" i="10"/>
  <c r="M549" i="10"/>
  <c r="N549" i="10"/>
  <c r="M550" i="10"/>
  <c r="N550" i="10"/>
  <c r="M551" i="10"/>
  <c r="N551" i="10"/>
  <c r="M552" i="10"/>
  <c r="N552" i="10"/>
  <c r="M553" i="10"/>
  <c r="N553" i="10"/>
  <c r="M554" i="10"/>
  <c r="N554" i="10"/>
  <c r="M555" i="10"/>
  <c r="N555" i="10"/>
  <c r="M556" i="10"/>
  <c r="N556" i="10"/>
  <c r="M557" i="10"/>
  <c r="N557" i="10"/>
  <c r="M558" i="10"/>
  <c r="N558" i="10"/>
  <c r="M559" i="10"/>
  <c r="N559" i="10"/>
  <c r="M560" i="10"/>
  <c r="N560" i="10"/>
  <c r="M561" i="10"/>
  <c r="N561" i="10"/>
  <c r="M562" i="10"/>
  <c r="N562" i="10"/>
  <c r="M563" i="10"/>
  <c r="N563" i="10"/>
  <c r="M564" i="10"/>
  <c r="N564" i="10"/>
  <c r="M565" i="10"/>
  <c r="N565" i="10"/>
  <c r="M566" i="10"/>
  <c r="N566" i="10"/>
  <c r="M567" i="10"/>
  <c r="N567" i="10"/>
  <c r="M568" i="10"/>
  <c r="N568" i="10"/>
  <c r="M569" i="10"/>
  <c r="N569" i="10"/>
  <c r="M570" i="10"/>
  <c r="N570" i="10"/>
  <c r="M571" i="10"/>
  <c r="N571" i="10"/>
  <c r="M572" i="10"/>
  <c r="N572" i="10"/>
  <c r="M573" i="10"/>
  <c r="N573" i="10"/>
  <c r="M574" i="10"/>
  <c r="N574" i="10"/>
  <c r="M575" i="10"/>
  <c r="N575" i="10"/>
  <c r="M576" i="10"/>
  <c r="N576" i="10"/>
  <c r="M577" i="10"/>
  <c r="N577" i="10"/>
  <c r="M578" i="10"/>
  <c r="N578" i="10"/>
  <c r="M579" i="10"/>
  <c r="N579" i="10"/>
  <c r="M580" i="10"/>
  <c r="N580" i="10"/>
  <c r="M581" i="10"/>
  <c r="N581" i="10"/>
  <c r="M582" i="10"/>
  <c r="N582" i="10"/>
  <c r="M583" i="10"/>
  <c r="N583" i="10"/>
  <c r="M584" i="10"/>
  <c r="N584" i="10"/>
  <c r="M585" i="10"/>
  <c r="N585" i="10"/>
  <c r="M586" i="10"/>
  <c r="N586" i="10"/>
  <c r="M587" i="10"/>
  <c r="N587" i="10"/>
  <c r="M588" i="10"/>
  <c r="N588" i="10"/>
  <c r="M589" i="10"/>
  <c r="N589" i="10"/>
  <c r="M590" i="10"/>
  <c r="N590" i="10"/>
  <c r="M591" i="10"/>
  <c r="N591" i="10"/>
  <c r="M592" i="10"/>
  <c r="N592" i="10"/>
  <c r="M593" i="10"/>
  <c r="N593" i="10"/>
  <c r="M594" i="10"/>
  <c r="N594" i="10"/>
  <c r="M595" i="10"/>
  <c r="N595" i="10"/>
  <c r="M596" i="10"/>
  <c r="N596" i="10"/>
  <c r="M597" i="10"/>
  <c r="N597" i="10"/>
  <c r="M598" i="10"/>
  <c r="N598" i="10"/>
  <c r="M599" i="10"/>
  <c r="N599" i="10"/>
  <c r="M600" i="10"/>
  <c r="N600" i="10"/>
  <c r="M601" i="10"/>
  <c r="N601" i="10"/>
  <c r="M602" i="10"/>
  <c r="N602" i="10"/>
  <c r="M603" i="10"/>
  <c r="N603" i="10"/>
  <c r="M604" i="10"/>
  <c r="N604" i="10"/>
  <c r="M605" i="10"/>
  <c r="N605" i="10"/>
  <c r="M606" i="10"/>
  <c r="N606" i="10"/>
  <c r="M607" i="10"/>
  <c r="N607" i="10"/>
  <c r="M608" i="10"/>
  <c r="N608" i="10"/>
  <c r="M609" i="10"/>
  <c r="N609" i="10"/>
  <c r="M610" i="10"/>
  <c r="N610" i="10"/>
  <c r="M611" i="10"/>
  <c r="N611" i="10"/>
  <c r="M612" i="10"/>
  <c r="N612" i="10"/>
  <c r="M613" i="10"/>
  <c r="N613" i="10"/>
  <c r="M614" i="10"/>
  <c r="N614" i="10"/>
  <c r="M615" i="10"/>
  <c r="N615" i="10"/>
  <c r="M616" i="10"/>
  <c r="N616" i="10"/>
  <c r="M617" i="10"/>
  <c r="N617" i="10"/>
  <c r="M618" i="10"/>
  <c r="N618" i="10"/>
  <c r="M619" i="10"/>
  <c r="N619" i="10"/>
  <c r="M620" i="10"/>
  <c r="N620" i="10"/>
  <c r="M621" i="10"/>
  <c r="N621" i="10"/>
  <c r="M622" i="10"/>
  <c r="N622" i="10"/>
  <c r="M623" i="10"/>
  <c r="N623" i="10"/>
  <c r="M624" i="10"/>
  <c r="N624" i="10"/>
  <c r="M625" i="10"/>
  <c r="N625" i="10"/>
  <c r="M626" i="10"/>
  <c r="N626" i="10"/>
  <c r="M627" i="10"/>
  <c r="N627" i="10"/>
  <c r="M628" i="10"/>
  <c r="N628" i="10"/>
  <c r="M629" i="10"/>
  <c r="N629" i="10"/>
  <c r="M630" i="10"/>
  <c r="N630" i="10"/>
  <c r="M631" i="10"/>
  <c r="N631" i="10"/>
  <c r="M632" i="10"/>
  <c r="N632" i="10"/>
  <c r="M633" i="10"/>
  <c r="N633" i="10"/>
  <c r="M634" i="10"/>
  <c r="N634" i="10"/>
  <c r="M635" i="10"/>
  <c r="N635" i="10"/>
  <c r="M636" i="10"/>
  <c r="N636" i="10"/>
  <c r="M637" i="10"/>
  <c r="N637" i="10"/>
  <c r="M638" i="10"/>
  <c r="N638" i="10"/>
  <c r="M639" i="10"/>
  <c r="N639" i="10"/>
  <c r="M640" i="10"/>
  <c r="N640" i="10"/>
  <c r="M641" i="10"/>
  <c r="N641" i="10"/>
  <c r="M642" i="10"/>
  <c r="N642" i="10"/>
  <c r="M643" i="10"/>
  <c r="N643" i="10"/>
  <c r="M644" i="10"/>
  <c r="N644" i="10"/>
  <c r="M645" i="10"/>
  <c r="N645" i="10"/>
  <c r="M646" i="10"/>
  <c r="N646" i="10"/>
  <c r="M647" i="10"/>
  <c r="N647" i="10"/>
  <c r="M648" i="10"/>
  <c r="N648" i="10"/>
  <c r="M649" i="10"/>
  <c r="N649" i="10"/>
  <c r="M650" i="10"/>
  <c r="N650" i="10"/>
  <c r="M651" i="10"/>
  <c r="N651" i="10"/>
  <c r="M652" i="10"/>
  <c r="N652" i="10"/>
  <c r="M653" i="10"/>
  <c r="N653" i="10"/>
  <c r="M654" i="10"/>
  <c r="N654" i="10"/>
  <c r="M655" i="10"/>
  <c r="N655" i="10"/>
  <c r="M656" i="10"/>
  <c r="N656" i="10"/>
  <c r="M657" i="10"/>
  <c r="N657" i="10"/>
  <c r="M658" i="10"/>
  <c r="N658" i="10"/>
  <c r="M659" i="10"/>
  <c r="N659" i="10"/>
  <c r="M660" i="10"/>
  <c r="N660" i="10"/>
  <c r="M661" i="10"/>
  <c r="N661" i="10"/>
  <c r="M662" i="10"/>
  <c r="N662" i="10"/>
  <c r="M663" i="10"/>
  <c r="N663" i="10"/>
  <c r="M664" i="10"/>
  <c r="N664" i="10"/>
  <c r="M665" i="10"/>
  <c r="N665" i="10"/>
  <c r="M666" i="10"/>
  <c r="N666" i="10"/>
  <c r="M667" i="10"/>
  <c r="N667" i="10"/>
  <c r="M668" i="10"/>
  <c r="N668" i="10"/>
  <c r="M669" i="10"/>
  <c r="N669" i="10"/>
  <c r="M670" i="10"/>
  <c r="N670" i="10"/>
  <c r="M671" i="10"/>
  <c r="N671" i="10"/>
  <c r="M672" i="10"/>
  <c r="N672" i="10"/>
  <c r="M673" i="10"/>
  <c r="N673" i="10"/>
  <c r="M674" i="10"/>
  <c r="N674" i="10"/>
  <c r="M675" i="10"/>
  <c r="N675" i="10"/>
  <c r="M676" i="10"/>
  <c r="N676" i="10"/>
  <c r="M677" i="10"/>
  <c r="N677" i="10"/>
  <c r="M678" i="10"/>
  <c r="N678" i="10"/>
  <c r="M679" i="10"/>
  <c r="N679" i="10"/>
  <c r="M680" i="10"/>
  <c r="N680" i="10"/>
  <c r="M681" i="10"/>
  <c r="N681" i="10"/>
  <c r="M682" i="10"/>
  <c r="N682" i="10"/>
  <c r="M683" i="10"/>
  <c r="N683" i="10"/>
  <c r="M684" i="10"/>
  <c r="N684" i="10"/>
  <c r="M685" i="10"/>
  <c r="N685" i="10"/>
  <c r="M686" i="10"/>
  <c r="N686" i="10"/>
  <c r="M687" i="10"/>
  <c r="N687" i="10"/>
  <c r="M688" i="10"/>
  <c r="N688" i="10"/>
  <c r="M689" i="10"/>
  <c r="N689" i="10"/>
  <c r="M690" i="10"/>
  <c r="N690" i="10"/>
  <c r="M691" i="10"/>
  <c r="N691" i="10"/>
  <c r="M692" i="10"/>
  <c r="N692" i="10"/>
  <c r="M693" i="10"/>
  <c r="N693" i="10"/>
  <c r="M694" i="10"/>
  <c r="N694" i="10"/>
  <c r="M695" i="10"/>
  <c r="N695" i="10"/>
  <c r="M696" i="10"/>
  <c r="N696" i="10"/>
  <c r="M697" i="10"/>
  <c r="N697" i="10"/>
  <c r="M698" i="10"/>
  <c r="N698" i="10"/>
  <c r="M699" i="10"/>
  <c r="N699" i="10"/>
  <c r="M700" i="10"/>
  <c r="N700" i="10"/>
  <c r="M701" i="10"/>
  <c r="N701" i="10"/>
  <c r="M702" i="10"/>
  <c r="N702" i="10"/>
  <c r="M703" i="10"/>
  <c r="N703" i="10"/>
  <c r="M704" i="10"/>
  <c r="N704" i="10"/>
  <c r="M705" i="10"/>
  <c r="N705" i="10"/>
  <c r="M706" i="10"/>
  <c r="N706" i="10"/>
  <c r="M707" i="10"/>
  <c r="N707" i="10"/>
  <c r="M708" i="10"/>
  <c r="N708" i="10"/>
  <c r="M709" i="10"/>
  <c r="N709" i="10"/>
  <c r="M710" i="10"/>
  <c r="N710" i="10"/>
  <c r="M711" i="10"/>
  <c r="N711" i="10"/>
  <c r="M712" i="10"/>
  <c r="N712" i="10"/>
  <c r="M713" i="10"/>
  <c r="N713" i="10"/>
  <c r="M714" i="10"/>
  <c r="N714" i="10"/>
  <c r="M715" i="10"/>
  <c r="N715" i="10"/>
  <c r="M716" i="10"/>
  <c r="N716" i="10"/>
  <c r="M717" i="10"/>
  <c r="N717" i="10"/>
  <c r="M718" i="10"/>
  <c r="N718" i="10"/>
  <c r="M719" i="10"/>
  <c r="N719" i="10"/>
  <c r="M720" i="10"/>
  <c r="N720" i="10"/>
  <c r="M721" i="10"/>
  <c r="N721" i="10"/>
  <c r="M722" i="10"/>
  <c r="N722" i="10"/>
  <c r="M723" i="10"/>
  <c r="N723" i="10"/>
  <c r="M724" i="10"/>
  <c r="N724" i="10"/>
  <c r="M725" i="10"/>
  <c r="N725" i="10"/>
  <c r="M726" i="10"/>
  <c r="N726" i="10"/>
  <c r="M727" i="10"/>
  <c r="N727" i="10"/>
  <c r="M728" i="10"/>
  <c r="N728" i="10"/>
  <c r="M729" i="10"/>
  <c r="N729" i="10"/>
  <c r="M730" i="10"/>
  <c r="N730" i="10"/>
  <c r="M731" i="10"/>
  <c r="N731" i="10"/>
  <c r="M732" i="10"/>
  <c r="N732" i="10"/>
  <c r="M733" i="10"/>
  <c r="N733" i="10"/>
  <c r="M734" i="10"/>
  <c r="N734" i="10"/>
  <c r="M735" i="10"/>
  <c r="N735" i="10"/>
  <c r="M736" i="10"/>
  <c r="N736" i="10"/>
  <c r="M737" i="10"/>
  <c r="N737" i="10"/>
  <c r="M738" i="10"/>
  <c r="N738" i="10"/>
  <c r="M739" i="10"/>
  <c r="N739" i="10"/>
  <c r="M740" i="10"/>
  <c r="N740" i="10"/>
  <c r="M741" i="10"/>
  <c r="N741" i="10"/>
  <c r="M742" i="10"/>
  <c r="N742" i="10"/>
  <c r="M743" i="10"/>
  <c r="N743" i="10"/>
  <c r="M744" i="10"/>
  <c r="N744" i="10"/>
  <c r="M745" i="10"/>
  <c r="N745" i="10"/>
  <c r="M746" i="10"/>
  <c r="N746" i="10"/>
  <c r="M747" i="10"/>
  <c r="N747" i="10"/>
  <c r="M748" i="10"/>
  <c r="N748" i="10"/>
  <c r="M749" i="10"/>
  <c r="N749" i="10"/>
  <c r="M750" i="10"/>
  <c r="N750" i="10"/>
  <c r="M751" i="10"/>
  <c r="N751" i="10"/>
  <c r="M752" i="10"/>
  <c r="N752" i="10"/>
  <c r="M753" i="10"/>
  <c r="N753" i="10"/>
  <c r="M754" i="10"/>
  <c r="N754" i="10"/>
  <c r="M755" i="10"/>
  <c r="N755" i="10"/>
  <c r="M756" i="10"/>
  <c r="N756" i="10"/>
  <c r="M757" i="10"/>
  <c r="N757" i="10"/>
  <c r="M758" i="10"/>
  <c r="N758" i="10"/>
  <c r="M759" i="10"/>
  <c r="N759" i="10"/>
  <c r="M760" i="10"/>
  <c r="N760" i="10"/>
  <c r="M761" i="10"/>
  <c r="N761" i="10"/>
  <c r="M762" i="10"/>
  <c r="N762" i="10"/>
  <c r="M763" i="10"/>
  <c r="N763" i="10"/>
  <c r="M764" i="10"/>
  <c r="N764" i="10"/>
  <c r="M765" i="10"/>
  <c r="N765" i="10"/>
  <c r="M766" i="10"/>
  <c r="N766" i="10"/>
  <c r="M767" i="10"/>
  <c r="N767" i="10"/>
  <c r="M768" i="10"/>
  <c r="N768" i="10"/>
  <c r="M769" i="10"/>
  <c r="N769" i="10"/>
  <c r="M770" i="10"/>
  <c r="N770" i="10"/>
  <c r="M771" i="10"/>
  <c r="N771" i="10"/>
  <c r="M772" i="10"/>
  <c r="N772" i="10"/>
  <c r="M773" i="10"/>
  <c r="N773" i="10"/>
  <c r="M774" i="10"/>
  <c r="N774" i="10"/>
  <c r="M775" i="10"/>
  <c r="N775" i="10"/>
  <c r="M776" i="10"/>
  <c r="N776" i="10"/>
  <c r="M777" i="10"/>
  <c r="N777" i="10"/>
  <c r="M778" i="10"/>
  <c r="N778" i="10"/>
  <c r="M779" i="10"/>
  <c r="N779" i="10"/>
  <c r="M780" i="10"/>
  <c r="N780" i="10"/>
  <c r="M781" i="10"/>
  <c r="N781" i="10"/>
  <c r="M782" i="10"/>
  <c r="N782" i="10"/>
  <c r="M783" i="10"/>
  <c r="N783" i="10"/>
  <c r="M784" i="10"/>
  <c r="N784" i="10"/>
  <c r="M785" i="10"/>
  <c r="N785" i="10"/>
  <c r="M786" i="10"/>
  <c r="N786" i="10"/>
  <c r="M787" i="10"/>
  <c r="N787" i="10"/>
  <c r="M788" i="10"/>
  <c r="N788" i="10"/>
  <c r="M789" i="10"/>
  <c r="N789" i="10"/>
  <c r="M790" i="10"/>
  <c r="N790" i="10"/>
  <c r="M791" i="10"/>
  <c r="N791" i="10"/>
  <c r="M792" i="10"/>
  <c r="N792" i="10"/>
  <c r="M793" i="10"/>
  <c r="N793" i="10"/>
  <c r="M794" i="10"/>
  <c r="N794" i="10"/>
  <c r="M795" i="10"/>
  <c r="N795" i="10"/>
  <c r="M796" i="10"/>
  <c r="N796" i="10"/>
  <c r="M797" i="10"/>
  <c r="N797" i="10"/>
  <c r="M798" i="10"/>
  <c r="N798" i="10"/>
  <c r="M799" i="10"/>
  <c r="N799" i="10"/>
  <c r="M800" i="10"/>
  <c r="N800" i="10"/>
  <c r="M801" i="10"/>
  <c r="N801" i="10"/>
  <c r="M802" i="10"/>
  <c r="N802" i="10"/>
  <c r="M803" i="10"/>
  <c r="N803" i="10"/>
  <c r="M807" i="10"/>
  <c r="N807" i="10"/>
  <c r="M808" i="10"/>
  <c r="N808" i="10"/>
  <c r="K809" i="10"/>
  <c r="M809" i="10"/>
  <c r="N809" i="10"/>
  <c r="K811" i="10"/>
  <c r="M811" i="10"/>
  <c r="N811" i="10"/>
  <c r="K812" i="10"/>
  <c r="M812" i="10"/>
  <c r="N812" i="10"/>
  <c r="M813" i="10"/>
  <c r="N813" i="10"/>
  <c r="K814" i="10"/>
  <c r="M814" i="10"/>
  <c r="N814" i="10"/>
  <c r="M815" i="10"/>
  <c r="N815" i="10"/>
  <c r="M816" i="10"/>
  <c r="N816" i="10"/>
  <c r="M817" i="10"/>
  <c r="N817" i="10"/>
  <c r="M818" i="10"/>
  <c r="N818" i="10"/>
  <c r="M819" i="10"/>
  <c r="N819" i="10"/>
  <c r="M820" i="10"/>
  <c r="L820" i="10"/>
  <c r="N820" i="10"/>
  <c r="K821" i="10"/>
  <c r="M821" i="10"/>
  <c r="L821" i="10"/>
  <c r="N821" i="10"/>
  <c r="M822" i="10"/>
  <c r="N822" i="10"/>
  <c r="M823" i="10"/>
  <c r="N823" i="10"/>
  <c r="M824" i="10"/>
  <c r="N824" i="10"/>
  <c r="M825" i="10"/>
  <c r="N825" i="10"/>
  <c r="K826" i="10"/>
  <c r="M826" i="10"/>
  <c r="L826" i="10"/>
  <c r="N826" i="10"/>
  <c r="K827" i="10"/>
  <c r="M827" i="10"/>
  <c r="L827" i="10"/>
  <c r="N827" i="10"/>
  <c r="K828" i="10"/>
  <c r="M828" i="10"/>
  <c r="L828" i="10"/>
  <c r="N828" i="10"/>
  <c r="M829" i="10"/>
  <c r="N829" i="10"/>
  <c r="M830" i="10"/>
  <c r="N830" i="10"/>
  <c r="M831" i="10"/>
  <c r="N831" i="10"/>
  <c r="M832" i="10"/>
  <c r="N832" i="10"/>
  <c r="M833" i="10"/>
  <c r="N833" i="10"/>
  <c r="M834" i="10"/>
  <c r="N834" i="10"/>
  <c r="M835" i="10"/>
  <c r="N835" i="10"/>
  <c r="M836" i="10"/>
  <c r="N836" i="10"/>
  <c r="M837" i="10"/>
  <c r="N837" i="10"/>
  <c r="L838" i="10"/>
  <c r="N838" i="10"/>
  <c r="M839" i="10"/>
  <c r="N839" i="10"/>
  <c r="M840" i="10"/>
  <c r="N840" i="10"/>
  <c r="M841" i="10"/>
  <c r="N841" i="10"/>
  <c r="M842" i="10"/>
  <c r="N842" i="10"/>
  <c r="M843" i="10"/>
  <c r="N843" i="10"/>
  <c r="M844" i="10"/>
  <c r="N844" i="10"/>
  <c r="M845" i="10"/>
  <c r="N845" i="10"/>
  <c r="M846" i="10"/>
  <c r="N846" i="10"/>
  <c r="M847" i="10"/>
  <c r="N847" i="10"/>
  <c r="M848" i="10"/>
  <c r="N848" i="10"/>
  <c r="M849" i="10"/>
  <c r="N849" i="10"/>
  <c r="M851" i="10"/>
  <c r="N851" i="10"/>
  <c r="M852" i="10"/>
  <c r="N852" i="10"/>
  <c r="K853" i="10"/>
  <c r="M853" i="10"/>
  <c r="N853" i="10"/>
  <c r="M854" i="10"/>
  <c r="N854" i="10"/>
  <c r="M855" i="10"/>
  <c r="N855" i="10"/>
  <c r="M856" i="10"/>
  <c r="N856" i="10"/>
  <c r="M857" i="10"/>
  <c r="N857" i="10"/>
  <c r="M858" i="10"/>
  <c r="N858" i="10"/>
  <c r="M859" i="10"/>
  <c r="N859" i="10"/>
  <c r="M860" i="10"/>
  <c r="N860" i="10"/>
  <c r="M861" i="10"/>
  <c r="N861" i="10"/>
  <c r="M862" i="10"/>
  <c r="N862" i="10"/>
  <c r="M863" i="10"/>
  <c r="N863" i="10"/>
  <c r="M864" i="10"/>
  <c r="N864" i="10"/>
  <c r="M865" i="10"/>
  <c r="N865" i="10"/>
  <c r="M866" i="10"/>
  <c r="N866" i="10"/>
  <c r="M867" i="10"/>
  <c r="N867" i="10"/>
  <c r="M868" i="10"/>
  <c r="N868" i="10"/>
  <c r="L869" i="10"/>
  <c r="N869" i="10"/>
  <c r="L870" i="10"/>
  <c r="N870" i="10"/>
  <c r="M871" i="10"/>
  <c r="N871" i="10"/>
  <c r="M872" i="10"/>
  <c r="N872" i="10"/>
  <c r="M873" i="10"/>
  <c r="N873" i="10"/>
  <c r="M874" i="10"/>
  <c r="N874" i="10"/>
  <c r="M875" i="10"/>
  <c r="N875" i="10"/>
  <c r="K876" i="10"/>
  <c r="M876" i="10"/>
  <c r="L876" i="10"/>
  <c r="N876" i="10"/>
  <c r="M877" i="10"/>
  <c r="L877" i="10"/>
  <c r="N877" i="10"/>
  <c r="K878" i="10"/>
  <c r="M878" i="10"/>
  <c r="N878" i="10"/>
  <c r="M879" i="10"/>
  <c r="N879" i="10"/>
  <c r="M880" i="10"/>
  <c r="N880" i="10"/>
  <c r="M882" i="10"/>
  <c r="N882" i="10"/>
  <c r="M883" i="10"/>
  <c r="L883" i="10"/>
  <c r="N883" i="10"/>
  <c r="M884" i="10"/>
  <c r="N884" i="10"/>
  <c r="M885" i="10"/>
  <c r="N885" i="10"/>
  <c r="M886" i="10"/>
  <c r="N886" i="10"/>
  <c r="M887" i="10"/>
  <c r="N887" i="10"/>
  <c r="M888" i="10"/>
  <c r="N888" i="10"/>
  <c r="M889" i="10"/>
  <c r="N889" i="10"/>
  <c r="M890" i="10"/>
  <c r="N890" i="10"/>
  <c r="M891" i="10"/>
  <c r="N891" i="10"/>
  <c r="M892" i="10"/>
  <c r="N892" i="10"/>
  <c r="M893" i="10"/>
  <c r="N893" i="10"/>
  <c r="M894" i="10"/>
  <c r="N894" i="10"/>
  <c r="M895" i="10"/>
  <c r="N895" i="10"/>
  <c r="M896" i="10"/>
  <c r="N896" i="10"/>
  <c r="M897" i="10"/>
  <c r="N897" i="10"/>
  <c r="M898" i="10"/>
  <c r="N898" i="10"/>
  <c r="M899" i="10"/>
  <c r="N899" i="10"/>
  <c r="M900" i="10"/>
  <c r="N900" i="10"/>
  <c r="K901" i="10"/>
  <c r="M901" i="10"/>
  <c r="L901" i="10"/>
  <c r="N901" i="10"/>
  <c r="M902" i="10"/>
  <c r="L902" i="10"/>
  <c r="N902" i="10"/>
  <c r="M903" i="10"/>
  <c r="N903" i="10"/>
  <c r="M904" i="10"/>
  <c r="N904" i="10"/>
  <c r="K905" i="10"/>
  <c r="M905" i="10"/>
  <c r="N905" i="10"/>
  <c r="K906" i="10"/>
  <c r="M906" i="10"/>
  <c r="L906" i="10"/>
  <c r="N906" i="10"/>
  <c r="M907" i="10"/>
  <c r="N907" i="10"/>
  <c r="M908" i="10"/>
  <c r="N908" i="10"/>
  <c r="M909" i="10"/>
  <c r="N909" i="10"/>
  <c r="M910" i="10"/>
  <c r="N910" i="10"/>
  <c r="M911" i="10"/>
  <c r="N911" i="10"/>
  <c r="M912" i="10"/>
  <c r="N912" i="10"/>
  <c r="M913" i="10"/>
  <c r="N913" i="10"/>
  <c r="M914" i="10"/>
  <c r="N914" i="10"/>
  <c r="M915" i="10"/>
  <c r="L915" i="10"/>
  <c r="N915" i="10"/>
  <c r="M916" i="10"/>
  <c r="L916" i="10"/>
  <c r="N916" i="10"/>
  <c r="M917" i="10"/>
  <c r="N917" i="10"/>
  <c r="M918" i="10"/>
  <c r="N918" i="10"/>
  <c r="M919" i="10"/>
  <c r="L919" i="10"/>
  <c r="N919" i="10"/>
  <c r="K920" i="10"/>
  <c r="M920" i="10"/>
  <c r="L920" i="10"/>
  <c r="N920" i="10"/>
  <c r="M922" i="10"/>
  <c r="N922" i="10"/>
  <c r="M923" i="10"/>
  <c r="N923" i="10"/>
  <c r="M924" i="10"/>
  <c r="N924" i="10"/>
  <c r="M925" i="10"/>
  <c r="L925" i="10"/>
  <c r="N925" i="10"/>
  <c r="M926" i="10"/>
  <c r="N926" i="10"/>
  <c r="M928" i="10"/>
  <c r="N928" i="10"/>
  <c r="M929" i="10"/>
  <c r="N929" i="10"/>
  <c r="M930" i="10"/>
  <c r="N930" i="10"/>
  <c r="M931" i="10"/>
  <c r="N931" i="10"/>
  <c r="M932" i="10"/>
  <c r="N932" i="10"/>
  <c r="M933" i="10"/>
  <c r="N933" i="10"/>
  <c r="M934" i="10"/>
  <c r="N934" i="10"/>
  <c r="M935" i="10"/>
  <c r="N935" i="10"/>
  <c r="M936" i="10"/>
  <c r="N936" i="10"/>
  <c r="M937" i="10"/>
  <c r="N937" i="10"/>
  <c r="M938" i="10"/>
  <c r="N938" i="10"/>
  <c r="M939" i="10"/>
  <c r="N939" i="10"/>
  <c r="M940" i="10"/>
  <c r="N940" i="10"/>
  <c r="M941" i="10"/>
  <c r="N941" i="10"/>
  <c r="M942" i="10"/>
  <c r="N942" i="10"/>
  <c r="M943" i="10"/>
  <c r="N943" i="10"/>
  <c r="M944" i="10"/>
  <c r="N944" i="10"/>
  <c r="M945" i="10"/>
  <c r="N945" i="10"/>
  <c r="M946" i="10"/>
  <c r="N946" i="10"/>
  <c r="M947" i="10"/>
  <c r="N947" i="10"/>
  <c r="M948" i="10"/>
  <c r="N948" i="10"/>
  <c r="M949" i="10"/>
  <c r="N949" i="10"/>
  <c r="M950" i="10"/>
  <c r="N950" i="10"/>
  <c r="L951" i="10"/>
  <c r="N951" i="10"/>
  <c r="M952" i="10"/>
  <c r="N952" i="10"/>
  <c r="M953" i="10"/>
  <c r="N953" i="10"/>
  <c r="M954" i="10"/>
  <c r="N954" i="10"/>
  <c r="M955" i="10"/>
  <c r="N955" i="10"/>
  <c r="M956" i="10"/>
  <c r="N956" i="10"/>
  <c r="M957" i="10"/>
  <c r="N957" i="10"/>
  <c r="M958" i="10"/>
  <c r="N958" i="10"/>
  <c r="M959" i="10"/>
  <c r="N959" i="10"/>
  <c r="M960" i="10"/>
  <c r="N960" i="10"/>
  <c r="M961" i="10"/>
  <c r="N961" i="10"/>
  <c r="M962" i="10"/>
  <c r="N962" i="10"/>
  <c r="M963" i="10"/>
  <c r="N963" i="10"/>
  <c r="M964" i="10"/>
  <c r="N964" i="10"/>
  <c r="M965" i="10"/>
  <c r="N965" i="10"/>
  <c r="M966" i="10"/>
  <c r="N966" i="10"/>
  <c r="M967" i="10"/>
  <c r="N967" i="10"/>
  <c r="M968" i="10"/>
  <c r="N968" i="10"/>
  <c r="M969" i="10"/>
  <c r="N969" i="10"/>
  <c r="M970" i="10"/>
  <c r="N970" i="10"/>
  <c r="L971" i="10"/>
  <c r="N971" i="10"/>
  <c r="M972" i="10"/>
  <c r="N972" i="10"/>
  <c r="M973" i="10"/>
  <c r="N973" i="10"/>
  <c r="M974" i="10"/>
  <c r="N974" i="10"/>
  <c r="M975" i="10"/>
  <c r="N975" i="10"/>
  <c r="M976" i="10"/>
  <c r="N976" i="10"/>
  <c r="M977" i="10"/>
  <c r="N977" i="10"/>
  <c r="M978" i="10"/>
  <c r="N978" i="10"/>
  <c r="M979" i="10"/>
  <c r="N979" i="10"/>
  <c r="M980" i="10"/>
  <c r="N980" i="10"/>
  <c r="M981" i="10"/>
  <c r="N981" i="10"/>
  <c r="M982" i="10"/>
  <c r="N982" i="10"/>
  <c r="K983" i="10"/>
  <c r="M983" i="10"/>
  <c r="L983" i="10"/>
  <c r="N983" i="10"/>
  <c r="K985" i="10"/>
  <c r="M985" i="10"/>
  <c r="N985" i="10"/>
  <c r="M986" i="10"/>
  <c r="N986" i="10"/>
  <c r="M987" i="10"/>
  <c r="N987" i="10"/>
  <c r="M988" i="10"/>
  <c r="N988" i="10"/>
  <c r="M989" i="10"/>
  <c r="N989" i="10"/>
  <c r="M990" i="10"/>
  <c r="N990" i="10"/>
  <c r="M991" i="10"/>
  <c r="N991" i="10"/>
  <c r="K992" i="10"/>
  <c r="M992" i="10"/>
  <c r="L992" i="10"/>
  <c r="N992" i="10"/>
  <c r="M995" i="10"/>
  <c r="N995" i="10"/>
  <c r="M996" i="10"/>
  <c r="N996" i="10"/>
  <c r="M997" i="10"/>
  <c r="N997" i="10"/>
  <c r="M998" i="10"/>
  <c r="N998" i="10"/>
  <c r="M999" i="10"/>
  <c r="N999" i="10"/>
  <c r="M1000" i="10"/>
  <c r="N1000" i="10"/>
  <c r="K1001" i="10"/>
  <c r="M1001" i="10"/>
  <c r="L1001" i="10"/>
  <c r="N1001" i="10"/>
  <c r="M1002" i="10"/>
  <c r="N1002" i="10"/>
  <c r="M1003" i="10"/>
  <c r="N1003" i="10"/>
  <c r="M1004" i="10"/>
  <c r="N1004" i="10"/>
  <c r="M1005" i="10"/>
  <c r="N1005" i="10"/>
  <c r="M1006" i="10"/>
  <c r="N1006" i="10"/>
  <c r="M1007" i="10"/>
  <c r="N1007" i="10"/>
  <c r="K1008" i="10"/>
  <c r="M1008" i="10"/>
  <c r="L1008" i="10"/>
  <c r="N1008" i="10"/>
  <c r="M1009" i="10"/>
  <c r="N1009" i="10"/>
  <c r="M1010" i="10"/>
  <c r="N1010" i="10"/>
  <c r="M1011" i="10"/>
  <c r="N1011" i="10"/>
  <c r="M1012" i="10"/>
  <c r="N1012" i="10"/>
  <c r="M1013" i="10"/>
  <c r="N1013" i="10"/>
  <c r="K1014" i="10"/>
  <c r="M1014" i="10"/>
  <c r="L1014" i="10"/>
  <c r="N1014" i="10"/>
  <c r="M1015" i="10"/>
  <c r="N1015" i="10"/>
  <c r="M1016" i="10"/>
  <c r="L1016" i="10"/>
  <c r="N1016" i="10"/>
  <c r="M1018" i="10"/>
  <c r="N1018" i="10"/>
  <c r="K1019" i="10"/>
  <c r="M1019" i="10"/>
  <c r="L1019" i="10"/>
  <c r="N1019" i="10"/>
  <c r="M1020" i="10"/>
  <c r="N1020" i="10"/>
  <c r="M1021" i="10"/>
  <c r="N1021" i="10"/>
  <c r="M1022" i="10"/>
  <c r="N1022" i="10"/>
  <c r="M1023" i="10"/>
  <c r="N1023" i="10"/>
  <c r="M1024" i="10"/>
  <c r="N1024" i="10"/>
  <c r="M1025" i="10"/>
  <c r="N1025" i="10"/>
  <c r="M1026" i="10"/>
  <c r="N1026" i="10"/>
  <c r="K1027" i="10"/>
  <c r="M1027" i="10"/>
  <c r="N1027" i="10"/>
  <c r="K1028" i="10"/>
  <c r="M1028" i="10"/>
  <c r="L1028" i="10"/>
  <c r="N1028" i="10"/>
  <c r="M1029" i="10"/>
  <c r="N1029" i="10"/>
  <c r="M1030" i="10"/>
  <c r="N1030" i="10"/>
  <c r="M1031" i="10"/>
  <c r="N1031" i="10"/>
  <c r="M1032" i="10"/>
  <c r="N1032" i="10"/>
  <c r="M1033" i="10"/>
  <c r="N1033" i="10"/>
  <c r="K1034" i="10"/>
  <c r="M1034" i="10"/>
  <c r="N1034" i="10"/>
  <c r="M1035" i="10"/>
  <c r="N1035" i="10"/>
  <c r="M1036" i="10"/>
  <c r="N1036" i="10"/>
  <c r="M1037" i="10"/>
  <c r="N1037" i="10"/>
  <c r="M1038" i="10"/>
  <c r="N1038" i="10"/>
  <c r="M1039" i="10"/>
  <c r="N1039" i="10"/>
  <c r="M1040" i="10"/>
  <c r="N1040" i="10"/>
  <c r="M1041" i="10"/>
  <c r="N1041" i="10"/>
  <c r="M1042" i="10"/>
  <c r="N1042" i="10"/>
  <c r="M1043" i="10"/>
  <c r="N1043" i="10"/>
  <c r="M1044" i="10"/>
  <c r="N1044" i="10"/>
  <c r="K1045" i="10"/>
  <c r="M1045" i="10"/>
  <c r="L1045" i="10"/>
  <c r="N1045" i="10"/>
  <c r="M1046" i="10"/>
  <c r="N1046" i="10"/>
  <c r="M1047" i="10"/>
  <c r="N1047" i="10"/>
  <c r="M1048" i="10"/>
  <c r="N1048" i="10"/>
  <c r="M1049" i="10"/>
  <c r="N1049" i="10"/>
  <c r="M1050" i="10"/>
  <c r="N1050" i="10"/>
  <c r="M1051" i="10"/>
  <c r="N1051" i="10"/>
  <c r="M1052" i="10"/>
  <c r="N1052" i="10"/>
  <c r="M1053" i="10"/>
  <c r="N1053" i="10"/>
  <c r="M1054" i="10"/>
  <c r="N1054" i="10"/>
  <c r="M1055" i="10"/>
  <c r="N1055" i="10"/>
  <c r="M1056" i="10"/>
  <c r="N1056" i="10"/>
  <c r="M1057" i="10"/>
  <c r="N1057" i="10"/>
  <c r="M1058" i="10"/>
  <c r="N1058" i="10"/>
  <c r="M1059" i="10"/>
  <c r="N1059" i="10"/>
  <c r="M1060" i="10"/>
  <c r="N1060" i="10"/>
  <c r="M1061" i="10"/>
  <c r="N1061" i="10"/>
  <c r="M1062" i="10"/>
  <c r="L1062" i="10"/>
  <c r="N1062" i="10"/>
  <c r="M1063" i="10"/>
  <c r="N1063" i="10"/>
  <c r="M1064" i="10"/>
  <c r="N1064" i="10"/>
  <c r="M1065" i="10"/>
  <c r="N1065" i="10"/>
  <c r="K1066" i="10"/>
  <c r="M1066" i="10"/>
  <c r="N1066" i="10"/>
  <c r="M1067" i="10"/>
  <c r="N1067" i="10"/>
  <c r="M1068" i="10"/>
  <c r="N1068" i="10"/>
  <c r="M1069" i="10"/>
  <c r="N1069" i="10"/>
  <c r="M1070" i="10"/>
  <c r="N1070" i="10"/>
  <c r="M1071" i="10"/>
  <c r="N1071" i="10"/>
  <c r="M1072" i="10"/>
  <c r="N1072" i="10"/>
  <c r="M1073" i="10"/>
  <c r="N1073" i="10"/>
  <c r="M1074" i="10"/>
  <c r="N1074" i="10"/>
  <c r="K1075" i="10"/>
  <c r="M1075" i="10"/>
  <c r="N1075" i="10"/>
  <c r="M1076" i="10"/>
  <c r="N1076" i="10"/>
  <c r="M1077" i="10"/>
  <c r="N1077" i="10"/>
  <c r="M1078" i="10"/>
  <c r="N1078" i="10"/>
  <c r="M1079" i="10"/>
  <c r="N1079" i="10"/>
  <c r="M1080" i="10"/>
  <c r="N1080" i="10"/>
  <c r="M1081" i="10"/>
  <c r="N1081" i="10"/>
  <c r="M1082" i="10"/>
  <c r="N1082" i="10"/>
  <c r="M1083" i="10"/>
  <c r="N1083" i="10"/>
  <c r="M1084" i="10"/>
  <c r="N1084" i="10"/>
  <c r="M1085" i="10"/>
  <c r="N1085" i="10"/>
  <c r="M1086" i="10"/>
  <c r="N1086" i="10"/>
  <c r="M1087" i="10"/>
  <c r="N1087" i="10"/>
  <c r="M1088" i="10"/>
  <c r="N1088" i="10"/>
  <c r="M1089" i="10"/>
  <c r="N1089" i="10"/>
  <c r="M1090" i="10"/>
  <c r="N1090" i="10"/>
  <c r="M1091" i="10"/>
  <c r="N1091" i="10"/>
  <c r="M1092" i="10"/>
  <c r="N1092" i="10"/>
  <c r="M1093" i="10"/>
  <c r="N1093" i="10"/>
  <c r="M1094" i="10"/>
  <c r="N1094" i="10"/>
  <c r="M1095" i="10"/>
  <c r="N1095" i="10"/>
  <c r="M1096" i="10"/>
  <c r="N1096" i="10"/>
  <c r="K1097" i="10"/>
  <c r="M1097" i="10"/>
  <c r="N1097" i="10"/>
  <c r="M1098" i="10"/>
  <c r="N1098" i="10"/>
  <c r="M1099" i="10"/>
  <c r="N1099" i="10"/>
  <c r="M1100" i="10"/>
  <c r="N1100" i="10"/>
  <c r="M1101" i="10"/>
  <c r="N1101" i="10"/>
  <c r="M1102" i="10"/>
  <c r="N1102" i="10"/>
  <c r="M1103" i="10"/>
  <c r="N1103" i="10"/>
  <c r="M1104" i="10"/>
  <c r="N1104" i="10"/>
  <c r="M1105" i="10"/>
  <c r="N1105" i="10"/>
  <c r="M1106" i="10"/>
  <c r="N1106" i="10"/>
  <c r="M1107" i="10"/>
  <c r="L1107" i="10"/>
  <c r="N1107" i="10"/>
  <c r="M1108" i="10"/>
  <c r="N1108" i="10"/>
  <c r="M1109" i="10"/>
  <c r="N1109" i="10"/>
  <c r="M1110" i="10"/>
  <c r="N1110" i="10"/>
  <c r="M1111" i="10"/>
  <c r="N1111" i="10"/>
  <c r="M1112" i="10"/>
  <c r="N1112" i="10"/>
  <c r="M1113" i="10"/>
  <c r="N1113" i="10"/>
  <c r="M1114" i="10"/>
  <c r="N1114" i="10"/>
  <c r="K1115" i="10"/>
  <c r="M1115" i="10"/>
  <c r="N1115" i="10"/>
  <c r="M1116" i="10"/>
  <c r="N1116" i="10"/>
  <c r="M1117" i="10"/>
  <c r="N1117" i="10"/>
  <c r="M1118" i="10"/>
  <c r="N1118" i="10"/>
  <c r="M1119" i="10"/>
  <c r="N1119" i="10"/>
  <c r="M1120" i="10"/>
  <c r="N1120" i="10"/>
  <c r="M1121" i="10"/>
  <c r="N1121" i="10"/>
  <c r="M1122" i="10"/>
  <c r="N1122" i="10"/>
  <c r="M1123" i="10"/>
  <c r="N1123" i="10"/>
  <c r="M1124" i="10"/>
  <c r="N1124" i="10"/>
  <c r="M1125" i="10"/>
  <c r="N1125" i="10"/>
  <c r="M1126" i="10"/>
  <c r="N1126" i="10"/>
  <c r="M1127" i="10"/>
  <c r="N1127" i="10"/>
  <c r="M1128" i="10"/>
  <c r="N1128" i="10"/>
  <c r="M1129" i="10"/>
  <c r="N1129" i="10"/>
  <c r="M1130" i="10"/>
  <c r="N1130" i="10"/>
  <c r="M1131" i="10"/>
  <c r="N1131" i="10"/>
  <c r="M1132" i="10"/>
  <c r="N1132" i="10"/>
  <c r="M1133" i="10"/>
  <c r="N1133" i="10"/>
  <c r="K1134" i="10"/>
  <c r="M1134" i="10"/>
  <c r="N1134" i="10"/>
  <c r="M1135" i="10"/>
  <c r="N1135" i="10"/>
  <c r="M1136" i="10"/>
  <c r="N1136" i="10"/>
  <c r="K1138" i="10"/>
  <c r="M1138" i="10"/>
  <c r="N1138" i="10"/>
  <c r="M1139" i="10"/>
  <c r="N1139" i="10"/>
  <c r="M1140" i="10"/>
  <c r="N1140" i="10"/>
  <c r="M1141" i="10"/>
  <c r="N1141" i="10"/>
  <c r="M1142" i="10"/>
  <c r="N1142" i="10"/>
  <c r="M1143" i="10"/>
  <c r="L1143" i="10"/>
  <c r="N1143" i="10"/>
  <c r="M1144" i="10"/>
  <c r="N1144" i="10"/>
  <c r="M1145" i="10"/>
  <c r="L1145" i="10"/>
  <c r="N1145" i="10"/>
  <c r="M1146" i="10"/>
  <c r="N1146" i="10"/>
  <c r="M1147" i="10"/>
  <c r="N1147" i="10"/>
  <c r="M1148" i="10"/>
  <c r="N1148" i="10"/>
  <c r="K1149" i="10"/>
  <c r="M1149" i="10"/>
  <c r="N1149" i="10"/>
  <c r="K1150" i="10"/>
  <c r="M1150" i="10"/>
  <c r="N1150" i="10"/>
  <c r="M1151" i="10"/>
  <c r="N1151" i="10"/>
  <c r="M1152" i="10"/>
  <c r="N1152" i="10"/>
  <c r="M1153" i="10"/>
  <c r="L1153" i="10"/>
  <c r="N1153" i="10"/>
  <c r="M1154" i="10"/>
  <c r="L1154" i="10"/>
  <c r="N1154" i="10"/>
  <c r="M1155" i="10"/>
  <c r="N1155" i="10"/>
  <c r="M1156" i="10"/>
  <c r="N1156" i="10"/>
  <c r="M1157" i="10"/>
  <c r="N1157" i="10"/>
  <c r="K1158" i="10"/>
  <c r="M1158" i="10"/>
  <c r="N1158" i="10"/>
  <c r="M1159" i="10"/>
  <c r="N1159" i="10"/>
  <c r="M1160" i="10"/>
  <c r="N1160" i="10"/>
  <c r="M1161" i="10"/>
  <c r="N1161" i="10"/>
  <c r="M1162" i="10"/>
  <c r="N1162" i="10"/>
  <c r="M1163" i="10"/>
  <c r="N1163" i="10"/>
  <c r="K1164" i="10"/>
  <c r="M1164" i="10"/>
  <c r="N1164" i="10"/>
  <c r="M1166" i="10"/>
  <c r="N1166" i="10"/>
  <c r="K1167" i="10"/>
  <c r="M1167" i="10"/>
  <c r="N1167" i="10"/>
  <c r="M1168" i="10"/>
  <c r="N1168" i="10"/>
  <c r="M1170" i="10"/>
  <c r="N1170" i="10"/>
  <c r="M1171" i="10"/>
  <c r="N1171" i="10"/>
  <c r="M1172" i="10"/>
  <c r="N1172" i="10"/>
  <c r="M1173" i="10"/>
  <c r="N1173" i="10"/>
  <c r="M1174" i="10"/>
  <c r="N1174" i="10"/>
  <c r="M1175" i="10"/>
  <c r="N1175" i="10"/>
  <c r="M1176" i="10"/>
  <c r="N1176" i="10"/>
  <c r="M1177" i="10"/>
  <c r="N1177" i="10"/>
  <c r="M1178" i="10"/>
  <c r="L1178" i="10"/>
  <c r="N1178" i="10"/>
  <c r="M1179" i="10"/>
  <c r="L1179" i="10"/>
  <c r="N1179" i="10"/>
  <c r="M1180" i="10"/>
  <c r="N1180" i="10"/>
  <c r="M1181" i="10"/>
  <c r="N1181" i="10"/>
  <c r="M1182" i="10"/>
  <c r="N1182" i="10"/>
  <c r="M1183" i="10"/>
  <c r="N1183" i="10"/>
  <c r="M1184" i="10"/>
  <c r="N1184" i="10"/>
  <c r="M1185" i="10"/>
  <c r="N1185" i="10"/>
  <c r="M1186" i="10"/>
  <c r="N1186" i="10"/>
  <c r="M1187" i="10"/>
  <c r="N1187" i="10"/>
  <c r="M1188" i="10"/>
  <c r="N1188" i="10"/>
  <c r="M1189" i="10"/>
  <c r="N1189" i="10"/>
  <c r="M1190" i="10"/>
  <c r="L1190" i="10"/>
  <c r="N1190" i="10"/>
  <c r="M1191" i="10"/>
  <c r="N1191" i="10"/>
  <c r="M1192" i="10"/>
  <c r="N1192" i="10"/>
  <c r="M1193" i="10"/>
  <c r="N1193" i="10"/>
  <c r="M1195" i="10"/>
  <c r="N1195" i="10"/>
  <c r="M1196" i="10"/>
  <c r="N1196" i="10"/>
  <c r="K1198" i="10"/>
  <c r="M1198" i="10"/>
  <c r="N1198" i="10"/>
  <c r="K1199" i="10"/>
  <c r="M1199" i="10"/>
  <c r="L1199" i="10"/>
  <c r="N1199" i="10"/>
  <c r="K1200" i="10"/>
  <c r="M1200" i="10"/>
  <c r="L1200" i="10"/>
  <c r="N1200" i="10"/>
  <c r="M1201" i="10"/>
  <c r="L1201" i="10"/>
  <c r="N1201" i="10"/>
  <c r="M1202" i="10"/>
  <c r="N1202" i="10"/>
  <c r="M1203" i="10"/>
  <c r="N1203" i="10"/>
  <c r="M1204" i="10"/>
  <c r="N1204" i="10"/>
  <c r="M1205" i="10"/>
  <c r="N1205" i="10"/>
  <c r="M1206" i="10"/>
  <c r="N1206" i="10"/>
  <c r="M1207" i="10"/>
  <c r="N1207" i="10"/>
  <c r="M1208" i="10"/>
  <c r="N1208" i="10"/>
  <c r="M1209" i="10"/>
  <c r="N1209" i="10"/>
  <c r="M1210" i="10"/>
  <c r="N1210" i="10"/>
  <c r="M1211" i="10"/>
  <c r="N1211" i="10"/>
  <c r="M1212" i="10"/>
  <c r="N1212" i="10"/>
  <c r="M1214" i="10"/>
  <c r="N1214" i="10"/>
  <c r="M1215" i="10"/>
  <c r="N1215" i="10"/>
  <c r="M1216" i="10"/>
  <c r="N1216" i="10"/>
  <c r="M1217" i="10"/>
  <c r="N1217" i="10"/>
  <c r="M1218" i="10"/>
  <c r="N1218" i="10"/>
  <c r="M1219" i="10"/>
  <c r="N1219" i="10"/>
  <c r="M1220" i="10"/>
  <c r="N1220" i="10"/>
  <c r="M1221" i="10"/>
  <c r="N1221" i="10"/>
  <c r="K1222" i="10"/>
  <c r="M1222" i="10"/>
  <c r="N1222" i="10"/>
  <c r="K1223" i="10"/>
  <c r="M1223" i="10"/>
  <c r="N1223" i="10"/>
  <c r="M1224" i="10"/>
  <c r="N1224" i="10"/>
  <c r="K1225" i="10"/>
  <c r="M1225" i="10"/>
  <c r="L1225" i="10"/>
  <c r="N1225" i="10"/>
  <c r="M1226" i="10"/>
  <c r="N1226" i="10"/>
  <c r="M1227" i="10"/>
  <c r="L1227" i="10"/>
  <c r="N1227" i="10"/>
  <c r="M1229" i="10"/>
  <c r="N1229" i="10"/>
  <c r="M1230" i="10"/>
  <c r="N1230" i="10"/>
  <c r="M1231" i="10"/>
  <c r="N1231" i="10"/>
  <c r="M1232" i="10"/>
  <c r="N1232" i="10"/>
  <c r="M1233" i="10"/>
  <c r="N1233" i="10"/>
  <c r="M1234" i="10"/>
  <c r="N1234" i="10"/>
  <c r="M1235" i="10"/>
  <c r="N1235" i="10"/>
  <c r="M1236" i="10"/>
  <c r="N1236" i="10"/>
  <c r="M1237" i="10"/>
  <c r="N1237" i="10"/>
  <c r="M1238" i="10"/>
  <c r="N1238" i="10"/>
  <c r="M1239" i="10"/>
  <c r="L1239" i="10"/>
  <c r="N1239" i="10"/>
  <c r="M1240" i="10"/>
  <c r="N1240" i="10"/>
  <c r="K1241" i="10"/>
  <c r="M1241" i="10"/>
  <c r="N1241" i="10"/>
  <c r="K1242" i="10"/>
  <c r="M1242" i="10"/>
  <c r="N1242" i="10"/>
  <c r="M1243" i="10"/>
  <c r="N1243" i="10"/>
  <c r="M1244" i="10"/>
  <c r="N1244" i="10"/>
  <c r="M1245" i="10"/>
  <c r="N1245" i="10"/>
  <c r="M1246" i="10"/>
  <c r="N1246" i="10"/>
  <c r="K1247" i="10"/>
  <c r="M1247" i="10"/>
  <c r="N1247" i="10"/>
  <c r="M1248" i="10"/>
  <c r="N1248" i="10"/>
  <c r="M1249" i="10"/>
  <c r="N1249" i="10"/>
  <c r="M1250" i="10"/>
  <c r="N1250" i="10"/>
  <c r="K1251" i="10"/>
  <c r="M1251" i="10"/>
  <c r="N1251" i="10"/>
  <c r="K1252" i="10"/>
  <c r="M1252" i="10"/>
  <c r="N1252" i="10"/>
  <c r="M1253" i="10"/>
  <c r="N1253" i="10"/>
  <c r="M1254" i="10"/>
  <c r="N1254" i="10"/>
  <c r="M1255" i="10"/>
  <c r="N1255" i="10"/>
  <c r="M1256" i="10"/>
  <c r="N1256" i="10"/>
  <c r="M1257" i="10"/>
  <c r="N1257" i="10"/>
  <c r="M1258" i="10"/>
  <c r="N1258" i="10"/>
  <c r="M1259" i="10"/>
  <c r="N1259" i="10"/>
  <c r="M1260" i="10"/>
  <c r="N1260" i="10"/>
  <c r="K1261" i="10"/>
  <c r="M1261" i="10"/>
  <c r="N1261" i="10"/>
  <c r="M1262" i="10"/>
  <c r="N1262" i="10"/>
  <c r="M1263" i="10"/>
  <c r="N1263" i="10"/>
  <c r="M1264" i="10"/>
  <c r="N1264" i="10"/>
  <c r="M1265" i="10"/>
  <c r="L1265" i="10"/>
  <c r="N1265" i="10"/>
  <c r="M1266" i="10"/>
  <c r="L1266" i="10"/>
  <c r="N1266" i="10"/>
  <c r="M1267" i="10"/>
  <c r="N1267" i="10"/>
  <c r="M1268" i="10"/>
  <c r="N1268" i="10"/>
  <c r="M1269" i="10"/>
  <c r="N1269" i="10"/>
  <c r="M1270" i="10"/>
  <c r="N1270" i="10"/>
  <c r="M1271" i="10"/>
  <c r="L1271" i="10"/>
  <c r="N1271" i="10"/>
  <c r="M1272" i="10"/>
  <c r="N1272" i="10"/>
  <c r="K1273" i="10"/>
  <c r="M1273" i="10"/>
  <c r="N1273" i="10"/>
  <c r="M1274" i="10"/>
  <c r="L1274" i="10"/>
  <c r="N1274" i="10"/>
  <c r="M1275" i="10"/>
  <c r="N1275" i="10"/>
  <c r="M1276" i="10"/>
  <c r="N1276" i="10"/>
  <c r="M1278" i="10"/>
  <c r="N1278" i="10"/>
  <c r="M1279" i="10"/>
  <c r="N1279" i="10"/>
  <c r="M1280" i="10"/>
  <c r="N1280" i="10"/>
  <c r="K1282" i="10"/>
  <c r="M1282" i="10"/>
  <c r="N1282" i="10"/>
  <c r="M1283" i="10"/>
  <c r="N1283" i="10"/>
  <c r="M1284" i="10"/>
  <c r="N1284" i="10"/>
  <c r="M1285" i="10"/>
  <c r="N1285" i="10"/>
  <c r="M1286" i="10"/>
  <c r="N1286" i="10"/>
  <c r="M1287" i="10"/>
  <c r="N1287" i="10"/>
  <c r="M1288" i="10"/>
  <c r="N1288" i="10"/>
  <c r="M1289" i="10"/>
  <c r="N1289" i="10"/>
  <c r="M1290" i="10"/>
  <c r="N1290" i="10"/>
  <c r="K1291" i="10"/>
  <c r="M1291" i="10"/>
  <c r="N1291" i="10"/>
  <c r="M1292" i="10"/>
  <c r="N1292" i="10"/>
  <c r="M1293" i="10"/>
  <c r="N1293" i="10"/>
  <c r="K1294" i="10"/>
  <c r="M1294" i="10"/>
  <c r="L1294" i="10"/>
  <c r="N1294" i="10"/>
  <c r="M1295" i="10"/>
  <c r="N1295" i="10"/>
  <c r="K1296" i="10"/>
  <c r="M1296" i="10"/>
  <c r="N1296" i="10"/>
  <c r="K1297" i="10"/>
  <c r="M1297" i="10"/>
  <c r="N1297" i="10"/>
  <c r="M1298" i="10"/>
  <c r="N1298" i="10"/>
  <c r="M1299" i="10"/>
  <c r="N1299" i="10"/>
  <c r="M1300" i="10"/>
  <c r="N1300" i="10"/>
  <c r="M1301" i="10"/>
  <c r="N1301" i="10"/>
  <c r="M1302" i="10"/>
  <c r="N1302" i="10"/>
  <c r="M1303" i="10"/>
  <c r="N1303" i="10"/>
  <c r="M1304" i="10"/>
  <c r="N1304" i="10"/>
  <c r="K1305" i="10"/>
  <c r="M1305" i="10"/>
  <c r="N1305" i="10"/>
  <c r="M1306" i="10"/>
  <c r="N1306" i="10"/>
  <c r="M1307" i="10"/>
  <c r="N1307" i="10"/>
  <c r="M1308" i="10"/>
  <c r="N1308" i="10"/>
  <c r="M1309" i="10"/>
  <c r="N1309" i="10"/>
  <c r="M1310" i="10"/>
  <c r="N1310" i="10"/>
  <c r="M1311" i="10"/>
  <c r="N1311" i="10"/>
  <c r="K1312" i="10"/>
  <c r="M1312" i="10"/>
  <c r="N1312" i="10"/>
  <c r="M1313" i="10"/>
  <c r="N1313" i="10"/>
  <c r="M1314" i="10"/>
  <c r="N1314" i="10"/>
  <c r="M1315" i="10"/>
  <c r="N1315" i="10"/>
  <c r="M1316" i="10"/>
  <c r="N1316" i="10"/>
  <c r="M1317" i="10"/>
  <c r="N1317" i="10"/>
  <c r="M1318" i="10"/>
  <c r="N1318" i="10"/>
  <c r="M1319" i="10"/>
  <c r="N1319" i="10"/>
  <c r="M1320" i="10"/>
  <c r="N1320" i="10"/>
  <c r="M1321" i="10"/>
  <c r="N1321" i="10"/>
  <c r="M1322" i="10"/>
  <c r="N1322" i="10"/>
  <c r="M1323" i="10"/>
  <c r="N1323" i="10"/>
  <c r="M1324" i="10"/>
  <c r="N1324" i="10"/>
  <c r="M1325" i="10"/>
  <c r="N1325" i="10"/>
  <c r="M1326" i="10"/>
  <c r="N1326" i="10"/>
  <c r="M1327" i="10"/>
  <c r="N1327" i="10"/>
  <c r="M1328" i="10"/>
  <c r="N1328" i="10"/>
  <c r="M1329" i="10"/>
  <c r="N1329" i="10"/>
  <c r="K1330" i="10"/>
  <c r="M1330" i="10"/>
  <c r="N1330" i="10"/>
  <c r="M1333" i="10"/>
  <c r="N1333" i="10"/>
  <c r="M1334" i="10"/>
  <c r="L1334" i="10"/>
  <c r="N1334" i="10"/>
  <c r="M1335" i="10"/>
  <c r="N1335" i="10"/>
  <c r="M1336" i="10"/>
  <c r="N1336" i="10"/>
  <c r="M1337" i="10"/>
  <c r="N1337" i="10"/>
  <c r="M1338" i="10"/>
  <c r="N1338" i="10"/>
  <c r="M1339" i="10"/>
  <c r="N1339" i="10"/>
  <c r="M1340" i="10"/>
  <c r="N1340" i="10"/>
  <c r="M1341" i="10"/>
  <c r="N1341" i="10"/>
  <c r="M1342" i="10"/>
  <c r="N1342" i="10"/>
  <c r="M1343" i="10"/>
  <c r="N1343" i="10"/>
  <c r="M1344" i="10"/>
  <c r="N1344" i="10"/>
  <c r="M1345" i="10"/>
  <c r="N1345" i="10"/>
  <c r="K1346" i="10"/>
  <c r="M1346" i="10"/>
  <c r="N1346" i="10"/>
  <c r="K1347" i="10"/>
  <c r="M1347" i="10"/>
  <c r="N1347" i="10"/>
  <c r="M1348" i="10"/>
  <c r="N1348" i="10"/>
  <c r="M1349" i="10"/>
  <c r="N1349" i="10"/>
  <c r="M1350" i="10"/>
  <c r="N1350" i="10"/>
  <c r="M1351" i="10"/>
  <c r="N1351" i="10"/>
  <c r="M1352" i="10"/>
  <c r="N1352" i="10"/>
  <c r="M1353" i="10"/>
  <c r="N1353" i="10"/>
  <c r="M1354" i="10"/>
  <c r="N1354" i="10"/>
  <c r="M1355" i="10"/>
  <c r="N1355" i="10"/>
  <c r="M1356" i="10"/>
  <c r="N1356" i="10"/>
  <c r="M1357" i="10"/>
  <c r="N1357" i="10"/>
  <c r="M1358" i="10"/>
  <c r="N1358" i="10"/>
  <c r="M1359" i="10"/>
  <c r="N1359" i="10"/>
  <c r="M1360" i="10"/>
  <c r="L1360" i="10"/>
  <c r="N1360" i="10"/>
  <c r="M1361" i="10"/>
  <c r="N1361" i="10"/>
  <c r="K1362" i="10"/>
  <c r="M1362" i="10"/>
  <c r="N1362" i="10"/>
  <c r="K1363" i="10"/>
  <c r="M1363" i="10"/>
  <c r="N1363" i="10"/>
  <c r="M1364" i="10"/>
  <c r="N1364" i="10"/>
  <c r="M1365" i="10"/>
  <c r="N1365" i="10"/>
  <c r="M1366" i="10"/>
  <c r="N1366" i="10"/>
  <c r="M1367" i="10"/>
  <c r="N1367" i="10"/>
  <c r="M1368" i="10"/>
  <c r="N1368" i="10"/>
  <c r="M1369" i="10"/>
  <c r="N1369" i="10"/>
  <c r="M1370" i="10"/>
  <c r="N1370" i="10"/>
  <c r="M1371" i="10"/>
  <c r="N1371" i="10"/>
  <c r="M1372" i="10"/>
  <c r="N1372" i="10"/>
  <c r="M1373" i="10"/>
  <c r="L1373" i="10"/>
  <c r="N1373" i="10"/>
  <c r="K1374" i="10"/>
  <c r="M1374" i="10"/>
  <c r="L1374" i="10"/>
  <c r="N1374" i="10"/>
  <c r="M1375" i="10"/>
  <c r="N1375" i="10"/>
  <c r="M1376" i="10"/>
  <c r="N1376" i="10"/>
  <c r="M1377" i="10"/>
  <c r="N1377" i="10"/>
  <c r="M1378" i="10"/>
  <c r="N1378" i="10"/>
  <c r="M1379" i="10"/>
  <c r="N1379" i="10"/>
  <c r="M1380" i="10"/>
  <c r="N1380" i="10"/>
  <c r="M1381" i="10"/>
  <c r="N1381" i="10"/>
  <c r="M1382" i="10"/>
  <c r="N1382" i="10"/>
  <c r="M1383" i="10"/>
  <c r="N1383" i="10"/>
  <c r="M1384" i="10"/>
  <c r="N1384" i="10"/>
  <c r="M1385" i="10"/>
  <c r="L1385" i="10"/>
  <c r="N1385" i="10"/>
  <c r="M1386" i="10"/>
  <c r="N1386" i="10"/>
  <c r="M1387" i="10"/>
  <c r="N1387" i="10"/>
  <c r="M1388" i="10"/>
  <c r="N1388" i="10"/>
  <c r="M1389" i="10"/>
  <c r="N1389" i="10"/>
  <c r="M1390" i="10"/>
  <c r="N1390" i="10"/>
  <c r="M1391" i="10"/>
  <c r="N1391" i="10"/>
  <c r="M1392" i="10"/>
  <c r="N1392" i="10"/>
  <c r="M1393" i="10"/>
  <c r="N1393" i="10"/>
  <c r="M1394" i="10"/>
  <c r="N1394" i="10"/>
  <c r="M1395" i="10"/>
  <c r="N1395" i="10"/>
  <c r="M1396" i="10"/>
  <c r="N1396" i="10"/>
  <c r="M1397" i="10"/>
  <c r="N1397" i="10"/>
  <c r="M1398" i="10"/>
  <c r="N1398" i="10"/>
  <c r="M1399" i="10"/>
  <c r="N1399" i="10"/>
  <c r="M1400" i="10"/>
  <c r="N1400" i="10"/>
  <c r="M1401" i="10"/>
  <c r="N1401" i="10"/>
  <c r="M1402" i="10"/>
  <c r="N1402" i="10"/>
  <c r="M1403" i="10"/>
  <c r="N1403" i="10"/>
  <c r="M1404" i="10"/>
  <c r="N1404" i="10"/>
  <c r="M1405" i="10"/>
  <c r="N1405" i="10"/>
  <c r="M1406" i="10"/>
  <c r="N1406" i="10"/>
  <c r="M1407" i="10"/>
  <c r="N1407" i="10"/>
  <c r="M1408" i="10"/>
  <c r="N1408" i="10"/>
  <c r="K1409" i="10"/>
  <c r="M1409" i="10"/>
  <c r="N1409" i="10"/>
  <c r="M1410" i="10"/>
  <c r="N1410" i="10"/>
  <c r="M1411" i="10"/>
  <c r="N1411" i="10"/>
  <c r="M1412" i="10"/>
  <c r="N1412" i="10"/>
  <c r="M1414" i="10"/>
  <c r="N1414" i="10"/>
  <c r="M1416" i="10"/>
  <c r="N1416" i="10"/>
  <c r="M1417" i="10"/>
  <c r="L1417" i="10"/>
  <c r="N1417" i="10"/>
  <c r="K1418" i="10"/>
  <c r="M1418" i="10"/>
  <c r="N1418" i="10"/>
  <c r="K1419" i="10"/>
  <c r="M1419" i="10"/>
  <c r="N1419" i="10"/>
  <c r="M1420" i="10"/>
  <c r="N1420" i="10"/>
  <c r="M1421" i="10"/>
  <c r="N1421" i="10"/>
  <c r="M1422" i="10"/>
  <c r="N1422" i="10"/>
  <c r="M1423" i="10"/>
  <c r="N1423" i="10"/>
  <c r="M1424" i="10"/>
  <c r="N1424" i="10"/>
  <c r="M1425" i="10"/>
  <c r="N1425" i="10"/>
  <c r="M1426" i="10"/>
  <c r="N1426" i="10"/>
  <c r="M1427" i="10"/>
  <c r="N1427" i="10"/>
  <c r="M1428" i="10"/>
  <c r="N1428" i="10"/>
  <c r="M1429" i="10"/>
  <c r="N1429" i="10"/>
  <c r="M1430" i="10"/>
  <c r="N1430" i="10"/>
  <c r="M1431" i="10"/>
  <c r="N1431" i="10"/>
  <c r="M1432" i="10"/>
  <c r="N1432" i="10"/>
  <c r="M1433" i="10"/>
  <c r="N1433" i="10"/>
  <c r="M1434" i="10"/>
  <c r="N1434" i="10"/>
  <c r="K1435" i="10"/>
  <c r="M1435" i="10"/>
  <c r="L1435" i="10"/>
  <c r="N1435" i="10"/>
  <c r="M1436" i="10"/>
  <c r="N1436" i="10"/>
  <c r="M1437" i="10"/>
  <c r="N1437" i="10"/>
  <c r="M1440" i="10"/>
  <c r="N1440" i="10"/>
  <c r="M1441" i="10"/>
  <c r="N1441" i="10"/>
  <c r="M1442" i="10"/>
  <c r="N1442" i="10"/>
  <c r="M1443" i="10"/>
  <c r="N1443" i="10"/>
  <c r="K1444" i="10"/>
  <c r="M1444" i="10"/>
  <c r="N1444" i="10"/>
  <c r="M1445" i="10"/>
  <c r="N1445" i="10"/>
  <c r="M1446" i="10"/>
  <c r="N1446" i="10"/>
  <c r="M1447" i="10"/>
  <c r="N1447" i="10"/>
  <c r="M1448" i="10"/>
  <c r="N1448" i="10"/>
  <c r="K1449" i="10"/>
  <c r="M1449" i="10"/>
  <c r="N1449" i="10"/>
  <c r="M1450" i="10"/>
  <c r="N1450" i="10"/>
  <c r="M1451" i="10"/>
  <c r="N1451" i="10"/>
  <c r="M1452" i="10"/>
  <c r="N1452" i="10"/>
  <c r="M1453" i="10"/>
  <c r="N1453" i="10"/>
  <c r="M1454" i="10"/>
  <c r="N1454" i="10"/>
  <c r="M1455" i="10"/>
  <c r="N1455" i="10"/>
  <c r="M1456" i="10"/>
  <c r="N1456" i="10"/>
  <c r="M1457" i="10"/>
  <c r="N1457" i="10"/>
  <c r="M1458" i="10"/>
  <c r="N1458" i="10"/>
  <c r="M1459" i="10"/>
  <c r="N1459" i="10"/>
  <c r="M1460" i="10"/>
  <c r="N1460" i="10"/>
  <c r="M1461" i="10"/>
  <c r="N1461" i="10"/>
  <c r="M1462" i="10"/>
  <c r="N1462" i="10"/>
  <c r="M1463" i="10"/>
  <c r="N1463" i="10"/>
  <c r="M1464" i="10"/>
  <c r="N1464" i="10"/>
  <c r="M1465" i="10"/>
  <c r="N1465" i="10"/>
  <c r="M1466" i="10"/>
  <c r="L1466" i="10"/>
  <c r="N1466" i="10"/>
  <c r="M1467" i="10"/>
  <c r="L1467" i="10"/>
  <c r="N1467" i="10"/>
  <c r="M1468" i="10"/>
  <c r="N1468" i="10"/>
  <c r="M1469" i="10"/>
  <c r="N1469" i="10"/>
  <c r="M1470" i="10"/>
  <c r="L1470" i="10"/>
  <c r="N1470" i="10"/>
  <c r="M1471" i="10"/>
  <c r="N1471" i="10"/>
  <c r="K1472" i="10"/>
  <c r="M1472" i="10"/>
  <c r="N1472" i="10"/>
  <c r="N806" i="10"/>
  <c r="M806" i="10"/>
  <c r="E3" i="3"/>
  <c r="F3" i="3"/>
  <c r="E4" i="3"/>
  <c r="F4" i="3"/>
  <c r="E5" i="3"/>
  <c r="F5" i="3"/>
  <c r="E6" i="3"/>
  <c r="F6" i="3"/>
  <c r="E7" i="3"/>
  <c r="F7" i="3"/>
  <c r="E8" i="3"/>
  <c r="F8" i="3"/>
  <c r="E9" i="3"/>
  <c r="F9" i="3"/>
  <c r="E10" i="3"/>
  <c r="F10" i="3"/>
  <c r="E11" i="3"/>
  <c r="F11" i="3"/>
  <c r="E12" i="3"/>
  <c r="F12" i="3"/>
  <c r="E13" i="3"/>
  <c r="F13" i="3"/>
  <c r="E14" i="3"/>
  <c r="F14" i="3"/>
  <c r="E15" i="3"/>
  <c r="F15" i="3"/>
  <c r="E16" i="3"/>
  <c r="F16" i="3"/>
  <c r="E17" i="3"/>
  <c r="F17" i="3"/>
  <c r="E18" i="3"/>
  <c r="F18" i="3"/>
  <c r="E19" i="3"/>
  <c r="F19" i="3"/>
  <c r="E20" i="3"/>
  <c r="F20" i="3"/>
  <c r="E21" i="3"/>
  <c r="F21" i="3"/>
  <c r="E22" i="3"/>
  <c r="F22" i="3"/>
  <c r="E23" i="3"/>
  <c r="F23" i="3"/>
  <c r="E24" i="3"/>
  <c r="F24" i="3"/>
  <c r="E25" i="3"/>
  <c r="F25" i="3"/>
  <c r="E26" i="3"/>
  <c r="F26" i="3"/>
  <c r="E27" i="3"/>
  <c r="F27" i="3"/>
  <c r="E28" i="3"/>
  <c r="F28" i="3"/>
  <c r="E29" i="3"/>
  <c r="F29" i="3"/>
  <c r="E30" i="3"/>
  <c r="F30" i="3"/>
  <c r="E31" i="3"/>
  <c r="F31" i="3"/>
  <c r="E32" i="3"/>
  <c r="F32" i="3"/>
  <c r="E33" i="3"/>
  <c r="F33" i="3"/>
  <c r="E34" i="3"/>
  <c r="F34" i="3"/>
  <c r="E35" i="3"/>
  <c r="F35" i="3"/>
  <c r="E36" i="3"/>
  <c r="F36" i="3"/>
  <c r="E37" i="3"/>
  <c r="F37" i="3"/>
  <c r="E38" i="3"/>
  <c r="F38" i="3"/>
  <c r="E39" i="3"/>
  <c r="F39" i="3"/>
  <c r="E40" i="3"/>
  <c r="F40" i="3"/>
  <c r="E41" i="3"/>
  <c r="F41" i="3"/>
  <c r="E42" i="3"/>
  <c r="F42" i="3"/>
  <c r="E43" i="3"/>
  <c r="F43" i="3"/>
  <c r="E44" i="3"/>
  <c r="F44" i="3"/>
  <c r="E45" i="3"/>
  <c r="F45" i="3"/>
  <c r="E46" i="3"/>
  <c r="F46" i="3"/>
  <c r="E47" i="3"/>
  <c r="F47" i="3"/>
  <c r="E48" i="3"/>
  <c r="F48" i="3"/>
  <c r="E49" i="3"/>
  <c r="F49" i="3"/>
  <c r="E50" i="3"/>
  <c r="F50" i="3"/>
  <c r="E51" i="3"/>
  <c r="F51" i="3"/>
  <c r="E52" i="3"/>
  <c r="F52" i="3"/>
  <c r="E53" i="3"/>
  <c r="F53" i="3"/>
  <c r="E54" i="3"/>
  <c r="F54" i="3"/>
  <c r="E55" i="3"/>
  <c r="F55" i="3"/>
  <c r="E56" i="3"/>
  <c r="F56" i="3"/>
  <c r="E57" i="3"/>
  <c r="F57" i="3"/>
  <c r="E58" i="3"/>
  <c r="F58" i="3"/>
  <c r="E59" i="3"/>
  <c r="F59" i="3"/>
  <c r="E60" i="3"/>
  <c r="F60" i="3"/>
  <c r="E61" i="3"/>
  <c r="F61" i="3"/>
  <c r="E62" i="3"/>
  <c r="F62" i="3"/>
  <c r="E63" i="3"/>
  <c r="F63" i="3"/>
  <c r="E64" i="3"/>
  <c r="F64" i="3"/>
  <c r="E65" i="3"/>
  <c r="F65" i="3"/>
  <c r="E66" i="3"/>
  <c r="F66" i="3"/>
  <c r="E67" i="3"/>
  <c r="F67" i="3"/>
  <c r="E68" i="3"/>
  <c r="F68" i="3"/>
  <c r="E69" i="3"/>
  <c r="F69" i="3"/>
  <c r="E70" i="3"/>
  <c r="F70" i="3"/>
  <c r="E71" i="3"/>
  <c r="F71" i="3"/>
  <c r="E72" i="3"/>
  <c r="F72" i="3"/>
  <c r="E73" i="3"/>
  <c r="F73" i="3"/>
  <c r="E74" i="3"/>
  <c r="F74" i="3"/>
  <c r="E75" i="3"/>
  <c r="F75" i="3"/>
  <c r="E76" i="3"/>
  <c r="F76" i="3"/>
  <c r="E77" i="3"/>
  <c r="F77" i="3"/>
  <c r="E78" i="3"/>
  <c r="F78" i="3"/>
  <c r="E79" i="3"/>
  <c r="F79" i="3"/>
  <c r="E80" i="3"/>
  <c r="F80" i="3"/>
  <c r="E81" i="3"/>
  <c r="F81" i="3"/>
  <c r="E82" i="3"/>
  <c r="F82" i="3"/>
  <c r="E83" i="3"/>
  <c r="F83" i="3"/>
  <c r="E84" i="3"/>
  <c r="F84" i="3"/>
  <c r="E85" i="3"/>
  <c r="F85" i="3"/>
  <c r="E86" i="3"/>
  <c r="F86" i="3"/>
  <c r="E87" i="3"/>
  <c r="F87" i="3"/>
  <c r="E88" i="3"/>
  <c r="F88" i="3"/>
  <c r="E89" i="3"/>
  <c r="F89" i="3"/>
  <c r="E90" i="3"/>
  <c r="F90" i="3"/>
  <c r="E91" i="3"/>
  <c r="F91" i="3"/>
  <c r="E92" i="3"/>
  <c r="F92" i="3"/>
  <c r="E93" i="3"/>
  <c r="F93" i="3"/>
  <c r="E94" i="3"/>
  <c r="F94" i="3"/>
  <c r="E95" i="3"/>
  <c r="F95" i="3"/>
  <c r="E96" i="3"/>
  <c r="F96" i="3"/>
  <c r="E97" i="3"/>
  <c r="F97" i="3"/>
  <c r="E98" i="3"/>
  <c r="F98" i="3"/>
  <c r="E99" i="3"/>
  <c r="F99" i="3"/>
  <c r="E100" i="3"/>
  <c r="F100" i="3"/>
  <c r="E101" i="3"/>
  <c r="F101" i="3"/>
  <c r="E102" i="3"/>
  <c r="F102" i="3"/>
  <c r="E103" i="3"/>
  <c r="F103" i="3"/>
  <c r="E104" i="3"/>
  <c r="F104" i="3"/>
  <c r="E105" i="3"/>
  <c r="F105" i="3"/>
  <c r="E106" i="3"/>
  <c r="F106" i="3"/>
  <c r="E107" i="3"/>
  <c r="F107" i="3"/>
  <c r="E108" i="3"/>
  <c r="F108" i="3"/>
  <c r="E109" i="3"/>
  <c r="F109" i="3"/>
  <c r="E110" i="3"/>
  <c r="F110" i="3"/>
  <c r="E111" i="3"/>
  <c r="F111" i="3"/>
  <c r="E112" i="3"/>
  <c r="F112" i="3"/>
  <c r="E113" i="3"/>
  <c r="F113" i="3"/>
  <c r="E114" i="3"/>
  <c r="F114" i="3"/>
  <c r="E115" i="3"/>
  <c r="F115" i="3"/>
  <c r="E116" i="3"/>
  <c r="F116" i="3"/>
  <c r="E117" i="3"/>
  <c r="F117" i="3"/>
  <c r="E118" i="3"/>
  <c r="F118" i="3"/>
  <c r="E119" i="3"/>
  <c r="F119" i="3"/>
  <c r="E120" i="3"/>
  <c r="F120" i="3"/>
  <c r="E121" i="3"/>
  <c r="F121" i="3"/>
  <c r="E122" i="3"/>
  <c r="F122" i="3"/>
  <c r="E123" i="3"/>
  <c r="F123" i="3"/>
  <c r="E124" i="3"/>
  <c r="F124" i="3"/>
  <c r="E125" i="3"/>
  <c r="F125" i="3"/>
  <c r="E126" i="3"/>
  <c r="F126" i="3"/>
  <c r="E127" i="3"/>
  <c r="F127" i="3"/>
  <c r="E128" i="3"/>
  <c r="F128" i="3"/>
  <c r="E129" i="3"/>
  <c r="F129" i="3"/>
  <c r="E130" i="3"/>
  <c r="F130" i="3"/>
  <c r="E131" i="3"/>
  <c r="F131" i="3"/>
  <c r="E132" i="3"/>
  <c r="F132" i="3"/>
  <c r="E133" i="3"/>
  <c r="F133" i="3"/>
  <c r="E134" i="3"/>
  <c r="F134" i="3"/>
  <c r="E135" i="3"/>
  <c r="F135" i="3"/>
  <c r="E136" i="3"/>
  <c r="F136" i="3"/>
  <c r="E137" i="3"/>
  <c r="F137" i="3"/>
  <c r="E138" i="3"/>
  <c r="F138" i="3"/>
  <c r="E139" i="3"/>
  <c r="F139" i="3"/>
  <c r="E140" i="3"/>
  <c r="F140" i="3"/>
  <c r="E141" i="3"/>
  <c r="F141" i="3"/>
  <c r="E142" i="3"/>
  <c r="F142" i="3"/>
  <c r="E143" i="3"/>
  <c r="F143" i="3"/>
  <c r="E144" i="3"/>
  <c r="F144" i="3"/>
  <c r="E145" i="3"/>
  <c r="F145" i="3"/>
  <c r="E146" i="3"/>
  <c r="F146" i="3"/>
  <c r="E147" i="3"/>
  <c r="F147" i="3"/>
  <c r="E148" i="3"/>
  <c r="F148" i="3"/>
  <c r="E149" i="3"/>
  <c r="F149" i="3"/>
  <c r="E150" i="3"/>
  <c r="F150" i="3"/>
  <c r="E151" i="3"/>
  <c r="F151" i="3"/>
  <c r="E152" i="3"/>
  <c r="F152" i="3"/>
  <c r="E153" i="3"/>
  <c r="F153" i="3"/>
  <c r="E154" i="3"/>
  <c r="F154" i="3"/>
  <c r="E155" i="3"/>
  <c r="F155" i="3"/>
  <c r="E156" i="3"/>
  <c r="F156" i="3"/>
  <c r="E157" i="3"/>
  <c r="F157" i="3"/>
  <c r="E158" i="3"/>
  <c r="F158" i="3"/>
  <c r="E159" i="3"/>
  <c r="F159" i="3"/>
  <c r="E160" i="3"/>
  <c r="F160" i="3"/>
  <c r="E161" i="3"/>
  <c r="F161" i="3"/>
  <c r="E162" i="3"/>
  <c r="F162" i="3"/>
  <c r="E163" i="3"/>
  <c r="F163" i="3"/>
  <c r="E164" i="3"/>
  <c r="F164" i="3"/>
  <c r="E165" i="3"/>
  <c r="F165" i="3"/>
  <c r="E166" i="3"/>
  <c r="F166" i="3"/>
  <c r="E167" i="3"/>
  <c r="F167" i="3"/>
  <c r="E168" i="3"/>
  <c r="F168" i="3"/>
  <c r="E169" i="3"/>
  <c r="F169" i="3"/>
  <c r="E170" i="3"/>
  <c r="F170" i="3"/>
  <c r="E171" i="3"/>
  <c r="F171" i="3"/>
  <c r="E172" i="3"/>
  <c r="F172" i="3"/>
  <c r="E173" i="3"/>
  <c r="F173" i="3"/>
  <c r="E174" i="3"/>
  <c r="F174" i="3"/>
  <c r="E175" i="3"/>
  <c r="F175" i="3"/>
  <c r="E176" i="3"/>
  <c r="F176" i="3"/>
  <c r="E177" i="3"/>
  <c r="F177" i="3"/>
  <c r="E178" i="3"/>
  <c r="F178" i="3"/>
  <c r="E179" i="3"/>
  <c r="F179" i="3"/>
  <c r="E180" i="3"/>
  <c r="F180" i="3"/>
  <c r="E181" i="3"/>
  <c r="F181" i="3"/>
  <c r="E182" i="3"/>
  <c r="F182" i="3"/>
  <c r="E183" i="3"/>
  <c r="F183" i="3"/>
  <c r="E184" i="3"/>
  <c r="F184" i="3"/>
  <c r="E185" i="3"/>
  <c r="F185" i="3"/>
  <c r="E186" i="3"/>
  <c r="F186" i="3"/>
  <c r="E187" i="3"/>
  <c r="F187" i="3"/>
  <c r="E188" i="3"/>
  <c r="F188" i="3"/>
  <c r="E189" i="3"/>
  <c r="F189" i="3"/>
  <c r="E190" i="3"/>
  <c r="F190" i="3"/>
  <c r="E191" i="3"/>
  <c r="F191" i="3"/>
  <c r="E192" i="3"/>
  <c r="F192" i="3"/>
  <c r="E193" i="3"/>
  <c r="F193" i="3"/>
  <c r="E194" i="3"/>
  <c r="F194" i="3"/>
  <c r="E195" i="3"/>
  <c r="F195" i="3"/>
  <c r="E196" i="3"/>
  <c r="F196" i="3"/>
  <c r="E197" i="3"/>
  <c r="F197" i="3"/>
  <c r="E198" i="3"/>
  <c r="F198" i="3"/>
  <c r="E199" i="3"/>
  <c r="F199" i="3"/>
  <c r="E200" i="3"/>
  <c r="F200" i="3"/>
  <c r="E201" i="3"/>
  <c r="F201" i="3"/>
  <c r="E202" i="3"/>
  <c r="F202" i="3"/>
  <c r="E203" i="3"/>
  <c r="F203" i="3"/>
  <c r="E204" i="3"/>
  <c r="F204" i="3"/>
  <c r="E205" i="3"/>
  <c r="F205" i="3"/>
  <c r="E206" i="3"/>
  <c r="F206" i="3"/>
  <c r="E207" i="3"/>
  <c r="F207" i="3"/>
  <c r="E208" i="3"/>
  <c r="F208" i="3"/>
  <c r="E209" i="3"/>
  <c r="F209" i="3"/>
  <c r="E210" i="3"/>
  <c r="F210" i="3"/>
  <c r="E211" i="3"/>
  <c r="F211" i="3"/>
  <c r="E212" i="3"/>
  <c r="F212" i="3"/>
  <c r="E213" i="3"/>
  <c r="F213" i="3"/>
  <c r="E214" i="3"/>
  <c r="F214" i="3"/>
  <c r="E215" i="3"/>
  <c r="F215" i="3"/>
  <c r="E216" i="3"/>
  <c r="F216" i="3"/>
  <c r="E217" i="3"/>
  <c r="F217" i="3"/>
  <c r="E218" i="3"/>
  <c r="F218" i="3"/>
  <c r="E219" i="3"/>
  <c r="F219" i="3"/>
  <c r="E220" i="3"/>
  <c r="F220" i="3"/>
  <c r="E221" i="3"/>
  <c r="F221" i="3"/>
  <c r="E222" i="3"/>
  <c r="F222" i="3"/>
  <c r="E223" i="3"/>
  <c r="F223" i="3"/>
  <c r="E224" i="3"/>
  <c r="F224" i="3"/>
  <c r="E225" i="3"/>
  <c r="F225" i="3"/>
  <c r="E226" i="3"/>
  <c r="F226" i="3"/>
  <c r="E227" i="3"/>
  <c r="F227" i="3"/>
  <c r="E228" i="3"/>
  <c r="F228" i="3"/>
  <c r="E229" i="3"/>
  <c r="F229" i="3"/>
  <c r="E230" i="3"/>
  <c r="F230" i="3"/>
  <c r="E231" i="3"/>
  <c r="F231" i="3"/>
  <c r="E232" i="3"/>
  <c r="F232" i="3"/>
  <c r="E233" i="3"/>
  <c r="F233" i="3"/>
  <c r="E234" i="3"/>
  <c r="F234" i="3"/>
  <c r="E235" i="3"/>
  <c r="F235" i="3"/>
  <c r="E236" i="3"/>
  <c r="F236" i="3"/>
  <c r="E237" i="3"/>
  <c r="F237" i="3"/>
  <c r="E238" i="3"/>
  <c r="F238" i="3"/>
  <c r="E239" i="3"/>
  <c r="F239" i="3"/>
  <c r="E240" i="3"/>
  <c r="F240" i="3"/>
  <c r="E241" i="3"/>
  <c r="F241" i="3"/>
  <c r="E242" i="3"/>
  <c r="F242" i="3"/>
  <c r="E243" i="3"/>
  <c r="F243" i="3"/>
  <c r="E244" i="3"/>
  <c r="F244" i="3"/>
  <c r="E245" i="3"/>
  <c r="F245" i="3"/>
  <c r="E246" i="3"/>
  <c r="F246" i="3"/>
  <c r="E247" i="3"/>
  <c r="F247" i="3"/>
  <c r="E248" i="3"/>
  <c r="F248" i="3"/>
  <c r="E249" i="3"/>
  <c r="F249" i="3"/>
  <c r="E250" i="3"/>
  <c r="F250" i="3"/>
  <c r="E251" i="3"/>
  <c r="F251" i="3"/>
  <c r="E252" i="3"/>
  <c r="F252" i="3"/>
  <c r="E253" i="3"/>
  <c r="F253" i="3"/>
  <c r="E254" i="3"/>
  <c r="F254" i="3"/>
  <c r="E255" i="3"/>
  <c r="F255" i="3"/>
  <c r="E256" i="3"/>
  <c r="F256" i="3"/>
  <c r="E257" i="3"/>
  <c r="F257" i="3"/>
  <c r="E258" i="3"/>
  <c r="F258" i="3"/>
  <c r="E259" i="3"/>
  <c r="F259" i="3"/>
  <c r="E260" i="3"/>
  <c r="F260" i="3"/>
  <c r="E261" i="3"/>
  <c r="F261" i="3"/>
  <c r="E262" i="3"/>
  <c r="F262" i="3"/>
  <c r="E263" i="3"/>
  <c r="F263" i="3"/>
  <c r="E264" i="3"/>
  <c r="F264" i="3"/>
  <c r="E265" i="3"/>
  <c r="F265" i="3"/>
  <c r="E266" i="3"/>
  <c r="F266" i="3"/>
  <c r="E267" i="3"/>
  <c r="F267" i="3"/>
  <c r="E268" i="3"/>
  <c r="F268" i="3"/>
  <c r="E269" i="3"/>
  <c r="F269" i="3"/>
  <c r="E270" i="3"/>
  <c r="F270" i="3"/>
  <c r="E271" i="3"/>
  <c r="F271" i="3"/>
  <c r="E272" i="3"/>
  <c r="F272" i="3"/>
  <c r="E273" i="3"/>
  <c r="F273" i="3"/>
  <c r="E274" i="3"/>
  <c r="F274" i="3"/>
  <c r="E275" i="3"/>
  <c r="F275" i="3"/>
  <c r="E276" i="3"/>
  <c r="F276" i="3"/>
  <c r="E277" i="3"/>
  <c r="F277" i="3"/>
  <c r="E278" i="3"/>
  <c r="F278" i="3"/>
  <c r="E279" i="3"/>
  <c r="F279" i="3"/>
  <c r="E280" i="3"/>
  <c r="F280" i="3"/>
  <c r="E281" i="3"/>
  <c r="F281" i="3"/>
  <c r="E282" i="3"/>
  <c r="F282" i="3"/>
  <c r="E283" i="3"/>
  <c r="F283" i="3"/>
  <c r="E284" i="3"/>
  <c r="F284" i="3"/>
  <c r="E285" i="3"/>
  <c r="F285" i="3"/>
  <c r="E286" i="3"/>
  <c r="F286" i="3"/>
  <c r="E287" i="3"/>
  <c r="F287" i="3"/>
  <c r="E288" i="3"/>
  <c r="F288" i="3"/>
  <c r="E289" i="3"/>
  <c r="F289" i="3"/>
  <c r="E290" i="3"/>
  <c r="F290" i="3"/>
  <c r="E291" i="3"/>
  <c r="F291" i="3"/>
  <c r="E292" i="3"/>
  <c r="F292" i="3"/>
  <c r="E293" i="3"/>
  <c r="F293" i="3"/>
  <c r="E294" i="3"/>
  <c r="F294" i="3"/>
  <c r="E295" i="3"/>
  <c r="F295" i="3"/>
  <c r="E296" i="3"/>
  <c r="F296" i="3"/>
  <c r="E297" i="3"/>
  <c r="F297" i="3"/>
  <c r="E298" i="3"/>
  <c r="F298" i="3"/>
  <c r="E299" i="3"/>
  <c r="F299" i="3"/>
  <c r="E300" i="3"/>
  <c r="F300" i="3"/>
  <c r="E301" i="3"/>
  <c r="F301" i="3"/>
  <c r="E302" i="3"/>
  <c r="F302" i="3"/>
  <c r="E303" i="3"/>
  <c r="F303" i="3"/>
  <c r="E304" i="3"/>
  <c r="F304" i="3"/>
  <c r="E305" i="3"/>
  <c r="F305" i="3"/>
  <c r="E306" i="3"/>
  <c r="F306" i="3"/>
  <c r="E307" i="3"/>
  <c r="F307" i="3"/>
  <c r="E308" i="3"/>
  <c r="F308" i="3"/>
  <c r="E309" i="3"/>
  <c r="F309" i="3"/>
  <c r="E310" i="3"/>
  <c r="F310" i="3"/>
  <c r="E311" i="3"/>
  <c r="F311" i="3"/>
  <c r="E312" i="3"/>
  <c r="F312" i="3"/>
  <c r="E313" i="3"/>
  <c r="F313" i="3"/>
  <c r="E314" i="3"/>
  <c r="F314" i="3"/>
  <c r="E315" i="3"/>
  <c r="F315" i="3"/>
  <c r="E316" i="3"/>
  <c r="F316" i="3"/>
  <c r="E317" i="3"/>
  <c r="F317" i="3"/>
  <c r="E318" i="3"/>
  <c r="F318" i="3"/>
  <c r="E319" i="3"/>
  <c r="F319" i="3"/>
  <c r="E320" i="3"/>
  <c r="F320" i="3"/>
  <c r="E321" i="3"/>
  <c r="F321" i="3"/>
  <c r="E322" i="3"/>
  <c r="F322" i="3"/>
  <c r="E323" i="3"/>
  <c r="F323" i="3"/>
  <c r="E324" i="3"/>
  <c r="F324" i="3"/>
  <c r="E325" i="3"/>
  <c r="F325" i="3"/>
  <c r="E326" i="3"/>
  <c r="F326" i="3"/>
  <c r="E327" i="3"/>
  <c r="F327" i="3"/>
  <c r="E328" i="3"/>
  <c r="F328" i="3"/>
  <c r="E329" i="3"/>
  <c r="F329" i="3"/>
  <c r="E330" i="3"/>
  <c r="F330" i="3"/>
  <c r="E331" i="3"/>
  <c r="F331" i="3"/>
  <c r="E332" i="3"/>
  <c r="F332" i="3"/>
  <c r="E333" i="3"/>
  <c r="F333" i="3"/>
  <c r="E334" i="3"/>
  <c r="F334" i="3"/>
  <c r="E335" i="3"/>
  <c r="F335" i="3"/>
  <c r="E336" i="3"/>
  <c r="F336" i="3"/>
  <c r="E337" i="3"/>
  <c r="F337" i="3"/>
  <c r="E338" i="3"/>
  <c r="F338" i="3"/>
  <c r="E339" i="3"/>
  <c r="F339" i="3"/>
  <c r="E340" i="3"/>
  <c r="F340" i="3"/>
  <c r="E341" i="3"/>
  <c r="F341" i="3"/>
  <c r="E342" i="3"/>
  <c r="F342" i="3"/>
  <c r="E343" i="3"/>
  <c r="F343" i="3"/>
  <c r="E344" i="3"/>
  <c r="F344" i="3"/>
  <c r="E345" i="3"/>
  <c r="F345" i="3"/>
  <c r="E346" i="3"/>
  <c r="F346" i="3"/>
  <c r="E347" i="3"/>
  <c r="F347" i="3"/>
  <c r="E348" i="3"/>
  <c r="F348" i="3"/>
  <c r="E349" i="3"/>
  <c r="F349" i="3"/>
  <c r="E350" i="3"/>
  <c r="F350" i="3"/>
  <c r="E351" i="3"/>
  <c r="F351" i="3"/>
  <c r="E352" i="3"/>
  <c r="F352" i="3"/>
  <c r="E353" i="3"/>
  <c r="F353" i="3"/>
  <c r="E354" i="3"/>
  <c r="F354" i="3"/>
  <c r="E355" i="3"/>
  <c r="F355" i="3"/>
  <c r="E356" i="3"/>
  <c r="F356" i="3"/>
  <c r="E357" i="3"/>
  <c r="F357" i="3"/>
  <c r="E358" i="3"/>
  <c r="F358" i="3"/>
  <c r="E359" i="3"/>
  <c r="F359" i="3"/>
  <c r="E360" i="3"/>
  <c r="F360" i="3"/>
  <c r="E361" i="3"/>
  <c r="F361" i="3"/>
  <c r="E362" i="3"/>
  <c r="F362" i="3"/>
  <c r="E363" i="3"/>
  <c r="F363" i="3"/>
  <c r="E364" i="3"/>
  <c r="F364" i="3"/>
  <c r="E365" i="3"/>
  <c r="F365" i="3"/>
  <c r="E366" i="3"/>
  <c r="F366" i="3"/>
  <c r="E367" i="3"/>
  <c r="F367" i="3"/>
  <c r="E368" i="3"/>
  <c r="F368" i="3"/>
  <c r="E369" i="3"/>
  <c r="F369" i="3"/>
  <c r="E370" i="3"/>
  <c r="F370" i="3"/>
  <c r="E371" i="3"/>
  <c r="F371" i="3"/>
  <c r="E372" i="3"/>
  <c r="F372" i="3"/>
  <c r="E373" i="3"/>
  <c r="F373" i="3"/>
  <c r="E374" i="3"/>
  <c r="F374" i="3"/>
  <c r="E375" i="3"/>
  <c r="F375" i="3"/>
  <c r="E376" i="3"/>
  <c r="F376" i="3"/>
  <c r="E377" i="3"/>
  <c r="F377" i="3"/>
  <c r="E378" i="3"/>
  <c r="F378" i="3"/>
  <c r="E379" i="3"/>
  <c r="F379" i="3"/>
  <c r="E380" i="3"/>
  <c r="F380" i="3"/>
  <c r="E381" i="3"/>
  <c r="F381" i="3"/>
  <c r="E382" i="3"/>
  <c r="F382" i="3"/>
  <c r="E383" i="3"/>
  <c r="F383" i="3"/>
  <c r="E384" i="3"/>
  <c r="F384" i="3"/>
  <c r="E385" i="3"/>
  <c r="F385" i="3"/>
  <c r="E386" i="3"/>
  <c r="F386" i="3"/>
  <c r="E387" i="3"/>
  <c r="F387" i="3"/>
  <c r="E388" i="3"/>
  <c r="F388" i="3"/>
  <c r="E389" i="3"/>
  <c r="F389" i="3"/>
  <c r="E390" i="3"/>
  <c r="F390" i="3"/>
  <c r="E391" i="3"/>
  <c r="F391" i="3"/>
  <c r="E392" i="3"/>
  <c r="F392" i="3"/>
  <c r="E393" i="3"/>
  <c r="F393" i="3"/>
  <c r="E394" i="3"/>
  <c r="F394" i="3"/>
  <c r="E395" i="3"/>
  <c r="F395" i="3"/>
  <c r="E396" i="3"/>
  <c r="F396" i="3"/>
  <c r="E397" i="3"/>
  <c r="F397" i="3"/>
  <c r="E398" i="3"/>
  <c r="F398" i="3"/>
  <c r="E399" i="3"/>
  <c r="F399" i="3"/>
  <c r="E400" i="3"/>
  <c r="F400" i="3"/>
  <c r="E401" i="3"/>
  <c r="F401" i="3"/>
  <c r="E402" i="3"/>
  <c r="F402" i="3"/>
  <c r="E403" i="3"/>
  <c r="F403" i="3"/>
  <c r="E404" i="3"/>
  <c r="F404" i="3"/>
  <c r="E405" i="3"/>
  <c r="F405" i="3"/>
  <c r="E406" i="3"/>
  <c r="F406" i="3"/>
  <c r="E407" i="3"/>
  <c r="F407" i="3"/>
  <c r="E408" i="3"/>
  <c r="F408" i="3"/>
  <c r="E409" i="3"/>
  <c r="F409" i="3"/>
  <c r="E410" i="3"/>
  <c r="F410" i="3"/>
  <c r="E411" i="3"/>
  <c r="F411" i="3"/>
  <c r="E412" i="3"/>
  <c r="F412" i="3"/>
  <c r="E413" i="3"/>
  <c r="F413" i="3"/>
  <c r="E414" i="3"/>
  <c r="F414" i="3"/>
  <c r="E415" i="3"/>
  <c r="F415" i="3"/>
  <c r="E416" i="3"/>
  <c r="F416" i="3"/>
  <c r="E417" i="3"/>
  <c r="F417" i="3"/>
  <c r="E418" i="3"/>
  <c r="F418" i="3"/>
  <c r="E419" i="3"/>
  <c r="F419" i="3"/>
  <c r="E420" i="3"/>
  <c r="F420" i="3"/>
  <c r="E421" i="3"/>
  <c r="F421" i="3"/>
  <c r="E422" i="3"/>
  <c r="F422" i="3"/>
  <c r="E423" i="3"/>
  <c r="F423" i="3"/>
  <c r="E424" i="3"/>
  <c r="F424" i="3"/>
  <c r="E425" i="3"/>
  <c r="F425" i="3"/>
  <c r="E426" i="3"/>
  <c r="F426" i="3"/>
  <c r="E427" i="3"/>
  <c r="F427" i="3"/>
  <c r="E428" i="3"/>
  <c r="F428" i="3"/>
  <c r="E429" i="3"/>
  <c r="F429" i="3"/>
  <c r="E430" i="3"/>
  <c r="F430" i="3"/>
  <c r="E431" i="3"/>
  <c r="F431" i="3"/>
  <c r="E432" i="3"/>
  <c r="F432" i="3"/>
  <c r="E433" i="3"/>
  <c r="F433" i="3"/>
  <c r="E434" i="3"/>
  <c r="F434" i="3"/>
  <c r="E435" i="3"/>
  <c r="F435" i="3"/>
  <c r="E436" i="3"/>
  <c r="F436" i="3"/>
  <c r="E437" i="3"/>
  <c r="F437" i="3"/>
  <c r="E438" i="3"/>
  <c r="F438" i="3"/>
  <c r="E439" i="3"/>
  <c r="F439" i="3"/>
  <c r="E440" i="3"/>
  <c r="F440" i="3"/>
  <c r="E441" i="3"/>
  <c r="F441" i="3"/>
  <c r="E442" i="3"/>
  <c r="F442" i="3"/>
  <c r="E443" i="3"/>
  <c r="F443" i="3"/>
  <c r="E444" i="3"/>
  <c r="F444" i="3"/>
  <c r="E445" i="3"/>
  <c r="F445" i="3"/>
  <c r="E446" i="3"/>
  <c r="F446" i="3"/>
  <c r="E447" i="3"/>
  <c r="F447" i="3"/>
  <c r="E448" i="3"/>
  <c r="F448" i="3"/>
  <c r="E449" i="3"/>
  <c r="F449" i="3"/>
  <c r="E450" i="3"/>
  <c r="F450" i="3"/>
  <c r="E451" i="3"/>
  <c r="F451" i="3"/>
  <c r="E452" i="3"/>
  <c r="F452" i="3"/>
  <c r="E453" i="3"/>
  <c r="F453" i="3"/>
  <c r="E454" i="3"/>
  <c r="F454" i="3"/>
  <c r="E455" i="3"/>
  <c r="F455" i="3"/>
  <c r="E456" i="3"/>
  <c r="F456" i="3"/>
  <c r="E457" i="3"/>
  <c r="F457" i="3"/>
  <c r="E458" i="3"/>
  <c r="F458" i="3"/>
  <c r="E459" i="3"/>
  <c r="F459" i="3"/>
  <c r="E460" i="3"/>
  <c r="F460" i="3"/>
  <c r="E461" i="3"/>
  <c r="F461" i="3"/>
  <c r="E462" i="3"/>
  <c r="F462" i="3"/>
  <c r="E463" i="3"/>
  <c r="F463" i="3"/>
  <c r="E464" i="3"/>
  <c r="F464" i="3"/>
  <c r="E465" i="3"/>
  <c r="F465" i="3"/>
  <c r="E466" i="3"/>
  <c r="F466" i="3"/>
  <c r="E467" i="3"/>
  <c r="F467" i="3"/>
  <c r="E468" i="3"/>
  <c r="F468" i="3"/>
  <c r="E469" i="3"/>
  <c r="F469" i="3"/>
  <c r="E470" i="3"/>
  <c r="F470" i="3"/>
  <c r="E471" i="3"/>
  <c r="F471" i="3"/>
  <c r="E472" i="3"/>
  <c r="F472" i="3"/>
  <c r="E473" i="3"/>
  <c r="F473" i="3"/>
  <c r="E474" i="3"/>
  <c r="F474" i="3"/>
  <c r="E475" i="3"/>
  <c r="F475" i="3"/>
  <c r="E476" i="3"/>
  <c r="F476" i="3"/>
  <c r="E477" i="3"/>
  <c r="F477" i="3"/>
  <c r="E478" i="3"/>
  <c r="F478" i="3"/>
  <c r="E479" i="3"/>
  <c r="F479" i="3"/>
  <c r="E480" i="3"/>
  <c r="F480" i="3"/>
  <c r="E481" i="3"/>
  <c r="F481" i="3"/>
  <c r="E482" i="3"/>
  <c r="F482" i="3"/>
  <c r="E483" i="3"/>
  <c r="F483" i="3"/>
  <c r="E484" i="3"/>
  <c r="F484" i="3"/>
  <c r="E485" i="3"/>
  <c r="F485" i="3"/>
  <c r="E486" i="3"/>
  <c r="F486" i="3"/>
  <c r="E487" i="3"/>
  <c r="F487" i="3"/>
  <c r="E488" i="3"/>
  <c r="F488" i="3"/>
  <c r="E489" i="3"/>
  <c r="F489" i="3"/>
  <c r="E490" i="3"/>
  <c r="F490" i="3"/>
  <c r="E491" i="3"/>
  <c r="F491" i="3"/>
  <c r="E492" i="3"/>
  <c r="F492" i="3"/>
  <c r="E493" i="3"/>
  <c r="F493" i="3"/>
  <c r="E494" i="3"/>
  <c r="F494" i="3"/>
  <c r="E495" i="3"/>
  <c r="F495" i="3"/>
  <c r="E496" i="3"/>
  <c r="F496" i="3"/>
  <c r="E497" i="3"/>
  <c r="F497" i="3"/>
  <c r="E498" i="3"/>
  <c r="F498" i="3"/>
  <c r="E499" i="3"/>
  <c r="F499" i="3"/>
  <c r="E500" i="3"/>
  <c r="F500" i="3"/>
  <c r="E501" i="3"/>
  <c r="F501" i="3"/>
  <c r="E502" i="3"/>
  <c r="F502" i="3"/>
  <c r="E503" i="3"/>
  <c r="F503" i="3"/>
  <c r="E504" i="3"/>
  <c r="F504" i="3"/>
  <c r="E505" i="3"/>
  <c r="F505" i="3"/>
  <c r="E506" i="3"/>
  <c r="F506" i="3"/>
  <c r="E507" i="3"/>
  <c r="F507" i="3"/>
  <c r="E508" i="3"/>
  <c r="F508" i="3"/>
  <c r="E509" i="3"/>
  <c r="F509" i="3"/>
  <c r="E510" i="3"/>
  <c r="F510" i="3"/>
  <c r="E511" i="3"/>
  <c r="F511" i="3"/>
  <c r="E512" i="3"/>
  <c r="F512" i="3"/>
  <c r="E513" i="3"/>
  <c r="F513" i="3"/>
  <c r="E514" i="3"/>
  <c r="F514" i="3"/>
  <c r="E515" i="3"/>
  <c r="F515" i="3"/>
  <c r="E516" i="3"/>
  <c r="F516" i="3"/>
  <c r="E517" i="3"/>
  <c r="F517" i="3"/>
  <c r="E518" i="3"/>
  <c r="F518" i="3"/>
  <c r="E519" i="3"/>
  <c r="F519" i="3"/>
  <c r="E520" i="3"/>
  <c r="F520" i="3"/>
  <c r="E521" i="3"/>
  <c r="F521" i="3"/>
  <c r="E522" i="3"/>
  <c r="F522" i="3"/>
  <c r="E523" i="3"/>
  <c r="F523" i="3"/>
  <c r="E524" i="3"/>
  <c r="F524" i="3"/>
  <c r="E525" i="3"/>
  <c r="F525" i="3"/>
  <c r="E526" i="3"/>
  <c r="F526" i="3"/>
  <c r="E527" i="3"/>
  <c r="F527" i="3"/>
  <c r="E528" i="3"/>
  <c r="F528" i="3"/>
  <c r="E529" i="3"/>
  <c r="F529" i="3"/>
  <c r="E530" i="3"/>
  <c r="F530" i="3"/>
  <c r="E531" i="3"/>
  <c r="F531" i="3"/>
  <c r="E532" i="3"/>
  <c r="F532" i="3"/>
  <c r="E533" i="3"/>
  <c r="F533" i="3"/>
  <c r="E534" i="3"/>
  <c r="F534" i="3"/>
  <c r="E535" i="3"/>
  <c r="F535" i="3"/>
  <c r="E536" i="3"/>
  <c r="F536" i="3"/>
  <c r="E537" i="3"/>
  <c r="F537" i="3"/>
  <c r="E538" i="3"/>
  <c r="F538" i="3"/>
  <c r="E539" i="3"/>
  <c r="F539" i="3"/>
  <c r="E540" i="3"/>
  <c r="F540" i="3"/>
  <c r="E541" i="3"/>
  <c r="F541" i="3"/>
  <c r="E542" i="3"/>
  <c r="F542" i="3"/>
  <c r="E543" i="3"/>
  <c r="F543" i="3"/>
  <c r="E544" i="3"/>
  <c r="F544" i="3"/>
  <c r="E545" i="3"/>
  <c r="F545" i="3"/>
  <c r="E546" i="3"/>
  <c r="F546" i="3"/>
  <c r="E547" i="3"/>
  <c r="F547" i="3"/>
  <c r="E548" i="3"/>
  <c r="F548" i="3"/>
  <c r="E549" i="3"/>
  <c r="F549" i="3"/>
  <c r="E550" i="3"/>
  <c r="F550" i="3"/>
  <c r="E551" i="3"/>
  <c r="F551" i="3"/>
  <c r="E552" i="3"/>
  <c r="F552" i="3"/>
  <c r="E553" i="3"/>
  <c r="F553" i="3"/>
  <c r="E554" i="3"/>
  <c r="F554" i="3"/>
  <c r="E555" i="3"/>
  <c r="F555" i="3"/>
  <c r="E556" i="3"/>
  <c r="F556" i="3"/>
  <c r="E557" i="3"/>
  <c r="F557" i="3"/>
  <c r="E558" i="3"/>
  <c r="F558" i="3"/>
  <c r="E559" i="3"/>
  <c r="F559" i="3"/>
  <c r="E560" i="3"/>
  <c r="F560" i="3"/>
  <c r="E561" i="3"/>
  <c r="F561" i="3"/>
  <c r="E562" i="3"/>
  <c r="F562" i="3"/>
  <c r="E563" i="3"/>
  <c r="F563" i="3"/>
  <c r="E564" i="3"/>
  <c r="F564" i="3"/>
  <c r="E565" i="3"/>
  <c r="F565" i="3"/>
  <c r="E566" i="3"/>
  <c r="F566" i="3"/>
  <c r="E567" i="3"/>
  <c r="F567" i="3"/>
  <c r="E568" i="3"/>
  <c r="F568" i="3"/>
  <c r="E569" i="3"/>
  <c r="F569" i="3"/>
  <c r="E570" i="3"/>
  <c r="F570" i="3"/>
  <c r="E571" i="3"/>
  <c r="F571" i="3"/>
  <c r="E572" i="3"/>
  <c r="F572" i="3"/>
  <c r="E573" i="3"/>
  <c r="F573" i="3"/>
  <c r="E574" i="3"/>
  <c r="F574" i="3"/>
  <c r="E575" i="3"/>
  <c r="F575" i="3"/>
  <c r="E576" i="3"/>
  <c r="F576" i="3"/>
  <c r="E577" i="3"/>
  <c r="F577" i="3"/>
  <c r="E578" i="3"/>
  <c r="F578" i="3"/>
  <c r="E579" i="3"/>
  <c r="F579" i="3"/>
  <c r="E580" i="3"/>
  <c r="F580" i="3"/>
  <c r="E581" i="3"/>
  <c r="F581" i="3"/>
  <c r="E582" i="3"/>
  <c r="F582" i="3"/>
  <c r="E583" i="3"/>
  <c r="F583" i="3"/>
  <c r="E584" i="3"/>
  <c r="F584" i="3"/>
  <c r="E585" i="3"/>
  <c r="F585" i="3"/>
  <c r="E586" i="3"/>
  <c r="F586" i="3"/>
  <c r="E587" i="3"/>
  <c r="F587" i="3"/>
  <c r="E588" i="3"/>
  <c r="F588" i="3"/>
  <c r="E589" i="3"/>
  <c r="F589" i="3"/>
  <c r="E590" i="3"/>
  <c r="F590" i="3"/>
  <c r="E591" i="3"/>
  <c r="F591" i="3"/>
  <c r="E592" i="3"/>
  <c r="F592" i="3"/>
  <c r="E593" i="3"/>
  <c r="F593" i="3"/>
  <c r="E594" i="3"/>
  <c r="F594" i="3"/>
  <c r="E595" i="3"/>
  <c r="F595" i="3"/>
  <c r="E596" i="3"/>
  <c r="F596" i="3"/>
  <c r="E597" i="3"/>
  <c r="F597" i="3"/>
  <c r="E598" i="3"/>
  <c r="F598" i="3"/>
  <c r="E599" i="3"/>
  <c r="F599" i="3"/>
  <c r="E600" i="3"/>
  <c r="F600" i="3"/>
  <c r="E601" i="3"/>
  <c r="F601" i="3"/>
  <c r="E602" i="3"/>
  <c r="F602" i="3"/>
  <c r="E603" i="3"/>
  <c r="F603" i="3"/>
  <c r="E604" i="3"/>
  <c r="F604" i="3"/>
  <c r="E605" i="3"/>
  <c r="F605" i="3"/>
  <c r="E606" i="3"/>
  <c r="F606" i="3"/>
  <c r="E607" i="3"/>
  <c r="F607" i="3"/>
  <c r="E608" i="3"/>
  <c r="F608" i="3"/>
  <c r="E609" i="3"/>
  <c r="F609" i="3"/>
  <c r="E610" i="3"/>
  <c r="F610" i="3"/>
  <c r="E611" i="3"/>
  <c r="F611" i="3"/>
  <c r="E612" i="3"/>
  <c r="F612" i="3"/>
  <c r="E613" i="3"/>
  <c r="F613" i="3"/>
  <c r="E614" i="3"/>
  <c r="F614" i="3"/>
  <c r="E615" i="3"/>
  <c r="F615" i="3"/>
  <c r="E616" i="3"/>
  <c r="F616" i="3"/>
  <c r="E617" i="3"/>
  <c r="F617" i="3"/>
  <c r="E618" i="3"/>
  <c r="F618" i="3"/>
  <c r="E619" i="3"/>
  <c r="F619" i="3"/>
  <c r="E620" i="3"/>
  <c r="F620" i="3"/>
  <c r="E621" i="3"/>
  <c r="F621" i="3"/>
  <c r="E622" i="3"/>
  <c r="F622" i="3"/>
  <c r="E623" i="3"/>
  <c r="F623" i="3"/>
  <c r="E624" i="3"/>
  <c r="F624" i="3"/>
  <c r="E625" i="3"/>
  <c r="F625" i="3"/>
  <c r="E626" i="3"/>
  <c r="F626" i="3"/>
  <c r="E627" i="3"/>
  <c r="F627" i="3"/>
  <c r="E628" i="3"/>
  <c r="F628" i="3"/>
  <c r="E629" i="3"/>
  <c r="F629" i="3"/>
  <c r="E630" i="3"/>
  <c r="F630" i="3"/>
  <c r="E631" i="3"/>
  <c r="F631" i="3"/>
  <c r="E632" i="3"/>
  <c r="F632" i="3"/>
  <c r="E633" i="3"/>
  <c r="F633" i="3"/>
  <c r="E634" i="3"/>
  <c r="F634" i="3"/>
  <c r="E635" i="3"/>
  <c r="F635" i="3"/>
  <c r="E636" i="3"/>
  <c r="F636" i="3"/>
  <c r="E637" i="3"/>
  <c r="F637" i="3"/>
  <c r="E638" i="3"/>
  <c r="F638" i="3"/>
  <c r="E639" i="3"/>
  <c r="F639" i="3"/>
  <c r="E640" i="3"/>
  <c r="F640" i="3"/>
  <c r="E641" i="3"/>
  <c r="F641" i="3"/>
  <c r="E642" i="3"/>
  <c r="F642" i="3"/>
  <c r="E643" i="3"/>
  <c r="F643" i="3"/>
  <c r="E644" i="3"/>
  <c r="F644" i="3"/>
  <c r="E645" i="3"/>
  <c r="F645" i="3"/>
  <c r="E646" i="3"/>
  <c r="F646" i="3"/>
  <c r="E647" i="3"/>
  <c r="F647" i="3"/>
  <c r="E648" i="3"/>
  <c r="F648" i="3"/>
  <c r="E649" i="3"/>
  <c r="F649" i="3"/>
  <c r="E650" i="3"/>
  <c r="F650" i="3"/>
  <c r="E651" i="3"/>
  <c r="F651" i="3"/>
  <c r="E652" i="3"/>
  <c r="F652" i="3"/>
  <c r="E653" i="3"/>
  <c r="F653" i="3"/>
  <c r="E654" i="3"/>
  <c r="F654" i="3"/>
  <c r="E655" i="3"/>
  <c r="F655" i="3"/>
  <c r="E656" i="3"/>
  <c r="F656" i="3"/>
  <c r="E657" i="3"/>
  <c r="F657" i="3"/>
  <c r="E658" i="3"/>
  <c r="F658" i="3"/>
  <c r="E659" i="3"/>
  <c r="F659" i="3"/>
  <c r="E660" i="3"/>
  <c r="F660" i="3"/>
  <c r="E661" i="3"/>
  <c r="F661" i="3"/>
  <c r="E662" i="3"/>
  <c r="F662" i="3"/>
  <c r="E663" i="3"/>
  <c r="F663" i="3"/>
  <c r="E664" i="3"/>
  <c r="F664" i="3"/>
  <c r="E665" i="3"/>
  <c r="F665" i="3"/>
  <c r="E666" i="3"/>
  <c r="F666" i="3"/>
  <c r="E667" i="3"/>
  <c r="F667" i="3"/>
  <c r="E668" i="3"/>
  <c r="F668" i="3"/>
  <c r="E669" i="3"/>
  <c r="F669" i="3"/>
  <c r="E670" i="3"/>
  <c r="F670" i="3"/>
  <c r="E671" i="3"/>
  <c r="F671" i="3"/>
  <c r="E672" i="3"/>
  <c r="F672" i="3"/>
  <c r="E673" i="3"/>
  <c r="F673" i="3"/>
  <c r="E674" i="3"/>
  <c r="F674" i="3"/>
  <c r="E675" i="3"/>
  <c r="F675" i="3"/>
  <c r="E676" i="3"/>
  <c r="F676" i="3"/>
  <c r="E677" i="3"/>
  <c r="F677" i="3"/>
  <c r="E678" i="3"/>
  <c r="F678" i="3"/>
  <c r="E679" i="3"/>
  <c r="F679" i="3"/>
  <c r="E680" i="3"/>
  <c r="F680" i="3"/>
  <c r="E681" i="3"/>
  <c r="F681" i="3"/>
  <c r="E682" i="3"/>
  <c r="F682" i="3"/>
  <c r="E683" i="3"/>
  <c r="F683" i="3"/>
  <c r="E684" i="3"/>
  <c r="F684" i="3"/>
  <c r="E685" i="3"/>
  <c r="F685" i="3"/>
  <c r="E686" i="3"/>
  <c r="F686" i="3"/>
  <c r="E687" i="3"/>
  <c r="F687" i="3"/>
  <c r="E688" i="3"/>
  <c r="F688" i="3"/>
  <c r="E689" i="3"/>
  <c r="F689" i="3"/>
  <c r="E690" i="3"/>
  <c r="F690" i="3"/>
  <c r="E691" i="3"/>
  <c r="F691" i="3"/>
  <c r="E692" i="3"/>
  <c r="F692" i="3"/>
  <c r="E693" i="3"/>
  <c r="F693" i="3"/>
  <c r="E694" i="3"/>
  <c r="F694" i="3"/>
  <c r="E695" i="3"/>
  <c r="F695" i="3"/>
  <c r="E696" i="3"/>
  <c r="F696" i="3"/>
  <c r="E697" i="3"/>
  <c r="F697" i="3"/>
  <c r="E698" i="3"/>
  <c r="F698" i="3"/>
  <c r="E699" i="3"/>
  <c r="F699" i="3"/>
  <c r="E700" i="3"/>
  <c r="F700" i="3"/>
  <c r="E701" i="3"/>
  <c r="F701" i="3"/>
  <c r="E702" i="3"/>
  <c r="F702" i="3"/>
  <c r="E703" i="3"/>
  <c r="F703" i="3"/>
  <c r="E704" i="3"/>
  <c r="F704" i="3"/>
  <c r="E705" i="3"/>
  <c r="F705" i="3"/>
  <c r="E706" i="3"/>
  <c r="F706" i="3"/>
  <c r="E707" i="3"/>
  <c r="F707" i="3"/>
  <c r="E708" i="3"/>
  <c r="F708" i="3"/>
  <c r="E709" i="3"/>
  <c r="F709" i="3"/>
  <c r="E710" i="3"/>
  <c r="F710" i="3"/>
  <c r="E711" i="3"/>
  <c r="F711" i="3"/>
  <c r="E712" i="3"/>
  <c r="F712" i="3"/>
  <c r="E713" i="3"/>
  <c r="F713" i="3"/>
  <c r="E714" i="3"/>
  <c r="F714" i="3"/>
  <c r="E715" i="3"/>
  <c r="F715" i="3"/>
  <c r="E716" i="3"/>
  <c r="F716" i="3"/>
  <c r="E717" i="3"/>
  <c r="F717" i="3"/>
  <c r="E718" i="3"/>
  <c r="F718" i="3"/>
  <c r="E719" i="3"/>
  <c r="F719" i="3"/>
  <c r="E720" i="3"/>
  <c r="F720" i="3"/>
  <c r="E721" i="3"/>
  <c r="F721" i="3"/>
  <c r="E722" i="3"/>
  <c r="F722" i="3"/>
  <c r="E723" i="3"/>
  <c r="F723" i="3"/>
  <c r="E724" i="3"/>
  <c r="F724" i="3"/>
  <c r="E725" i="3"/>
  <c r="F725" i="3"/>
  <c r="E726" i="3"/>
  <c r="F726" i="3"/>
  <c r="E727" i="3"/>
  <c r="F727" i="3"/>
  <c r="E728" i="3"/>
  <c r="F728" i="3"/>
  <c r="E729" i="3"/>
  <c r="F729" i="3"/>
  <c r="E730" i="3"/>
  <c r="F730" i="3"/>
  <c r="E731" i="3"/>
  <c r="F731" i="3"/>
  <c r="E732" i="3"/>
  <c r="F732" i="3"/>
  <c r="E733" i="3"/>
  <c r="F733" i="3"/>
  <c r="E734" i="3"/>
  <c r="F734" i="3"/>
  <c r="E735" i="3"/>
  <c r="F735" i="3"/>
  <c r="E736" i="3"/>
  <c r="F736" i="3"/>
  <c r="E737" i="3"/>
  <c r="F737" i="3"/>
  <c r="E738" i="3"/>
  <c r="F738" i="3"/>
  <c r="E739" i="3"/>
  <c r="F739" i="3"/>
  <c r="E740" i="3"/>
  <c r="F740" i="3"/>
  <c r="E741" i="3"/>
  <c r="F741" i="3"/>
  <c r="E742" i="3"/>
  <c r="F742" i="3"/>
  <c r="E743" i="3"/>
  <c r="F743" i="3"/>
  <c r="E744" i="3"/>
  <c r="F744" i="3"/>
  <c r="E745" i="3"/>
  <c r="F745" i="3"/>
  <c r="E746" i="3"/>
  <c r="F746" i="3"/>
  <c r="E747" i="3"/>
  <c r="F747" i="3"/>
  <c r="E748" i="3"/>
  <c r="F748" i="3"/>
  <c r="E749" i="3"/>
  <c r="F749" i="3"/>
  <c r="E750" i="3"/>
  <c r="F750" i="3"/>
  <c r="E751" i="3"/>
  <c r="F751" i="3"/>
  <c r="E752" i="3"/>
  <c r="F752" i="3"/>
  <c r="E753" i="3"/>
  <c r="F753" i="3"/>
  <c r="E754" i="3"/>
  <c r="F754" i="3"/>
  <c r="E755" i="3"/>
  <c r="F755" i="3"/>
  <c r="E756" i="3"/>
  <c r="F756" i="3"/>
  <c r="E757" i="3"/>
  <c r="F757" i="3"/>
  <c r="E758" i="3"/>
  <c r="F758" i="3"/>
  <c r="E759" i="3"/>
  <c r="F759" i="3"/>
  <c r="E760" i="3"/>
  <c r="F760" i="3"/>
  <c r="E761" i="3"/>
  <c r="F761" i="3"/>
  <c r="E762" i="3"/>
  <c r="F762" i="3"/>
  <c r="E763" i="3"/>
  <c r="F763" i="3"/>
  <c r="E764" i="3"/>
  <c r="F764" i="3"/>
  <c r="E765" i="3"/>
  <c r="F765" i="3"/>
  <c r="E766" i="3"/>
  <c r="F766" i="3"/>
  <c r="E767" i="3"/>
  <c r="F767" i="3"/>
  <c r="E768" i="3"/>
  <c r="F768" i="3"/>
  <c r="E769" i="3"/>
  <c r="F769" i="3"/>
  <c r="E770" i="3"/>
  <c r="F770" i="3"/>
  <c r="E771" i="3"/>
  <c r="F771" i="3"/>
  <c r="E772" i="3"/>
  <c r="F772" i="3"/>
  <c r="E773" i="3"/>
  <c r="F773" i="3"/>
  <c r="E774" i="3"/>
  <c r="F774" i="3"/>
  <c r="E775" i="3"/>
  <c r="F775" i="3"/>
  <c r="E776" i="3"/>
  <c r="F776" i="3"/>
  <c r="E777" i="3"/>
  <c r="F777" i="3"/>
  <c r="E778" i="3"/>
  <c r="F778" i="3"/>
  <c r="E779" i="3"/>
  <c r="F779" i="3"/>
  <c r="E780" i="3"/>
  <c r="F780" i="3"/>
  <c r="E781" i="3"/>
  <c r="F781" i="3"/>
  <c r="E782" i="3"/>
  <c r="F782" i="3"/>
  <c r="E783" i="3"/>
  <c r="F783" i="3"/>
  <c r="E784" i="3"/>
  <c r="F784" i="3"/>
  <c r="E785" i="3"/>
  <c r="F785" i="3"/>
  <c r="E786" i="3"/>
  <c r="F786" i="3"/>
  <c r="E787" i="3"/>
  <c r="F787" i="3"/>
  <c r="E788" i="3"/>
  <c r="F788" i="3"/>
  <c r="E789" i="3"/>
  <c r="F789" i="3"/>
  <c r="E790" i="3"/>
  <c r="F790" i="3"/>
  <c r="E791" i="3"/>
  <c r="F791" i="3"/>
  <c r="E792" i="3"/>
  <c r="F792" i="3"/>
  <c r="E793" i="3"/>
  <c r="F793" i="3"/>
  <c r="E794" i="3"/>
  <c r="F794" i="3"/>
  <c r="E795" i="3"/>
  <c r="F795" i="3"/>
  <c r="E796" i="3"/>
  <c r="F796" i="3"/>
  <c r="E797" i="3"/>
  <c r="F797" i="3"/>
  <c r="E798" i="3"/>
  <c r="F798" i="3"/>
  <c r="E799" i="3"/>
  <c r="F799" i="3"/>
  <c r="E800" i="3"/>
  <c r="F800" i="3"/>
  <c r="E801" i="3"/>
  <c r="F801" i="3"/>
  <c r="E802" i="3"/>
  <c r="F802" i="3"/>
  <c r="E803" i="3"/>
  <c r="F803" i="3"/>
  <c r="E804" i="3"/>
  <c r="F804" i="3"/>
  <c r="E805" i="3"/>
  <c r="F805" i="3"/>
  <c r="E806" i="3"/>
  <c r="F806" i="3"/>
  <c r="E807" i="3"/>
  <c r="F807" i="3"/>
  <c r="E808" i="3"/>
  <c r="F808" i="3"/>
  <c r="E809" i="3"/>
  <c r="F809" i="3"/>
  <c r="E810" i="3"/>
  <c r="F810" i="3"/>
  <c r="E811" i="3"/>
  <c r="F811" i="3"/>
  <c r="E812" i="3"/>
  <c r="F812" i="3"/>
  <c r="E813" i="3"/>
  <c r="F813" i="3"/>
  <c r="E814" i="3"/>
  <c r="F814" i="3"/>
  <c r="E815" i="3"/>
  <c r="F815" i="3"/>
  <c r="E816" i="3"/>
  <c r="F816" i="3"/>
  <c r="E817" i="3"/>
  <c r="F817" i="3"/>
  <c r="E818" i="3"/>
  <c r="F818" i="3"/>
  <c r="E819" i="3"/>
  <c r="F819" i="3"/>
  <c r="E820" i="3"/>
  <c r="F820" i="3"/>
  <c r="E821" i="3"/>
  <c r="F821" i="3"/>
  <c r="E822" i="3"/>
  <c r="F822" i="3"/>
  <c r="E823" i="3"/>
  <c r="F823" i="3"/>
  <c r="E824" i="3"/>
  <c r="F824" i="3"/>
  <c r="E825" i="3"/>
  <c r="F825" i="3"/>
  <c r="E826" i="3"/>
  <c r="F826" i="3"/>
  <c r="E827" i="3"/>
  <c r="F827" i="3"/>
  <c r="E828" i="3"/>
  <c r="F828" i="3"/>
  <c r="E829" i="3"/>
  <c r="F829" i="3"/>
  <c r="E830" i="3"/>
  <c r="F830" i="3"/>
  <c r="E831" i="3"/>
  <c r="F831" i="3"/>
  <c r="E832" i="3"/>
  <c r="F832" i="3"/>
  <c r="E833" i="3"/>
  <c r="F833" i="3"/>
  <c r="E834" i="3"/>
  <c r="F834" i="3"/>
  <c r="E835" i="3"/>
  <c r="F835" i="3"/>
  <c r="E836" i="3"/>
  <c r="F836" i="3"/>
  <c r="E837" i="3"/>
  <c r="F837" i="3"/>
  <c r="E838" i="3"/>
  <c r="F838" i="3"/>
  <c r="E839" i="3"/>
  <c r="F839" i="3"/>
  <c r="E840" i="3"/>
  <c r="F840" i="3"/>
  <c r="E841" i="3"/>
  <c r="F841" i="3"/>
  <c r="E842" i="3"/>
  <c r="F842" i="3"/>
  <c r="E843" i="3"/>
  <c r="F843" i="3"/>
  <c r="E844" i="3"/>
  <c r="F844" i="3"/>
  <c r="E845" i="3"/>
  <c r="F845" i="3"/>
  <c r="E846" i="3"/>
  <c r="F846" i="3"/>
  <c r="E847" i="3"/>
  <c r="F847" i="3"/>
  <c r="E848" i="3"/>
  <c r="F848" i="3"/>
  <c r="E849" i="3"/>
  <c r="F849" i="3"/>
  <c r="E850" i="3"/>
  <c r="F850" i="3"/>
  <c r="E851" i="3"/>
  <c r="F851" i="3"/>
  <c r="E852" i="3"/>
  <c r="F852" i="3"/>
  <c r="E853" i="3"/>
  <c r="F853" i="3"/>
  <c r="E854" i="3"/>
  <c r="F854" i="3"/>
  <c r="E855" i="3"/>
  <c r="F855" i="3"/>
  <c r="E856" i="3"/>
  <c r="F856" i="3"/>
  <c r="E857" i="3"/>
  <c r="F857" i="3"/>
  <c r="E858" i="3"/>
  <c r="F858" i="3"/>
  <c r="E859" i="3"/>
  <c r="F859" i="3"/>
  <c r="E860" i="3"/>
  <c r="F860" i="3"/>
  <c r="E861" i="3"/>
  <c r="F861" i="3"/>
  <c r="E862" i="3"/>
  <c r="F862" i="3"/>
  <c r="E863" i="3"/>
  <c r="F863" i="3"/>
  <c r="E864" i="3"/>
  <c r="F864" i="3"/>
  <c r="E865" i="3"/>
  <c r="F865" i="3"/>
  <c r="E866" i="3"/>
  <c r="F866" i="3"/>
  <c r="E867" i="3"/>
  <c r="F867" i="3"/>
  <c r="E868" i="3"/>
  <c r="F868" i="3"/>
  <c r="E869" i="3"/>
  <c r="F869" i="3"/>
  <c r="E870" i="3"/>
  <c r="F870" i="3"/>
  <c r="E871" i="3"/>
  <c r="F871" i="3"/>
  <c r="E872" i="3"/>
  <c r="F872" i="3"/>
  <c r="E873" i="3"/>
  <c r="F873" i="3"/>
  <c r="E874" i="3"/>
  <c r="F874" i="3"/>
  <c r="E875" i="3"/>
  <c r="F875" i="3"/>
  <c r="E876" i="3"/>
  <c r="F876" i="3"/>
  <c r="E877" i="3"/>
  <c r="F877" i="3"/>
  <c r="E878" i="3"/>
  <c r="F878" i="3"/>
  <c r="E879" i="3"/>
  <c r="F879" i="3"/>
  <c r="E880" i="3"/>
  <c r="F880" i="3"/>
  <c r="E881" i="3"/>
  <c r="F881" i="3"/>
  <c r="E882" i="3"/>
  <c r="F882" i="3"/>
  <c r="E883" i="3"/>
  <c r="F883" i="3"/>
  <c r="E884" i="3"/>
  <c r="F884" i="3"/>
  <c r="E885" i="3"/>
  <c r="F885" i="3"/>
  <c r="E886" i="3"/>
  <c r="F886" i="3"/>
  <c r="E887" i="3"/>
  <c r="F887" i="3"/>
  <c r="E888" i="3"/>
  <c r="F888" i="3"/>
  <c r="E889" i="3"/>
  <c r="F889" i="3"/>
  <c r="E890" i="3"/>
  <c r="F890" i="3"/>
  <c r="E891" i="3"/>
  <c r="F891" i="3"/>
  <c r="E892" i="3"/>
  <c r="F892" i="3"/>
  <c r="E893" i="3"/>
  <c r="F893" i="3"/>
  <c r="E894" i="3"/>
  <c r="F894" i="3"/>
  <c r="E895" i="3"/>
  <c r="F895" i="3"/>
  <c r="E896" i="3"/>
  <c r="F896" i="3"/>
  <c r="E897" i="3"/>
  <c r="F897" i="3"/>
  <c r="E898" i="3"/>
  <c r="F898" i="3"/>
  <c r="E899" i="3"/>
  <c r="F899" i="3"/>
  <c r="F2" i="3"/>
  <c r="E2" i="3"/>
  <c r="V326" i="12"/>
  <c r="C326" i="12"/>
  <c r="D326" i="12"/>
  <c r="E326" i="12"/>
  <c r="F326" i="12"/>
  <c r="G326" i="12"/>
  <c r="H326" i="12"/>
  <c r="I326" i="12"/>
  <c r="J326" i="12"/>
  <c r="K326" i="12"/>
  <c r="L326" i="12"/>
  <c r="M326" i="12"/>
  <c r="N326" i="12"/>
  <c r="O326" i="12"/>
  <c r="P326" i="12"/>
  <c r="Q326" i="12"/>
  <c r="R326" i="12"/>
  <c r="S326" i="12"/>
  <c r="T326" i="12"/>
  <c r="U326" i="12"/>
  <c r="B326" i="12"/>
  <c r="C285" i="12"/>
  <c r="D285" i="12"/>
  <c r="E285" i="12"/>
  <c r="F285" i="12"/>
  <c r="G285" i="12"/>
  <c r="H285" i="12"/>
  <c r="I285" i="12"/>
  <c r="J285" i="12"/>
  <c r="K285" i="12"/>
  <c r="L285" i="12"/>
  <c r="M285" i="12"/>
  <c r="N285" i="12"/>
  <c r="O285" i="12"/>
  <c r="P285" i="12"/>
  <c r="Q285" i="12"/>
  <c r="R285" i="12"/>
  <c r="S285" i="12"/>
  <c r="T285" i="12"/>
  <c r="U285" i="12"/>
  <c r="V285" i="12"/>
  <c r="B285" i="12"/>
  <c r="AN851" i="10"/>
  <c r="AN838" i="10"/>
  <c r="AN836" i="10"/>
  <c r="AN832" i="10"/>
  <c r="AN814" i="10"/>
  <c r="AN812" i="10"/>
  <c r="AN811" i="10"/>
  <c r="AN1472" i="10"/>
  <c r="AN1458" i="10"/>
  <c r="AN1452" i="10"/>
  <c r="AN1449" i="10"/>
  <c r="AN1447" i="10"/>
  <c r="AN1424" i="10"/>
  <c r="AN1419" i="10"/>
  <c r="AN1418" i="10"/>
  <c r="AN1409" i="10"/>
  <c r="AN1396" i="10"/>
  <c r="AN1380" i="10"/>
  <c r="AN1372" i="10"/>
  <c r="AN1370" i="10"/>
  <c r="AN1366" i="10"/>
  <c r="AN1363" i="10"/>
  <c r="AN1362" i="10"/>
  <c r="AN1361" i="10"/>
  <c r="AN1359" i="10"/>
  <c r="AN1347" i="10"/>
  <c r="AN1346" i="10"/>
  <c r="AN1344" i="10"/>
  <c r="AN1330" i="10"/>
  <c r="AN1316" i="10"/>
  <c r="AN1312" i="10"/>
  <c r="AN1311" i="10"/>
  <c r="AN1305" i="10"/>
  <c r="AN1301" i="10"/>
  <c r="AN1299" i="10"/>
  <c r="AN1297" i="10"/>
  <c r="AN1296" i="10"/>
  <c r="AN1295" i="10"/>
  <c r="AN1294" i="10"/>
  <c r="AN1293" i="10"/>
  <c r="AN1291" i="10"/>
  <c r="AN1283" i="10"/>
  <c r="AN1276" i="10"/>
  <c r="AN1264" i="10"/>
  <c r="AN1263" i="10"/>
  <c r="AN1252" i="10"/>
  <c r="AN1251" i="10"/>
  <c r="AN1247" i="10"/>
  <c r="AN1242" i="10"/>
  <c r="AN1241" i="10"/>
  <c r="AN1230" i="10"/>
  <c r="AN1229" i="10"/>
  <c r="AN1225" i="10"/>
  <c r="AN1223" i="10"/>
  <c r="AN1220" i="10"/>
  <c r="AN1188" i="10"/>
  <c r="AN1183" i="10"/>
  <c r="AN1182" i="10"/>
  <c r="AN1173" i="10"/>
  <c r="AN1165" i="10"/>
  <c r="AN1158" i="10"/>
  <c r="AN1150" i="10"/>
  <c r="AN1115" i="10"/>
  <c r="AN1114" i="10"/>
  <c r="AN1099" i="10"/>
  <c r="AN1098" i="10"/>
  <c r="AN1097" i="10"/>
  <c r="AN1087" i="10"/>
  <c r="AN1077" i="10"/>
  <c r="AN1075" i="10"/>
  <c r="AN1074" i="10"/>
  <c r="AN1073" i="10"/>
  <c r="AN1066" i="10"/>
  <c r="AN1058" i="10"/>
  <c r="AN1045" i="10"/>
  <c r="AN1043" i="10"/>
  <c r="AN1039" i="10"/>
  <c r="AN1029" i="10"/>
  <c r="AN1028" i="10"/>
  <c r="AN1027" i="10"/>
  <c r="AN1025" i="10"/>
  <c r="AN1013" i="10"/>
  <c r="AN1012" i="10"/>
  <c r="AN1008" i="10"/>
  <c r="AN1001" i="10"/>
  <c r="AN999" i="10"/>
  <c r="AN992" i="10"/>
  <c r="AN988" i="10"/>
  <c r="AN987" i="10"/>
  <c r="AN985" i="10"/>
  <c r="AN974" i="10"/>
  <c r="AN971" i="10"/>
  <c r="AN964" i="10"/>
  <c r="AN954" i="10"/>
  <c r="AN951" i="10"/>
  <c r="AN944" i="10"/>
  <c r="AN924" i="10"/>
  <c r="AN922" i="10"/>
  <c r="AN920" i="10"/>
  <c r="AN906" i="10"/>
  <c r="AN905" i="10"/>
  <c r="AN901" i="10"/>
  <c r="AN899" i="10"/>
  <c r="AN876" i="10"/>
  <c r="AN870" i="10"/>
  <c r="AN869" i="10"/>
  <c r="AN863" i="10"/>
  <c r="AN853" i="10"/>
  <c r="AN1450" i="10"/>
  <c r="AN1429" i="10"/>
  <c r="AN1384" i="10"/>
  <c r="AN1383" i="10"/>
  <c r="AN1376" i="10"/>
  <c r="AN1375" i="10"/>
  <c r="AN1365" i="10"/>
  <c r="AN1322" i="10"/>
  <c r="AN1282" i="10"/>
  <c r="AN1262" i="10"/>
  <c r="AN1256" i="10"/>
  <c r="AN1253" i="10"/>
  <c r="AN1240" i="10"/>
  <c r="AN1221" i="10"/>
  <c r="AN1219" i="10"/>
  <c r="AN1200" i="10"/>
  <c r="AN1199" i="10"/>
  <c r="AN1196" i="10"/>
  <c r="AN1187" i="10"/>
  <c r="AN1184" i="10"/>
  <c r="AN1164" i="10"/>
  <c r="AN1162" i="10"/>
  <c r="AN1139" i="10"/>
  <c r="AN1121" i="10"/>
  <c r="AN1100" i="10"/>
  <c r="AN1050" i="10"/>
  <c r="AN1032" i="10"/>
  <c r="AN1023" i="10"/>
  <c r="AN1019" i="10"/>
  <c r="AN1011" i="10"/>
  <c r="AN958" i="10"/>
  <c r="AN925" i="10"/>
  <c r="AN907" i="10"/>
  <c r="AN904" i="10"/>
  <c r="AN893" i="10"/>
  <c r="AN884" i="10"/>
  <c r="AN857" i="10"/>
  <c r="AN856" i="10"/>
  <c r="AN855" i="10"/>
  <c r="AN840" i="10"/>
  <c r="AN824" i="10"/>
  <c r="AN1270" i="10"/>
  <c r="AN1245" i="10"/>
  <c r="AN1205" i="10"/>
  <c r="AN1141" i="10"/>
  <c r="AN1009" i="10"/>
  <c r="AN875" i="10"/>
  <c r="AN809" i="10"/>
  <c r="AN1457" i="10"/>
  <c r="AN1423" i="10"/>
  <c r="AN1382" i="10"/>
  <c r="AN1138" i="10"/>
  <c r="AN1117" i="10"/>
  <c r="AN1044" i="10"/>
  <c r="AN1037" i="10"/>
  <c r="AN1033" i="10"/>
  <c r="AN1010" i="10"/>
  <c r="AN965" i="10"/>
  <c r="AN895" i="10"/>
  <c r="AN890" i="10"/>
  <c r="AN854" i="10"/>
  <c r="BK1484" i="10"/>
  <c r="BL1484" i="10"/>
  <c r="BM1484" i="10"/>
  <c r="BN1484" i="10"/>
  <c r="BJ1484" i="10"/>
  <c r="AZ809" i="10"/>
  <c r="AZ889" i="10"/>
  <c r="AZ169" i="10"/>
  <c r="BJ169" i="10"/>
  <c r="AZ810" i="10"/>
  <c r="AZ313" i="10"/>
  <c r="AZ1389" i="10"/>
  <c r="BJ1389" i="10"/>
  <c r="AZ811" i="10"/>
  <c r="AZ471" i="10"/>
  <c r="AZ266" i="10"/>
  <c r="BJ266" i="10"/>
  <c r="AZ812" i="10"/>
  <c r="AZ888" i="10"/>
  <c r="AZ170" i="10"/>
  <c r="BJ170" i="10"/>
  <c r="AZ813" i="10"/>
  <c r="AZ495" i="10"/>
  <c r="AZ334" i="10"/>
  <c r="BJ334" i="10"/>
  <c r="AZ814" i="10"/>
  <c r="AZ885" i="10"/>
  <c r="AZ171" i="10"/>
  <c r="BJ171" i="10"/>
  <c r="AZ815" i="10"/>
  <c r="AZ960" i="10"/>
  <c r="AZ335" i="10"/>
  <c r="BJ335" i="10"/>
  <c r="AZ816" i="10"/>
  <c r="AZ827" i="10"/>
  <c r="AZ40" i="10"/>
  <c r="BJ40" i="10"/>
  <c r="AZ817" i="10"/>
  <c r="AZ944" i="10"/>
  <c r="AZ281" i="10"/>
  <c r="BJ281" i="10"/>
  <c r="AZ818" i="10"/>
  <c r="AZ739" i="10"/>
  <c r="AZ336" i="10"/>
  <c r="BJ336" i="10"/>
  <c r="AZ819" i="10"/>
  <c r="AZ961" i="10"/>
  <c r="AZ337" i="10"/>
  <c r="BJ337" i="10"/>
  <c r="AZ820" i="10"/>
  <c r="AZ434" i="10"/>
  <c r="AZ1390" i="10"/>
  <c r="BJ1390" i="10"/>
  <c r="AZ821" i="10"/>
  <c r="AZ519" i="10"/>
  <c r="AZ1391" i="10"/>
  <c r="BJ1391" i="10"/>
  <c r="AZ822" i="10"/>
  <c r="AZ872" i="10"/>
  <c r="AZ132" i="10"/>
  <c r="BJ132" i="10"/>
  <c r="AZ823" i="10"/>
  <c r="AZ368" i="10"/>
  <c r="AZ139" i="10"/>
  <c r="BJ139" i="10"/>
  <c r="AZ824" i="10"/>
  <c r="AZ886" i="10"/>
  <c r="AZ172" i="10"/>
  <c r="BJ172" i="10"/>
  <c r="AZ825" i="10"/>
  <c r="AZ401" i="10"/>
  <c r="AZ6" i="10"/>
  <c r="BJ6" i="10"/>
  <c r="AZ826" i="10"/>
  <c r="AZ263" i="10"/>
  <c r="AZ1392" i="10"/>
  <c r="BJ1392" i="10"/>
  <c r="AZ258" i="10"/>
  <c r="AZ1393" i="10"/>
  <c r="BJ1393" i="10"/>
  <c r="AZ828" i="10"/>
  <c r="AZ379" i="10"/>
  <c r="AZ1394" i="10"/>
  <c r="BJ1394" i="10"/>
  <c r="AZ829" i="10"/>
  <c r="AZ858" i="10"/>
  <c r="AZ88" i="10"/>
  <c r="BJ88" i="10"/>
  <c r="AZ830" i="10"/>
  <c r="AZ880" i="10"/>
  <c r="AZ150" i="10"/>
  <c r="BJ150" i="10"/>
  <c r="AZ831" i="10"/>
  <c r="AZ962" i="10"/>
  <c r="AZ338" i="10"/>
  <c r="BJ338" i="10"/>
  <c r="AZ832" i="10"/>
  <c r="AZ612" i="10"/>
  <c r="AZ1374" i="10"/>
  <c r="BJ1374" i="10"/>
  <c r="AZ833" i="10"/>
  <c r="AZ470" i="10"/>
  <c r="AZ230" i="10"/>
  <c r="BJ230" i="10"/>
  <c r="AZ834" i="10"/>
  <c r="AZ444" i="10"/>
  <c r="AZ339" i="10"/>
  <c r="BJ339" i="10"/>
  <c r="AZ835" i="10"/>
  <c r="AZ12" i="10"/>
  <c r="BJ12" i="10"/>
  <c r="AZ836" i="10"/>
  <c r="AZ953" i="10"/>
  <c r="AZ302" i="10"/>
  <c r="BJ302" i="10"/>
  <c r="AZ837" i="10"/>
  <c r="AZ931" i="10"/>
  <c r="AZ254" i="10"/>
  <c r="BJ254" i="10"/>
  <c r="AZ838" i="10"/>
  <c r="AZ613" i="10"/>
  <c r="AZ1395" i="10"/>
  <c r="BJ1395" i="10"/>
  <c r="AZ839" i="10"/>
  <c r="AZ79" i="10"/>
  <c r="AZ133" i="10"/>
  <c r="BJ133" i="10"/>
  <c r="AZ840" i="10"/>
  <c r="AZ1429" i="10"/>
  <c r="AZ1360" i="10"/>
  <c r="BJ1360" i="10"/>
  <c r="AZ841" i="10"/>
  <c r="AZ641" i="10"/>
  <c r="AZ25" i="10"/>
  <c r="BJ25" i="10"/>
  <c r="AZ842" i="10"/>
  <c r="AZ488" i="10"/>
  <c r="AZ124" i="10"/>
  <c r="BJ124" i="10"/>
  <c r="AZ843" i="10"/>
  <c r="AZ510" i="10"/>
  <c r="AZ303" i="10"/>
  <c r="BJ303" i="10"/>
  <c r="AZ844" i="10"/>
  <c r="AZ639" i="10"/>
  <c r="AZ340" i="10"/>
  <c r="BJ340" i="10"/>
  <c r="AZ845" i="10"/>
  <c r="AZ105" i="10"/>
  <c r="AZ267" i="10"/>
  <c r="BJ267" i="10"/>
  <c r="AZ846" i="10"/>
  <c r="AZ745" i="10"/>
  <c r="AZ341" i="10"/>
  <c r="BJ341" i="10"/>
  <c r="AZ847" i="10"/>
  <c r="AZ963" i="10"/>
  <c r="AZ342" i="10"/>
  <c r="BJ342" i="10"/>
  <c r="AZ848" i="10"/>
  <c r="AZ964" i="10"/>
  <c r="AZ343" i="10"/>
  <c r="BJ343" i="10"/>
  <c r="AZ849" i="10"/>
  <c r="AZ966" i="10"/>
  <c r="AZ344" i="10"/>
  <c r="BJ344" i="10"/>
  <c r="AZ850" i="10"/>
  <c r="AZ125" i="10"/>
  <c r="AZ1396" i="10"/>
  <c r="BJ1396" i="10"/>
  <c r="AZ851" i="10"/>
  <c r="AZ915" i="10"/>
  <c r="AZ231" i="10"/>
  <c r="BJ231" i="10"/>
  <c r="AZ852" i="10"/>
  <c r="AZ965" i="10"/>
  <c r="AZ345" i="10"/>
  <c r="BJ345" i="10"/>
  <c r="AZ853" i="10"/>
  <c r="AZ283" i="10"/>
  <c r="AZ134" i="10"/>
  <c r="BJ134" i="10"/>
  <c r="AZ854" i="10"/>
  <c r="AZ580" i="10"/>
  <c r="AZ540" i="10"/>
  <c r="BJ540" i="10"/>
  <c r="AZ855" i="10"/>
  <c r="AZ489" i="10"/>
  <c r="BJ125" i="10"/>
  <c r="AZ856" i="10"/>
  <c r="AZ1435" i="10"/>
  <c r="AZ1375" i="10"/>
  <c r="BJ1375" i="10"/>
  <c r="AZ857" i="10"/>
  <c r="AZ58" i="10"/>
  <c r="AZ1376" i="10"/>
  <c r="BJ1376" i="10"/>
  <c r="AZ37" i="10"/>
  <c r="BJ37" i="10"/>
  <c r="AZ859" i="10"/>
  <c r="AZ44" i="10"/>
  <c r="AZ346" i="10"/>
  <c r="BJ346" i="10"/>
  <c r="AZ860" i="10"/>
  <c r="AZ496" i="10"/>
  <c r="AZ347" i="10"/>
  <c r="BJ347" i="10"/>
  <c r="AZ861" i="10"/>
  <c r="AZ932" i="10"/>
  <c r="AZ255" i="10"/>
  <c r="BJ255" i="10"/>
  <c r="AZ862" i="10"/>
  <c r="AZ967" i="10"/>
  <c r="AZ348" i="10"/>
  <c r="BJ348" i="10"/>
  <c r="AZ863" i="10"/>
  <c r="AZ657" i="10"/>
  <c r="AZ349" i="10"/>
  <c r="BJ349" i="10"/>
  <c r="AZ864" i="10"/>
  <c r="AZ969" i="10"/>
  <c r="AZ350" i="10"/>
  <c r="BJ350" i="10"/>
  <c r="AZ865" i="10"/>
  <c r="AZ968" i="10"/>
  <c r="AZ351" i="10"/>
  <c r="BJ351" i="10"/>
  <c r="AZ866" i="10"/>
  <c r="AZ107" i="10"/>
  <c r="AZ352" i="10"/>
  <c r="BJ352" i="10"/>
  <c r="AZ867" i="10"/>
  <c r="AZ385" i="10"/>
  <c r="AZ353" i="10"/>
  <c r="BJ353" i="10"/>
  <c r="AZ868" i="10"/>
  <c r="AZ614" i="10"/>
  <c r="AZ76" i="10"/>
  <c r="BJ76" i="10"/>
  <c r="AZ869" i="10"/>
  <c r="AZ1444" i="10"/>
  <c r="AZ1397" i="10"/>
  <c r="BJ1397" i="10"/>
  <c r="AZ870" i="10"/>
  <c r="AZ603" i="10"/>
  <c r="AZ1398" i="10"/>
  <c r="BJ1398" i="10"/>
  <c r="AZ871" i="10"/>
  <c r="AZ567" i="10"/>
  <c r="AZ118" i="10"/>
  <c r="BJ118" i="10"/>
  <c r="AZ970" i="10"/>
  <c r="AZ354" i="10"/>
  <c r="BJ354" i="10"/>
  <c r="AZ873" i="10"/>
  <c r="AZ606" i="10"/>
  <c r="AZ355" i="10"/>
  <c r="BJ355" i="10"/>
  <c r="AZ874" i="10"/>
  <c r="AZ971" i="10"/>
  <c r="AZ356" i="10"/>
  <c r="BJ356" i="10"/>
  <c r="AZ875" i="10"/>
  <c r="AZ945" i="10"/>
  <c r="AZ282" i="10"/>
  <c r="BJ282" i="10"/>
  <c r="AZ876" i="10"/>
  <c r="AZ553" i="10"/>
  <c r="AZ1399" i="10"/>
  <c r="BJ1399" i="10"/>
  <c r="AZ877" i="10"/>
  <c r="AZ599" i="10"/>
  <c r="AZ1400" i="10"/>
  <c r="BJ1400" i="10"/>
  <c r="AZ878" i="10"/>
  <c r="AZ1445" i="10"/>
  <c r="AZ1401" i="10"/>
  <c r="BJ1401" i="10"/>
  <c r="AZ879" i="10"/>
  <c r="AZ756" i="10"/>
  <c r="AZ42" i="10"/>
  <c r="BJ42" i="10"/>
  <c r="AZ700" i="10"/>
  <c r="AZ357" i="10"/>
  <c r="BJ357" i="10"/>
  <c r="AZ881" i="10"/>
  <c r="AZ638" i="10"/>
  <c r="AZ1402" i="10"/>
  <c r="BJ1402" i="10"/>
  <c r="AZ882" i="10"/>
  <c r="AZ973" i="10"/>
  <c r="AZ358" i="10"/>
  <c r="BJ358" i="10"/>
  <c r="AZ883" i="10"/>
  <c r="AZ625" i="10"/>
  <c r="AZ1403" i="10"/>
  <c r="BJ1403" i="10"/>
  <c r="AZ884" i="10"/>
  <c r="AZ367" i="10"/>
  <c r="AZ100" i="10"/>
  <c r="BJ100" i="10"/>
  <c r="AZ972" i="10"/>
  <c r="AZ359" i="10"/>
  <c r="BJ359" i="10"/>
  <c r="AZ974" i="10"/>
  <c r="AZ360" i="10"/>
  <c r="BJ360" i="10"/>
  <c r="AZ887" i="10"/>
  <c r="AZ722" i="10"/>
  <c r="AZ151" i="10"/>
  <c r="BJ151" i="10"/>
  <c r="AZ946" i="10"/>
  <c r="BJ283" i="10"/>
  <c r="AZ928" i="10"/>
  <c r="AZ247" i="10"/>
  <c r="BJ247" i="10"/>
  <c r="AZ890" i="10"/>
  <c r="AZ808" i="10"/>
  <c r="AZ3" i="10"/>
  <c r="BJ3" i="10"/>
  <c r="AZ891" i="10"/>
  <c r="AZ194" i="10"/>
  <c r="AZ173" i="10"/>
  <c r="BJ173" i="10"/>
  <c r="AZ892" i="10"/>
  <c r="AZ65" i="10"/>
  <c r="BJ65" i="10"/>
  <c r="AZ893" i="10"/>
  <c r="AZ212" i="10"/>
  <c r="AZ119" i="10"/>
  <c r="BJ119" i="10"/>
  <c r="AZ894" i="10"/>
  <c r="AZ710" i="10"/>
  <c r="AZ101" i="10"/>
  <c r="BJ101" i="10"/>
  <c r="AZ895" i="10"/>
  <c r="AZ476" i="10"/>
  <c r="AZ174" i="10"/>
  <c r="BJ174" i="10"/>
  <c r="AZ896" i="10"/>
  <c r="AZ26" i="10"/>
  <c r="BJ26" i="10"/>
  <c r="AZ897" i="10"/>
  <c r="AZ120" i="10"/>
  <c r="BJ120" i="10"/>
  <c r="AZ898" i="10"/>
  <c r="AZ670" i="10"/>
  <c r="AZ222" i="10"/>
  <c r="BJ222" i="10"/>
  <c r="AZ899" i="10"/>
  <c r="AZ600" i="10"/>
  <c r="AZ268" i="10"/>
  <c r="BJ268" i="10"/>
  <c r="AZ900" i="10"/>
  <c r="AZ66" i="10"/>
  <c r="AZ361" i="10"/>
  <c r="BJ361" i="10"/>
  <c r="AZ901" i="10"/>
  <c r="AZ435" i="10"/>
  <c r="AZ1404" i="10"/>
  <c r="BJ1404" i="10"/>
  <c r="AZ902" i="10"/>
  <c r="AZ399" i="10"/>
  <c r="AZ1405" i="10"/>
  <c r="BJ1405" i="10"/>
  <c r="AZ903" i="10"/>
  <c r="AZ185" i="10"/>
  <c r="AZ362" i="10"/>
  <c r="BJ362" i="10"/>
  <c r="AZ904" i="10"/>
  <c r="AZ1045" i="10"/>
  <c r="AZ533" i="10"/>
  <c r="BJ533" i="10"/>
  <c r="AZ905" i="10"/>
  <c r="AZ175" i="10"/>
  <c r="BJ175" i="10"/>
  <c r="AZ906" i="10"/>
  <c r="AZ779" i="10"/>
  <c r="AZ1406" i="10"/>
  <c r="BJ1406" i="10"/>
  <c r="AZ907" i="10"/>
  <c r="AZ916" i="10"/>
  <c r="AZ232" i="10"/>
  <c r="BJ232" i="10"/>
  <c r="AZ908" i="10"/>
  <c r="AZ935" i="10"/>
  <c r="AZ256" i="10"/>
  <c r="BJ256" i="10"/>
  <c r="AZ909" i="10"/>
  <c r="AZ919" i="10"/>
  <c r="AZ233" i="10"/>
  <c r="BJ233" i="10"/>
  <c r="AZ910" i="10"/>
  <c r="AZ631" i="10"/>
  <c r="AZ363" i="10"/>
  <c r="BJ363" i="10"/>
  <c r="AZ911" i="10"/>
  <c r="AZ740" i="10"/>
  <c r="AZ364" i="10"/>
  <c r="BJ364" i="10"/>
  <c r="AZ912" i="10"/>
  <c r="AZ32" i="10"/>
  <c r="AZ548" i="10"/>
  <c r="BJ548" i="10"/>
  <c r="AZ913" i="10"/>
  <c r="AZ423" i="10"/>
  <c r="AZ365" i="10"/>
  <c r="BJ365" i="10"/>
  <c r="AZ914" i="10"/>
  <c r="AZ28" i="10"/>
  <c r="AZ126" i="10"/>
  <c r="BJ126" i="10"/>
  <c r="AZ771" i="10"/>
  <c r="AZ1407" i="10"/>
  <c r="BJ1407" i="10"/>
  <c r="AZ1446" i="10"/>
  <c r="AZ1408" i="10"/>
  <c r="BJ1408" i="10"/>
  <c r="AZ917" i="10"/>
  <c r="AZ144" i="10"/>
  <c r="BJ144" i="10"/>
  <c r="AZ918" i="10"/>
  <c r="AZ439" i="10"/>
  <c r="AZ70" i="10"/>
  <c r="BJ70" i="10"/>
  <c r="AZ1449" i="10"/>
  <c r="AZ1409" i="10"/>
  <c r="BJ1409" i="10"/>
  <c r="AZ920" i="10"/>
  <c r="AZ1450" i="10"/>
  <c r="AZ1410" i="10"/>
  <c r="BJ1410" i="10"/>
  <c r="AZ921" i="10"/>
  <c r="AZ1447" i="10"/>
  <c r="AZ1411" i="10"/>
  <c r="BJ1411" i="10"/>
  <c r="AZ922" i="10"/>
  <c r="AZ677" i="10"/>
  <c r="AZ1377" i="10"/>
  <c r="BJ1377" i="10"/>
  <c r="AZ923" i="10"/>
  <c r="AZ61" i="10"/>
  <c r="AZ284" i="10"/>
  <c r="BJ284" i="10"/>
  <c r="AZ924" i="10"/>
  <c r="AZ1368" i="10"/>
  <c r="BJ1368" i="10"/>
  <c r="AZ925" i="10"/>
  <c r="AZ1448" i="10"/>
  <c r="AZ1412" i="10"/>
  <c r="BJ1412" i="10"/>
  <c r="AZ926" i="10"/>
  <c r="AZ975" i="10"/>
  <c r="AZ366" i="10"/>
  <c r="BJ366" i="10"/>
  <c r="AZ927" i="10"/>
  <c r="AZ1451" i="10"/>
  <c r="AZ1413" i="10"/>
  <c r="BJ1413" i="10"/>
  <c r="AZ727" i="10"/>
  <c r="AZ71" i="10"/>
  <c r="BJ71" i="10"/>
  <c r="AZ929" i="10"/>
  <c r="AZ936" i="10"/>
  <c r="AZ257" i="10"/>
  <c r="BJ257" i="10"/>
  <c r="AZ930" i="10"/>
  <c r="AZ424" i="10"/>
  <c r="BJ367" i="10"/>
  <c r="AZ208" i="10"/>
  <c r="AZ135" i="10"/>
  <c r="BJ135" i="10"/>
  <c r="AZ480" i="10"/>
  <c r="AZ216" i="10"/>
  <c r="BJ216" i="10"/>
  <c r="AZ933" i="10"/>
  <c r="AZ38" i="10"/>
  <c r="BJ38" i="10"/>
  <c r="AZ934" i="10"/>
  <c r="AZ15" i="10"/>
  <c r="BJ15" i="10"/>
  <c r="AZ568" i="10"/>
  <c r="BJ368" i="10"/>
  <c r="AZ89" i="10"/>
  <c r="BJ89" i="10"/>
  <c r="AZ937" i="10"/>
  <c r="AZ713" i="10"/>
  <c r="AZ102" i="10"/>
  <c r="BJ102" i="10"/>
  <c r="AZ938" i="10"/>
  <c r="AZ369" i="10"/>
  <c r="BJ369" i="10"/>
  <c r="AZ939" i="10"/>
  <c r="AZ689" i="10"/>
  <c r="AZ8" i="10"/>
  <c r="BJ8" i="10"/>
  <c r="AZ940" i="10"/>
  <c r="AZ947" i="10"/>
  <c r="AZ285" i="10"/>
  <c r="BJ285" i="10"/>
  <c r="AZ941" i="10"/>
  <c r="AZ77" i="10"/>
  <c r="BJ77" i="10"/>
  <c r="AZ942" i="10"/>
  <c r="AZ13" i="10"/>
  <c r="BJ13" i="10"/>
  <c r="AZ943" i="10"/>
  <c r="AZ45" i="10"/>
  <c r="BJ45" i="10"/>
  <c r="AZ801" i="10"/>
  <c r="AZ1388" i="10"/>
  <c r="BJ1388" i="10"/>
  <c r="AZ128" i="10"/>
  <c r="AZ370" i="10"/>
  <c r="BJ370" i="10"/>
  <c r="AZ72" i="10"/>
  <c r="BJ72" i="10"/>
  <c r="AZ371" i="10"/>
  <c r="BJ371" i="10"/>
  <c r="AZ948" i="10"/>
  <c r="AZ586" i="10"/>
  <c r="AZ372" i="10"/>
  <c r="BJ372" i="10"/>
  <c r="AZ949" i="10"/>
  <c r="AZ90" i="10"/>
  <c r="AZ373" i="10"/>
  <c r="BJ373" i="10"/>
  <c r="AZ950" i="10"/>
  <c r="AZ80" i="10"/>
  <c r="AZ136" i="10"/>
  <c r="BJ136" i="10"/>
  <c r="AZ951" i="10"/>
  <c r="AZ1452" i="10"/>
  <c r="AZ1414" i="10"/>
  <c r="BJ1414" i="10"/>
  <c r="AZ952" i="10"/>
  <c r="AZ782" i="10"/>
  <c r="AZ549" i="10"/>
  <c r="BJ549" i="10"/>
  <c r="AZ374" i="10"/>
  <c r="BJ374" i="10"/>
  <c r="AZ954" i="10"/>
  <c r="AZ20" i="10"/>
  <c r="AZ160" i="10"/>
  <c r="BJ160" i="10"/>
  <c r="AZ955" i="10"/>
  <c r="AZ176" i="10"/>
  <c r="BJ176" i="10"/>
  <c r="AZ956" i="10"/>
  <c r="AZ67" i="10"/>
  <c r="AZ375" i="10"/>
  <c r="BJ375" i="10"/>
  <c r="AZ957" i="10"/>
  <c r="AZ85" i="10"/>
  <c r="BJ85" i="10"/>
  <c r="AZ958" i="10"/>
  <c r="AZ493" i="10"/>
  <c r="AZ248" i="10"/>
  <c r="BJ248" i="10"/>
  <c r="AZ959" i="10"/>
  <c r="AZ976" i="10"/>
  <c r="AZ376" i="10"/>
  <c r="BJ376" i="10"/>
  <c r="AZ977" i="10"/>
  <c r="AZ377" i="10"/>
  <c r="BJ377" i="10"/>
  <c r="AZ719" i="10"/>
  <c r="AZ1378" i="10"/>
  <c r="BJ1378" i="10"/>
  <c r="AZ1440" i="10"/>
  <c r="AZ1379" i="10"/>
  <c r="BJ1379" i="10"/>
  <c r="AZ785" i="10"/>
  <c r="AZ378" i="10"/>
  <c r="BJ378" i="10"/>
  <c r="AZ269" i="10"/>
  <c r="BJ269" i="10"/>
  <c r="AZ145" i="10"/>
  <c r="BJ145" i="10"/>
  <c r="AZ51" i="10"/>
  <c r="BJ51" i="10"/>
  <c r="AZ234" i="10"/>
  <c r="BJ234" i="10"/>
  <c r="AZ978" i="10"/>
  <c r="BJ379" i="10"/>
  <c r="AZ62" i="10"/>
  <c r="AZ286" i="10"/>
  <c r="BJ286" i="10"/>
  <c r="AZ979" i="10"/>
  <c r="AZ380" i="10"/>
  <c r="BJ380" i="10"/>
  <c r="AZ1453" i="10"/>
  <c r="AZ1415" i="10"/>
  <c r="BJ1415" i="10"/>
  <c r="AZ223" i="10"/>
  <c r="BJ223" i="10"/>
  <c r="AZ29" i="10"/>
  <c r="AZ146" i="10"/>
  <c r="BJ146" i="10"/>
  <c r="AZ784" i="10"/>
  <c r="AZ304" i="10"/>
  <c r="BJ304" i="10"/>
  <c r="AZ238" i="10"/>
  <c r="AZ381" i="10"/>
  <c r="BJ381" i="10"/>
  <c r="AZ386" i="10"/>
  <c r="AZ382" i="10"/>
  <c r="BJ382" i="10"/>
  <c r="AZ186" i="10"/>
  <c r="AZ383" i="10"/>
  <c r="BJ383" i="10"/>
  <c r="AZ980" i="10"/>
  <c r="AZ384" i="10"/>
  <c r="BJ384" i="10"/>
  <c r="AZ187" i="10"/>
  <c r="BJ385" i="10"/>
  <c r="AZ259" i="10"/>
  <c r="BJ386" i="10"/>
  <c r="AZ981" i="10"/>
  <c r="AZ1437" i="10"/>
  <c r="AZ1380" i="10"/>
  <c r="BJ1380" i="10"/>
  <c r="AZ982" i="10"/>
  <c r="AZ56" i="10"/>
  <c r="BJ56" i="10"/>
  <c r="AZ983" i="10"/>
  <c r="AZ19" i="10"/>
  <c r="AZ1416" i="10"/>
  <c r="BJ1416" i="10"/>
  <c r="AZ984" i="10"/>
  <c r="AZ532" i="10"/>
  <c r="AZ1417" i="10"/>
  <c r="BJ1417" i="10"/>
  <c r="AZ985" i="10"/>
  <c r="AZ698" i="10"/>
  <c r="AZ1369" i="10"/>
  <c r="BJ1369" i="10"/>
  <c r="AZ986" i="10"/>
  <c r="AZ177" i="10"/>
  <c r="BJ177" i="10"/>
  <c r="AZ987" i="10"/>
  <c r="AZ157" i="10"/>
  <c r="AZ1361" i="10"/>
  <c r="BJ1361" i="10"/>
  <c r="AZ988" i="10"/>
  <c r="AZ605" i="10"/>
  <c r="AZ93" i="10"/>
  <c r="BJ93" i="10"/>
  <c r="AZ989" i="10"/>
  <c r="AZ387" i="10"/>
  <c r="BJ387" i="10"/>
  <c r="AZ990" i="10"/>
  <c r="AZ550" i="10"/>
  <c r="BJ550" i="10"/>
  <c r="AZ991" i="10"/>
  <c r="AZ678" i="10"/>
  <c r="AZ10" i="10"/>
  <c r="BJ10" i="10"/>
  <c r="AZ992" i="10"/>
  <c r="AZ646" i="10"/>
  <c r="AZ1418" i="10"/>
  <c r="BJ1418" i="10"/>
  <c r="AZ993" i="10"/>
  <c r="AZ1454" i="10"/>
  <c r="AZ1419" i="10"/>
  <c r="BJ1419" i="10"/>
  <c r="AZ994" i="10"/>
  <c r="AZ1474" i="10"/>
  <c r="AZ1420" i="10"/>
  <c r="BJ1420" i="10"/>
  <c r="AZ995" i="10"/>
  <c r="AZ22" i="10"/>
  <c r="AZ388" i="10"/>
  <c r="BJ388" i="10"/>
  <c r="AZ996" i="10"/>
  <c r="AZ389" i="10"/>
  <c r="BJ389" i="10"/>
  <c r="AZ997" i="10"/>
  <c r="AZ794" i="10"/>
  <c r="AZ390" i="10"/>
  <c r="BJ390" i="10"/>
  <c r="AZ998" i="10"/>
  <c r="AZ325" i="10"/>
  <c r="BJ28" i="10"/>
  <c r="AZ999" i="10"/>
  <c r="AZ270" i="10"/>
  <c r="BJ270" i="10"/>
  <c r="AZ1000" i="10"/>
  <c r="AZ18" i="10"/>
  <c r="BJ18" i="10"/>
  <c r="AZ1001" i="10"/>
  <c r="AZ1455" i="10"/>
  <c r="AZ1421" i="10"/>
  <c r="BJ1421" i="10"/>
  <c r="AZ1002" i="10"/>
  <c r="AZ73" i="10"/>
  <c r="BJ73" i="10"/>
  <c r="AZ1003" i="10"/>
  <c r="AZ161" i="10"/>
  <c r="BJ161" i="10"/>
  <c r="AZ1004" i="10"/>
  <c r="AZ91" i="10"/>
  <c r="AZ391" i="10"/>
  <c r="BJ391" i="10"/>
  <c r="AZ1005" i="10"/>
  <c r="AZ33" i="10"/>
  <c r="BJ33" i="10"/>
  <c r="AZ1006" i="10"/>
  <c r="AZ671" i="10"/>
  <c r="AZ392" i="10"/>
  <c r="BJ392" i="10"/>
  <c r="AZ1007" i="10"/>
  <c r="AZ393" i="10"/>
  <c r="BJ393" i="10"/>
  <c r="AZ1008" i="10"/>
  <c r="AZ452" i="10"/>
  <c r="AZ1422" i="10"/>
  <c r="BJ1422" i="10"/>
  <c r="AZ1009" i="10"/>
  <c r="AZ43" i="10"/>
  <c r="BJ43" i="10"/>
  <c r="AZ1010" i="10"/>
  <c r="AZ110" i="10"/>
  <c r="BJ110" i="10"/>
  <c r="AZ1011" i="10"/>
  <c r="AZ321" i="10"/>
  <c r="AZ534" i="10"/>
  <c r="BJ534" i="10"/>
  <c r="AZ1012" i="10"/>
  <c r="AZ699" i="10"/>
  <c r="AZ1370" i="10"/>
  <c r="BJ1370" i="10"/>
  <c r="AZ1013" i="10"/>
  <c r="AZ425" i="10"/>
  <c r="AZ535" i="10"/>
  <c r="BJ535" i="10"/>
  <c r="AZ1014" i="10"/>
  <c r="AZ571" i="10"/>
  <c r="AZ1423" i="10"/>
  <c r="BJ1423" i="10"/>
  <c r="AZ1015" i="10"/>
  <c r="AZ48" i="10"/>
  <c r="BJ48" i="10"/>
  <c r="AZ1016" i="10"/>
  <c r="AZ1456" i="10"/>
  <c r="AZ1424" i="10"/>
  <c r="BJ1424" i="10"/>
  <c r="AZ1017" i="10"/>
  <c r="AZ1457" i="10"/>
  <c r="AZ1425" i="10"/>
  <c r="BJ1425" i="10"/>
  <c r="AZ1018" i="10"/>
  <c r="AZ52" i="10"/>
  <c r="BJ52" i="10"/>
  <c r="AZ1019" i="10"/>
  <c r="AZ1458" i="10"/>
  <c r="AZ1426" i="10"/>
  <c r="BJ1426" i="10"/>
  <c r="AZ1020" i="10"/>
  <c r="AZ271" i="10"/>
  <c r="BJ271" i="10"/>
  <c r="AZ1021" i="10"/>
  <c r="AZ1441" i="10"/>
  <c r="AZ1381" i="10"/>
  <c r="BJ1381" i="10"/>
  <c r="AZ1022" i="10"/>
  <c r="AZ394" i="10"/>
  <c r="BJ394" i="10"/>
  <c r="AZ1023" i="10"/>
  <c r="AZ398" i="10"/>
  <c r="AZ1382" i="10"/>
  <c r="BJ1382" i="10"/>
  <c r="AZ1024" i="10"/>
  <c r="AZ627" i="10"/>
  <c r="AZ551" i="10"/>
  <c r="BJ551" i="10"/>
  <c r="AZ1025" i="10"/>
  <c r="AZ1052" i="10"/>
  <c r="AZ552" i="10"/>
  <c r="BJ552" i="10"/>
  <c r="AZ1026" i="10"/>
  <c r="AZ178" i="10"/>
  <c r="BJ178" i="10"/>
  <c r="AZ1027" i="10"/>
  <c r="AZ179" i="10"/>
  <c r="BJ179" i="10"/>
  <c r="AZ1028" i="10"/>
  <c r="AZ1461" i="10"/>
  <c r="AZ1427" i="10"/>
  <c r="BJ1427" i="10"/>
  <c r="AZ1029" i="10"/>
  <c r="AZ235" i="10"/>
  <c r="BJ235" i="10"/>
  <c r="AZ1030" i="10"/>
  <c r="AZ728" i="10"/>
  <c r="AZ152" i="10"/>
  <c r="BJ152" i="10"/>
  <c r="AZ1031" i="10"/>
  <c r="AZ395" i="10"/>
  <c r="BJ395" i="10"/>
  <c r="AZ1032" i="10"/>
  <c r="AZ492" i="10"/>
  <c r="AZ217" i="10"/>
  <c r="BJ217" i="10"/>
  <c r="AZ1033" i="10"/>
  <c r="AZ328" i="10"/>
  <c r="BJ328" i="10"/>
  <c r="AZ1034" i="10"/>
  <c r="AZ57" i="10"/>
  <c r="BJ57" i="10"/>
  <c r="AZ1035" i="10"/>
  <c r="AZ249" i="10"/>
  <c r="BJ249" i="10"/>
  <c r="AZ1036" i="10"/>
  <c r="AZ236" i="10"/>
  <c r="AZ396" i="10"/>
  <c r="BJ396" i="10"/>
  <c r="AZ1037" i="10"/>
  <c r="AZ1436" i="10"/>
  <c r="AZ1371" i="10"/>
  <c r="BJ1371" i="10"/>
  <c r="AZ1038" i="10"/>
  <c r="AZ162" i="10"/>
  <c r="BJ162" i="10"/>
  <c r="AZ1039" i="10"/>
  <c r="AZ167" i="10"/>
  <c r="AZ250" i="10"/>
  <c r="BJ250" i="10"/>
  <c r="AZ1040" i="10"/>
  <c r="AZ397" i="10"/>
  <c r="BJ397" i="10"/>
  <c r="AZ1041" i="10"/>
  <c r="AZ68" i="10"/>
  <c r="BJ398" i="10"/>
  <c r="AZ1042" i="10"/>
  <c r="AZ618" i="10"/>
  <c r="BJ399" i="10"/>
  <c r="AZ1043" i="10"/>
  <c r="AZ287" i="10"/>
  <c r="BJ287" i="10"/>
  <c r="AZ1044" i="10"/>
  <c r="AZ78" i="10"/>
  <c r="BJ78" i="10"/>
  <c r="AZ1459" i="10"/>
  <c r="AZ1428" i="10"/>
  <c r="BJ1428" i="10"/>
  <c r="AZ1046" i="10"/>
  <c r="AZ252" i="10"/>
  <c r="AZ400" i="10"/>
  <c r="BJ400" i="10"/>
  <c r="AZ1047" i="10"/>
  <c r="AZ121" i="10"/>
  <c r="BJ121" i="10"/>
  <c r="AZ1048" i="10"/>
  <c r="AZ27" i="10"/>
  <c r="BJ79" i="10"/>
  <c r="AZ1049" i="10"/>
  <c r="AZ127" i="10"/>
  <c r="BJ127" i="10"/>
  <c r="AZ1050" i="10"/>
  <c r="AZ224" i="10"/>
  <c r="BJ224" i="10"/>
  <c r="AZ1051" i="10"/>
  <c r="BJ401" i="10"/>
  <c r="AZ402" i="10"/>
  <c r="BJ402" i="10"/>
  <c r="AZ1053" i="10"/>
  <c r="AZ559" i="10"/>
  <c r="AZ403" i="10"/>
  <c r="BJ403" i="10"/>
  <c r="AZ1054" i="10"/>
  <c r="AZ86" i="10"/>
  <c r="BJ86" i="10"/>
  <c r="AZ1055" i="10"/>
  <c r="AZ780" i="10"/>
  <c r="AZ7" i="10"/>
  <c r="BJ7" i="10"/>
  <c r="AZ1056" i="10"/>
  <c r="AZ404" i="10"/>
  <c r="BJ404" i="10"/>
  <c r="AZ1057" i="10"/>
  <c r="AZ405" i="10"/>
  <c r="BJ405" i="10"/>
  <c r="AZ1058" i="10"/>
  <c r="AZ469" i="10"/>
  <c r="AZ180" i="10"/>
  <c r="BJ180" i="10"/>
  <c r="AZ1059" i="10"/>
  <c r="AZ487" i="10"/>
  <c r="BJ66" i="10"/>
  <c r="AZ1060" i="10"/>
  <c r="AZ81" i="10"/>
  <c r="AZ406" i="10"/>
  <c r="BJ406" i="10"/>
  <c r="AZ1061" i="10"/>
  <c r="AZ316" i="10"/>
  <c r="BJ316" i="10"/>
  <c r="AZ1062" i="10"/>
  <c r="AZ1460" i="10"/>
  <c r="BJ1429" i="10"/>
  <c r="AZ1063" i="10"/>
  <c r="AZ251" i="10"/>
  <c r="BJ251" i="10"/>
  <c r="AZ1064" i="10"/>
  <c r="AZ106" i="10"/>
  <c r="BJ106" i="10"/>
  <c r="AZ1065" i="10"/>
  <c r="AZ288" i="10"/>
  <c r="BJ288" i="10"/>
  <c r="AZ1066" i="10"/>
  <c r="AZ181" i="10"/>
  <c r="BJ181" i="10"/>
  <c r="AZ1067" i="10"/>
  <c r="AZ558" i="10"/>
  <c r="AZ317" i="10"/>
  <c r="BJ317" i="10"/>
  <c r="AZ1068" i="10"/>
  <c r="AZ753" i="10"/>
  <c r="AZ407" i="10"/>
  <c r="BJ407" i="10"/>
  <c r="AZ1069" i="10"/>
  <c r="BJ258" i="10"/>
  <c r="AZ1070" i="10"/>
  <c r="AZ481" i="10"/>
  <c r="AZ408" i="10"/>
  <c r="BJ408" i="10"/>
  <c r="AZ1071" i="10"/>
  <c r="AZ409" i="10"/>
  <c r="BJ409" i="10"/>
  <c r="AZ1072" i="10"/>
  <c r="AZ272" i="10"/>
  <c r="BJ272" i="10"/>
  <c r="AZ1073" i="10"/>
  <c r="AZ775" i="10"/>
  <c r="AZ1362" i="10"/>
  <c r="BJ1362" i="10"/>
  <c r="AZ1074" i="10"/>
  <c r="AZ227" i="10"/>
  <c r="AZ1363" i="10"/>
  <c r="BJ1363" i="10"/>
  <c r="AZ1075" i="10"/>
  <c r="AZ573" i="10"/>
  <c r="AZ182" i="10"/>
  <c r="BJ182" i="10"/>
  <c r="AZ1076" i="10"/>
  <c r="AZ289" i="10"/>
  <c r="BJ289" i="10"/>
  <c r="AZ1077" i="10"/>
  <c r="AZ610" i="10"/>
  <c r="BJ259" i="10"/>
  <c r="AZ1078" i="10"/>
  <c r="AZ445" i="10"/>
  <c r="AZ410" i="10"/>
  <c r="BJ410" i="10"/>
  <c r="AZ1079" i="10"/>
  <c r="AZ569" i="10"/>
  <c r="AZ411" i="10"/>
  <c r="BJ411" i="10"/>
  <c r="AZ1080" i="10"/>
  <c r="BJ252" i="10"/>
  <c r="AZ1081" i="10"/>
  <c r="AZ219" i="10"/>
  <c r="AZ218" i="10"/>
  <c r="BJ218" i="10"/>
  <c r="AZ1082" i="10"/>
  <c r="BJ236" i="10"/>
  <c r="AZ1083" i="10"/>
  <c r="AZ305" i="10"/>
  <c r="BJ305" i="10"/>
  <c r="AZ1084" i="10"/>
  <c r="AZ290" i="10"/>
  <c r="BJ290" i="10"/>
  <c r="AZ1085" i="10"/>
  <c r="AZ412" i="10"/>
  <c r="BJ412" i="10"/>
  <c r="AZ1086" i="10"/>
  <c r="AZ594" i="10"/>
  <c r="AZ318" i="10"/>
  <c r="BJ318" i="10"/>
  <c r="AZ1087" i="10"/>
  <c r="BJ128" i="10"/>
  <c r="AZ1088" i="10"/>
  <c r="AZ413" i="10"/>
  <c r="BJ413" i="10"/>
  <c r="AZ1089" i="10"/>
  <c r="AZ414" i="10"/>
  <c r="BJ414" i="10"/>
  <c r="AZ1090" i="10"/>
  <c r="AZ84" i="10"/>
  <c r="BJ84" i="10"/>
  <c r="AZ1091" i="10"/>
  <c r="AZ415" i="10"/>
  <c r="BJ415" i="10"/>
  <c r="AZ1092" i="10"/>
  <c r="BJ29" i="10"/>
  <c r="AZ1093" i="10"/>
  <c r="AZ554" i="10"/>
  <c r="AZ49" i="10"/>
  <c r="BJ49" i="10"/>
  <c r="AZ1094" i="10"/>
  <c r="AZ163" i="10"/>
  <c r="BJ163" i="10"/>
  <c r="AZ1095" i="10"/>
  <c r="AZ416" i="10"/>
  <c r="BJ416" i="10"/>
  <c r="AZ1096" i="10"/>
  <c r="AZ417" i="10"/>
  <c r="BJ417" i="10"/>
  <c r="AZ1097" i="10"/>
  <c r="AZ629" i="10"/>
  <c r="AZ273" i="10"/>
  <c r="BJ273" i="10"/>
  <c r="AZ1098" i="10"/>
  <c r="AZ34" i="10"/>
  <c r="BJ34" i="10"/>
  <c r="AZ1099" i="10"/>
  <c r="AZ766" i="10"/>
  <c r="AZ274" i="10"/>
  <c r="BJ274" i="10"/>
  <c r="AZ1100" i="10"/>
  <c r="AZ536" i="10"/>
  <c r="BJ536" i="10"/>
  <c r="AZ1101" i="10"/>
  <c r="AZ574" i="10"/>
  <c r="AZ183" i="10"/>
  <c r="BJ183" i="10"/>
  <c r="AZ1102" i="10"/>
  <c r="AZ291" i="10"/>
  <c r="BJ291" i="10"/>
  <c r="AZ1103" i="10"/>
  <c r="AZ39" i="10"/>
  <c r="BJ39" i="10"/>
  <c r="AZ1104" i="10"/>
  <c r="AZ94" i="10"/>
  <c r="BJ94" i="10"/>
  <c r="AZ1105" i="10"/>
  <c r="AZ225" i="10"/>
  <c r="BJ225" i="10"/>
  <c r="AZ1106" i="10"/>
  <c r="AZ295" i="10"/>
  <c r="AZ95" i="10"/>
  <c r="BJ95" i="10"/>
  <c r="AZ1107" i="10"/>
  <c r="AZ1462" i="10"/>
  <c r="AZ1430" i="10"/>
  <c r="BJ1430" i="10"/>
  <c r="AZ1108" i="10"/>
  <c r="AZ418" i="10"/>
  <c r="BJ418" i="10"/>
  <c r="AZ1109" i="10"/>
  <c r="AZ419" i="10"/>
  <c r="BJ419" i="10"/>
  <c r="AZ1110" i="10"/>
  <c r="AZ63" i="10"/>
  <c r="AZ292" i="10"/>
  <c r="BJ292" i="10"/>
  <c r="AZ1111" i="10"/>
  <c r="AZ443" i="10"/>
  <c r="AZ319" i="10"/>
  <c r="BJ319" i="10"/>
  <c r="AZ1112" i="10"/>
  <c r="AZ226" i="10"/>
  <c r="BJ226" i="10"/>
  <c r="AZ1113" i="10"/>
  <c r="AZ420" i="10"/>
  <c r="BJ420" i="10"/>
  <c r="AZ1114" i="10"/>
  <c r="AZ147" i="10"/>
  <c r="BJ147" i="10"/>
  <c r="AZ1115" i="10"/>
  <c r="AZ557" i="10"/>
  <c r="AZ184" i="10"/>
  <c r="BJ184" i="10"/>
  <c r="AZ1116" i="10"/>
  <c r="AZ122" i="10"/>
  <c r="BJ122" i="10"/>
  <c r="AZ1117" i="10"/>
  <c r="BJ553" i="10"/>
  <c r="AZ1118" i="10"/>
  <c r="AZ421" i="10"/>
  <c r="BJ421" i="10"/>
  <c r="AZ1119" i="10"/>
  <c r="AZ793" i="10"/>
  <c r="AZ422" i="10"/>
  <c r="BJ422" i="10"/>
  <c r="AZ1120" i="10"/>
  <c r="AZ69" i="10"/>
  <c r="BJ423" i="10"/>
  <c r="AZ1121" i="10"/>
  <c r="AZ275" i="10"/>
  <c r="BJ275" i="10"/>
  <c r="AZ1122" i="10"/>
  <c r="BJ185" i="10"/>
  <c r="AZ1123" i="10"/>
  <c r="BJ186" i="10"/>
  <c r="AZ1124" i="10"/>
  <c r="AZ640" i="10"/>
  <c r="BJ424" i="10"/>
  <c r="AZ1125" i="10"/>
  <c r="BJ425" i="10"/>
  <c r="AZ1126" i="10"/>
  <c r="AZ630" i="10"/>
  <c r="AZ153" i="10"/>
  <c r="BJ153" i="10"/>
  <c r="AZ1127" i="10"/>
  <c r="AZ426" i="10"/>
  <c r="BJ426" i="10"/>
  <c r="AZ1128" i="10"/>
  <c r="AZ427" i="10"/>
  <c r="BJ427" i="10"/>
  <c r="AZ1129" i="10"/>
  <c r="AZ428" i="10"/>
  <c r="BJ428" i="10"/>
  <c r="AZ1130" i="10"/>
  <c r="BJ107" i="10"/>
  <c r="AZ1131" i="10"/>
  <c r="AZ429" i="10"/>
  <c r="BJ429" i="10"/>
  <c r="AZ1132" i="10"/>
  <c r="AZ497" i="10"/>
  <c r="AZ430" i="10"/>
  <c r="BJ430" i="10"/>
  <c r="AZ1133" i="10"/>
  <c r="AZ431" i="10"/>
  <c r="BJ431" i="10"/>
  <c r="AZ1134" i="10"/>
  <c r="AZ87" i="10"/>
  <c r="BJ187" i="10"/>
  <c r="AZ1135" i="10"/>
  <c r="AZ432" i="10"/>
  <c r="BJ432" i="10"/>
  <c r="AZ1136" i="10"/>
  <c r="AZ306" i="10"/>
  <c r="BJ306" i="10"/>
  <c r="AZ1137" i="10"/>
  <c r="AZ1431" i="10"/>
  <c r="BJ1431" i="10"/>
  <c r="AZ1138" i="10"/>
  <c r="AZ188" i="10"/>
  <c r="BJ188" i="10"/>
  <c r="AZ1139" i="10"/>
  <c r="BJ554" i="10"/>
  <c r="AZ1140" i="10"/>
  <c r="AZ433" i="10"/>
  <c r="BJ433" i="10"/>
  <c r="AZ1141" i="10"/>
  <c r="AZ441" i="10"/>
  <c r="AZ293" i="10"/>
  <c r="BJ293" i="10"/>
  <c r="AZ1142" i="10"/>
  <c r="AZ773" i="10"/>
  <c r="AZ294" i="10"/>
  <c r="BJ294" i="10"/>
  <c r="AZ1143" i="10"/>
  <c r="AZ1432" i="10"/>
  <c r="BJ1432" i="10"/>
  <c r="AZ1144" i="10"/>
  <c r="BJ434" i="10"/>
  <c r="AZ1145" i="10"/>
  <c r="AZ731" i="10"/>
  <c r="AZ1433" i="10"/>
  <c r="BJ1433" i="10"/>
  <c r="AZ1146" i="10"/>
  <c r="BJ435" i="10"/>
  <c r="AZ1147" i="10"/>
  <c r="AZ436" i="10"/>
  <c r="BJ436" i="10"/>
  <c r="AZ1148" i="10"/>
  <c r="AZ786" i="10"/>
  <c r="AZ437" i="10"/>
  <c r="BJ437" i="10"/>
  <c r="AZ1149" i="10"/>
  <c r="AZ189" i="10"/>
  <c r="BJ189" i="10"/>
  <c r="AZ1150" i="10"/>
  <c r="AZ190" i="10"/>
  <c r="BJ190" i="10"/>
  <c r="AZ1151" i="10"/>
  <c r="AZ265" i="10"/>
  <c r="BJ219" i="10"/>
  <c r="AZ1152" i="10"/>
  <c r="AZ137" i="10"/>
  <c r="BJ137" i="10"/>
  <c r="AZ1153" i="10"/>
  <c r="AZ1463" i="10"/>
  <c r="AZ1434" i="10"/>
  <c r="BJ1434" i="10"/>
  <c r="AZ1154" i="10"/>
  <c r="BJ1435" i="10"/>
  <c r="AZ1155" i="10"/>
  <c r="AZ438" i="10"/>
  <c r="BJ438" i="10"/>
  <c r="AZ1156" i="10"/>
  <c r="AZ30" i="10"/>
  <c r="BJ30" i="10"/>
  <c r="AZ1157" i="10"/>
  <c r="BJ44" i="10"/>
  <c r="AZ1158" i="10"/>
  <c r="AZ191" i="10"/>
  <c r="BJ191" i="10"/>
  <c r="AZ1159" i="10"/>
  <c r="BJ58" i="10"/>
  <c r="AZ1160" i="10"/>
  <c r="AZ59" i="10"/>
  <c r="AZ103" i="10"/>
  <c r="BJ103" i="10"/>
  <c r="AZ1161" i="10"/>
  <c r="AZ541" i="10"/>
  <c r="BJ439" i="10"/>
  <c r="AZ1162" i="10"/>
  <c r="BJ541" i="10"/>
  <c r="AZ1163" i="10"/>
  <c r="AZ440" i="10"/>
  <c r="BJ440" i="10"/>
  <c r="AZ1164" i="10"/>
  <c r="AZ192" i="10"/>
  <c r="BJ192" i="10"/>
  <c r="AZ1165" i="10"/>
  <c r="BJ1436" i="10"/>
  <c r="AZ1166" i="10"/>
  <c r="AZ320" i="10"/>
  <c r="BJ441" i="10"/>
  <c r="AZ1167" i="10"/>
  <c r="AZ193" i="10"/>
  <c r="BJ193" i="10"/>
  <c r="AZ1168" i="10"/>
  <c r="BJ227" i="10"/>
  <c r="AZ1169" i="10"/>
  <c r="AZ688" i="10"/>
  <c r="BJ1437" i="10"/>
  <c r="AZ1170" i="10"/>
  <c r="BJ80" i="10"/>
  <c r="AZ1171" i="10"/>
  <c r="AZ276" i="10"/>
  <c r="AZ220" i="10"/>
  <c r="BJ220" i="10"/>
  <c r="AZ1172" i="10"/>
  <c r="AZ442" i="10"/>
  <c r="BJ442" i="10"/>
  <c r="AZ1173" i="10"/>
  <c r="AZ41" i="10"/>
  <c r="BJ41" i="10"/>
  <c r="AZ1174" i="10"/>
  <c r="AZ329" i="10"/>
  <c r="BJ329" i="10"/>
  <c r="AZ1175" i="10"/>
  <c r="AZ797" i="10"/>
  <c r="AZ11" i="10"/>
  <c r="BJ11" i="10"/>
  <c r="AZ1176" i="10"/>
  <c r="AZ572" i="10"/>
  <c r="AZ16" i="10"/>
  <c r="BJ16" i="10"/>
  <c r="AZ1177" i="10"/>
  <c r="AZ454" i="10"/>
  <c r="BJ19" i="10"/>
  <c r="AZ1178" i="10"/>
  <c r="AZ1438" i="10"/>
  <c r="BJ1438" i="10"/>
  <c r="AZ1179" i="10"/>
  <c r="AZ726" i="10"/>
  <c r="AZ1439" i="10"/>
  <c r="BJ1439" i="10"/>
  <c r="AZ1180" i="10"/>
  <c r="BJ276" i="10"/>
  <c r="AZ1181" i="10"/>
  <c r="AZ17" i="10"/>
  <c r="BJ17" i="10"/>
  <c r="AZ1182" i="10"/>
  <c r="AZ652" i="10"/>
  <c r="AZ542" i="10"/>
  <c r="BJ542" i="10"/>
  <c r="AZ1183" i="10"/>
  <c r="AZ297" i="10"/>
  <c r="AZ260" i="10"/>
  <c r="BJ260" i="10"/>
  <c r="AZ1184" i="10"/>
  <c r="AZ617" i="10"/>
  <c r="AZ261" i="10"/>
  <c r="BJ261" i="10"/>
  <c r="AZ1185" i="10"/>
  <c r="AZ154" i="10"/>
  <c r="BJ154" i="10"/>
  <c r="AZ1186" i="10"/>
  <c r="BJ443" i="10"/>
  <c r="AZ1187" i="10"/>
  <c r="AZ720" i="10"/>
  <c r="AZ1383" i="10"/>
  <c r="BJ1383" i="10"/>
  <c r="AZ1188" i="10"/>
  <c r="BJ194" i="10"/>
  <c r="AZ1189" i="10"/>
  <c r="BJ444" i="10"/>
  <c r="AZ1190" i="10"/>
  <c r="AZ453" i="10"/>
  <c r="BJ1440" i="10"/>
  <c r="AZ1191" i="10"/>
  <c r="AZ228" i="10"/>
  <c r="BJ228" i="10"/>
  <c r="AZ1192" i="10"/>
  <c r="BJ445" i="10"/>
  <c r="AZ1193" i="10"/>
  <c r="AZ21" i="10"/>
  <c r="AZ237" i="10"/>
  <c r="BJ237" i="10"/>
  <c r="AZ1194" i="10"/>
  <c r="AZ264" i="10"/>
  <c r="BJ1441" i="10"/>
  <c r="AZ1195" i="10"/>
  <c r="AZ547" i="10"/>
  <c r="BJ320" i="10"/>
  <c r="AZ1196" i="10"/>
  <c r="BJ59" i="10"/>
  <c r="AZ1197" i="10"/>
  <c r="AZ1442" i="10"/>
  <c r="BJ1442" i="10"/>
  <c r="AZ1198" i="10"/>
  <c r="AZ5" i="10"/>
  <c r="BJ238" i="10"/>
  <c r="AZ1199" i="10"/>
  <c r="BJ321" i="10"/>
  <c r="AZ1200" i="10"/>
  <c r="AZ543" i="10"/>
  <c r="BJ543" i="10"/>
  <c r="AZ1201" i="10"/>
  <c r="AZ1464" i="10"/>
  <c r="AZ1443" i="10"/>
  <c r="BJ1443" i="10"/>
  <c r="AZ1202" i="10"/>
  <c r="AZ446" i="10"/>
  <c r="BJ446" i="10"/>
  <c r="AZ1203" i="10"/>
  <c r="AZ680" i="10"/>
  <c r="AZ447" i="10"/>
  <c r="BJ447" i="10"/>
  <c r="AZ1204" i="10"/>
  <c r="AZ570" i="10"/>
  <c r="AZ448" i="10"/>
  <c r="BJ448" i="10"/>
  <c r="AZ1205" i="10"/>
  <c r="AZ115" i="10"/>
  <c r="BJ115" i="10"/>
  <c r="AZ1206" i="10"/>
  <c r="AZ96" i="10"/>
  <c r="BJ96" i="10"/>
  <c r="AZ1207" i="10"/>
  <c r="AZ607" i="10"/>
  <c r="AZ449" i="10"/>
  <c r="BJ449" i="10"/>
  <c r="AZ1208" i="10"/>
  <c r="AZ587" i="10"/>
  <c r="AZ450" i="10"/>
  <c r="BJ450" i="10"/>
  <c r="AZ1209" i="10"/>
  <c r="AZ307" i="10"/>
  <c r="BJ307" i="10"/>
  <c r="AZ1210" i="10"/>
  <c r="AZ116" i="10"/>
  <c r="BJ116" i="10"/>
  <c r="AZ1211" i="10"/>
  <c r="BJ62" i="10"/>
  <c r="AZ1212" i="10"/>
  <c r="AZ451" i="10"/>
  <c r="BJ451" i="10"/>
  <c r="AZ1213" i="10"/>
  <c r="BJ1444" i="10"/>
  <c r="AZ1214" i="10"/>
  <c r="AZ4" i="10"/>
  <c r="BJ4" i="10"/>
  <c r="AZ1215" i="10"/>
  <c r="AZ140" i="10"/>
  <c r="BJ140" i="10"/>
  <c r="AZ1216" i="10"/>
  <c r="AZ149" i="10"/>
  <c r="AZ129" i="10"/>
  <c r="BJ129" i="10"/>
  <c r="AZ1217" i="10"/>
  <c r="AZ108" i="10"/>
  <c r="BJ452" i="10"/>
  <c r="AZ1218" i="10"/>
  <c r="AZ109" i="10"/>
  <c r="BJ453" i="10"/>
  <c r="AZ1219" i="10"/>
  <c r="AZ195" i="10"/>
  <c r="AZ322" i="10"/>
  <c r="BJ322" i="10"/>
  <c r="AZ1220" i="10"/>
  <c r="AZ308" i="10"/>
  <c r="BJ308" i="10"/>
  <c r="AZ1221" i="10"/>
  <c r="AZ1384" i="10"/>
  <c r="BJ1384" i="10"/>
  <c r="AZ1222" i="10"/>
  <c r="AZ14" i="10"/>
  <c r="BJ14" i="10"/>
  <c r="AZ1223" i="10"/>
  <c r="AZ1364" i="10"/>
  <c r="BJ1364" i="10"/>
  <c r="AZ1224" i="10"/>
  <c r="AZ456" i="10"/>
  <c r="BJ67" i="10"/>
  <c r="AZ1225" i="10"/>
  <c r="BJ1445" i="10"/>
  <c r="AZ1226" i="10"/>
  <c r="AZ455" i="10"/>
  <c r="AZ53" i="10"/>
  <c r="BJ53" i="10"/>
  <c r="AZ1227" i="10"/>
  <c r="AZ1465" i="10"/>
  <c r="BJ1446" i="10"/>
  <c r="AZ1228" i="10"/>
  <c r="AZ1466" i="10"/>
  <c r="BJ1447" i="10"/>
  <c r="AZ1229" i="10"/>
  <c r="AZ1365" i="10"/>
  <c r="BJ1365" i="10"/>
  <c r="AZ1230" i="10"/>
  <c r="AZ576" i="10"/>
  <c r="AZ323" i="10"/>
  <c r="BJ323" i="10"/>
  <c r="AZ1231" i="10"/>
  <c r="BJ454" i="10"/>
  <c r="AZ1232" i="10"/>
  <c r="AZ97" i="10"/>
  <c r="BJ97" i="10"/>
  <c r="AZ1233" i="10"/>
  <c r="AZ23" i="10"/>
  <c r="BJ23" i="10"/>
  <c r="AZ1234" i="10"/>
  <c r="AZ9" i="10"/>
  <c r="BJ9" i="10"/>
  <c r="AZ1235" i="10"/>
  <c r="BJ455" i="10"/>
  <c r="AZ1236" i="10"/>
  <c r="AZ296" i="10"/>
  <c r="AZ104" i="10"/>
  <c r="BJ104" i="10"/>
  <c r="AZ1237" i="10"/>
  <c r="AZ330" i="10"/>
  <c r="BJ330" i="10"/>
  <c r="AZ1238" i="10"/>
  <c r="AZ35" i="10"/>
  <c r="BJ35" i="10"/>
  <c r="AZ1239" i="10"/>
  <c r="BJ1448" i="10"/>
  <c r="AZ1240" i="10"/>
  <c r="AZ200" i="10"/>
  <c r="AZ155" i="10"/>
  <c r="BJ155" i="10"/>
  <c r="AZ1241" i="10"/>
  <c r="AZ544" i="10"/>
  <c r="BJ544" i="10"/>
  <c r="AZ1242" i="10"/>
  <c r="AZ309" i="10"/>
  <c r="BJ309" i="10"/>
  <c r="AZ1243" i="10"/>
  <c r="AZ647" i="10"/>
  <c r="BJ20" i="10"/>
  <c r="AZ1244" i="10"/>
  <c r="BJ456" i="10"/>
  <c r="AZ1245" i="10"/>
  <c r="AZ457" i="10"/>
  <c r="BJ457" i="10"/>
  <c r="AZ1246" i="10"/>
  <c r="AZ458" i="10"/>
  <c r="BJ458" i="10"/>
  <c r="AZ1247" i="10"/>
  <c r="AZ459" i="10"/>
  <c r="BJ459" i="10"/>
  <c r="AZ1248" i="10"/>
  <c r="BJ295" i="10"/>
  <c r="AZ1249" i="10"/>
  <c r="AZ472" i="10"/>
  <c r="AZ460" i="10"/>
  <c r="BJ460" i="10"/>
  <c r="AZ1250" i="10"/>
  <c r="AZ164" i="10"/>
  <c r="BJ164" i="10"/>
  <c r="AZ1251" i="10"/>
  <c r="AZ656" i="10"/>
  <c r="AZ156" i="10"/>
  <c r="BJ156" i="10"/>
  <c r="AZ1252" i="10"/>
  <c r="AZ537" i="10"/>
  <c r="BJ537" i="10"/>
  <c r="AZ1253" i="10"/>
  <c r="AZ577" i="10"/>
  <c r="AZ324" i="10"/>
  <c r="BJ324" i="10"/>
  <c r="AZ1254" i="10"/>
  <c r="AZ461" i="10"/>
  <c r="BJ461" i="10"/>
  <c r="AZ1255" i="10"/>
  <c r="AZ462" i="10"/>
  <c r="BJ462" i="10"/>
  <c r="AZ1256" i="10"/>
  <c r="AZ36" i="10"/>
  <c r="BJ36" i="10"/>
  <c r="AZ1257" i="10"/>
  <c r="AZ494" i="10"/>
  <c r="AZ310" i="10"/>
  <c r="BJ310" i="10"/>
  <c r="AZ1258" i="10"/>
  <c r="AZ253" i="10"/>
  <c r="BJ253" i="10"/>
  <c r="AZ1259" i="10"/>
  <c r="BJ81" i="10"/>
  <c r="AZ1260" i="10"/>
  <c r="AZ620" i="10"/>
  <c r="AZ138" i="10"/>
  <c r="BJ138" i="10"/>
  <c r="AZ1261" i="10"/>
  <c r="BJ195" i="10"/>
  <c r="AZ1262" i="10"/>
  <c r="AZ463" i="10"/>
  <c r="BJ463" i="10"/>
  <c r="AZ1263" i="10"/>
  <c r="AZ464" i="10"/>
  <c r="BJ464" i="10"/>
  <c r="AZ1264" i="10"/>
  <c r="BJ296" i="10"/>
  <c r="AZ1265" i="10"/>
  <c r="AZ207" i="10"/>
  <c r="BJ1449" i="10"/>
  <c r="AZ1266" i="10"/>
  <c r="AZ693" i="10"/>
  <c r="BJ1450" i="10"/>
  <c r="AZ1267" i="10"/>
  <c r="AZ46" i="10"/>
  <c r="BJ46" i="10"/>
  <c r="AZ1268" i="10"/>
  <c r="AZ511" i="10"/>
  <c r="AZ465" i="10"/>
  <c r="BJ465" i="10"/>
  <c r="AZ1269" i="10"/>
  <c r="AZ165" i="10"/>
  <c r="BJ165" i="10"/>
  <c r="AZ1270" i="10"/>
  <c r="AZ311" i="10"/>
  <c r="BJ311" i="10"/>
  <c r="AZ1271" i="10"/>
  <c r="AZ1467" i="10"/>
  <c r="BJ1451" i="10"/>
  <c r="AZ1272" i="10"/>
  <c r="AZ466" i="10"/>
  <c r="BJ466" i="10"/>
  <c r="AZ1273" i="10"/>
  <c r="AZ196" i="10"/>
  <c r="BJ196" i="10"/>
  <c r="AZ1274" i="10"/>
  <c r="BJ1452" i="10"/>
  <c r="AZ1275" i="10"/>
  <c r="AZ262" i="10"/>
  <c r="BJ262" i="10"/>
  <c r="AZ1276" i="10"/>
  <c r="AZ490" i="10"/>
  <c r="BJ157" i="10"/>
  <c r="AZ1277" i="10"/>
  <c r="AZ479" i="10"/>
  <c r="BJ1453" i="10"/>
  <c r="AZ1278" i="10"/>
  <c r="AZ467" i="10"/>
  <c r="BJ467" i="10"/>
  <c r="AZ1279" i="10"/>
  <c r="AZ626" i="10"/>
  <c r="AZ468" i="10"/>
  <c r="BJ468" i="10"/>
  <c r="AZ1280" i="10"/>
  <c r="AZ681" i="10"/>
  <c r="BJ469" i="10"/>
  <c r="AZ1281" i="10"/>
  <c r="AZ1468" i="10"/>
  <c r="BJ1454" i="10"/>
  <c r="AZ1282" i="10"/>
  <c r="AZ197" i="10"/>
  <c r="BJ197" i="10"/>
  <c r="AZ1283" i="10"/>
  <c r="AZ1385" i="10"/>
  <c r="BJ1385" i="10"/>
  <c r="AZ1284" i="10"/>
  <c r="BJ470" i="10"/>
  <c r="AZ1285" i="10"/>
  <c r="AZ787" i="10"/>
  <c r="BJ471" i="10"/>
  <c r="AZ1286" i="10"/>
  <c r="AZ130" i="10"/>
  <c r="BJ130" i="10"/>
  <c r="AZ1287" i="10"/>
  <c r="AZ642" i="10"/>
  <c r="AZ221" i="10"/>
  <c r="BJ221" i="10"/>
  <c r="AZ1288" i="10"/>
  <c r="BJ472" i="10"/>
  <c r="AZ1289" i="10"/>
  <c r="AZ744" i="10"/>
  <c r="BJ325" i="10"/>
  <c r="AZ1290" i="10"/>
  <c r="AZ1372" i="10"/>
  <c r="BJ1372" i="10"/>
  <c r="AZ1291" i="10"/>
  <c r="AZ491" i="10"/>
  <c r="AZ198" i="10"/>
  <c r="BJ198" i="10"/>
  <c r="AZ1292" i="10"/>
  <c r="AZ473" i="10"/>
  <c r="BJ473" i="10"/>
  <c r="AZ1293" i="10"/>
  <c r="AZ214" i="10"/>
  <c r="BJ214" i="10"/>
  <c r="AZ1294" i="10"/>
  <c r="AZ1469" i="10"/>
  <c r="BJ1455" i="10"/>
  <c r="AZ1295" i="10"/>
  <c r="AZ215" i="10"/>
  <c r="BJ215" i="10"/>
  <c r="AZ1296" i="10"/>
  <c r="AZ199" i="10"/>
  <c r="BJ199" i="10"/>
  <c r="AZ1297" i="10"/>
  <c r="AZ64" i="10"/>
  <c r="AZ326" i="10"/>
  <c r="BJ326" i="10"/>
  <c r="AZ1298" i="10"/>
  <c r="AZ111" i="10"/>
  <c r="BJ111" i="10"/>
  <c r="AZ1299" i="10"/>
  <c r="AZ556" i="10"/>
  <c r="AZ148" i="10"/>
  <c r="BJ148" i="10"/>
  <c r="AZ1300" i="10"/>
  <c r="AZ762" i="10"/>
  <c r="AZ474" i="10"/>
  <c r="BJ474" i="10"/>
  <c r="AZ1301" i="10"/>
  <c r="AZ545" i="10"/>
  <c r="BJ545" i="10"/>
  <c r="AZ1302" i="10"/>
  <c r="AZ131" i="10"/>
  <c r="BJ131" i="10"/>
  <c r="AZ1303" i="10"/>
  <c r="BJ22" i="10"/>
  <c r="AZ1304" i="10"/>
  <c r="AZ31" i="10"/>
  <c r="AZ475" i="10"/>
  <c r="BJ475" i="10"/>
  <c r="AZ1305" i="10"/>
  <c r="BJ200" i="10"/>
  <c r="AZ1306" i="10"/>
  <c r="BJ476" i="10"/>
  <c r="AZ1307" i="10"/>
  <c r="AZ555" i="10"/>
  <c r="AZ477" i="10"/>
  <c r="BJ477" i="10"/>
  <c r="AZ1308" i="10"/>
  <c r="AZ578" i="10"/>
  <c r="AZ478" i="10"/>
  <c r="BJ478" i="10"/>
  <c r="AZ1309" i="10"/>
  <c r="AZ737" i="10"/>
  <c r="BJ479" i="10"/>
  <c r="AZ1310" i="10"/>
  <c r="BJ480" i="10"/>
  <c r="AZ1311" i="10"/>
  <c r="AZ546" i="10"/>
  <c r="BJ546" i="10"/>
  <c r="AZ1312" i="10"/>
  <c r="AZ201" i="10"/>
  <c r="BJ201" i="10"/>
  <c r="AZ1313" i="10"/>
  <c r="BJ481" i="10"/>
  <c r="AZ1314" i="10"/>
  <c r="AZ47" i="10"/>
  <c r="BJ47" i="10"/>
  <c r="AZ1315" i="10"/>
  <c r="AZ112" i="10"/>
  <c r="BJ112" i="10"/>
  <c r="AZ1316" i="10"/>
  <c r="AZ1386" i="10"/>
  <c r="BJ1386" i="10"/>
  <c r="AZ1317" i="10"/>
  <c r="AZ482" i="10"/>
  <c r="BJ482" i="10"/>
  <c r="AZ1318" i="10"/>
  <c r="AZ483" i="10"/>
  <c r="BJ483" i="10"/>
  <c r="AZ1319" i="10"/>
  <c r="AZ781" i="10"/>
  <c r="AZ277" i="10"/>
  <c r="BJ277" i="10"/>
  <c r="AZ1320" i="10"/>
  <c r="AZ484" i="10"/>
  <c r="BJ484" i="10"/>
  <c r="AZ1321" i="10"/>
  <c r="AZ158" i="10"/>
  <c r="BJ158" i="10"/>
  <c r="AZ1322" i="10"/>
  <c r="AZ239" i="10"/>
  <c r="BJ239" i="10"/>
  <c r="AZ1323" i="10"/>
  <c r="AZ240" i="10"/>
  <c r="BJ240" i="10"/>
  <c r="AZ1324" i="10"/>
  <c r="AZ485" i="10"/>
  <c r="BJ485" i="10"/>
  <c r="AZ1325" i="10"/>
  <c r="BJ5" i="10"/>
  <c r="AZ1326" i="10"/>
  <c r="BJ263" i="10"/>
  <c r="AZ1327" i="10"/>
  <c r="BJ63" i="10"/>
  <c r="AZ1328" i="10"/>
  <c r="AZ772" i="10"/>
  <c r="BJ297" i="10"/>
  <c r="AZ1329" i="10"/>
  <c r="AZ486" i="10"/>
  <c r="BJ486" i="10"/>
  <c r="AZ1330" i="10"/>
  <c r="AZ202" i="10"/>
  <c r="BJ202" i="10"/>
  <c r="AZ1331" i="10"/>
  <c r="AZ1470" i="10"/>
  <c r="BJ1456" i="10"/>
  <c r="AZ1332" i="10"/>
  <c r="AZ159" i="10"/>
  <c r="BJ1457" i="10"/>
  <c r="AZ1333" i="10"/>
  <c r="AZ82" i="10"/>
  <c r="BJ82" i="10"/>
  <c r="AZ1334" i="10"/>
  <c r="AZ1471" i="10"/>
  <c r="BJ1458" i="10"/>
  <c r="AZ1335" i="10"/>
  <c r="AZ241" i="10"/>
  <c r="BJ241" i="10"/>
  <c r="AZ1336" i="10"/>
  <c r="AZ244" i="10"/>
  <c r="BJ487" i="10"/>
  <c r="AZ1337" i="10"/>
  <c r="AZ711" i="10"/>
  <c r="BJ488" i="10"/>
  <c r="AZ1338" i="10"/>
  <c r="BJ489" i="10"/>
  <c r="AZ1339" i="10"/>
  <c r="BJ90" i="10"/>
  <c r="AZ1340" i="10"/>
  <c r="AZ312" i="10"/>
  <c r="BJ312" i="10"/>
  <c r="AZ1341" i="10"/>
  <c r="BJ105" i="10"/>
  <c r="AZ1342" i="10"/>
  <c r="BJ490" i="10"/>
  <c r="AZ1343" i="10"/>
  <c r="BJ491" i="10"/>
  <c r="AZ1344" i="10"/>
  <c r="AZ1366" i="10"/>
  <c r="BJ1366" i="10"/>
  <c r="AZ1345" i="10"/>
  <c r="AZ166" i="10"/>
  <c r="BJ166" i="10"/>
  <c r="AZ1346" i="10"/>
  <c r="AZ679" i="10"/>
  <c r="AZ203" i="10"/>
  <c r="BJ203" i="10"/>
  <c r="AZ1347" i="10"/>
  <c r="AZ204" i="10"/>
  <c r="BJ204" i="10"/>
  <c r="AZ1348" i="10"/>
  <c r="BJ547" i="10"/>
  <c r="AZ1349" i="10"/>
  <c r="BJ492" i="10"/>
  <c r="AZ1350" i="10"/>
  <c r="BJ493" i="10"/>
  <c r="AZ1351" i="10"/>
  <c r="BJ494" i="10"/>
  <c r="AZ1352" i="10"/>
  <c r="AZ579" i="10"/>
  <c r="BJ495" i="10"/>
  <c r="AZ1353" i="10"/>
  <c r="AZ242" i="10"/>
  <c r="BJ242" i="10"/>
  <c r="AZ1354" i="10"/>
  <c r="AZ74" i="10"/>
  <c r="BJ74" i="10"/>
  <c r="AZ1355" i="10"/>
  <c r="BJ496" i="10"/>
  <c r="AZ1356" i="10"/>
  <c r="AZ54" i="10"/>
  <c r="BJ54" i="10"/>
  <c r="AZ1357" i="10"/>
  <c r="AZ60" i="10"/>
  <c r="AZ205" i="10"/>
  <c r="BJ205" i="10"/>
  <c r="AZ1358" i="10"/>
  <c r="BJ497" i="10"/>
  <c r="AZ1359" i="10"/>
  <c r="AZ761" i="10"/>
  <c r="AZ327" i="10"/>
  <c r="BJ327" i="10"/>
  <c r="AZ99" i="10"/>
  <c r="BJ1459" i="10"/>
  <c r="AZ229" i="10"/>
  <c r="BJ229" i="10"/>
  <c r="AZ206" i="10"/>
  <c r="BJ206" i="10"/>
  <c r="BJ207" i="10"/>
  <c r="AZ615" i="10"/>
  <c r="AZ243" i="10"/>
  <c r="BJ243" i="10"/>
  <c r="AZ760" i="10"/>
  <c r="AZ117" i="10"/>
  <c r="BJ117" i="10"/>
  <c r="AZ538" i="10"/>
  <c r="BJ538" i="10"/>
  <c r="AZ1367" i="10"/>
  <c r="AZ141" i="10"/>
  <c r="BJ141" i="10"/>
  <c r="AZ142" i="10"/>
  <c r="BJ142" i="10"/>
  <c r="AZ498" i="10"/>
  <c r="BJ498" i="10"/>
  <c r="BJ555" i="10"/>
  <c r="AZ499" i="10"/>
  <c r="BJ499" i="10"/>
  <c r="BJ108" i="10"/>
  <c r="AZ1373" i="10"/>
  <c r="BJ1460" i="10"/>
  <c r="BJ1461" i="10"/>
  <c r="AZ331" i="10"/>
  <c r="BJ331" i="10"/>
  <c r="AZ332" i="10"/>
  <c r="BJ332" i="10"/>
  <c r="AZ500" i="10"/>
  <c r="BJ500" i="10"/>
  <c r="BJ31" i="10"/>
  <c r="AZ501" i="10"/>
  <c r="BJ501" i="10"/>
  <c r="BJ313" i="10"/>
  <c r="AZ502" i="10"/>
  <c r="BJ502" i="10"/>
  <c r="BJ556" i="10"/>
  <c r="AZ298" i="10"/>
  <c r="BJ298" i="10"/>
  <c r="AZ123" i="10"/>
  <c r="BJ123" i="10"/>
  <c r="BJ1462" i="10"/>
  <c r="BJ244" i="10"/>
  <c r="AZ1387" i="10"/>
  <c r="BJ21" i="10"/>
  <c r="AZ503" i="10"/>
  <c r="BJ503" i="10"/>
  <c r="AZ504" i="10"/>
  <c r="BJ504" i="10"/>
  <c r="AZ83" i="10"/>
  <c r="BJ83" i="10"/>
  <c r="AZ721" i="10"/>
  <c r="AZ50" i="10"/>
  <c r="BJ50" i="10"/>
  <c r="AZ505" i="10"/>
  <c r="BJ505" i="10"/>
  <c r="AZ506" i="10"/>
  <c r="BJ506" i="10"/>
  <c r="BJ32" i="10"/>
  <c r="AZ168" i="10"/>
  <c r="BJ264" i="10"/>
  <c r="BJ91" i="10"/>
  <c r="AZ585" i="10"/>
  <c r="BJ149" i="10"/>
  <c r="AZ98" i="10"/>
  <c r="BJ98" i="10"/>
  <c r="AZ278" i="10"/>
  <c r="BJ278" i="10"/>
  <c r="AZ658" i="10"/>
  <c r="AZ507" i="10"/>
  <c r="BJ507" i="10"/>
  <c r="AZ508" i="10"/>
  <c r="BJ508" i="10"/>
  <c r="AZ611" i="10"/>
  <c r="AZ299" i="10"/>
  <c r="BJ299" i="10"/>
  <c r="AZ509" i="10"/>
  <c r="BJ509" i="10"/>
  <c r="BJ510" i="10"/>
  <c r="BJ511" i="10"/>
  <c r="AZ512" i="10"/>
  <c r="BJ512" i="10"/>
  <c r="AZ300" i="10"/>
  <c r="BJ300" i="10"/>
  <c r="AZ513" i="10"/>
  <c r="BJ513" i="10"/>
  <c r="AZ714" i="10"/>
  <c r="BJ208" i="10"/>
  <c r="AZ514" i="10"/>
  <c r="BJ514" i="10"/>
  <c r="AZ804" i="10"/>
  <c r="AZ515" i="10"/>
  <c r="BJ515" i="10"/>
  <c r="AZ516" i="10"/>
  <c r="BJ516" i="10"/>
  <c r="AZ664" i="10"/>
  <c r="BJ1463" i="10"/>
  <c r="AZ301" i="10"/>
  <c r="BJ301" i="10"/>
  <c r="BJ1464" i="10"/>
  <c r="BJ64" i="10"/>
  <c r="AZ604" i="10"/>
  <c r="BJ1465" i="10"/>
  <c r="AZ209" i="10"/>
  <c r="BJ209" i="10"/>
  <c r="AZ210" i="10"/>
  <c r="BJ210" i="10"/>
  <c r="BJ167" i="10"/>
  <c r="AZ517" i="10"/>
  <c r="BJ517" i="10"/>
  <c r="AZ55" i="10"/>
  <c r="BJ55" i="10"/>
  <c r="BJ1367" i="10"/>
  <c r="AZ593" i="10"/>
  <c r="BJ1373" i="10"/>
  <c r="AZ518" i="10"/>
  <c r="BJ518" i="10"/>
  <c r="BJ87" i="10"/>
  <c r="BJ519" i="10"/>
  <c r="AZ24" i="10"/>
  <c r="BJ24" i="10"/>
  <c r="BJ265" i="10"/>
  <c r="BJ60" i="10"/>
  <c r="AZ520" i="10"/>
  <c r="BJ520" i="10"/>
  <c r="AZ521" i="10"/>
  <c r="BJ521" i="10"/>
  <c r="BJ99" i="10"/>
  <c r="AZ245" i="10"/>
  <c r="BJ245" i="10"/>
  <c r="BJ1466" i="10"/>
  <c r="AZ75" i="10"/>
  <c r="BJ75" i="10"/>
  <c r="AZ776" i="10"/>
  <c r="BJ109" i="10"/>
  <c r="AZ1472" i="10"/>
  <c r="BJ1467" i="10"/>
  <c r="BJ1468" i="10"/>
  <c r="AZ566" i="10"/>
  <c r="BJ68" i="10"/>
  <c r="AZ279" i="10"/>
  <c r="BJ279" i="10"/>
  <c r="AZ113" i="10"/>
  <c r="BJ113" i="10"/>
  <c r="AZ522" i="10"/>
  <c r="BJ522" i="10"/>
  <c r="AZ211" i="10"/>
  <c r="BJ211" i="10"/>
  <c r="AZ777" i="10"/>
  <c r="AZ314" i="10"/>
  <c r="BJ314" i="10"/>
  <c r="AZ523" i="10"/>
  <c r="BJ523" i="10"/>
  <c r="AZ524" i="10"/>
  <c r="BJ524" i="10"/>
  <c r="AZ525" i="10"/>
  <c r="BJ525" i="10"/>
  <c r="BJ212" i="10"/>
  <c r="AZ246" i="10"/>
  <c r="BJ246" i="10"/>
  <c r="AZ526" i="10"/>
  <c r="BJ526" i="10"/>
  <c r="AZ143" i="10"/>
  <c r="BJ143" i="10"/>
  <c r="BJ159" i="10"/>
  <c r="AZ527" i="10"/>
  <c r="BJ527" i="10"/>
  <c r="BJ61" i="10"/>
  <c r="BJ1387" i="10"/>
  <c r="BJ168" i="10"/>
  <c r="AZ280" i="10"/>
  <c r="BJ280" i="10"/>
  <c r="AZ114" i="10"/>
  <c r="BJ114" i="10"/>
  <c r="AZ560" i="10"/>
  <c r="AZ528" i="10"/>
  <c r="BJ528" i="10"/>
  <c r="BJ27" i="10"/>
  <c r="AZ539" i="10"/>
  <c r="BJ539" i="10"/>
  <c r="AZ529" i="10"/>
  <c r="BJ529" i="10"/>
  <c r="AZ530" i="10"/>
  <c r="BJ530" i="10"/>
  <c r="AZ788" i="10"/>
  <c r="AZ531" i="10"/>
  <c r="BJ531" i="10"/>
  <c r="BJ1469" i="10"/>
  <c r="BJ1470" i="10"/>
  <c r="AZ315" i="10"/>
  <c r="BJ315" i="10"/>
  <c r="BJ532" i="10"/>
  <c r="BJ1471" i="10"/>
  <c r="BJ69" i="10"/>
  <c r="AZ575" i="10"/>
  <c r="AZ213" i="10"/>
  <c r="BJ213" i="10"/>
  <c r="AZ1473" i="10"/>
  <c r="BJ1472" i="10"/>
  <c r="AZ806" i="10"/>
  <c r="AZ807" i="10"/>
  <c r="AZ2" i="10"/>
  <c r="AZ92" i="10"/>
  <c r="AZ333" i="10"/>
  <c r="AZ561" i="10"/>
  <c r="AZ562" i="10"/>
  <c r="AZ563" i="10"/>
  <c r="AZ564" i="10"/>
  <c r="AZ565" i="10"/>
  <c r="AZ581" i="10"/>
  <c r="AZ582" i="10"/>
  <c r="AZ583" i="10"/>
  <c r="AZ584" i="10"/>
  <c r="AZ588" i="10"/>
  <c r="AZ589" i="10"/>
  <c r="AZ590" i="10"/>
  <c r="AZ591" i="10"/>
  <c r="AZ592" i="10"/>
  <c r="AZ595" i="10"/>
  <c r="AZ596" i="10"/>
  <c r="AZ597" i="10"/>
  <c r="AZ598" i="10"/>
  <c r="AZ601" i="10"/>
  <c r="AZ602" i="10"/>
  <c r="AZ608" i="10"/>
  <c r="AZ609" i="10"/>
  <c r="AZ616" i="10"/>
  <c r="AZ619" i="10"/>
  <c r="AZ621" i="10"/>
  <c r="AZ622" i="10"/>
  <c r="AZ623" i="10"/>
  <c r="AZ624" i="10"/>
  <c r="AZ628" i="10"/>
  <c r="AZ632" i="10"/>
  <c r="AZ633" i="10"/>
  <c r="AZ634" i="10"/>
  <c r="AZ635" i="10"/>
  <c r="AZ636" i="10"/>
  <c r="AZ637" i="10"/>
  <c r="AZ643" i="10"/>
  <c r="AZ644" i="10"/>
  <c r="AZ645" i="10"/>
  <c r="AZ648" i="10"/>
  <c r="AZ649" i="10"/>
  <c r="AZ650" i="10"/>
  <c r="AZ651" i="10"/>
  <c r="AZ653" i="10"/>
  <c r="AZ654" i="10"/>
  <c r="AZ655" i="10"/>
  <c r="AZ659" i="10"/>
  <c r="AZ660" i="10"/>
  <c r="AZ661" i="10"/>
  <c r="AZ662" i="10"/>
  <c r="AZ663" i="10"/>
  <c r="AZ665" i="10"/>
  <c r="AZ666" i="10"/>
  <c r="AZ667" i="10"/>
  <c r="AZ668" i="10"/>
  <c r="AZ669" i="10"/>
  <c r="AZ672" i="10"/>
  <c r="AZ673" i="10"/>
  <c r="AZ674" i="10"/>
  <c r="AZ675" i="10"/>
  <c r="AZ676" i="10"/>
  <c r="AZ682" i="10"/>
  <c r="AZ683" i="10"/>
  <c r="AZ684" i="10"/>
  <c r="AZ685" i="10"/>
  <c r="AZ686" i="10"/>
  <c r="AZ687" i="10"/>
  <c r="AZ690" i="10"/>
  <c r="AZ691" i="10"/>
  <c r="AZ692" i="10"/>
  <c r="AZ694" i="10"/>
  <c r="AZ695" i="10"/>
  <c r="AZ696" i="10"/>
  <c r="AZ697" i="10"/>
  <c r="AZ701" i="10"/>
  <c r="AZ702" i="10"/>
  <c r="AZ703" i="10"/>
  <c r="AZ704" i="10"/>
  <c r="AZ705" i="10"/>
  <c r="AZ706" i="10"/>
  <c r="AZ707" i="10"/>
  <c r="AZ708" i="10"/>
  <c r="AZ709" i="10"/>
  <c r="AZ712" i="10"/>
  <c r="AZ715" i="10"/>
  <c r="AZ716" i="10"/>
  <c r="AZ717" i="10"/>
  <c r="AZ718" i="10"/>
  <c r="AZ723" i="10"/>
  <c r="AZ724" i="10"/>
  <c r="AZ725" i="10"/>
  <c r="AZ729" i="10"/>
  <c r="AZ730" i="10"/>
  <c r="AZ732" i="10"/>
  <c r="AZ733" i="10"/>
  <c r="AZ734" i="10"/>
  <c r="AZ735" i="10"/>
  <c r="AZ736" i="10"/>
  <c r="AZ738" i="10"/>
  <c r="AZ741" i="10"/>
  <c r="AZ742" i="10"/>
  <c r="AZ743" i="10"/>
  <c r="AZ746" i="10"/>
  <c r="AZ747" i="10"/>
  <c r="AZ748" i="10"/>
  <c r="AZ749" i="10"/>
  <c r="AZ750" i="10"/>
  <c r="AZ751" i="10"/>
  <c r="AZ752" i="10"/>
  <c r="AZ754" i="10"/>
  <c r="AZ755" i="10"/>
  <c r="AZ757" i="10"/>
  <c r="AZ758" i="10"/>
  <c r="AZ759" i="10"/>
  <c r="AZ763" i="10"/>
  <c r="AZ764" i="10"/>
  <c r="AZ765" i="10"/>
  <c r="AZ767" i="10"/>
  <c r="AZ768" i="10"/>
  <c r="AZ769" i="10"/>
  <c r="AZ770" i="10"/>
  <c r="AZ774" i="10"/>
  <c r="AZ778" i="10"/>
  <c r="AZ783" i="10"/>
  <c r="AZ789" i="10"/>
  <c r="AZ790" i="10"/>
  <c r="AZ791" i="10"/>
  <c r="AZ792" i="10"/>
  <c r="AZ795" i="10"/>
  <c r="AZ796" i="10"/>
  <c r="AZ798" i="10"/>
  <c r="AZ799" i="10"/>
  <c r="AZ800" i="10"/>
  <c r="AZ802" i="10"/>
  <c r="AZ803" i="10"/>
  <c r="AZ805" i="10"/>
  <c r="AZ1475" i="10"/>
  <c r="BE1475" i="10"/>
  <c r="BJ92" i="10"/>
  <c r="BJ333" i="10"/>
  <c r="BJ1478" i="10"/>
  <c r="BJ1477" i="10"/>
  <c r="BJ1479" i="10"/>
  <c r="BJ1481" i="10"/>
  <c r="BN1488" i="10"/>
  <c r="BM1488" i="10"/>
  <c r="BL1488" i="10"/>
  <c r="BK1488" i="10"/>
  <c r="BJ1488" i="10"/>
  <c r="BN1485" i="10"/>
  <c r="BM1485" i="10"/>
  <c r="BL1485" i="10"/>
  <c r="BK1485" i="10"/>
  <c r="BJ1485" i="10"/>
  <c r="BA1481" i="10"/>
  <c r="BA1482" i="10"/>
  <c r="BB1481" i="10"/>
  <c r="BB1482" i="10"/>
  <c r="BC1481" i="10"/>
  <c r="BC1482" i="10"/>
  <c r="BD1481" i="10"/>
  <c r="BD1482" i="10"/>
  <c r="AZ1481" i="10"/>
  <c r="AZ1482" i="10"/>
  <c r="BA1484" i="10"/>
  <c r="BB1484" i="10"/>
  <c r="BC1484" i="10"/>
  <c r="BD1484" i="10"/>
  <c r="AZ1484" i="10"/>
  <c r="O1472" i="10"/>
  <c r="O1471" i="10"/>
  <c r="O1469" i="10"/>
  <c r="O1468" i="10"/>
  <c r="O1465" i="10"/>
  <c r="O1464" i="10"/>
  <c r="O1463" i="10"/>
  <c r="O1462" i="10"/>
  <c r="O1461" i="10"/>
  <c r="O1460" i="10"/>
  <c r="O1459" i="10"/>
  <c r="O1458" i="10"/>
  <c r="O1457" i="10"/>
  <c r="O1456" i="10"/>
  <c r="O1455" i="10"/>
  <c r="O1454" i="10"/>
  <c r="O1453" i="10"/>
  <c r="O1452" i="10"/>
  <c r="O1451" i="10"/>
  <c r="O1450" i="10"/>
  <c r="O1449" i="10"/>
  <c r="O1448" i="10"/>
  <c r="O1447" i="10"/>
  <c r="O1446" i="10"/>
  <c r="O1445" i="10"/>
  <c r="O1444" i="10"/>
  <c r="O1443" i="10"/>
  <c r="O1442" i="10"/>
  <c r="O1441" i="10"/>
  <c r="O1440" i="10"/>
  <c r="O1437" i="10"/>
  <c r="O1436" i="10"/>
  <c r="O1434" i="10"/>
  <c r="O1433" i="10"/>
  <c r="O1432" i="10"/>
  <c r="O1431" i="10"/>
  <c r="O1430" i="10"/>
  <c r="O1429" i="10"/>
  <c r="O1428" i="10"/>
  <c r="O1427" i="10"/>
  <c r="O1426" i="10"/>
  <c r="O1425" i="10"/>
  <c r="O1424" i="10"/>
  <c r="O1423" i="10"/>
  <c r="O1422" i="10"/>
  <c r="O1421" i="10"/>
  <c r="O1420" i="10"/>
  <c r="O1419" i="10"/>
  <c r="O1418" i="10"/>
  <c r="O1416" i="10"/>
  <c r="O1414" i="10"/>
  <c r="O1412" i="10"/>
  <c r="O1411" i="10"/>
  <c r="O1410" i="10"/>
  <c r="O1409" i="10"/>
  <c r="O1408" i="10"/>
  <c r="O1407" i="10"/>
  <c r="O1406" i="10"/>
  <c r="O1405" i="10"/>
  <c r="O1404" i="10"/>
  <c r="O1403" i="10"/>
  <c r="O1402" i="10"/>
  <c r="O1401" i="10"/>
  <c r="O1400" i="10"/>
  <c r="O1399" i="10"/>
  <c r="O1398" i="10"/>
  <c r="O1397" i="10"/>
  <c r="O1396" i="10"/>
  <c r="O1395" i="10"/>
  <c r="O1394" i="10"/>
  <c r="O1393" i="10"/>
  <c r="O1392" i="10"/>
  <c r="O1391" i="10"/>
  <c r="O1390" i="10"/>
  <c r="O1389" i="10"/>
  <c r="O1388" i="10"/>
  <c r="O1387" i="10"/>
  <c r="O1386" i="10"/>
  <c r="O1384" i="10"/>
  <c r="O1383" i="10"/>
  <c r="O1382" i="10"/>
  <c r="O1381" i="10"/>
  <c r="O1380" i="10"/>
  <c r="O1379" i="10"/>
  <c r="O1378" i="10"/>
  <c r="O1377" i="10"/>
  <c r="O1376" i="10"/>
  <c r="O1375" i="10"/>
  <c r="O1372" i="10"/>
  <c r="O1371" i="10"/>
  <c r="O1370" i="10"/>
  <c r="O1369" i="10"/>
  <c r="O1368" i="10"/>
  <c r="O1367" i="10"/>
  <c r="O1366" i="10"/>
  <c r="O1365" i="10"/>
  <c r="O1364" i="10"/>
  <c r="O1363" i="10"/>
  <c r="O1362" i="10"/>
  <c r="O1361" i="10"/>
  <c r="O1359" i="10"/>
  <c r="O1358" i="10"/>
  <c r="O1357" i="10"/>
  <c r="O1356" i="10"/>
  <c r="O1355" i="10"/>
  <c r="O1354" i="10"/>
  <c r="O1353" i="10"/>
  <c r="O1352" i="10"/>
  <c r="O1351" i="10"/>
  <c r="O1350" i="10"/>
  <c r="O1349" i="10"/>
  <c r="O1348" i="10"/>
  <c r="O1347" i="10"/>
  <c r="O1346" i="10"/>
  <c r="O1345" i="10"/>
  <c r="O1344" i="10"/>
  <c r="O1343" i="10"/>
  <c r="O1342" i="10"/>
  <c r="O1341" i="10"/>
  <c r="O1340" i="10"/>
  <c r="O1339" i="10"/>
  <c r="O1338" i="10"/>
  <c r="O1337" i="10"/>
  <c r="O1336" i="10"/>
  <c r="O1335" i="10"/>
  <c r="O1333" i="10"/>
  <c r="O1330" i="10"/>
  <c r="O1329" i="10"/>
  <c r="O1328" i="10"/>
  <c r="O1327" i="10"/>
  <c r="O1326" i="10"/>
  <c r="O1325" i="10"/>
  <c r="O1324" i="10"/>
  <c r="O1323" i="10"/>
  <c r="O1322" i="10"/>
  <c r="O1321" i="10"/>
  <c r="O1320" i="10"/>
  <c r="O1319" i="10"/>
  <c r="O1318" i="10"/>
  <c r="O1317" i="10"/>
  <c r="O1316" i="10"/>
  <c r="O1315" i="10"/>
  <c r="O1314" i="10"/>
  <c r="O1313" i="10"/>
  <c r="O1312" i="10"/>
  <c r="O1311" i="10"/>
  <c r="O1310" i="10"/>
  <c r="O1309" i="10"/>
  <c r="O1308" i="10"/>
  <c r="O1307" i="10"/>
  <c r="O1306" i="10"/>
  <c r="O1305" i="10"/>
  <c r="O1304" i="10"/>
  <c r="O1303" i="10"/>
  <c r="O1302" i="10"/>
  <c r="O1301" i="10"/>
  <c r="O1300" i="10"/>
  <c r="O1299" i="10"/>
  <c r="O1298" i="10"/>
  <c r="O1297" i="10"/>
  <c r="O1296" i="10"/>
  <c r="O1295" i="10"/>
  <c r="O1293" i="10"/>
  <c r="O1292" i="10"/>
  <c r="O1291" i="10"/>
  <c r="O1290" i="10"/>
  <c r="O1289" i="10"/>
  <c r="O1288" i="10"/>
  <c r="O1287" i="10"/>
  <c r="O1286" i="10"/>
  <c r="O1285" i="10"/>
  <c r="O1284" i="10"/>
  <c r="O1283" i="10"/>
  <c r="O1282" i="10"/>
  <c r="O1280" i="10"/>
  <c r="O1279" i="10"/>
  <c r="O1278" i="10"/>
  <c r="O1276" i="10"/>
  <c r="O1275" i="10"/>
  <c r="O1273" i="10"/>
  <c r="O1272" i="10"/>
  <c r="O1270" i="10"/>
  <c r="O1269" i="10"/>
  <c r="O1268" i="10"/>
  <c r="O1267" i="10"/>
  <c r="O1264" i="10"/>
  <c r="O1263" i="10"/>
  <c r="O1262" i="10"/>
  <c r="O1261" i="10"/>
  <c r="O1260" i="10"/>
  <c r="O1259" i="10"/>
  <c r="O1258" i="10"/>
  <c r="O1257" i="10"/>
  <c r="O1256" i="10"/>
  <c r="O1255" i="10"/>
  <c r="O1254" i="10"/>
  <c r="O1253" i="10"/>
  <c r="O1252" i="10"/>
  <c r="O1251" i="10"/>
  <c r="O1250" i="10"/>
  <c r="O1249" i="10"/>
  <c r="O1248" i="10"/>
  <c r="O1247" i="10"/>
  <c r="O1246" i="10"/>
  <c r="O1245" i="10"/>
  <c r="O1244" i="10"/>
  <c r="O1243" i="10"/>
  <c r="O1242" i="10"/>
  <c r="O1241" i="10"/>
  <c r="O1240" i="10"/>
  <c r="O1238" i="10"/>
  <c r="O1237" i="10"/>
  <c r="O1236" i="10"/>
  <c r="O1235" i="10"/>
  <c r="O1234" i="10"/>
  <c r="O1233" i="10"/>
  <c r="O1232" i="10"/>
  <c r="O1231" i="10"/>
  <c r="O1230" i="10"/>
  <c r="O1229" i="10"/>
  <c r="O1226" i="10"/>
  <c r="O1224" i="10"/>
  <c r="O1223" i="10"/>
  <c r="O1222" i="10"/>
  <c r="O1221" i="10"/>
  <c r="O1220" i="10"/>
  <c r="O1219" i="10"/>
  <c r="O1218" i="10"/>
  <c r="O1217" i="10"/>
  <c r="O1216" i="10"/>
  <c r="O1215" i="10"/>
  <c r="O1214" i="10"/>
  <c r="O1212" i="10"/>
  <c r="O1211" i="10"/>
  <c r="O1210" i="10"/>
  <c r="O1209" i="10"/>
  <c r="O1208" i="10"/>
  <c r="O1207" i="10"/>
  <c r="O1206" i="10"/>
  <c r="O1205" i="10"/>
  <c r="O1204" i="10"/>
  <c r="O1203" i="10"/>
  <c r="O1202" i="10"/>
  <c r="O1200" i="10"/>
  <c r="O1199" i="10"/>
  <c r="O1198" i="10"/>
  <c r="O1196" i="10"/>
  <c r="O1195" i="10"/>
  <c r="O1193" i="10"/>
  <c r="O1192" i="10"/>
  <c r="O1191" i="10"/>
  <c r="O1189" i="10"/>
  <c r="O1188" i="10"/>
  <c r="O1187" i="10"/>
  <c r="O1186" i="10"/>
  <c r="O1185" i="10"/>
  <c r="O1184" i="10"/>
  <c r="O1183" i="10"/>
  <c r="O1182" i="10"/>
  <c r="O1181" i="10"/>
  <c r="O1180" i="10"/>
  <c r="O1177" i="10"/>
  <c r="O1176" i="10"/>
  <c r="O1175" i="10"/>
  <c r="O1174" i="10"/>
  <c r="O1173" i="10"/>
  <c r="O1172" i="10"/>
  <c r="O1171" i="10"/>
  <c r="O1170" i="10"/>
  <c r="O1168" i="10"/>
  <c r="O1167" i="10"/>
  <c r="O1166" i="10"/>
  <c r="O1164" i="10"/>
  <c r="O1163" i="10"/>
  <c r="O1162" i="10"/>
  <c r="O1161" i="10"/>
  <c r="O1160" i="10"/>
  <c r="O1159" i="10"/>
  <c r="O1158" i="10"/>
  <c r="O1157" i="10"/>
  <c r="O1156" i="10"/>
  <c r="O1155" i="10"/>
  <c r="O1152" i="10"/>
  <c r="O1151" i="10"/>
  <c r="O1150" i="10"/>
  <c r="O1149" i="10"/>
  <c r="O1148" i="10"/>
  <c r="O1147" i="10"/>
  <c r="O1146" i="10"/>
  <c r="O1144" i="10"/>
  <c r="O1142" i="10"/>
  <c r="O1141" i="10"/>
  <c r="O1140" i="10"/>
  <c r="O1139" i="10"/>
  <c r="O1138" i="10"/>
  <c r="O1136" i="10"/>
  <c r="O1135" i="10"/>
  <c r="O1134" i="10"/>
  <c r="O1133" i="10"/>
  <c r="O1132" i="10"/>
  <c r="O1131" i="10"/>
  <c r="O1130" i="10"/>
  <c r="O1129" i="10"/>
  <c r="O1128" i="10"/>
  <c r="O1127" i="10"/>
  <c r="O1126" i="10"/>
  <c r="O1125" i="10"/>
  <c r="O1124" i="10"/>
  <c r="O1123" i="10"/>
  <c r="O1122" i="10"/>
  <c r="O1121" i="10"/>
  <c r="O1120" i="10"/>
  <c r="O1119" i="10"/>
  <c r="O1118" i="10"/>
  <c r="O1117" i="10"/>
  <c r="O1116" i="10"/>
  <c r="O1115" i="10"/>
  <c r="O1114" i="10"/>
  <c r="O1113" i="10"/>
  <c r="O1112" i="10"/>
  <c r="O1111" i="10"/>
  <c r="O1110" i="10"/>
  <c r="O1109" i="10"/>
  <c r="O1108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86" i="10"/>
  <c r="O1085" i="10"/>
  <c r="O1084" i="10"/>
  <c r="O1083" i="10"/>
  <c r="O1082" i="10"/>
  <c r="O1081" i="10"/>
  <c r="O1080" i="10"/>
  <c r="O1079" i="10"/>
  <c r="O1078" i="10"/>
  <c r="O1077" i="10"/>
  <c r="O1076" i="10"/>
  <c r="O1075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50" i="10"/>
  <c r="O1049" i="10"/>
  <c r="O1048" i="10"/>
  <c r="O1047" i="10"/>
  <c r="O1046" i="10"/>
  <c r="O1044" i="10"/>
  <c r="O1043" i="10"/>
  <c r="O1042" i="10"/>
  <c r="O1041" i="10"/>
  <c r="O1040" i="10"/>
  <c r="O1039" i="10"/>
  <c r="O1038" i="10"/>
  <c r="O1037" i="10"/>
  <c r="O1036" i="10"/>
  <c r="O1035" i="10"/>
  <c r="O1034" i="10"/>
  <c r="O1033" i="10"/>
  <c r="O1032" i="10"/>
  <c r="O1031" i="10"/>
  <c r="O1030" i="10"/>
  <c r="O1029" i="10"/>
  <c r="O1027" i="10"/>
  <c r="O1026" i="10"/>
  <c r="O1025" i="10"/>
  <c r="O1024" i="10"/>
  <c r="O1023" i="10"/>
  <c r="O1022" i="10"/>
  <c r="O1021" i="10"/>
  <c r="O1020" i="10"/>
  <c r="O1018" i="10"/>
  <c r="O1015" i="10"/>
  <c r="O1013" i="10"/>
  <c r="O1012" i="10"/>
  <c r="O1011" i="10"/>
  <c r="O1010" i="10"/>
  <c r="O1009" i="10"/>
  <c r="O1007" i="10"/>
  <c r="O1006" i="10"/>
  <c r="O1005" i="10"/>
  <c r="O1004" i="10"/>
  <c r="O1003" i="10"/>
  <c r="O1002" i="10"/>
  <c r="O1000" i="10"/>
  <c r="O999" i="10"/>
  <c r="O998" i="10"/>
  <c r="O997" i="10"/>
  <c r="O996" i="10"/>
  <c r="O995" i="10"/>
  <c r="O991" i="10"/>
  <c r="O990" i="10"/>
  <c r="O989" i="10"/>
  <c r="O988" i="10"/>
  <c r="O987" i="10"/>
  <c r="O986" i="10"/>
  <c r="O985" i="10"/>
  <c r="O982" i="10"/>
  <c r="O981" i="10"/>
  <c r="O980" i="10"/>
  <c r="O979" i="10"/>
  <c r="O978" i="10"/>
  <c r="O977" i="10"/>
  <c r="O976" i="10"/>
  <c r="O975" i="10"/>
  <c r="O974" i="10"/>
  <c r="O973" i="10"/>
  <c r="O972" i="10"/>
  <c r="O970" i="10"/>
  <c r="O969" i="10"/>
  <c r="O968" i="10"/>
  <c r="O967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0" i="10"/>
  <c r="O949" i="10"/>
  <c r="O948" i="10"/>
  <c r="O947" i="10"/>
  <c r="O946" i="10"/>
  <c r="O945" i="10"/>
  <c r="O943" i="10"/>
  <c r="O942" i="10"/>
  <c r="O941" i="10"/>
  <c r="O940" i="10"/>
  <c r="O939" i="10"/>
  <c r="O938" i="10"/>
  <c r="O937" i="10"/>
  <c r="O936" i="10"/>
  <c r="O935" i="10"/>
  <c r="O934" i="10"/>
  <c r="O933" i="10"/>
  <c r="O932" i="10"/>
  <c r="O931" i="10"/>
  <c r="O930" i="10"/>
  <c r="O929" i="10"/>
  <c r="O928" i="10"/>
  <c r="O926" i="10"/>
  <c r="O924" i="10"/>
  <c r="O923" i="10"/>
  <c r="O922" i="10"/>
  <c r="O918" i="10"/>
  <c r="O917" i="10"/>
  <c r="O914" i="10"/>
  <c r="O913" i="10"/>
  <c r="O912" i="10"/>
  <c r="O911" i="10"/>
  <c r="O910" i="10"/>
  <c r="O909" i="10"/>
  <c r="O908" i="10"/>
  <c r="O907" i="10"/>
  <c r="O905" i="10"/>
  <c r="O904" i="10"/>
  <c r="O903" i="10"/>
  <c r="O900" i="10"/>
  <c r="O899" i="10"/>
  <c r="O898" i="10"/>
  <c r="O897" i="10"/>
  <c r="O896" i="10"/>
  <c r="O895" i="10"/>
  <c r="O894" i="10"/>
  <c r="O893" i="10"/>
  <c r="O892" i="10"/>
  <c r="O891" i="10"/>
  <c r="O890" i="10"/>
  <c r="O889" i="10"/>
  <c r="O888" i="10"/>
  <c r="O887" i="10"/>
  <c r="O886" i="10"/>
  <c r="O885" i="10"/>
  <c r="O884" i="10"/>
  <c r="O882" i="10"/>
  <c r="O880" i="10"/>
  <c r="O879" i="10"/>
  <c r="O875" i="10"/>
  <c r="O874" i="10"/>
  <c r="O873" i="10"/>
  <c r="O872" i="10"/>
  <c r="O871" i="10"/>
  <c r="O868" i="10"/>
  <c r="O867" i="10"/>
  <c r="O866" i="10"/>
  <c r="O865" i="10"/>
  <c r="O864" i="10"/>
  <c r="O863" i="10"/>
  <c r="O862" i="10"/>
  <c r="O861" i="10"/>
  <c r="O860" i="10"/>
  <c r="O859" i="10"/>
  <c r="O858" i="10"/>
  <c r="O857" i="10"/>
  <c r="O856" i="10"/>
  <c r="O855" i="10"/>
  <c r="O854" i="10"/>
  <c r="O853" i="10"/>
  <c r="O852" i="10"/>
  <c r="O851" i="10"/>
  <c r="O849" i="10"/>
  <c r="O848" i="10"/>
  <c r="O847" i="10"/>
  <c r="O846" i="10"/>
  <c r="O845" i="10"/>
  <c r="O844" i="10"/>
  <c r="O843" i="10"/>
  <c r="O842" i="10"/>
  <c r="O841" i="10"/>
  <c r="O840" i="10"/>
  <c r="O839" i="10"/>
  <c r="O837" i="10"/>
  <c r="O836" i="10"/>
  <c r="O835" i="10"/>
  <c r="O834" i="10"/>
  <c r="O833" i="10"/>
  <c r="O832" i="10"/>
  <c r="O831" i="10"/>
  <c r="O830" i="10"/>
  <c r="O829" i="10"/>
  <c r="O825" i="10"/>
  <c r="O824" i="10"/>
  <c r="O823" i="10"/>
  <c r="O822" i="10"/>
  <c r="O819" i="10"/>
  <c r="O818" i="10"/>
  <c r="O817" i="10"/>
  <c r="O816" i="10"/>
  <c r="O815" i="10"/>
  <c r="O814" i="10"/>
  <c r="O813" i="10"/>
  <c r="O812" i="10"/>
  <c r="O811" i="10"/>
  <c r="O809" i="10"/>
  <c r="O808" i="10"/>
  <c r="O807" i="10"/>
  <c r="O806" i="10"/>
  <c r="C233" i="12"/>
  <c r="D233" i="12"/>
  <c r="E233" i="12"/>
  <c r="F233" i="12"/>
  <c r="B233" i="12"/>
  <c r="O803" i="10"/>
  <c r="O802" i="10"/>
  <c r="O801" i="10"/>
  <c r="O800" i="10"/>
  <c r="O799" i="10"/>
  <c r="O798" i="10"/>
  <c r="O797" i="10"/>
  <c r="O796" i="10"/>
  <c r="O795" i="10"/>
  <c r="O794" i="10"/>
  <c r="O793" i="10"/>
  <c r="O792" i="10"/>
  <c r="O791" i="10"/>
  <c r="O790" i="10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4" i="10"/>
  <c r="O703" i="10"/>
  <c r="O702" i="10"/>
  <c r="O701" i="10"/>
  <c r="O700" i="10"/>
  <c r="O699" i="10"/>
  <c r="O698" i="10"/>
  <c r="O697" i="10"/>
  <c r="O696" i="10"/>
  <c r="O695" i="10"/>
  <c r="O694" i="10"/>
  <c r="O693" i="10"/>
  <c r="O692" i="10"/>
  <c r="O691" i="10"/>
  <c r="O690" i="10"/>
  <c r="O689" i="10"/>
  <c r="O688" i="10"/>
  <c r="O687" i="10"/>
  <c r="O686" i="10"/>
  <c r="O685" i="10"/>
  <c r="O684" i="10"/>
  <c r="O683" i="10"/>
  <c r="O682" i="10"/>
  <c r="O681" i="10"/>
  <c r="O680" i="10"/>
  <c r="O679" i="10"/>
  <c r="O678" i="10"/>
  <c r="O677" i="10"/>
  <c r="O676" i="10"/>
  <c r="O675" i="10"/>
  <c r="O674" i="10"/>
  <c r="O673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147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5" i="10"/>
  <c r="O284" i="10"/>
  <c r="O283" i="10"/>
  <c r="O282" i="10"/>
  <c r="O281" i="10"/>
  <c r="O280" i="10"/>
  <c r="O279" i="10"/>
  <c r="O278" i="10"/>
  <c r="O277" i="10"/>
  <c r="O276" i="10"/>
  <c r="O275" i="10"/>
  <c r="O274" i="10"/>
  <c r="O273" i="10"/>
  <c r="O272" i="10"/>
  <c r="O271" i="10"/>
  <c r="O270" i="10"/>
  <c r="O269" i="10"/>
  <c r="O268" i="10"/>
  <c r="O267" i="10"/>
  <c r="O266" i="10"/>
  <c r="O265" i="10"/>
  <c r="O264" i="10"/>
  <c r="O263" i="10"/>
  <c r="O262" i="10"/>
  <c r="O261" i="10"/>
  <c r="O260" i="10"/>
  <c r="O259" i="10"/>
  <c r="O258" i="10"/>
  <c r="O257" i="10"/>
  <c r="O256" i="10"/>
  <c r="O255" i="10"/>
  <c r="O254" i="10"/>
  <c r="O253" i="10"/>
  <c r="O252" i="10"/>
  <c r="O251" i="10"/>
  <c r="O250" i="10"/>
  <c r="O249" i="10"/>
  <c r="O248" i="10"/>
  <c r="O247" i="10"/>
  <c r="O246" i="10"/>
  <c r="O245" i="10"/>
  <c r="O244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9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O2" i="10"/>
  <c r="O944" i="10"/>
  <c r="BA809" i="10"/>
  <c r="BA889" i="10"/>
  <c r="BA169" i="10"/>
  <c r="BK169" i="10"/>
  <c r="BA810" i="10"/>
  <c r="BA313" i="10"/>
  <c r="BA1389" i="10"/>
  <c r="BK1389" i="10"/>
  <c r="BA811" i="10"/>
  <c r="BA471" i="10"/>
  <c r="BA266" i="10"/>
  <c r="BK266" i="10"/>
  <c r="BA812" i="10"/>
  <c r="BA888" i="10"/>
  <c r="BA170" i="10"/>
  <c r="BK170" i="10"/>
  <c r="BA813" i="10"/>
  <c r="BA495" i="10"/>
  <c r="BA334" i="10"/>
  <c r="BK334" i="10"/>
  <c r="BA814" i="10"/>
  <c r="BA885" i="10"/>
  <c r="BA171" i="10"/>
  <c r="BK171" i="10"/>
  <c r="BA815" i="10"/>
  <c r="BA960" i="10"/>
  <c r="BA335" i="10"/>
  <c r="BK335" i="10"/>
  <c r="BA816" i="10"/>
  <c r="BA827" i="10"/>
  <c r="BA40" i="10"/>
  <c r="BK40" i="10"/>
  <c r="BA817" i="10"/>
  <c r="BA944" i="10"/>
  <c r="BA281" i="10"/>
  <c r="BK281" i="10"/>
  <c r="BA818" i="10"/>
  <c r="BA739" i="10"/>
  <c r="BA336" i="10"/>
  <c r="BK336" i="10"/>
  <c r="BA819" i="10"/>
  <c r="BA961" i="10"/>
  <c r="BA337" i="10"/>
  <c r="BK337" i="10"/>
  <c r="BA820" i="10"/>
  <c r="BA434" i="10"/>
  <c r="BA1390" i="10"/>
  <c r="BK1390" i="10"/>
  <c r="BA821" i="10"/>
  <c r="BA519" i="10"/>
  <c r="BA1391" i="10"/>
  <c r="BK1391" i="10"/>
  <c r="BA822" i="10"/>
  <c r="BA872" i="10"/>
  <c r="BA132" i="10"/>
  <c r="BK132" i="10"/>
  <c r="BA823" i="10"/>
  <c r="BA368" i="10"/>
  <c r="BA139" i="10"/>
  <c r="BK139" i="10"/>
  <c r="BA824" i="10"/>
  <c r="BA886" i="10"/>
  <c r="BA172" i="10"/>
  <c r="BK172" i="10"/>
  <c r="BA825" i="10"/>
  <c r="BA401" i="10"/>
  <c r="BA6" i="10"/>
  <c r="BK6" i="10"/>
  <c r="BA826" i="10"/>
  <c r="BA263" i="10"/>
  <c r="BA1392" i="10"/>
  <c r="BK1392" i="10"/>
  <c r="BA258" i="10"/>
  <c r="BA1393" i="10"/>
  <c r="BK1393" i="10"/>
  <c r="BA828" i="10"/>
  <c r="BA379" i="10"/>
  <c r="BA1394" i="10"/>
  <c r="BK1394" i="10"/>
  <c r="BA829" i="10"/>
  <c r="BA858" i="10"/>
  <c r="BA88" i="10"/>
  <c r="BK88" i="10"/>
  <c r="BA830" i="10"/>
  <c r="BA880" i="10"/>
  <c r="BA150" i="10"/>
  <c r="BK150" i="10"/>
  <c r="BA831" i="10"/>
  <c r="BA962" i="10"/>
  <c r="BA338" i="10"/>
  <c r="BK338" i="10"/>
  <c r="BA832" i="10"/>
  <c r="BA612" i="10"/>
  <c r="BA1374" i="10"/>
  <c r="BK1374" i="10"/>
  <c r="BA833" i="10"/>
  <c r="BA470" i="10"/>
  <c r="BA230" i="10"/>
  <c r="BK230" i="10"/>
  <c r="BA834" i="10"/>
  <c r="BA444" i="10"/>
  <c r="BA339" i="10"/>
  <c r="BK339" i="10"/>
  <c r="BA835" i="10"/>
  <c r="BA12" i="10"/>
  <c r="BK12" i="10"/>
  <c r="BA836" i="10"/>
  <c r="BA953" i="10"/>
  <c r="BA302" i="10"/>
  <c r="BK302" i="10"/>
  <c r="BA837" i="10"/>
  <c r="BA931" i="10"/>
  <c r="BA254" i="10"/>
  <c r="BK254" i="10"/>
  <c r="BA838" i="10"/>
  <c r="BA613" i="10"/>
  <c r="BA1395" i="10"/>
  <c r="BK1395" i="10"/>
  <c r="BA839" i="10"/>
  <c r="BA79" i="10"/>
  <c r="BA133" i="10"/>
  <c r="BK133" i="10"/>
  <c r="BA840" i="10"/>
  <c r="BA1429" i="10"/>
  <c r="BA1360" i="10"/>
  <c r="BK1360" i="10"/>
  <c r="BA841" i="10"/>
  <c r="BA641" i="10"/>
  <c r="BA25" i="10"/>
  <c r="BK25" i="10"/>
  <c r="BA842" i="10"/>
  <c r="BA488" i="10"/>
  <c r="BA124" i="10"/>
  <c r="BK124" i="10"/>
  <c r="BA843" i="10"/>
  <c r="BA510" i="10"/>
  <c r="BA303" i="10"/>
  <c r="BK303" i="10"/>
  <c r="BA844" i="10"/>
  <c r="BA639" i="10"/>
  <c r="BA340" i="10"/>
  <c r="BK340" i="10"/>
  <c r="BA845" i="10"/>
  <c r="BA105" i="10"/>
  <c r="BA267" i="10"/>
  <c r="BK267" i="10"/>
  <c r="BA846" i="10"/>
  <c r="BA745" i="10"/>
  <c r="BA341" i="10"/>
  <c r="BK341" i="10"/>
  <c r="BA847" i="10"/>
  <c r="BA963" i="10"/>
  <c r="BA342" i="10"/>
  <c r="BK342" i="10"/>
  <c r="BA848" i="10"/>
  <c r="BA964" i="10"/>
  <c r="BA343" i="10"/>
  <c r="BK343" i="10"/>
  <c r="BA849" i="10"/>
  <c r="BA966" i="10"/>
  <c r="BA344" i="10"/>
  <c r="BK344" i="10"/>
  <c r="BA850" i="10"/>
  <c r="BA125" i="10"/>
  <c r="BA1396" i="10"/>
  <c r="BK1396" i="10"/>
  <c r="BA851" i="10"/>
  <c r="BA915" i="10"/>
  <c r="BA231" i="10"/>
  <c r="BK231" i="10"/>
  <c r="BA852" i="10"/>
  <c r="BA965" i="10"/>
  <c r="BA345" i="10"/>
  <c r="BK345" i="10"/>
  <c r="BA853" i="10"/>
  <c r="BA283" i="10"/>
  <c r="BA134" i="10"/>
  <c r="BK134" i="10"/>
  <c r="BA854" i="10"/>
  <c r="BA580" i="10"/>
  <c r="BA540" i="10"/>
  <c r="BK540" i="10"/>
  <c r="BA855" i="10"/>
  <c r="BA489" i="10"/>
  <c r="BK125" i="10"/>
  <c r="BA856" i="10"/>
  <c r="BA1435" i="10"/>
  <c r="BA1375" i="10"/>
  <c r="BK1375" i="10"/>
  <c r="BA857" i="10"/>
  <c r="BA58" i="10"/>
  <c r="BA1376" i="10"/>
  <c r="BK1376" i="10"/>
  <c r="BA37" i="10"/>
  <c r="BK37" i="10"/>
  <c r="BA859" i="10"/>
  <c r="BA44" i="10"/>
  <c r="BA346" i="10"/>
  <c r="BK346" i="10"/>
  <c r="BA860" i="10"/>
  <c r="BA496" i="10"/>
  <c r="BA347" i="10"/>
  <c r="BK347" i="10"/>
  <c r="BA861" i="10"/>
  <c r="BA932" i="10"/>
  <c r="BA255" i="10"/>
  <c r="BK255" i="10"/>
  <c r="BA862" i="10"/>
  <c r="BA967" i="10"/>
  <c r="BA348" i="10"/>
  <c r="BK348" i="10"/>
  <c r="BA863" i="10"/>
  <c r="BA657" i="10"/>
  <c r="BA349" i="10"/>
  <c r="BK349" i="10"/>
  <c r="BA864" i="10"/>
  <c r="BA969" i="10"/>
  <c r="BA350" i="10"/>
  <c r="BK350" i="10"/>
  <c r="BA865" i="10"/>
  <c r="BA968" i="10"/>
  <c r="BA351" i="10"/>
  <c r="BK351" i="10"/>
  <c r="BA866" i="10"/>
  <c r="BA107" i="10"/>
  <c r="BA352" i="10"/>
  <c r="BK352" i="10"/>
  <c r="BA867" i="10"/>
  <c r="BA385" i="10"/>
  <c r="BA353" i="10"/>
  <c r="BK353" i="10"/>
  <c r="BA868" i="10"/>
  <c r="BA614" i="10"/>
  <c r="BA76" i="10"/>
  <c r="BK76" i="10"/>
  <c r="BA869" i="10"/>
  <c r="BA1444" i="10"/>
  <c r="BA1397" i="10"/>
  <c r="BK1397" i="10"/>
  <c r="BA870" i="10"/>
  <c r="BA603" i="10"/>
  <c r="BA1398" i="10"/>
  <c r="BK1398" i="10"/>
  <c r="BA871" i="10"/>
  <c r="BA567" i="10"/>
  <c r="BA118" i="10"/>
  <c r="BK118" i="10"/>
  <c r="BA970" i="10"/>
  <c r="BA354" i="10"/>
  <c r="BK354" i="10"/>
  <c r="BA873" i="10"/>
  <c r="BA606" i="10"/>
  <c r="BA355" i="10"/>
  <c r="BK355" i="10"/>
  <c r="BA874" i="10"/>
  <c r="BA971" i="10"/>
  <c r="BA356" i="10"/>
  <c r="BK356" i="10"/>
  <c r="BA875" i="10"/>
  <c r="BA945" i="10"/>
  <c r="BA282" i="10"/>
  <c r="BK282" i="10"/>
  <c r="BA876" i="10"/>
  <c r="BA553" i="10"/>
  <c r="BA1399" i="10"/>
  <c r="BK1399" i="10"/>
  <c r="BA877" i="10"/>
  <c r="BA599" i="10"/>
  <c r="BA1400" i="10"/>
  <c r="BK1400" i="10"/>
  <c r="BA878" i="10"/>
  <c r="BA1445" i="10"/>
  <c r="BA1401" i="10"/>
  <c r="BK1401" i="10"/>
  <c r="BA879" i="10"/>
  <c r="BA756" i="10"/>
  <c r="BA42" i="10"/>
  <c r="BK42" i="10"/>
  <c r="BA700" i="10"/>
  <c r="BA357" i="10"/>
  <c r="BK357" i="10"/>
  <c r="BA881" i="10"/>
  <c r="BA638" i="10"/>
  <c r="BA1402" i="10"/>
  <c r="BK1402" i="10"/>
  <c r="BA882" i="10"/>
  <c r="BA973" i="10"/>
  <c r="BA358" i="10"/>
  <c r="BK358" i="10"/>
  <c r="BA883" i="10"/>
  <c r="BA625" i="10"/>
  <c r="BA1403" i="10"/>
  <c r="BK1403" i="10"/>
  <c r="BA884" i="10"/>
  <c r="BA367" i="10"/>
  <c r="BA100" i="10"/>
  <c r="BK100" i="10"/>
  <c r="BA972" i="10"/>
  <c r="BA359" i="10"/>
  <c r="BK359" i="10"/>
  <c r="BA974" i="10"/>
  <c r="BA360" i="10"/>
  <c r="BK360" i="10"/>
  <c r="BA887" i="10"/>
  <c r="BA722" i="10"/>
  <c r="BA151" i="10"/>
  <c r="BK151" i="10"/>
  <c r="BA946" i="10"/>
  <c r="BK283" i="10"/>
  <c r="BA928" i="10"/>
  <c r="BA247" i="10"/>
  <c r="BK247" i="10"/>
  <c r="BA890" i="10"/>
  <c r="BA808" i="10"/>
  <c r="BA3" i="10"/>
  <c r="BK3" i="10"/>
  <c r="BA891" i="10"/>
  <c r="BA194" i="10"/>
  <c r="BA173" i="10"/>
  <c r="BK173" i="10"/>
  <c r="BA892" i="10"/>
  <c r="BA65" i="10"/>
  <c r="BK65" i="10"/>
  <c r="BA893" i="10"/>
  <c r="BA212" i="10"/>
  <c r="BA119" i="10"/>
  <c r="BK119" i="10"/>
  <c r="BA894" i="10"/>
  <c r="BA710" i="10"/>
  <c r="BA101" i="10"/>
  <c r="BK101" i="10"/>
  <c r="BA895" i="10"/>
  <c r="BA476" i="10"/>
  <c r="BA174" i="10"/>
  <c r="BK174" i="10"/>
  <c r="BA896" i="10"/>
  <c r="BA26" i="10"/>
  <c r="BK26" i="10"/>
  <c r="BA897" i="10"/>
  <c r="BA120" i="10"/>
  <c r="BK120" i="10"/>
  <c r="BA898" i="10"/>
  <c r="BA670" i="10"/>
  <c r="BA222" i="10"/>
  <c r="BK222" i="10"/>
  <c r="BA899" i="10"/>
  <c r="BA600" i="10"/>
  <c r="BA268" i="10"/>
  <c r="BK268" i="10"/>
  <c r="BA900" i="10"/>
  <c r="BA66" i="10"/>
  <c r="BA361" i="10"/>
  <c r="BK361" i="10"/>
  <c r="BA901" i="10"/>
  <c r="BA435" i="10"/>
  <c r="BA1404" i="10"/>
  <c r="BK1404" i="10"/>
  <c r="BA902" i="10"/>
  <c r="BA399" i="10"/>
  <c r="BA1405" i="10"/>
  <c r="BK1405" i="10"/>
  <c r="BA903" i="10"/>
  <c r="BA185" i="10"/>
  <c r="BA362" i="10"/>
  <c r="BK362" i="10"/>
  <c r="BA904" i="10"/>
  <c r="BA1045" i="10"/>
  <c r="BA533" i="10"/>
  <c r="BK533" i="10"/>
  <c r="BA905" i="10"/>
  <c r="BA175" i="10"/>
  <c r="BK175" i="10"/>
  <c r="BA906" i="10"/>
  <c r="BA779" i="10"/>
  <c r="BA1406" i="10"/>
  <c r="BK1406" i="10"/>
  <c r="BA907" i="10"/>
  <c r="BA916" i="10"/>
  <c r="BA232" i="10"/>
  <c r="BK232" i="10"/>
  <c r="BA908" i="10"/>
  <c r="BA935" i="10"/>
  <c r="BA256" i="10"/>
  <c r="BK256" i="10"/>
  <c r="BA909" i="10"/>
  <c r="BA919" i="10"/>
  <c r="BA233" i="10"/>
  <c r="BK233" i="10"/>
  <c r="BA910" i="10"/>
  <c r="BA631" i="10"/>
  <c r="BA363" i="10"/>
  <c r="BK363" i="10"/>
  <c r="BA911" i="10"/>
  <c r="BA740" i="10"/>
  <c r="BA364" i="10"/>
  <c r="BK364" i="10"/>
  <c r="BA912" i="10"/>
  <c r="BA32" i="10"/>
  <c r="BA548" i="10"/>
  <c r="BK548" i="10"/>
  <c r="BA913" i="10"/>
  <c r="BA423" i="10"/>
  <c r="BA365" i="10"/>
  <c r="BK365" i="10"/>
  <c r="BA914" i="10"/>
  <c r="BA28" i="10"/>
  <c r="BA126" i="10"/>
  <c r="BK126" i="10"/>
  <c r="BA771" i="10"/>
  <c r="BA1407" i="10"/>
  <c r="BK1407" i="10"/>
  <c r="BA1446" i="10"/>
  <c r="BA1408" i="10"/>
  <c r="BK1408" i="10"/>
  <c r="BA917" i="10"/>
  <c r="BA144" i="10"/>
  <c r="BK144" i="10"/>
  <c r="BA918" i="10"/>
  <c r="BA439" i="10"/>
  <c r="BA70" i="10"/>
  <c r="BK70" i="10"/>
  <c r="BA1449" i="10"/>
  <c r="BA1409" i="10"/>
  <c r="BK1409" i="10"/>
  <c r="BA920" i="10"/>
  <c r="BA1450" i="10"/>
  <c r="BA1410" i="10"/>
  <c r="BK1410" i="10"/>
  <c r="BA921" i="10"/>
  <c r="BA1447" i="10"/>
  <c r="BA1411" i="10"/>
  <c r="BK1411" i="10"/>
  <c r="BA922" i="10"/>
  <c r="BA677" i="10"/>
  <c r="BA1377" i="10"/>
  <c r="BK1377" i="10"/>
  <c r="BA923" i="10"/>
  <c r="BA61" i="10"/>
  <c r="BA284" i="10"/>
  <c r="BK284" i="10"/>
  <c r="BA924" i="10"/>
  <c r="BA1368" i="10"/>
  <c r="BK1368" i="10"/>
  <c r="BA925" i="10"/>
  <c r="BA1448" i="10"/>
  <c r="BA1412" i="10"/>
  <c r="BK1412" i="10"/>
  <c r="BA926" i="10"/>
  <c r="BA975" i="10"/>
  <c r="BA366" i="10"/>
  <c r="BK366" i="10"/>
  <c r="BA927" i="10"/>
  <c r="BA1451" i="10"/>
  <c r="BA1413" i="10"/>
  <c r="BK1413" i="10"/>
  <c r="BA727" i="10"/>
  <c r="BA71" i="10"/>
  <c r="BK71" i="10"/>
  <c r="BA929" i="10"/>
  <c r="BA936" i="10"/>
  <c r="BA257" i="10"/>
  <c r="BK257" i="10"/>
  <c r="BA930" i="10"/>
  <c r="BA424" i="10"/>
  <c r="BK367" i="10"/>
  <c r="BA208" i="10"/>
  <c r="BA135" i="10"/>
  <c r="BK135" i="10"/>
  <c r="BA480" i="10"/>
  <c r="BA216" i="10"/>
  <c r="BK216" i="10"/>
  <c r="BA933" i="10"/>
  <c r="BA38" i="10"/>
  <c r="BK38" i="10"/>
  <c r="BA934" i="10"/>
  <c r="BA15" i="10"/>
  <c r="BK15" i="10"/>
  <c r="BA568" i="10"/>
  <c r="BK368" i="10"/>
  <c r="BA89" i="10"/>
  <c r="BK89" i="10"/>
  <c r="BA937" i="10"/>
  <c r="BA713" i="10"/>
  <c r="BA102" i="10"/>
  <c r="BK102" i="10"/>
  <c r="BA938" i="10"/>
  <c r="BA369" i="10"/>
  <c r="BK369" i="10"/>
  <c r="BA939" i="10"/>
  <c r="BA689" i="10"/>
  <c r="BA8" i="10"/>
  <c r="BK8" i="10"/>
  <c r="BA940" i="10"/>
  <c r="BA947" i="10"/>
  <c r="BA285" i="10"/>
  <c r="BK285" i="10"/>
  <c r="BA941" i="10"/>
  <c r="BA77" i="10"/>
  <c r="BK77" i="10"/>
  <c r="BA942" i="10"/>
  <c r="BA13" i="10"/>
  <c r="BK13" i="10"/>
  <c r="BA943" i="10"/>
  <c r="BA45" i="10"/>
  <c r="BK45" i="10"/>
  <c r="BA801" i="10"/>
  <c r="BA1388" i="10"/>
  <c r="BK1388" i="10"/>
  <c r="BA128" i="10"/>
  <c r="BA370" i="10"/>
  <c r="BK370" i="10"/>
  <c r="BA72" i="10"/>
  <c r="BK72" i="10"/>
  <c r="BA371" i="10"/>
  <c r="BK371" i="10"/>
  <c r="BA948" i="10"/>
  <c r="BA586" i="10"/>
  <c r="BA372" i="10"/>
  <c r="BK372" i="10"/>
  <c r="BA949" i="10"/>
  <c r="BA90" i="10"/>
  <c r="BA373" i="10"/>
  <c r="BK373" i="10"/>
  <c r="BA950" i="10"/>
  <c r="BA80" i="10"/>
  <c r="BA136" i="10"/>
  <c r="BK136" i="10"/>
  <c r="BA951" i="10"/>
  <c r="BA1452" i="10"/>
  <c r="BA1414" i="10"/>
  <c r="BK1414" i="10"/>
  <c r="BA952" i="10"/>
  <c r="BA782" i="10"/>
  <c r="BA549" i="10"/>
  <c r="BK549" i="10"/>
  <c r="BA374" i="10"/>
  <c r="BK374" i="10"/>
  <c r="BA954" i="10"/>
  <c r="BA20" i="10"/>
  <c r="BA160" i="10"/>
  <c r="BK160" i="10"/>
  <c r="BA955" i="10"/>
  <c r="BA176" i="10"/>
  <c r="BK176" i="10"/>
  <c r="BA956" i="10"/>
  <c r="BA67" i="10"/>
  <c r="BA375" i="10"/>
  <c r="BK375" i="10"/>
  <c r="BA957" i="10"/>
  <c r="BA85" i="10"/>
  <c r="BK85" i="10"/>
  <c r="BA958" i="10"/>
  <c r="BA493" i="10"/>
  <c r="BA248" i="10"/>
  <c r="BK248" i="10"/>
  <c r="BA959" i="10"/>
  <c r="BA976" i="10"/>
  <c r="BA376" i="10"/>
  <c r="BK376" i="10"/>
  <c r="BA977" i="10"/>
  <c r="BA377" i="10"/>
  <c r="BK377" i="10"/>
  <c r="BA719" i="10"/>
  <c r="BA1378" i="10"/>
  <c r="BK1378" i="10"/>
  <c r="BA1440" i="10"/>
  <c r="BA1379" i="10"/>
  <c r="BK1379" i="10"/>
  <c r="BA785" i="10"/>
  <c r="BA378" i="10"/>
  <c r="BK378" i="10"/>
  <c r="BA269" i="10"/>
  <c r="BK269" i="10"/>
  <c r="BA145" i="10"/>
  <c r="BK145" i="10"/>
  <c r="BA51" i="10"/>
  <c r="BK51" i="10"/>
  <c r="BA234" i="10"/>
  <c r="BK234" i="10"/>
  <c r="BA978" i="10"/>
  <c r="BK379" i="10"/>
  <c r="BA62" i="10"/>
  <c r="BA286" i="10"/>
  <c r="BK286" i="10"/>
  <c r="BA979" i="10"/>
  <c r="BA380" i="10"/>
  <c r="BK380" i="10"/>
  <c r="BA1453" i="10"/>
  <c r="BA1415" i="10"/>
  <c r="BK1415" i="10"/>
  <c r="BA223" i="10"/>
  <c r="BK223" i="10"/>
  <c r="BA29" i="10"/>
  <c r="BA146" i="10"/>
  <c r="BK146" i="10"/>
  <c r="BA784" i="10"/>
  <c r="BA304" i="10"/>
  <c r="BK304" i="10"/>
  <c r="BA238" i="10"/>
  <c r="BA381" i="10"/>
  <c r="BK381" i="10"/>
  <c r="BA386" i="10"/>
  <c r="BA382" i="10"/>
  <c r="BK382" i="10"/>
  <c r="BA186" i="10"/>
  <c r="BA383" i="10"/>
  <c r="BK383" i="10"/>
  <c r="BA980" i="10"/>
  <c r="BA384" i="10"/>
  <c r="BK384" i="10"/>
  <c r="BA187" i="10"/>
  <c r="BK385" i="10"/>
  <c r="BA259" i="10"/>
  <c r="BK386" i="10"/>
  <c r="BA981" i="10"/>
  <c r="BA1437" i="10"/>
  <c r="BA1380" i="10"/>
  <c r="BK1380" i="10"/>
  <c r="BA982" i="10"/>
  <c r="BA56" i="10"/>
  <c r="BK56" i="10"/>
  <c r="BA983" i="10"/>
  <c r="BA19" i="10"/>
  <c r="BA1416" i="10"/>
  <c r="BK1416" i="10"/>
  <c r="BA984" i="10"/>
  <c r="BA532" i="10"/>
  <c r="BA1417" i="10"/>
  <c r="BK1417" i="10"/>
  <c r="BA985" i="10"/>
  <c r="BA698" i="10"/>
  <c r="BA1369" i="10"/>
  <c r="BK1369" i="10"/>
  <c r="BA986" i="10"/>
  <c r="BA177" i="10"/>
  <c r="BK177" i="10"/>
  <c r="BA987" i="10"/>
  <c r="BA157" i="10"/>
  <c r="BA1361" i="10"/>
  <c r="BK1361" i="10"/>
  <c r="BA988" i="10"/>
  <c r="BA605" i="10"/>
  <c r="BA93" i="10"/>
  <c r="BK93" i="10"/>
  <c r="BA989" i="10"/>
  <c r="BA387" i="10"/>
  <c r="BK387" i="10"/>
  <c r="BA990" i="10"/>
  <c r="BA550" i="10"/>
  <c r="BK550" i="10"/>
  <c r="BA991" i="10"/>
  <c r="BA678" i="10"/>
  <c r="BA10" i="10"/>
  <c r="BK10" i="10"/>
  <c r="BA992" i="10"/>
  <c r="BA646" i="10"/>
  <c r="BA1418" i="10"/>
  <c r="BK1418" i="10"/>
  <c r="BA993" i="10"/>
  <c r="BA1454" i="10"/>
  <c r="BA1419" i="10"/>
  <c r="BK1419" i="10"/>
  <c r="BA994" i="10"/>
  <c r="BA1474" i="10"/>
  <c r="BA1420" i="10"/>
  <c r="BK1420" i="10"/>
  <c r="BA995" i="10"/>
  <c r="BA22" i="10"/>
  <c r="BA388" i="10"/>
  <c r="BK388" i="10"/>
  <c r="BA996" i="10"/>
  <c r="BA389" i="10"/>
  <c r="BK389" i="10"/>
  <c r="BA997" i="10"/>
  <c r="BA794" i="10"/>
  <c r="BA390" i="10"/>
  <c r="BK390" i="10"/>
  <c r="BA998" i="10"/>
  <c r="BA325" i="10"/>
  <c r="BK28" i="10"/>
  <c r="BA999" i="10"/>
  <c r="BA270" i="10"/>
  <c r="BK270" i="10"/>
  <c r="BA1000" i="10"/>
  <c r="BA18" i="10"/>
  <c r="BK18" i="10"/>
  <c r="BA1001" i="10"/>
  <c r="BA1455" i="10"/>
  <c r="BA1421" i="10"/>
  <c r="BK1421" i="10"/>
  <c r="BA1002" i="10"/>
  <c r="BA73" i="10"/>
  <c r="BK73" i="10"/>
  <c r="BA1003" i="10"/>
  <c r="BA161" i="10"/>
  <c r="BK161" i="10"/>
  <c r="BA1004" i="10"/>
  <c r="BA91" i="10"/>
  <c r="BA391" i="10"/>
  <c r="BK391" i="10"/>
  <c r="BA1005" i="10"/>
  <c r="BA33" i="10"/>
  <c r="BK33" i="10"/>
  <c r="BA1006" i="10"/>
  <c r="BA671" i="10"/>
  <c r="BA392" i="10"/>
  <c r="BK392" i="10"/>
  <c r="BA1007" i="10"/>
  <c r="BA393" i="10"/>
  <c r="BK393" i="10"/>
  <c r="BA1008" i="10"/>
  <c r="BA452" i="10"/>
  <c r="BA1422" i="10"/>
  <c r="BK1422" i="10"/>
  <c r="BA1009" i="10"/>
  <c r="BA43" i="10"/>
  <c r="BK43" i="10"/>
  <c r="BA1010" i="10"/>
  <c r="BA110" i="10"/>
  <c r="BK110" i="10"/>
  <c r="BA1011" i="10"/>
  <c r="BA321" i="10"/>
  <c r="BA534" i="10"/>
  <c r="BK534" i="10"/>
  <c r="BA1012" i="10"/>
  <c r="BA699" i="10"/>
  <c r="BA1370" i="10"/>
  <c r="BK1370" i="10"/>
  <c r="BA1013" i="10"/>
  <c r="BA425" i="10"/>
  <c r="BA535" i="10"/>
  <c r="BK535" i="10"/>
  <c r="BA1014" i="10"/>
  <c r="BA571" i="10"/>
  <c r="BA1423" i="10"/>
  <c r="BK1423" i="10"/>
  <c r="BA1015" i="10"/>
  <c r="BA48" i="10"/>
  <c r="BK48" i="10"/>
  <c r="BA1016" i="10"/>
  <c r="BA1456" i="10"/>
  <c r="BA1424" i="10"/>
  <c r="BK1424" i="10"/>
  <c r="BA1017" i="10"/>
  <c r="BA1457" i="10"/>
  <c r="BA1425" i="10"/>
  <c r="BK1425" i="10"/>
  <c r="BA1018" i="10"/>
  <c r="BA52" i="10"/>
  <c r="BK52" i="10"/>
  <c r="BA1019" i="10"/>
  <c r="BA1458" i="10"/>
  <c r="BA1426" i="10"/>
  <c r="BK1426" i="10"/>
  <c r="BA1020" i="10"/>
  <c r="BA271" i="10"/>
  <c r="BK271" i="10"/>
  <c r="BA1021" i="10"/>
  <c r="BA1441" i="10"/>
  <c r="BA1381" i="10"/>
  <c r="BK1381" i="10"/>
  <c r="BA1022" i="10"/>
  <c r="BA394" i="10"/>
  <c r="BK394" i="10"/>
  <c r="BA1023" i="10"/>
  <c r="BA398" i="10"/>
  <c r="BA1382" i="10"/>
  <c r="BK1382" i="10"/>
  <c r="BA1024" i="10"/>
  <c r="BA627" i="10"/>
  <c r="BA551" i="10"/>
  <c r="BK551" i="10"/>
  <c r="BA1025" i="10"/>
  <c r="BA1052" i="10"/>
  <c r="BA552" i="10"/>
  <c r="BK552" i="10"/>
  <c r="BA1026" i="10"/>
  <c r="BA178" i="10"/>
  <c r="BK178" i="10"/>
  <c r="BA1027" i="10"/>
  <c r="BA179" i="10"/>
  <c r="BK179" i="10"/>
  <c r="BA1028" i="10"/>
  <c r="BA1461" i="10"/>
  <c r="BA1427" i="10"/>
  <c r="BK1427" i="10"/>
  <c r="BA1029" i="10"/>
  <c r="BA235" i="10"/>
  <c r="BK235" i="10"/>
  <c r="BA1030" i="10"/>
  <c r="BA728" i="10"/>
  <c r="BA152" i="10"/>
  <c r="BK152" i="10"/>
  <c r="BA1031" i="10"/>
  <c r="BA395" i="10"/>
  <c r="BK395" i="10"/>
  <c r="BA1032" i="10"/>
  <c r="BA492" i="10"/>
  <c r="BA217" i="10"/>
  <c r="BK217" i="10"/>
  <c r="BA1033" i="10"/>
  <c r="BA328" i="10"/>
  <c r="BK328" i="10"/>
  <c r="BA1034" i="10"/>
  <c r="BA57" i="10"/>
  <c r="BK57" i="10"/>
  <c r="BA1035" i="10"/>
  <c r="BA249" i="10"/>
  <c r="BK249" i="10"/>
  <c r="BA1036" i="10"/>
  <c r="BA236" i="10"/>
  <c r="BA396" i="10"/>
  <c r="BK396" i="10"/>
  <c r="BA1037" i="10"/>
  <c r="BA1436" i="10"/>
  <c r="BA1371" i="10"/>
  <c r="BK1371" i="10"/>
  <c r="BA1038" i="10"/>
  <c r="BA162" i="10"/>
  <c r="BK162" i="10"/>
  <c r="BA1039" i="10"/>
  <c r="BA167" i="10"/>
  <c r="BA250" i="10"/>
  <c r="BK250" i="10"/>
  <c r="BA1040" i="10"/>
  <c r="BA397" i="10"/>
  <c r="BK397" i="10"/>
  <c r="BA1041" i="10"/>
  <c r="BA68" i="10"/>
  <c r="BK398" i="10"/>
  <c r="BA1042" i="10"/>
  <c r="BA618" i="10"/>
  <c r="BK399" i="10"/>
  <c r="BA1043" i="10"/>
  <c r="BA287" i="10"/>
  <c r="BK287" i="10"/>
  <c r="BA1044" i="10"/>
  <c r="BA78" i="10"/>
  <c r="BK78" i="10"/>
  <c r="BA1459" i="10"/>
  <c r="BA1428" i="10"/>
  <c r="BK1428" i="10"/>
  <c r="BA1046" i="10"/>
  <c r="BA252" i="10"/>
  <c r="BA400" i="10"/>
  <c r="BK400" i="10"/>
  <c r="BA1047" i="10"/>
  <c r="BA121" i="10"/>
  <c r="BK121" i="10"/>
  <c r="BA1048" i="10"/>
  <c r="BA27" i="10"/>
  <c r="BK79" i="10"/>
  <c r="BA1049" i="10"/>
  <c r="BA127" i="10"/>
  <c r="BK127" i="10"/>
  <c r="BA1050" i="10"/>
  <c r="BA224" i="10"/>
  <c r="BK224" i="10"/>
  <c r="BA1051" i="10"/>
  <c r="BK401" i="10"/>
  <c r="BA402" i="10"/>
  <c r="BK402" i="10"/>
  <c r="BA1053" i="10"/>
  <c r="BA559" i="10"/>
  <c r="BA403" i="10"/>
  <c r="BK403" i="10"/>
  <c r="BA1054" i="10"/>
  <c r="BA86" i="10"/>
  <c r="BK86" i="10"/>
  <c r="BA1055" i="10"/>
  <c r="BA780" i="10"/>
  <c r="BA7" i="10"/>
  <c r="BK7" i="10"/>
  <c r="BA1056" i="10"/>
  <c r="BA404" i="10"/>
  <c r="BK404" i="10"/>
  <c r="BA1057" i="10"/>
  <c r="BA405" i="10"/>
  <c r="BK405" i="10"/>
  <c r="BA1058" i="10"/>
  <c r="BA469" i="10"/>
  <c r="BA180" i="10"/>
  <c r="BK180" i="10"/>
  <c r="BA1059" i="10"/>
  <c r="BA487" i="10"/>
  <c r="BK66" i="10"/>
  <c r="BA1060" i="10"/>
  <c r="BA81" i="10"/>
  <c r="BA406" i="10"/>
  <c r="BK406" i="10"/>
  <c r="BA1061" i="10"/>
  <c r="BA316" i="10"/>
  <c r="BK316" i="10"/>
  <c r="BA1062" i="10"/>
  <c r="BA1460" i="10"/>
  <c r="BK1429" i="10"/>
  <c r="BA1063" i="10"/>
  <c r="BA251" i="10"/>
  <c r="BK251" i="10"/>
  <c r="BA1064" i="10"/>
  <c r="BA106" i="10"/>
  <c r="BK106" i="10"/>
  <c r="BA1065" i="10"/>
  <c r="BA288" i="10"/>
  <c r="BK288" i="10"/>
  <c r="BA1066" i="10"/>
  <c r="BA181" i="10"/>
  <c r="BK181" i="10"/>
  <c r="BA1067" i="10"/>
  <c r="BA558" i="10"/>
  <c r="BA317" i="10"/>
  <c r="BK317" i="10"/>
  <c r="BA1068" i="10"/>
  <c r="BA753" i="10"/>
  <c r="BA407" i="10"/>
  <c r="BK407" i="10"/>
  <c r="BA1069" i="10"/>
  <c r="BK258" i="10"/>
  <c r="BA1070" i="10"/>
  <c r="BA481" i="10"/>
  <c r="BA408" i="10"/>
  <c r="BK408" i="10"/>
  <c r="BA1071" i="10"/>
  <c r="BA409" i="10"/>
  <c r="BK409" i="10"/>
  <c r="BA1072" i="10"/>
  <c r="BA272" i="10"/>
  <c r="BK272" i="10"/>
  <c r="BA1073" i="10"/>
  <c r="BA775" i="10"/>
  <c r="BA1362" i="10"/>
  <c r="BK1362" i="10"/>
  <c r="BA1074" i="10"/>
  <c r="BA227" i="10"/>
  <c r="BA1363" i="10"/>
  <c r="BK1363" i="10"/>
  <c r="BA1075" i="10"/>
  <c r="BA573" i="10"/>
  <c r="BA182" i="10"/>
  <c r="BK182" i="10"/>
  <c r="BA1076" i="10"/>
  <c r="BA289" i="10"/>
  <c r="BK289" i="10"/>
  <c r="BA1077" i="10"/>
  <c r="BA610" i="10"/>
  <c r="BK259" i="10"/>
  <c r="BA1078" i="10"/>
  <c r="BA445" i="10"/>
  <c r="BA410" i="10"/>
  <c r="BK410" i="10"/>
  <c r="BA1079" i="10"/>
  <c r="BA569" i="10"/>
  <c r="BA411" i="10"/>
  <c r="BK411" i="10"/>
  <c r="BA1080" i="10"/>
  <c r="BK252" i="10"/>
  <c r="BA1081" i="10"/>
  <c r="BA219" i="10"/>
  <c r="BA218" i="10"/>
  <c r="BK218" i="10"/>
  <c r="BA1082" i="10"/>
  <c r="BK236" i="10"/>
  <c r="BA1083" i="10"/>
  <c r="BA305" i="10"/>
  <c r="BK305" i="10"/>
  <c r="BA1084" i="10"/>
  <c r="BA290" i="10"/>
  <c r="BK290" i="10"/>
  <c r="BA1085" i="10"/>
  <c r="BA412" i="10"/>
  <c r="BK412" i="10"/>
  <c r="BA1086" i="10"/>
  <c r="BA594" i="10"/>
  <c r="BA318" i="10"/>
  <c r="BK318" i="10"/>
  <c r="BA1087" i="10"/>
  <c r="BK128" i="10"/>
  <c r="BA1088" i="10"/>
  <c r="BA413" i="10"/>
  <c r="BK413" i="10"/>
  <c r="BA1089" i="10"/>
  <c r="BA414" i="10"/>
  <c r="BK414" i="10"/>
  <c r="BA1090" i="10"/>
  <c r="BA84" i="10"/>
  <c r="BK84" i="10"/>
  <c r="BA1091" i="10"/>
  <c r="BA415" i="10"/>
  <c r="BK415" i="10"/>
  <c r="BA1092" i="10"/>
  <c r="BK29" i="10"/>
  <c r="BA1093" i="10"/>
  <c r="BA554" i="10"/>
  <c r="BA49" i="10"/>
  <c r="BK49" i="10"/>
  <c r="BA1094" i="10"/>
  <c r="BA163" i="10"/>
  <c r="BK163" i="10"/>
  <c r="BA1095" i="10"/>
  <c r="BA416" i="10"/>
  <c r="BK416" i="10"/>
  <c r="BA1096" i="10"/>
  <c r="BA417" i="10"/>
  <c r="BK417" i="10"/>
  <c r="BA1097" i="10"/>
  <c r="BA629" i="10"/>
  <c r="BA273" i="10"/>
  <c r="BK273" i="10"/>
  <c r="BA1098" i="10"/>
  <c r="BA34" i="10"/>
  <c r="BK34" i="10"/>
  <c r="BA1099" i="10"/>
  <c r="BA766" i="10"/>
  <c r="BA274" i="10"/>
  <c r="BK274" i="10"/>
  <c r="BA1100" i="10"/>
  <c r="BA536" i="10"/>
  <c r="BK536" i="10"/>
  <c r="BA1101" i="10"/>
  <c r="BA574" i="10"/>
  <c r="BA183" i="10"/>
  <c r="BK183" i="10"/>
  <c r="BA1102" i="10"/>
  <c r="BA291" i="10"/>
  <c r="BK291" i="10"/>
  <c r="BA1103" i="10"/>
  <c r="BA39" i="10"/>
  <c r="BK39" i="10"/>
  <c r="BA1104" i="10"/>
  <c r="BA94" i="10"/>
  <c r="BK94" i="10"/>
  <c r="BA1105" i="10"/>
  <c r="BA225" i="10"/>
  <c r="BK225" i="10"/>
  <c r="BA1106" i="10"/>
  <c r="BA295" i="10"/>
  <c r="BA95" i="10"/>
  <c r="BK95" i="10"/>
  <c r="BA1107" i="10"/>
  <c r="BA1462" i="10"/>
  <c r="BA1430" i="10"/>
  <c r="BK1430" i="10"/>
  <c r="BA1108" i="10"/>
  <c r="BA418" i="10"/>
  <c r="BK418" i="10"/>
  <c r="BA1109" i="10"/>
  <c r="BA419" i="10"/>
  <c r="BK419" i="10"/>
  <c r="BA1110" i="10"/>
  <c r="BA63" i="10"/>
  <c r="BA292" i="10"/>
  <c r="BK292" i="10"/>
  <c r="BA1111" i="10"/>
  <c r="BA443" i="10"/>
  <c r="BA319" i="10"/>
  <c r="BK319" i="10"/>
  <c r="BA1112" i="10"/>
  <c r="BA226" i="10"/>
  <c r="BK226" i="10"/>
  <c r="BA1113" i="10"/>
  <c r="BA420" i="10"/>
  <c r="BK420" i="10"/>
  <c r="BA1114" i="10"/>
  <c r="BA147" i="10"/>
  <c r="BK147" i="10"/>
  <c r="BA1115" i="10"/>
  <c r="BA557" i="10"/>
  <c r="BA184" i="10"/>
  <c r="BK184" i="10"/>
  <c r="BA1116" i="10"/>
  <c r="BA122" i="10"/>
  <c r="BK122" i="10"/>
  <c r="BA1117" i="10"/>
  <c r="BK553" i="10"/>
  <c r="BA1118" i="10"/>
  <c r="BA421" i="10"/>
  <c r="BK421" i="10"/>
  <c r="BA1119" i="10"/>
  <c r="BA793" i="10"/>
  <c r="BA422" i="10"/>
  <c r="BK422" i="10"/>
  <c r="BA1120" i="10"/>
  <c r="BA69" i="10"/>
  <c r="BK423" i="10"/>
  <c r="BA1121" i="10"/>
  <c r="BA275" i="10"/>
  <c r="BK275" i="10"/>
  <c r="BA1122" i="10"/>
  <c r="BK185" i="10"/>
  <c r="BA1123" i="10"/>
  <c r="BK186" i="10"/>
  <c r="BA1124" i="10"/>
  <c r="BA640" i="10"/>
  <c r="BK424" i="10"/>
  <c r="BA1125" i="10"/>
  <c r="BK425" i="10"/>
  <c r="BA1126" i="10"/>
  <c r="BA630" i="10"/>
  <c r="BA153" i="10"/>
  <c r="BK153" i="10"/>
  <c r="BA1127" i="10"/>
  <c r="BA426" i="10"/>
  <c r="BK426" i="10"/>
  <c r="BA1128" i="10"/>
  <c r="BA427" i="10"/>
  <c r="BK427" i="10"/>
  <c r="BA1129" i="10"/>
  <c r="BA428" i="10"/>
  <c r="BK428" i="10"/>
  <c r="BA1130" i="10"/>
  <c r="BK107" i="10"/>
  <c r="BA1131" i="10"/>
  <c r="BA429" i="10"/>
  <c r="BK429" i="10"/>
  <c r="BA1132" i="10"/>
  <c r="BA497" i="10"/>
  <c r="BA430" i="10"/>
  <c r="BK430" i="10"/>
  <c r="BA1133" i="10"/>
  <c r="BA431" i="10"/>
  <c r="BK431" i="10"/>
  <c r="BA1134" i="10"/>
  <c r="BA87" i="10"/>
  <c r="BK187" i="10"/>
  <c r="BA1135" i="10"/>
  <c r="BA432" i="10"/>
  <c r="BK432" i="10"/>
  <c r="BA1136" i="10"/>
  <c r="BA306" i="10"/>
  <c r="BK306" i="10"/>
  <c r="BA1137" i="10"/>
  <c r="BA1431" i="10"/>
  <c r="BK1431" i="10"/>
  <c r="BA1138" i="10"/>
  <c r="BA188" i="10"/>
  <c r="BK188" i="10"/>
  <c r="BA1139" i="10"/>
  <c r="BK554" i="10"/>
  <c r="BA1140" i="10"/>
  <c r="BA433" i="10"/>
  <c r="BK433" i="10"/>
  <c r="BA1141" i="10"/>
  <c r="BA441" i="10"/>
  <c r="BA293" i="10"/>
  <c r="BK293" i="10"/>
  <c r="BA1142" i="10"/>
  <c r="BA773" i="10"/>
  <c r="BA294" i="10"/>
  <c r="BK294" i="10"/>
  <c r="BA1143" i="10"/>
  <c r="BA1432" i="10"/>
  <c r="BK1432" i="10"/>
  <c r="BA1144" i="10"/>
  <c r="BK434" i="10"/>
  <c r="BA1145" i="10"/>
  <c r="BA731" i="10"/>
  <c r="BA1433" i="10"/>
  <c r="BK1433" i="10"/>
  <c r="BA1146" i="10"/>
  <c r="BK435" i="10"/>
  <c r="BA1147" i="10"/>
  <c r="BA436" i="10"/>
  <c r="BK436" i="10"/>
  <c r="BA1148" i="10"/>
  <c r="BA786" i="10"/>
  <c r="BA437" i="10"/>
  <c r="BK437" i="10"/>
  <c r="BA1149" i="10"/>
  <c r="BA189" i="10"/>
  <c r="BK189" i="10"/>
  <c r="BA1150" i="10"/>
  <c r="BA190" i="10"/>
  <c r="BK190" i="10"/>
  <c r="BA1151" i="10"/>
  <c r="BA265" i="10"/>
  <c r="BK219" i="10"/>
  <c r="BA1152" i="10"/>
  <c r="BA137" i="10"/>
  <c r="BK137" i="10"/>
  <c r="BA1153" i="10"/>
  <c r="BA1463" i="10"/>
  <c r="BA1434" i="10"/>
  <c r="BK1434" i="10"/>
  <c r="BA1154" i="10"/>
  <c r="BK1435" i="10"/>
  <c r="BA1155" i="10"/>
  <c r="BA438" i="10"/>
  <c r="BK438" i="10"/>
  <c r="BA1156" i="10"/>
  <c r="BA30" i="10"/>
  <c r="BK30" i="10"/>
  <c r="BA1157" i="10"/>
  <c r="BK44" i="10"/>
  <c r="BA1158" i="10"/>
  <c r="BA191" i="10"/>
  <c r="BK191" i="10"/>
  <c r="BA1159" i="10"/>
  <c r="BK58" i="10"/>
  <c r="BA1160" i="10"/>
  <c r="BA59" i="10"/>
  <c r="BA103" i="10"/>
  <c r="BK103" i="10"/>
  <c r="BA1161" i="10"/>
  <c r="BA541" i="10"/>
  <c r="BK439" i="10"/>
  <c r="BA1162" i="10"/>
  <c r="BK541" i="10"/>
  <c r="BA1163" i="10"/>
  <c r="BA440" i="10"/>
  <c r="BK440" i="10"/>
  <c r="BA1164" i="10"/>
  <c r="BA192" i="10"/>
  <c r="BK192" i="10"/>
  <c r="BA1165" i="10"/>
  <c r="BK1436" i="10"/>
  <c r="BA1166" i="10"/>
  <c r="BA320" i="10"/>
  <c r="BK441" i="10"/>
  <c r="BA1167" i="10"/>
  <c r="BA193" i="10"/>
  <c r="BK193" i="10"/>
  <c r="BA1168" i="10"/>
  <c r="BK227" i="10"/>
  <c r="BA1169" i="10"/>
  <c r="BA688" i="10"/>
  <c r="BK1437" i="10"/>
  <c r="BA1170" i="10"/>
  <c r="BK80" i="10"/>
  <c r="BA1171" i="10"/>
  <c r="BA276" i="10"/>
  <c r="BA220" i="10"/>
  <c r="BK220" i="10"/>
  <c r="BA1172" i="10"/>
  <c r="BA442" i="10"/>
  <c r="BK442" i="10"/>
  <c r="BA1173" i="10"/>
  <c r="BA41" i="10"/>
  <c r="BK41" i="10"/>
  <c r="BA1174" i="10"/>
  <c r="BA329" i="10"/>
  <c r="BK329" i="10"/>
  <c r="BA1175" i="10"/>
  <c r="BA797" i="10"/>
  <c r="BA11" i="10"/>
  <c r="BK11" i="10"/>
  <c r="BA1176" i="10"/>
  <c r="BA572" i="10"/>
  <c r="BA16" i="10"/>
  <c r="BK16" i="10"/>
  <c r="BA1177" i="10"/>
  <c r="BA454" i="10"/>
  <c r="BK19" i="10"/>
  <c r="BA1178" i="10"/>
  <c r="BA1438" i="10"/>
  <c r="BK1438" i="10"/>
  <c r="BA1179" i="10"/>
  <c r="BA726" i="10"/>
  <c r="BA1439" i="10"/>
  <c r="BK1439" i="10"/>
  <c r="BA1180" i="10"/>
  <c r="BK276" i="10"/>
  <c r="BA1181" i="10"/>
  <c r="BA17" i="10"/>
  <c r="BK17" i="10"/>
  <c r="BA1182" i="10"/>
  <c r="BA652" i="10"/>
  <c r="BA542" i="10"/>
  <c r="BK542" i="10"/>
  <c r="BA1183" i="10"/>
  <c r="BA297" i="10"/>
  <c r="BA260" i="10"/>
  <c r="BK260" i="10"/>
  <c r="BA1184" i="10"/>
  <c r="BA617" i="10"/>
  <c r="BA261" i="10"/>
  <c r="BK261" i="10"/>
  <c r="BA1185" i="10"/>
  <c r="BA154" i="10"/>
  <c r="BK154" i="10"/>
  <c r="BA1186" i="10"/>
  <c r="BK443" i="10"/>
  <c r="BA1187" i="10"/>
  <c r="BA720" i="10"/>
  <c r="BA1383" i="10"/>
  <c r="BK1383" i="10"/>
  <c r="BA1188" i="10"/>
  <c r="BK194" i="10"/>
  <c r="BA1189" i="10"/>
  <c r="BK444" i="10"/>
  <c r="BA1190" i="10"/>
  <c r="BA453" i="10"/>
  <c r="BK1440" i="10"/>
  <c r="BA1191" i="10"/>
  <c r="BA228" i="10"/>
  <c r="BK228" i="10"/>
  <c r="BA1192" i="10"/>
  <c r="BK445" i="10"/>
  <c r="BA1193" i="10"/>
  <c r="BA21" i="10"/>
  <c r="BA237" i="10"/>
  <c r="BK237" i="10"/>
  <c r="BA1194" i="10"/>
  <c r="BA264" i="10"/>
  <c r="BK1441" i="10"/>
  <c r="BA1195" i="10"/>
  <c r="BA547" i="10"/>
  <c r="BK320" i="10"/>
  <c r="BA1196" i="10"/>
  <c r="BK59" i="10"/>
  <c r="BA1197" i="10"/>
  <c r="BA1442" i="10"/>
  <c r="BK1442" i="10"/>
  <c r="BA1198" i="10"/>
  <c r="BA5" i="10"/>
  <c r="BK238" i="10"/>
  <c r="BA1199" i="10"/>
  <c r="BK321" i="10"/>
  <c r="BA1200" i="10"/>
  <c r="BA543" i="10"/>
  <c r="BK543" i="10"/>
  <c r="BA1201" i="10"/>
  <c r="BA1464" i="10"/>
  <c r="BA1443" i="10"/>
  <c r="BK1443" i="10"/>
  <c r="BA1202" i="10"/>
  <c r="BA446" i="10"/>
  <c r="BK446" i="10"/>
  <c r="BA1203" i="10"/>
  <c r="BA680" i="10"/>
  <c r="BA447" i="10"/>
  <c r="BK447" i="10"/>
  <c r="BA1204" i="10"/>
  <c r="BA570" i="10"/>
  <c r="BA448" i="10"/>
  <c r="BK448" i="10"/>
  <c r="BA1205" i="10"/>
  <c r="BA115" i="10"/>
  <c r="BK115" i="10"/>
  <c r="BA1206" i="10"/>
  <c r="BA96" i="10"/>
  <c r="BK96" i="10"/>
  <c r="BA1207" i="10"/>
  <c r="BA607" i="10"/>
  <c r="BA449" i="10"/>
  <c r="BK449" i="10"/>
  <c r="BA1208" i="10"/>
  <c r="BA587" i="10"/>
  <c r="BA450" i="10"/>
  <c r="BK450" i="10"/>
  <c r="BA1209" i="10"/>
  <c r="BA307" i="10"/>
  <c r="BK307" i="10"/>
  <c r="BA1210" i="10"/>
  <c r="BA116" i="10"/>
  <c r="BK116" i="10"/>
  <c r="BA1211" i="10"/>
  <c r="BK62" i="10"/>
  <c r="BA1212" i="10"/>
  <c r="BA451" i="10"/>
  <c r="BK451" i="10"/>
  <c r="BA1213" i="10"/>
  <c r="BK1444" i="10"/>
  <c r="BA1214" i="10"/>
  <c r="BA4" i="10"/>
  <c r="BK4" i="10"/>
  <c r="BA1215" i="10"/>
  <c r="BA140" i="10"/>
  <c r="BK140" i="10"/>
  <c r="BA1216" i="10"/>
  <c r="BA149" i="10"/>
  <c r="BA129" i="10"/>
  <c r="BK129" i="10"/>
  <c r="BA1217" i="10"/>
  <c r="BA108" i="10"/>
  <c r="BK452" i="10"/>
  <c r="BA1218" i="10"/>
  <c r="BA109" i="10"/>
  <c r="BK453" i="10"/>
  <c r="BA1219" i="10"/>
  <c r="BA195" i="10"/>
  <c r="BA322" i="10"/>
  <c r="BK322" i="10"/>
  <c r="BA1220" i="10"/>
  <c r="BA308" i="10"/>
  <c r="BK308" i="10"/>
  <c r="BA1221" i="10"/>
  <c r="BA1384" i="10"/>
  <c r="BK1384" i="10"/>
  <c r="BA1222" i="10"/>
  <c r="BA14" i="10"/>
  <c r="BK14" i="10"/>
  <c r="BA1223" i="10"/>
  <c r="BA1364" i="10"/>
  <c r="BK1364" i="10"/>
  <c r="BA1224" i="10"/>
  <c r="BA456" i="10"/>
  <c r="BK67" i="10"/>
  <c r="BA1225" i="10"/>
  <c r="BK1445" i="10"/>
  <c r="BA1226" i="10"/>
  <c r="BA455" i="10"/>
  <c r="BA53" i="10"/>
  <c r="BK53" i="10"/>
  <c r="BA1227" i="10"/>
  <c r="BA1465" i="10"/>
  <c r="BK1446" i="10"/>
  <c r="BA1228" i="10"/>
  <c r="BA1466" i="10"/>
  <c r="BK1447" i="10"/>
  <c r="BA1229" i="10"/>
  <c r="BA1365" i="10"/>
  <c r="BK1365" i="10"/>
  <c r="BA1230" i="10"/>
  <c r="BA576" i="10"/>
  <c r="BA323" i="10"/>
  <c r="BK323" i="10"/>
  <c r="BA1231" i="10"/>
  <c r="BK454" i="10"/>
  <c r="BA1232" i="10"/>
  <c r="BA97" i="10"/>
  <c r="BK97" i="10"/>
  <c r="BA1233" i="10"/>
  <c r="BA23" i="10"/>
  <c r="BK23" i="10"/>
  <c r="BA1234" i="10"/>
  <c r="BA9" i="10"/>
  <c r="BK9" i="10"/>
  <c r="BA1235" i="10"/>
  <c r="BK455" i="10"/>
  <c r="BA1236" i="10"/>
  <c r="BA296" i="10"/>
  <c r="BA104" i="10"/>
  <c r="BK104" i="10"/>
  <c r="BA1237" i="10"/>
  <c r="BA330" i="10"/>
  <c r="BK330" i="10"/>
  <c r="BA1238" i="10"/>
  <c r="BA35" i="10"/>
  <c r="BK35" i="10"/>
  <c r="BA1239" i="10"/>
  <c r="BK1448" i="10"/>
  <c r="BA1240" i="10"/>
  <c r="BA200" i="10"/>
  <c r="BA155" i="10"/>
  <c r="BK155" i="10"/>
  <c r="BA1241" i="10"/>
  <c r="BA544" i="10"/>
  <c r="BK544" i="10"/>
  <c r="BA1242" i="10"/>
  <c r="BA309" i="10"/>
  <c r="BK309" i="10"/>
  <c r="BA1243" i="10"/>
  <c r="BA647" i="10"/>
  <c r="BK20" i="10"/>
  <c r="BA1244" i="10"/>
  <c r="BK456" i="10"/>
  <c r="BA1245" i="10"/>
  <c r="BA457" i="10"/>
  <c r="BK457" i="10"/>
  <c r="BA1246" i="10"/>
  <c r="BA458" i="10"/>
  <c r="BK458" i="10"/>
  <c r="BA1247" i="10"/>
  <c r="BA459" i="10"/>
  <c r="BK459" i="10"/>
  <c r="BA1248" i="10"/>
  <c r="BK295" i="10"/>
  <c r="BA1249" i="10"/>
  <c r="BA472" i="10"/>
  <c r="BA460" i="10"/>
  <c r="BK460" i="10"/>
  <c r="BA1250" i="10"/>
  <c r="BA164" i="10"/>
  <c r="BK164" i="10"/>
  <c r="BA1251" i="10"/>
  <c r="BA656" i="10"/>
  <c r="BA156" i="10"/>
  <c r="BK156" i="10"/>
  <c r="BA1252" i="10"/>
  <c r="BA537" i="10"/>
  <c r="BK537" i="10"/>
  <c r="BA1253" i="10"/>
  <c r="BA577" i="10"/>
  <c r="BA324" i="10"/>
  <c r="BK324" i="10"/>
  <c r="BA1254" i="10"/>
  <c r="BA461" i="10"/>
  <c r="BK461" i="10"/>
  <c r="BA1255" i="10"/>
  <c r="BA462" i="10"/>
  <c r="BK462" i="10"/>
  <c r="BA1256" i="10"/>
  <c r="BA36" i="10"/>
  <c r="BK36" i="10"/>
  <c r="BA1257" i="10"/>
  <c r="BA494" i="10"/>
  <c r="BA310" i="10"/>
  <c r="BK310" i="10"/>
  <c r="BA1258" i="10"/>
  <c r="BA253" i="10"/>
  <c r="BK253" i="10"/>
  <c r="BA1259" i="10"/>
  <c r="BK81" i="10"/>
  <c r="BA1260" i="10"/>
  <c r="BA620" i="10"/>
  <c r="BA138" i="10"/>
  <c r="BK138" i="10"/>
  <c r="BA1261" i="10"/>
  <c r="BK195" i="10"/>
  <c r="BA1262" i="10"/>
  <c r="BA463" i="10"/>
  <c r="BK463" i="10"/>
  <c r="BA1263" i="10"/>
  <c r="BA464" i="10"/>
  <c r="BK464" i="10"/>
  <c r="BA1264" i="10"/>
  <c r="BK296" i="10"/>
  <c r="BA1265" i="10"/>
  <c r="BA207" i="10"/>
  <c r="BK1449" i="10"/>
  <c r="BA1266" i="10"/>
  <c r="BA693" i="10"/>
  <c r="BK1450" i="10"/>
  <c r="BA1267" i="10"/>
  <c r="BA46" i="10"/>
  <c r="BK46" i="10"/>
  <c r="BA1268" i="10"/>
  <c r="BA511" i="10"/>
  <c r="BA465" i="10"/>
  <c r="BK465" i="10"/>
  <c r="BA1269" i="10"/>
  <c r="BA165" i="10"/>
  <c r="BK165" i="10"/>
  <c r="BA1270" i="10"/>
  <c r="BA311" i="10"/>
  <c r="BK311" i="10"/>
  <c r="BA1271" i="10"/>
  <c r="BA1467" i="10"/>
  <c r="BK1451" i="10"/>
  <c r="BA1272" i="10"/>
  <c r="BA466" i="10"/>
  <c r="BK466" i="10"/>
  <c r="BA1273" i="10"/>
  <c r="BA196" i="10"/>
  <c r="BK196" i="10"/>
  <c r="BA1274" i="10"/>
  <c r="BK1452" i="10"/>
  <c r="BA1275" i="10"/>
  <c r="BA262" i="10"/>
  <c r="BK262" i="10"/>
  <c r="BA1276" i="10"/>
  <c r="BA490" i="10"/>
  <c r="BK157" i="10"/>
  <c r="BA1277" i="10"/>
  <c r="BA479" i="10"/>
  <c r="BK1453" i="10"/>
  <c r="BA1278" i="10"/>
  <c r="BA467" i="10"/>
  <c r="BK467" i="10"/>
  <c r="BA1279" i="10"/>
  <c r="BA626" i="10"/>
  <c r="BA468" i="10"/>
  <c r="BK468" i="10"/>
  <c r="BA1280" i="10"/>
  <c r="BA681" i="10"/>
  <c r="BK469" i="10"/>
  <c r="BA1281" i="10"/>
  <c r="BA1468" i="10"/>
  <c r="BK1454" i="10"/>
  <c r="BA1282" i="10"/>
  <c r="BA197" i="10"/>
  <c r="BK197" i="10"/>
  <c r="BA1283" i="10"/>
  <c r="BA1385" i="10"/>
  <c r="BK1385" i="10"/>
  <c r="BA1284" i="10"/>
  <c r="BK470" i="10"/>
  <c r="BA1285" i="10"/>
  <c r="BA787" i="10"/>
  <c r="BK471" i="10"/>
  <c r="BA1286" i="10"/>
  <c r="BA130" i="10"/>
  <c r="BK130" i="10"/>
  <c r="BA1287" i="10"/>
  <c r="BA642" i="10"/>
  <c r="BA221" i="10"/>
  <c r="BK221" i="10"/>
  <c r="BA1288" i="10"/>
  <c r="BK472" i="10"/>
  <c r="BA1289" i="10"/>
  <c r="BA744" i="10"/>
  <c r="BK325" i="10"/>
  <c r="BA1290" i="10"/>
  <c r="BA1372" i="10"/>
  <c r="BK1372" i="10"/>
  <c r="BA1291" i="10"/>
  <c r="BA491" i="10"/>
  <c r="BA198" i="10"/>
  <c r="BK198" i="10"/>
  <c r="BA1292" i="10"/>
  <c r="BA473" i="10"/>
  <c r="BK473" i="10"/>
  <c r="BA1293" i="10"/>
  <c r="BA214" i="10"/>
  <c r="BK214" i="10"/>
  <c r="BA1294" i="10"/>
  <c r="BA1469" i="10"/>
  <c r="BK1455" i="10"/>
  <c r="BA1295" i="10"/>
  <c r="BA215" i="10"/>
  <c r="BK215" i="10"/>
  <c r="BA1296" i="10"/>
  <c r="BA199" i="10"/>
  <c r="BK199" i="10"/>
  <c r="BA1297" i="10"/>
  <c r="BA64" i="10"/>
  <c r="BA326" i="10"/>
  <c r="BK326" i="10"/>
  <c r="BA1298" i="10"/>
  <c r="BA111" i="10"/>
  <c r="BK111" i="10"/>
  <c r="BA1299" i="10"/>
  <c r="BA556" i="10"/>
  <c r="BA148" i="10"/>
  <c r="BK148" i="10"/>
  <c r="BA1300" i="10"/>
  <c r="BA762" i="10"/>
  <c r="BA474" i="10"/>
  <c r="BK474" i="10"/>
  <c r="BA1301" i="10"/>
  <c r="BA545" i="10"/>
  <c r="BK545" i="10"/>
  <c r="BA1302" i="10"/>
  <c r="BA131" i="10"/>
  <c r="BK131" i="10"/>
  <c r="BA1303" i="10"/>
  <c r="BK22" i="10"/>
  <c r="BA1304" i="10"/>
  <c r="BA31" i="10"/>
  <c r="BA475" i="10"/>
  <c r="BK475" i="10"/>
  <c r="BA1305" i="10"/>
  <c r="BK200" i="10"/>
  <c r="BA1306" i="10"/>
  <c r="BK476" i="10"/>
  <c r="BA1307" i="10"/>
  <c r="BA555" i="10"/>
  <c r="BA477" i="10"/>
  <c r="BK477" i="10"/>
  <c r="BA1308" i="10"/>
  <c r="BA578" i="10"/>
  <c r="BA478" i="10"/>
  <c r="BK478" i="10"/>
  <c r="BA1309" i="10"/>
  <c r="BA737" i="10"/>
  <c r="BK479" i="10"/>
  <c r="BA1310" i="10"/>
  <c r="BK480" i="10"/>
  <c r="BA1311" i="10"/>
  <c r="BA546" i="10"/>
  <c r="BK546" i="10"/>
  <c r="BA1312" i="10"/>
  <c r="BA201" i="10"/>
  <c r="BK201" i="10"/>
  <c r="BA1313" i="10"/>
  <c r="BK481" i="10"/>
  <c r="BA1314" i="10"/>
  <c r="BA47" i="10"/>
  <c r="BK47" i="10"/>
  <c r="BA1315" i="10"/>
  <c r="BA112" i="10"/>
  <c r="BK112" i="10"/>
  <c r="BA1316" i="10"/>
  <c r="BA1386" i="10"/>
  <c r="BK1386" i="10"/>
  <c r="BA1317" i="10"/>
  <c r="BA482" i="10"/>
  <c r="BK482" i="10"/>
  <c r="BA1318" i="10"/>
  <c r="BA483" i="10"/>
  <c r="BK483" i="10"/>
  <c r="BA1319" i="10"/>
  <c r="BA781" i="10"/>
  <c r="BA277" i="10"/>
  <c r="BK277" i="10"/>
  <c r="BA1320" i="10"/>
  <c r="BA484" i="10"/>
  <c r="BK484" i="10"/>
  <c r="BA1321" i="10"/>
  <c r="BA158" i="10"/>
  <c r="BK158" i="10"/>
  <c r="BA1322" i="10"/>
  <c r="BA239" i="10"/>
  <c r="BK239" i="10"/>
  <c r="BA1323" i="10"/>
  <c r="BA240" i="10"/>
  <c r="BK240" i="10"/>
  <c r="BA1324" i="10"/>
  <c r="BA485" i="10"/>
  <c r="BK485" i="10"/>
  <c r="BA1325" i="10"/>
  <c r="BK5" i="10"/>
  <c r="BA1326" i="10"/>
  <c r="BK263" i="10"/>
  <c r="BA1327" i="10"/>
  <c r="BK63" i="10"/>
  <c r="BA1328" i="10"/>
  <c r="BA772" i="10"/>
  <c r="BK297" i="10"/>
  <c r="BA1329" i="10"/>
  <c r="BA486" i="10"/>
  <c r="BK486" i="10"/>
  <c r="BA1330" i="10"/>
  <c r="BA202" i="10"/>
  <c r="BK202" i="10"/>
  <c r="BA1331" i="10"/>
  <c r="BA1470" i="10"/>
  <c r="BK1456" i="10"/>
  <c r="BA1332" i="10"/>
  <c r="BA159" i="10"/>
  <c r="BK1457" i="10"/>
  <c r="BA1333" i="10"/>
  <c r="BA82" i="10"/>
  <c r="BK82" i="10"/>
  <c r="BA1334" i="10"/>
  <c r="BA1471" i="10"/>
  <c r="BK1458" i="10"/>
  <c r="BA1335" i="10"/>
  <c r="BA241" i="10"/>
  <c r="BK241" i="10"/>
  <c r="BA1336" i="10"/>
  <c r="BA244" i="10"/>
  <c r="BK487" i="10"/>
  <c r="BA1337" i="10"/>
  <c r="BA711" i="10"/>
  <c r="BK488" i="10"/>
  <c r="BA1338" i="10"/>
  <c r="BK489" i="10"/>
  <c r="BA1339" i="10"/>
  <c r="BK90" i="10"/>
  <c r="BA1340" i="10"/>
  <c r="BA312" i="10"/>
  <c r="BK312" i="10"/>
  <c r="BA1341" i="10"/>
  <c r="BK105" i="10"/>
  <c r="BA1342" i="10"/>
  <c r="BK490" i="10"/>
  <c r="BA1343" i="10"/>
  <c r="BK491" i="10"/>
  <c r="BA1344" i="10"/>
  <c r="BA1366" i="10"/>
  <c r="BK1366" i="10"/>
  <c r="BA1345" i="10"/>
  <c r="BA166" i="10"/>
  <c r="BK166" i="10"/>
  <c r="BA1346" i="10"/>
  <c r="BA679" i="10"/>
  <c r="BA203" i="10"/>
  <c r="BK203" i="10"/>
  <c r="BA1347" i="10"/>
  <c r="BA204" i="10"/>
  <c r="BK204" i="10"/>
  <c r="BA1348" i="10"/>
  <c r="BK547" i="10"/>
  <c r="BA1349" i="10"/>
  <c r="BK492" i="10"/>
  <c r="BA1350" i="10"/>
  <c r="BK493" i="10"/>
  <c r="BA1351" i="10"/>
  <c r="BK494" i="10"/>
  <c r="BA1352" i="10"/>
  <c r="BA579" i="10"/>
  <c r="BK495" i="10"/>
  <c r="BA1353" i="10"/>
  <c r="BA242" i="10"/>
  <c r="BK242" i="10"/>
  <c r="BA1354" i="10"/>
  <c r="BA74" i="10"/>
  <c r="BK74" i="10"/>
  <c r="BA1355" i="10"/>
  <c r="BK496" i="10"/>
  <c r="BA1356" i="10"/>
  <c r="BA54" i="10"/>
  <c r="BK54" i="10"/>
  <c r="BA1357" i="10"/>
  <c r="BA60" i="10"/>
  <c r="BA205" i="10"/>
  <c r="BK205" i="10"/>
  <c r="BA1358" i="10"/>
  <c r="BK497" i="10"/>
  <c r="BA1359" i="10"/>
  <c r="BA761" i="10"/>
  <c r="BA327" i="10"/>
  <c r="BK327" i="10"/>
  <c r="BA99" i="10"/>
  <c r="BK1459" i="10"/>
  <c r="BA229" i="10"/>
  <c r="BK229" i="10"/>
  <c r="BA206" i="10"/>
  <c r="BK206" i="10"/>
  <c r="BK207" i="10"/>
  <c r="BA615" i="10"/>
  <c r="BA243" i="10"/>
  <c r="BK243" i="10"/>
  <c r="BA760" i="10"/>
  <c r="BA117" i="10"/>
  <c r="BK117" i="10"/>
  <c r="BA538" i="10"/>
  <c r="BK538" i="10"/>
  <c r="BA1367" i="10"/>
  <c r="BA141" i="10"/>
  <c r="BK141" i="10"/>
  <c r="BA142" i="10"/>
  <c r="BK142" i="10"/>
  <c r="BA498" i="10"/>
  <c r="BK498" i="10"/>
  <c r="BK555" i="10"/>
  <c r="BA499" i="10"/>
  <c r="BK499" i="10"/>
  <c r="BK108" i="10"/>
  <c r="BA1373" i="10"/>
  <c r="BK1460" i="10"/>
  <c r="BK1461" i="10"/>
  <c r="BA331" i="10"/>
  <c r="BK331" i="10"/>
  <c r="BA332" i="10"/>
  <c r="BK332" i="10"/>
  <c r="BA500" i="10"/>
  <c r="BK500" i="10"/>
  <c r="BK31" i="10"/>
  <c r="BA501" i="10"/>
  <c r="BK501" i="10"/>
  <c r="BK313" i="10"/>
  <c r="BA502" i="10"/>
  <c r="BK502" i="10"/>
  <c r="BK556" i="10"/>
  <c r="BA298" i="10"/>
  <c r="BK298" i="10"/>
  <c r="BA123" i="10"/>
  <c r="BK123" i="10"/>
  <c r="BK1462" i="10"/>
  <c r="BK244" i="10"/>
  <c r="BA1387" i="10"/>
  <c r="BK21" i="10"/>
  <c r="BA503" i="10"/>
  <c r="BK503" i="10"/>
  <c r="BA504" i="10"/>
  <c r="BK504" i="10"/>
  <c r="BA83" i="10"/>
  <c r="BK83" i="10"/>
  <c r="BA721" i="10"/>
  <c r="BA50" i="10"/>
  <c r="BK50" i="10"/>
  <c r="BA505" i="10"/>
  <c r="BK505" i="10"/>
  <c r="BA506" i="10"/>
  <c r="BK506" i="10"/>
  <c r="BK32" i="10"/>
  <c r="BA168" i="10"/>
  <c r="BK264" i="10"/>
  <c r="BK91" i="10"/>
  <c r="BA585" i="10"/>
  <c r="BK149" i="10"/>
  <c r="BA98" i="10"/>
  <c r="BK98" i="10"/>
  <c r="BA278" i="10"/>
  <c r="BK278" i="10"/>
  <c r="BA658" i="10"/>
  <c r="BA507" i="10"/>
  <c r="BK507" i="10"/>
  <c r="BA508" i="10"/>
  <c r="BK508" i="10"/>
  <c r="BA611" i="10"/>
  <c r="BA299" i="10"/>
  <c r="BK299" i="10"/>
  <c r="BA509" i="10"/>
  <c r="BK509" i="10"/>
  <c r="BK510" i="10"/>
  <c r="BK511" i="10"/>
  <c r="BA512" i="10"/>
  <c r="BK512" i="10"/>
  <c r="BA300" i="10"/>
  <c r="BK300" i="10"/>
  <c r="BA513" i="10"/>
  <c r="BK513" i="10"/>
  <c r="BA714" i="10"/>
  <c r="BK208" i="10"/>
  <c r="BA514" i="10"/>
  <c r="BK514" i="10"/>
  <c r="BA804" i="10"/>
  <c r="BA515" i="10"/>
  <c r="BK515" i="10"/>
  <c r="BA516" i="10"/>
  <c r="BK516" i="10"/>
  <c r="BA664" i="10"/>
  <c r="BK1463" i="10"/>
  <c r="BA301" i="10"/>
  <c r="BK301" i="10"/>
  <c r="BK1464" i="10"/>
  <c r="BK64" i="10"/>
  <c r="BA604" i="10"/>
  <c r="BK1465" i="10"/>
  <c r="BA209" i="10"/>
  <c r="BK209" i="10"/>
  <c r="BA210" i="10"/>
  <c r="BK210" i="10"/>
  <c r="BK167" i="10"/>
  <c r="BA517" i="10"/>
  <c r="BK517" i="10"/>
  <c r="BA55" i="10"/>
  <c r="BK55" i="10"/>
  <c r="BK1367" i="10"/>
  <c r="BA593" i="10"/>
  <c r="BK1373" i="10"/>
  <c r="BA518" i="10"/>
  <c r="BK518" i="10"/>
  <c r="BK87" i="10"/>
  <c r="BK519" i="10"/>
  <c r="BA24" i="10"/>
  <c r="BK24" i="10"/>
  <c r="BK265" i="10"/>
  <c r="BK60" i="10"/>
  <c r="BA520" i="10"/>
  <c r="BK520" i="10"/>
  <c r="BA521" i="10"/>
  <c r="BK521" i="10"/>
  <c r="BK99" i="10"/>
  <c r="BA245" i="10"/>
  <c r="BK245" i="10"/>
  <c r="BK1466" i="10"/>
  <c r="BA75" i="10"/>
  <c r="BK75" i="10"/>
  <c r="BA776" i="10"/>
  <c r="BK109" i="10"/>
  <c r="BA1472" i="10"/>
  <c r="BK1467" i="10"/>
  <c r="BK1468" i="10"/>
  <c r="BA566" i="10"/>
  <c r="BK68" i="10"/>
  <c r="BA279" i="10"/>
  <c r="BK279" i="10"/>
  <c r="BA113" i="10"/>
  <c r="BK113" i="10"/>
  <c r="BA522" i="10"/>
  <c r="BK522" i="10"/>
  <c r="BA211" i="10"/>
  <c r="BK211" i="10"/>
  <c r="BA777" i="10"/>
  <c r="BA314" i="10"/>
  <c r="BK314" i="10"/>
  <c r="BA523" i="10"/>
  <c r="BK523" i="10"/>
  <c r="BA524" i="10"/>
  <c r="BK524" i="10"/>
  <c r="BA525" i="10"/>
  <c r="BK525" i="10"/>
  <c r="BK212" i="10"/>
  <c r="BA246" i="10"/>
  <c r="BK246" i="10"/>
  <c r="BA526" i="10"/>
  <c r="BK526" i="10"/>
  <c r="BA143" i="10"/>
  <c r="BK143" i="10"/>
  <c r="BK159" i="10"/>
  <c r="BA527" i="10"/>
  <c r="BK527" i="10"/>
  <c r="BK61" i="10"/>
  <c r="BK1387" i="10"/>
  <c r="BK168" i="10"/>
  <c r="BA280" i="10"/>
  <c r="BK280" i="10"/>
  <c r="BA114" i="10"/>
  <c r="BK114" i="10"/>
  <c r="BA560" i="10"/>
  <c r="BA528" i="10"/>
  <c r="BK528" i="10"/>
  <c r="BK27" i="10"/>
  <c r="BA539" i="10"/>
  <c r="BK539" i="10"/>
  <c r="BA529" i="10"/>
  <c r="BK529" i="10"/>
  <c r="BA530" i="10"/>
  <c r="BK530" i="10"/>
  <c r="BA788" i="10"/>
  <c r="BA531" i="10"/>
  <c r="BK531" i="10"/>
  <c r="BK1469" i="10"/>
  <c r="BK1470" i="10"/>
  <c r="BA315" i="10"/>
  <c r="BK315" i="10"/>
  <c r="BK532" i="10"/>
  <c r="BK1471" i="10"/>
  <c r="BK69" i="10"/>
  <c r="BA575" i="10"/>
  <c r="BA213" i="10"/>
  <c r="BK213" i="10"/>
  <c r="BA1473" i="10"/>
  <c r="BK1472" i="10"/>
  <c r="BA806" i="10"/>
  <c r="BA807" i="10"/>
  <c r="BA2" i="10"/>
  <c r="BA92" i="10"/>
  <c r="BA333" i="10"/>
  <c r="BA561" i="10"/>
  <c r="BA562" i="10"/>
  <c r="BA563" i="10"/>
  <c r="BA564" i="10"/>
  <c r="BA565" i="10"/>
  <c r="BA581" i="10"/>
  <c r="BA582" i="10"/>
  <c r="BA583" i="10"/>
  <c r="BA584" i="10"/>
  <c r="BA588" i="10"/>
  <c r="BA589" i="10"/>
  <c r="BA590" i="10"/>
  <c r="BA591" i="10"/>
  <c r="BA592" i="10"/>
  <c r="BA595" i="10"/>
  <c r="BA596" i="10"/>
  <c r="BA597" i="10"/>
  <c r="BA598" i="10"/>
  <c r="BA601" i="10"/>
  <c r="BA602" i="10"/>
  <c r="BA608" i="10"/>
  <c r="BA609" i="10"/>
  <c r="BA616" i="10"/>
  <c r="BA619" i="10"/>
  <c r="BA621" i="10"/>
  <c r="BA622" i="10"/>
  <c r="BA623" i="10"/>
  <c r="BA624" i="10"/>
  <c r="BA628" i="10"/>
  <c r="BA632" i="10"/>
  <c r="BA633" i="10"/>
  <c r="BA634" i="10"/>
  <c r="BA635" i="10"/>
  <c r="BA636" i="10"/>
  <c r="BA637" i="10"/>
  <c r="BA643" i="10"/>
  <c r="BA644" i="10"/>
  <c r="BA645" i="10"/>
  <c r="BA648" i="10"/>
  <c r="BA649" i="10"/>
  <c r="BA650" i="10"/>
  <c r="BA651" i="10"/>
  <c r="BA653" i="10"/>
  <c r="BA654" i="10"/>
  <c r="BA655" i="10"/>
  <c r="BA659" i="10"/>
  <c r="BA660" i="10"/>
  <c r="BA661" i="10"/>
  <c r="BA662" i="10"/>
  <c r="BA663" i="10"/>
  <c r="BA665" i="10"/>
  <c r="BA666" i="10"/>
  <c r="BA667" i="10"/>
  <c r="BA668" i="10"/>
  <c r="BA669" i="10"/>
  <c r="BA672" i="10"/>
  <c r="BA673" i="10"/>
  <c r="BA674" i="10"/>
  <c r="BA675" i="10"/>
  <c r="BA676" i="10"/>
  <c r="BA682" i="10"/>
  <c r="BA683" i="10"/>
  <c r="BA684" i="10"/>
  <c r="BA685" i="10"/>
  <c r="BA686" i="10"/>
  <c r="BA687" i="10"/>
  <c r="BA690" i="10"/>
  <c r="BA691" i="10"/>
  <c r="BA692" i="10"/>
  <c r="BA694" i="10"/>
  <c r="BA695" i="10"/>
  <c r="BA696" i="10"/>
  <c r="BA697" i="10"/>
  <c r="BA701" i="10"/>
  <c r="BA702" i="10"/>
  <c r="BA703" i="10"/>
  <c r="BA704" i="10"/>
  <c r="BA705" i="10"/>
  <c r="BA706" i="10"/>
  <c r="BA707" i="10"/>
  <c r="BA708" i="10"/>
  <c r="BA709" i="10"/>
  <c r="BA712" i="10"/>
  <c r="BA715" i="10"/>
  <c r="BA716" i="10"/>
  <c r="BA717" i="10"/>
  <c r="BA718" i="10"/>
  <c r="BA723" i="10"/>
  <c r="BA724" i="10"/>
  <c r="BA725" i="10"/>
  <c r="BA729" i="10"/>
  <c r="BA730" i="10"/>
  <c r="BA732" i="10"/>
  <c r="BA733" i="10"/>
  <c r="BA734" i="10"/>
  <c r="BA735" i="10"/>
  <c r="BA736" i="10"/>
  <c r="BA738" i="10"/>
  <c r="BA741" i="10"/>
  <c r="BA742" i="10"/>
  <c r="BA743" i="10"/>
  <c r="BA746" i="10"/>
  <c r="BA747" i="10"/>
  <c r="BA748" i="10"/>
  <c r="BA749" i="10"/>
  <c r="BA750" i="10"/>
  <c r="BA751" i="10"/>
  <c r="BA752" i="10"/>
  <c r="BA754" i="10"/>
  <c r="BA755" i="10"/>
  <c r="BA757" i="10"/>
  <c r="BA758" i="10"/>
  <c r="BA759" i="10"/>
  <c r="BA763" i="10"/>
  <c r="BA764" i="10"/>
  <c r="BA765" i="10"/>
  <c r="BA767" i="10"/>
  <c r="BA768" i="10"/>
  <c r="BA769" i="10"/>
  <c r="BA770" i="10"/>
  <c r="BA774" i="10"/>
  <c r="BA778" i="10"/>
  <c r="BA783" i="10"/>
  <c r="BA789" i="10"/>
  <c r="BA790" i="10"/>
  <c r="BA791" i="10"/>
  <c r="BA792" i="10"/>
  <c r="BA795" i="10"/>
  <c r="BA796" i="10"/>
  <c r="BA798" i="10"/>
  <c r="BA799" i="10"/>
  <c r="BA800" i="10"/>
  <c r="BA802" i="10"/>
  <c r="BA803" i="10"/>
  <c r="BA805" i="10"/>
  <c r="BA1475" i="10"/>
  <c r="BF1475" i="10"/>
  <c r="BK92" i="10"/>
  <c r="BK333" i="10"/>
  <c r="BK1478" i="10"/>
  <c r="BB809" i="10"/>
  <c r="BB889" i="10"/>
  <c r="BB169" i="10"/>
  <c r="BL169" i="10"/>
  <c r="BB810" i="10"/>
  <c r="BB313" i="10"/>
  <c r="BB1389" i="10"/>
  <c r="BL1389" i="10"/>
  <c r="BB811" i="10"/>
  <c r="BB471" i="10"/>
  <c r="BB266" i="10"/>
  <c r="BL266" i="10"/>
  <c r="BB812" i="10"/>
  <c r="BB888" i="10"/>
  <c r="BB170" i="10"/>
  <c r="BL170" i="10"/>
  <c r="BB813" i="10"/>
  <c r="BB495" i="10"/>
  <c r="BB334" i="10"/>
  <c r="BL334" i="10"/>
  <c r="BB814" i="10"/>
  <c r="BB885" i="10"/>
  <c r="BB171" i="10"/>
  <c r="BL171" i="10"/>
  <c r="BB815" i="10"/>
  <c r="BB960" i="10"/>
  <c r="BB335" i="10"/>
  <c r="BL335" i="10"/>
  <c r="BB816" i="10"/>
  <c r="BB827" i="10"/>
  <c r="BB40" i="10"/>
  <c r="BL40" i="10"/>
  <c r="BB817" i="10"/>
  <c r="BB944" i="10"/>
  <c r="BB281" i="10"/>
  <c r="BL281" i="10"/>
  <c r="BB818" i="10"/>
  <c r="BB739" i="10"/>
  <c r="BB336" i="10"/>
  <c r="BL336" i="10"/>
  <c r="BB819" i="10"/>
  <c r="BB961" i="10"/>
  <c r="BB337" i="10"/>
  <c r="BL337" i="10"/>
  <c r="BB820" i="10"/>
  <c r="BB434" i="10"/>
  <c r="BB1390" i="10"/>
  <c r="BL1390" i="10"/>
  <c r="BB821" i="10"/>
  <c r="BB519" i="10"/>
  <c r="BB1391" i="10"/>
  <c r="BL1391" i="10"/>
  <c r="BB822" i="10"/>
  <c r="BB872" i="10"/>
  <c r="BB132" i="10"/>
  <c r="BL132" i="10"/>
  <c r="BB823" i="10"/>
  <c r="BB368" i="10"/>
  <c r="BB139" i="10"/>
  <c r="BL139" i="10"/>
  <c r="BB824" i="10"/>
  <c r="BB886" i="10"/>
  <c r="BB172" i="10"/>
  <c r="BL172" i="10"/>
  <c r="BB825" i="10"/>
  <c r="BB401" i="10"/>
  <c r="BB6" i="10"/>
  <c r="BL6" i="10"/>
  <c r="BB826" i="10"/>
  <c r="BB263" i="10"/>
  <c r="BB1392" i="10"/>
  <c r="BL1392" i="10"/>
  <c r="BB258" i="10"/>
  <c r="BB1393" i="10"/>
  <c r="BL1393" i="10"/>
  <c r="BB828" i="10"/>
  <c r="BB379" i="10"/>
  <c r="BB1394" i="10"/>
  <c r="BL1394" i="10"/>
  <c r="BB829" i="10"/>
  <c r="BB858" i="10"/>
  <c r="BB88" i="10"/>
  <c r="BL88" i="10"/>
  <c r="BB830" i="10"/>
  <c r="BB880" i="10"/>
  <c r="BB150" i="10"/>
  <c r="BL150" i="10"/>
  <c r="BB831" i="10"/>
  <c r="BB962" i="10"/>
  <c r="BB338" i="10"/>
  <c r="BL338" i="10"/>
  <c r="BB832" i="10"/>
  <c r="BB612" i="10"/>
  <c r="BB1374" i="10"/>
  <c r="BL1374" i="10"/>
  <c r="BB833" i="10"/>
  <c r="BB470" i="10"/>
  <c r="BB230" i="10"/>
  <c r="BL230" i="10"/>
  <c r="BB834" i="10"/>
  <c r="BB444" i="10"/>
  <c r="BB339" i="10"/>
  <c r="BL339" i="10"/>
  <c r="BB835" i="10"/>
  <c r="BB12" i="10"/>
  <c r="BL12" i="10"/>
  <c r="BB836" i="10"/>
  <c r="BB953" i="10"/>
  <c r="BB302" i="10"/>
  <c r="BL302" i="10"/>
  <c r="BB837" i="10"/>
  <c r="BB931" i="10"/>
  <c r="BB254" i="10"/>
  <c r="BL254" i="10"/>
  <c r="BB838" i="10"/>
  <c r="BB613" i="10"/>
  <c r="BB1395" i="10"/>
  <c r="BL1395" i="10"/>
  <c r="BB839" i="10"/>
  <c r="BB79" i="10"/>
  <c r="BB133" i="10"/>
  <c r="BL133" i="10"/>
  <c r="BB840" i="10"/>
  <c r="BB1429" i="10"/>
  <c r="BB1360" i="10"/>
  <c r="BL1360" i="10"/>
  <c r="BB841" i="10"/>
  <c r="BB641" i="10"/>
  <c r="BB25" i="10"/>
  <c r="BL25" i="10"/>
  <c r="BB842" i="10"/>
  <c r="BB488" i="10"/>
  <c r="BB124" i="10"/>
  <c r="BL124" i="10"/>
  <c r="BB843" i="10"/>
  <c r="BB510" i="10"/>
  <c r="BB303" i="10"/>
  <c r="BL303" i="10"/>
  <c r="BB844" i="10"/>
  <c r="BB639" i="10"/>
  <c r="BB340" i="10"/>
  <c r="BL340" i="10"/>
  <c r="BB845" i="10"/>
  <c r="BB105" i="10"/>
  <c r="BB267" i="10"/>
  <c r="BL267" i="10"/>
  <c r="BB846" i="10"/>
  <c r="BB745" i="10"/>
  <c r="BB341" i="10"/>
  <c r="BL341" i="10"/>
  <c r="BB847" i="10"/>
  <c r="BB963" i="10"/>
  <c r="BB342" i="10"/>
  <c r="BL342" i="10"/>
  <c r="BB848" i="10"/>
  <c r="BB964" i="10"/>
  <c r="BB343" i="10"/>
  <c r="BL343" i="10"/>
  <c r="BB849" i="10"/>
  <c r="BB966" i="10"/>
  <c r="BB344" i="10"/>
  <c r="BL344" i="10"/>
  <c r="BB850" i="10"/>
  <c r="BB125" i="10"/>
  <c r="BB1396" i="10"/>
  <c r="BL1396" i="10"/>
  <c r="BB851" i="10"/>
  <c r="BB915" i="10"/>
  <c r="BB231" i="10"/>
  <c r="BL231" i="10"/>
  <c r="BB852" i="10"/>
  <c r="BB965" i="10"/>
  <c r="BB345" i="10"/>
  <c r="BL345" i="10"/>
  <c r="BB853" i="10"/>
  <c r="BB283" i="10"/>
  <c r="BB134" i="10"/>
  <c r="BL134" i="10"/>
  <c r="BB854" i="10"/>
  <c r="BB580" i="10"/>
  <c r="BB540" i="10"/>
  <c r="BL540" i="10"/>
  <c r="BB855" i="10"/>
  <c r="BB489" i="10"/>
  <c r="BL125" i="10"/>
  <c r="BB856" i="10"/>
  <c r="BB1435" i="10"/>
  <c r="BB1375" i="10"/>
  <c r="BL1375" i="10"/>
  <c r="BB857" i="10"/>
  <c r="BB58" i="10"/>
  <c r="BB1376" i="10"/>
  <c r="BL1376" i="10"/>
  <c r="BB37" i="10"/>
  <c r="BL37" i="10"/>
  <c r="BB859" i="10"/>
  <c r="BB44" i="10"/>
  <c r="BB346" i="10"/>
  <c r="BL346" i="10"/>
  <c r="BB860" i="10"/>
  <c r="BB496" i="10"/>
  <c r="BB347" i="10"/>
  <c r="BL347" i="10"/>
  <c r="BB861" i="10"/>
  <c r="BB932" i="10"/>
  <c r="BB255" i="10"/>
  <c r="BL255" i="10"/>
  <c r="BB862" i="10"/>
  <c r="BB967" i="10"/>
  <c r="BB348" i="10"/>
  <c r="BL348" i="10"/>
  <c r="BB863" i="10"/>
  <c r="BB657" i="10"/>
  <c r="BB349" i="10"/>
  <c r="BL349" i="10"/>
  <c r="BB864" i="10"/>
  <c r="BB969" i="10"/>
  <c r="BB350" i="10"/>
  <c r="BL350" i="10"/>
  <c r="BB865" i="10"/>
  <c r="BB968" i="10"/>
  <c r="BB351" i="10"/>
  <c r="BL351" i="10"/>
  <c r="BB866" i="10"/>
  <c r="BB107" i="10"/>
  <c r="BB352" i="10"/>
  <c r="BL352" i="10"/>
  <c r="BB867" i="10"/>
  <c r="BB385" i="10"/>
  <c r="BB353" i="10"/>
  <c r="BL353" i="10"/>
  <c r="BB868" i="10"/>
  <c r="BB614" i="10"/>
  <c r="BB76" i="10"/>
  <c r="BL76" i="10"/>
  <c r="BB869" i="10"/>
  <c r="BB1444" i="10"/>
  <c r="BB1397" i="10"/>
  <c r="BL1397" i="10"/>
  <c r="BB870" i="10"/>
  <c r="BB603" i="10"/>
  <c r="BB1398" i="10"/>
  <c r="BL1398" i="10"/>
  <c r="BB871" i="10"/>
  <c r="BB567" i="10"/>
  <c r="BB118" i="10"/>
  <c r="BL118" i="10"/>
  <c r="BB970" i="10"/>
  <c r="BB354" i="10"/>
  <c r="BL354" i="10"/>
  <c r="BB873" i="10"/>
  <c r="BB606" i="10"/>
  <c r="BB355" i="10"/>
  <c r="BL355" i="10"/>
  <c r="BB874" i="10"/>
  <c r="BB971" i="10"/>
  <c r="BB356" i="10"/>
  <c r="BL356" i="10"/>
  <c r="BB875" i="10"/>
  <c r="BB945" i="10"/>
  <c r="BB282" i="10"/>
  <c r="BL282" i="10"/>
  <c r="BB876" i="10"/>
  <c r="BB553" i="10"/>
  <c r="BB1399" i="10"/>
  <c r="BL1399" i="10"/>
  <c r="BB877" i="10"/>
  <c r="BB599" i="10"/>
  <c r="BB1400" i="10"/>
  <c r="BL1400" i="10"/>
  <c r="BB878" i="10"/>
  <c r="BB1445" i="10"/>
  <c r="BB1401" i="10"/>
  <c r="BL1401" i="10"/>
  <c r="BB879" i="10"/>
  <c r="BB756" i="10"/>
  <c r="BB42" i="10"/>
  <c r="BL42" i="10"/>
  <c r="BB700" i="10"/>
  <c r="BB357" i="10"/>
  <c r="BL357" i="10"/>
  <c r="BB881" i="10"/>
  <c r="BB638" i="10"/>
  <c r="BB1402" i="10"/>
  <c r="BL1402" i="10"/>
  <c r="BB882" i="10"/>
  <c r="BB973" i="10"/>
  <c r="BB358" i="10"/>
  <c r="BL358" i="10"/>
  <c r="BB883" i="10"/>
  <c r="BB625" i="10"/>
  <c r="BB1403" i="10"/>
  <c r="BL1403" i="10"/>
  <c r="BB884" i="10"/>
  <c r="BB367" i="10"/>
  <c r="BB100" i="10"/>
  <c r="BL100" i="10"/>
  <c r="BB972" i="10"/>
  <c r="BB359" i="10"/>
  <c r="BL359" i="10"/>
  <c r="BB974" i="10"/>
  <c r="BB360" i="10"/>
  <c r="BL360" i="10"/>
  <c r="BB887" i="10"/>
  <c r="BB722" i="10"/>
  <c r="BB151" i="10"/>
  <c r="BL151" i="10"/>
  <c r="BB946" i="10"/>
  <c r="BL283" i="10"/>
  <c r="BB928" i="10"/>
  <c r="BB247" i="10"/>
  <c r="BL247" i="10"/>
  <c r="BB890" i="10"/>
  <c r="BB808" i="10"/>
  <c r="BB3" i="10"/>
  <c r="BL3" i="10"/>
  <c r="BB891" i="10"/>
  <c r="BB194" i="10"/>
  <c r="BB173" i="10"/>
  <c r="BL173" i="10"/>
  <c r="BB892" i="10"/>
  <c r="BB65" i="10"/>
  <c r="BL65" i="10"/>
  <c r="BB893" i="10"/>
  <c r="BB212" i="10"/>
  <c r="BB119" i="10"/>
  <c r="BL119" i="10"/>
  <c r="BB894" i="10"/>
  <c r="BB710" i="10"/>
  <c r="BB101" i="10"/>
  <c r="BL101" i="10"/>
  <c r="BB895" i="10"/>
  <c r="BB476" i="10"/>
  <c r="BB174" i="10"/>
  <c r="BL174" i="10"/>
  <c r="BB896" i="10"/>
  <c r="BB26" i="10"/>
  <c r="BL26" i="10"/>
  <c r="BB897" i="10"/>
  <c r="BB120" i="10"/>
  <c r="BL120" i="10"/>
  <c r="BB898" i="10"/>
  <c r="BB670" i="10"/>
  <c r="BB222" i="10"/>
  <c r="BL222" i="10"/>
  <c r="BB899" i="10"/>
  <c r="BB600" i="10"/>
  <c r="BB268" i="10"/>
  <c r="BL268" i="10"/>
  <c r="BB900" i="10"/>
  <c r="BB66" i="10"/>
  <c r="BB361" i="10"/>
  <c r="BL361" i="10"/>
  <c r="BB901" i="10"/>
  <c r="BB435" i="10"/>
  <c r="BB1404" i="10"/>
  <c r="BL1404" i="10"/>
  <c r="BB902" i="10"/>
  <c r="BB399" i="10"/>
  <c r="BB1405" i="10"/>
  <c r="BL1405" i="10"/>
  <c r="BB903" i="10"/>
  <c r="BB185" i="10"/>
  <c r="BB362" i="10"/>
  <c r="BL362" i="10"/>
  <c r="BB904" i="10"/>
  <c r="BB1045" i="10"/>
  <c r="BB533" i="10"/>
  <c r="BL533" i="10"/>
  <c r="BB905" i="10"/>
  <c r="BB175" i="10"/>
  <c r="BL175" i="10"/>
  <c r="BB906" i="10"/>
  <c r="BB779" i="10"/>
  <c r="BB1406" i="10"/>
  <c r="BL1406" i="10"/>
  <c r="BB907" i="10"/>
  <c r="BB916" i="10"/>
  <c r="BB232" i="10"/>
  <c r="BL232" i="10"/>
  <c r="BB908" i="10"/>
  <c r="BB935" i="10"/>
  <c r="BB256" i="10"/>
  <c r="BL256" i="10"/>
  <c r="BB909" i="10"/>
  <c r="BB919" i="10"/>
  <c r="BB233" i="10"/>
  <c r="BL233" i="10"/>
  <c r="BB910" i="10"/>
  <c r="BB631" i="10"/>
  <c r="BB363" i="10"/>
  <c r="BL363" i="10"/>
  <c r="BB911" i="10"/>
  <c r="BB740" i="10"/>
  <c r="BB364" i="10"/>
  <c r="BL364" i="10"/>
  <c r="BB912" i="10"/>
  <c r="BB32" i="10"/>
  <c r="BB548" i="10"/>
  <c r="BL548" i="10"/>
  <c r="BB913" i="10"/>
  <c r="BB423" i="10"/>
  <c r="BB365" i="10"/>
  <c r="BL365" i="10"/>
  <c r="BB914" i="10"/>
  <c r="BB28" i="10"/>
  <c r="BB126" i="10"/>
  <c r="BL126" i="10"/>
  <c r="BB771" i="10"/>
  <c r="BB1407" i="10"/>
  <c r="BL1407" i="10"/>
  <c r="BB1446" i="10"/>
  <c r="BB1408" i="10"/>
  <c r="BL1408" i="10"/>
  <c r="BB917" i="10"/>
  <c r="BB144" i="10"/>
  <c r="BL144" i="10"/>
  <c r="BB918" i="10"/>
  <c r="BB439" i="10"/>
  <c r="BB70" i="10"/>
  <c r="BL70" i="10"/>
  <c r="BB1449" i="10"/>
  <c r="BB1409" i="10"/>
  <c r="BL1409" i="10"/>
  <c r="BB920" i="10"/>
  <c r="BB1450" i="10"/>
  <c r="BB1410" i="10"/>
  <c r="BL1410" i="10"/>
  <c r="BB921" i="10"/>
  <c r="BB1447" i="10"/>
  <c r="BB1411" i="10"/>
  <c r="BL1411" i="10"/>
  <c r="BB922" i="10"/>
  <c r="BB677" i="10"/>
  <c r="BB1377" i="10"/>
  <c r="BL1377" i="10"/>
  <c r="BB923" i="10"/>
  <c r="BB61" i="10"/>
  <c r="BB284" i="10"/>
  <c r="BL284" i="10"/>
  <c r="BB924" i="10"/>
  <c r="BB1368" i="10"/>
  <c r="BL1368" i="10"/>
  <c r="BB925" i="10"/>
  <c r="BB1448" i="10"/>
  <c r="BB1412" i="10"/>
  <c r="BL1412" i="10"/>
  <c r="BB926" i="10"/>
  <c r="BB975" i="10"/>
  <c r="BB366" i="10"/>
  <c r="BL366" i="10"/>
  <c r="BB927" i="10"/>
  <c r="BB1451" i="10"/>
  <c r="BB1413" i="10"/>
  <c r="BL1413" i="10"/>
  <c r="BB727" i="10"/>
  <c r="BB71" i="10"/>
  <c r="BL71" i="10"/>
  <c r="BB929" i="10"/>
  <c r="BB936" i="10"/>
  <c r="BB257" i="10"/>
  <c r="BL257" i="10"/>
  <c r="BB930" i="10"/>
  <c r="BB424" i="10"/>
  <c r="BL367" i="10"/>
  <c r="BB208" i="10"/>
  <c r="BB135" i="10"/>
  <c r="BL135" i="10"/>
  <c r="BB480" i="10"/>
  <c r="BB216" i="10"/>
  <c r="BL216" i="10"/>
  <c r="BB933" i="10"/>
  <c r="BB38" i="10"/>
  <c r="BL38" i="10"/>
  <c r="BB934" i="10"/>
  <c r="BB15" i="10"/>
  <c r="BL15" i="10"/>
  <c r="BB568" i="10"/>
  <c r="BL368" i="10"/>
  <c r="BB89" i="10"/>
  <c r="BL89" i="10"/>
  <c r="BB937" i="10"/>
  <c r="BB713" i="10"/>
  <c r="BB102" i="10"/>
  <c r="BL102" i="10"/>
  <c r="BB938" i="10"/>
  <c r="BB369" i="10"/>
  <c r="BL369" i="10"/>
  <c r="BB939" i="10"/>
  <c r="BB689" i="10"/>
  <c r="BB8" i="10"/>
  <c r="BL8" i="10"/>
  <c r="BB940" i="10"/>
  <c r="BB947" i="10"/>
  <c r="BB285" i="10"/>
  <c r="BL285" i="10"/>
  <c r="BB941" i="10"/>
  <c r="BB77" i="10"/>
  <c r="BL77" i="10"/>
  <c r="BB942" i="10"/>
  <c r="BB13" i="10"/>
  <c r="BL13" i="10"/>
  <c r="BB943" i="10"/>
  <c r="BB45" i="10"/>
  <c r="BL45" i="10"/>
  <c r="BB801" i="10"/>
  <c r="BB1388" i="10"/>
  <c r="BL1388" i="10"/>
  <c r="BB128" i="10"/>
  <c r="BB370" i="10"/>
  <c r="BL370" i="10"/>
  <c r="BB72" i="10"/>
  <c r="BL72" i="10"/>
  <c r="BB371" i="10"/>
  <c r="BL371" i="10"/>
  <c r="BB948" i="10"/>
  <c r="BB586" i="10"/>
  <c r="BB372" i="10"/>
  <c r="BL372" i="10"/>
  <c r="BB949" i="10"/>
  <c r="BB90" i="10"/>
  <c r="BB373" i="10"/>
  <c r="BL373" i="10"/>
  <c r="BB950" i="10"/>
  <c r="BB80" i="10"/>
  <c r="BB136" i="10"/>
  <c r="BL136" i="10"/>
  <c r="BB951" i="10"/>
  <c r="BB1452" i="10"/>
  <c r="BB1414" i="10"/>
  <c r="BL1414" i="10"/>
  <c r="BB952" i="10"/>
  <c r="BB782" i="10"/>
  <c r="BB549" i="10"/>
  <c r="BL549" i="10"/>
  <c r="BB374" i="10"/>
  <c r="BL374" i="10"/>
  <c r="BB954" i="10"/>
  <c r="BB20" i="10"/>
  <c r="BB160" i="10"/>
  <c r="BL160" i="10"/>
  <c r="BB955" i="10"/>
  <c r="BB176" i="10"/>
  <c r="BL176" i="10"/>
  <c r="BB956" i="10"/>
  <c r="BB67" i="10"/>
  <c r="BB375" i="10"/>
  <c r="BL375" i="10"/>
  <c r="BB957" i="10"/>
  <c r="BB85" i="10"/>
  <c r="BL85" i="10"/>
  <c r="BB958" i="10"/>
  <c r="BB493" i="10"/>
  <c r="BB248" i="10"/>
  <c r="BL248" i="10"/>
  <c r="BB959" i="10"/>
  <c r="BB976" i="10"/>
  <c r="BB376" i="10"/>
  <c r="BL376" i="10"/>
  <c r="BB977" i="10"/>
  <c r="BB377" i="10"/>
  <c r="BL377" i="10"/>
  <c r="BB719" i="10"/>
  <c r="BB1378" i="10"/>
  <c r="BL1378" i="10"/>
  <c r="BB1440" i="10"/>
  <c r="BB1379" i="10"/>
  <c r="BL1379" i="10"/>
  <c r="BB785" i="10"/>
  <c r="BB378" i="10"/>
  <c r="BL378" i="10"/>
  <c r="BB269" i="10"/>
  <c r="BL269" i="10"/>
  <c r="BB145" i="10"/>
  <c r="BL145" i="10"/>
  <c r="BB51" i="10"/>
  <c r="BL51" i="10"/>
  <c r="BB234" i="10"/>
  <c r="BL234" i="10"/>
  <c r="BB978" i="10"/>
  <c r="BL379" i="10"/>
  <c r="BB62" i="10"/>
  <c r="BB286" i="10"/>
  <c r="BL286" i="10"/>
  <c r="BB979" i="10"/>
  <c r="BB380" i="10"/>
  <c r="BL380" i="10"/>
  <c r="BB1453" i="10"/>
  <c r="BB1415" i="10"/>
  <c r="BL1415" i="10"/>
  <c r="BB223" i="10"/>
  <c r="BL223" i="10"/>
  <c r="BB29" i="10"/>
  <c r="BB146" i="10"/>
  <c r="BL146" i="10"/>
  <c r="BB784" i="10"/>
  <c r="BB304" i="10"/>
  <c r="BL304" i="10"/>
  <c r="BB238" i="10"/>
  <c r="BB381" i="10"/>
  <c r="BL381" i="10"/>
  <c r="BB386" i="10"/>
  <c r="BB382" i="10"/>
  <c r="BL382" i="10"/>
  <c r="BB186" i="10"/>
  <c r="BB383" i="10"/>
  <c r="BL383" i="10"/>
  <c r="BB980" i="10"/>
  <c r="BB384" i="10"/>
  <c r="BL384" i="10"/>
  <c r="BB187" i="10"/>
  <c r="BL385" i="10"/>
  <c r="BB259" i="10"/>
  <c r="BL386" i="10"/>
  <c r="BB981" i="10"/>
  <c r="BB1437" i="10"/>
  <c r="BB1380" i="10"/>
  <c r="BL1380" i="10"/>
  <c r="BB982" i="10"/>
  <c r="BB56" i="10"/>
  <c r="BL56" i="10"/>
  <c r="BB983" i="10"/>
  <c r="BB19" i="10"/>
  <c r="BB1416" i="10"/>
  <c r="BL1416" i="10"/>
  <c r="BB984" i="10"/>
  <c r="BB532" i="10"/>
  <c r="BB1417" i="10"/>
  <c r="BL1417" i="10"/>
  <c r="BB985" i="10"/>
  <c r="BB698" i="10"/>
  <c r="BB1369" i="10"/>
  <c r="BL1369" i="10"/>
  <c r="BB986" i="10"/>
  <c r="BB177" i="10"/>
  <c r="BL177" i="10"/>
  <c r="BB987" i="10"/>
  <c r="BB157" i="10"/>
  <c r="BB1361" i="10"/>
  <c r="BL1361" i="10"/>
  <c r="BB988" i="10"/>
  <c r="BB605" i="10"/>
  <c r="BB93" i="10"/>
  <c r="BL93" i="10"/>
  <c r="BB989" i="10"/>
  <c r="BB387" i="10"/>
  <c r="BL387" i="10"/>
  <c r="BB990" i="10"/>
  <c r="BB550" i="10"/>
  <c r="BL550" i="10"/>
  <c r="BB991" i="10"/>
  <c r="BB678" i="10"/>
  <c r="BB10" i="10"/>
  <c r="BL10" i="10"/>
  <c r="BB992" i="10"/>
  <c r="BB646" i="10"/>
  <c r="BB1418" i="10"/>
  <c r="BL1418" i="10"/>
  <c r="BB993" i="10"/>
  <c r="BB1454" i="10"/>
  <c r="BB1419" i="10"/>
  <c r="BL1419" i="10"/>
  <c r="BB994" i="10"/>
  <c r="BB1474" i="10"/>
  <c r="BB1420" i="10"/>
  <c r="BL1420" i="10"/>
  <c r="BB995" i="10"/>
  <c r="BB22" i="10"/>
  <c r="BB388" i="10"/>
  <c r="BL388" i="10"/>
  <c r="BB996" i="10"/>
  <c r="BB389" i="10"/>
  <c r="BL389" i="10"/>
  <c r="BB997" i="10"/>
  <c r="BB794" i="10"/>
  <c r="BB390" i="10"/>
  <c r="BL390" i="10"/>
  <c r="BB998" i="10"/>
  <c r="BB325" i="10"/>
  <c r="BL28" i="10"/>
  <c r="BB999" i="10"/>
  <c r="BB270" i="10"/>
  <c r="BL270" i="10"/>
  <c r="BB1000" i="10"/>
  <c r="BB18" i="10"/>
  <c r="BL18" i="10"/>
  <c r="BB1001" i="10"/>
  <c r="BB1455" i="10"/>
  <c r="BB1421" i="10"/>
  <c r="BL1421" i="10"/>
  <c r="BB1002" i="10"/>
  <c r="BB73" i="10"/>
  <c r="BL73" i="10"/>
  <c r="BB1003" i="10"/>
  <c r="BB161" i="10"/>
  <c r="BL161" i="10"/>
  <c r="BB1004" i="10"/>
  <c r="BB91" i="10"/>
  <c r="BB391" i="10"/>
  <c r="BL391" i="10"/>
  <c r="BB1005" i="10"/>
  <c r="BB33" i="10"/>
  <c r="BL33" i="10"/>
  <c r="BB1006" i="10"/>
  <c r="BB671" i="10"/>
  <c r="BB392" i="10"/>
  <c r="BL392" i="10"/>
  <c r="BB1007" i="10"/>
  <c r="BB393" i="10"/>
  <c r="BL393" i="10"/>
  <c r="BB1008" i="10"/>
  <c r="BB452" i="10"/>
  <c r="BB1422" i="10"/>
  <c r="BL1422" i="10"/>
  <c r="BB1009" i="10"/>
  <c r="BB43" i="10"/>
  <c r="BL43" i="10"/>
  <c r="BB1010" i="10"/>
  <c r="BB110" i="10"/>
  <c r="BL110" i="10"/>
  <c r="BB1011" i="10"/>
  <c r="BB321" i="10"/>
  <c r="BB534" i="10"/>
  <c r="BL534" i="10"/>
  <c r="BB1012" i="10"/>
  <c r="BB699" i="10"/>
  <c r="BB1370" i="10"/>
  <c r="BL1370" i="10"/>
  <c r="BB1013" i="10"/>
  <c r="BB425" i="10"/>
  <c r="BB535" i="10"/>
  <c r="BL535" i="10"/>
  <c r="BB1014" i="10"/>
  <c r="BB571" i="10"/>
  <c r="BB1423" i="10"/>
  <c r="BL1423" i="10"/>
  <c r="BB1015" i="10"/>
  <c r="BB48" i="10"/>
  <c r="BL48" i="10"/>
  <c r="BB1016" i="10"/>
  <c r="BB1456" i="10"/>
  <c r="BB1424" i="10"/>
  <c r="BL1424" i="10"/>
  <c r="BB1017" i="10"/>
  <c r="BB1457" i="10"/>
  <c r="BB1425" i="10"/>
  <c r="BL1425" i="10"/>
  <c r="BB1018" i="10"/>
  <c r="BB52" i="10"/>
  <c r="BL52" i="10"/>
  <c r="BB1019" i="10"/>
  <c r="BB1458" i="10"/>
  <c r="BB1426" i="10"/>
  <c r="BL1426" i="10"/>
  <c r="BB1020" i="10"/>
  <c r="BB271" i="10"/>
  <c r="BL271" i="10"/>
  <c r="BB1021" i="10"/>
  <c r="BB1441" i="10"/>
  <c r="BB1381" i="10"/>
  <c r="BL1381" i="10"/>
  <c r="BB1022" i="10"/>
  <c r="BB394" i="10"/>
  <c r="BL394" i="10"/>
  <c r="BB1023" i="10"/>
  <c r="BB398" i="10"/>
  <c r="BB1382" i="10"/>
  <c r="BL1382" i="10"/>
  <c r="BB1024" i="10"/>
  <c r="BB627" i="10"/>
  <c r="BB551" i="10"/>
  <c r="BL551" i="10"/>
  <c r="BB1025" i="10"/>
  <c r="BB1052" i="10"/>
  <c r="BB552" i="10"/>
  <c r="BL552" i="10"/>
  <c r="BB1026" i="10"/>
  <c r="BB178" i="10"/>
  <c r="BL178" i="10"/>
  <c r="BB1027" i="10"/>
  <c r="BB179" i="10"/>
  <c r="BL179" i="10"/>
  <c r="BB1028" i="10"/>
  <c r="BB1461" i="10"/>
  <c r="BB1427" i="10"/>
  <c r="BL1427" i="10"/>
  <c r="BB1029" i="10"/>
  <c r="BB235" i="10"/>
  <c r="BL235" i="10"/>
  <c r="BB1030" i="10"/>
  <c r="BB728" i="10"/>
  <c r="BB152" i="10"/>
  <c r="BL152" i="10"/>
  <c r="BB1031" i="10"/>
  <c r="BB395" i="10"/>
  <c r="BL395" i="10"/>
  <c r="BB1032" i="10"/>
  <c r="BB492" i="10"/>
  <c r="BB217" i="10"/>
  <c r="BL217" i="10"/>
  <c r="BB1033" i="10"/>
  <c r="BB328" i="10"/>
  <c r="BL328" i="10"/>
  <c r="BB1034" i="10"/>
  <c r="BB57" i="10"/>
  <c r="BL57" i="10"/>
  <c r="BB1035" i="10"/>
  <c r="BB249" i="10"/>
  <c r="BL249" i="10"/>
  <c r="BB1036" i="10"/>
  <c r="BB236" i="10"/>
  <c r="BB396" i="10"/>
  <c r="BL396" i="10"/>
  <c r="BB1037" i="10"/>
  <c r="BB1436" i="10"/>
  <c r="BB1371" i="10"/>
  <c r="BL1371" i="10"/>
  <c r="BB1038" i="10"/>
  <c r="BB162" i="10"/>
  <c r="BL162" i="10"/>
  <c r="BB1039" i="10"/>
  <c r="BB167" i="10"/>
  <c r="BB250" i="10"/>
  <c r="BL250" i="10"/>
  <c r="BB1040" i="10"/>
  <c r="BB397" i="10"/>
  <c r="BL397" i="10"/>
  <c r="BB1041" i="10"/>
  <c r="BB68" i="10"/>
  <c r="BL398" i="10"/>
  <c r="BB1042" i="10"/>
  <c r="BB618" i="10"/>
  <c r="BL399" i="10"/>
  <c r="BB1043" i="10"/>
  <c r="BB287" i="10"/>
  <c r="BL287" i="10"/>
  <c r="BB1044" i="10"/>
  <c r="BB78" i="10"/>
  <c r="BL78" i="10"/>
  <c r="BB1459" i="10"/>
  <c r="BB1428" i="10"/>
  <c r="BL1428" i="10"/>
  <c r="BB1046" i="10"/>
  <c r="BB252" i="10"/>
  <c r="BB400" i="10"/>
  <c r="BL400" i="10"/>
  <c r="BB1047" i="10"/>
  <c r="BB121" i="10"/>
  <c r="BL121" i="10"/>
  <c r="BB1048" i="10"/>
  <c r="BB27" i="10"/>
  <c r="BL79" i="10"/>
  <c r="BB1049" i="10"/>
  <c r="BB127" i="10"/>
  <c r="BL127" i="10"/>
  <c r="BB1050" i="10"/>
  <c r="BB224" i="10"/>
  <c r="BL224" i="10"/>
  <c r="BB1051" i="10"/>
  <c r="BL401" i="10"/>
  <c r="BB402" i="10"/>
  <c r="BL402" i="10"/>
  <c r="BB1053" i="10"/>
  <c r="BB559" i="10"/>
  <c r="BB403" i="10"/>
  <c r="BL403" i="10"/>
  <c r="BB1054" i="10"/>
  <c r="BB86" i="10"/>
  <c r="BL86" i="10"/>
  <c r="BB1055" i="10"/>
  <c r="BB780" i="10"/>
  <c r="BB7" i="10"/>
  <c r="BL7" i="10"/>
  <c r="BB1056" i="10"/>
  <c r="BB404" i="10"/>
  <c r="BL404" i="10"/>
  <c r="BB1057" i="10"/>
  <c r="BB405" i="10"/>
  <c r="BL405" i="10"/>
  <c r="BB1058" i="10"/>
  <c r="BB469" i="10"/>
  <c r="BB180" i="10"/>
  <c r="BL180" i="10"/>
  <c r="BB1059" i="10"/>
  <c r="BB487" i="10"/>
  <c r="BL66" i="10"/>
  <c r="BB1060" i="10"/>
  <c r="BB81" i="10"/>
  <c r="BB406" i="10"/>
  <c r="BL406" i="10"/>
  <c r="BB1061" i="10"/>
  <c r="BB316" i="10"/>
  <c r="BL316" i="10"/>
  <c r="BB1062" i="10"/>
  <c r="BB1460" i="10"/>
  <c r="BL1429" i="10"/>
  <c r="BB1063" i="10"/>
  <c r="BB251" i="10"/>
  <c r="BL251" i="10"/>
  <c r="BB1064" i="10"/>
  <c r="BB106" i="10"/>
  <c r="BL106" i="10"/>
  <c r="BB1065" i="10"/>
  <c r="BB288" i="10"/>
  <c r="BL288" i="10"/>
  <c r="BB1066" i="10"/>
  <c r="BB181" i="10"/>
  <c r="BL181" i="10"/>
  <c r="BB1067" i="10"/>
  <c r="BB558" i="10"/>
  <c r="BB317" i="10"/>
  <c r="BL317" i="10"/>
  <c r="BB1068" i="10"/>
  <c r="BB753" i="10"/>
  <c r="BB407" i="10"/>
  <c r="BL407" i="10"/>
  <c r="BB1069" i="10"/>
  <c r="BL258" i="10"/>
  <c r="BB1070" i="10"/>
  <c r="BB481" i="10"/>
  <c r="BB408" i="10"/>
  <c r="BL408" i="10"/>
  <c r="BB1071" i="10"/>
  <c r="BB409" i="10"/>
  <c r="BL409" i="10"/>
  <c r="BB1072" i="10"/>
  <c r="BB272" i="10"/>
  <c r="BL272" i="10"/>
  <c r="BB1073" i="10"/>
  <c r="BB775" i="10"/>
  <c r="BB1362" i="10"/>
  <c r="BL1362" i="10"/>
  <c r="BB1074" i="10"/>
  <c r="BB227" i="10"/>
  <c r="BB1363" i="10"/>
  <c r="BL1363" i="10"/>
  <c r="BB1075" i="10"/>
  <c r="BB573" i="10"/>
  <c r="BB182" i="10"/>
  <c r="BL182" i="10"/>
  <c r="BB1076" i="10"/>
  <c r="BB289" i="10"/>
  <c r="BL289" i="10"/>
  <c r="BB1077" i="10"/>
  <c r="BB610" i="10"/>
  <c r="BL259" i="10"/>
  <c r="BB1078" i="10"/>
  <c r="BB445" i="10"/>
  <c r="BB410" i="10"/>
  <c r="BL410" i="10"/>
  <c r="BB1079" i="10"/>
  <c r="BB569" i="10"/>
  <c r="BB411" i="10"/>
  <c r="BL411" i="10"/>
  <c r="BB1080" i="10"/>
  <c r="BL252" i="10"/>
  <c r="BB1081" i="10"/>
  <c r="BB219" i="10"/>
  <c r="BB218" i="10"/>
  <c r="BL218" i="10"/>
  <c r="BB1082" i="10"/>
  <c r="BL236" i="10"/>
  <c r="BB1083" i="10"/>
  <c r="BB305" i="10"/>
  <c r="BL305" i="10"/>
  <c r="BB1084" i="10"/>
  <c r="BB290" i="10"/>
  <c r="BL290" i="10"/>
  <c r="BB1085" i="10"/>
  <c r="BB412" i="10"/>
  <c r="BL412" i="10"/>
  <c r="BB1086" i="10"/>
  <c r="BB594" i="10"/>
  <c r="BB318" i="10"/>
  <c r="BL318" i="10"/>
  <c r="BB1087" i="10"/>
  <c r="BL128" i="10"/>
  <c r="BB1088" i="10"/>
  <c r="BB413" i="10"/>
  <c r="BL413" i="10"/>
  <c r="BB1089" i="10"/>
  <c r="BB414" i="10"/>
  <c r="BL414" i="10"/>
  <c r="BB1090" i="10"/>
  <c r="BB84" i="10"/>
  <c r="BL84" i="10"/>
  <c r="BB1091" i="10"/>
  <c r="BB415" i="10"/>
  <c r="BL415" i="10"/>
  <c r="BB1092" i="10"/>
  <c r="BL29" i="10"/>
  <c r="BB1093" i="10"/>
  <c r="BB554" i="10"/>
  <c r="BB49" i="10"/>
  <c r="BL49" i="10"/>
  <c r="BB1094" i="10"/>
  <c r="BB163" i="10"/>
  <c r="BL163" i="10"/>
  <c r="BB1095" i="10"/>
  <c r="BB416" i="10"/>
  <c r="BL416" i="10"/>
  <c r="BB1096" i="10"/>
  <c r="BB417" i="10"/>
  <c r="BL417" i="10"/>
  <c r="BB1097" i="10"/>
  <c r="BB629" i="10"/>
  <c r="BB273" i="10"/>
  <c r="BL273" i="10"/>
  <c r="BB1098" i="10"/>
  <c r="BB34" i="10"/>
  <c r="BL34" i="10"/>
  <c r="BB1099" i="10"/>
  <c r="BB766" i="10"/>
  <c r="BB274" i="10"/>
  <c r="BL274" i="10"/>
  <c r="BB1100" i="10"/>
  <c r="BB536" i="10"/>
  <c r="BL536" i="10"/>
  <c r="BB1101" i="10"/>
  <c r="BB574" i="10"/>
  <c r="BB183" i="10"/>
  <c r="BL183" i="10"/>
  <c r="BB1102" i="10"/>
  <c r="BB291" i="10"/>
  <c r="BL291" i="10"/>
  <c r="BB1103" i="10"/>
  <c r="BB39" i="10"/>
  <c r="BL39" i="10"/>
  <c r="BB1104" i="10"/>
  <c r="BB94" i="10"/>
  <c r="BL94" i="10"/>
  <c r="BB1105" i="10"/>
  <c r="BB225" i="10"/>
  <c r="BL225" i="10"/>
  <c r="BB1106" i="10"/>
  <c r="BB295" i="10"/>
  <c r="BB95" i="10"/>
  <c r="BL95" i="10"/>
  <c r="BB1107" i="10"/>
  <c r="BB1462" i="10"/>
  <c r="BB1430" i="10"/>
  <c r="BL1430" i="10"/>
  <c r="BB1108" i="10"/>
  <c r="BB418" i="10"/>
  <c r="BL418" i="10"/>
  <c r="BB1109" i="10"/>
  <c r="BB419" i="10"/>
  <c r="BL419" i="10"/>
  <c r="BB1110" i="10"/>
  <c r="BB63" i="10"/>
  <c r="BB292" i="10"/>
  <c r="BL292" i="10"/>
  <c r="BB1111" i="10"/>
  <c r="BB443" i="10"/>
  <c r="BB319" i="10"/>
  <c r="BL319" i="10"/>
  <c r="BB1112" i="10"/>
  <c r="BB226" i="10"/>
  <c r="BL226" i="10"/>
  <c r="BB1113" i="10"/>
  <c r="BB420" i="10"/>
  <c r="BL420" i="10"/>
  <c r="BB1114" i="10"/>
  <c r="BB147" i="10"/>
  <c r="BL147" i="10"/>
  <c r="BB1115" i="10"/>
  <c r="BB557" i="10"/>
  <c r="BB184" i="10"/>
  <c r="BL184" i="10"/>
  <c r="BB1116" i="10"/>
  <c r="BB122" i="10"/>
  <c r="BL122" i="10"/>
  <c r="BB1117" i="10"/>
  <c r="BL553" i="10"/>
  <c r="BB1118" i="10"/>
  <c r="BB421" i="10"/>
  <c r="BL421" i="10"/>
  <c r="BB1119" i="10"/>
  <c r="BB793" i="10"/>
  <c r="BB422" i="10"/>
  <c r="BL422" i="10"/>
  <c r="BB1120" i="10"/>
  <c r="BB69" i="10"/>
  <c r="BL423" i="10"/>
  <c r="BB1121" i="10"/>
  <c r="BB275" i="10"/>
  <c r="BL275" i="10"/>
  <c r="BB1122" i="10"/>
  <c r="BL185" i="10"/>
  <c r="BB1123" i="10"/>
  <c r="BL186" i="10"/>
  <c r="BB1124" i="10"/>
  <c r="BB640" i="10"/>
  <c r="BL424" i="10"/>
  <c r="BB1125" i="10"/>
  <c r="BL425" i="10"/>
  <c r="BB1126" i="10"/>
  <c r="BB630" i="10"/>
  <c r="BB153" i="10"/>
  <c r="BL153" i="10"/>
  <c r="BB1127" i="10"/>
  <c r="BB426" i="10"/>
  <c r="BL426" i="10"/>
  <c r="BB1128" i="10"/>
  <c r="BB427" i="10"/>
  <c r="BL427" i="10"/>
  <c r="BB1129" i="10"/>
  <c r="BB428" i="10"/>
  <c r="BL428" i="10"/>
  <c r="BB1130" i="10"/>
  <c r="BL107" i="10"/>
  <c r="BB1131" i="10"/>
  <c r="BB429" i="10"/>
  <c r="BL429" i="10"/>
  <c r="BB1132" i="10"/>
  <c r="BB497" i="10"/>
  <c r="BB430" i="10"/>
  <c r="BL430" i="10"/>
  <c r="BB1133" i="10"/>
  <c r="BB431" i="10"/>
  <c r="BL431" i="10"/>
  <c r="BB1134" i="10"/>
  <c r="BB87" i="10"/>
  <c r="BL187" i="10"/>
  <c r="BB1135" i="10"/>
  <c r="BB432" i="10"/>
  <c r="BL432" i="10"/>
  <c r="BB1136" i="10"/>
  <c r="BB306" i="10"/>
  <c r="BL306" i="10"/>
  <c r="BB1137" i="10"/>
  <c r="BB1431" i="10"/>
  <c r="BL1431" i="10"/>
  <c r="BB1138" i="10"/>
  <c r="BB188" i="10"/>
  <c r="BL188" i="10"/>
  <c r="BB1139" i="10"/>
  <c r="BL554" i="10"/>
  <c r="BB1140" i="10"/>
  <c r="BB433" i="10"/>
  <c r="BL433" i="10"/>
  <c r="BB1141" i="10"/>
  <c r="BB441" i="10"/>
  <c r="BB293" i="10"/>
  <c r="BL293" i="10"/>
  <c r="BB1142" i="10"/>
  <c r="BB773" i="10"/>
  <c r="BB294" i="10"/>
  <c r="BL294" i="10"/>
  <c r="BB1143" i="10"/>
  <c r="BB1432" i="10"/>
  <c r="BL1432" i="10"/>
  <c r="BB1144" i="10"/>
  <c r="BL434" i="10"/>
  <c r="BB1145" i="10"/>
  <c r="BB731" i="10"/>
  <c r="BB1433" i="10"/>
  <c r="BL1433" i="10"/>
  <c r="BB1146" i="10"/>
  <c r="BL435" i="10"/>
  <c r="BB1147" i="10"/>
  <c r="BB436" i="10"/>
  <c r="BL436" i="10"/>
  <c r="BB1148" i="10"/>
  <c r="BB786" i="10"/>
  <c r="BB437" i="10"/>
  <c r="BL437" i="10"/>
  <c r="BB1149" i="10"/>
  <c r="BB189" i="10"/>
  <c r="BL189" i="10"/>
  <c r="BB1150" i="10"/>
  <c r="BB190" i="10"/>
  <c r="BL190" i="10"/>
  <c r="BB1151" i="10"/>
  <c r="BB265" i="10"/>
  <c r="BL219" i="10"/>
  <c r="BB1152" i="10"/>
  <c r="BB137" i="10"/>
  <c r="BL137" i="10"/>
  <c r="BB1153" i="10"/>
  <c r="BB1463" i="10"/>
  <c r="BB1434" i="10"/>
  <c r="BL1434" i="10"/>
  <c r="BB1154" i="10"/>
  <c r="BL1435" i="10"/>
  <c r="BB1155" i="10"/>
  <c r="BB438" i="10"/>
  <c r="BL438" i="10"/>
  <c r="BB1156" i="10"/>
  <c r="BB30" i="10"/>
  <c r="BL30" i="10"/>
  <c r="BB1157" i="10"/>
  <c r="BL44" i="10"/>
  <c r="BB1158" i="10"/>
  <c r="BB191" i="10"/>
  <c r="BL191" i="10"/>
  <c r="BB1159" i="10"/>
  <c r="BL58" i="10"/>
  <c r="BB1160" i="10"/>
  <c r="BB59" i="10"/>
  <c r="BB103" i="10"/>
  <c r="BL103" i="10"/>
  <c r="BB1161" i="10"/>
  <c r="BB541" i="10"/>
  <c r="BL439" i="10"/>
  <c r="BB1162" i="10"/>
  <c r="BL541" i="10"/>
  <c r="BB1163" i="10"/>
  <c r="BB440" i="10"/>
  <c r="BL440" i="10"/>
  <c r="BB1164" i="10"/>
  <c r="BB192" i="10"/>
  <c r="BL192" i="10"/>
  <c r="BB1165" i="10"/>
  <c r="BL1436" i="10"/>
  <c r="BB1166" i="10"/>
  <c r="BB320" i="10"/>
  <c r="BL441" i="10"/>
  <c r="BB1167" i="10"/>
  <c r="BB193" i="10"/>
  <c r="BL193" i="10"/>
  <c r="BB1168" i="10"/>
  <c r="BL227" i="10"/>
  <c r="BB1169" i="10"/>
  <c r="BB688" i="10"/>
  <c r="BL1437" i="10"/>
  <c r="BB1170" i="10"/>
  <c r="BL80" i="10"/>
  <c r="BB1171" i="10"/>
  <c r="BB276" i="10"/>
  <c r="BB220" i="10"/>
  <c r="BL220" i="10"/>
  <c r="BB1172" i="10"/>
  <c r="BB442" i="10"/>
  <c r="BL442" i="10"/>
  <c r="BB1173" i="10"/>
  <c r="BB41" i="10"/>
  <c r="BL41" i="10"/>
  <c r="BB1174" i="10"/>
  <c r="BB329" i="10"/>
  <c r="BL329" i="10"/>
  <c r="BB1175" i="10"/>
  <c r="BB797" i="10"/>
  <c r="BB11" i="10"/>
  <c r="BL11" i="10"/>
  <c r="BB1176" i="10"/>
  <c r="BB572" i="10"/>
  <c r="BB16" i="10"/>
  <c r="BL16" i="10"/>
  <c r="BB1177" i="10"/>
  <c r="BB454" i="10"/>
  <c r="BL19" i="10"/>
  <c r="BB1178" i="10"/>
  <c r="BB1438" i="10"/>
  <c r="BL1438" i="10"/>
  <c r="BB1179" i="10"/>
  <c r="BB726" i="10"/>
  <c r="BB1439" i="10"/>
  <c r="BL1439" i="10"/>
  <c r="BB1180" i="10"/>
  <c r="BL276" i="10"/>
  <c r="BB1181" i="10"/>
  <c r="BB17" i="10"/>
  <c r="BL17" i="10"/>
  <c r="BB1182" i="10"/>
  <c r="BB652" i="10"/>
  <c r="BB542" i="10"/>
  <c r="BL542" i="10"/>
  <c r="BB1183" i="10"/>
  <c r="BB297" i="10"/>
  <c r="BB260" i="10"/>
  <c r="BL260" i="10"/>
  <c r="BB1184" i="10"/>
  <c r="BB617" i="10"/>
  <c r="BB261" i="10"/>
  <c r="BL261" i="10"/>
  <c r="BB1185" i="10"/>
  <c r="BB154" i="10"/>
  <c r="BL154" i="10"/>
  <c r="BB1186" i="10"/>
  <c r="BL443" i="10"/>
  <c r="BB1187" i="10"/>
  <c r="BB720" i="10"/>
  <c r="BB1383" i="10"/>
  <c r="BL1383" i="10"/>
  <c r="BB1188" i="10"/>
  <c r="BL194" i="10"/>
  <c r="BB1189" i="10"/>
  <c r="BL444" i="10"/>
  <c r="BB1190" i="10"/>
  <c r="BB453" i="10"/>
  <c r="BL1440" i="10"/>
  <c r="BB1191" i="10"/>
  <c r="BB228" i="10"/>
  <c r="BL228" i="10"/>
  <c r="BB1192" i="10"/>
  <c r="BL445" i="10"/>
  <c r="BB1193" i="10"/>
  <c r="BB21" i="10"/>
  <c r="BB237" i="10"/>
  <c r="BL237" i="10"/>
  <c r="BB1194" i="10"/>
  <c r="BB264" i="10"/>
  <c r="BL1441" i="10"/>
  <c r="BB1195" i="10"/>
  <c r="BB547" i="10"/>
  <c r="BL320" i="10"/>
  <c r="BB1196" i="10"/>
  <c r="BL59" i="10"/>
  <c r="BB1197" i="10"/>
  <c r="BB1442" i="10"/>
  <c r="BL1442" i="10"/>
  <c r="BB1198" i="10"/>
  <c r="BB5" i="10"/>
  <c r="BL238" i="10"/>
  <c r="BB1199" i="10"/>
  <c r="BL321" i="10"/>
  <c r="BB1200" i="10"/>
  <c r="BB543" i="10"/>
  <c r="BL543" i="10"/>
  <c r="BB1201" i="10"/>
  <c r="BB1464" i="10"/>
  <c r="BB1443" i="10"/>
  <c r="BL1443" i="10"/>
  <c r="BB1202" i="10"/>
  <c r="BB446" i="10"/>
  <c r="BL446" i="10"/>
  <c r="BB1203" i="10"/>
  <c r="BB680" i="10"/>
  <c r="BB447" i="10"/>
  <c r="BL447" i="10"/>
  <c r="BB1204" i="10"/>
  <c r="BB570" i="10"/>
  <c r="BB448" i="10"/>
  <c r="BL448" i="10"/>
  <c r="BB1205" i="10"/>
  <c r="BB115" i="10"/>
  <c r="BL115" i="10"/>
  <c r="BB1206" i="10"/>
  <c r="BB96" i="10"/>
  <c r="BL96" i="10"/>
  <c r="BB1207" i="10"/>
  <c r="BB607" i="10"/>
  <c r="BB449" i="10"/>
  <c r="BL449" i="10"/>
  <c r="BB1208" i="10"/>
  <c r="BB587" i="10"/>
  <c r="BB450" i="10"/>
  <c r="BL450" i="10"/>
  <c r="BB1209" i="10"/>
  <c r="BB307" i="10"/>
  <c r="BL307" i="10"/>
  <c r="BB1210" i="10"/>
  <c r="BB116" i="10"/>
  <c r="BL116" i="10"/>
  <c r="BB1211" i="10"/>
  <c r="BL62" i="10"/>
  <c r="BB1212" i="10"/>
  <c r="BB451" i="10"/>
  <c r="BL451" i="10"/>
  <c r="BB1213" i="10"/>
  <c r="BL1444" i="10"/>
  <c r="BB1214" i="10"/>
  <c r="BB4" i="10"/>
  <c r="BL4" i="10"/>
  <c r="BB1215" i="10"/>
  <c r="BB140" i="10"/>
  <c r="BL140" i="10"/>
  <c r="BB1216" i="10"/>
  <c r="BB149" i="10"/>
  <c r="BB129" i="10"/>
  <c r="BL129" i="10"/>
  <c r="BB1217" i="10"/>
  <c r="BB108" i="10"/>
  <c r="BL452" i="10"/>
  <c r="BB1218" i="10"/>
  <c r="BB109" i="10"/>
  <c r="BL453" i="10"/>
  <c r="BB1219" i="10"/>
  <c r="BB195" i="10"/>
  <c r="BB322" i="10"/>
  <c r="BL322" i="10"/>
  <c r="BB1220" i="10"/>
  <c r="BB308" i="10"/>
  <c r="BL308" i="10"/>
  <c r="BB1221" i="10"/>
  <c r="BB1384" i="10"/>
  <c r="BL1384" i="10"/>
  <c r="BB1222" i="10"/>
  <c r="BB14" i="10"/>
  <c r="BL14" i="10"/>
  <c r="BB1223" i="10"/>
  <c r="BB1364" i="10"/>
  <c r="BL1364" i="10"/>
  <c r="BB1224" i="10"/>
  <c r="BB456" i="10"/>
  <c r="BL67" i="10"/>
  <c r="BB1225" i="10"/>
  <c r="BL1445" i="10"/>
  <c r="BB1226" i="10"/>
  <c r="BB455" i="10"/>
  <c r="BB53" i="10"/>
  <c r="BL53" i="10"/>
  <c r="BB1227" i="10"/>
  <c r="BB1465" i="10"/>
  <c r="BL1446" i="10"/>
  <c r="BB1228" i="10"/>
  <c r="BB1466" i="10"/>
  <c r="BL1447" i="10"/>
  <c r="BB1229" i="10"/>
  <c r="BB1365" i="10"/>
  <c r="BL1365" i="10"/>
  <c r="BB1230" i="10"/>
  <c r="BB576" i="10"/>
  <c r="BB323" i="10"/>
  <c r="BL323" i="10"/>
  <c r="BB1231" i="10"/>
  <c r="BL454" i="10"/>
  <c r="BB1232" i="10"/>
  <c r="BB97" i="10"/>
  <c r="BL97" i="10"/>
  <c r="BB1233" i="10"/>
  <c r="BB23" i="10"/>
  <c r="BL23" i="10"/>
  <c r="BB1234" i="10"/>
  <c r="BB9" i="10"/>
  <c r="BL9" i="10"/>
  <c r="BB1235" i="10"/>
  <c r="BL455" i="10"/>
  <c r="BB1236" i="10"/>
  <c r="BB296" i="10"/>
  <c r="BB104" i="10"/>
  <c r="BL104" i="10"/>
  <c r="BB1237" i="10"/>
  <c r="BB330" i="10"/>
  <c r="BL330" i="10"/>
  <c r="BB1238" i="10"/>
  <c r="BB35" i="10"/>
  <c r="BL35" i="10"/>
  <c r="BB1239" i="10"/>
  <c r="BL1448" i="10"/>
  <c r="BB1240" i="10"/>
  <c r="BB200" i="10"/>
  <c r="BB155" i="10"/>
  <c r="BL155" i="10"/>
  <c r="BB1241" i="10"/>
  <c r="BB544" i="10"/>
  <c r="BL544" i="10"/>
  <c r="BB1242" i="10"/>
  <c r="BB309" i="10"/>
  <c r="BL309" i="10"/>
  <c r="BB1243" i="10"/>
  <c r="BB647" i="10"/>
  <c r="BL20" i="10"/>
  <c r="BB1244" i="10"/>
  <c r="BL456" i="10"/>
  <c r="BB1245" i="10"/>
  <c r="BB457" i="10"/>
  <c r="BL457" i="10"/>
  <c r="BB1246" i="10"/>
  <c r="BB458" i="10"/>
  <c r="BL458" i="10"/>
  <c r="BB1247" i="10"/>
  <c r="BB459" i="10"/>
  <c r="BL459" i="10"/>
  <c r="BB1248" i="10"/>
  <c r="BL295" i="10"/>
  <c r="BB1249" i="10"/>
  <c r="BB472" i="10"/>
  <c r="BB460" i="10"/>
  <c r="BL460" i="10"/>
  <c r="BB1250" i="10"/>
  <c r="BB164" i="10"/>
  <c r="BL164" i="10"/>
  <c r="BB1251" i="10"/>
  <c r="BB656" i="10"/>
  <c r="BB156" i="10"/>
  <c r="BL156" i="10"/>
  <c r="BB1252" i="10"/>
  <c r="BB537" i="10"/>
  <c r="BL537" i="10"/>
  <c r="BB1253" i="10"/>
  <c r="BB577" i="10"/>
  <c r="BB324" i="10"/>
  <c r="BL324" i="10"/>
  <c r="BB1254" i="10"/>
  <c r="BB461" i="10"/>
  <c r="BL461" i="10"/>
  <c r="BB1255" i="10"/>
  <c r="BB462" i="10"/>
  <c r="BL462" i="10"/>
  <c r="BB1256" i="10"/>
  <c r="BB36" i="10"/>
  <c r="BL36" i="10"/>
  <c r="BB1257" i="10"/>
  <c r="BB494" i="10"/>
  <c r="BB310" i="10"/>
  <c r="BL310" i="10"/>
  <c r="BB1258" i="10"/>
  <c r="BB253" i="10"/>
  <c r="BL253" i="10"/>
  <c r="BB1259" i="10"/>
  <c r="BL81" i="10"/>
  <c r="BB1260" i="10"/>
  <c r="BB620" i="10"/>
  <c r="BB138" i="10"/>
  <c r="BL138" i="10"/>
  <c r="BB1261" i="10"/>
  <c r="BL195" i="10"/>
  <c r="BB1262" i="10"/>
  <c r="BB463" i="10"/>
  <c r="BL463" i="10"/>
  <c r="BB1263" i="10"/>
  <c r="BB464" i="10"/>
  <c r="BL464" i="10"/>
  <c r="BB1264" i="10"/>
  <c r="BL296" i="10"/>
  <c r="BB1265" i="10"/>
  <c r="BB207" i="10"/>
  <c r="BL1449" i="10"/>
  <c r="BB1266" i="10"/>
  <c r="BB693" i="10"/>
  <c r="BL1450" i="10"/>
  <c r="BB1267" i="10"/>
  <c r="BB46" i="10"/>
  <c r="BL46" i="10"/>
  <c r="BB1268" i="10"/>
  <c r="BB511" i="10"/>
  <c r="BB465" i="10"/>
  <c r="BL465" i="10"/>
  <c r="BB1269" i="10"/>
  <c r="BB165" i="10"/>
  <c r="BL165" i="10"/>
  <c r="BB1270" i="10"/>
  <c r="BB311" i="10"/>
  <c r="BL311" i="10"/>
  <c r="BB1271" i="10"/>
  <c r="BB1467" i="10"/>
  <c r="BL1451" i="10"/>
  <c r="BB1272" i="10"/>
  <c r="BB466" i="10"/>
  <c r="BL466" i="10"/>
  <c r="BB1273" i="10"/>
  <c r="BB196" i="10"/>
  <c r="BL196" i="10"/>
  <c r="BB1274" i="10"/>
  <c r="BL1452" i="10"/>
  <c r="BB1275" i="10"/>
  <c r="BB262" i="10"/>
  <c r="BL262" i="10"/>
  <c r="BB1276" i="10"/>
  <c r="BB490" i="10"/>
  <c r="BL157" i="10"/>
  <c r="BB1277" i="10"/>
  <c r="BB479" i="10"/>
  <c r="BL1453" i="10"/>
  <c r="BB1278" i="10"/>
  <c r="BB467" i="10"/>
  <c r="BL467" i="10"/>
  <c r="BB1279" i="10"/>
  <c r="BB626" i="10"/>
  <c r="BB468" i="10"/>
  <c r="BL468" i="10"/>
  <c r="BB1280" i="10"/>
  <c r="BB681" i="10"/>
  <c r="BL469" i="10"/>
  <c r="BB1281" i="10"/>
  <c r="BB1468" i="10"/>
  <c r="BL1454" i="10"/>
  <c r="BB1282" i="10"/>
  <c r="BB197" i="10"/>
  <c r="BL197" i="10"/>
  <c r="BB1283" i="10"/>
  <c r="BB1385" i="10"/>
  <c r="BL1385" i="10"/>
  <c r="BB1284" i="10"/>
  <c r="BL470" i="10"/>
  <c r="BB1285" i="10"/>
  <c r="BB787" i="10"/>
  <c r="BL471" i="10"/>
  <c r="BB1286" i="10"/>
  <c r="BB130" i="10"/>
  <c r="BL130" i="10"/>
  <c r="BB1287" i="10"/>
  <c r="BB642" i="10"/>
  <c r="BB221" i="10"/>
  <c r="BL221" i="10"/>
  <c r="BB1288" i="10"/>
  <c r="BL472" i="10"/>
  <c r="BB1289" i="10"/>
  <c r="BB744" i="10"/>
  <c r="BL325" i="10"/>
  <c r="BB1290" i="10"/>
  <c r="BB1372" i="10"/>
  <c r="BL1372" i="10"/>
  <c r="BB1291" i="10"/>
  <c r="BB491" i="10"/>
  <c r="BB198" i="10"/>
  <c r="BL198" i="10"/>
  <c r="BB1292" i="10"/>
  <c r="BB473" i="10"/>
  <c r="BL473" i="10"/>
  <c r="BB1293" i="10"/>
  <c r="BB214" i="10"/>
  <c r="BL214" i="10"/>
  <c r="BB1294" i="10"/>
  <c r="BB1469" i="10"/>
  <c r="BL1455" i="10"/>
  <c r="BB1295" i="10"/>
  <c r="BB215" i="10"/>
  <c r="BL215" i="10"/>
  <c r="BB1296" i="10"/>
  <c r="BB199" i="10"/>
  <c r="BL199" i="10"/>
  <c r="BB1297" i="10"/>
  <c r="BB64" i="10"/>
  <c r="BB326" i="10"/>
  <c r="BL326" i="10"/>
  <c r="BB1298" i="10"/>
  <c r="BB111" i="10"/>
  <c r="BL111" i="10"/>
  <c r="BB1299" i="10"/>
  <c r="BB556" i="10"/>
  <c r="BB148" i="10"/>
  <c r="BL148" i="10"/>
  <c r="BB1300" i="10"/>
  <c r="BB762" i="10"/>
  <c r="BB474" i="10"/>
  <c r="BL474" i="10"/>
  <c r="BB1301" i="10"/>
  <c r="BB545" i="10"/>
  <c r="BL545" i="10"/>
  <c r="BB1302" i="10"/>
  <c r="BB131" i="10"/>
  <c r="BL131" i="10"/>
  <c r="BB1303" i="10"/>
  <c r="BL22" i="10"/>
  <c r="BB1304" i="10"/>
  <c r="BB31" i="10"/>
  <c r="BB475" i="10"/>
  <c r="BL475" i="10"/>
  <c r="BB1305" i="10"/>
  <c r="BL200" i="10"/>
  <c r="BB1306" i="10"/>
  <c r="BL476" i="10"/>
  <c r="BB1307" i="10"/>
  <c r="BB555" i="10"/>
  <c r="BB477" i="10"/>
  <c r="BL477" i="10"/>
  <c r="BB1308" i="10"/>
  <c r="BB578" i="10"/>
  <c r="BB478" i="10"/>
  <c r="BL478" i="10"/>
  <c r="BB1309" i="10"/>
  <c r="BB737" i="10"/>
  <c r="BL479" i="10"/>
  <c r="BB1310" i="10"/>
  <c r="BL480" i="10"/>
  <c r="BB1311" i="10"/>
  <c r="BB546" i="10"/>
  <c r="BL546" i="10"/>
  <c r="BB1312" i="10"/>
  <c r="BB201" i="10"/>
  <c r="BL201" i="10"/>
  <c r="BB1313" i="10"/>
  <c r="BL481" i="10"/>
  <c r="BB1314" i="10"/>
  <c r="BB47" i="10"/>
  <c r="BL47" i="10"/>
  <c r="BB1315" i="10"/>
  <c r="BB112" i="10"/>
  <c r="BL112" i="10"/>
  <c r="BB1316" i="10"/>
  <c r="BB1386" i="10"/>
  <c r="BL1386" i="10"/>
  <c r="BB1317" i="10"/>
  <c r="BB482" i="10"/>
  <c r="BL482" i="10"/>
  <c r="BB1318" i="10"/>
  <c r="BB483" i="10"/>
  <c r="BL483" i="10"/>
  <c r="BB1319" i="10"/>
  <c r="BB781" i="10"/>
  <c r="BB277" i="10"/>
  <c r="BL277" i="10"/>
  <c r="BB1320" i="10"/>
  <c r="BB484" i="10"/>
  <c r="BL484" i="10"/>
  <c r="BB1321" i="10"/>
  <c r="BB158" i="10"/>
  <c r="BL158" i="10"/>
  <c r="BB1322" i="10"/>
  <c r="BB239" i="10"/>
  <c r="BL239" i="10"/>
  <c r="BB1323" i="10"/>
  <c r="BB240" i="10"/>
  <c r="BL240" i="10"/>
  <c r="BB1324" i="10"/>
  <c r="BB485" i="10"/>
  <c r="BL485" i="10"/>
  <c r="BB1325" i="10"/>
  <c r="BL5" i="10"/>
  <c r="BB1326" i="10"/>
  <c r="BL263" i="10"/>
  <c r="BB1327" i="10"/>
  <c r="BL63" i="10"/>
  <c r="BB1328" i="10"/>
  <c r="BB772" i="10"/>
  <c r="BL297" i="10"/>
  <c r="BB1329" i="10"/>
  <c r="BB486" i="10"/>
  <c r="BL486" i="10"/>
  <c r="BB1330" i="10"/>
  <c r="BB202" i="10"/>
  <c r="BL202" i="10"/>
  <c r="BB1331" i="10"/>
  <c r="BB1470" i="10"/>
  <c r="BL1456" i="10"/>
  <c r="BB1332" i="10"/>
  <c r="BB159" i="10"/>
  <c r="BL1457" i="10"/>
  <c r="BB1333" i="10"/>
  <c r="BB82" i="10"/>
  <c r="BL82" i="10"/>
  <c r="BB1334" i="10"/>
  <c r="BB1471" i="10"/>
  <c r="BL1458" i="10"/>
  <c r="BB1335" i="10"/>
  <c r="BB241" i="10"/>
  <c r="BL241" i="10"/>
  <c r="BB1336" i="10"/>
  <c r="BB244" i="10"/>
  <c r="BL487" i="10"/>
  <c r="BB1337" i="10"/>
  <c r="BB711" i="10"/>
  <c r="BL488" i="10"/>
  <c r="BB1338" i="10"/>
  <c r="BL489" i="10"/>
  <c r="BB1339" i="10"/>
  <c r="BL90" i="10"/>
  <c r="BB1340" i="10"/>
  <c r="BB312" i="10"/>
  <c r="BL312" i="10"/>
  <c r="BB1341" i="10"/>
  <c r="BL105" i="10"/>
  <c r="BB1342" i="10"/>
  <c r="BL490" i="10"/>
  <c r="BB1343" i="10"/>
  <c r="BL491" i="10"/>
  <c r="BB1344" i="10"/>
  <c r="BB1366" i="10"/>
  <c r="BL1366" i="10"/>
  <c r="BB1345" i="10"/>
  <c r="BB166" i="10"/>
  <c r="BL166" i="10"/>
  <c r="BB1346" i="10"/>
  <c r="BB679" i="10"/>
  <c r="BB203" i="10"/>
  <c r="BL203" i="10"/>
  <c r="BB1347" i="10"/>
  <c r="BB204" i="10"/>
  <c r="BL204" i="10"/>
  <c r="BB1348" i="10"/>
  <c r="BL547" i="10"/>
  <c r="BB1349" i="10"/>
  <c r="BL492" i="10"/>
  <c r="BB1350" i="10"/>
  <c r="BL493" i="10"/>
  <c r="BB1351" i="10"/>
  <c r="BL494" i="10"/>
  <c r="BB1352" i="10"/>
  <c r="BB579" i="10"/>
  <c r="BL495" i="10"/>
  <c r="BB1353" i="10"/>
  <c r="BB242" i="10"/>
  <c r="BL242" i="10"/>
  <c r="BB1354" i="10"/>
  <c r="BB74" i="10"/>
  <c r="BL74" i="10"/>
  <c r="BB1355" i="10"/>
  <c r="BL496" i="10"/>
  <c r="BB1356" i="10"/>
  <c r="BB54" i="10"/>
  <c r="BL54" i="10"/>
  <c r="BB1357" i="10"/>
  <c r="BB60" i="10"/>
  <c r="BB205" i="10"/>
  <c r="BL205" i="10"/>
  <c r="BB1358" i="10"/>
  <c r="BL497" i="10"/>
  <c r="BB1359" i="10"/>
  <c r="BB761" i="10"/>
  <c r="BB327" i="10"/>
  <c r="BL327" i="10"/>
  <c r="BB99" i="10"/>
  <c r="BL1459" i="10"/>
  <c r="BB229" i="10"/>
  <c r="BL229" i="10"/>
  <c r="BB206" i="10"/>
  <c r="BL206" i="10"/>
  <c r="BL207" i="10"/>
  <c r="BB615" i="10"/>
  <c r="BB243" i="10"/>
  <c r="BL243" i="10"/>
  <c r="BB760" i="10"/>
  <c r="BB117" i="10"/>
  <c r="BL117" i="10"/>
  <c r="BB538" i="10"/>
  <c r="BL538" i="10"/>
  <c r="BB1367" i="10"/>
  <c r="BB141" i="10"/>
  <c r="BL141" i="10"/>
  <c r="BB142" i="10"/>
  <c r="BL142" i="10"/>
  <c r="BB498" i="10"/>
  <c r="BL498" i="10"/>
  <c r="BL555" i="10"/>
  <c r="BB499" i="10"/>
  <c r="BL499" i="10"/>
  <c r="BL108" i="10"/>
  <c r="BB1373" i="10"/>
  <c r="BL1460" i="10"/>
  <c r="BL1461" i="10"/>
  <c r="BB331" i="10"/>
  <c r="BL331" i="10"/>
  <c r="BB332" i="10"/>
  <c r="BL332" i="10"/>
  <c r="BB500" i="10"/>
  <c r="BL500" i="10"/>
  <c r="BL31" i="10"/>
  <c r="BB501" i="10"/>
  <c r="BL501" i="10"/>
  <c r="BL313" i="10"/>
  <c r="BB502" i="10"/>
  <c r="BL502" i="10"/>
  <c r="BL556" i="10"/>
  <c r="BB298" i="10"/>
  <c r="BL298" i="10"/>
  <c r="BB123" i="10"/>
  <c r="BL123" i="10"/>
  <c r="BL1462" i="10"/>
  <c r="BL244" i="10"/>
  <c r="BB1387" i="10"/>
  <c r="BL21" i="10"/>
  <c r="BB503" i="10"/>
  <c r="BL503" i="10"/>
  <c r="BB504" i="10"/>
  <c r="BL504" i="10"/>
  <c r="BB83" i="10"/>
  <c r="BL83" i="10"/>
  <c r="BB721" i="10"/>
  <c r="BB50" i="10"/>
  <c r="BL50" i="10"/>
  <c r="BB505" i="10"/>
  <c r="BL505" i="10"/>
  <c r="BB506" i="10"/>
  <c r="BL506" i="10"/>
  <c r="BL32" i="10"/>
  <c r="BB168" i="10"/>
  <c r="BL264" i="10"/>
  <c r="BL91" i="10"/>
  <c r="BB585" i="10"/>
  <c r="BL149" i="10"/>
  <c r="BB98" i="10"/>
  <c r="BL98" i="10"/>
  <c r="BB278" i="10"/>
  <c r="BL278" i="10"/>
  <c r="BB658" i="10"/>
  <c r="BB507" i="10"/>
  <c r="BL507" i="10"/>
  <c r="BB508" i="10"/>
  <c r="BL508" i="10"/>
  <c r="BB611" i="10"/>
  <c r="BB299" i="10"/>
  <c r="BL299" i="10"/>
  <c r="BB509" i="10"/>
  <c r="BL509" i="10"/>
  <c r="BL510" i="10"/>
  <c r="BL511" i="10"/>
  <c r="BB512" i="10"/>
  <c r="BL512" i="10"/>
  <c r="BB300" i="10"/>
  <c r="BL300" i="10"/>
  <c r="BB513" i="10"/>
  <c r="BL513" i="10"/>
  <c r="BB714" i="10"/>
  <c r="BL208" i="10"/>
  <c r="BB514" i="10"/>
  <c r="BL514" i="10"/>
  <c r="BB804" i="10"/>
  <c r="BB515" i="10"/>
  <c r="BL515" i="10"/>
  <c r="BB516" i="10"/>
  <c r="BL516" i="10"/>
  <c r="BB664" i="10"/>
  <c r="BL1463" i="10"/>
  <c r="BB301" i="10"/>
  <c r="BL301" i="10"/>
  <c r="BL1464" i="10"/>
  <c r="BL64" i="10"/>
  <c r="BB604" i="10"/>
  <c r="BL1465" i="10"/>
  <c r="BB209" i="10"/>
  <c r="BL209" i="10"/>
  <c r="BB210" i="10"/>
  <c r="BL210" i="10"/>
  <c r="BL167" i="10"/>
  <c r="BB517" i="10"/>
  <c r="BL517" i="10"/>
  <c r="BB55" i="10"/>
  <c r="BL55" i="10"/>
  <c r="BL1367" i="10"/>
  <c r="BB593" i="10"/>
  <c r="BL1373" i="10"/>
  <c r="BB518" i="10"/>
  <c r="BL518" i="10"/>
  <c r="BL87" i="10"/>
  <c r="BL519" i="10"/>
  <c r="BB24" i="10"/>
  <c r="BL24" i="10"/>
  <c r="BL265" i="10"/>
  <c r="BL60" i="10"/>
  <c r="BB520" i="10"/>
  <c r="BL520" i="10"/>
  <c r="BB521" i="10"/>
  <c r="BL521" i="10"/>
  <c r="BL99" i="10"/>
  <c r="BB245" i="10"/>
  <c r="BL245" i="10"/>
  <c r="BL1466" i="10"/>
  <c r="BB75" i="10"/>
  <c r="BL75" i="10"/>
  <c r="BB776" i="10"/>
  <c r="BL109" i="10"/>
  <c r="BB1472" i="10"/>
  <c r="BL1467" i="10"/>
  <c r="BL1468" i="10"/>
  <c r="BB566" i="10"/>
  <c r="BL68" i="10"/>
  <c r="BB279" i="10"/>
  <c r="BL279" i="10"/>
  <c r="BB113" i="10"/>
  <c r="BL113" i="10"/>
  <c r="BB522" i="10"/>
  <c r="BL522" i="10"/>
  <c r="BB211" i="10"/>
  <c r="BL211" i="10"/>
  <c r="BB777" i="10"/>
  <c r="BB314" i="10"/>
  <c r="BL314" i="10"/>
  <c r="BB523" i="10"/>
  <c r="BL523" i="10"/>
  <c r="BB524" i="10"/>
  <c r="BL524" i="10"/>
  <c r="BB525" i="10"/>
  <c r="BL525" i="10"/>
  <c r="BL212" i="10"/>
  <c r="BB246" i="10"/>
  <c r="BL246" i="10"/>
  <c r="BB526" i="10"/>
  <c r="BL526" i="10"/>
  <c r="BB143" i="10"/>
  <c r="BL143" i="10"/>
  <c r="BL159" i="10"/>
  <c r="BB527" i="10"/>
  <c r="BL527" i="10"/>
  <c r="BL61" i="10"/>
  <c r="BL1387" i="10"/>
  <c r="BL168" i="10"/>
  <c r="BB280" i="10"/>
  <c r="BL280" i="10"/>
  <c r="BB114" i="10"/>
  <c r="BL114" i="10"/>
  <c r="BB560" i="10"/>
  <c r="BB528" i="10"/>
  <c r="BL528" i="10"/>
  <c r="BL27" i="10"/>
  <c r="BB539" i="10"/>
  <c r="BL539" i="10"/>
  <c r="BB529" i="10"/>
  <c r="BL529" i="10"/>
  <c r="BB530" i="10"/>
  <c r="BL530" i="10"/>
  <c r="BB788" i="10"/>
  <c r="BB531" i="10"/>
  <c r="BL531" i="10"/>
  <c r="BL1469" i="10"/>
  <c r="BL1470" i="10"/>
  <c r="BB315" i="10"/>
  <c r="BL315" i="10"/>
  <c r="BL532" i="10"/>
  <c r="BL1471" i="10"/>
  <c r="BL69" i="10"/>
  <c r="BB575" i="10"/>
  <c r="BB213" i="10"/>
  <c r="BL213" i="10"/>
  <c r="BB1473" i="10"/>
  <c r="BL1472" i="10"/>
  <c r="BB806" i="10"/>
  <c r="BB807" i="10"/>
  <c r="BB2" i="10"/>
  <c r="BB92" i="10"/>
  <c r="BB333" i="10"/>
  <c r="BB561" i="10"/>
  <c r="BB562" i="10"/>
  <c r="BB563" i="10"/>
  <c r="BB564" i="10"/>
  <c r="BB565" i="10"/>
  <c r="BB581" i="10"/>
  <c r="BB582" i="10"/>
  <c r="BB583" i="10"/>
  <c r="BB584" i="10"/>
  <c r="BB588" i="10"/>
  <c r="BB589" i="10"/>
  <c r="BB590" i="10"/>
  <c r="BB591" i="10"/>
  <c r="BB592" i="10"/>
  <c r="BB595" i="10"/>
  <c r="BB596" i="10"/>
  <c r="BB597" i="10"/>
  <c r="BB598" i="10"/>
  <c r="BB601" i="10"/>
  <c r="BB602" i="10"/>
  <c r="BB608" i="10"/>
  <c r="BB609" i="10"/>
  <c r="BB616" i="10"/>
  <c r="BB619" i="10"/>
  <c r="BB621" i="10"/>
  <c r="BB622" i="10"/>
  <c r="BB623" i="10"/>
  <c r="BB624" i="10"/>
  <c r="BB628" i="10"/>
  <c r="BB632" i="10"/>
  <c r="BB633" i="10"/>
  <c r="BB634" i="10"/>
  <c r="BB635" i="10"/>
  <c r="BB636" i="10"/>
  <c r="BB637" i="10"/>
  <c r="BB643" i="10"/>
  <c r="BB644" i="10"/>
  <c r="BB645" i="10"/>
  <c r="BB648" i="10"/>
  <c r="BB649" i="10"/>
  <c r="BB650" i="10"/>
  <c r="BB651" i="10"/>
  <c r="BB653" i="10"/>
  <c r="BB654" i="10"/>
  <c r="BB655" i="10"/>
  <c r="BB659" i="10"/>
  <c r="BB660" i="10"/>
  <c r="BB661" i="10"/>
  <c r="BB662" i="10"/>
  <c r="BB663" i="10"/>
  <c r="BB665" i="10"/>
  <c r="BB666" i="10"/>
  <c r="BB667" i="10"/>
  <c r="BB668" i="10"/>
  <c r="BB669" i="10"/>
  <c r="BB672" i="10"/>
  <c r="BB673" i="10"/>
  <c r="BB674" i="10"/>
  <c r="BB675" i="10"/>
  <c r="BB676" i="10"/>
  <c r="BB682" i="10"/>
  <c r="BB683" i="10"/>
  <c r="BB684" i="10"/>
  <c r="BB685" i="10"/>
  <c r="BB686" i="10"/>
  <c r="BB687" i="10"/>
  <c r="BB690" i="10"/>
  <c r="BB691" i="10"/>
  <c r="BB692" i="10"/>
  <c r="BB694" i="10"/>
  <c r="BB695" i="10"/>
  <c r="BB696" i="10"/>
  <c r="BB697" i="10"/>
  <c r="BB701" i="10"/>
  <c r="BB702" i="10"/>
  <c r="BB703" i="10"/>
  <c r="BB704" i="10"/>
  <c r="BB705" i="10"/>
  <c r="BB706" i="10"/>
  <c r="BB707" i="10"/>
  <c r="BB708" i="10"/>
  <c r="BB709" i="10"/>
  <c r="BB712" i="10"/>
  <c r="BB715" i="10"/>
  <c r="BB716" i="10"/>
  <c r="BB717" i="10"/>
  <c r="BB718" i="10"/>
  <c r="BB723" i="10"/>
  <c r="BB724" i="10"/>
  <c r="BB725" i="10"/>
  <c r="BB729" i="10"/>
  <c r="BB730" i="10"/>
  <c r="BB732" i="10"/>
  <c r="BB733" i="10"/>
  <c r="BB734" i="10"/>
  <c r="BB735" i="10"/>
  <c r="BB736" i="10"/>
  <c r="BB738" i="10"/>
  <c r="BB741" i="10"/>
  <c r="BB742" i="10"/>
  <c r="BB743" i="10"/>
  <c r="BB746" i="10"/>
  <c r="BB747" i="10"/>
  <c r="BB748" i="10"/>
  <c r="BB749" i="10"/>
  <c r="BB750" i="10"/>
  <c r="BB751" i="10"/>
  <c r="BB752" i="10"/>
  <c r="BB754" i="10"/>
  <c r="BB755" i="10"/>
  <c r="BB757" i="10"/>
  <c r="BB758" i="10"/>
  <c r="BB759" i="10"/>
  <c r="BB763" i="10"/>
  <c r="BB764" i="10"/>
  <c r="BB765" i="10"/>
  <c r="BB767" i="10"/>
  <c r="BB768" i="10"/>
  <c r="BB769" i="10"/>
  <c r="BB770" i="10"/>
  <c r="BB774" i="10"/>
  <c r="BB778" i="10"/>
  <c r="BB783" i="10"/>
  <c r="BB789" i="10"/>
  <c r="BB790" i="10"/>
  <c r="BB791" i="10"/>
  <c r="BB792" i="10"/>
  <c r="BB795" i="10"/>
  <c r="BB796" i="10"/>
  <c r="BB798" i="10"/>
  <c r="BB799" i="10"/>
  <c r="BB800" i="10"/>
  <c r="BB802" i="10"/>
  <c r="BB803" i="10"/>
  <c r="BB805" i="10"/>
  <c r="BB1475" i="10"/>
  <c r="BG1475" i="10"/>
  <c r="BL92" i="10"/>
  <c r="BL333" i="10"/>
  <c r="BL1478" i="10"/>
  <c r="BC809" i="10"/>
  <c r="BC889" i="10"/>
  <c r="BC169" i="10"/>
  <c r="BM169" i="10"/>
  <c r="BC810" i="10"/>
  <c r="BC313" i="10"/>
  <c r="BC1389" i="10"/>
  <c r="BM1389" i="10"/>
  <c r="BC811" i="10"/>
  <c r="BC471" i="10"/>
  <c r="BC266" i="10"/>
  <c r="BM266" i="10"/>
  <c r="BC812" i="10"/>
  <c r="BC888" i="10"/>
  <c r="BC170" i="10"/>
  <c r="BM170" i="10"/>
  <c r="BC813" i="10"/>
  <c r="BC495" i="10"/>
  <c r="BC334" i="10"/>
  <c r="BM334" i="10"/>
  <c r="BC814" i="10"/>
  <c r="BC885" i="10"/>
  <c r="BC171" i="10"/>
  <c r="BM171" i="10"/>
  <c r="BC815" i="10"/>
  <c r="BC960" i="10"/>
  <c r="BC335" i="10"/>
  <c r="BM335" i="10"/>
  <c r="BC816" i="10"/>
  <c r="BC827" i="10"/>
  <c r="BC40" i="10"/>
  <c r="BM40" i="10"/>
  <c r="BC817" i="10"/>
  <c r="BC944" i="10"/>
  <c r="BC281" i="10"/>
  <c r="BM281" i="10"/>
  <c r="BC818" i="10"/>
  <c r="BC739" i="10"/>
  <c r="BC336" i="10"/>
  <c r="BM336" i="10"/>
  <c r="BC819" i="10"/>
  <c r="BC961" i="10"/>
  <c r="BC337" i="10"/>
  <c r="BM337" i="10"/>
  <c r="BC820" i="10"/>
  <c r="BC434" i="10"/>
  <c r="BC1390" i="10"/>
  <c r="BM1390" i="10"/>
  <c r="BC821" i="10"/>
  <c r="BC519" i="10"/>
  <c r="BC1391" i="10"/>
  <c r="BM1391" i="10"/>
  <c r="BC822" i="10"/>
  <c r="BC872" i="10"/>
  <c r="BC132" i="10"/>
  <c r="BM132" i="10"/>
  <c r="BC823" i="10"/>
  <c r="BC368" i="10"/>
  <c r="BC139" i="10"/>
  <c r="BM139" i="10"/>
  <c r="BC824" i="10"/>
  <c r="BC886" i="10"/>
  <c r="BC172" i="10"/>
  <c r="BM172" i="10"/>
  <c r="BC825" i="10"/>
  <c r="BC401" i="10"/>
  <c r="BC6" i="10"/>
  <c r="BM6" i="10"/>
  <c r="BC826" i="10"/>
  <c r="BC263" i="10"/>
  <c r="BC1392" i="10"/>
  <c r="BM1392" i="10"/>
  <c r="BC258" i="10"/>
  <c r="BC1393" i="10"/>
  <c r="BM1393" i="10"/>
  <c r="BC828" i="10"/>
  <c r="BC379" i="10"/>
  <c r="BC1394" i="10"/>
  <c r="BM1394" i="10"/>
  <c r="BC829" i="10"/>
  <c r="BC858" i="10"/>
  <c r="BC88" i="10"/>
  <c r="BM88" i="10"/>
  <c r="BC830" i="10"/>
  <c r="BC880" i="10"/>
  <c r="BC150" i="10"/>
  <c r="BM150" i="10"/>
  <c r="BC831" i="10"/>
  <c r="BC962" i="10"/>
  <c r="BC338" i="10"/>
  <c r="BM338" i="10"/>
  <c r="BC832" i="10"/>
  <c r="BC612" i="10"/>
  <c r="BC1374" i="10"/>
  <c r="BM1374" i="10"/>
  <c r="BC833" i="10"/>
  <c r="BC470" i="10"/>
  <c r="BC230" i="10"/>
  <c r="BM230" i="10"/>
  <c r="BC834" i="10"/>
  <c r="BC444" i="10"/>
  <c r="BC339" i="10"/>
  <c r="BM339" i="10"/>
  <c r="BC835" i="10"/>
  <c r="BC12" i="10"/>
  <c r="BM12" i="10"/>
  <c r="BC836" i="10"/>
  <c r="BC953" i="10"/>
  <c r="BC302" i="10"/>
  <c r="BM302" i="10"/>
  <c r="BC837" i="10"/>
  <c r="BC931" i="10"/>
  <c r="BC254" i="10"/>
  <c r="BM254" i="10"/>
  <c r="BC838" i="10"/>
  <c r="BC613" i="10"/>
  <c r="BC1395" i="10"/>
  <c r="BM1395" i="10"/>
  <c r="BC839" i="10"/>
  <c r="BC79" i="10"/>
  <c r="BC133" i="10"/>
  <c r="BM133" i="10"/>
  <c r="BC840" i="10"/>
  <c r="BC1429" i="10"/>
  <c r="BC1360" i="10"/>
  <c r="BM1360" i="10"/>
  <c r="BC841" i="10"/>
  <c r="BC641" i="10"/>
  <c r="BC25" i="10"/>
  <c r="BM25" i="10"/>
  <c r="BC842" i="10"/>
  <c r="BC488" i="10"/>
  <c r="BC124" i="10"/>
  <c r="BM124" i="10"/>
  <c r="BC843" i="10"/>
  <c r="BC510" i="10"/>
  <c r="BC303" i="10"/>
  <c r="BM303" i="10"/>
  <c r="BC844" i="10"/>
  <c r="BC639" i="10"/>
  <c r="BC340" i="10"/>
  <c r="BM340" i="10"/>
  <c r="BC845" i="10"/>
  <c r="BC105" i="10"/>
  <c r="BC267" i="10"/>
  <c r="BM267" i="10"/>
  <c r="BC846" i="10"/>
  <c r="BC745" i="10"/>
  <c r="BC341" i="10"/>
  <c r="BM341" i="10"/>
  <c r="BC847" i="10"/>
  <c r="BC963" i="10"/>
  <c r="BC342" i="10"/>
  <c r="BM342" i="10"/>
  <c r="BC848" i="10"/>
  <c r="BC964" i="10"/>
  <c r="BC343" i="10"/>
  <c r="BM343" i="10"/>
  <c r="BC849" i="10"/>
  <c r="BC966" i="10"/>
  <c r="BC344" i="10"/>
  <c r="BM344" i="10"/>
  <c r="BC850" i="10"/>
  <c r="BC125" i="10"/>
  <c r="BC1396" i="10"/>
  <c r="BM1396" i="10"/>
  <c r="BC851" i="10"/>
  <c r="BC915" i="10"/>
  <c r="BC231" i="10"/>
  <c r="BM231" i="10"/>
  <c r="BC852" i="10"/>
  <c r="BC965" i="10"/>
  <c r="BC345" i="10"/>
  <c r="BM345" i="10"/>
  <c r="BC853" i="10"/>
  <c r="BC283" i="10"/>
  <c r="BC134" i="10"/>
  <c r="BM134" i="10"/>
  <c r="BC854" i="10"/>
  <c r="BC580" i="10"/>
  <c r="BC540" i="10"/>
  <c r="BM540" i="10"/>
  <c r="BC855" i="10"/>
  <c r="BC489" i="10"/>
  <c r="BM125" i="10"/>
  <c r="BC856" i="10"/>
  <c r="BC1435" i="10"/>
  <c r="BC1375" i="10"/>
  <c r="BM1375" i="10"/>
  <c r="BC857" i="10"/>
  <c r="BC58" i="10"/>
  <c r="BC1376" i="10"/>
  <c r="BM1376" i="10"/>
  <c r="BC37" i="10"/>
  <c r="BM37" i="10"/>
  <c r="BC859" i="10"/>
  <c r="BC44" i="10"/>
  <c r="BC346" i="10"/>
  <c r="BM346" i="10"/>
  <c r="BC860" i="10"/>
  <c r="BC496" i="10"/>
  <c r="BC347" i="10"/>
  <c r="BM347" i="10"/>
  <c r="BC861" i="10"/>
  <c r="BC932" i="10"/>
  <c r="BC255" i="10"/>
  <c r="BM255" i="10"/>
  <c r="BC862" i="10"/>
  <c r="BC967" i="10"/>
  <c r="BC348" i="10"/>
  <c r="BM348" i="10"/>
  <c r="BC863" i="10"/>
  <c r="BC657" i="10"/>
  <c r="BC349" i="10"/>
  <c r="BM349" i="10"/>
  <c r="BC864" i="10"/>
  <c r="BC969" i="10"/>
  <c r="BC350" i="10"/>
  <c r="BM350" i="10"/>
  <c r="BC865" i="10"/>
  <c r="BC968" i="10"/>
  <c r="BC351" i="10"/>
  <c r="BM351" i="10"/>
  <c r="BC866" i="10"/>
  <c r="BC107" i="10"/>
  <c r="BC352" i="10"/>
  <c r="BM352" i="10"/>
  <c r="BC867" i="10"/>
  <c r="BC385" i="10"/>
  <c r="BC353" i="10"/>
  <c r="BM353" i="10"/>
  <c r="BC868" i="10"/>
  <c r="BC614" i="10"/>
  <c r="BC76" i="10"/>
  <c r="BM76" i="10"/>
  <c r="BC869" i="10"/>
  <c r="BC1444" i="10"/>
  <c r="BC1397" i="10"/>
  <c r="BM1397" i="10"/>
  <c r="BC870" i="10"/>
  <c r="BC603" i="10"/>
  <c r="BC1398" i="10"/>
  <c r="BM1398" i="10"/>
  <c r="BC871" i="10"/>
  <c r="BC567" i="10"/>
  <c r="BC118" i="10"/>
  <c r="BM118" i="10"/>
  <c r="BC970" i="10"/>
  <c r="BC354" i="10"/>
  <c r="BM354" i="10"/>
  <c r="BC873" i="10"/>
  <c r="BC606" i="10"/>
  <c r="BC355" i="10"/>
  <c r="BM355" i="10"/>
  <c r="BC874" i="10"/>
  <c r="BC971" i="10"/>
  <c r="BC356" i="10"/>
  <c r="BM356" i="10"/>
  <c r="BC875" i="10"/>
  <c r="BC945" i="10"/>
  <c r="BC282" i="10"/>
  <c r="BM282" i="10"/>
  <c r="BC876" i="10"/>
  <c r="BC553" i="10"/>
  <c r="BC1399" i="10"/>
  <c r="BM1399" i="10"/>
  <c r="BC877" i="10"/>
  <c r="BC599" i="10"/>
  <c r="BC1400" i="10"/>
  <c r="BM1400" i="10"/>
  <c r="BC878" i="10"/>
  <c r="BC1445" i="10"/>
  <c r="BC1401" i="10"/>
  <c r="BM1401" i="10"/>
  <c r="BC879" i="10"/>
  <c r="BC756" i="10"/>
  <c r="BC42" i="10"/>
  <c r="BM42" i="10"/>
  <c r="BC700" i="10"/>
  <c r="BC357" i="10"/>
  <c r="BM357" i="10"/>
  <c r="BC881" i="10"/>
  <c r="BC638" i="10"/>
  <c r="BC1402" i="10"/>
  <c r="BM1402" i="10"/>
  <c r="BC882" i="10"/>
  <c r="BC973" i="10"/>
  <c r="BC358" i="10"/>
  <c r="BM358" i="10"/>
  <c r="BC883" i="10"/>
  <c r="BC625" i="10"/>
  <c r="BC1403" i="10"/>
  <c r="BM1403" i="10"/>
  <c r="BC884" i="10"/>
  <c r="BC367" i="10"/>
  <c r="BC100" i="10"/>
  <c r="BM100" i="10"/>
  <c r="BC972" i="10"/>
  <c r="BC359" i="10"/>
  <c r="BM359" i="10"/>
  <c r="BC974" i="10"/>
  <c r="BC360" i="10"/>
  <c r="BM360" i="10"/>
  <c r="BC887" i="10"/>
  <c r="BC722" i="10"/>
  <c r="BC151" i="10"/>
  <c r="BM151" i="10"/>
  <c r="BC946" i="10"/>
  <c r="BM283" i="10"/>
  <c r="BC928" i="10"/>
  <c r="BC247" i="10"/>
  <c r="BM247" i="10"/>
  <c r="BC890" i="10"/>
  <c r="BC808" i="10"/>
  <c r="BC3" i="10"/>
  <c r="BM3" i="10"/>
  <c r="BC891" i="10"/>
  <c r="BC194" i="10"/>
  <c r="BC173" i="10"/>
  <c r="BM173" i="10"/>
  <c r="BC892" i="10"/>
  <c r="BC65" i="10"/>
  <c r="BM65" i="10"/>
  <c r="BC893" i="10"/>
  <c r="BC212" i="10"/>
  <c r="BC119" i="10"/>
  <c r="BM119" i="10"/>
  <c r="BC894" i="10"/>
  <c r="BC710" i="10"/>
  <c r="BC101" i="10"/>
  <c r="BM101" i="10"/>
  <c r="BC895" i="10"/>
  <c r="BC476" i="10"/>
  <c r="BC174" i="10"/>
  <c r="BM174" i="10"/>
  <c r="BC896" i="10"/>
  <c r="BC26" i="10"/>
  <c r="BM26" i="10"/>
  <c r="BC897" i="10"/>
  <c r="BC120" i="10"/>
  <c r="BM120" i="10"/>
  <c r="BC898" i="10"/>
  <c r="BC670" i="10"/>
  <c r="BC222" i="10"/>
  <c r="BM222" i="10"/>
  <c r="BC899" i="10"/>
  <c r="BC600" i="10"/>
  <c r="BC268" i="10"/>
  <c r="BM268" i="10"/>
  <c r="BC900" i="10"/>
  <c r="BC66" i="10"/>
  <c r="BC361" i="10"/>
  <c r="BM361" i="10"/>
  <c r="BC901" i="10"/>
  <c r="BC435" i="10"/>
  <c r="BC1404" i="10"/>
  <c r="BM1404" i="10"/>
  <c r="BC902" i="10"/>
  <c r="BC399" i="10"/>
  <c r="BC1405" i="10"/>
  <c r="BM1405" i="10"/>
  <c r="BC903" i="10"/>
  <c r="BC185" i="10"/>
  <c r="BC362" i="10"/>
  <c r="BM362" i="10"/>
  <c r="BC904" i="10"/>
  <c r="BC1045" i="10"/>
  <c r="BC533" i="10"/>
  <c r="BM533" i="10"/>
  <c r="BC905" i="10"/>
  <c r="BC175" i="10"/>
  <c r="BM175" i="10"/>
  <c r="BC906" i="10"/>
  <c r="BC779" i="10"/>
  <c r="BC1406" i="10"/>
  <c r="BM1406" i="10"/>
  <c r="BC907" i="10"/>
  <c r="BC916" i="10"/>
  <c r="BC232" i="10"/>
  <c r="BM232" i="10"/>
  <c r="BC908" i="10"/>
  <c r="BC935" i="10"/>
  <c r="BC256" i="10"/>
  <c r="BM256" i="10"/>
  <c r="BC909" i="10"/>
  <c r="BC919" i="10"/>
  <c r="BC233" i="10"/>
  <c r="BM233" i="10"/>
  <c r="BC910" i="10"/>
  <c r="BC631" i="10"/>
  <c r="BC363" i="10"/>
  <c r="BM363" i="10"/>
  <c r="BC911" i="10"/>
  <c r="BC740" i="10"/>
  <c r="BC364" i="10"/>
  <c r="BM364" i="10"/>
  <c r="BC912" i="10"/>
  <c r="BC32" i="10"/>
  <c r="BC548" i="10"/>
  <c r="BM548" i="10"/>
  <c r="BC913" i="10"/>
  <c r="BC423" i="10"/>
  <c r="BC365" i="10"/>
  <c r="BM365" i="10"/>
  <c r="BC914" i="10"/>
  <c r="BC28" i="10"/>
  <c r="BC126" i="10"/>
  <c r="BM126" i="10"/>
  <c r="BC771" i="10"/>
  <c r="BC1407" i="10"/>
  <c r="BM1407" i="10"/>
  <c r="BC1446" i="10"/>
  <c r="BC1408" i="10"/>
  <c r="BM1408" i="10"/>
  <c r="BC917" i="10"/>
  <c r="BC144" i="10"/>
  <c r="BM144" i="10"/>
  <c r="BC918" i="10"/>
  <c r="BC439" i="10"/>
  <c r="BC70" i="10"/>
  <c r="BM70" i="10"/>
  <c r="BC1449" i="10"/>
  <c r="BC1409" i="10"/>
  <c r="BM1409" i="10"/>
  <c r="BC920" i="10"/>
  <c r="BC1450" i="10"/>
  <c r="BC1410" i="10"/>
  <c r="BM1410" i="10"/>
  <c r="BC921" i="10"/>
  <c r="BC1447" i="10"/>
  <c r="BC1411" i="10"/>
  <c r="BM1411" i="10"/>
  <c r="BC922" i="10"/>
  <c r="BC677" i="10"/>
  <c r="BC1377" i="10"/>
  <c r="BM1377" i="10"/>
  <c r="BC923" i="10"/>
  <c r="BC61" i="10"/>
  <c r="BC284" i="10"/>
  <c r="BM284" i="10"/>
  <c r="BC924" i="10"/>
  <c r="BC1368" i="10"/>
  <c r="BM1368" i="10"/>
  <c r="BC925" i="10"/>
  <c r="BC1448" i="10"/>
  <c r="BC1412" i="10"/>
  <c r="BM1412" i="10"/>
  <c r="BC926" i="10"/>
  <c r="BC975" i="10"/>
  <c r="BC366" i="10"/>
  <c r="BM366" i="10"/>
  <c r="BC927" i="10"/>
  <c r="BC1451" i="10"/>
  <c r="BC1413" i="10"/>
  <c r="BM1413" i="10"/>
  <c r="BC727" i="10"/>
  <c r="BC71" i="10"/>
  <c r="BM71" i="10"/>
  <c r="BC929" i="10"/>
  <c r="BC936" i="10"/>
  <c r="BC257" i="10"/>
  <c r="BM257" i="10"/>
  <c r="BC930" i="10"/>
  <c r="BC424" i="10"/>
  <c r="BM367" i="10"/>
  <c r="BC208" i="10"/>
  <c r="BC135" i="10"/>
  <c r="BM135" i="10"/>
  <c r="BC480" i="10"/>
  <c r="BC216" i="10"/>
  <c r="BM216" i="10"/>
  <c r="BC933" i="10"/>
  <c r="BC38" i="10"/>
  <c r="BM38" i="10"/>
  <c r="BC934" i="10"/>
  <c r="BC15" i="10"/>
  <c r="BM15" i="10"/>
  <c r="BC568" i="10"/>
  <c r="BM368" i="10"/>
  <c r="BC89" i="10"/>
  <c r="BM89" i="10"/>
  <c r="BC937" i="10"/>
  <c r="BC713" i="10"/>
  <c r="BC102" i="10"/>
  <c r="BM102" i="10"/>
  <c r="BC938" i="10"/>
  <c r="BC369" i="10"/>
  <c r="BM369" i="10"/>
  <c r="BC939" i="10"/>
  <c r="BC689" i="10"/>
  <c r="BC8" i="10"/>
  <c r="BM8" i="10"/>
  <c r="BC940" i="10"/>
  <c r="BC947" i="10"/>
  <c r="BC285" i="10"/>
  <c r="BM285" i="10"/>
  <c r="BC941" i="10"/>
  <c r="BC77" i="10"/>
  <c r="BM77" i="10"/>
  <c r="BC942" i="10"/>
  <c r="BC13" i="10"/>
  <c r="BM13" i="10"/>
  <c r="BC943" i="10"/>
  <c r="BC45" i="10"/>
  <c r="BM45" i="10"/>
  <c r="BC801" i="10"/>
  <c r="BC1388" i="10"/>
  <c r="BM1388" i="10"/>
  <c r="BC128" i="10"/>
  <c r="BC370" i="10"/>
  <c r="BM370" i="10"/>
  <c r="BC72" i="10"/>
  <c r="BM72" i="10"/>
  <c r="BC371" i="10"/>
  <c r="BM371" i="10"/>
  <c r="BC948" i="10"/>
  <c r="BC586" i="10"/>
  <c r="BC372" i="10"/>
  <c r="BM372" i="10"/>
  <c r="BC949" i="10"/>
  <c r="BC90" i="10"/>
  <c r="BC373" i="10"/>
  <c r="BM373" i="10"/>
  <c r="BC950" i="10"/>
  <c r="BC80" i="10"/>
  <c r="BC136" i="10"/>
  <c r="BM136" i="10"/>
  <c r="BC951" i="10"/>
  <c r="BC1452" i="10"/>
  <c r="BC1414" i="10"/>
  <c r="BM1414" i="10"/>
  <c r="BC952" i="10"/>
  <c r="BC782" i="10"/>
  <c r="BC549" i="10"/>
  <c r="BM549" i="10"/>
  <c r="BC374" i="10"/>
  <c r="BM374" i="10"/>
  <c r="BC954" i="10"/>
  <c r="BC20" i="10"/>
  <c r="BC160" i="10"/>
  <c r="BM160" i="10"/>
  <c r="BC955" i="10"/>
  <c r="BC176" i="10"/>
  <c r="BM176" i="10"/>
  <c r="BC956" i="10"/>
  <c r="BC67" i="10"/>
  <c r="BC375" i="10"/>
  <c r="BM375" i="10"/>
  <c r="BC957" i="10"/>
  <c r="BC85" i="10"/>
  <c r="BM85" i="10"/>
  <c r="BC958" i="10"/>
  <c r="BC493" i="10"/>
  <c r="BC248" i="10"/>
  <c r="BM248" i="10"/>
  <c r="BC959" i="10"/>
  <c r="BC976" i="10"/>
  <c r="BC376" i="10"/>
  <c r="BM376" i="10"/>
  <c r="BC977" i="10"/>
  <c r="BC377" i="10"/>
  <c r="BM377" i="10"/>
  <c r="BC719" i="10"/>
  <c r="BC1378" i="10"/>
  <c r="BM1378" i="10"/>
  <c r="BC1440" i="10"/>
  <c r="BC1379" i="10"/>
  <c r="BM1379" i="10"/>
  <c r="BC785" i="10"/>
  <c r="BC378" i="10"/>
  <c r="BM378" i="10"/>
  <c r="BC269" i="10"/>
  <c r="BM269" i="10"/>
  <c r="BC145" i="10"/>
  <c r="BM145" i="10"/>
  <c r="BC51" i="10"/>
  <c r="BM51" i="10"/>
  <c r="BC234" i="10"/>
  <c r="BM234" i="10"/>
  <c r="BC978" i="10"/>
  <c r="BM379" i="10"/>
  <c r="BC62" i="10"/>
  <c r="BC286" i="10"/>
  <c r="BM286" i="10"/>
  <c r="BC979" i="10"/>
  <c r="BC380" i="10"/>
  <c r="BM380" i="10"/>
  <c r="BC1453" i="10"/>
  <c r="BC1415" i="10"/>
  <c r="BM1415" i="10"/>
  <c r="BC223" i="10"/>
  <c r="BM223" i="10"/>
  <c r="BC29" i="10"/>
  <c r="BC146" i="10"/>
  <c r="BM146" i="10"/>
  <c r="BC784" i="10"/>
  <c r="BC304" i="10"/>
  <c r="BM304" i="10"/>
  <c r="BC238" i="10"/>
  <c r="BC381" i="10"/>
  <c r="BM381" i="10"/>
  <c r="BC386" i="10"/>
  <c r="BC382" i="10"/>
  <c r="BM382" i="10"/>
  <c r="BC186" i="10"/>
  <c r="BC383" i="10"/>
  <c r="BM383" i="10"/>
  <c r="BC980" i="10"/>
  <c r="BC384" i="10"/>
  <c r="BM384" i="10"/>
  <c r="BC187" i="10"/>
  <c r="BM385" i="10"/>
  <c r="BC259" i="10"/>
  <c r="BM386" i="10"/>
  <c r="BC981" i="10"/>
  <c r="BC1437" i="10"/>
  <c r="BC1380" i="10"/>
  <c r="BM1380" i="10"/>
  <c r="BC982" i="10"/>
  <c r="BC56" i="10"/>
  <c r="BM56" i="10"/>
  <c r="BC983" i="10"/>
  <c r="BC19" i="10"/>
  <c r="BC1416" i="10"/>
  <c r="BM1416" i="10"/>
  <c r="BC984" i="10"/>
  <c r="BC532" i="10"/>
  <c r="BC1417" i="10"/>
  <c r="BM1417" i="10"/>
  <c r="BC985" i="10"/>
  <c r="BC698" i="10"/>
  <c r="BC1369" i="10"/>
  <c r="BM1369" i="10"/>
  <c r="BC986" i="10"/>
  <c r="BC177" i="10"/>
  <c r="BM177" i="10"/>
  <c r="BC987" i="10"/>
  <c r="BC157" i="10"/>
  <c r="BC1361" i="10"/>
  <c r="BM1361" i="10"/>
  <c r="BC988" i="10"/>
  <c r="BC605" i="10"/>
  <c r="BC93" i="10"/>
  <c r="BM93" i="10"/>
  <c r="BC989" i="10"/>
  <c r="BC387" i="10"/>
  <c r="BM387" i="10"/>
  <c r="BC990" i="10"/>
  <c r="BC550" i="10"/>
  <c r="BM550" i="10"/>
  <c r="BC991" i="10"/>
  <c r="BC678" i="10"/>
  <c r="BC10" i="10"/>
  <c r="BM10" i="10"/>
  <c r="BC992" i="10"/>
  <c r="BC646" i="10"/>
  <c r="BC1418" i="10"/>
  <c r="BM1418" i="10"/>
  <c r="BC993" i="10"/>
  <c r="BC1454" i="10"/>
  <c r="BC1419" i="10"/>
  <c r="BM1419" i="10"/>
  <c r="BC994" i="10"/>
  <c r="BC1474" i="10"/>
  <c r="BC1420" i="10"/>
  <c r="BM1420" i="10"/>
  <c r="BC995" i="10"/>
  <c r="BC22" i="10"/>
  <c r="BC388" i="10"/>
  <c r="BM388" i="10"/>
  <c r="BC996" i="10"/>
  <c r="BC389" i="10"/>
  <c r="BM389" i="10"/>
  <c r="BC997" i="10"/>
  <c r="BC794" i="10"/>
  <c r="BC390" i="10"/>
  <c r="BM390" i="10"/>
  <c r="BC998" i="10"/>
  <c r="BC325" i="10"/>
  <c r="BM28" i="10"/>
  <c r="BC999" i="10"/>
  <c r="BC270" i="10"/>
  <c r="BM270" i="10"/>
  <c r="BC1000" i="10"/>
  <c r="BC18" i="10"/>
  <c r="BM18" i="10"/>
  <c r="BC1001" i="10"/>
  <c r="BC1455" i="10"/>
  <c r="BC1421" i="10"/>
  <c r="BM1421" i="10"/>
  <c r="BC1002" i="10"/>
  <c r="BC73" i="10"/>
  <c r="BM73" i="10"/>
  <c r="BC1003" i="10"/>
  <c r="BC161" i="10"/>
  <c r="BM161" i="10"/>
  <c r="BC1004" i="10"/>
  <c r="BC91" i="10"/>
  <c r="BC391" i="10"/>
  <c r="BM391" i="10"/>
  <c r="BC1005" i="10"/>
  <c r="BC33" i="10"/>
  <c r="BM33" i="10"/>
  <c r="BC1006" i="10"/>
  <c r="BC671" i="10"/>
  <c r="BC392" i="10"/>
  <c r="BM392" i="10"/>
  <c r="BC1007" i="10"/>
  <c r="BC393" i="10"/>
  <c r="BM393" i="10"/>
  <c r="BC1008" i="10"/>
  <c r="BC452" i="10"/>
  <c r="BC1422" i="10"/>
  <c r="BM1422" i="10"/>
  <c r="BC1009" i="10"/>
  <c r="BC43" i="10"/>
  <c r="BM43" i="10"/>
  <c r="BC1010" i="10"/>
  <c r="BC110" i="10"/>
  <c r="BM110" i="10"/>
  <c r="BC1011" i="10"/>
  <c r="BC321" i="10"/>
  <c r="BC534" i="10"/>
  <c r="BM534" i="10"/>
  <c r="BC1012" i="10"/>
  <c r="BC699" i="10"/>
  <c r="BC1370" i="10"/>
  <c r="BM1370" i="10"/>
  <c r="BC1013" i="10"/>
  <c r="BC425" i="10"/>
  <c r="BC535" i="10"/>
  <c r="BM535" i="10"/>
  <c r="BC1014" i="10"/>
  <c r="BC571" i="10"/>
  <c r="BC1423" i="10"/>
  <c r="BM1423" i="10"/>
  <c r="BC1015" i="10"/>
  <c r="BC48" i="10"/>
  <c r="BM48" i="10"/>
  <c r="BC1016" i="10"/>
  <c r="BC1456" i="10"/>
  <c r="BC1424" i="10"/>
  <c r="BM1424" i="10"/>
  <c r="BC1017" i="10"/>
  <c r="BC1457" i="10"/>
  <c r="BC1425" i="10"/>
  <c r="BM1425" i="10"/>
  <c r="BC1018" i="10"/>
  <c r="BC52" i="10"/>
  <c r="BM52" i="10"/>
  <c r="BC1019" i="10"/>
  <c r="BC1458" i="10"/>
  <c r="BC1426" i="10"/>
  <c r="BM1426" i="10"/>
  <c r="BC1020" i="10"/>
  <c r="BC271" i="10"/>
  <c r="BM271" i="10"/>
  <c r="BC1021" i="10"/>
  <c r="BC1441" i="10"/>
  <c r="BC1381" i="10"/>
  <c r="BM1381" i="10"/>
  <c r="BC1022" i="10"/>
  <c r="BC394" i="10"/>
  <c r="BM394" i="10"/>
  <c r="BC1023" i="10"/>
  <c r="BC398" i="10"/>
  <c r="BC1382" i="10"/>
  <c r="BM1382" i="10"/>
  <c r="BC1024" i="10"/>
  <c r="BC627" i="10"/>
  <c r="BC551" i="10"/>
  <c r="BM551" i="10"/>
  <c r="BC1025" i="10"/>
  <c r="BC1052" i="10"/>
  <c r="BC552" i="10"/>
  <c r="BM552" i="10"/>
  <c r="BC1026" i="10"/>
  <c r="BC178" i="10"/>
  <c r="BM178" i="10"/>
  <c r="BC1027" i="10"/>
  <c r="BC179" i="10"/>
  <c r="BM179" i="10"/>
  <c r="BC1028" i="10"/>
  <c r="BC1461" i="10"/>
  <c r="BC1427" i="10"/>
  <c r="BM1427" i="10"/>
  <c r="BC1029" i="10"/>
  <c r="BC235" i="10"/>
  <c r="BM235" i="10"/>
  <c r="BC1030" i="10"/>
  <c r="BC728" i="10"/>
  <c r="BC152" i="10"/>
  <c r="BM152" i="10"/>
  <c r="BC1031" i="10"/>
  <c r="BC395" i="10"/>
  <c r="BM395" i="10"/>
  <c r="BC1032" i="10"/>
  <c r="BC492" i="10"/>
  <c r="BC217" i="10"/>
  <c r="BM217" i="10"/>
  <c r="BC1033" i="10"/>
  <c r="BC328" i="10"/>
  <c r="BM328" i="10"/>
  <c r="BC1034" i="10"/>
  <c r="BC57" i="10"/>
  <c r="BM57" i="10"/>
  <c r="BC1035" i="10"/>
  <c r="BC249" i="10"/>
  <c r="BM249" i="10"/>
  <c r="BC1036" i="10"/>
  <c r="BC236" i="10"/>
  <c r="BC396" i="10"/>
  <c r="BM396" i="10"/>
  <c r="BC1037" i="10"/>
  <c r="BC1436" i="10"/>
  <c r="BC1371" i="10"/>
  <c r="BM1371" i="10"/>
  <c r="BC1038" i="10"/>
  <c r="BC162" i="10"/>
  <c r="BM162" i="10"/>
  <c r="BC1039" i="10"/>
  <c r="BC167" i="10"/>
  <c r="BC250" i="10"/>
  <c r="BM250" i="10"/>
  <c r="BC1040" i="10"/>
  <c r="BC397" i="10"/>
  <c r="BM397" i="10"/>
  <c r="BC1041" i="10"/>
  <c r="BC68" i="10"/>
  <c r="BM398" i="10"/>
  <c r="BC1042" i="10"/>
  <c r="BC618" i="10"/>
  <c r="BM399" i="10"/>
  <c r="BC1043" i="10"/>
  <c r="BC287" i="10"/>
  <c r="BM287" i="10"/>
  <c r="BC1044" i="10"/>
  <c r="BC78" i="10"/>
  <c r="BM78" i="10"/>
  <c r="BC1459" i="10"/>
  <c r="BC1428" i="10"/>
  <c r="BM1428" i="10"/>
  <c r="BC1046" i="10"/>
  <c r="BC252" i="10"/>
  <c r="BC400" i="10"/>
  <c r="BM400" i="10"/>
  <c r="BC1047" i="10"/>
  <c r="BC121" i="10"/>
  <c r="BM121" i="10"/>
  <c r="BC1048" i="10"/>
  <c r="BC27" i="10"/>
  <c r="BM79" i="10"/>
  <c r="BC1049" i="10"/>
  <c r="BC127" i="10"/>
  <c r="BM127" i="10"/>
  <c r="BC1050" i="10"/>
  <c r="BC224" i="10"/>
  <c r="BM224" i="10"/>
  <c r="BC1051" i="10"/>
  <c r="BM401" i="10"/>
  <c r="BC402" i="10"/>
  <c r="BM402" i="10"/>
  <c r="BC1053" i="10"/>
  <c r="BC559" i="10"/>
  <c r="BC403" i="10"/>
  <c r="BM403" i="10"/>
  <c r="BC1054" i="10"/>
  <c r="BC86" i="10"/>
  <c r="BM86" i="10"/>
  <c r="BC1055" i="10"/>
  <c r="BC780" i="10"/>
  <c r="BC7" i="10"/>
  <c r="BM7" i="10"/>
  <c r="BC1056" i="10"/>
  <c r="BC404" i="10"/>
  <c r="BM404" i="10"/>
  <c r="BC1057" i="10"/>
  <c r="BC405" i="10"/>
  <c r="BM405" i="10"/>
  <c r="BC1058" i="10"/>
  <c r="BC469" i="10"/>
  <c r="BC180" i="10"/>
  <c r="BM180" i="10"/>
  <c r="BC1059" i="10"/>
  <c r="BC487" i="10"/>
  <c r="BM66" i="10"/>
  <c r="BC1060" i="10"/>
  <c r="BC81" i="10"/>
  <c r="BC406" i="10"/>
  <c r="BM406" i="10"/>
  <c r="BC1061" i="10"/>
  <c r="BC316" i="10"/>
  <c r="BM316" i="10"/>
  <c r="BC1062" i="10"/>
  <c r="BC1460" i="10"/>
  <c r="BM1429" i="10"/>
  <c r="BC1063" i="10"/>
  <c r="BC251" i="10"/>
  <c r="BM251" i="10"/>
  <c r="BC1064" i="10"/>
  <c r="BC106" i="10"/>
  <c r="BM106" i="10"/>
  <c r="BC1065" i="10"/>
  <c r="BC288" i="10"/>
  <c r="BM288" i="10"/>
  <c r="BC1066" i="10"/>
  <c r="BC181" i="10"/>
  <c r="BM181" i="10"/>
  <c r="BC1067" i="10"/>
  <c r="BC558" i="10"/>
  <c r="BC317" i="10"/>
  <c r="BM317" i="10"/>
  <c r="BC1068" i="10"/>
  <c r="BC753" i="10"/>
  <c r="BC407" i="10"/>
  <c r="BM407" i="10"/>
  <c r="BC1069" i="10"/>
  <c r="BM258" i="10"/>
  <c r="BC1070" i="10"/>
  <c r="BC481" i="10"/>
  <c r="BC408" i="10"/>
  <c r="BM408" i="10"/>
  <c r="BC1071" i="10"/>
  <c r="BC409" i="10"/>
  <c r="BM409" i="10"/>
  <c r="BC1072" i="10"/>
  <c r="BC272" i="10"/>
  <c r="BM272" i="10"/>
  <c r="BC1073" i="10"/>
  <c r="BC775" i="10"/>
  <c r="BC1362" i="10"/>
  <c r="BM1362" i="10"/>
  <c r="BC1074" i="10"/>
  <c r="BC227" i="10"/>
  <c r="BC1363" i="10"/>
  <c r="BM1363" i="10"/>
  <c r="BC1075" i="10"/>
  <c r="BC573" i="10"/>
  <c r="BC182" i="10"/>
  <c r="BM182" i="10"/>
  <c r="BC1076" i="10"/>
  <c r="BC289" i="10"/>
  <c r="BM289" i="10"/>
  <c r="BC1077" i="10"/>
  <c r="BC610" i="10"/>
  <c r="BM259" i="10"/>
  <c r="BC1078" i="10"/>
  <c r="BC445" i="10"/>
  <c r="BC410" i="10"/>
  <c r="BM410" i="10"/>
  <c r="BC1079" i="10"/>
  <c r="BC569" i="10"/>
  <c r="BC411" i="10"/>
  <c r="BM411" i="10"/>
  <c r="BC1080" i="10"/>
  <c r="BM252" i="10"/>
  <c r="BC1081" i="10"/>
  <c r="BC219" i="10"/>
  <c r="BC218" i="10"/>
  <c r="BM218" i="10"/>
  <c r="BC1082" i="10"/>
  <c r="BM236" i="10"/>
  <c r="BC1083" i="10"/>
  <c r="BC305" i="10"/>
  <c r="BM305" i="10"/>
  <c r="BC1084" i="10"/>
  <c r="BC290" i="10"/>
  <c r="BM290" i="10"/>
  <c r="BC1085" i="10"/>
  <c r="BC412" i="10"/>
  <c r="BM412" i="10"/>
  <c r="BC1086" i="10"/>
  <c r="BC594" i="10"/>
  <c r="BC318" i="10"/>
  <c r="BM318" i="10"/>
  <c r="BC1087" i="10"/>
  <c r="BM128" i="10"/>
  <c r="BC1088" i="10"/>
  <c r="BC413" i="10"/>
  <c r="BM413" i="10"/>
  <c r="BC1089" i="10"/>
  <c r="BC414" i="10"/>
  <c r="BM414" i="10"/>
  <c r="BC1090" i="10"/>
  <c r="BC84" i="10"/>
  <c r="BM84" i="10"/>
  <c r="BC1091" i="10"/>
  <c r="BC415" i="10"/>
  <c r="BM415" i="10"/>
  <c r="BC1092" i="10"/>
  <c r="BM29" i="10"/>
  <c r="BC1093" i="10"/>
  <c r="BC554" i="10"/>
  <c r="BC49" i="10"/>
  <c r="BM49" i="10"/>
  <c r="BC1094" i="10"/>
  <c r="BC163" i="10"/>
  <c r="BM163" i="10"/>
  <c r="BC1095" i="10"/>
  <c r="BC416" i="10"/>
  <c r="BM416" i="10"/>
  <c r="BC1096" i="10"/>
  <c r="BC417" i="10"/>
  <c r="BM417" i="10"/>
  <c r="BC1097" i="10"/>
  <c r="BC629" i="10"/>
  <c r="BC273" i="10"/>
  <c r="BM273" i="10"/>
  <c r="BC1098" i="10"/>
  <c r="BC34" i="10"/>
  <c r="BM34" i="10"/>
  <c r="BC1099" i="10"/>
  <c r="BC766" i="10"/>
  <c r="BC274" i="10"/>
  <c r="BM274" i="10"/>
  <c r="BC1100" i="10"/>
  <c r="BC536" i="10"/>
  <c r="BM536" i="10"/>
  <c r="BC1101" i="10"/>
  <c r="BC574" i="10"/>
  <c r="BC183" i="10"/>
  <c r="BM183" i="10"/>
  <c r="BC1102" i="10"/>
  <c r="BC291" i="10"/>
  <c r="BM291" i="10"/>
  <c r="BC1103" i="10"/>
  <c r="BC39" i="10"/>
  <c r="BM39" i="10"/>
  <c r="BC1104" i="10"/>
  <c r="BC94" i="10"/>
  <c r="BM94" i="10"/>
  <c r="BC1105" i="10"/>
  <c r="BC225" i="10"/>
  <c r="BM225" i="10"/>
  <c r="BC1106" i="10"/>
  <c r="BC295" i="10"/>
  <c r="BC95" i="10"/>
  <c r="BM95" i="10"/>
  <c r="BC1107" i="10"/>
  <c r="BC1462" i="10"/>
  <c r="BC1430" i="10"/>
  <c r="BM1430" i="10"/>
  <c r="BC1108" i="10"/>
  <c r="BC418" i="10"/>
  <c r="BM418" i="10"/>
  <c r="BC1109" i="10"/>
  <c r="BC419" i="10"/>
  <c r="BM419" i="10"/>
  <c r="BC1110" i="10"/>
  <c r="BC63" i="10"/>
  <c r="BC292" i="10"/>
  <c r="BM292" i="10"/>
  <c r="BC1111" i="10"/>
  <c r="BC443" i="10"/>
  <c r="BC319" i="10"/>
  <c r="BM319" i="10"/>
  <c r="BC1112" i="10"/>
  <c r="BC226" i="10"/>
  <c r="BM226" i="10"/>
  <c r="BC1113" i="10"/>
  <c r="BC420" i="10"/>
  <c r="BM420" i="10"/>
  <c r="BC1114" i="10"/>
  <c r="BC147" i="10"/>
  <c r="BM147" i="10"/>
  <c r="BC1115" i="10"/>
  <c r="BC557" i="10"/>
  <c r="BC184" i="10"/>
  <c r="BM184" i="10"/>
  <c r="BC1116" i="10"/>
  <c r="BC122" i="10"/>
  <c r="BM122" i="10"/>
  <c r="BC1117" i="10"/>
  <c r="BM553" i="10"/>
  <c r="BC1118" i="10"/>
  <c r="BC421" i="10"/>
  <c r="BM421" i="10"/>
  <c r="BC1119" i="10"/>
  <c r="BC793" i="10"/>
  <c r="BC422" i="10"/>
  <c r="BM422" i="10"/>
  <c r="BC1120" i="10"/>
  <c r="BC69" i="10"/>
  <c r="BM423" i="10"/>
  <c r="BC1121" i="10"/>
  <c r="BC275" i="10"/>
  <c r="BM275" i="10"/>
  <c r="BC1122" i="10"/>
  <c r="BM185" i="10"/>
  <c r="BC1123" i="10"/>
  <c r="BM186" i="10"/>
  <c r="BC1124" i="10"/>
  <c r="BC640" i="10"/>
  <c r="BM424" i="10"/>
  <c r="BC1125" i="10"/>
  <c r="BM425" i="10"/>
  <c r="BC1126" i="10"/>
  <c r="BC630" i="10"/>
  <c r="BC153" i="10"/>
  <c r="BM153" i="10"/>
  <c r="BC1127" i="10"/>
  <c r="BC426" i="10"/>
  <c r="BM426" i="10"/>
  <c r="BC1128" i="10"/>
  <c r="BC427" i="10"/>
  <c r="BM427" i="10"/>
  <c r="BC1129" i="10"/>
  <c r="BC428" i="10"/>
  <c r="BM428" i="10"/>
  <c r="BC1130" i="10"/>
  <c r="BM107" i="10"/>
  <c r="BC1131" i="10"/>
  <c r="BC429" i="10"/>
  <c r="BM429" i="10"/>
  <c r="BC1132" i="10"/>
  <c r="BC497" i="10"/>
  <c r="BC430" i="10"/>
  <c r="BM430" i="10"/>
  <c r="BC1133" i="10"/>
  <c r="BC431" i="10"/>
  <c r="BM431" i="10"/>
  <c r="BC1134" i="10"/>
  <c r="BC87" i="10"/>
  <c r="BM187" i="10"/>
  <c r="BC1135" i="10"/>
  <c r="BC432" i="10"/>
  <c r="BM432" i="10"/>
  <c r="BC1136" i="10"/>
  <c r="BC306" i="10"/>
  <c r="BM306" i="10"/>
  <c r="BC1137" i="10"/>
  <c r="BC1431" i="10"/>
  <c r="BM1431" i="10"/>
  <c r="BC1138" i="10"/>
  <c r="BC188" i="10"/>
  <c r="BM188" i="10"/>
  <c r="BC1139" i="10"/>
  <c r="BM554" i="10"/>
  <c r="BC1140" i="10"/>
  <c r="BC433" i="10"/>
  <c r="BM433" i="10"/>
  <c r="BC1141" i="10"/>
  <c r="BC441" i="10"/>
  <c r="BC293" i="10"/>
  <c r="BM293" i="10"/>
  <c r="BC1142" i="10"/>
  <c r="BC773" i="10"/>
  <c r="BC294" i="10"/>
  <c r="BM294" i="10"/>
  <c r="BC1143" i="10"/>
  <c r="BC1432" i="10"/>
  <c r="BM1432" i="10"/>
  <c r="BC1144" i="10"/>
  <c r="BM434" i="10"/>
  <c r="BC1145" i="10"/>
  <c r="BC731" i="10"/>
  <c r="BC1433" i="10"/>
  <c r="BM1433" i="10"/>
  <c r="BC1146" i="10"/>
  <c r="BM435" i="10"/>
  <c r="BC1147" i="10"/>
  <c r="BC436" i="10"/>
  <c r="BM436" i="10"/>
  <c r="BC1148" i="10"/>
  <c r="BC786" i="10"/>
  <c r="BC437" i="10"/>
  <c r="BM437" i="10"/>
  <c r="BC1149" i="10"/>
  <c r="BC189" i="10"/>
  <c r="BM189" i="10"/>
  <c r="BC1150" i="10"/>
  <c r="BC190" i="10"/>
  <c r="BM190" i="10"/>
  <c r="BC1151" i="10"/>
  <c r="BC265" i="10"/>
  <c r="BM219" i="10"/>
  <c r="BC1152" i="10"/>
  <c r="BC137" i="10"/>
  <c r="BM137" i="10"/>
  <c r="BC1153" i="10"/>
  <c r="BC1463" i="10"/>
  <c r="BC1434" i="10"/>
  <c r="BM1434" i="10"/>
  <c r="BC1154" i="10"/>
  <c r="BM1435" i="10"/>
  <c r="BC1155" i="10"/>
  <c r="BC438" i="10"/>
  <c r="BM438" i="10"/>
  <c r="BC1156" i="10"/>
  <c r="BC30" i="10"/>
  <c r="BM30" i="10"/>
  <c r="BC1157" i="10"/>
  <c r="BM44" i="10"/>
  <c r="BC1158" i="10"/>
  <c r="BC191" i="10"/>
  <c r="BM191" i="10"/>
  <c r="BC1159" i="10"/>
  <c r="BM58" i="10"/>
  <c r="BC1160" i="10"/>
  <c r="BC59" i="10"/>
  <c r="BC103" i="10"/>
  <c r="BM103" i="10"/>
  <c r="BC1161" i="10"/>
  <c r="BC541" i="10"/>
  <c r="BM439" i="10"/>
  <c r="BC1162" i="10"/>
  <c r="BM541" i="10"/>
  <c r="BC1163" i="10"/>
  <c r="BC440" i="10"/>
  <c r="BM440" i="10"/>
  <c r="BC1164" i="10"/>
  <c r="BC192" i="10"/>
  <c r="BM192" i="10"/>
  <c r="BC1165" i="10"/>
  <c r="BM1436" i="10"/>
  <c r="BC1166" i="10"/>
  <c r="BC320" i="10"/>
  <c r="BM441" i="10"/>
  <c r="BC1167" i="10"/>
  <c r="BC193" i="10"/>
  <c r="BM193" i="10"/>
  <c r="BC1168" i="10"/>
  <c r="BM227" i="10"/>
  <c r="BC1169" i="10"/>
  <c r="BC688" i="10"/>
  <c r="BM1437" i="10"/>
  <c r="BC1170" i="10"/>
  <c r="BM80" i="10"/>
  <c r="BC1171" i="10"/>
  <c r="BC276" i="10"/>
  <c r="BC220" i="10"/>
  <c r="BM220" i="10"/>
  <c r="BC1172" i="10"/>
  <c r="BC442" i="10"/>
  <c r="BM442" i="10"/>
  <c r="BC1173" i="10"/>
  <c r="BC41" i="10"/>
  <c r="BM41" i="10"/>
  <c r="BC1174" i="10"/>
  <c r="BC329" i="10"/>
  <c r="BM329" i="10"/>
  <c r="BC1175" i="10"/>
  <c r="BC797" i="10"/>
  <c r="BC11" i="10"/>
  <c r="BM11" i="10"/>
  <c r="BC1176" i="10"/>
  <c r="BC572" i="10"/>
  <c r="BC16" i="10"/>
  <c r="BM16" i="10"/>
  <c r="BC1177" i="10"/>
  <c r="BC454" i="10"/>
  <c r="BM19" i="10"/>
  <c r="BC1178" i="10"/>
  <c r="BC1438" i="10"/>
  <c r="BM1438" i="10"/>
  <c r="BC1179" i="10"/>
  <c r="BC726" i="10"/>
  <c r="BC1439" i="10"/>
  <c r="BM1439" i="10"/>
  <c r="BC1180" i="10"/>
  <c r="BM276" i="10"/>
  <c r="BC1181" i="10"/>
  <c r="BC17" i="10"/>
  <c r="BM17" i="10"/>
  <c r="BC1182" i="10"/>
  <c r="BC652" i="10"/>
  <c r="BC542" i="10"/>
  <c r="BM542" i="10"/>
  <c r="BC1183" i="10"/>
  <c r="BC297" i="10"/>
  <c r="BC260" i="10"/>
  <c r="BM260" i="10"/>
  <c r="BC1184" i="10"/>
  <c r="BC617" i="10"/>
  <c r="BC261" i="10"/>
  <c r="BM261" i="10"/>
  <c r="BC1185" i="10"/>
  <c r="BC154" i="10"/>
  <c r="BM154" i="10"/>
  <c r="BC1186" i="10"/>
  <c r="BM443" i="10"/>
  <c r="BC1187" i="10"/>
  <c r="BC720" i="10"/>
  <c r="BC1383" i="10"/>
  <c r="BM1383" i="10"/>
  <c r="BC1188" i="10"/>
  <c r="BM194" i="10"/>
  <c r="BC1189" i="10"/>
  <c r="BM444" i="10"/>
  <c r="BC1190" i="10"/>
  <c r="BC453" i="10"/>
  <c r="BM1440" i="10"/>
  <c r="BC1191" i="10"/>
  <c r="BC228" i="10"/>
  <c r="BM228" i="10"/>
  <c r="BC1192" i="10"/>
  <c r="BM445" i="10"/>
  <c r="BC1193" i="10"/>
  <c r="BC21" i="10"/>
  <c r="BC237" i="10"/>
  <c r="BM237" i="10"/>
  <c r="BC1194" i="10"/>
  <c r="BC264" i="10"/>
  <c r="BM1441" i="10"/>
  <c r="BC1195" i="10"/>
  <c r="BC547" i="10"/>
  <c r="BM320" i="10"/>
  <c r="BC1196" i="10"/>
  <c r="BM59" i="10"/>
  <c r="BC1197" i="10"/>
  <c r="BC1442" i="10"/>
  <c r="BM1442" i="10"/>
  <c r="BC1198" i="10"/>
  <c r="BC5" i="10"/>
  <c r="BM238" i="10"/>
  <c r="BC1199" i="10"/>
  <c r="BM321" i="10"/>
  <c r="BC1200" i="10"/>
  <c r="BC543" i="10"/>
  <c r="BM543" i="10"/>
  <c r="BC1201" i="10"/>
  <c r="BC1464" i="10"/>
  <c r="BC1443" i="10"/>
  <c r="BM1443" i="10"/>
  <c r="BC1202" i="10"/>
  <c r="BC446" i="10"/>
  <c r="BM446" i="10"/>
  <c r="BC1203" i="10"/>
  <c r="BC680" i="10"/>
  <c r="BC447" i="10"/>
  <c r="BM447" i="10"/>
  <c r="BC1204" i="10"/>
  <c r="BC570" i="10"/>
  <c r="BC448" i="10"/>
  <c r="BM448" i="10"/>
  <c r="BC1205" i="10"/>
  <c r="BC115" i="10"/>
  <c r="BM115" i="10"/>
  <c r="BC1206" i="10"/>
  <c r="BC96" i="10"/>
  <c r="BM96" i="10"/>
  <c r="BC1207" i="10"/>
  <c r="BC607" i="10"/>
  <c r="BC449" i="10"/>
  <c r="BM449" i="10"/>
  <c r="BC1208" i="10"/>
  <c r="BC587" i="10"/>
  <c r="BC450" i="10"/>
  <c r="BM450" i="10"/>
  <c r="BC1209" i="10"/>
  <c r="BC307" i="10"/>
  <c r="BM307" i="10"/>
  <c r="BC1210" i="10"/>
  <c r="BC116" i="10"/>
  <c r="BM116" i="10"/>
  <c r="BC1211" i="10"/>
  <c r="BM62" i="10"/>
  <c r="BC1212" i="10"/>
  <c r="BC451" i="10"/>
  <c r="BM451" i="10"/>
  <c r="BC1213" i="10"/>
  <c r="BM1444" i="10"/>
  <c r="BC1214" i="10"/>
  <c r="BC4" i="10"/>
  <c r="BM4" i="10"/>
  <c r="BC1215" i="10"/>
  <c r="BC140" i="10"/>
  <c r="BM140" i="10"/>
  <c r="BC1216" i="10"/>
  <c r="BC149" i="10"/>
  <c r="BC129" i="10"/>
  <c r="BM129" i="10"/>
  <c r="BC1217" i="10"/>
  <c r="BC108" i="10"/>
  <c r="BM452" i="10"/>
  <c r="BC1218" i="10"/>
  <c r="BC109" i="10"/>
  <c r="BM453" i="10"/>
  <c r="BC1219" i="10"/>
  <c r="BC195" i="10"/>
  <c r="BC322" i="10"/>
  <c r="BM322" i="10"/>
  <c r="BC1220" i="10"/>
  <c r="BC308" i="10"/>
  <c r="BM308" i="10"/>
  <c r="BC1221" i="10"/>
  <c r="BC1384" i="10"/>
  <c r="BM1384" i="10"/>
  <c r="BC1222" i="10"/>
  <c r="BC14" i="10"/>
  <c r="BM14" i="10"/>
  <c r="BC1223" i="10"/>
  <c r="BC1364" i="10"/>
  <c r="BM1364" i="10"/>
  <c r="BC1224" i="10"/>
  <c r="BC456" i="10"/>
  <c r="BM67" i="10"/>
  <c r="BC1225" i="10"/>
  <c r="BM1445" i="10"/>
  <c r="BC1226" i="10"/>
  <c r="BC455" i="10"/>
  <c r="BC53" i="10"/>
  <c r="BM53" i="10"/>
  <c r="BC1227" i="10"/>
  <c r="BC1465" i="10"/>
  <c r="BM1446" i="10"/>
  <c r="BC1228" i="10"/>
  <c r="BC1466" i="10"/>
  <c r="BM1447" i="10"/>
  <c r="BC1229" i="10"/>
  <c r="BC1365" i="10"/>
  <c r="BM1365" i="10"/>
  <c r="BC1230" i="10"/>
  <c r="BC576" i="10"/>
  <c r="BC323" i="10"/>
  <c r="BM323" i="10"/>
  <c r="BC1231" i="10"/>
  <c r="BM454" i="10"/>
  <c r="BC1232" i="10"/>
  <c r="BC97" i="10"/>
  <c r="BM97" i="10"/>
  <c r="BC1233" i="10"/>
  <c r="BC23" i="10"/>
  <c r="BM23" i="10"/>
  <c r="BC1234" i="10"/>
  <c r="BC9" i="10"/>
  <c r="BM9" i="10"/>
  <c r="BC1235" i="10"/>
  <c r="BM455" i="10"/>
  <c r="BC1236" i="10"/>
  <c r="BC296" i="10"/>
  <c r="BC104" i="10"/>
  <c r="BM104" i="10"/>
  <c r="BC1237" i="10"/>
  <c r="BC330" i="10"/>
  <c r="BM330" i="10"/>
  <c r="BC1238" i="10"/>
  <c r="BC35" i="10"/>
  <c r="BM35" i="10"/>
  <c r="BC1239" i="10"/>
  <c r="BM1448" i="10"/>
  <c r="BC1240" i="10"/>
  <c r="BC200" i="10"/>
  <c r="BC155" i="10"/>
  <c r="BM155" i="10"/>
  <c r="BC1241" i="10"/>
  <c r="BC544" i="10"/>
  <c r="BM544" i="10"/>
  <c r="BC1242" i="10"/>
  <c r="BC309" i="10"/>
  <c r="BM309" i="10"/>
  <c r="BC1243" i="10"/>
  <c r="BC647" i="10"/>
  <c r="BM20" i="10"/>
  <c r="BC1244" i="10"/>
  <c r="BM456" i="10"/>
  <c r="BC1245" i="10"/>
  <c r="BC457" i="10"/>
  <c r="BM457" i="10"/>
  <c r="BC1246" i="10"/>
  <c r="BC458" i="10"/>
  <c r="BM458" i="10"/>
  <c r="BC1247" i="10"/>
  <c r="BC459" i="10"/>
  <c r="BM459" i="10"/>
  <c r="BC1248" i="10"/>
  <c r="BM295" i="10"/>
  <c r="BC1249" i="10"/>
  <c r="BC472" i="10"/>
  <c r="BC460" i="10"/>
  <c r="BM460" i="10"/>
  <c r="BC1250" i="10"/>
  <c r="BC164" i="10"/>
  <c r="BM164" i="10"/>
  <c r="BC1251" i="10"/>
  <c r="BC656" i="10"/>
  <c r="BC156" i="10"/>
  <c r="BM156" i="10"/>
  <c r="BC1252" i="10"/>
  <c r="BC537" i="10"/>
  <c r="BM537" i="10"/>
  <c r="BC1253" i="10"/>
  <c r="BC577" i="10"/>
  <c r="BC324" i="10"/>
  <c r="BM324" i="10"/>
  <c r="BC1254" i="10"/>
  <c r="BC461" i="10"/>
  <c r="BM461" i="10"/>
  <c r="BC1255" i="10"/>
  <c r="BC462" i="10"/>
  <c r="BM462" i="10"/>
  <c r="BC1256" i="10"/>
  <c r="BC36" i="10"/>
  <c r="BM36" i="10"/>
  <c r="BC1257" i="10"/>
  <c r="BC494" i="10"/>
  <c r="BC310" i="10"/>
  <c r="BM310" i="10"/>
  <c r="BC1258" i="10"/>
  <c r="BC253" i="10"/>
  <c r="BM253" i="10"/>
  <c r="BC1259" i="10"/>
  <c r="BM81" i="10"/>
  <c r="BC1260" i="10"/>
  <c r="BC620" i="10"/>
  <c r="BC138" i="10"/>
  <c r="BM138" i="10"/>
  <c r="BC1261" i="10"/>
  <c r="BM195" i="10"/>
  <c r="BC1262" i="10"/>
  <c r="BC463" i="10"/>
  <c r="BM463" i="10"/>
  <c r="BC1263" i="10"/>
  <c r="BC464" i="10"/>
  <c r="BM464" i="10"/>
  <c r="BC1264" i="10"/>
  <c r="BM296" i="10"/>
  <c r="BC1265" i="10"/>
  <c r="BC207" i="10"/>
  <c r="BM1449" i="10"/>
  <c r="BC1266" i="10"/>
  <c r="BC693" i="10"/>
  <c r="BM1450" i="10"/>
  <c r="BC1267" i="10"/>
  <c r="BC46" i="10"/>
  <c r="BM46" i="10"/>
  <c r="BC1268" i="10"/>
  <c r="BC511" i="10"/>
  <c r="BC465" i="10"/>
  <c r="BM465" i="10"/>
  <c r="BC1269" i="10"/>
  <c r="BC165" i="10"/>
  <c r="BM165" i="10"/>
  <c r="BC1270" i="10"/>
  <c r="BC311" i="10"/>
  <c r="BM311" i="10"/>
  <c r="BC1271" i="10"/>
  <c r="BC1467" i="10"/>
  <c r="BM1451" i="10"/>
  <c r="BC1272" i="10"/>
  <c r="BC466" i="10"/>
  <c r="BM466" i="10"/>
  <c r="BC1273" i="10"/>
  <c r="BC196" i="10"/>
  <c r="BM196" i="10"/>
  <c r="BC1274" i="10"/>
  <c r="BM1452" i="10"/>
  <c r="BC1275" i="10"/>
  <c r="BC262" i="10"/>
  <c r="BM262" i="10"/>
  <c r="BC1276" i="10"/>
  <c r="BC490" i="10"/>
  <c r="BM157" i="10"/>
  <c r="BC1277" i="10"/>
  <c r="BC479" i="10"/>
  <c r="BM1453" i="10"/>
  <c r="BC1278" i="10"/>
  <c r="BC467" i="10"/>
  <c r="BM467" i="10"/>
  <c r="BC1279" i="10"/>
  <c r="BC626" i="10"/>
  <c r="BC468" i="10"/>
  <c r="BM468" i="10"/>
  <c r="BC1280" i="10"/>
  <c r="BC681" i="10"/>
  <c r="BM469" i="10"/>
  <c r="BC1281" i="10"/>
  <c r="BC1468" i="10"/>
  <c r="BM1454" i="10"/>
  <c r="BC1282" i="10"/>
  <c r="BC197" i="10"/>
  <c r="BM197" i="10"/>
  <c r="BC1283" i="10"/>
  <c r="BC1385" i="10"/>
  <c r="BM1385" i="10"/>
  <c r="BC1284" i="10"/>
  <c r="BM470" i="10"/>
  <c r="BC1285" i="10"/>
  <c r="BC787" i="10"/>
  <c r="BM471" i="10"/>
  <c r="BC1286" i="10"/>
  <c r="BC130" i="10"/>
  <c r="BM130" i="10"/>
  <c r="BC1287" i="10"/>
  <c r="BC642" i="10"/>
  <c r="BC221" i="10"/>
  <c r="BM221" i="10"/>
  <c r="BC1288" i="10"/>
  <c r="BM472" i="10"/>
  <c r="BC1289" i="10"/>
  <c r="BC744" i="10"/>
  <c r="BM325" i="10"/>
  <c r="BC1290" i="10"/>
  <c r="BC1372" i="10"/>
  <c r="BM1372" i="10"/>
  <c r="BC1291" i="10"/>
  <c r="BC491" i="10"/>
  <c r="BC198" i="10"/>
  <c r="BM198" i="10"/>
  <c r="BC1292" i="10"/>
  <c r="BC473" i="10"/>
  <c r="BM473" i="10"/>
  <c r="BC1293" i="10"/>
  <c r="BC214" i="10"/>
  <c r="BM214" i="10"/>
  <c r="BC1294" i="10"/>
  <c r="BC1469" i="10"/>
  <c r="BM1455" i="10"/>
  <c r="BC1295" i="10"/>
  <c r="BC215" i="10"/>
  <c r="BM215" i="10"/>
  <c r="BC1296" i="10"/>
  <c r="BC199" i="10"/>
  <c r="BM199" i="10"/>
  <c r="BC1297" i="10"/>
  <c r="BC64" i="10"/>
  <c r="BC326" i="10"/>
  <c r="BM326" i="10"/>
  <c r="BC1298" i="10"/>
  <c r="BC111" i="10"/>
  <c r="BM111" i="10"/>
  <c r="BC1299" i="10"/>
  <c r="BC556" i="10"/>
  <c r="BC148" i="10"/>
  <c r="BM148" i="10"/>
  <c r="BC1300" i="10"/>
  <c r="BC762" i="10"/>
  <c r="BC474" i="10"/>
  <c r="BM474" i="10"/>
  <c r="BC1301" i="10"/>
  <c r="BC545" i="10"/>
  <c r="BM545" i="10"/>
  <c r="BC1302" i="10"/>
  <c r="BC131" i="10"/>
  <c r="BM131" i="10"/>
  <c r="BC1303" i="10"/>
  <c r="BM22" i="10"/>
  <c r="BC1304" i="10"/>
  <c r="BC31" i="10"/>
  <c r="BC475" i="10"/>
  <c r="BM475" i="10"/>
  <c r="BC1305" i="10"/>
  <c r="BM200" i="10"/>
  <c r="BC1306" i="10"/>
  <c r="BM476" i="10"/>
  <c r="BC1307" i="10"/>
  <c r="BC555" i="10"/>
  <c r="BC477" i="10"/>
  <c r="BM477" i="10"/>
  <c r="BC1308" i="10"/>
  <c r="BC578" i="10"/>
  <c r="BC478" i="10"/>
  <c r="BM478" i="10"/>
  <c r="BC1309" i="10"/>
  <c r="BC737" i="10"/>
  <c r="BM479" i="10"/>
  <c r="BC1310" i="10"/>
  <c r="BM480" i="10"/>
  <c r="BC1311" i="10"/>
  <c r="BC546" i="10"/>
  <c r="BM546" i="10"/>
  <c r="BC1312" i="10"/>
  <c r="BC201" i="10"/>
  <c r="BM201" i="10"/>
  <c r="BC1313" i="10"/>
  <c r="BM481" i="10"/>
  <c r="BC1314" i="10"/>
  <c r="BC47" i="10"/>
  <c r="BM47" i="10"/>
  <c r="BC1315" i="10"/>
  <c r="BC112" i="10"/>
  <c r="BM112" i="10"/>
  <c r="BC1316" i="10"/>
  <c r="BC1386" i="10"/>
  <c r="BM1386" i="10"/>
  <c r="BC1317" i="10"/>
  <c r="BC482" i="10"/>
  <c r="BM482" i="10"/>
  <c r="BC1318" i="10"/>
  <c r="BC483" i="10"/>
  <c r="BM483" i="10"/>
  <c r="BC1319" i="10"/>
  <c r="BC781" i="10"/>
  <c r="BC277" i="10"/>
  <c r="BM277" i="10"/>
  <c r="BC1320" i="10"/>
  <c r="BC484" i="10"/>
  <c r="BM484" i="10"/>
  <c r="BC1321" i="10"/>
  <c r="BC158" i="10"/>
  <c r="BM158" i="10"/>
  <c r="BC1322" i="10"/>
  <c r="BC239" i="10"/>
  <c r="BM239" i="10"/>
  <c r="BC1323" i="10"/>
  <c r="BC240" i="10"/>
  <c r="BM240" i="10"/>
  <c r="BC1324" i="10"/>
  <c r="BC485" i="10"/>
  <c r="BM485" i="10"/>
  <c r="BC1325" i="10"/>
  <c r="BM5" i="10"/>
  <c r="BC1326" i="10"/>
  <c r="BM263" i="10"/>
  <c r="BC1327" i="10"/>
  <c r="BM63" i="10"/>
  <c r="BC1328" i="10"/>
  <c r="BC772" i="10"/>
  <c r="BM297" i="10"/>
  <c r="BC1329" i="10"/>
  <c r="BC486" i="10"/>
  <c r="BM486" i="10"/>
  <c r="BC1330" i="10"/>
  <c r="BC202" i="10"/>
  <c r="BM202" i="10"/>
  <c r="BC1331" i="10"/>
  <c r="BC1470" i="10"/>
  <c r="BM1456" i="10"/>
  <c r="BC1332" i="10"/>
  <c r="BC159" i="10"/>
  <c r="BM1457" i="10"/>
  <c r="BC1333" i="10"/>
  <c r="BC82" i="10"/>
  <c r="BM82" i="10"/>
  <c r="BC1334" i="10"/>
  <c r="BC1471" i="10"/>
  <c r="BM1458" i="10"/>
  <c r="BC1335" i="10"/>
  <c r="BC241" i="10"/>
  <c r="BM241" i="10"/>
  <c r="BC1336" i="10"/>
  <c r="BC244" i="10"/>
  <c r="BM487" i="10"/>
  <c r="BC1337" i="10"/>
  <c r="BC711" i="10"/>
  <c r="BM488" i="10"/>
  <c r="BC1338" i="10"/>
  <c r="BM489" i="10"/>
  <c r="BC1339" i="10"/>
  <c r="BM90" i="10"/>
  <c r="BC1340" i="10"/>
  <c r="BC312" i="10"/>
  <c r="BM312" i="10"/>
  <c r="BC1341" i="10"/>
  <c r="BM105" i="10"/>
  <c r="BC1342" i="10"/>
  <c r="BM490" i="10"/>
  <c r="BC1343" i="10"/>
  <c r="BM491" i="10"/>
  <c r="BC1344" i="10"/>
  <c r="BC1366" i="10"/>
  <c r="BM1366" i="10"/>
  <c r="BC1345" i="10"/>
  <c r="BC166" i="10"/>
  <c r="BM166" i="10"/>
  <c r="BC1346" i="10"/>
  <c r="BC679" i="10"/>
  <c r="BC203" i="10"/>
  <c r="BM203" i="10"/>
  <c r="BC1347" i="10"/>
  <c r="BC204" i="10"/>
  <c r="BM204" i="10"/>
  <c r="BC1348" i="10"/>
  <c r="BM547" i="10"/>
  <c r="BC1349" i="10"/>
  <c r="BM492" i="10"/>
  <c r="BC1350" i="10"/>
  <c r="BM493" i="10"/>
  <c r="BC1351" i="10"/>
  <c r="BM494" i="10"/>
  <c r="BC1352" i="10"/>
  <c r="BC579" i="10"/>
  <c r="BM495" i="10"/>
  <c r="BC1353" i="10"/>
  <c r="BC242" i="10"/>
  <c r="BM242" i="10"/>
  <c r="BC1354" i="10"/>
  <c r="BC74" i="10"/>
  <c r="BM74" i="10"/>
  <c r="BC1355" i="10"/>
  <c r="BM496" i="10"/>
  <c r="BC1356" i="10"/>
  <c r="BC54" i="10"/>
  <c r="BM54" i="10"/>
  <c r="BC1357" i="10"/>
  <c r="BC60" i="10"/>
  <c r="BC205" i="10"/>
  <c r="BM205" i="10"/>
  <c r="BC1358" i="10"/>
  <c r="BM497" i="10"/>
  <c r="BC1359" i="10"/>
  <c r="BC761" i="10"/>
  <c r="BC327" i="10"/>
  <c r="BM327" i="10"/>
  <c r="BC99" i="10"/>
  <c r="BM1459" i="10"/>
  <c r="BC229" i="10"/>
  <c r="BM229" i="10"/>
  <c r="BC206" i="10"/>
  <c r="BM206" i="10"/>
  <c r="BM207" i="10"/>
  <c r="BC615" i="10"/>
  <c r="BC243" i="10"/>
  <c r="BM243" i="10"/>
  <c r="BC760" i="10"/>
  <c r="BC117" i="10"/>
  <c r="BM117" i="10"/>
  <c r="BC538" i="10"/>
  <c r="BM538" i="10"/>
  <c r="BC1367" i="10"/>
  <c r="BC141" i="10"/>
  <c r="BM141" i="10"/>
  <c r="BC142" i="10"/>
  <c r="BM142" i="10"/>
  <c r="BC498" i="10"/>
  <c r="BM498" i="10"/>
  <c r="BM555" i="10"/>
  <c r="BC499" i="10"/>
  <c r="BM499" i="10"/>
  <c r="BM108" i="10"/>
  <c r="BC1373" i="10"/>
  <c r="BM1460" i="10"/>
  <c r="BM1461" i="10"/>
  <c r="BC331" i="10"/>
  <c r="BM331" i="10"/>
  <c r="BC332" i="10"/>
  <c r="BM332" i="10"/>
  <c r="BC500" i="10"/>
  <c r="BM500" i="10"/>
  <c r="BM31" i="10"/>
  <c r="BC501" i="10"/>
  <c r="BM501" i="10"/>
  <c r="BM313" i="10"/>
  <c r="BC502" i="10"/>
  <c r="BM502" i="10"/>
  <c r="BM556" i="10"/>
  <c r="BC298" i="10"/>
  <c r="BM298" i="10"/>
  <c r="BC123" i="10"/>
  <c r="BM123" i="10"/>
  <c r="BM1462" i="10"/>
  <c r="BM244" i="10"/>
  <c r="BC1387" i="10"/>
  <c r="BM21" i="10"/>
  <c r="BC503" i="10"/>
  <c r="BM503" i="10"/>
  <c r="BC504" i="10"/>
  <c r="BM504" i="10"/>
  <c r="BC83" i="10"/>
  <c r="BM83" i="10"/>
  <c r="BC721" i="10"/>
  <c r="BC50" i="10"/>
  <c r="BM50" i="10"/>
  <c r="BC505" i="10"/>
  <c r="BM505" i="10"/>
  <c r="BC506" i="10"/>
  <c r="BM506" i="10"/>
  <c r="BM32" i="10"/>
  <c r="BC168" i="10"/>
  <c r="BM264" i="10"/>
  <c r="BM91" i="10"/>
  <c r="BC585" i="10"/>
  <c r="BM149" i="10"/>
  <c r="BC98" i="10"/>
  <c r="BM98" i="10"/>
  <c r="BC278" i="10"/>
  <c r="BM278" i="10"/>
  <c r="BC658" i="10"/>
  <c r="BC507" i="10"/>
  <c r="BM507" i="10"/>
  <c r="BC508" i="10"/>
  <c r="BM508" i="10"/>
  <c r="BC611" i="10"/>
  <c r="BC299" i="10"/>
  <c r="BM299" i="10"/>
  <c r="BC509" i="10"/>
  <c r="BM509" i="10"/>
  <c r="BM510" i="10"/>
  <c r="BM511" i="10"/>
  <c r="BC512" i="10"/>
  <c r="BM512" i="10"/>
  <c r="BC300" i="10"/>
  <c r="BM300" i="10"/>
  <c r="BC513" i="10"/>
  <c r="BM513" i="10"/>
  <c r="BC714" i="10"/>
  <c r="BM208" i="10"/>
  <c r="BC514" i="10"/>
  <c r="BM514" i="10"/>
  <c r="BC804" i="10"/>
  <c r="BC515" i="10"/>
  <c r="BM515" i="10"/>
  <c r="BC516" i="10"/>
  <c r="BM516" i="10"/>
  <c r="BC664" i="10"/>
  <c r="BM1463" i="10"/>
  <c r="BC301" i="10"/>
  <c r="BM301" i="10"/>
  <c r="BM1464" i="10"/>
  <c r="BM64" i="10"/>
  <c r="BC604" i="10"/>
  <c r="BM1465" i="10"/>
  <c r="BC209" i="10"/>
  <c r="BM209" i="10"/>
  <c r="BC210" i="10"/>
  <c r="BM210" i="10"/>
  <c r="BM167" i="10"/>
  <c r="BC517" i="10"/>
  <c r="BM517" i="10"/>
  <c r="BC55" i="10"/>
  <c r="BM55" i="10"/>
  <c r="BM1367" i="10"/>
  <c r="BC593" i="10"/>
  <c r="BM1373" i="10"/>
  <c r="BC518" i="10"/>
  <c r="BM518" i="10"/>
  <c r="BM87" i="10"/>
  <c r="BM519" i="10"/>
  <c r="BC24" i="10"/>
  <c r="BM24" i="10"/>
  <c r="BM265" i="10"/>
  <c r="BM60" i="10"/>
  <c r="BC520" i="10"/>
  <c r="BM520" i="10"/>
  <c r="BC521" i="10"/>
  <c r="BM521" i="10"/>
  <c r="BM99" i="10"/>
  <c r="BC245" i="10"/>
  <c r="BM245" i="10"/>
  <c r="BM1466" i="10"/>
  <c r="BC75" i="10"/>
  <c r="BM75" i="10"/>
  <c r="BC776" i="10"/>
  <c r="BM109" i="10"/>
  <c r="BC1472" i="10"/>
  <c r="BM1467" i="10"/>
  <c r="BM1468" i="10"/>
  <c r="BC566" i="10"/>
  <c r="BM68" i="10"/>
  <c r="BC279" i="10"/>
  <c r="BM279" i="10"/>
  <c r="BC113" i="10"/>
  <c r="BM113" i="10"/>
  <c r="BC522" i="10"/>
  <c r="BM522" i="10"/>
  <c r="BC211" i="10"/>
  <c r="BM211" i="10"/>
  <c r="BC777" i="10"/>
  <c r="BC314" i="10"/>
  <c r="BM314" i="10"/>
  <c r="BC523" i="10"/>
  <c r="BM523" i="10"/>
  <c r="BC524" i="10"/>
  <c r="BM524" i="10"/>
  <c r="BC525" i="10"/>
  <c r="BM525" i="10"/>
  <c r="BM212" i="10"/>
  <c r="BC246" i="10"/>
  <c r="BM246" i="10"/>
  <c r="BC526" i="10"/>
  <c r="BM526" i="10"/>
  <c r="BC143" i="10"/>
  <c r="BM143" i="10"/>
  <c r="BM159" i="10"/>
  <c r="BC527" i="10"/>
  <c r="BM527" i="10"/>
  <c r="BM61" i="10"/>
  <c r="BM1387" i="10"/>
  <c r="BM168" i="10"/>
  <c r="BC280" i="10"/>
  <c r="BM280" i="10"/>
  <c r="BC114" i="10"/>
  <c r="BM114" i="10"/>
  <c r="BC560" i="10"/>
  <c r="BC528" i="10"/>
  <c r="BM528" i="10"/>
  <c r="BM27" i="10"/>
  <c r="BC539" i="10"/>
  <c r="BM539" i="10"/>
  <c r="BC529" i="10"/>
  <c r="BM529" i="10"/>
  <c r="BC530" i="10"/>
  <c r="BM530" i="10"/>
  <c r="BC788" i="10"/>
  <c r="BC531" i="10"/>
  <c r="BM531" i="10"/>
  <c r="BM1469" i="10"/>
  <c r="BM1470" i="10"/>
  <c r="BC315" i="10"/>
  <c r="BM315" i="10"/>
  <c r="BM532" i="10"/>
  <c r="BM1471" i="10"/>
  <c r="BM69" i="10"/>
  <c r="BC575" i="10"/>
  <c r="BC213" i="10"/>
  <c r="BM213" i="10"/>
  <c r="BC1473" i="10"/>
  <c r="BM1472" i="10"/>
  <c r="BC806" i="10"/>
  <c r="BC807" i="10"/>
  <c r="BC2" i="10"/>
  <c r="BC92" i="10"/>
  <c r="BC333" i="10"/>
  <c r="BC561" i="10"/>
  <c r="BC562" i="10"/>
  <c r="BC563" i="10"/>
  <c r="BC564" i="10"/>
  <c r="BC565" i="10"/>
  <c r="BC581" i="10"/>
  <c r="BC582" i="10"/>
  <c r="BC583" i="10"/>
  <c r="BC584" i="10"/>
  <c r="BC588" i="10"/>
  <c r="BC589" i="10"/>
  <c r="BC590" i="10"/>
  <c r="BC591" i="10"/>
  <c r="BC592" i="10"/>
  <c r="BC595" i="10"/>
  <c r="BC596" i="10"/>
  <c r="BC597" i="10"/>
  <c r="BC598" i="10"/>
  <c r="BC601" i="10"/>
  <c r="BC602" i="10"/>
  <c r="BC608" i="10"/>
  <c r="BC609" i="10"/>
  <c r="BC616" i="10"/>
  <c r="BC619" i="10"/>
  <c r="BC621" i="10"/>
  <c r="BC622" i="10"/>
  <c r="BC623" i="10"/>
  <c r="BC624" i="10"/>
  <c r="BC628" i="10"/>
  <c r="BC632" i="10"/>
  <c r="BC633" i="10"/>
  <c r="BC634" i="10"/>
  <c r="BC635" i="10"/>
  <c r="BC636" i="10"/>
  <c r="BC637" i="10"/>
  <c r="BC643" i="10"/>
  <c r="BC644" i="10"/>
  <c r="BC645" i="10"/>
  <c r="BC648" i="10"/>
  <c r="BC649" i="10"/>
  <c r="BC650" i="10"/>
  <c r="BC651" i="10"/>
  <c r="BC653" i="10"/>
  <c r="BC654" i="10"/>
  <c r="BC655" i="10"/>
  <c r="BC659" i="10"/>
  <c r="BC660" i="10"/>
  <c r="BC661" i="10"/>
  <c r="BC662" i="10"/>
  <c r="BC663" i="10"/>
  <c r="BC665" i="10"/>
  <c r="BC666" i="10"/>
  <c r="BC667" i="10"/>
  <c r="BC668" i="10"/>
  <c r="BC669" i="10"/>
  <c r="BC672" i="10"/>
  <c r="BC673" i="10"/>
  <c r="BC674" i="10"/>
  <c r="BC675" i="10"/>
  <c r="BC676" i="10"/>
  <c r="BC682" i="10"/>
  <c r="BC683" i="10"/>
  <c r="BC684" i="10"/>
  <c r="BC685" i="10"/>
  <c r="BC686" i="10"/>
  <c r="BC687" i="10"/>
  <c r="BC690" i="10"/>
  <c r="BC691" i="10"/>
  <c r="BC692" i="10"/>
  <c r="BC694" i="10"/>
  <c r="BC695" i="10"/>
  <c r="BC696" i="10"/>
  <c r="BC697" i="10"/>
  <c r="BC701" i="10"/>
  <c r="BC702" i="10"/>
  <c r="BC703" i="10"/>
  <c r="BC704" i="10"/>
  <c r="BC705" i="10"/>
  <c r="BC706" i="10"/>
  <c r="BC707" i="10"/>
  <c r="BC708" i="10"/>
  <c r="BC709" i="10"/>
  <c r="BC712" i="10"/>
  <c r="BC715" i="10"/>
  <c r="BC716" i="10"/>
  <c r="BC717" i="10"/>
  <c r="BC718" i="10"/>
  <c r="BC723" i="10"/>
  <c r="BC724" i="10"/>
  <c r="BC725" i="10"/>
  <c r="BC729" i="10"/>
  <c r="BC730" i="10"/>
  <c r="BC732" i="10"/>
  <c r="BC733" i="10"/>
  <c r="BC734" i="10"/>
  <c r="BC735" i="10"/>
  <c r="BC736" i="10"/>
  <c r="BC738" i="10"/>
  <c r="BC741" i="10"/>
  <c r="BC742" i="10"/>
  <c r="BC743" i="10"/>
  <c r="BC746" i="10"/>
  <c r="BC747" i="10"/>
  <c r="BC748" i="10"/>
  <c r="BC749" i="10"/>
  <c r="BC750" i="10"/>
  <c r="BC751" i="10"/>
  <c r="BC752" i="10"/>
  <c r="BC754" i="10"/>
  <c r="BC755" i="10"/>
  <c r="BC757" i="10"/>
  <c r="BC758" i="10"/>
  <c r="BC759" i="10"/>
  <c r="BC763" i="10"/>
  <c r="BC764" i="10"/>
  <c r="BC765" i="10"/>
  <c r="BC767" i="10"/>
  <c r="BC768" i="10"/>
  <c r="BC769" i="10"/>
  <c r="BC770" i="10"/>
  <c r="BC774" i="10"/>
  <c r="BC778" i="10"/>
  <c r="BC783" i="10"/>
  <c r="BC789" i="10"/>
  <c r="BC790" i="10"/>
  <c r="BC791" i="10"/>
  <c r="BC792" i="10"/>
  <c r="BC795" i="10"/>
  <c r="BC796" i="10"/>
  <c r="BC798" i="10"/>
  <c r="BC799" i="10"/>
  <c r="BC800" i="10"/>
  <c r="BC802" i="10"/>
  <c r="BC803" i="10"/>
  <c r="BC805" i="10"/>
  <c r="BC1475" i="10"/>
  <c r="BH1475" i="10"/>
  <c r="BM92" i="10"/>
  <c r="BM333" i="10"/>
  <c r="BM1478" i="10"/>
  <c r="BD809" i="10"/>
  <c r="BD889" i="10"/>
  <c r="BD169" i="10"/>
  <c r="BN169" i="10"/>
  <c r="BD810" i="10"/>
  <c r="BD313" i="10"/>
  <c r="BD1389" i="10"/>
  <c r="BN1389" i="10"/>
  <c r="BD811" i="10"/>
  <c r="BD471" i="10"/>
  <c r="BD266" i="10"/>
  <c r="BN266" i="10"/>
  <c r="BD812" i="10"/>
  <c r="BD888" i="10"/>
  <c r="BD170" i="10"/>
  <c r="BN170" i="10"/>
  <c r="BD813" i="10"/>
  <c r="BD495" i="10"/>
  <c r="BD334" i="10"/>
  <c r="BN334" i="10"/>
  <c r="BD814" i="10"/>
  <c r="BD885" i="10"/>
  <c r="BD171" i="10"/>
  <c r="BN171" i="10"/>
  <c r="BD815" i="10"/>
  <c r="BD960" i="10"/>
  <c r="BD335" i="10"/>
  <c r="BN335" i="10"/>
  <c r="BD816" i="10"/>
  <c r="BD827" i="10"/>
  <c r="BD40" i="10"/>
  <c r="BN40" i="10"/>
  <c r="BD817" i="10"/>
  <c r="BD944" i="10"/>
  <c r="BD281" i="10"/>
  <c r="BN281" i="10"/>
  <c r="BD818" i="10"/>
  <c r="BD739" i="10"/>
  <c r="BD336" i="10"/>
  <c r="BN336" i="10"/>
  <c r="BD819" i="10"/>
  <c r="BD961" i="10"/>
  <c r="BD337" i="10"/>
  <c r="BN337" i="10"/>
  <c r="BD820" i="10"/>
  <c r="BD434" i="10"/>
  <c r="BD1390" i="10"/>
  <c r="BN1390" i="10"/>
  <c r="BD821" i="10"/>
  <c r="BD519" i="10"/>
  <c r="BD1391" i="10"/>
  <c r="BN1391" i="10"/>
  <c r="BD822" i="10"/>
  <c r="BD872" i="10"/>
  <c r="BD132" i="10"/>
  <c r="BN132" i="10"/>
  <c r="BD823" i="10"/>
  <c r="BD368" i="10"/>
  <c r="BD139" i="10"/>
  <c r="BN139" i="10"/>
  <c r="BD824" i="10"/>
  <c r="BD886" i="10"/>
  <c r="BD172" i="10"/>
  <c r="BN172" i="10"/>
  <c r="BD825" i="10"/>
  <c r="BD401" i="10"/>
  <c r="BD6" i="10"/>
  <c r="BN6" i="10"/>
  <c r="BD826" i="10"/>
  <c r="BD263" i="10"/>
  <c r="BD1392" i="10"/>
  <c r="BN1392" i="10"/>
  <c r="BD258" i="10"/>
  <c r="BD1393" i="10"/>
  <c r="BN1393" i="10"/>
  <c r="BD828" i="10"/>
  <c r="BD379" i="10"/>
  <c r="BD1394" i="10"/>
  <c r="BN1394" i="10"/>
  <c r="BD829" i="10"/>
  <c r="BD858" i="10"/>
  <c r="BD88" i="10"/>
  <c r="BN88" i="10"/>
  <c r="BD830" i="10"/>
  <c r="BD880" i="10"/>
  <c r="BD150" i="10"/>
  <c r="BN150" i="10"/>
  <c r="BD831" i="10"/>
  <c r="BD962" i="10"/>
  <c r="BD338" i="10"/>
  <c r="BN338" i="10"/>
  <c r="BD832" i="10"/>
  <c r="BD612" i="10"/>
  <c r="BD1374" i="10"/>
  <c r="BN1374" i="10"/>
  <c r="BD833" i="10"/>
  <c r="BD470" i="10"/>
  <c r="BD230" i="10"/>
  <c r="BN230" i="10"/>
  <c r="BD834" i="10"/>
  <c r="BD444" i="10"/>
  <c r="BD339" i="10"/>
  <c r="BN339" i="10"/>
  <c r="BD835" i="10"/>
  <c r="BD12" i="10"/>
  <c r="BN12" i="10"/>
  <c r="BD836" i="10"/>
  <c r="BD953" i="10"/>
  <c r="BD302" i="10"/>
  <c r="BN302" i="10"/>
  <c r="BD837" i="10"/>
  <c r="BD931" i="10"/>
  <c r="BD254" i="10"/>
  <c r="BN254" i="10"/>
  <c r="BD838" i="10"/>
  <c r="BD613" i="10"/>
  <c r="BD1395" i="10"/>
  <c r="BN1395" i="10"/>
  <c r="BD839" i="10"/>
  <c r="BD79" i="10"/>
  <c r="BD133" i="10"/>
  <c r="BN133" i="10"/>
  <c r="BD840" i="10"/>
  <c r="BD1429" i="10"/>
  <c r="BD1360" i="10"/>
  <c r="BN1360" i="10"/>
  <c r="BD841" i="10"/>
  <c r="BD641" i="10"/>
  <c r="BD25" i="10"/>
  <c r="BN25" i="10"/>
  <c r="BD842" i="10"/>
  <c r="BD488" i="10"/>
  <c r="BD124" i="10"/>
  <c r="BN124" i="10"/>
  <c r="BD843" i="10"/>
  <c r="BD510" i="10"/>
  <c r="BD303" i="10"/>
  <c r="BN303" i="10"/>
  <c r="BD844" i="10"/>
  <c r="BD639" i="10"/>
  <c r="BD340" i="10"/>
  <c r="BN340" i="10"/>
  <c r="BD845" i="10"/>
  <c r="BD105" i="10"/>
  <c r="BD267" i="10"/>
  <c r="BN267" i="10"/>
  <c r="BD846" i="10"/>
  <c r="BD745" i="10"/>
  <c r="BD341" i="10"/>
  <c r="BN341" i="10"/>
  <c r="BD847" i="10"/>
  <c r="BD963" i="10"/>
  <c r="BD342" i="10"/>
  <c r="BN342" i="10"/>
  <c r="BD848" i="10"/>
  <c r="BD964" i="10"/>
  <c r="BD343" i="10"/>
  <c r="BN343" i="10"/>
  <c r="BD849" i="10"/>
  <c r="BD966" i="10"/>
  <c r="BD344" i="10"/>
  <c r="BN344" i="10"/>
  <c r="BD850" i="10"/>
  <c r="BD125" i="10"/>
  <c r="BD1396" i="10"/>
  <c r="BN1396" i="10"/>
  <c r="BD851" i="10"/>
  <c r="BD915" i="10"/>
  <c r="BD231" i="10"/>
  <c r="BN231" i="10"/>
  <c r="BD852" i="10"/>
  <c r="BD965" i="10"/>
  <c r="BD345" i="10"/>
  <c r="BN345" i="10"/>
  <c r="BD853" i="10"/>
  <c r="BD283" i="10"/>
  <c r="BD134" i="10"/>
  <c r="BN134" i="10"/>
  <c r="BD854" i="10"/>
  <c r="BD580" i="10"/>
  <c r="BD540" i="10"/>
  <c r="BN540" i="10"/>
  <c r="BD855" i="10"/>
  <c r="BD489" i="10"/>
  <c r="BN125" i="10"/>
  <c r="BD856" i="10"/>
  <c r="BD1435" i="10"/>
  <c r="BD1375" i="10"/>
  <c r="BN1375" i="10"/>
  <c r="BD857" i="10"/>
  <c r="BD58" i="10"/>
  <c r="BD1376" i="10"/>
  <c r="BN1376" i="10"/>
  <c r="BD37" i="10"/>
  <c r="BN37" i="10"/>
  <c r="BD859" i="10"/>
  <c r="BD44" i="10"/>
  <c r="BD346" i="10"/>
  <c r="BN346" i="10"/>
  <c r="BD860" i="10"/>
  <c r="BD496" i="10"/>
  <c r="BD347" i="10"/>
  <c r="BN347" i="10"/>
  <c r="BD861" i="10"/>
  <c r="BD932" i="10"/>
  <c r="BD255" i="10"/>
  <c r="BN255" i="10"/>
  <c r="BD862" i="10"/>
  <c r="BD967" i="10"/>
  <c r="BD348" i="10"/>
  <c r="BN348" i="10"/>
  <c r="BD863" i="10"/>
  <c r="BD657" i="10"/>
  <c r="BD349" i="10"/>
  <c r="BN349" i="10"/>
  <c r="BD864" i="10"/>
  <c r="BD969" i="10"/>
  <c r="BD350" i="10"/>
  <c r="BN350" i="10"/>
  <c r="BD865" i="10"/>
  <c r="BD968" i="10"/>
  <c r="BD351" i="10"/>
  <c r="BN351" i="10"/>
  <c r="BD866" i="10"/>
  <c r="BD107" i="10"/>
  <c r="BD352" i="10"/>
  <c r="BN352" i="10"/>
  <c r="BD867" i="10"/>
  <c r="BD385" i="10"/>
  <c r="BD353" i="10"/>
  <c r="BN353" i="10"/>
  <c r="BD868" i="10"/>
  <c r="BD614" i="10"/>
  <c r="BD76" i="10"/>
  <c r="BN76" i="10"/>
  <c r="BD869" i="10"/>
  <c r="BD1444" i="10"/>
  <c r="BD1397" i="10"/>
  <c r="BN1397" i="10"/>
  <c r="BD870" i="10"/>
  <c r="BD603" i="10"/>
  <c r="BD1398" i="10"/>
  <c r="BN1398" i="10"/>
  <c r="BD871" i="10"/>
  <c r="BD567" i="10"/>
  <c r="BD118" i="10"/>
  <c r="BN118" i="10"/>
  <c r="BD970" i="10"/>
  <c r="BD354" i="10"/>
  <c r="BN354" i="10"/>
  <c r="BD873" i="10"/>
  <c r="BD606" i="10"/>
  <c r="BD355" i="10"/>
  <c r="BN355" i="10"/>
  <c r="BD874" i="10"/>
  <c r="BD971" i="10"/>
  <c r="BD356" i="10"/>
  <c r="BN356" i="10"/>
  <c r="BD875" i="10"/>
  <c r="BD945" i="10"/>
  <c r="BD282" i="10"/>
  <c r="BN282" i="10"/>
  <c r="BD876" i="10"/>
  <c r="BD553" i="10"/>
  <c r="BD1399" i="10"/>
  <c r="BN1399" i="10"/>
  <c r="BD877" i="10"/>
  <c r="BD599" i="10"/>
  <c r="BD1400" i="10"/>
  <c r="BN1400" i="10"/>
  <c r="BD878" i="10"/>
  <c r="BD1445" i="10"/>
  <c r="BD1401" i="10"/>
  <c r="BN1401" i="10"/>
  <c r="BD879" i="10"/>
  <c r="BD756" i="10"/>
  <c r="BD42" i="10"/>
  <c r="BN42" i="10"/>
  <c r="BD700" i="10"/>
  <c r="BD357" i="10"/>
  <c r="BN357" i="10"/>
  <c r="BD881" i="10"/>
  <c r="BD638" i="10"/>
  <c r="BD1402" i="10"/>
  <c r="BN1402" i="10"/>
  <c r="BD882" i="10"/>
  <c r="BD973" i="10"/>
  <c r="BD358" i="10"/>
  <c r="BN358" i="10"/>
  <c r="BD883" i="10"/>
  <c r="BD625" i="10"/>
  <c r="BD1403" i="10"/>
  <c r="BN1403" i="10"/>
  <c r="BD884" i="10"/>
  <c r="BD367" i="10"/>
  <c r="BD100" i="10"/>
  <c r="BN100" i="10"/>
  <c r="BD972" i="10"/>
  <c r="BD359" i="10"/>
  <c r="BN359" i="10"/>
  <c r="BD974" i="10"/>
  <c r="BD360" i="10"/>
  <c r="BN360" i="10"/>
  <c r="BD887" i="10"/>
  <c r="BD722" i="10"/>
  <c r="BD151" i="10"/>
  <c r="BN151" i="10"/>
  <c r="BD946" i="10"/>
  <c r="BN283" i="10"/>
  <c r="BD928" i="10"/>
  <c r="BD247" i="10"/>
  <c r="BN247" i="10"/>
  <c r="BD890" i="10"/>
  <c r="BD808" i="10"/>
  <c r="BD3" i="10"/>
  <c r="BN3" i="10"/>
  <c r="BD891" i="10"/>
  <c r="BD194" i="10"/>
  <c r="BD173" i="10"/>
  <c r="BN173" i="10"/>
  <c r="BD892" i="10"/>
  <c r="BD65" i="10"/>
  <c r="BN65" i="10"/>
  <c r="BD893" i="10"/>
  <c r="BD212" i="10"/>
  <c r="BD119" i="10"/>
  <c r="BN119" i="10"/>
  <c r="BD894" i="10"/>
  <c r="BD710" i="10"/>
  <c r="BD101" i="10"/>
  <c r="BN101" i="10"/>
  <c r="BD895" i="10"/>
  <c r="BD476" i="10"/>
  <c r="BD174" i="10"/>
  <c r="BN174" i="10"/>
  <c r="BD896" i="10"/>
  <c r="BD26" i="10"/>
  <c r="BN26" i="10"/>
  <c r="BD897" i="10"/>
  <c r="BD120" i="10"/>
  <c r="BN120" i="10"/>
  <c r="BD898" i="10"/>
  <c r="BD670" i="10"/>
  <c r="BD222" i="10"/>
  <c r="BN222" i="10"/>
  <c r="BD899" i="10"/>
  <c r="BD600" i="10"/>
  <c r="BD268" i="10"/>
  <c r="BN268" i="10"/>
  <c r="BD900" i="10"/>
  <c r="BD66" i="10"/>
  <c r="BD361" i="10"/>
  <c r="BN361" i="10"/>
  <c r="BD901" i="10"/>
  <c r="BD435" i="10"/>
  <c r="BD1404" i="10"/>
  <c r="BN1404" i="10"/>
  <c r="BD902" i="10"/>
  <c r="BD399" i="10"/>
  <c r="BD1405" i="10"/>
  <c r="BN1405" i="10"/>
  <c r="BD903" i="10"/>
  <c r="BD185" i="10"/>
  <c r="BD362" i="10"/>
  <c r="BN362" i="10"/>
  <c r="BD904" i="10"/>
  <c r="BD1045" i="10"/>
  <c r="BD533" i="10"/>
  <c r="BN533" i="10"/>
  <c r="BD905" i="10"/>
  <c r="BD175" i="10"/>
  <c r="BN175" i="10"/>
  <c r="BD906" i="10"/>
  <c r="BD779" i="10"/>
  <c r="BD1406" i="10"/>
  <c r="BN1406" i="10"/>
  <c r="BD907" i="10"/>
  <c r="BD916" i="10"/>
  <c r="BD232" i="10"/>
  <c r="BN232" i="10"/>
  <c r="BD908" i="10"/>
  <c r="BD935" i="10"/>
  <c r="BD256" i="10"/>
  <c r="BN256" i="10"/>
  <c r="BD909" i="10"/>
  <c r="BD919" i="10"/>
  <c r="BD233" i="10"/>
  <c r="BN233" i="10"/>
  <c r="BD910" i="10"/>
  <c r="BD631" i="10"/>
  <c r="BD363" i="10"/>
  <c r="BN363" i="10"/>
  <c r="BD911" i="10"/>
  <c r="BD740" i="10"/>
  <c r="BD364" i="10"/>
  <c r="BN364" i="10"/>
  <c r="BD912" i="10"/>
  <c r="BD32" i="10"/>
  <c r="BD548" i="10"/>
  <c r="BN548" i="10"/>
  <c r="BD913" i="10"/>
  <c r="BD423" i="10"/>
  <c r="BD365" i="10"/>
  <c r="BN365" i="10"/>
  <c r="BD914" i="10"/>
  <c r="BD28" i="10"/>
  <c r="BD126" i="10"/>
  <c r="BN126" i="10"/>
  <c r="BD771" i="10"/>
  <c r="BD1407" i="10"/>
  <c r="BN1407" i="10"/>
  <c r="BD1446" i="10"/>
  <c r="BD1408" i="10"/>
  <c r="BN1408" i="10"/>
  <c r="BD917" i="10"/>
  <c r="BD144" i="10"/>
  <c r="BN144" i="10"/>
  <c r="BD918" i="10"/>
  <c r="BD439" i="10"/>
  <c r="BD70" i="10"/>
  <c r="BN70" i="10"/>
  <c r="BD1449" i="10"/>
  <c r="BD1409" i="10"/>
  <c r="BN1409" i="10"/>
  <c r="BD920" i="10"/>
  <c r="BD1450" i="10"/>
  <c r="BD1410" i="10"/>
  <c r="BN1410" i="10"/>
  <c r="BD921" i="10"/>
  <c r="BD1447" i="10"/>
  <c r="BD1411" i="10"/>
  <c r="BN1411" i="10"/>
  <c r="BD922" i="10"/>
  <c r="BD677" i="10"/>
  <c r="BD1377" i="10"/>
  <c r="BN1377" i="10"/>
  <c r="BD923" i="10"/>
  <c r="BD61" i="10"/>
  <c r="BD284" i="10"/>
  <c r="BN284" i="10"/>
  <c r="BD924" i="10"/>
  <c r="BD1368" i="10"/>
  <c r="BN1368" i="10"/>
  <c r="BD925" i="10"/>
  <c r="BD1448" i="10"/>
  <c r="BD1412" i="10"/>
  <c r="BN1412" i="10"/>
  <c r="BD926" i="10"/>
  <c r="BD975" i="10"/>
  <c r="BD366" i="10"/>
  <c r="BN366" i="10"/>
  <c r="BD927" i="10"/>
  <c r="BD1451" i="10"/>
  <c r="BD1413" i="10"/>
  <c r="BN1413" i="10"/>
  <c r="BD727" i="10"/>
  <c r="BD71" i="10"/>
  <c r="BN71" i="10"/>
  <c r="BD929" i="10"/>
  <c r="BD936" i="10"/>
  <c r="BD257" i="10"/>
  <c r="BN257" i="10"/>
  <c r="BD930" i="10"/>
  <c r="BD424" i="10"/>
  <c r="BN367" i="10"/>
  <c r="BD208" i="10"/>
  <c r="BD135" i="10"/>
  <c r="BN135" i="10"/>
  <c r="BD480" i="10"/>
  <c r="BD216" i="10"/>
  <c r="BN216" i="10"/>
  <c r="BD933" i="10"/>
  <c r="BD38" i="10"/>
  <c r="BN38" i="10"/>
  <c r="BD934" i="10"/>
  <c r="BD15" i="10"/>
  <c r="BN15" i="10"/>
  <c r="BD568" i="10"/>
  <c r="BN368" i="10"/>
  <c r="BD89" i="10"/>
  <c r="BN89" i="10"/>
  <c r="BD937" i="10"/>
  <c r="BD713" i="10"/>
  <c r="BD102" i="10"/>
  <c r="BN102" i="10"/>
  <c r="BD938" i="10"/>
  <c r="BD369" i="10"/>
  <c r="BN369" i="10"/>
  <c r="BD939" i="10"/>
  <c r="BD689" i="10"/>
  <c r="BD8" i="10"/>
  <c r="BN8" i="10"/>
  <c r="BD940" i="10"/>
  <c r="BD947" i="10"/>
  <c r="BD285" i="10"/>
  <c r="BN285" i="10"/>
  <c r="BD941" i="10"/>
  <c r="BD77" i="10"/>
  <c r="BN77" i="10"/>
  <c r="BD942" i="10"/>
  <c r="BD13" i="10"/>
  <c r="BN13" i="10"/>
  <c r="BD943" i="10"/>
  <c r="BD45" i="10"/>
  <c r="BN45" i="10"/>
  <c r="BD801" i="10"/>
  <c r="BD1388" i="10"/>
  <c r="BN1388" i="10"/>
  <c r="BD128" i="10"/>
  <c r="BD370" i="10"/>
  <c r="BN370" i="10"/>
  <c r="BD72" i="10"/>
  <c r="BN72" i="10"/>
  <c r="BD371" i="10"/>
  <c r="BN371" i="10"/>
  <c r="BD948" i="10"/>
  <c r="BD586" i="10"/>
  <c r="BD372" i="10"/>
  <c r="BN372" i="10"/>
  <c r="BD949" i="10"/>
  <c r="BD90" i="10"/>
  <c r="BD373" i="10"/>
  <c r="BN373" i="10"/>
  <c r="BD950" i="10"/>
  <c r="BD80" i="10"/>
  <c r="BD136" i="10"/>
  <c r="BN136" i="10"/>
  <c r="BD951" i="10"/>
  <c r="BD1452" i="10"/>
  <c r="BD1414" i="10"/>
  <c r="BN1414" i="10"/>
  <c r="BD952" i="10"/>
  <c r="BD782" i="10"/>
  <c r="BD549" i="10"/>
  <c r="BN549" i="10"/>
  <c r="BD374" i="10"/>
  <c r="BN374" i="10"/>
  <c r="BD954" i="10"/>
  <c r="BD20" i="10"/>
  <c r="BD160" i="10"/>
  <c r="BN160" i="10"/>
  <c r="BD955" i="10"/>
  <c r="BD176" i="10"/>
  <c r="BN176" i="10"/>
  <c r="BD956" i="10"/>
  <c r="BD67" i="10"/>
  <c r="BD375" i="10"/>
  <c r="BN375" i="10"/>
  <c r="BD957" i="10"/>
  <c r="BD85" i="10"/>
  <c r="BN85" i="10"/>
  <c r="BD958" i="10"/>
  <c r="BD493" i="10"/>
  <c r="BD248" i="10"/>
  <c r="BN248" i="10"/>
  <c r="BD959" i="10"/>
  <c r="BD976" i="10"/>
  <c r="BD376" i="10"/>
  <c r="BN376" i="10"/>
  <c r="BD977" i="10"/>
  <c r="BD377" i="10"/>
  <c r="BN377" i="10"/>
  <c r="BD719" i="10"/>
  <c r="BD1378" i="10"/>
  <c r="BN1378" i="10"/>
  <c r="BD1440" i="10"/>
  <c r="BD1379" i="10"/>
  <c r="BN1379" i="10"/>
  <c r="BD785" i="10"/>
  <c r="BD378" i="10"/>
  <c r="BN378" i="10"/>
  <c r="BD269" i="10"/>
  <c r="BN269" i="10"/>
  <c r="BD145" i="10"/>
  <c r="BN145" i="10"/>
  <c r="BD51" i="10"/>
  <c r="BN51" i="10"/>
  <c r="BD234" i="10"/>
  <c r="BN234" i="10"/>
  <c r="BD978" i="10"/>
  <c r="BN379" i="10"/>
  <c r="BD62" i="10"/>
  <c r="BD286" i="10"/>
  <c r="BN286" i="10"/>
  <c r="BD979" i="10"/>
  <c r="BD380" i="10"/>
  <c r="BN380" i="10"/>
  <c r="BD1453" i="10"/>
  <c r="BD1415" i="10"/>
  <c r="BN1415" i="10"/>
  <c r="BD223" i="10"/>
  <c r="BN223" i="10"/>
  <c r="BD29" i="10"/>
  <c r="BD146" i="10"/>
  <c r="BN146" i="10"/>
  <c r="BD784" i="10"/>
  <c r="BD304" i="10"/>
  <c r="BN304" i="10"/>
  <c r="BD238" i="10"/>
  <c r="BD381" i="10"/>
  <c r="BN381" i="10"/>
  <c r="BD386" i="10"/>
  <c r="BD382" i="10"/>
  <c r="BN382" i="10"/>
  <c r="BD186" i="10"/>
  <c r="BD383" i="10"/>
  <c r="BN383" i="10"/>
  <c r="BD980" i="10"/>
  <c r="BD384" i="10"/>
  <c r="BN384" i="10"/>
  <c r="BD187" i="10"/>
  <c r="BN385" i="10"/>
  <c r="BD259" i="10"/>
  <c r="BN386" i="10"/>
  <c r="BD981" i="10"/>
  <c r="BD1437" i="10"/>
  <c r="BD1380" i="10"/>
  <c r="BN1380" i="10"/>
  <c r="BD982" i="10"/>
  <c r="BD56" i="10"/>
  <c r="BN56" i="10"/>
  <c r="BD983" i="10"/>
  <c r="BD19" i="10"/>
  <c r="BD1416" i="10"/>
  <c r="BN1416" i="10"/>
  <c r="BD984" i="10"/>
  <c r="BD532" i="10"/>
  <c r="BD1417" i="10"/>
  <c r="BN1417" i="10"/>
  <c r="BD985" i="10"/>
  <c r="BD698" i="10"/>
  <c r="BD1369" i="10"/>
  <c r="BN1369" i="10"/>
  <c r="BD986" i="10"/>
  <c r="BD177" i="10"/>
  <c r="BN177" i="10"/>
  <c r="BD987" i="10"/>
  <c r="BD157" i="10"/>
  <c r="BD1361" i="10"/>
  <c r="BN1361" i="10"/>
  <c r="BD988" i="10"/>
  <c r="BD605" i="10"/>
  <c r="BD93" i="10"/>
  <c r="BN93" i="10"/>
  <c r="BD989" i="10"/>
  <c r="BD387" i="10"/>
  <c r="BN387" i="10"/>
  <c r="BD990" i="10"/>
  <c r="BD550" i="10"/>
  <c r="BN550" i="10"/>
  <c r="BD991" i="10"/>
  <c r="BD678" i="10"/>
  <c r="BD10" i="10"/>
  <c r="BN10" i="10"/>
  <c r="BD992" i="10"/>
  <c r="BD646" i="10"/>
  <c r="BD1418" i="10"/>
  <c r="BN1418" i="10"/>
  <c r="BD993" i="10"/>
  <c r="BD1454" i="10"/>
  <c r="BD1419" i="10"/>
  <c r="BN1419" i="10"/>
  <c r="BD994" i="10"/>
  <c r="BD1474" i="10"/>
  <c r="BD1420" i="10"/>
  <c r="BN1420" i="10"/>
  <c r="BD995" i="10"/>
  <c r="BD22" i="10"/>
  <c r="BD388" i="10"/>
  <c r="BN388" i="10"/>
  <c r="BD996" i="10"/>
  <c r="BD389" i="10"/>
  <c r="BN389" i="10"/>
  <c r="BD997" i="10"/>
  <c r="BD794" i="10"/>
  <c r="BD390" i="10"/>
  <c r="BN390" i="10"/>
  <c r="BD998" i="10"/>
  <c r="BD325" i="10"/>
  <c r="BN28" i="10"/>
  <c r="BD999" i="10"/>
  <c r="BD270" i="10"/>
  <c r="BN270" i="10"/>
  <c r="BD1000" i="10"/>
  <c r="BD18" i="10"/>
  <c r="BN18" i="10"/>
  <c r="BD1001" i="10"/>
  <c r="BD1455" i="10"/>
  <c r="BD1421" i="10"/>
  <c r="BN1421" i="10"/>
  <c r="BD1002" i="10"/>
  <c r="BD73" i="10"/>
  <c r="BN73" i="10"/>
  <c r="BD1003" i="10"/>
  <c r="BD161" i="10"/>
  <c r="BN161" i="10"/>
  <c r="BD1004" i="10"/>
  <c r="BD91" i="10"/>
  <c r="BD391" i="10"/>
  <c r="BN391" i="10"/>
  <c r="BD1005" i="10"/>
  <c r="BD33" i="10"/>
  <c r="BN33" i="10"/>
  <c r="BD1006" i="10"/>
  <c r="BD671" i="10"/>
  <c r="BD392" i="10"/>
  <c r="BN392" i="10"/>
  <c r="BD1007" i="10"/>
  <c r="BD393" i="10"/>
  <c r="BN393" i="10"/>
  <c r="BD1008" i="10"/>
  <c r="BD452" i="10"/>
  <c r="BD1422" i="10"/>
  <c r="BN1422" i="10"/>
  <c r="BD1009" i="10"/>
  <c r="BD43" i="10"/>
  <c r="BN43" i="10"/>
  <c r="BD1010" i="10"/>
  <c r="BD110" i="10"/>
  <c r="BN110" i="10"/>
  <c r="BD1011" i="10"/>
  <c r="BD321" i="10"/>
  <c r="BD534" i="10"/>
  <c r="BN534" i="10"/>
  <c r="BD1012" i="10"/>
  <c r="BD699" i="10"/>
  <c r="BD1370" i="10"/>
  <c r="BN1370" i="10"/>
  <c r="BD1013" i="10"/>
  <c r="BD425" i="10"/>
  <c r="BD535" i="10"/>
  <c r="BN535" i="10"/>
  <c r="BD1014" i="10"/>
  <c r="BD571" i="10"/>
  <c r="BD1423" i="10"/>
  <c r="BN1423" i="10"/>
  <c r="BD1015" i="10"/>
  <c r="BD48" i="10"/>
  <c r="BN48" i="10"/>
  <c r="BD1016" i="10"/>
  <c r="BD1456" i="10"/>
  <c r="BD1424" i="10"/>
  <c r="BN1424" i="10"/>
  <c r="BD1017" i="10"/>
  <c r="BD1457" i="10"/>
  <c r="BD1425" i="10"/>
  <c r="BN1425" i="10"/>
  <c r="BD1018" i="10"/>
  <c r="BD52" i="10"/>
  <c r="BN52" i="10"/>
  <c r="BD1019" i="10"/>
  <c r="BD1458" i="10"/>
  <c r="BD1426" i="10"/>
  <c r="BN1426" i="10"/>
  <c r="BD1020" i="10"/>
  <c r="BD271" i="10"/>
  <c r="BN271" i="10"/>
  <c r="BD1021" i="10"/>
  <c r="BD1441" i="10"/>
  <c r="BD1381" i="10"/>
  <c r="BN1381" i="10"/>
  <c r="BD1022" i="10"/>
  <c r="BD394" i="10"/>
  <c r="BN394" i="10"/>
  <c r="BD1023" i="10"/>
  <c r="BD398" i="10"/>
  <c r="BD1382" i="10"/>
  <c r="BN1382" i="10"/>
  <c r="BD1024" i="10"/>
  <c r="BD627" i="10"/>
  <c r="BD551" i="10"/>
  <c r="BN551" i="10"/>
  <c r="BD1025" i="10"/>
  <c r="BD1052" i="10"/>
  <c r="BD552" i="10"/>
  <c r="BN552" i="10"/>
  <c r="BD1026" i="10"/>
  <c r="BD178" i="10"/>
  <c r="BN178" i="10"/>
  <c r="BD1027" i="10"/>
  <c r="BD179" i="10"/>
  <c r="BN179" i="10"/>
  <c r="BD1028" i="10"/>
  <c r="BD1461" i="10"/>
  <c r="BD1427" i="10"/>
  <c r="BN1427" i="10"/>
  <c r="BD1029" i="10"/>
  <c r="BD235" i="10"/>
  <c r="BN235" i="10"/>
  <c r="BD1030" i="10"/>
  <c r="BD728" i="10"/>
  <c r="BD152" i="10"/>
  <c r="BN152" i="10"/>
  <c r="BD1031" i="10"/>
  <c r="BD395" i="10"/>
  <c r="BN395" i="10"/>
  <c r="BD1032" i="10"/>
  <c r="BD492" i="10"/>
  <c r="BD217" i="10"/>
  <c r="BN217" i="10"/>
  <c r="BD1033" i="10"/>
  <c r="BD328" i="10"/>
  <c r="BN328" i="10"/>
  <c r="BD1034" i="10"/>
  <c r="BD57" i="10"/>
  <c r="BN57" i="10"/>
  <c r="BD1035" i="10"/>
  <c r="BD249" i="10"/>
  <c r="BN249" i="10"/>
  <c r="BD1036" i="10"/>
  <c r="BD236" i="10"/>
  <c r="BD396" i="10"/>
  <c r="BN396" i="10"/>
  <c r="BD1037" i="10"/>
  <c r="BD1436" i="10"/>
  <c r="BD1371" i="10"/>
  <c r="BN1371" i="10"/>
  <c r="BD1038" i="10"/>
  <c r="BD162" i="10"/>
  <c r="BN162" i="10"/>
  <c r="BD1039" i="10"/>
  <c r="BD167" i="10"/>
  <c r="BD250" i="10"/>
  <c r="BN250" i="10"/>
  <c r="BD1040" i="10"/>
  <c r="BD397" i="10"/>
  <c r="BN397" i="10"/>
  <c r="BD1041" i="10"/>
  <c r="BD68" i="10"/>
  <c r="BN398" i="10"/>
  <c r="BD1042" i="10"/>
  <c r="BD618" i="10"/>
  <c r="BN399" i="10"/>
  <c r="BD1043" i="10"/>
  <c r="BD287" i="10"/>
  <c r="BN287" i="10"/>
  <c r="BD1044" i="10"/>
  <c r="BD78" i="10"/>
  <c r="BN78" i="10"/>
  <c r="BD1459" i="10"/>
  <c r="BD1428" i="10"/>
  <c r="BN1428" i="10"/>
  <c r="BD1046" i="10"/>
  <c r="BD252" i="10"/>
  <c r="BD400" i="10"/>
  <c r="BN400" i="10"/>
  <c r="BD1047" i="10"/>
  <c r="BD121" i="10"/>
  <c r="BN121" i="10"/>
  <c r="BD1048" i="10"/>
  <c r="BD27" i="10"/>
  <c r="BN79" i="10"/>
  <c r="BD1049" i="10"/>
  <c r="BD127" i="10"/>
  <c r="BN127" i="10"/>
  <c r="BD1050" i="10"/>
  <c r="BD224" i="10"/>
  <c r="BN224" i="10"/>
  <c r="BD1051" i="10"/>
  <c r="BN401" i="10"/>
  <c r="BD402" i="10"/>
  <c r="BN402" i="10"/>
  <c r="BD1053" i="10"/>
  <c r="BD559" i="10"/>
  <c r="BD403" i="10"/>
  <c r="BN403" i="10"/>
  <c r="BD1054" i="10"/>
  <c r="BD86" i="10"/>
  <c r="BN86" i="10"/>
  <c r="BD1055" i="10"/>
  <c r="BD780" i="10"/>
  <c r="BD7" i="10"/>
  <c r="BN7" i="10"/>
  <c r="BD1056" i="10"/>
  <c r="BD404" i="10"/>
  <c r="BN404" i="10"/>
  <c r="BD1057" i="10"/>
  <c r="BD405" i="10"/>
  <c r="BN405" i="10"/>
  <c r="BD1058" i="10"/>
  <c r="BD469" i="10"/>
  <c r="BD180" i="10"/>
  <c r="BN180" i="10"/>
  <c r="BD1059" i="10"/>
  <c r="BD487" i="10"/>
  <c r="BN66" i="10"/>
  <c r="BD1060" i="10"/>
  <c r="BD81" i="10"/>
  <c r="BD406" i="10"/>
  <c r="BN406" i="10"/>
  <c r="BD1061" i="10"/>
  <c r="BD316" i="10"/>
  <c r="BN316" i="10"/>
  <c r="BD1062" i="10"/>
  <c r="BD1460" i="10"/>
  <c r="BN1429" i="10"/>
  <c r="BD1063" i="10"/>
  <c r="BD251" i="10"/>
  <c r="BN251" i="10"/>
  <c r="BD1064" i="10"/>
  <c r="BD106" i="10"/>
  <c r="BN106" i="10"/>
  <c r="BD1065" i="10"/>
  <c r="BD288" i="10"/>
  <c r="BN288" i="10"/>
  <c r="BD1066" i="10"/>
  <c r="BD181" i="10"/>
  <c r="BN181" i="10"/>
  <c r="BD1067" i="10"/>
  <c r="BD558" i="10"/>
  <c r="BD317" i="10"/>
  <c r="BN317" i="10"/>
  <c r="BD1068" i="10"/>
  <c r="BD753" i="10"/>
  <c r="BD407" i="10"/>
  <c r="BN407" i="10"/>
  <c r="BD1069" i="10"/>
  <c r="BN258" i="10"/>
  <c r="BD1070" i="10"/>
  <c r="BD481" i="10"/>
  <c r="BD408" i="10"/>
  <c r="BN408" i="10"/>
  <c r="BD1071" i="10"/>
  <c r="BD409" i="10"/>
  <c r="BN409" i="10"/>
  <c r="BD1072" i="10"/>
  <c r="BD272" i="10"/>
  <c r="BN272" i="10"/>
  <c r="BD1073" i="10"/>
  <c r="BD775" i="10"/>
  <c r="BD1362" i="10"/>
  <c r="BN1362" i="10"/>
  <c r="BD1074" i="10"/>
  <c r="BD227" i="10"/>
  <c r="BD1363" i="10"/>
  <c r="BN1363" i="10"/>
  <c r="BD1075" i="10"/>
  <c r="BD573" i="10"/>
  <c r="BD182" i="10"/>
  <c r="BN182" i="10"/>
  <c r="BD1076" i="10"/>
  <c r="BD289" i="10"/>
  <c r="BN289" i="10"/>
  <c r="BD1077" i="10"/>
  <c r="BD610" i="10"/>
  <c r="BN259" i="10"/>
  <c r="BD1078" i="10"/>
  <c r="BD445" i="10"/>
  <c r="BD410" i="10"/>
  <c r="BN410" i="10"/>
  <c r="BD1079" i="10"/>
  <c r="BD569" i="10"/>
  <c r="BD411" i="10"/>
  <c r="BN411" i="10"/>
  <c r="BD1080" i="10"/>
  <c r="BN252" i="10"/>
  <c r="BD1081" i="10"/>
  <c r="BD219" i="10"/>
  <c r="BD218" i="10"/>
  <c r="BN218" i="10"/>
  <c r="BD1082" i="10"/>
  <c r="BN236" i="10"/>
  <c r="BD1083" i="10"/>
  <c r="BD305" i="10"/>
  <c r="BN305" i="10"/>
  <c r="BD1084" i="10"/>
  <c r="BD290" i="10"/>
  <c r="BN290" i="10"/>
  <c r="BD1085" i="10"/>
  <c r="BD412" i="10"/>
  <c r="BN412" i="10"/>
  <c r="BD1086" i="10"/>
  <c r="BD594" i="10"/>
  <c r="BD318" i="10"/>
  <c r="BN318" i="10"/>
  <c r="BD1087" i="10"/>
  <c r="BN128" i="10"/>
  <c r="BD1088" i="10"/>
  <c r="BD413" i="10"/>
  <c r="BN413" i="10"/>
  <c r="BD1089" i="10"/>
  <c r="BD414" i="10"/>
  <c r="BN414" i="10"/>
  <c r="BD1090" i="10"/>
  <c r="BD84" i="10"/>
  <c r="BN84" i="10"/>
  <c r="BD1091" i="10"/>
  <c r="BD415" i="10"/>
  <c r="BN415" i="10"/>
  <c r="BD1092" i="10"/>
  <c r="BN29" i="10"/>
  <c r="BD1093" i="10"/>
  <c r="BD554" i="10"/>
  <c r="BD49" i="10"/>
  <c r="BN49" i="10"/>
  <c r="BD1094" i="10"/>
  <c r="BD163" i="10"/>
  <c r="BN163" i="10"/>
  <c r="BD1095" i="10"/>
  <c r="BD416" i="10"/>
  <c r="BN416" i="10"/>
  <c r="BD1096" i="10"/>
  <c r="BD417" i="10"/>
  <c r="BN417" i="10"/>
  <c r="BD1097" i="10"/>
  <c r="BD629" i="10"/>
  <c r="BD273" i="10"/>
  <c r="BN273" i="10"/>
  <c r="BD1098" i="10"/>
  <c r="BD34" i="10"/>
  <c r="BN34" i="10"/>
  <c r="BD1099" i="10"/>
  <c r="BD766" i="10"/>
  <c r="BD274" i="10"/>
  <c r="BN274" i="10"/>
  <c r="BD1100" i="10"/>
  <c r="BD536" i="10"/>
  <c r="BN536" i="10"/>
  <c r="BD1101" i="10"/>
  <c r="BD574" i="10"/>
  <c r="BD183" i="10"/>
  <c r="BN183" i="10"/>
  <c r="BD1102" i="10"/>
  <c r="BD291" i="10"/>
  <c r="BN291" i="10"/>
  <c r="BD1103" i="10"/>
  <c r="BD39" i="10"/>
  <c r="BN39" i="10"/>
  <c r="BD1104" i="10"/>
  <c r="BD94" i="10"/>
  <c r="BN94" i="10"/>
  <c r="BD1105" i="10"/>
  <c r="BD225" i="10"/>
  <c r="BN225" i="10"/>
  <c r="BD1106" i="10"/>
  <c r="BD295" i="10"/>
  <c r="BD95" i="10"/>
  <c r="BN95" i="10"/>
  <c r="BD1107" i="10"/>
  <c r="BD1462" i="10"/>
  <c r="BD1430" i="10"/>
  <c r="BN1430" i="10"/>
  <c r="BD1108" i="10"/>
  <c r="BD418" i="10"/>
  <c r="BN418" i="10"/>
  <c r="BD1109" i="10"/>
  <c r="BD419" i="10"/>
  <c r="BN419" i="10"/>
  <c r="BD1110" i="10"/>
  <c r="BD63" i="10"/>
  <c r="BD292" i="10"/>
  <c r="BN292" i="10"/>
  <c r="BD1111" i="10"/>
  <c r="BD443" i="10"/>
  <c r="BD319" i="10"/>
  <c r="BN319" i="10"/>
  <c r="BD1112" i="10"/>
  <c r="BD226" i="10"/>
  <c r="BN226" i="10"/>
  <c r="BD1113" i="10"/>
  <c r="BD420" i="10"/>
  <c r="BN420" i="10"/>
  <c r="BD1114" i="10"/>
  <c r="BD147" i="10"/>
  <c r="BN147" i="10"/>
  <c r="BD1115" i="10"/>
  <c r="BD557" i="10"/>
  <c r="BD184" i="10"/>
  <c r="BN184" i="10"/>
  <c r="BD1116" i="10"/>
  <c r="BD122" i="10"/>
  <c r="BN122" i="10"/>
  <c r="BD1117" i="10"/>
  <c r="BN553" i="10"/>
  <c r="BD1118" i="10"/>
  <c r="BD421" i="10"/>
  <c r="BN421" i="10"/>
  <c r="BD1119" i="10"/>
  <c r="BD793" i="10"/>
  <c r="BD422" i="10"/>
  <c r="BN422" i="10"/>
  <c r="BD1120" i="10"/>
  <c r="BD69" i="10"/>
  <c r="BN423" i="10"/>
  <c r="BD1121" i="10"/>
  <c r="BD275" i="10"/>
  <c r="BN275" i="10"/>
  <c r="BD1122" i="10"/>
  <c r="BN185" i="10"/>
  <c r="BD1123" i="10"/>
  <c r="BN186" i="10"/>
  <c r="BD1124" i="10"/>
  <c r="BD640" i="10"/>
  <c r="BN424" i="10"/>
  <c r="BD1125" i="10"/>
  <c r="BN425" i="10"/>
  <c r="BD1126" i="10"/>
  <c r="BD630" i="10"/>
  <c r="BD153" i="10"/>
  <c r="BN153" i="10"/>
  <c r="BD1127" i="10"/>
  <c r="BD426" i="10"/>
  <c r="BN426" i="10"/>
  <c r="BD1128" i="10"/>
  <c r="BD427" i="10"/>
  <c r="BN427" i="10"/>
  <c r="BD1129" i="10"/>
  <c r="BD428" i="10"/>
  <c r="BN428" i="10"/>
  <c r="BD1130" i="10"/>
  <c r="BN107" i="10"/>
  <c r="BD1131" i="10"/>
  <c r="BD429" i="10"/>
  <c r="BN429" i="10"/>
  <c r="BD1132" i="10"/>
  <c r="BD497" i="10"/>
  <c r="BD430" i="10"/>
  <c r="BN430" i="10"/>
  <c r="BD1133" i="10"/>
  <c r="BD431" i="10"/>
  <c r="BN431" i="10"/>
  <c r="BD1134" i="10"/>
  <c r="BD87" i="10"/>
  <c r="BN187" i="10"/>
  <c r="BD1135" i="10"/>
  <c r="BD432" i="10"/>
  <c r="BN432" i="10"/>
  <c r="BD1136" i="10"/>
  <c r="BD306" i="10"/>
  <c r="BN306" i="10"/>
  <c r="BD1137" i="10"/>
  <c r="BD1431" i="10"/>
  <c r="BN1431" i="10"/>
  <c r="BD1138" i="10"/>
  <c r="BD188" i="10"/>
  <c r="BN188" i="10"/>
  <c r="BD1139" i="10"/>
  <c r="BN554" i="10"/>
  <c r="BD1140" i="10"/>
  <c r="BD433" i="10"/>
  <c r="BN433" i="10"/>
  <c r="BD1141" i="10"/>
  <c r="BD441" i="10"/>
  <c r="BD293" i="10"/>
  <c r="BN293" i="10"/>
  <c r="BD1142" i="10"/>
  <c r="BD773" i="10"/>
  <c r="BD294" i="10"/>
  <c r="BN294" i="10"/>
  <c r="BD1143" i="10"/>
  <c r="BD1432" i="10"/>
  <c r="BN1432" i="10"/>
  <c r="BD1144" i="10"/>
  <c r="BN434" i="10"/>
  <c r="BD1145" i="10"/>
  <c r="BD731" i="10"/>
  <c r="BD1433" i="10"/>
  <c r="BN1433" i="10"/>
  <c r="BD1146" i="10"/>
  <c r="BN435" i="10"/>
  <c r="BD1147" i="10"/>
  <c r="BD436" i="10"/>
  <c r="BN436" i="10"/>
  <c r="BD1148" i="10"/>
  <c r="BD786" i="10"/>
  <c r="BD437" i="10"/>
  <c r="BN437" i="10"/>
  <c r="BD1149" i="10"/>
  <c r="BD189" i="10"/>
  <c r="BN189" i="10"/>
  <c r="BD1150" i="10"/>
  <c r="BD190" i="10"/>
  <c r="BN190" i="10"/>
  <c r="BD1151" i="10"/>
  <c r="BD265" i="10"/>
  <c r="BN219" i="10"/>
  <c r="BD1152" i="10"/>
  <c r="BD137" i="10"/>
  <c r="BN137" i="10"/>
  <c r="BD1153" i="10"/>
  <c r="BD1463" i="10"/>
  <c r="BD1434" i="10"/>
  <c r="BN1434" i="10"/>
  <c r="BD1154" i="10"/>
  <c r="BN1435" i="10"/>
  <c r="BD1155" i="10"/>
  <c r="BD438" i="10"/>
  <c r="BN438" i="10"/>
  <c r="BD1156" i="10"/>
  <c r="BD30" i="10"/>
  <c r="BN30" i="10"/>
  <c r="BD1157" i="10"/>
  <c r="BN44" i="10"/>
  <c r="BD1158" i="10"/>
  <c r="BD191" i="10"/>
  <c r="BN191" i="10"/>
  <c r="BD1159" i="10"/>
  <c r="BN58" i="10"/>
  <c r="BD1160" i="10"/>
  <c r="BD59" i="10"/>
  <c r="BD103" i="10"/>
  <c r="BN103" i="10"/>
  <c r="BD1161" i="10"/>
  <c r="BD541" i="10"/>
  <c r="BN439" i="10"/>
  <c r="BD1162" i="10"/>
  <c r="BN541" i="10"/>
  <c r="BD1163" i="10"/>
  <c r="BD440" i="10"/>
  <c r="BN440" i="10"/>
  <c r="BD1164" i="10"/>
  <c r="BD192" i="10"/>
  <c r="BN192" i="10"/>
  <c r="BD1165" i="10"/>
  <c r="BN1436" i="10"/>
  <c r="BD1166" i="10"/>
  <c r="BD320" i="10"/>
  <c r="BN441" i="10"/>
  <c r="BD1167" i="10"/>
  <c r="BD193" i="10"/>
  <c r="BN193" i="10"/>
  <c r="BD1168" i="10"/>
  <c r="BN227" i="10"/>
  <c r="BD1169" i="10"/>
  <c r="BD688" i="10"/>
  <c r="BN1437" i="10"/>
  <c r="BD1170" i="10"/>
  <c r="BN80" i="10"/>
  <c r="BD1171" i="10"/>
  <c r="BD276" i="10"/>
  <c r="BD220" i="10"/>
  <c r="BN220" i="10"/>
  <c r="BD1172" i="10"/>
  <c r="BD442" i="10"/>
  <c r="BN442" i="10"/>
  <c r="BD1173" i="10"/>
  <c r="BD41" i="10"/>
  <c r="BN41" i="10"/>
  <c r="BD1174" i="10"/>
  <c r="BD329" i="10"/>
  <c r="BN329" i="10"/>
  <c r="BD1175" i="10"/>
  <c r="BD797" i="10"/>
  <c r="BD11" i="10"/>
  <c r="BN11" i="10"/>
  <c r="BD1176" i="10"/>
  <c r="BD572" i="10"/>
  <c r="BD16" i="10"/>
  <c r="BN16" i="10"/>
  <c r="BD1177" i="10"/>
  <c r="BD454" i="10"/>
  <c r="BN19" i="10"/>
  <c r="BD1178" i="10"/>
  <c r="BD1438" i="10"/>
  <c r="BN1438" i="10"/>
  <c r="BD1179" i="10"/>
  <c r="BD726" i="10"/>
  <c r="BD1439" i="10"/>
  <c r="BN1439" i="10"/>
  <c r="BD1180" i="10"/>
  <c r="BN276" i="10"/>
  <c r="BD1181" i="10"/>
  <c r="BD17" i="10"/>
  <c r="BN17" i="10"/>
  <c r="BD1182" i="10"/>
  <c r="BD652" i="10"/>
  <c r="BD542" i="10"/>
  <c r="BN542" i="10"/>
  <c r="BD1183" i="10"/>
  <c r="BD297" i="10"/>
  <c r="BD260" i="10"/>
  <c r="BN260" i="10"/>
  <c r="BD1184" i="10"/>
  <c r="BD617" i="10"/>
  <c r="BD261" i="10"/>
  <c r="BN261" i="10"/>
  <c r="BD1185" i="10"/>
  <c r="BD154" i="10"/>
  <c r="BN154" i="10"/>
  <c r="BD1186" i="10"/>
  <c r="BN443" i="10"/>
  <c r="BD1187" i="10"/>
  <c r="BD720" i="10"/>
  <c r="BD1383" i="10"/>
  <c r="BN1383" i="10"/>
  <c r="BD1188" i="10"/>
  <c r="BN194" i="10"/>
  <c r="BD1189" i="10"/>
  <c r="BN444" i="10"/>
  <c r="BD1190" i="10"/>
  <c r="BD453" i="10"/>
  <c r="BN1440" i="10"/>
  <c r="BD1191" i="10"/>
  <c r="BD228" i="10"/>
  <c r="BN228" i="10"/>
  <c r="BD1192" i="10"/>
  <c r="BN445" i="10"/>
  <c r="BD1193" i="10"/>
  <c r="BD21" i="10"/>
  <c r="BD237" i="10"/>
  <c r="BN237" i="10"/>
  <c r="BD1194" i="10"/>
  <c r="BD264" i="10"/>
  <c r="BN1441" i="10"/>
  <c r="BD1195" i="10"/>
  <c r="BD547" i="10"/>
  <c r="BN320" i="10"/>
  <c r="BD1196" i="10"/>
  <c r="BN59" i="10"/>
  <c r="BD1197" i="10"/>
  <c r="BD1442" i="10"/>
  <c r="BN1442" i="10"/>
  <c r="BD1198" i="10"/>
  <c r="BD5" i="10"/>
  <c r="BN238" i="10"/>
  <c r="BD1199" i="10"/>
  <c r="BN321" i="10"/>
  <c r="BD1200" i="10"/>
  <c r="BD543" i="10"/>
  <c r="BN543" i="10"/>
  <c r="BD1201" i="10"/>
  <c r="BD1464" i="10"/>
  <c r="BD1443" i="10"/>
  <c r="BN1443" i="10"/>
  <c r="BD1202" i="10"/>
  <c r="BD446" i="10"/>
  <c r="BN446" i="10"/>
  <c r="BD1203" i="10"/>
  <c r="BD680" i="10"/>
  <c r="BD447" i="10"/>
  <c r="BN447" i="10"/>
  <c r="BD1204" i="10"/>
  <c r="BD570" i="10"/>
  <c r="BD448" i="10"/>
  <c r="BN448" i="10"/>
  <c r="BD1205" i="10"/>
  <c r="BD115" i="10"/>
  <c r="BN115" i="10"/>
  <c r="BD1206" i="10"/>
  <c r="BD96" i="10"/>
  <c r="BN96" i="10"/>
  <c r="BD1207" i="10"/>
  <c r="BD607" i="10"/>
  <c r="BD449" i="10"/>
  <c r="BN449" i="10"/>
  <c r="BD1208" i="10"/>
  <c r="BD587" i="10"/>
  <c r="BD450" i="10"/>
  <c r="BN450" i="10"/>
  <c r="BD1209" i="10"/>
  <c r="BD307" i="10"/>
  <c r="BN307" i="10"/>
  <c r="BD1210" i="10"/>
  <c r="BD116" i="10"/>
  <c r="BN116" i="10"/>
  <c r="BD1211" i="10"/>
  <c r="BN62" i="10"/>
  <c r="BD1212" i="10"/>
  <c r="BD451" i="10"/>
  <c r="BN451" i="10"/>
  <c r="BD1213" i="10"/>
  <c r="BN1444" i="10"/>
  <c r="BD1214" i="10"/>
  <c r="BD4" i="10"/>
  <c r="BN4" i="10"/>
  <c r="BD1215" i="10"/>
  <c r="BD140" i="10"/>
  <c r="BN140" i="10"/>
  <c r="BD1216" i="10"/>
  <c r="BD149" i="10"/>
  <c r="BD129" i="10"/>
  <c r="BN129" i="10"/>
  <c r="BD1217" i="10"/>
  <c r="BD108" i="10"/>
  <c r="BN452" i="10"/>
  <c r="BD1218" i="10"/>
  <c r="BD109" i="10"/>
  <c r="BN453" i="10"/>
  <c r="BD1219" i="10"/>
  <c r="BD195" i="10"/>
  <c r="BD322" i="10"/>
  <c r="BN322" i="10"/>
  <c r="BD1220" i="10"/>
  <c r="BD308" i="10"/>
  <c r="BN308" i="10"/>
  <c r="BD1221" i="10"/>
  <c r="BD1384" i="10"/>
  <c r="BN1384" i="10"/>
  <c r="BD1222" i="10"/>
  <c r="BD14" i="10"/>
  <c r="BN14" i="10"/>
  <c r="BD1223" i="10"/>
  <c r="BD1364" i="10"/>
  <c r="BN1364" i="10"/>
  <c r="BD1224" i="10"/>
  <c r="BD456" i="10"/>
  <c r="BN67" i="10"/>
  <c r="BD1225" i="10"/>
  <c r="BN1445" i="10"/>
  <c r="BD1226" i="10"/>
  <c r="BD455" i="10"/>
  <c r="BD53" i="10"/>
  <c r="BN53" i="10"/>
  <c r="BD1227" i="10"/>
  <c r="BD1465" i="10"/>
  <c r="BN1446" i="10"/>
  <c r="BD1228" i="10"/>
  <c r="BD1466" i="10"/>
  <c r="BN1447" i="10"/>
  <c r="BD1229" i="10"/>
  <c r="BD1365" i="10"/>
  <c r="BN1365" i="10"/>
  <c r="BD1230" i="10"/>
  <c r="BD576" i="10"/>
  <c r="BD323" i="10"/>
  <c r="BN323" i="10"/>
  <c r="BD1231" i="10"/>
  <c r="BN454" i="10"/>
  <c r="BD1232" i="10"/>
  <c r="BD97" i="10"/>
  <c r="BN97" i="10"/>
  <c r="BD1233" i="10"/>
  <c r="BD23" i="10"/>
  <c r="BN23" i="10"/>
  <c r="BD1234" i="10"/>
  <c r="BD9" i="10"/>
  <c r="BN9" i="10"/>
  <c r="BD1235" i="10"/>
  <c r="BN455" i="10"/>
  <c r="BD1236" i="10"/>
  <c r="BD296" i="10"/>
  <c r="BD104" i="10"/>
  <c r="BN104" i="10"/>
  <c r="BD1237" i="10"/>
  <c r="BD330" i="10"/>
  <c r="BN330" i="10"/>
  <c r="BD1238" i="10"/>
  <c r="BD35" i="10"/>
  <c r="BN35" i="10"/>
  <c r="BD1239" i="10"/>
  <c r="BN1448" i="10"/>
  <c r="BD1240" i="10"/>
  <c r="BD200" i="10"/>
  <c r="BD155" i="10"/>
  <c r="BN155" i="10"/>
  <c r="BD1241" i="10"/>
  <c r="BD544" i="10"/>
  <c r="BN544" i="10"/>
  <c r="BD1242" i="10"/>
  <c r="BD309" i="10"/>
  <c r="BN309" i="10"/>
  <c r="BD1243" i="10"/>
  <c r="BD647" i="10"/>
  <c r="BN20" i="10"/>
  <c r="BD1244" i="10"/>
  <c r="BN456" i="10"/>
  <c r="BD1245" i="10"/>
  <c r="BD457" i="10"/>
  <c r="BN457" i="10"/>
  <c r="BD1246" i="10"/>
  <c r="BD458" i="10"/>
  <c r="BN458" i="10"/>
  <c r="BD1247" i="10"/>
  <c r="BD459" i="10"/>
  <c r="BN459" i="10"/>
  <c r="BD1248" i="10"/>
  <c r="BN295" i="10"/>
  <c r="BD1249" i="10"/>
  <c r="BD472" i="10"/>
  <c r="BD460" i="10"/>
  <c r="BN460" i="10"/>
  <c r="BD1250" i="10"/>
  <c r="BD164" i="10"/>
  <c r="BN164" i="10"/>
  <c r="BD1251" i="10"/>
  <c r="BD656" i="10"/>
  <c r="BD156" i="10"/>
  <c r="BN156" i="10"/>
  <c r="BD1252" i="10"/>
  <c r="BD537" i="10"/>
  <c r="BN537" i="10"/>
  <c r="BD1253" i="10"/>
  <c r="BD577" i="10"/>
  <c r="BD324" i="10"/>
  <c r="BN324" i="10"/>
  <c r="BD1254" i="10"/>
  <c r="BD461" i="10"/>
  <c r="BN461" i="10"/>
  <c r="BD1255" i="10"/>
  <c r="BD462" i="10"/>
  <c r="BN462" i="10"/>
  <c r="BD1256" i="10"/>
  <c r="BD36" i="10"/>
  <c r="BN36" i="10"/>
  <c r="BD1257" i="10"/>
  <c r="BD494" i="10"/>
  <c r="BD310" i="10"/>
  <c r="BN310" i="10"/>
  <c r="BD1258" i="10"/>
  <c r="BD253" i="10"/>
  <c r="BN253" i="10"/>
  <c r="BD1259" i="10"/>
  <c r="BN81" i="10"/>
  <c r="BD1260" i="10"/>
  <c r="BD620" i="10"/>
  <c r="BD138" i="10"/>
  <c r="BN138" i="10"/>
  <c r="BD1261" i="10"/>
  <c r="BN195" i="10"/>
  <c r="BD1262" i="10"/>
  <c r="BD463" i="10"/>
  <c r="BN463" i="10"/>
  <c r="BD1263" i="10"/>
  <c r="BD464" i="10"/>
  <c r="BN464" i="10"/>
  <c r="BD1264" i="10"/>
  <c r="BN296" i="10"/>
  <c r="BD1265" i="10"/>
  <c r="BD207" i="10"/>
  <c r="BN1449" i="10"/>
  <c r="BD1266" i="10"/>
  <c r="BD693" i="10"/>
  <c r="BN1450" i="10"/>
  <c r="BD1267" i="10"/>
  <c r="BD46" i="10"/>
  <c r="BN46" i="10"/>
  <c r="BD1268" i="10"/>
  <c r="BD511" i="10"/>
  <c r="BD465" i="10"/>
  <c r="BN465" i="10"/>
  <c r="BD1269" i="10"/>
  <c r="BD165" i="10"/>
  <c r="BN165" i="10"/>
  <c r="BD1270" i="10"/>
  <c r="BD311" i="10"/>
  <c r="BN311" i="10"/>
  <c r="BD1271" i="10"/>
  <c r="BD1467" i="10"/>
  <c r="BN1451" i="10"/>
  <c r="BD1272" i="10"/>
  <c r="BD466" i="10"/>
  <c r="BN466" i="10"/>
  <c r="BD1273" i="10"/>
  <c r="BD196" i="10"/>
  <c r="BN196" i="10"/>
  <c r="BD1274" i="10"/>
  <c r="BN1452" i="10"/>
  <c r="BD1275" i="10"/>
  <c r="BD262" i="10"/>
  <c r="BN262" i="10"/>
  <c r="BD1276" i="10"/>
  <c r="BD490" i="10"/>
  <c r="BN157" i="10"/>
  <c r="BD1277" i="10"/>
  <c r="BD479" i="10"/>
  <c r="BN1453" i="10"/>
  <c r="BD1278" i="10"/>
  <c r="BD467" i="10"/>
  <c r="BN467" i="10"/>
  <c r="BD1279" i="10"/>
  <c r="BD626" i="10"/>
  <c r="BD468" i="10"/>
  <c r="BN468" i="10"/>
  <c r="BD1280" i="10"/>
  <c r="BD681" i="10"/>
  <c r="BN469" i="10"/>
  <c r="BD1281" i="10"/>
  <c r="BD1468" i="10"/>
  <c r="BN1454" i="10"/>
  <c r="BD1282" i="10"/>
  <c r="BD197" i="10"/>
  <c r="BN197" i="10"/>
  <c r="BD1283" i="10"/>
  <c r="BD1385" i="10"/>
  <c r="BN1385" i="10"/>
  <c r="BD1284" i="10"/>
  <c r="BN470" i="10"/>
  <c r="BD1285" i="10"/>
  <c r="BD787" i="10"/>
  <c r="BN471" i="10"/>
  <c r="BD1286" i="10"/>
  <c r="BD130" i="10"/>
  <c r="BN130" i="10"/>
  <c r="BD1287" i="10"/>
  <c r="BD642" i="10"/>
  <c r="BD221" i="10"/>
  <c r="BN221" i="10"/>
  <c r="BD1288" i="10"/>
  <c r="BN472" i="10"/>
  <c r="BD1289" i="10"/>
  <c r="BD744" i="10"/>
  <c r="BN325" i="10"/>
  <c r="BD1290" i="10"/>
  <c r="BD1372" i="10"/>
  <c r="BN1372" i="10"/>
  <c r="BD1291" i="10"/>
  <c r="BD491" i="10"/>
  <c r="BD198" i="10"/>
  <c r="BN198" i="10"/>
  <c r="BD1292" i="10"/>
  <c r="BD473" i="10"/>
  <c r="BN473" i="10"/>
  <c r="BD1293" i="10"/>
  <c r="BD214" i="10"/>
  <c r="BN214" i="10"/>
  <c r="BD1294" i="10"/>
  <c r="BD1469" i="10"/>
  <c r="BN1455" i="10"/>
  <c r="BD1295" i="10"/>
  <c r="BD215" i="10"/>
  <c r="BN215" i="10"/>
  <c r="BD1296" i="10"/>
  <c r="BD199" i="10"/>
  <c r="BN199" i="10"/>
  <c r="BD1297" i="10"/>
  <c r="BD64" i="10"/>
  <c r="BD326" i="10"/>
  <c r="BN326" i="10"/>
  <c r="BD1298" i="10"/>
  <c r="BD111" i="10"/>
  <c r="BN111" i="10"/>
  <c r="BD1299" i="10"/>
  <c r="BD556" i="10"/>
  <c r="BD148" i="10"/>
  <c r="BN148" i="10"/>
  <c r="BD1300" i="10"/>
  <c r="BD762" i="10"/>
  <c r="BD474" i="10"/>
  <c r="BN474" i="10"/>
  <c r="BD1301" i="10"/>
  <c r="BD545" i="10"/>
  <c r="BN545" i="10"/>
  <c r="BD1302" i="10"/>
  <c r="BD131" i="10"/>
  <c r="BN131" i="10"/>
  <c r="BD1303" i="10"/>
  <c r="BN22" i="10"/>
  <c r="BD1304" i="10"/>
  <c r="BD31" i="10"/>
  <c r="BD475" i="10"/>
  <c r="BN475" i="10"/>
  <c r="BD1305" i="10"/>
  <c r="BN200" i="10"/>
  <c r="BD1306" i="10"/>
  <c r="BN476" i="10"/>
  <c r="BD1307" i="10"/>
  <c r="BD555" i="10"/>
  <c r="BD477" i="10"/>
  <c r="BN477" i="10"/>
  <c r="BD1308" i="10"/>
  <c r="BD578" i="10"/>
  <c r="BD478" i="10"/>
  <c r="BN478" i="10"/>
  <c r="BD1309" i="10"/>
  <c r="BD737" i="10"/>
  <c r="BN479" i="10"/>
  <c r="BD1310" i="10"/>
  <c r="BN480" i="10"/>
  <c r="BD1311" i="10"/>
  <c r="BD546" i="10"/>
  <c r="BN546" i="10"/>
  <c r="BD1312" i="10"/>
  <c r="BD201" i="10"/>
  <c r="BN201" i="10"/>
  <c r="BD1313" i="10"/>
  <c r="BN481" i="10"/>
  <c r="BD1314" i="10"/>
  <c r="BD47" i="10"/>
  <c r="BN47" i="10"/>
  <c r="BD1315" i="10"/>
  <c r="BD112" i="10"/>
  <c r="BN112" i="10"/>
  <c r="BD1316" i="10"/>
  <c r="BD1386" i="10"/>
  <c r="BN1386" i="10"/>
  <c r="BD1317" i="10"/>
  <c r="BD482" i="10"/>
  <c r="BN482" i="10"/>
  <c r="BD1318" i="10"/>
  <c r="BD483" i="10"/>
  <c r="BN483" i="10"/>
  <c r="BD1319" i="10"/>
  <c r="BD781" i="10"/>
  <c r="BD277" i="10"/>
  <c r="BN277" i="10"/>
  <c r="BD1320" i="10"/>
  <c r="BD484" i="10"/>
  <c r="BN484" i="10"/>
  <c r="BD1321" i="10"/>
  <c r="BD158" i="10"/>
  <c r="BN158" i="10"/>
  <c r="BD1322" i="10"/>
  <c r="BD239" i="10"/>
  <c r="BN239" i="10"/>
  <c r="BD1323" i="10"/>
  <c r="BD240" i="10"/>
  <c r="BN240" i="10"/>
  <c r="BD1324" i="10"/>
  <c r="BD485" i="10"/>
  <c r="BN485" i="10"/>
  <c r="BD1325" i="10"/>
  <c r="BN5" i="10"/>
  <c r="BD1326" i="10"/>
  <c r="BN263" i="10"/>
  <c r="BD1327" i="10"/>
  <c r="BN63" i="10"/>
  <c r="BD1328" i="10"/>
  <c r="BD772" i="10"/>
  <c r="BN297" i="10"/>
  <c r="BD1329" i="10"/>
  <c r="BD486" i="10"/>
  <c r="BN486" i="10"/>
  <c r="BD1330" i="10"/>
  <c r="BD202" i="10"/>
  <c r="BN202" i="10"/>
  <c r="BD1331" i="10"/>
  <c r="BD1470" i="10"/>
  <c r="BN1456" i="10"/>
  <c r="BD1332" i="10"/>
  <c r="BD159" i="10"/>
  <c r="BN1457" i="10"/>
  <c r="BD1333" i="10"/>
  <c r="BD82" i="10"/>
  <c r="BN82" i="10"/>
  <c r="BD1334" i="10"/>
  <c r="BD1471" i="10"/>
  <c r="BN1458" i="10"/>
  <c r="BD1335" i="10"/>
  <c r="BD241" i="10"/>
  <c r="BN241" i="10"/>
  <c r="BD1336" i="10"/>
  <c r="BD244" i="10"/>
  <c r="BN487" i="10"/>
  <c r="BD1337" i="10"/>
  <c r="BD711" i="10"/>
  <c r="BN488" i="10"/>
  <c r="BD1338" i="10"/>
  <c r="BN489" i="10"/>
  <c r="BD1339" i="10"/>
  <c r="BN90" i="10"/>
  <c r="BD1340" i="10"/>
  <c r="BD312" i="10"/>
  <c r="BN312" i="10"/>
  <c r="BD1341" i="10"/>
  <c r="BN105" i="10"/>
  <c r="BD1342" i="10"/>
  <c r="BN490" i="10"/>
  <c r="BD1343" i="10"/>
  <c r="BN491" i="10"/>
  <c r="BD1344" i="10"/>
  <c r="BD1366" i="10"/>
  <c r="BN1366" i="10"/>
  <c r="BD1345" i="10"/>
  <c r="BD166" i="10"/>
  <c r="BN166" i="10"/>
  <c r="BD1346" i="10"/>
  <c r="BD679" i="10"/>
  <c r="BD203" i="10"/>
  <c r="BN203" i="10"/>
  <c r="BD1347" i="10"/>
  <c r="BD204" i="10"/>
  <c r="BN204" i="10"/>
  <c r="BD1348" i="10"/>
  <c r="BN547" i="10"/>
  <c r="BD1349" i="10"/>
  <c r="BN492" i="10"/>
  <c r="BD1350" i="10"/>
  <c r="BN493" i="10"/>
  <c r="BD1351" i="10"/>
  <c r="BN494" i="10"/>
  <c r="BD1352" i="10"/>
  <c r="BD579" i="10"/>
  <c r="BN495" i="10"/>
  <c r="BD1353" i="10"/>
  <c r="BD242" i="10"/>
  <c r="BN242" i="10"/>
  <c r="BD1354" i="10"/>
  <c r="BD74" i="10"/>
  <c r="BN74" i="10"/>
  <c r="BD1355" i="10"/>
  <c r="BN496" i="10"/>
  <c r="BD1356" i="10"/>
  <c r="BD54" i="10"/>
  <c r="BN54" i="10"/>
  <c r="BD1357" i="10"/>
  <c r="BD60" i="10"/>
  <c r="BD205" i="10"/>
  <c r="BN205" i="10"/>
  <c r="BD1358" i="10"/>
  <c r="BN497" i="10"/>
  <c r="BD1359" i="10"/>
  <c r="BD761" i="10"/>
  <c r="BD327" i="10"/>
  <c r="BN327" i="10"/>
  <c r="BD99" i="10"/>
  <c r="BN1459" i="10"/>
  <c r="BD229" i="10"/>
  <c r="BN229" i="10"/>
  <c r="BD206" i="10"/>
  <c r="BN206" i="10"/>
  <c r="BN207" i="10"/>
  <c r="BD615" i="10"/>
  <c r="BD243" i="10"/>
  <c r="BN243" i="10"/>
  <c r="BD760" i="10"/>
  <c r="BD117" i="10"/>
  <c r="BN117" i="10"/>
  <c r="BD538" i="10"/>
  <c r="BN538" i="10"/>
  <c r="BD1367" i="10"/>
  <c r="BD141" i="10"/>
  <c r="BN141" i="10"/>
  <c r="BD142" i="10"/>
  <c r="BN142" i="10"/>
  <c r="BD498" i="10"/>
  <c r="BN498" i="10"/>
  <c r="BN555" i="10"/>
  <c r="BD499" i="10"/>
  <c r="BN499" i="10"/>
  <c r="BN108" i="10"/>
  <c r="BD1373" i="10"/>
  <c r="BN1460" i="10"/>
  <c r="BN1461" i="10"/>
  <c r="BD331" i="10"/>
  <c r="BN331" i="10"/>
  <c r="BD332" i="10"/>
  <c r="BN332" i="10"/>
  <c r="BD500" i="10"/>
  <c r="BN500" i="10"/>
  <c r="BN31" i="10"/>
  <c r="BD501" i="10"/>
  <c r="BN501" i="10"/>
  <c r="BN313" i="10"/>
  <c r="BD502" i="10"/>
  <c r="BN502" i="10"/>
  <c r="BN556" i="10"/>
  <c r="BD298" i="10"/>
  <c r="BN298" i="10"/>
  <c r="BD123" i="10"/>
  <c r="BN123" i="10"/>
  <c r="BN1462" i="10"/>
  <c r="BN244" i="10"/>
  <c r="BD1387" i="10"/>
  <c r="BN21" i="10"/>
  <c r="BD503" i="10"/>
  <c r="BN503" i="10"/>
  <c r="BD504" i="10"/>
  <c r="BN504" i="10"/>
  <c r="BD83" i="10"/>
  <c r="BN83" i="10"/>
  <c r="BD721" i="10"/>
  <c r="BD50" i="10"/>
  <c r="BN50" i="10"/>
  <c r="BD505" i="10"/>
  <c r="BN505" i="10"/>
  <c r="BD506" i="10"/>
  <c r="BN506" i="10"/>
  <c r="BN32" i="10"/>
  <c r="BD168" i="10"/>
  <c r="BN264" i="10"/>
  <c r="BN91" i="10"/>
  <c r="BD585" i="10"/>
  <c r="BN149" i="10"/>
  <c r="BD98" i="10"/>
  <c r="BN98" i="10"/>
  <c r="BD278" i="10"/>
  <c r="BN278" i="10"/>
  <c r="BD658" i="10"/>
  <c r="BD507" i="10"/>
  <c r="BN507" i="10"/>
  <c r="BD508" i="10"/>
  <c r="BN508" i="10"/>
  <c r="BD611" i="10"/>
  <c r="BD299" i="10"/>
  <c r="BN299" i="10"/>
  <c r="BD509" i="10"/>
  <c r="BN509" i="10"/>
  <c r="BN510" i="10"/>
  <c r="BN511" i="10"/>
  <c r="BD512" i="10"/>
  <c r="BN512" i="10"/>
  <c r="BD300" i="10"/>
  <c r="BN300" i="10"/>
  <c r="BD513" i="10"/>
  <c r="BN513" i="10"/>
  <c r="BD714" i="10"/>
  <c r="BN208" i="10"/>
  <c r="BD514" i="10"/>
  <c r="BN514" i="10"/>
  <c r="BD804" i="10"/>
  <c r="BD515" i="10"/>
  <c r="BN515" i="10"/>
  <c r="BD516" i="10"/>
  <c r="BN516" i="10"/>
  <c r="BD664" i="10"/>
  <c r="BN1463" i="10"/>
  <c r="BD301" i="10"/>
  <c r="BN301" i="10"/>
  <c r="BN1464" i="10"/>
  <c r="BN64" i="10"/>
  <c r="BD604" i="10"/>
  <c r="BN1465" i="10"/>
  <c r="BD209" i="10"/>
  <c r="BN209" i="10"/>
  <c r="BD210" i="10"/>
  <c r="BN210" i="10"/>
  <c r="BN167" i="10"/>
  <c r="BD517" i="10"/>
  <c r="BN517" i="10"/>
  <c r="BD55" i="10"/>
  <c r="BN55" i="10"/>
  <c r="BN1367" i="10"/>
  <c r="BD593" i="10"/>
  <c r="BN1373" i="10"/>
  <c r="BD518" i="10"/>
  <c r="BN518" i="10"/>
  <c r="BN87" i="10"/>
  <c r="BN519" i="10"/>
  <c r="BD24" i="10"/>
  <c r="BN24" i="10"/>
  <c r="BN265" i="10"/>
  <c r="BN60" i="10"/>
  <c r="BD520" i="10"/>
  <c r="BN520" i="10"/>
  <c r="BD521" i="10"/>
  <c r="BN521" i="10"/>
  <c r="BN99" i="10"/>
  <c r="BD245" i="10"/>
  <c r="BN245" i="10"/>
  <c r="BN1466" i="10"/>
  <c r="BD75" i="10"/>
  <c r="BN75" i="10"/>
  <c r="BD776" i="10"/>
  <c r="BN109" i="10"/>
  <c r="BD1472" i="10"/>
  <c r="BN1467" i="10"/>
  <c r="BN1468" i="10"/>
  <c r="BD566" i="10"/>
  <c r="BN68" i="10"/>
  <c r="BD279" i="10"/>
  <c r="BN279" i="10"/>
  <c r="BD113" i="10"/>
  <c r="BN113" i="10"/>
  <c r="BD522" i="10"/>
  <c r="BN522" i="10"/>
  <c r="BD211" i="10"/>
  <c r="BN211" i="10"/>
  <c r="BD777" i="10"/>
  <c r="BD314" i="10"/>
  <c r="BN314" i="10"/>
  <c r="BD523" i="10"/>
  <c r="BN523" i="10"/>
  <c r="BD524" i="10"/>
  <c r="BN524" i="10"/>
  <c r="BD525" i="10"/>
  <c r="BN525" i="10"/>
  <c r="BN212" i="10"/>
  <c r="BD246" i="10"/>
  <c r="BN246" i="10"/>
  <c r="BD526" i="10"/>
  <c r="BN526" i="10"/>
  <c r="BD143" i="10"/>
  <c r="BN143" i="10"/>
  <c r="BN159" i="10"/>
  <c r="BD527" i="10"/>
  <c r="BN527" i="10"/>
  <c r="BN61" i="10"/>
  <c r="BN1387" i="10"/>
  <c r="BN168" i="10"/>
  <c r="BD280" i="10"/>
  <c r="BN280" i="10"/>
  <c r="BD114" i="10"/>
  <c r="BN114" i="10"/>
  <c r="BD560" i="10"/>
  <c r="BD528" i="10"/>
  <c r="BN528" i="10"/>
  <c r="BN27" i="10"/>
  <c r="BD539" i="10"/>
  <c r="BN539" i="10"/>
  <c r="BD529" i="10"/>
  <c r="BN529" i="10"/>
  <c r="BD530" i="10"/>
  <c r="BN530" i="10"/>
  <c r="BD788" i="10"/>
  <c r="BD531" i="10"/>
  <c r="BN531" i="10"/>
  <c r="BN1469" i="10"/>
  <c r="BN1470" i="10"/>
  <c r="BD315" i="10"/>
  <c r="BN315" i="10"/>
  <c r="BN532" i="10"/>
  <c r="BN1471" i="10"/>
  <c r="BN69" i="10"/>
  <c r="BD575" i="10"/>
  <c r="BD213" i="10"/>
  <c r="BN213" i="10"/>
  <c r="BD1473" i="10"/>
  <c r="BN1472" i="10"/>
  <c r="BD806" i="10"/>
  <c r="BD807" i="10"/>
  <c r="BD2" i="10"/>
  <c r="BD92" i="10"/>
  <c r="BD333" i="10"/>
  <c r="BD561" i="10"/>
  <c r="BD562" i="10"/>
  <c r="BD563" i="10"/>
  <c r="BD564" i="10"/>
  <c r="BD565" i="10"/>
  <c r="BD581" i="10"/>
  <c r="BD582" i="10"/>
  <c r="BD583" i="10"/>
  <c r="BD584" i="10"/>
  <c r="BD588" i="10"/>
  <c r="BD589" i="10"/>
  <c r="BD590" i="10"/>
  <c r="BD591" i="10"/>
  <c r="BD592" i="10"/>
  <c r="BD595" i="10"/>
  <c r="BD596" i="10"/>
  <c r="BD597" i="10"/>
  <c r="BD598" i="10"/>
  <c r="BD601" i="10"/>
  <c r="BD602" i="10"/>
  <c r="BD608" i="10"/>
  <c r="BD609" i="10"/>
  <c r="BD616" i="10"/>
  <c r="BD619" i="10"/>
  <c r="BD621" i="10"/>
  <c r="BD622" i="10"/>
  <c r="BD623" i="10"/>
  <c r="BD624" i="10"/>
  <c r="BD628" i="10"/>
  <c r="BD632" i="10"/>
  <c r="BD633" i="10"/>
  <c r="BD634" i="10"/>
  <c r="BD635" i="10"/>
  <c r="BD636" i="10"/>
  <c r="BD637" i="10"/>
  <c r="BD643" i="10"/>
  <c r="BD644" i="10"/>
  <c r="BD645" i="10"/>
  <c r="BD648" i="10"/>
  <c r="BD649" i="10"/>
  <c r="BD650" i="10"/>
  <c r="BD651" i="10"/>
  <c r="BD653" i="10"/>
  <c r="BD654" i="10"/>
  <c r="BD655" i="10"/>
  <c r="BD659" i="10"/>
  <c r="BD660" i="10"/>
  <c r="BD661" i="10"/>
  <c r="BD662" i="10"/>
  <c r="BD663" i="10"/>
  <c r="BD665" i="10"/>
  <c r="BD666" i="10"/>
  <c r="BD667" i="10"/>
  <c r="BD668" i="10"/>
  <c r="BD669" i="10"/>
  <c r="BD672" i="10"/>
  <c r="BD673" i="10"/>
  <c r="BD674" i="10"/>
  <c r="BD675" i="10"/>
  <c r="BD676" i="10"/>
  <c r="BD682" i="10"/>
  <c r="BD683" i="10"/>
  <c r="BD684" i="10"/>
  <c r="BD685" i="10"/>
  <c r="BD686" i="10"/>
  <c r="BD687" i="10"/>
  <c r="BD690" i="10"/>
  <c r="BD691" i="10"/>
  <c r="BD692" i="10"/>
  <c r="BD694" i="10"/>
  <c r="BD695" i="10"/>
  <c r="BD696" i="10"/>
  <c r="BD697" i="10"/>
  <c r="BD701" i="10"/>
  <c r="BD702" i="10"/>
  <c r="BD703" i="10"/>
  <c r="BD704" i="10"/>
  <c r="BD705" i="10"/>
  <c r="BD706" i="10"/>
  <c r="BD707" i="10"/>
  <c r="BD708" i="10"/>
  <c r="BD709" i="10"/>
  <c r="BD712" i="10"/>
  <c r="BD715" i="10"/>
  <c r="BD716" i="10"/>
  <c r="BD717" i="10"/>
  <c r="BD718" i="10"/>
  <c r="BD723" i="10"/>
  <c r="BD724" i="10"/>
  <c r="BD725" i="10"/>
  <c r="BD729" i="10"/>
  <c r="BD730" i="10"/>
  <c r="BD732" i="10"/>
  <c r="BD733" i="10"/>
  <c r="BD734" i="10"/>
  <c r="BD735" i="10"/>
  <c r="BD736" i="10"/>
  <c r="BD738" i="10"/>
  <c r="BD741" i="10"/>
  <c r="BD742" i="10"/>
  <c r="BD743" i="10"/>
  <c r="BD746" i="10"/>
  <c r="BD747" i="10"/>
  <c r="BD748" i="10"/>
  <c r="BD749" i="10"/>
  <c r="BD750" i="10"/>
  <c r="BD751" i="10"/>
  <c r="BD752" i="10"/>
  <c r="BD754" i="10"/>
  <c r="BD755" i="10"/>
  <c r="BD757" i="10"/>
  <c r="BD758" i="10"/>
  <c r="BD759" i="10"/>
  <c r="BD763" i="10"/>
  <c r="BD764" i="10"/>
  <c r="BD765" i="10"/>
  <c r="BD767" i="10"/>
  <c r="BD768" i="10"/>
  <c r="BD769" i="10"/>
  <c r="BD770" i="10"/>
  <c r="BD774" i="10"/>
  <c r="BD778" i="10"/>
  <c r="BD783" i="10"/>
  <c r="BD789" i="10"/>
  <c r="BD790" i="10"/>
  <c r="BD791" i="10"/>
  <c r="BD792" i="10"/>
  <c r="BD795" i="10"/>
  <c r="BD796" i="10"/>
  <c r="BD798" i="10"/>
  <c r="BD799" i="10"/>
  <c r="BD800" i="10"/>
  <c r="BD802" i="10"/>
  <c r="BD803" i="10"/>
  <c r="BD805" i="10"/>
  <c r="BD1475" i="10"/>
  <c r="BI1475" i="10"/>
  <c r="BN92" i="10"/>
  <c r="BN333" i="10"/>
  <c r="BN1478" i="10"/>
  <c r="BO1478" i="10"/>
  <c r="BP1478" i="10"/>
  <c r="BQ1478" i="10"/>
  <c r="BK1477" i="10"/>
  <c r="BK1479" i="10"/>
  <c r="BK1481" i="10"/>
  <c r="BL1477" i="10"/>
  <c r="BL1479" i="10"/>
  <c r="BL1481" i="10"/>
  <c r="BM1477" i="10"/>
  <c r="BM1479" i="10"/>
  <c r="BM1481" i="10"/>
  <c r="BN1477" i="10"/>
  <c r="BN1479" i="10"/>
  <c r="BN1481" i="10"/>
  <c r="BK2" i="10"/>
  <c r="BL2" i="10"/>
  <c r="BM2" i="10"/>
  <c r="BN2" i="10"/>
  <c r="BJ2" i="10"/>
  <c r="Z832" i="10"/>
  <c r="Z836" i="10"/>
  <c r="Z838" i="10"/>
  <c r="Z840" i="10"/>
  <c r="Z851" i="10"/>
  <c r="Z853" i="10"/>
  <c r="Z854" i="10"/>
  <c r="Z855" i="10"/>
  <c r="Z856" i="10"/>
  <c r="Z857" i="10"/>
  <c r="Z863" i="10"/>
  <c r="Z869" i="10"/>
  <c r="Z870" i="10"/>
  <c r="Z875" i="10"/>
  <c r="Z876" i="10"/>
  <c r="Z884" i="10"/>
  <c r="Z890" i="10"/>
  <c r="Z893" i="10"/>
  <c r="Z895" i="10"/>
  <c r="Z899" i="10"/>
  <c r="Z901" i="10"/>
  <c r="Z904" i="10"/>
  <c r="Z905" i="10"/>
  <c r="Z906" i="10"/>
  <c r="Z907" i="10"/>
  <c r="Z920" i="10"/>
  <c r="Z922" i="10"/>
  <c r="Z924" i="10"/>
  <c r="Z925" i="10"/>
  <c r="Z944" i="10"/>
  <c r="Z951" i="10"/>
  <c r="Z954" i="10"/>
  <c r="Z958" i="10"/>
  <c r="Z964" i="10"/>
  <c r="Z965" i="10"/>
  <c r="Z971" i="10"/>
  <c r="Z974" i="10"/>
  <c r="Z985" i="10"/>
  <c r="Z987" i="10"/>
  <c r="Z988" i="10"/>
  <c r="Z992" i="10"/>
  <c r="Z999" i="10"/>
  <c r="Z1001" i="10"/>
  <c r="Z1009" i="10"/>
  <c r="Z1010" i="10"/>
  <c r="Z1012" i="10"/>
  <c r="Z1013" i="10"/>
  <c r="Z1019" i="10"/>
  <c r="Z1023" i="10"/>
  <c r="Z1025" i="10"/>
  <c r="Z1027" i="10"/>
  <c r="Z1028" i="10"/>
  <c r="Z1029" i="10"/>
  <c r="Z1032" i="10"/>
  <c r="Z1033" i="10"/>
  <c r="Z1037" i="10"/>
  <c r="Z1039" i="10"/>
  <c r="Z1043" i="10"/>
  <c r="Z1044" i="10"/>
  <c r="Z1045" i="10"/>
  <c r="Z1050" i="10"/>
  <c r="Z1058" i="10"/>
  <c r="Z1066" i="10"/>
  <c r="Z1073" i="10"/>
  <c r="Z1074" i="10"/>
  <c r="Z1075" i="10"/>
  <c r="Z1077" i="10"/>
  <c r="Z1087" i="10"/>
  <c r="Z1097" i="10"/>
  <c r="Z1099" i="10"/>
  <c r="Z1100" i="10"/>
  <c r="Z1114" i="10"/>
  <c r="Z1115" i="10"/>
  <c r="Z1117" i="10"/>
  <c r="Z1121" i="10"/>
  <c r="Z1138" i="10"/>
  <c r="Z1139" i="10"/>
  <c r="Z1141" i="10"/>
  <c r="Z1150" i="10"/>
  <c r="Z1158" i="10"/>
  <c r="Z1162" i="10"/>
  <c r="Z1164" i="10"/>
  <c r="Z1173" i="10"/>
  <c r="Z1182" i="10"/>
  <c r="Z1183" i="10"/>
  <c r="Z1184" i="10"/>
  <c r="Z1187" i="10"/>
  <c r="Z1188" i="10"/>
  <c r="Z1196" i="10"/>
  <c r="Z1199" i="10"/>
  <c r="Z1200" i="10"/>
  <c r="Z1205" i="10"/>
  <c r="Z1219" i="10"/>
  <c r="Z1220" i="10"/>
  <c r="Z1221" i="10"/>
  <c r="Z1223" i="10"/>
  <c r="Z1229" i="10"/>
  <c r="Z1230" i="10"/>
  <c r="Z1240" i="10"/>
  <c r="Z1241" i="10"/>
  <c r="Z1242" i="10"/>
  <c r="Z1245" i="10"/>
  <c r="Z1247" i="10"/>
  <c r="Z1251" i="10"/>
  <c r="Z1252" i="10"/>
  <c r="Z1253" i="10"/>
  <c r="Z1256" i="10"/>
  <c r="Z1262" i="10"/>
  <c r="Z1263" i="10"/>
  <c r="Z1264" i="10"/>
  <c r="Z1270" i="10"/>
  <c r="Z1276" i="10"/>
  <c r="Z1282" i="10"/>
  <c r="Z1283" i="10"/>
  <c r="Z1291" i="10"/>
  <c r="Z1293" i="10"/>
  <c r="Z1294" i="10"/>
  <c r="Z1295" i="10"/>
  <c r="Z1296" i="10"/>
  <c r="Z1297" i="10"/>
  <c r="Z1299" i="10"/>
  <c r="Z1301" i="10"/>
  <c r="Z1305" i="10"/>
  <c r="Z1311" i="10"/>
  <c r="Z1312" i="10"/>
  <c r="Z1316" i="10"/>
  <c r="Z1322" i="10"/>
  <c r="Z1330" i="10"/>
  <c r="Z1344" i="10"/>
  <c r="Z1346" i="10"/>
  <c r="Z1347" i="10"/>
  <c r="Z1359" i="10"/>
  <c r="Z1361" i="10"/>
  <c r="Z1362" i="10"/>
  <c r="Z1363" i="10"/>
  <c r="Z1365" i="10"/>
  <c r="Z1366" i="10"/>
  <c r="Z1370" i="10"/>
  <c r="Z1372" i="10"/>
  <c r="Z1375" i="10"/>
  <c r="Z1376" i="10"/>
  <c r="Z1380" i="10"/>
  <c r="Z1382" i="10"/>
  <c r="Z1383" i="10"/>
  <c r="Z1384" i="10"/>
  <c r="Z1396" i="10"/>
  <c r="Z1409" i="10"/>
  <c r="Z1418" i="10"/>
  <c r="Z1419" i="10"/>
  <c r="Z1423" i="10"/>
  <c r="Z1424" i="10"/>
  <c r="Z1429" i="10"/>
  <c r="Z1447" i="10"/>
  <c r="Z1449" i="10"/>
  <c r="Z1450" i="10"/>
  <c r="Z1452" i="10"/>
  <c r="Z1457" i="10"/>
  <c r="Z1458" i="10"/>
  <c r="Z1472" i="10"/>
  <c r="Z809" i="10"/>
  <c r="Z811" i="10"/>
  <c r="Z812" i="10"/>
  <c r="Z814" i="10"/>
  <c r="Z824" i="10"/>
  <c r="H102" i="12"/>
  <c r="D7" i="13"/>
  <c r="D8" i="13"/>
  <c r="D9" i="13"/>
  <c r="D10" i="13"/>
  <c r="D11" i="13"/>
  <c r="D12" i="13"/>
  <c r="D14" i="13"/>
  <c r="D17" i="13"/>
  <c r="D18" i="13"/>
  <c r="D19" i="13"/>
  <c r="D20" i="13"/>
  <c r="D21" i="13"/>
  <c r="D22" i="13"/>
  <c r="D5" i="13"/>
  <c r="G11" i="12"/>
  <c r="F11" i="12"/>
  <c r="E11" i="12"/>
  <c r="D11" i="12"/>
  <c r="C11" i="12"/>
  <c r="B11" i="12"/>
  <c r="AU17" i="2"/>
  <c r="AV17" i="2"/>
  <c r="AW17" i="2"/>
  <c r="AX17" i="2"/>
  <c r="AY17" i="2"/>
  <c r="AU18" i="2"/>
  <c r="AV18" i="2"/>
  <c r="AW18" i="2"/>
  <c r="AX18" i="2"/>
  <c r="AY18" i="2"/>
  <c r="AU19" i="2"/>
  <c r="AV19" i="2"/>
  <c r="AW19" i="2"/>
  <c r="AX19" i="2"/>
  <c r="AY19" i="2"/>
  <c r="AU20" i="2"/>
  <c r="AV20" i="2"/>
  <c r="AW20" i="2"/>
  <c r="AX20" i="2"/>
  <c r="AY20" i="2"/>
  <c r="AU21" i="2"/>
  <c r="AV21" i="2"/>
  <c r="AW21" i="2"/>
  <c r="AX21" i="2"/>
  <c r="AY21" i="2"/>
  <c r="AU22" i="2"/>
  <c r="AV22" i="2"/>
  <c r="AW22" i="2"/>
  <c r="AX22" i="2"/>
  <c r="AY22" i="2"/>
  <c r="AU23" i="2"/>
  <c r="AV23" i="2"/>
  <c r="AW23" i="2"/>
  <c r="AX23" i="2"/>
  <c r="AY23" i="2"/>
  <c r="AU24" i="2"/>
  <c r="AV24" i="2"/>
  <c r="AW24" i="2"/>
  <c r="AX24" i="2"/>
  <c r="AY24" i="2"/>
  <c r="AU25" i="2"/>
  <c r="AV25" i="2"/>
  <c r="AW25" i="2"/>
  <c r="AX25" i="2"/>
  <c r="AY25" i="2"/>
  <c r="AU26" i="2"/>
  <c r="AV26" i="2"/>
  <c r="AW26" i="2"/>
  <c r="AX26" i="2"/>
  <c r="AY26" i="2"/>
  <c r="AU27" i="2"/>
  <c r="AV27" i="2"/>
  <c r="AW27" i="2"/>
  <c r="AX27" i="2"/>
  <c r="AY27" i="2"/>
  <c r="AU28" i="2"/>
  <c r="AV28" i="2"/>
  <c r="AW28" i="2"/>
  <c r="AX28" i="2"/>
  <c r="AY28" i="2"/>
  <c r="AU29" i="2"/>
  <c r="AV29" i="2"/>
  <c r="AW29" i="2"/>
  <c r="AX29" i="2"/>
  <c r="AY29" i="2"/>
  <c r="AU30" i="2"/>
  <c r="AV30" i="2"/>
  <c r="AW30" i="2"/>
  <c r="AX30" i="2"/>
  <c r="AY30" i="2"/>
  <c r="AU31" i="2"/>
  <c r="AV31" i="2"/>
  <c r="AW31" i="2"/>
  <c r="AX31" i="2"/>
  <c r="AY31" i="2"/>
  <c r="AU32" i="2"/>
  <c r="AV32" i="2"/>
  <c r="AW32" i="2"/>
  <c r="AX32" i="2"/>
  <c r="AY32" i="2"/>
  <c r="AU33" i="2"/>
  <c r="AV33" i="2"/>
  <c r="AW33" i="2"/>
  <c r="AX33" i="2"/>
  <c r="AY33" i="2"/>
  <c r="AU34" i="2"/>
  <c r="AV34" i="2"/>
  <c r="AW34" i="2"/>
  <c r="AX34" i="2"/>
  <c r="AY34" i="2"/>
  <c r="AU35" i="2"/>
  <c r="AV35" i="2"/>
  <c r="AW35" i="2"/>
  <c r="AX35" i="2"/>
  <c r="AY35" i="2"/>
  <c r="AU36" i="2"/>
  <c r="AV36" i="2"/>
  <c r="AW36" i="2"/>
  <c r="AX36" i="2"/>
  <c r="AY36" i="2"/>
  <c r="AU37" i="2"/>
  <c r="AV37" i="2"/>
  <c r="AW37" i="2"/>
  <c r="AX37" i="2"/>
  <c r="AY37" i="2"/>
  <c r="AU38" i="2"/>
  <c r="AV38" i="2"/>
  <c r="AW38" i="2"/>
  <c r="AX38" i="2"/>
  <c r="AY38" i="2"/>
  <c r="AU39" i="2"/>
  <c r="AV39" i="2"/>
  <c r="AW39" i="2"/>
  <c r="AX39" i="2"/>
  <c r="AY39" i="2"/>
  <c r="AU40" i="2"/>
  <c r="AV40" i="2"/>
  <c r="AW40" i="2"/>
  <c r="AX40" i="2"/>
  <c r="AY40" i="2"/>
  <c r="AU41" i="2"/>
  <c r="AV41" i="2"/>
  <c r="AW41" i="2"/>
  <c r="AX41" i="2"/>
  <c r="AY41" i="2"/>
  <c r="AU42" i="2"/>
  <c r="AV42" i="2"/>
  <c r="AW42" i="2"/>
  <c r="AX42" i="2"/>
  <c r="AY42" i="2"/>
  <c r="AU43" i="2"/>
  <c r="AV43" i="2"/>
  <c r="AW43" i="2"/>
  <c r="AX43" i="2"/>
  <c r="AY43" i="2"/>
  <c r="AU44" i="2"/>
  <c r="AV44" i="2"/>
  <c r="AW44" i="2"/>
  <c r="AX44" i="2"/>
  <c r="AY44" i="2"/>
  <c r="AU45" i="2"/>
  <c r="AV45" i="2"/>
  <c r="AW45" i="2"/>
  <c r="AX45" i="2"/>
  <c r="AY45" i="2"/>
  <c r="AU46" i="2"/>
  <c r="AV46" i="2"/>
  <c r="AW46" i="2"/>
  <c r="AX46" i="2"/>
  <c r="AY46" i="2"/>
  <c r="AU47" i="2"/>
  <c r="AV47" i="2"/>
  <c r="AW47" i="2"/>
  <c r="AX47" i="2"/>
  <c r="AY47" i="2"/>
  <c r="AU48" i="2"/>
  <c r="AV48" i="2"/>
  <c r="AW48" i="2"/>
  <c r="AX48" i="2"/>
  <c r="AY48" i="2"/>
  <c r="AU49" i="2"/>
  <c r="AV49" i="2"/>
  <c r="AW49" i="2"/>
  <c r="AX49" i="2"/>
  <c r="AY49" i="2"/>
  <c r="AU50" i="2"/>
  <c r="AV50" i="2"/>
  <c r="AW50" i="2"/>
  <c r="AX50" i="2"/>
  <c r="AY50" i="2"/>
  <c r="AU51" i="2"/>
  <c r="AV51" i="2"/>
  <c r="AW51" i="2"/>
  <c r="AX51" i="2"/>
  <c r="AY51" i="2"/>
  <c r="AU52" i="2"/>
  <c r="AV52" i="2"/>
  <c r="AW52" i="2"/>
  <c r="AX52" i="2"/>
  <c r="AY52" i="2"/>
  <c r="AU53" i="2"/>
  <c r="AV53" i="2"/>
  <c r="AW53" i="2"/>
  <c r="AX53" i="2"/>
  <c r="AY53" i="2"/>
  <c r="AU54" i="2"/>
  <c r="AV54" i="2"/>
  <c r="AW54" i="2"/>
  <c r="AX54" i="2"/>
  <c r="AY54" i="2"/>
  <c r="AU55" i="2"/>
  <c r="AV55" i="2"/>
  <c r="AW55" i="2"/>
  <c r="AX55" i="2"/>
  <c r="AY55" i="2"/>
  <c r="AU56" i="2"/>
  <c r="AV56" i="2"/>
  <c r="AW56" i="2"/>
  <c r="AX56" i="2"/>
  <c r="AY56" i="2"/>
  <c r="AU57" i="2"/>
  <c r="AV57" i="2"/>
  <c r="AW57" i="2"/>
  <c r="AX57" i="2"/>
  <c r="AY57" i="2"/>
  <c r="AU58" i="2"/>
  <c r="AV58" i="2"/>
  <c r="AW58" i="2"/>
  <c r="AX58" i="2"/>
  <c r="AY58" i="2"/>
  <c r="AU59" i="2"/>
  <c r="AV59" i="2"/>
  <c r="AW59" i="2"/>
  <c r="AX59" i="2"/>
  <c r="AY59" i="2"/>
  <c r="AU60" i="2"/>
  <c r="AV60" i="2"/>
  <c r="AW60" i="2"/>
  <c r="AX60" i="2"/>
  <c r="AY60" i="2"/>
  <c r="AU61" i="2"/>
  <c r="AV61" i="2"/>
  <c r="AW61" i="2"/>
  <c r="AX61" i="2"/>
  <c r="AY61" i="2"/>
  <c r="AU62" i="2"/>
  <c r="AV62" i="2"/>
  <c r="AW62" i="2"/>
  <c r="AX62" i="2"/>
  <c r="AY62" i="2"/>
  <c r="AU63" i="2"/>
  <c r="AV63" i="2"/>
  <c r="AW63" i="2"/>
  <c r="AX63" i="2"/>
  <c r="AY63" i="2"/>
  <c r="AU64" i="2"/>
  <c r="AV64" i="2"/>
  <c r="AW64" i="2"/>
  <c r="AX64" i="2"/>
  <c r="AY64" i="2"/>
  <c r="AU65" i="2"/>
  <c r="AV65" i="2"/>
  <c r="AW65" i="2"/>
  <c r="AX65" i="2"/>
  <c r="AY65" i="2"/>
  <c r="AU66" i="2"/>
  <c r="AV66" i="2"/>
  <c r="AW66" i="2"/>
  <c r="AX66" i="2"/>
  <c r="AY66" i="2"/>
  <c r="AU67" i="2"/>
  <c r="AV67" i="2"/>
  <c r="AW67" i="2"/>
  <c r="AX67" i="2"/>
  <c r="AY67" i="2"/>
  <c r="AU68" i="2"/>
  <c r="AV68" i="2"/>
  <c r="AW68" i="2"/>
  <c r="AX68" i="2"/>
  <c r="AY68" i="2"/>
  <c r="AU69" i="2"/>
  <c r="AV69" i="2"/>
  <c r="AW69" i="2"/>
  <c r="AX69" i="2"/>
  <c r="AY69" i="2"/>
  <c r="AU70" i="2"/>
  <c r="AV70" i="2"/>
  <c r="AW70" i="2"/>
  <c r="AX70" i="2"/>
  <c r="AY70" i="2"/>
  <c r="AU71" i="2"/>
  <c r="AV71" i="2"/>
  <c r="AW71" i="2"/>
  <c r="AX71" i="2"/>
  <c r="AY71" i="2"/>
  <c r="AU72" i="2"/>
  <c r="AV72" i="2"/>
  <c r="AW72" i="2"/>
  <c r="AX72" i="2"/>
  <c r="AY72" i="2"/>
  <c r="AU73" i="2"/>
  <c r="AV73" i="2"/>
  <c r="AW73" i="2"/>
  <c r="AX73" i="2"/>
  <c r="AY73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AU83" i="2"/>
  <c r="AV83" i="2"/>
  <c r="AW83" i="2"/>
  <c r="AX83" i="2"/>
  <c r="AY83" i="2"/>
  <c r="AU84" i="2"/>
  <c r="AV84" i="2"/>
  <c r="AW84" i="2"/>
  <c r="AX84" i="2"/>
  <c r="AY84" i="2"/>
  <c r="AU85" i="2"/>
  <c r="AV85" i="2"/>
  <c r="AW85" i="2"/>
  <c r="AX85" i="2"/>
  <c r="AY85" i="2"/>
  <c r="AU86" i="2"/>
  <c r="AV86" i="2"/>
  <c r="AW86" i="2"/>
  <c r="AX86" i="2"/>
  <c r="AY86" i="2"/>
  <c r="AU87" i="2"/>
  <c r="AV87" i="2"/>
  <c r="AW87" i="2"/>
  <c r="AX87" i="2"/>
  <c r="AY87" i="2"/>
  <c r="AU88" i="2"/>
  <c r="AV88" i="2"/>
  <c r="AW88" i="2"/>
  <c r="AX88" i="2"/>
  <c r="AY88" i="2"/>
  <c r="AU89" i="2"/>
  <c r="AV89" i="2"/>
  <c r="AW89" i="2"/>
  <c r="AX89" i="2"/>
  <c r="AY89" i="2"/>
  <c r="AU90" i="2"/>
  <c r="AV90" i="2"/>
  <c r="AW90" i="2"/>
  <c r="AX90" i="2"/>
  <c r="AY90" i="2"/>
  <c r="AU91" i="2"/>
  <c r="AV91" i="2"/>
  <c r="AW91" i="2"/>
  <c r="AX91" i="2"/>
  <c r="AY91" i="2"/>
  <c r="AU92" i="2"/>
  <c r="AV92" i="2"/>
  <c r="AW92" i="2"/>
  <c r="AX92" i="2"/>
  <c r="AY92" i="2"/>
  <c r="AU93" i="2"/>
  <c r="AV93" i="2"/>
  <c r="AW93" i="2"/>
  <c r="AX93" i="2"/>
  <c r="AY93" i="2"/>
  <c r="AU94" i="2"/>
  <c r="AV94" i="2"/>
  <c r="AW94" i="2"/>
  <c r="AX94" i="2"/>
  <c r="AY94" i="2"/>
  <c r="AU95" i="2"/>
  <c r="AV95" i="2"/>
  <c r="AW95" i="2"/>
  <c r="AX95" i="2"/>
  <c r="AY95" i="2"/>
  <c r="AU96" i="2"/>
  <c r="AV96" i="2"/>
  <c r="AW96" i="2"/>
  <c r="AX96" i="2"/>
  <c r="AY96" i="2"/>
  <c r="AU97" i="2"/>
  <c r="AV97" i="2"/>
  <c r="AW97" i="2"/>
  <c r="AX97" i="2"/>
  <c r="AY97" i="2"/>
  <c r="AU98" i="2"/>
  <c r="AV98" i="2"/>
  <c r="AW98" i="2"/>
  <c r="AX98" i="2"/>
  <c r="AY98" i="2"/>
  <c r="AU99" i="2"/>
  <c r="AV99" i="2"/>
  <c r="AW99" i="2"/>
  <c r="AX99" i="2"/>
  <c r="AY99" i="2"/>
  <c r="AU100" i="2"/>
  <c r="AV100" i="2"/>
  <c r="AW100" i="2"/>
  <c r="AX100" i="2"/>
  <c r="AY100" i="2"/>
  <c r="AU101" i="2"/>
  <c r="AV101" i="2"/>
  <c r="AW101" i="2"/>
  <c r="AX101" i="2"/>
  <c r="AY101" i="2"/>
  <c r="AU102" i="2"/>
  <c r="AV102" i="2"/>
  <c r="AW102" i="2"/>
  <c r="AX102" i="2"/>
  <c r="AY102" i="2"/>
  <c r="AU103" i="2"/>
  <c r="AV103" i="2"/>
  <c r="AW103" i="2"/>
  <c r="AX103" i="2"/>
  <c r="AY103" i="2"/>
  <c r="AU104" i="2"/>
  <c r="AV104" i="2"/>
  <c r="AW104" i="2"/>
  <c r="AX104" i="2"/>
  <c r="AY104" i="2"/>
  <c r="AU105" i="2"/>
  <c r="AV105" i="2"/>
  <c r="AW105" i="2"/>
  <c r="AX105" i="2"/>
  <c r="AY105" i="2"/>
  <c r="AU106" i="2"/>
  <c r="AV106" i="2"/>
  <c r="AW106" i="2"/>
  <c r="AX106" i="2"/>
  <c r="AY106" i="2"/>
  <c r="AU107" i="2"/>
  <c r="AV107" i="2"/>
  <c r="AW107" i="2"/>
  <c r="AX107" i="2"/>
  <c r="AY107" i="2"/>
  <c r="AU108" i="2"/>
  <c r="AV108" i="2"/>
  <c r="AW108" i="2"/>
  <c r="AX108" i="2"/>
  <c r="AY108" i="2"/>
  <c r="AU109" i="2"/>
  <c r="AV109" i="2"/>
  <c r="AW109" i="2"/>
  <c r="AX109" i="2"/>
  <c r="AY109" i="2"/>
  <c r="AU110" i="2"/>
  <c r="AV110" i="2"/>
  <c r="AW110" i="2"/>
  <c r="AX110" i="2"/>
  <c r="AY110" i="2"/>
  <c r="AU111" i="2"/>
  <c r="AV111" i="2"/>
  <c r="AW111" i="2"/>
  <c r="AX111" i="2"/>
  <c r="AY111" i="2"/>
  <c r="AU112" i="2"/>
  <c r="AV112" i="2"/>
  <c r="AW112" i="2"/>
  <c r="AX112" i="2"/>
  <c r="AY112" i="2"/>
  <c r="AU113" i="2"/>
  <c r="AV113" i="2"/>
  <c r="AW113" i="2"/>
  <c r="AX113" i="2"/>
  <c r="AY113" i="2"/>
  <c r="AU114" i="2"/>
  <c r="AV114" i="2"/>
  <c r="AW114" i="2"/>
  <c r="AX114" i="2"/>
  <c r="AY114" i="2"/>
  <c r="AU115" i="2"/>
  <c r="AV115" i="2"/>
  <c r="AW115" i="2"/>
  <c r="AX115" i="2"/>
  <c r="AY115" i="2"/>
  <c r="AU116" i="2"/>
  <c r="AV116" i="2"/>
  <c r="AW116" i="2"/>
  <c r="AX116" i="2"/>
  <c r="AY116" i="2"/>
  <c r="AU117" i="2"/>
  <c r="AV117" i="2"/>
  <c r="AW117" i="2"/>
  <c r="AX117" i="2"/>
  <c r="AY117" i="2"/>
  <c r="AU118" i="2"/>
  <c r="AV118" i="2"/>
  <c r="AW118" i="2"/>
  <c r="AX118" i="2"/>
  <c r="AY118" i="2"/>
  <c r="AU119" i="2"/>
  <c r="AV119" i="2"/>
  <c r="AW119" i="2"/>
  <c r="AX119" i="2"/>
  <c r="AY119" i="2"/>
  <c r="AU120" i="2"/>
  <c r="AV120" i="2"/>
  <c r="AW120" i="2"/>
  <c r="AX120" i="2"/>
  <c r="AY120" i="2"/>
  <c r="AU121" i="2"/>
  <c r="AV121" i="2"/>
  <c r="AW121" i="2"/>
  <c r="AX121" i="2"/>
  <c r="AY121" i="2"/>
  <c r="AU122" i="2"/>
  <c r="AV122" i="2"/>
  <c r="AW122" i="2"/>
  <c r="AX122" i="2"/>
  <c r="AY122" i="2"/>
  <c r="AU123" i="2"/>
  <c r="AV123" i="2"/>
  <c r="AW123" i="2"/>
  <c r="AX123" i="2"/>
  <c r="AY123" i="2"/>
  <c r="AU124" i="2"/>
  <c r="AV124" i="2"/>
  <c r="AW124" i="2"/>
  <c r="AX124" i="2"/>
  <c r="AY124" i="2"/>
  <c r="AU125" i="2"/>
  <c r="AV125" i="2"/>
  <c r="AW125" i="2"/>
  <c r="AX125" i="2"/>
  <c r="AY125" i="2"/>
  <c r="AU126" i="2"/>
  <c r="AV126" i="2"/>
  <c r="AW126" i="2"/>
  <c r="AX126" i="2"/>
  <c r="AY126" i="2"/>
  <c r="AU127" i="2"/>
  <c r="AV127" i="2"/>
  <c r="AW127" i="2"/>
  <c r="AX127" i="2"/>
  <c r="AY127" i="2"/>
  <c r="AU128" i="2"/>
  <c r="AV128" i="2"/>
  <c r="AW128" i="2"/>
  <c r="AX128" i="2"/>
  <c r="AY128" i="2"/>
  <c r="AU129" i="2"/>
  <c r="AV129" i="2"/>
  <c r="AW129" i="2"/>
  <c r="AX129" i="2"/>
  <c r="AY129" i="2"/>
  <c r="AU130" i="2"/>
  <c r="AV130" i="2"/>
  <c r="AW130" i="2"/>
  <c r="AX130" i="2"/>
  <c r="AY130" i="2"/>
  <c r="AU131" i="2"/>
  <c r="AV131" i="2"/>
  <c r="AW131" i="2"/>
  <c r="AX131" i="2"/>
  <c r="AY131" i="2"/>
  <c r="AU132" i="2"/>
  <c r="AV132" i="2"/>
  <c r="AW132" i="2"/>
  <c r="AX132" i="2"/>
  <c r="AY132" i="2"/>
  <c r="AU133" i="2"/>
  <c r="AV133" i="2"/>
  <c r="AW133" i="2"/>
  <c r="AX133" i="2"/>
  <c r="AY133" i="2"/>
  <c r="AU134" i="2"/>
  <c r="AV134" i="2"/>
  <c r="AW134" i="2"/>
  <c r="AX134" i="2"/>
  <c r="AY134" i="2"/>
  <c r="AU135" i="2"/>
  <c r="AV135" i="2"/>
  <c r="AW135" i="2"/>
  <c r="AX135" i="2"/>
  <c r="AY135" i="2"/>
  <c r="AU136" i="2"/>
  <c r="AV136" i="2"/>
  <c r="AW136" i="2"/>
  <c r="AX136" i="2"/>
  <c r="AY136" i="2"/>
  <c r="AU137" i="2"/>
  <c r="AV137" i="2"/>
  <c r="AW137" i="2"/>
  <c r="AX137" i="2"/>
  <c r="AY137" i="2"/>
  <c r="AU138" i="2"/>
  <c r="AV138" i="2"/>
  <c r="AW138" i="2"/>
  <c r="AX138" i="2"/>
  <c r="AY138" i="2"/>
  <c r="AU139" i="2"/>
  <c r="AV139" i="2"/>
  <c r="AW139" i="2"/>
  <c r="AX139" i="2"/>
  <c r="AY139" i="2"/>
  <c r="AU140" i="2"/>
  <c r="AV140" i="2"/>
  <c r="AW140" i="2"/>
  <c r="AX140" i="2"/>
  <c r="AY140" i="2"/>
  <c r="AU141" i="2"/>
  <c r="AV141" i="2"/>
  <c r="AW141" i="2"/>
  <c r="AX141" i="2"/>
  <c r="AY141" i="2"/>
  <c r="AU142" i="2"/>
  <c r="AV142" i="2"/>
  <c r="AW142" i="2"/>
  <c r="AX142" i="2"/>
  <c r="AY142" i="2"/>
  <c r="AU143" i="2"/>
  <c r="AV143" i="2"/>
  <c r="AW143" i="2"/>
  <c r="AX143" i="2"/>
  <c r="AY143" i="2"/>
  <c r="AU144" i="2"/>
  <c r="AV144" i="2"/>
  <c r="AW144" i="2"/>
  <c r="AX144" i="2"/>
  <c r="AY144" i="2"/>
  <c r="AU145" i="2"/>
  <c r="AV145" i="2"/>
  <c r="AW145" i="2"/>
  <c r="AX145" i="2"/>
  <c r="AY145" i="2"/>
  <c r="AU146" i="2"/>
  <c r="AV146" i="2"/>
  <c r="AW146" i="2"/>
  <c r="AX146" i="2"/>
  <c r="AY146" i="2"/>
  <c r="AU147" i="2"/>
  <c r="AV147" i="2"/>
  <c r="AW147" i="2"/>
  <c r="AX147" i="2"/>
  <c r="AY147" i="2"/>
  <c r="AU148" i="2"/>
  <c r="AV148" i="2"/>
  <c r="AW148" i="2"/>
  <c r="AX148" i="2"/>
  <c r="AY148" i="2"/>
  <c r="AU149" i="2"/>
  <c r="AV149" i="2"/>
  <c r="AW149" i="2"/>
  <c r="AX149" i="2"/>
  <c r="AY149" i="2"/>
  <c r="AU150" i="2"/>
  <c r="AV150" i="2"/>
  <c r="AW150" i="2"/>
  <c r="AX150" i="2"/>
  <c r="AY150" i="2"/>
  <c r="AU151" i="2"/>
  <c r="AV151" i="2"/>
  <c r="AW151" i="2"/>
  <c r="AX151" i="2"/>
  <c r="AY151" i="2"/>
  <c r="AU152" i="2"/>
  <c r="AV152" i="2"/>
  <c r="AW152" i="2"/>
  <c r="AX152" i="2"/>
  <c r="AY152" i="2"/>
  <c r="AU153" i="2"/>
  <c r="AV153" i="2"/>
  <c r="AW153" i="2"/>
  <c r="AX153" i="2"/>
  <c r="AY153" i="2"/>
  <c r="AU154" i="2"/>
  <c r="AV154" i="2"/>
  <c r="AW154" i="2"/>
  <c r="AX154" i="2"/>
  <c r="AY154" i="2"/>
  <c r="AU155" i="2"/>
  <c r="AV155" i="2"/>
  <c r="AW155" i="2"/>
  <c r="AX155" i="2"/>
  <c r="AY155" i="2"/>
  <c r="AU156" i="2"/>
  <c r="AV156" i="2"/>
  <c r="AW156" i="2"/>
  <c r="AX156" i="2"/>
  <c r="AY156" i="2"/>
  <c r="AU157" i="2"/>
  <c r="AV157" i="2"/>
  <c r="AW157" i="2"/>
  <c r="AX157" i="2"/>
  <c r="AY157" i="2"/>
  <c r="AU158" i="2"/>
  <c r="AV158" i="2"/>
  <c r="AW158" i="2"/>
  <c r="AX158" i="2"/>
  <c r="AY158" i="2"/>
  <c r="AU159" i="2"/>
  <c r="AV159" i="2"/>
  <c r="AW159" i="2"/>
  <c r="AX159" i="2"/>
  <c r="AY159" i="2"/>
  <c r="AU160" i="2"/>
  <c r="AV160" i="2"/>
  <c r="AW160" i="2"/>
  <c r="AX160" i="2"/>
  <c r="AY160" i="2"/>
  <c r="AU161" i="2"/>
  <c r="AV161" i="2"/>
  <c r="AW161" i="2"/>
  <c r="AX161" i="2"/>
  <c r="AY161" i="2"/>
  <c r="AU162" i="2"/>
  <c r="AV162" i="2"/>
  <c r="AW162" i="2"/>
  <c r="AX162" i="2"/>
  <c r="AY162" i="2"/>
  <c r="AU163" i="2"/>
  <c r="AV163" i="2"/>
  <c r="AW163" i="2"/>
  <c r="AX163" i="2"/>
  <c r="AY163" i="2"/>
  <c r="AU164" i="2"/>
  <c r="AV164" i="2"/>
  <c r="AW164" i="2"/>
  <c r="AX164" i="2"/>
  <c r="AY164" i="2"/>
  <c r="AU165" i="2"/>
  <c r="AV165" i="2"/>
  <c r="AW165" i="2"/>
  <c r="AX165" i="2"/>
  <c r="AY165" i="2"/>
  <c r="AU166" i="2"/>
  <c r="AV166" i="2"/>
  <c r="AW166" i="2"/>
  <c r="AX166" i="2"/>
  <c r="AY166" i="2"/>
  <c r="AU167" i="2"/>
  <c r="AV167" i="2"/>
  <c r="AW167" i="2"/>
  <c r="AX167" i="2"/>
  <c r="AY167" i="2"/>
  <c r="AU168" i="2"/>
  <c r="AV168" i="2"/>
  <c r="AW168" i="2"/>
  <c r="AX168" i="2"/>
  <c r="AY168" i="2"/>
  <c r="AU169" i="2"/>
  <c r="AV169" i="2"/>
  <c r="AW169" i="2"/>
  <c r="AX169" i="2"/>
  <c r="AY169" i="2"/>
  <c r="AU170" i="2"/>
  <c r="AV170" i="2"/>
  <c r="AW170" i="2"/>
  <c r="AX170" i="2"/>
  <c r="AY170" i="2"/>
  <c r="AU171" i="2"/>
  <c r="AV171" i="2"/>
  <c r="AW171" i="2"/>
  <c r="AX171" i="2"/>
  <c r="AY171" i="2"/>
  <c r="AU172" i="2"/>
  <c r="AV172" i="2"/>
  <c r="AW172" i="2"/>
  <c r="AX172" i="2"/>
  <c r="AY172" i="2"/>
  <c r="AU173" i="2"/>
  <c r="AV173" i="2"/>
  <c r="AW173" i="2"/>
  <c r="AX173" i="2"/>
  <c r="AY173" i="2"/>
  <c r="AU174" i="2"/>
  <c r="AV174" i="2"/>
  <c r="AW174" i="2"/>
  <c r="AX174" i="2"/>
  <c r="AY174" i="2"/>
  <c r="AU175" i="2"/>
  <c r="AV175" i="2"/>
  <c r="AW175" i="2"/>
  <c r="AX175" i="2"/>
  <c r="AY175" i="2"/>
  <c r="AU176" i="2"/>
  <c r="AV176" i="2"/>
  <c r="AW176" i="2"/>
  <c r="AX176" i="2"/>
  <c r="AY176" i="2"/>
  <c r="AU177" i="2"/>
  <c r="AV177" i="2"/>
  <c r="AW177" i="2"/>
  <c r="AX177" i="2"/>
  <c r="AY177" i="2"/>
  <c r="AU178" i="2"/>
  <c r="AV178" i="2"/>
  <c r="AW178" i="2"/>
  <c r="AX178" i="2"/>
  <c r="AY178" i="2"/>
  <c r="AU179" i="2"/>
  <c r="AV179" i="2"/>
  <c r="AW179" i="2"/>
  <c r="AX179" i="2"/>
  <c r="AY179" i="2"/>
  <c r="AU180" i="2"/>
  <c r="AV180" i="2"/>
  <c r="AW180" i="2"/>
  <c r="AX180" i="2"/>
  <c r="AY180" i="2"/>
  <c r="AU181" i="2"/>
  <c r="AV181" i="2"/>
  <c r="AW181" i="2"/>
  <c r="AX181" i="2"/>
  <c r="AY181" i="2"/>
  <c r="AU182" i="2"/>
  <c r="AV182" i="2"/>
  <c r="AW182" i="2"/>
  <c r="AX182" i="2"/>
  <c r="AY182" i="2"/>
  <c r="AU183" i="2"/>
  <c r="AV183" i="2"/>
  <c r="AW183" i="2"/>
  <c r="AX183" i="2"/>
  <c r="AY183" i="2"/>
  <c r="AU184" i="2"/>
  <c r="AV184" i="2"/>
  <c r="AW184" i="2"/>
  <c r="AX184" i="2"/>
  <c r="AY184" i="2"/>
  <c r="AU185" i="2"/>
  <c r="AV185" i="2"/>
  <c r="AW185" i="2"/>
  <c r="AX185" i="2"/>
  <c r="AY185" i="2"/>
  <c r="AU186" i="2"/>
  <c r="AV186" i="2"/>
  <c r="AW186" i="2"/>
  <c r="AX186" i="2"/>
  <c r="AY186" i="2"/>
  <c r="AU187" i="2"/>
  <c r="AV187" i="2"/>
  <c r="AW187" i="2"/>
  <c r="AX187" i="2"/>
  <c r="AY187" i="2"/>
  <c r="AU188" i="2"/>
  <c r="AV188" i="2"/>
  <c r="AW188" i="2"/>
  <c r="AX188" i="2"/>
  <c r="AY188" i="2"/>
  <c r="AU189" i="2"/>
  <c r="AV189" i="2"/>
  <c r="AW189" i="2"/>
  <c r="AX189" i="2"/>
  <c r="AY189" i="2"/>
  <c r="AU190" i="2"/>
  <c r="AV190" i="2"/>
  <c r="AW190" i="2"/>
  <c r="AX190" i="2"/>
  <c r="AY190" i="2"/>
  <c r="AU191" i="2"/>
  <c r="AV191" i="2"/>
  <c r="AW191" i="2"/>
  <c r="AX191" i="2"/>
  <c r="AY191" i="2"/>
  <c r="AU192" i="2"/>
  <c r="AV192" i="2"/>
  <c r="AW192" i="2"/>
  <c r="AX192" i="2"/>
  <c r="AY192" i="2"/>
  <c r="AU193" i="2"/>
  <c r="AV193" i="2"/>
  <c r="AW193" i="2"/>
  <c r="AX193" i="2"/>
  <c r="AY193" i="2"/>
  <c r="AU194" i="2"/>
  <c r="AV194" i="2"/>
  <c r="AW194" i="2"/>
  <c r="AX194" i="2"/>
  <c r="AY194" i="2"/>
  <c r="AU195" i="2"/>
  <c r="AV195" i="2"/>
  <c r="AW195" i="2"/>
  <c r="AX195" i="2"/>
  <c r="AY195" i="2"/>
  <c r="AU196" i="2"/>
  <c r="AV196" i="2"/>
  <c r="AW196" i="2"/>
  <c r="AX196" i="2"/>
  <c r="AY196" i="2"/>
  <c r="AU197" i="2"/>
  <c r="AV197" i="2"/>
  <c r="AW197" i="2"/>
  <c r="AX197" i="2"/>
  <c r="AY197" i="2"/>
  <c r="AU198" i="2"/>
  <c r="AV198" i="2"/>
  <c r="AW198" i="2"/>
  <c r="AX198" i="2"/>
  <c r="AY198" i="2"/>
  <c r="AU199" i="2"/>
  <c r="AV199" i="2"/>
  <c r="AW199" i="2"/>
  <c r="AX199" i="2"/>
  <c r="AY199" i="2"/>
  <c r="AU200" i="2"/>
  <c r="AV200" i="2"/>
  <c r="AW200" i="2"/>
  <c r="AX200" i="2"/>
  <c r="AY200" i="2"/>
  <c r="AU201" i="2"/>
  <c r="AV201" i="2"/>
  <c r="AW201" i="2"/>
  <c r="AX201" i="2"/>
  <c r="AY201" i="2"/>
  <c r="AU202" i="2"/>
  <c r="AV202" i="2"/>
  <c r="AW202" i="2"/>
  <c r="AX202" i="2"/>
  <c r="AY202" i="2"/>
  <c r="AU203" i="2"/>
  <c r="AV203" i="2"/>
  <c r="AW203" i="2"/>
  <c r="AX203" i="2"/>
  <c r="AY203" i="2"/>
  <c r="AU204" i="2"/>
  <c r="AV204" i="2"/>
  <c r="AW204" i="2"/>
  <c r="AX204" i="2"/>
  <c r="AY204" i="2"/>
  <c r="AU205" i="2"/>
  <c r="AV205" i="2"/>
  <c r="AW205" i="2"/>
  <c r="AX205" i="2"/>
  <c r="AY205" i="2"/>
  <c r="AU206" i="2"/>
  <c r="AV206" i="2"/>
  <c r="AW206" i="2"/>
  <c r="AX206" i="2"/>
  <c r="AY206" i="2"/>
  <c r="AU207" i="2"/>
  <c r="AV207" i="2"/>
  <c r="AW207" i="2"/>
  <c r="AX207" i="2"/>
  <c r="AY207" i="2"/>
  <c r="AU208" i="2"/>
  <c r="AV208" i="2"/>
  <c r="AW208" i="2"/>
  <c r="AX208" i="2"/>
  <c r="AY208" i="2"/>
  <c r="AU209" i="2"/>
  <c r="AV209" i="2"/>
  <c r="AW209" i="2"/>
  <c r="AX209" i="2"/>
  <c r="AY209" i="2"/>
  <c r="AU210" i="2"/>
  <c r="AV210" i="2"/>
  <c r="AW210" i="2"/>
  <c r="AX210" i="2"/>
  <c r="AY210" i="2"/>
  <c r="AU211" i="2"/>
  <c r="AV211" i="2"/>
  <c r="AW211" i="2"/>
  <c r="AX211" i="2"/>
  <c r="AY211" i="2"/>
  <c r="AU212" i="2"/>
  <c r="AV212" i="2"/>
  <c r="AW212" i="2"/>
  <c r="AX212" i="2"/>
  <c r="AY212" i="2"/>
  <c r="AU213" i="2"/>
  <c r="AV213" i="2"/>
  <c r="AW213" i="2"/>
  <c r="AX213" i="2"/>
  <c r="AY213" i="2"/>
  <c r="AU214" i="2"/>
  <c r="AV214" i="2"/>
  <c r="AW214" i="2"/>
  <c r="AX214" i="2"/>
  <c r="AY214" i="2"/>
  <c r="AU215" i="2"/>
  <c r="AV215" i="2"/>
  <c r="AW215" i="2"/>
  <c r="AX215" i="2"/>
  <c r="AY215" i="2"/>
  <c r="AU216" i="2"/>
  <c r="AV216" i="2"/>
  <c r="AW216" i="2"/>
  <c r="AX216" i="2"/>
  <c r="AY216" i="2"/>
  <c r="AU217" i="2"/>
  <c r="AV217" i="2"/>
  <c r="AW217" i="2"/>
  <c r="AX217" i="2"/>
  <c r="AY217" i="2"/>
  <c r="AU218" i="2"/>
  <c r="AV218" i="2"/>
  <c r="AW218" i="2"/>
  <c r="AX218" i="2"/>
  <c r="AY218" i="2"/>
  <c r="AU219" i="2"/>
  <c r="AV219" i="2"/>
  <c r="AW219" i="2"/>
  <c r="AX219" i="2"/>
  <c r="AY219" i="2"/>
  <c r="AU220" i="2"/>
  <c r="AV220" i="2"/>
  <c r="AW220" i="2"/>
  <c r="AX220" i="2"/>
  <c r="AY220" i="2"/>
  <c r="AU221" i="2"/>
  <c r="AV221" i="2"/>
  <c r="AW221" i="2"/>
  <c r="AX221" i="2"/>
  <c r="AY221" i="2"/>
  <c r="AU222" i="2"/>
  <c r="AV222" i="2"/>
  <c r="AW222" i="2"/>
  <c r="AX222" i="2"/>
  <c r="AY222" i="2"/>
  <c r="AU223" i="2"/>
  <c r="AV223" i="2"/>
  <c r="AW223" i="2"/>
  <c r="AX223" i="2"/>
  <c r="AY223" i="2"/>
  <c r="AU224" i="2"/>
  <c r="AV224" i="2"/>
  <c r="AW224" i="2"/>
  <c r="AX224" i="2"/>
  <c r="AY224" i="2"/>
  <c r="AU225" i="2"/>
  <c r="AV225" i="2"/>
  <c r="AW225" i="2"/>
  <c r="AX225" i="2"/>
  <c r="AY225" i="2"/>
  <c r="AU226" i="2"/>
  <c r="AV226" i="2"/>
  <c r="AW226" i="2"/>
  <c r="AX226" i="2"/>
  <c r="AY226" i="2"/>
  <c r="AU227" i="2"/>
  <c r="AV227" i="2"/>
  <c r="AW227" i="2"/>
  <c r="AX227" i="2"/>
  <c r="AY227" i="2"/>
  <c r="AU228" i="2"/>
  <c r="AV228" i="2"/>
  <c r="AW228" i="2"/>
  <c r="AX228" i="2"/>
  <c r="AY228" i="2"/>
  <c r="AU229" i="2"/>
  <c r="AV229" i="2"/>
  <c r="AW229" i="2"/>
  <c r="AX229" i="2"/>
  <c r="AY229" i="2"/>
  <c r="AU230" i="2"/>
  <c r="AV230" i="2"/>
  <c r="AW230" i="2"/>
  <c r="AX230" i="2"/>
  <c r="AY230" i="2"/>
  <c r="AU231" i="2"/>
  <c r="AV231" i="2"/>
  <c r="AW231" i="2"/>
  <c r="AX231" i="2"/>
  <c r="AY231" i="2"/>
  <c r="AU232" i="2"/>
  <c r="AV232" i="2"/>
  <c r="AW232" i="2"/>
  <c r="AX232" i="2"/>
  <c r="AY232" i="2"/>
  <c r="AU233" i="2"/>
  <c r="AV233" i="2"/>
  <c r="AW233" i="2"/>
  <c r="AX233" i="2"/>
  <c r="AY233" i="2"/>
  <c r="AU234" i="2"/>
  <c r="AV234" i="2"/>
  <c r="AW234" i="2"/>
  <c r="AX234" i="2"/>
  <c r="AY234" i="2"/>
  <c r="AU235" i="2"/>
  <c r="AV235" i="2"/>
  <c r="AW235" i="2"/>
  <c r="AX235" i="2"/>
  <c r="AY235" i="2"/>
  <c r="AU236" i="2"/>
  <c r="AV236" i="2"/>
  <c r="AW236" i="2"/>
  <c r="AX236" i="2"/>
  <c r="AY236" i="2"/>
  <c r="AU237" i="2"/>
  <c r="AV237" i="2"/>
  <c r="AW237" i="2"/>
  <c r="AX237" i="2"/>
  <c r="AY237" i="2"/>
  <c r="AU238" i="2"/>
  <c r="AV238" i="2"/>
  <c r="AW238" i="2"/>
  <c r="AX238" i="2"/>
  <c r="AY238" i="2"/>
  <c r="AU239" i="2"/>
  <c r="AV239" i="2"/>
  <c r="AW239" i="2"/>
  <c r="AX239" i="2"/>
  <c r="AY239" i="2"/>
  <c r="AU240" i="2"/>
  <c r="AV240" i="2"/>
  <c r="AW240" i="2"/>
  <c r="AX240" i="2"/>
  <c r="AY240" i="2"/>
  <c r="AU241" i="2"/>
  <c r="AV241" i="2"/>
  <c r="AW241" i="2"/>
  <c r="AX241" i="2"/>
  <c r="AY241" i="2"/>
  <c r="AU242" i="2"/>
  <c r="AV242" i="2"/>
  <c r="AW242" i="2"/>
  <c r="AX242" i="2"/>
  <c r="AY242" i="2"/>
  <c r="AU243" i="2"/>
  <c r="AV243" i="2"/>
  <c r="AW243" i="2"/>
  <c r="AX243" i="2"/>
  <c r="AY243" i="2"/>
  <c r="AU244" i="2"/>
  <c r="AV244" i="2"/>
  <c r="AW244" i="2"/>
  <c r="AX244" i="2"/>
  <c r="AY244" i="2"/>
  <c r="AU245" i="2"/>
  <c r="AV245" i="2"/>
  <c r="AW245" i="2"/>
  <c r="AX245" i="2"/>
  <c r="AY245" i="2"/>
  <c r="AU246" i="2"/>
  <c r="AV246" i="2"/>
  <c r="AW246" i="2"/>
  <c r="AX246" i="2"/>
  <c r="AY246" i="2"/>
  <c r="AU247" i="2"/>
  <c r="AV247" i="2"/>
  <c r="AW247" i="2"/>
  <c r="AX247" i="2"/>
  <c r="AY247" i="2"/>
  <c r="AU248" i="2"/>
  <c r="AV248" i="2"/>
  <c r="AW248" i="2"/>
  <c r="AX248" i="2"/>
  <c r="AY248" i="2"/>
  <c r="AU249" i="2"/>
  <c r="AV249" i="2"/>
  <c r="AW249" i="2"/>
  <c r="AX249" i="2"/>
  <c r="AY249" i="2"/>
  <c r="AU250" i="2"/>
  <c r="AV250" i="2"/>
  <c r="AW250" i="2"/>
  <c r="AX250" i="2"/>
  <c r="AY250" i="2"/>
  <c r="AU251" i="2"/>
  <c r="AV251" i="2"/>
  <c r="AW251" i="2"/>
  <c r="AX251" i="2"/>
  <c r="AY251" i="2"/>
  <c r="AU252" i="2"/>
  <c r="AV252" i="2"/>
  <c r="AW252" i="2"/>
  <c r="AX252" i="2"/>
  <c r="AY252" i="2"/>
  <c r="AU253" i="2"/>
  <c r="AV253" i="2"/>
  <c r="AW253" i="2"/>
  <c r="AX253" i="2"/>
  <c r="AY253" i="2"/>
  <c r="AU254" i="2"/>
  <c r="AV254" i="2"/>
  <c r="AW254" i="2"/>
  <c r="AX254" i="2"/>
  <c r="AY254" i="2"/>
  <c r="AU255" i="2"/>
  <c r="AV255" i="2"/>
  <c r="AW255" i="2"/>
  <c r="AX255" i="2"/>
  <c r="AY255" i="2"/>
  <c r="AU256" i="2"/>
  <c r="AV256" i="2"/>
  <c r="AW256" i="2"/>
  <c r="AX256" i="2"/>
  <c r="AY256" i="2"/>
  <c r="AU257" i="2"/>
  <c r="AV257" i="2"/>
  <c r="AW257" i="2"/>
  <c r="AX257" i="2"/>
  <c r="AY257" i="2"/>
  <c r="AU258" i="2"/>
  <c r="AV258" i="2"/>
  <c r="AW258" i="2"/>
  <c r="AX258" i="2"/>
  <c r="AY258" i="2"/>
  <c r="AU259" i="2"/>
  <c r="AV259" i="2"/>
  <c r="AW259" i="2"/>
  <c r="AX259" i="2"/>
  <c r="AY259" i="2"/>
  <c r="AU260" i="2"/>
  <c r="AV260" i="2"/>
  <c r="AW260" i="2"/>
  <c r="AX260" i="2"/>
  <c r="AY260" i="2"/>
  <c r="AU261" i="2"/>
  <c r="AV261" i="2"/>
  <c r="AW261" i="2"/>
  <c r="AX261" i="2"/>
  <c r="AY261" i="2"/>
  <c r="AU262" i="2"/>
  <c r="AV262" i="2"/>
  <c r="AW262" i="2"/>
  <c r="AX262" i="2"/>
  <c r="AY262" i="2"/>
  <c r="AU263" i="2"/>
  <c r="AV263" i="2"/>
  <c r="AW263" i="2"/>
  <c r="AX263" i="2"/>
  <c r="AY263" i="2"/>
  <c r="AU264" i="2"/>
  <c r="AV264" i="2"/>
  <c r="AW264" i="2"/>
  <c r="AX264" i="2"/>
  <c r="AY264" i="2"/>
  <c r="AU265" i="2"/>
  <c r="AV265" i="2"/>
  <c r="AW265" i="2"/>
  <c r="AX265" i="2"/>
  <c r="AY265" i="2"/>
  <c r="AU266" i="2"/>
  <c r="AV266" i="2"/>
  <c r="AW266" i="2"/>
  <c r="AX266" i="2"/>
  <c r="AY266" i="2"/>
  <c r="AU267" i="2"/>
  <c r="AV267" i="2"/>
  <c r="AW267" i="2"/>
  <c r="AX267" i="2"/>
  <c r="AY267" i="2"/>
  <c r="AU268" i="2"/>
  <c r="AV268" i="2"/>
  <c r="AW268" i="2"/>
  <c r="AX268" i="2"/>
  <c r="AY268" i="2"/>
  <c r="AU269" i="2"/>
  <c r="AV269" i="2"/>
  <c r="AW269" i="2"/>
  <c r="AX269" i="2"/>
  <c r="AY269" i="2"/>
  <c r="AU270" i="2"/>
  <c r="AV270" i="2"/>
  <c r="AW270" i="2"/>
  <c r="AX270" i="2"/>
  <c r="AY270" i="2"/>
  <c r="AU271" i="2"/>
  <c r="AV271" i="2"/>
  <c r="AW271" i="2"/>
  <c r="AX271" i="2"/>
  <c r="AY271" i="2"/>
  <c r="AU272" i="2"/>
  <c r="AV272" i="2"/>
  <c r="AW272" i="2"/>
  <c r="AX272" i="2"/>
  <c r="AY272" i="2"/>
  <c r="AU273" i="2"/>
  <c r="AV273" i="2"/>
  <c r="AW273" i="2"/>
  <c r="AX273" i="2"/>
  <c r="AY273" i="2"/>
  <c r="AU274" i="2"/>
  <c r="AV274" i="2"/>
  <c r="AW274" i="2"/>
  <c r="AX274" i="2"/>
  <c r="AY274" i="2"/>
  <c r="AU275" i="2"/>
  <c r="AV275" i="2"/>
  <c r="AW275" i="2"/>
  <c r="AX275" i="2"/>
  <c r="AY275" i="2"/>
  <c r="AU276" i="2"/>
  <c r="AV276" i="2"/>
  <c r="AW276" i="2"/>
  <c r="AX276" i="2"/>
  <c r="AY276" i="2"/>
  <c r="AU277" i="2"/>
  <c r="AV277" i="2"/>
  <c r="AW277" i="2"/>
  <c r="AX277" i="2"/>
  <c r="AY277" i="2"/>
  <c r="AU278" i="2"/>
  <c r="AV278" i="2"/>
  <c r="AW278" i="2"/>
  <c r="AX278" i="2"/>
  <c r="AY278" i="2"/>
  <c r="AU279" i="2"/>
  <c r="AV279" i="2"/>
  <c r="AW279" i="2"/>
  <c r="AX279" i="2"/>
  <c r="AY279" i="2"/>
  <c r="AU280" i="2"/>
  <c r="AV280" i="2"/>
  <c r="AW280" i="2"/>
  <c r="AX280" i="2"/>
  <c r="AY280" i="2"/>
  <c r="AU281" i="2"/>
  <c r="AV281" i="2"/>
  <c r="AW281" i="2"/>
  <c r="AX281" i="2"/>
  <c r="AY281" i="2"/>
  <c r="AU282" i="2"/>
  <c r="AV282" i="2"/>
  <c r="AW282" i="2"/>
  <c r="AX282" i="2"/>
  <c r="AY282" i="2"/>
  <c r="AU283" i="2"/>
  <c r="AV283" i="2"/>
  <c r="AW283" i="2"/>
  <c r="AX283" i="2"/>
  <c r="AY283" i="2"/>
  <c r="AU284" i="2"/>
  <c r="AV284" i="2"/>
  <c r="AW284" i="2"/>
  <c r="AX284" i="2"/>
  <c r="AY284" i="2"/>
  <c r="AU285" i="2"/>
  <c r="AV285" i="2"/>
  <c r="AW285" i="2"/>
  <c r="AX285" i="2"/>
  <c r="AY285" i="2"/>
  <c r="AU286" i="2"/>
  <c r="AV286" i="2"/>
  <c r="AW286" i="2"/>
  <c r="AX286" i="2"/>
  <c r="AY286" i="2"/>
  <c r="AU287" i="2"/>
  <c r="AV287" i="2"/>
  <c r="AW287" i="2"/>
  <c r="AX287" i="2"/>
  <c r="AY287" i="2"/>
  <c r="AU288" i="2"/>
  <c r="AV288" i="2"/>
  <c r="AW288" i="2"/>
  <c r="AX288" i="2"/>
  <c r="AY288" i="2"/>
  <c r="AU289" i="2"/>
  <c r="AV289" i="2"/>
  <c r="AW289" i="2"/>
  <c r="AX289" i="2"/>
  <c r="AY289" i="2"/>
  <c r="AU290" i="2"/>
  <c r="AV290" i="2"/>
  <c r="AW290" i="2"/>
  <c r="AX290" i="2"/>
  <c r="AY290" i="2"/>
  <c r="AU291" i="2"/>
  <c r="AV291" i="2"/>
  <c r="AW291" i="2"/>
  <c r="AX291" i="2"/>
  <c r="AY291" i="2"/>
  <c r="AU292" i="2"/>
  <c r="AV292" i="2"/>
  <c r="AW292" i="2"/>
  <c r="AX292" i="2"/>
  <c r="AY292" i="2"/>
  <c r="AU293" i="2"/>
  <c r="AV293" i="2"/>
  <c r="AW293" i="2"/>
  <c r="AX293" i="2"/>
  <c r="AY293" i="2"/>
  <c r="AU294" i="2"/>
  <c r="AV294" i="2"/>
  <c r="AW294" i="2"/>
  <c r="AX294" i="2"/>
  <c r="AY294" i="2"/>
  <c r="AU295" i="2"/>
  <c r="AV295" i="2"/>
  <c r="AW295" i="2"/>
  <c r="AX295" i="2"/>
  <c r="AY295" i="2"/>
  <c r="AU296" i="2"/>
  <c r="AV296" i="2"/>
  <c r="AW296" i="2"/>
  <c r="AX296" i="2"/>
  <c r="AY296" i="2"/>
  <c r="AU297" i="2"/>
  <c r="AV297" i="2"/>
  <c r="AW297" i="2"/>
  <c r="AX297" i="2"/>
  <c r="AY297" i="2"/>
  <c r="AU298" i="2"/>
  <c r="AV298" i="2"/>
  <c r="AW298" i="2"/>
  <c r="AX298" i="2"/>
  <c r="AY298" i="2"/>
  <c r="AU299" i="2"/>
  <c r="AV299" i="2"/>
  <c r="AW299" i="2"/>
  <c r="AX299" i="2"/>
  <c r="AY299" i="2"/>
  <c r="AU300" i="2"/>
  <c r="AV300" i="2"/>
  <c r="AW300" i="2"/>
  <c r="AX300" i="2"/>
  <c r="AY300" i="2"/>
  <c r="AU301" i="2"/>
  <c r="AV301" i="2"/>
  <c r="AW301" i="2"/>
  <c r="AX301" i="2"/>
  <c r="AY301" i="2"/>
  <c r="AU302" i="2"/>
  <c r="AV302" i="2"/>
  <c r="AW302" i="2"/>
  <c r="AX302" i="2"/>
  <c r="AY302" i="2"/>
  <c r="AU303" i="2"/>
  <c r="AV303" i="2"/>
  <c r="AW303" i="2"/>
  <c r="AX303" i="2"/>
  <c r="AY303" i="2"/>
  <c r="AU304" i="2"/>
  <c r="AV304" i="2"/>
  <c r="AW304" i="2"/>
  <c r="AX304" i="2"/>
  <c r="AY304" i="2"/>
  <c r="AU305" i="2"/>
  <c r="AV305" i="2"/>
  <c r="AW305" i="2"/>
  <c r="AX305" i="2"/>
  <c r="AY305" i="2"/>
  <c r="AU306" i="2"/>
  <c r="AV306" i="2"/>
  <c r="AW306" i="2"/>
  <c r="AX306" i="2"/>
  <c r="AY306" i="2"/>
  <c r="AU307" i="2"/>
  <c r="AV307" i="2"/>
  <c r="AW307" i="2"/>
  <c r="AX307" i="2"/>
  <c r="AY307" i="2"/>
  <c r="AU308" i="2"/>
  <c r="AV308" i="2"/>
  <c r="AW308" i="2"/>
  <c r="AX308" i="2"/>
  <c r="AY308" i="2"/>
  <c r="AU309" i="2"/>
  <c r="AV309" i="2"/>
  <c r="AW309" i="2"/>
  <c r="AX309" i="2"/>
  <c r="AY309" i="2"/>
  <c r="AU310" i="2"/>
  <c r="AV310" i="2"/>
  <c r="AW310" i="2"/>
  <c r="AX310" i="2"/>
  <c r="AY310" i="2"/>
  <c r="AU311" i="2"/>
  <c r="AV311" i="2"/>
  <c r="AW311" i="2"/>
  <c r="AX311" i="2"/>
  <c r="AY311" i="2"/>
  <c r="AU312" i="2"/>
  <c r="AV312" i="2"/>
  <c r="AW312" i="2"/>
  <c r="AX312" i="2"/>
  <c r="AY312" i="2"/>
  <c r="AU313" i="2"/>
  <c r="AV313" i="2"/>
  <c r="AW313" i="2"/>
  <c r="AX313" i="2"/>
  <c r="AY313" i="2"/>
  <c r="AU314" i="2"/>
  <c r="AV314" i="2"/>
  <c r="AW314" i="2"/>
  <c r="AX314" i="2"/>
  <c r="AY314" i="2"/>
  <c r="AU315" i="2"/>
  <c r="AV315" i="2"/>
  <c r="AW315" i="2"/>
  <c r="AX315" i="2"/>
  <c r="AY315" i="2"/>
  <c r="AU316" i="2"/>
  <c r="AV316" i="2"/>
  <c r="AW316" i="2"/>
  <c r="AX316" i="2"/>
  <c r="AY316" i="2"/>
  <c r="AU317" i="2"/>
  <c r="AV317" i="2"/>
  <c r="AW317" i="2"/>
  <c r="AX317" i="2"/>
  <c r="AY317" i="2"/>
  <c r="AU318" i="2"/>
  <c r="AV318" i="2"/>
  <c r="AW318" i="2"/>
  <c r="AX318" i="2"/>
  <c r="AY318" i="2"/>
  <c r="AU319" i="2"/>
  <c r="AV319" i="2"/>
  <c r="AW319" i="2"/>
  <c r="AX319" i="2"/>
  <c r="AY319" i="2"/>
  <c r="AU320" i="2"/>
  <c r="AV320" i="2"/>
  <c r="AW320" i="2"/>
  <c r="AX320" i="2"/>
  <c r="AY320" i="2"/>
  <c r="AU321" i="2"/>
  <c r="AV321" i="2"/>
  <c r="AW321" i="2"/>
  <c r="AX321" i="2"/>
  <c r="AY321" i="2"/>
  <c r="AU322" i="2"/>
  <c r="AV322" i="2"/>
  <c r="AW322" i="2"/>
  <c r="AX322" i="2"/>
  <c r="AY322" i="2"/>
  <c r="AU323" i="2"/>
  <c r="AV323" i="2"/>
  <c r="AW323" i="2"/>
  <c r="AX323" i="2"/>
  <c r="AY323" i="2"/>
  <c r="AU324" i="2"/>
  <c r="AV324" i="2"/>
  <c r="AW324" i="2"/>
  <c r="AX324" i="2"/>
  <c r="AY324" i="2"/>
  <c r="AU325" i="2"/>
  <c r="AV325" i="2"/>
  <c r="AW325" i="2"/>
  <c r="AX325" i="2"/>
  <c r="AY325" i="2"/>
  <c r="AU326" i="2"/>
  <c r="AV326" i="2"/>
  <c r="AW326" i="2"/>
  <c r="AX326" i="2"/>
  <c r="AY326" i="2"/>
  <c r="AU327" i="2"/>
  <c r="AV327" i="2"/>
  <c r="AW327" i="2"/>
  <c r="AX327" i="2"/>
  <c r="AY327" i="2"/>
  <c r="AU328" i="2"/>
  <c r="AV328" i="2"/>
  <c r="AW328" i="2"/>
  <c r="AX328" i="2"/>
  <c r="AY328" i="2"/>
  <c r="AU329" i="2"/>
  <c r="AV329" i="2"/>
  <c r="AW329" i="2"/>
  <c r="AX329" i="2"/>
  <c r="AY329" i="2"/>
  <c r="AU330" i="2"/>
  <c r="AV330" i="2"/>
  <c r="AW330" i="2"/>
  <c r="AX330" i="2"/>
  <c r="AY330" i="2"/>
  <c r="AU331" i="2"/>
  <c r="AV331" i="2"/>
  <c r="AW331" i="2"/>
  <c r="AX331" i="2"/>
  <c r="AY331" i="2"/>
  <c r="AU332" i="2"/>
  <c r="AV332" i="2"/>
  <c r="AW332" i="2"/>
  <c r="AX332" i="2"/>
  <c r="AY332" i="2"/>
  <c r="AU333" i="2"/>
  <c r="AV333" i="2"/>
  <c r="AW333" i="2"/>
  <c r="AX333" i="2"/>
  <c r="AY333" i="2"/>
  <c r="AU334" i="2"/>
  <c r="AV334" i="2"/>
  <c r="AW334" i="2"/>
  <c r="AX334" i="2"/>
  <c r="AY334" i="2"/>
  <c r="AU335" i="2"/>
  <c r="AV335" i="2"/>
  <c r="AW335" i="2"/>
  <c r="AX335" i="2"/>
  <c r="AY335" i="2"/>
  <c r="AU336" i="2"/>
  <c r="AV336" i="2"/>
  <c r="AW336" i="2"/>
  <c r="AX336" i="2"/>
  <c r="AY336" i="2"/>
  <c r="AU337" i="2"/>
  <c r="AV337" i="2"/>
  <c r="AW337" i="2"/>
  <c r="AX337" i="2"/>
  <c r="AY337" i="2"/>
  <c r="AU338" i="2"/>
  <c r="AV338" i="2"/>
  <c r="AW338" i="2"/>
  <c r="AX338" i="2"/>
  <c r="AY338" i="2"/>
  <c r="AU339" i="2"/>
  <c r="AV339" i="2"/>
  <c r="AW339" i="2"/>
  <c r="AX339" i="2"/>
  <c r="AY339" i="2"/>
  <c r="AU340" i="2"/>
  <c r="AV340" i="2"/>
  <c r="AW340" i="2"/>
  <c r="AX340" i="2"/>
  <c r="AY340" i="2"/>
  <c r="AU341" i="2"/>
  <c r="AV341" i="2"/>
  <c r="AW341" i="2"/>
  <c r="AX341" i="2"/>
  <c r="AY341" i="2"/>
  <c r="AU342" i="2"/>
  <c r="AV342" i="2"/>
  <c r="AW342" i="2"/>
  <c r="AX342" i="2"/>
  <c r="AY342" i="2"/>
  <c r="AU343" i="2"/>
  <c r="AV343" i="2"/>
  <c r="AW343" i="2"/>
  <c r="AX343" i="2"/>
  <c r="AY343" i="2"/>
  <c r="AU344" i="2"/>
  <c r="AV344" i="2"/>
  <c r="AW344" i="2"/>
  <c r="AX344" i="2"/>
  <c r="AY344" i="2"/>
  <c r="AU345" i="2"/>
  <c r="AV345" i="2"/>
  <c r="AW345" i="2"/>
  <c r="AX345" i="2"/>
  <c r="AY345" i="2"/>
  <c r="AU346" i="2"/>
  <c r="AV346" i="2"/>
  <c r="AW346" i="2"/>
  <c r="AX346" i="2"/>
  <c r="AY346" i="2"/>
  <c r="AU347" i="2"/>
  <c r="AV347" i="2"/>
  <c r="AW347" i="2"/>
  <c r="AX347" i="2"/>
  <c r="AY347" i="2"/>
  <c r="AU348" i="2"/>
  <c r="AV348" i="2"/>
  <c r="AW348" i="2"/>
  <c r="AX348" i="2"/>
  <c r="AY348" i="2"/>
  <c r="AU349" i="2"/>
  <c r="AV349" i="2"/>
  <c r="AW349" i="2"/>
  <c r="AX349" i="2"/>
  <c r="AY349" i="2"/>
  <c r="AU350" i="2"/>
  <c r="AV350" i="2"/>
  <c r="AW350" i="2"/>
  <c r="AX350" i="2"/>
  <c r="AY350" i="2"/>
  <c r="AU351" i="2"/>
  <c r="AV351" i="2"/>
  <c r="AW351" i="2"/>
  <c r="AX351" i="2"/>
  <c r="AY351" i="2"/>
  <c r="AU352" i="2"/>
  <c r="AV352" i="2"/>
  <c r="AW352" i="2"/>
  <c r="AX352" i="2"/>
  <c r="AY352" i="2"/>
  <c r="AU353" i="2"/>
  <c r="AV353" i="2"/>
  <c r="AW353" i="2"/>
  <c r="AX353" i="2"/>
  <c r="AY353" i="2"/>
  <c r="AU354" i="2"/>
  <c r="AV354" i="2"/>
  <c r="AW354" i="2"/>
  <c r="AX354" i="2"/>
  <c r="AY354" i="2"/>
  <c r="AU355" i="2"/>
  <c r="AV355" i="2"/>
  <c r="AW355" i="2"/>
  <c r="AX355" i="2"/>
  <c r="AY355" i="2"/>
  <c r="AU356" i="2"/>
  <c r="AV356" i="2"/>
  <c r="AW356" i="2"/>
  <c r="AX356" i="2"/>
  <c r="AY356" i="2"/>
  <c r="AU357" i="2"/>
  <c r="AV357" i="2"/>
  <c r="AW357" i="2"/>
  <c r="AX357" i="2"/>
  <c r="AY357" i="2"/>
  <c r="AU358" i="2"/>
  <c r="AV358" i="2"/>
  <c r="AW358" i="2"/>
  <c r="AX358" i="2"/>
  <c r="AY358" i="2"/>
  <c r="AU359" i="2"/>
  <c r="AV359" i="2"/>
  <c r="AW359" i="2"/>
  <c r="AX359" i="2"/>
  <c r="AY359" i="2"/>
  <c r="AU360" i="2"/>
  <c r="AV360" i="2"/>
  <c r="AW360" i="2"/>
  <c r="AX360" i="2"/>
  <c r="AY360" i="2"/>
  <c r="AU361" i="2"/>
  <c r="AV361" i="2"/>
  <c r="AW361" i="2"/>
  <c r="AX361" i="2"/>
  <c r="AY361" i="2"/>
  <c r="AU362" i="2"/>
  <c r="AV362" i="2"/>
  <c r="AW362" i="2"/>
  <c r="AX362" i="2"/>
  <c r="AY362" i="2"/>
  <c r="AU363" i="2"/>
  <c r="AV363" i="2"/>
  <c r="AW363" i="2"/>
  <c r="AX363" i="2"/>
  <c r="AY363" i="2"/>
  <c r="AU364" i="2"/>
  <c r="AV364" i="2"/>
  <c r="AW364" i="2"/>
  <c r="AX364" i="2"/>
  <c r="AY364" i="2"/>
  <c r="AU365" i="2"/>
  <c r="AV365" i="2"/>
  <c r="AW365" i="2"/>
  <c r="AX365" i="2"/>
  <c r="AY365" i="2"/>
  <c r="AU366" i="2"/>
  <c r="AV366" i="2"/>
  <c r="AW366" i="2"/>
  <c r="AX366" i="2"/>
  <c r="AY366" i="2"/>
  <c r="AU367" i="2"/>
  <c r="AV367" i="2"/>
  <c r="AW367" i="2"/>
  <c r="AX367" i="2"/>
  <c r="AY367" i="2"/>
  <c r="AU368" i="2"/>
  <c r="AV368" i="2"/>
  <c r="AW368" i="2"/>
  <c r="AX368" i="2"/>
  <c r="AY368" i="2"/>
  <c r="AU369" i="2"/>
  <c r="AV369" i="2"/>
  <c r="AW369" i="2"/>
  <c r="AX369" i="2"/>
  <c r="AY369" i="2"/>
  <c r="AU370" i="2"/>
  <c r="AV370" i="2"/>
  <c r="AW370" i="2"/>
  <c r="AX370" i="2"/>
  <c r="AY370" i="2"/>
  <c r="AU371" i="2"/>
  <c r="AV371" i="2"/>
  <c r="AW371" i="2"/>
  <c r="AX371" i="2"/>
  <c r="AY371" i="2"/>
  <c r="AU372" i="2"/>
  <c r="AV372" i="2"/>
  <c r="AW372" i="2"/>
  <c r="AX372" i="2"/>
  <c r="AY372" i="2"/>
  <c r="AU373" i="2"/>
  <c r="AV373" i="2"/>
  <c r="AW373" i="2"/>
  <c r="AX373" i="2"/>
  <c r="AY373" i="2"/>
  <c r="AU374" i="2"/>
  <c r="AV374" i="2"/>
  <c r="AW374" i="2"/>
  <c r="AX374" i="2"/>
  <c r="AY374" i="2"/>
  <c r="AU375" i="2"/>
  <c r="AV375" i="2"/>
  <c r="AW375" i="2"/>
  <c r="AX375" i="2"/>
  <c r="AY375" i="2"/>
  <c r="AU376" i="2"/>
  <c r="AV376" i="2"/>
  <c r="AW376" i="2"/>
  <c r="AX376" i="2"/>
  <c r="AY376" i="2"/>
  <c r="AU377" i="2"/>
  <c r="AV377" i="2"/>
  <c r="AW377" i="2"/>
  <c r="AX377" i="2"/>
  <c r="AY377" i="2"/>
  <c r="AU378" i="2"/>
  <c r="AV378" i="2"/>
  <c r="AW378" i="2"/>
  <c r="AX378" i="2"/>
  <c r="AY378" i="2"/>
  <c r="AU379" i="2"/>
  <c r="AV379" i="2"/>
  <c r="AW379" i="2"/>
  <c r="AX379" i="2"/>
  <c r="AY379" i="2"/>
  <c r="AU380" i="2"/>
  <c r="AV380" i="2"/>
  <c r="AW380" i="2"/>
  <c r="AX380" i="2"/>
  <c r="AY380" i="2"/>
  <c r="AU381" i="2"/>
  <c r="AV381" i="2"/>
  <c r="AW381" i="2"/>
  <c r="AX381" i="2"/>
  <c r="AY381" i="2"/>
  <c r="AU382" i="2"/>
  <c r="AV382" i="2"/>
  <c r="AW382" i="2"/>
  <c r="AX382" i="2"/>
  <c r="AY382" i="2"/>
  <c r="AU383" i="2"/>
  <c r="AV383" i="2"/>
  <c r="AW383" i="2"/>
  <c r="AX383" i="2"/>
  <c r="AY383" i="2"/>
  <c r="AU384" i="2"/>
  <c r="AV384" i="2"/>
  <c r="AW384" i="2"/>
  <c r="AX384" i="2"/>
  <c r="AY384" i="2"/>
  <c r="AU385" i="2"/>
  <c r="AV385" i="2"/>
  <c r="AW385" i="2"/>
  <c r="AX385" i="2"/>
  <c r="AY385" i="2"/>
  <c r="AU386" i="2"/>
  <c r="AV386" i="2"/>
  <c r="AW386" i="2"/>
  <c r="AX386" i="2"/>
  <c r="AY386" i="2"/>
  <c r="AU387" i="2"/>
  <c r="AV387" i="2"/>
  <c r="AW387" i="2"/>
  <c r="AX387" i="2"/>
  <c r="AY387" i="2"/>
  <c r="AU388" i="2"/>
  <c r="AV388" i="2"/>
  <c r="AW388" i="2"/>
  <c r="AX388" i="2"/>
  <c r="AY388" i="2"/>
  <c r="AU389" i="2"/>
  <c r="AV389" i="2"/>
  <c r="AW389" i="2"/>
  <c r="AX389" i="2"/>
  <c r="AY389" i="2"/>
  <c r="AU390" i="2"/>
  <c r="AV390" i="2"/>
  <c r="AW390" i="2"/>
  <c r="AX390" i="2"/>
  <c r="AY390" i="2"/>
  <c r="AU391" i="2"/>
  <c r="AV391" i="2"/>
  <c r="AW391" i="2"/>
  <c r="AX391" i="2"/>
  <c r="AY391" i="2"/>
  <c r="AU392" i="2"/>
  <c r="AV392" i="2"/>
  <c r="AW392" i="2"/>
  <c r="AX392" i="2"/>
  <c r="AY392" i="2"/>
  <c r="AU393" i="2"/>
  <c r="AV393" i="2"/>
  <c r="AW393" i="2"/>
  <c r="AX393" i="2"/>
  <c r="AY393" i="2"/>
  <c r="AU394" i="2"/>
  <c r="AV394" i="2"/>
  <c r="AW394" i="2"/>
  <c r="AX394" i="2"/>
  <c r="AY394" i="2"/>
  <c r="AU395" i="2"/>
  <c r="AV395" i="2"/>
  <c r="AW395" i="2"/>
  <c r="AX395" i="2"/>
  <c r="AY395" i="2"/>
  <c r="AU396" i="2"/>
  <c r="AV396" i="2"/>
  <c r="AW396" i="2"/>
  <c r="AX396" i="2"/>
  <c r="AY396" i="2"/>
  <c r="AU397" i="2"/>
  <c r="AV397" i="2"/>
  <c r="AW397" i="2"/>
  <c r="AX397" i="2"/>
  <c r="AY397" i="2"/>
  <c r="AU398" i="2"/>
  <c r="AV398" i="2"/>
  <c r="AW398" i="2"/>
  <c r="AX398" i="2"/>
  <c r="AY398" i="2"/>
  <c r="AU399" i="2"/>
  <c r="AV399" i="2"/>
  <c r="AW399" i="2"/>
  <c r="AX399" i="2"/>
  <c r="AY399" i="2"/>
  <c r="AU400" i="2"/>
  <c r="AV400" i="2"/>
  <c r="AW400" i="2"/>
  <c r="AX400" i="2"/>
  <c r="AY400" i="2"/>
  <c r="AU401" i="2"/>
  <c r="AV401" i="2"/>
  <c r="AW401" i="2"/>
  <c r="AX401" i="2"/>
  <c r="AY401" i="2"/>
  <c r="AU402" i="2"/>
  <c r="AV402" i="2"/>
  <c r="AW402" i="2"/>
  <c r="AX402" i="2"/>
  <c r="AY402" i="2"/>
  <c r="AU403" i="2"/>
  <c r="AV403" i="2"/>
  <c r="AW403" i="2"/>
  <c r="AX403" i="2"/>
  <c r="AY403" i="2"/>
  <c r="AU404" i="2"/>
  <c r="AV404" i="2"/>
  <c r="AW404" i="2"/>
  <c r="AX404" i="2"/>
  <c r="AY404" i="2"/>
  <c r="AU405" i="2"/>
  <c r="AV405" i="2"/>
  <c r="AW405" i="2"/>
  <c r="AX405" i="2"/>
  <c r="AY405" i="2"/>
  <c r="AU406" i="2"/>
  <c r="AV406" i="2"/>
  <c r="AW406" i="2"/>
  <c r="AX406" i="2"/>
  <c r="AY406" i="2"/>
  <c r="AU407" i="2"/>
  <c r="AV407" i="2"/>
  <c r="AW407" i="2"/>
  <c r="AX407" i="2"/>
  <c r="AY407" i="2"/>
  <c r="AU408" i="2"/>
  <c r="AV408" i="2"/>
  <c r="AW408" i="2"/>
  <c r="AX408" i="2"/>
  <c r="AY408" i="2"/>
  <c r="AU409" i="2"/>
  <c r="AV409" i="2"/>
  <c r="AW409" i="2"/>
  <c r="AX409" i="2"/>
  <c r="AY409" i="2"/>
  <c r="AU410" i="2"/>
  <c r="AV410" i="2"/>
  <c r="AW410" i="2"/>
  <c r="AX410" i="2"/>
  <c r="AY410" i="2"/>
  <c r="AU411" i="2"/>
  <c r="AV411" i="2"/>
  <c r="AW411" i="2"/>
  <c r="AX411" i="2"/>
  <c r="AY411" i="2"/>
  <c r="AU412" i="2"/>
  <c r="AV412" i="2"/>
  <c r="AW412" i="2"/>
  <c r="AX412" i="2"/>
  <c r="AY412" i="2"/>
  <c r="AU413" i="2"/>
  <c r="AV413" i="2"/>
  <c r="AW413" i="2"/>
  <c r="AX413" i="2"/>
  <c r="AY413" i="2"/>
  <c r="AU414" i="2"/>
  <c r="AV414" i="2"/>
  <c r="AW414" i="2"/>
  <c r="AX414" i="2"/>
  <c r="AY414" i="2"/>
  <c r="AU415" i="2"/>
  <c r="AV415" i="2"/>
  <c r="AW415" i="2"/>
  <c r="AX415" i="2"/>
  <c r="AY415" i="2"/>
  <c r="AU416" i="2"/>
  <c r="AV416" i="2"/>
  <c r="AW416" i="2"/>
  <c r="AX416" i="2"/>
  <c r="AY416" i="2"/>
  <c r="AU417" i="2"/>
  <c r="AV417" i="2"/>
  <c r="AW417" i="2"/>
  <c r="AX417" i="2"/>
  <c r="AY417" i="2"/>
  <c r="AU418" i="2"/>
  <c r="AV418" i="2"/>
  <c r="AW418" i="2"/>
  <c r="AX418" i="2"/>
  <c r="AY418" i="2"/>
  <c r="AU419" i="2"/>
  <c r="AV419" i="2"/>
  <c r="AW419" i="2"/>
  <c r="AX419" i="2"/>
  <c r="AY419" i="2"/>
  <c r="AU420" i="2"/>
  <c r="AV420" i="2"/>
  <c r="AW420" i="2"/>
  <c r="AX420" i="2"/>
  <c r="AY420" i="2"/>
  <c r="AU421" i="2"/>
  <c r="AV421" i="2"/>
  <c r="AW421" i="2"/>
  <c r="AX421" i="2"/>
  <c r="AY421" i="2"/>
  <c r="AU422" i="2"/>
  <c r="AV422" i="2"/>
  <c r="AW422" i="2"/>
  <c r="AX422" i="2"/>
  <c r="AY422" i="2"/>
  <c r="AU423" i="2"/>
  <c r="AV423" i="2"/>
  <c r="AW423" i="2"/>
  <c r="AX423" i="2"/>
  <c r="AY423" i="2"/>
  <c r="AU424" i="2"/>
  <c r="AV424" i="2"/>
  <c r="AW424" i="2"/>
  <c r="AX424" i="2"/>
  <c r="AY424" i="2"/>
  <c r="AU425" i="2"/>
  <c r="AV425" i="2"/>
  <c r="AW425" i="2"/>
  <c r="AX425" i="2"/>
  <c r="AY425" i="2"/>
  <c r="AU426" i="2"/>
  <c r="AV426" i="2"/>
  <c r="AW426" i="2"/>
  <c r="AX426" i="2"/>
  <c r="AY426" i="2"/>
  <c r="AU427" i="2"/>
  <c r="AV427" i="2"/>
  <c r="AW427" i="2"/>
  <c r="AX427" i="2"/>
  <c r="AY427" i="2"/>
  <c r="AU428" i="2"/>
  <c r="AV428" i="2"/>
  <c r="AW428" i="2"/>
  <c r="AX428" i="2"/>
  <c r="AY428" i="2"/>
  <c r="AU429" i="2"/>
  <c r="AV429" i="2"/>
  <c r="AW429" i="2"/>
  <c r="AX429" i="2"/>
  <c r="AY429" i="2"/>
  <c r="AU430" i="2"/>
  <c r="AV430" i="2"/>
  <c r="AW430" i="2"/>
  <c r="AX430" i="2"/>
  <c r="AY430" i="2"/>
  <c r="AU431" i="2"/>
  <c r="AV431" i="2"/>
  <c r="AW431" i="2"/>
  <c r="AX431" i="2"/>
  <c r="AY431" i="2"/>
  <c r="AU432" i="2"/>
  <c r="AV432" i="2"/>
  <c r="AW432" i="2"/>
  <c r="AX432" i="2"/>
  <c r="AY432" i="2"/>
  <c r="AU433" i="2"/>
  <c r="AV433" i="2"/>
  <c r="AW433" i="2"/>
  <c r="AX433" i="2"/>
  <c r="AY433" i="2"/>
  <c r="AU434" i="2"/>
  <c r="AV434" i="2"/>
  <c r="AW434" i="2"/>
  <c r="AX434" i="2"/>
  <c r="AY434" i="2"/>
  <c r="AU435" i="2"/>
  <c r="AV435" i="2"/>
  <c r="AW435" i="2"/>
  <c r="AX435" i="2"/>
  <c r="AY435" i="2"/>
  <c r="AU436" i="2"/>
  <c r="AV436" i="2"/>
  <c r="AW436" i="2"/>
  <c r="AX436" i="2"/>
  <c r="AY436" i="2"/>
  <c r="AU437" i="2"/>
  <c r="AV437" i="2"/>
  <c r="AW437" i="2"/>
  <c r="AX437" i="2"/>
  <c r="AY437" i="2"/>
  <c r="AU438" i="2"/>
  <c r="AV438" i="2"/>
  <c r="AW438" i="2"/>
  <c r="AX438" i="2"/>
  <c r="AY438" i="2"/>
  <c r="AU439" i="2"/>
  <c r="AV439" i="2"/>
  <c r="AW439" i="2"/>
  <c r="AX439" i="2"/>
  <c r="AY439" i="2"/>
  <c r="AU440" i="2"/>
  <c r="AV440" i="2"/>
  <c r="AW440" i="2"/>
  <c r="AX440" i="2"/>
  <c r="AY440" i="2"/>
  <c r="AU441" i="2"/>
  <c r="AV441" i="2"/>
  <c r="AW441" i="2"/>
  <c r="AX441" i="2"/>
  <c r="AY441" i="2"/>
  <c r="AU442" i="2"/>
  <c r="AV442" i="2"/>
  <c r="AW442" i="2"/>
  <c r="AX442" i="2"/>
  <c r="AY442" i="2"/>
  <c r="AU443" i="2"/>
  <c r="AV443" i="2"/>
  <c r="AW443" i="2"/>
  <c r="AX443" i="2"/>
  <c r="AY443" i="2"/>
  <c r="AU444" i="2"/>
  <c r="AV444" i="2"/>
  <c r="AW444" i="2"/>
  <c r="AX444" i="2"/>
  <c r="AY444" i="2"/>
  <c r="AU445" i="2"/>
  <c r="AV445" i="2"/>
  <c r="AW445" i="2"/>
  <c r="AX445" i="2"/>
  <c r="AY445" i="2"/>
  <c r="AU446" i="2"/>
  <c r="AV446" i="2"/>
  <c r="AW446" i="2"/>
  <c r="AX446" i="2"/>
  <c r="AY446" i="2"/>
  <c r="AU447" i="2"/>
  <c r="AV447" i="2"/>
  <c r="AW447" i="2"/>
  <c r="AX447" i="2"/>
  <c r="AY447" i="2"/>
  <c r="AU448" i="2"/>
  <c r="AV448" i="2"/>
  <c r="AW448" i="2"/>
  <c r="AX448" i="2"/>
  <c r="AY448" i="2"/>
  <c r="AU449" i="2"/>
  <c r="AV449" i="2"/>
  <c r="AW449" i="2"/>
  <c r="AX449" i="2"/>
  <c r="AY449" i="2"/>
  <c r="AU450" i="2"/>
  <c r="AV450" i="2"/>
  <c r="AW450" i="2"/>
  <c r="AX450" i="2"/>
  <c r="AY450" i="2"/>
  <c r="AU451" i="2"/>
  <c r="AV451" i="2"/>
  <c r="AW451" i="2"/>
  <c r="AX451" i="2"/>
  <c r="AY451" i="2"/>
  <c r="AU452" i="2"/>
  <c r="AV452" i="2"/>
  <c r="AW452" i="2"/>
  <c r="AX452" i="2"/>
  <c r="AY452" i="2"/>
  <c r="AU453" i="2"/>
  <c r="AV453" i="2"/>
  <c r="AW453" i="2"/>
  <c r="AX453" i="2"/>
  <c r="AY453" i="2"/>
  <c r="AU454" i="2"/>
  <c r="AV454" i="2"/>
  <c r="AW454" i="2"/>
  <c r="AX454" i="2"/>
  <c r="AY454" i="2"/>
  <c r="AU455" i="2"/>
  <c r="AV455" i="2"/>
  <c r="AW455" i="2"/>
  <c r="AX455" i="2"/>
  <c r="AY455" i="2"/>
  <c r="AU456" i="2"/>
  <c r="AV456" i="2"/>
  <c r="AW456" i="2"/>
  <c r="AX456" i="2"/>
  <c r="AY456" i="2"/>
  <c r="AU457" i="2"/>
  <c r="AV457" i="2"/>
  <c r="AW457" i="2"/>
  <c r="AX457" i="2"/>
  <c r="AY457" i="2"/>
  <c r="AU458" i="2"/>
  <c r="AV458" i="2"/>
  <c r="AW458" i="2"/>
  <c r="AX458" i="2"/>
  <c r="AY458" i="2"/>
  <c r="AU459" i="2"/>
  <c r="AV459" i="2"/>
  <c r="AW459" i="2"/>
  <c r="AX459" i="2"/>
  <c r="AY459" i="2"/>
  <c r="AU460" i="2"/>
  <c r="AV460" i="2"/>
  <c r="AW460" i="2"/>
  <c r="AX460" i="2"/>
  <c r="AY460" i="2"/>
  <c r="AU461" i="2"/>
  <c r="AV461" i="2"/>
  <c r="AW461" i="2"/>
  <c r="AX461" i="2"/>
  <c r="AY461" i="2"/>
  <c r="AU462" i="2"/>
  <c r="AV462" i="2"/>
  <c r="AW462" i="2"/>
  <c r="AX462" i="2"/>
  <c r="AY462" i="2"/>
  <c r="AU463" i="2"/>
  <c r="AV463" i="2"/>
  <c r="AW463" i="2"/>
  <c r="AX463" i="2"/>
  <c r="AY463" i="2"/>
  <c r="AU464" i="2"/>
  <c r="AV464" i="2"/>
  <c r="AW464" i="2"/>
  <c r="AX464" i="2"/>
  <c r="AY464" i="2"/>
  <c r="AU465" i="2"/>
  <c r="AV465" i="2"/>
  <c r="AW465" i="2"/>
  <c r="AX465" i="2"/>
  <c r="AY465" i="2"/>
  <c r="AU466" i="2"/>
  <c r="AV466" i="2"/>
  <c r="AW466" i="2"/>
  <c r="AX466" i="2"/>
  <c r="AY466" i="2"/>
  <c r="AU467" i="2"/>
  <c r="AV467" i="2"/>
  <c r="AW467" i="2"/>
  <c r="AX467" i="2"/>
  <c r="AY467" i="2"/>
  <c r="AU468" i="2"/>
  <c r="AV468" i="2"/>
  <c r="AW468" i="2"/>
  <c r="AX468" i="2"/>
  <c r="AY468" i="2"/>
  <c r="AU469" i="2"/>
  <c r="AV469" i="2"/>
  <c r="AW469" i="2"/>
  <c r="AX469" i="2"/>
  <c r="AY469" i="2"/>
  <c r="AU470" i="2"/>
  <c r="AV470" i="2"/>
  <c r="AW470" i="2"/>
  <c r="AX470" i="2"/>
  <c r="AY470" i="2"/>
  <c r="AU471" i="2"/>
  <c r="AV471" i="2"/>
  <c r="AW471" i="2"/>
  <c r="AX471" i="2"/>
  <c r="AY471" i="2"/>
  <c r="AU472" i="2"/>
  <c r="AV472" i="2"/>
  <c r="AW472" i="2"/>
  <c r="AX472" i="2"/>
  <c r="AY472" i="2"/>
  <c r="AU473" i="2"/>
  <c r="AV473" i="2"/>
  <c r="AW473" i="2"/>
  <c r="AX473" i="2"/>
  <c r="AY473" i="2"/>
  <c r="AU474" i="2"/>
  <c r="AV474" i="2"/>
  <c r="AW474" i="2"/>
  <c r="AX474" i="2"/>
  <c r="AY474" i="2"/>
  <c r="AU475" i="2"/>
  <c r="AV475" i="2"/>
  <c r="AW475" i="2"/>
  <c r="AX475" i="2"/>
  <c r="AY475" i="2"/>
  <c r="AU476" i="2"/>
  <c r="AV476" i="2"/>
  <c r="AW476" i="2"/>
  <c r="AX476" i="2"/>
  <c r="AY476" i="2"/>
  <c r="AU477" i="2"/>
  <c r="AV477" i="2"/>
  <c r="AW477" i="2"/>
  <c r="AX477" i="2"/>
  <c r="AY477" i="2"/>
  <c r="AU478" i="2"/>
  <c r="AV478" i="2"/>
  <c r="AW478" i="2"/>
  <c r="AX478" i="2"/>
  <c r="AY478" i="2"/>
  <c r="AU479" i="2"/>
  <c r="AV479" i="2"/>
  <c r="AW479" i="2"/>
  <c r="AX479" i="2"/>
  <c r="AY479" i="2"/>
  <c r="AU480" i="2"/>
  <c r="AV480" i="2"/>
  <c r="AW480" i="2"/>
  <c r="AX480" i="2"/>
  <c r="AY480" i="2"/>
  <c r="AU481" i="2"/>
  <c r="AV481" i="2"/>
  <c r="AW481" i="2"/>
  <c r="AX481" i="2"/>
  <c r="AY481" i="2"/>
  <c r="AU482" i="2"/>
  <c r="AV482" i="2"/>
  <c r="AW482" i="2"/>
  <c r="AX482" i="2"/>
  <c r="AY482" i="2"/>
  <c r="AU483" i="2"/>
  <c r="AV483" i="2"/>
  <c r="AW483" i="2"/>
  <c r="AX483" i="2"/>
  <c r="AY483" i="2"/>
  <c r="AU484" i="2"/>
  <c r="AV484" i="2"/>
  <c r="AW484" i="2"/>
  <c r="AX484" i="2"/>
  <c r="AY484" i="2"/>
  <c r="AU485" i="2"/>
  <c r="AV485" i="2"/>
  <c r="AW485" i="2"/>
  <c r="AX485" i="2"/>
  <c r="AY485" i="2"/>
  <c r="AU486" i="2"/>
  <c r="AV486" i="2"/>
  <c r="AW486" i="2"/>
  <c r="AX486" i="2"/>
  <c r="AY486" i="2"/>
  <c r="AU487" i="2"/>
  <c r="AV487" i="2"/>
  <c r="AW487" i="2"/>
  <c r="AX487" i="2"/>
  <c r="AY487" i="2"/>
  <c r="AU488" i="2"/>
  <c r="AV488" i="2"/>
  <c r="AW488" i="2"/>
  <c r="AX488" i="2"/>
  <c r="AY488" i="2"/>
  <c r="AU489" i="2"/>
  <c r="AV489" i="2"/>
  <c r="AW489" i="2"/>
  <c r="AX489" i="2"/>
  <c r="AY489" i="2"/>
  <c r="AU490" i="2"/>
  <c r="AV490" i="2"/>
  <c r="AW490" i="2"/>
  <c r="AX490" i="2"/>
  <c r="AY490" i="2"/>
  <c r="AU491" i="2"/>
  <c r="AV491" i="2"/>
  <c r="AW491" i="2"/>
  <c r="AX491" i="2"/>
  <c r="AY491" i="2"/>
  <c r="AU492" i="2"/>
  <c r="AV492" i="2"/>
  <c r="AW492" i="2"/>
  <c r="AX492" i="2"/>
  <c r="AY492" i="2"/>
  <c r="AU493" i="2"/>
  <c r="AV493" i="2"/>
  <c r="AW493" i="2"/>
  <c r="AX493" i="2"/>
  <c r="AY493" i="2"/>
  <c r="AU494" i="2"/>
  <c r="AV494" i="2"/>
  <c r="AW494" i="2"/>
  <c r="AX494" i="2"/>
  <c r="AY494" i="2"/>
  <c r="AU495" i="2"/>
  <c r="AV495" i="2"/>
  <c r="AW495" i="2"/>
  <c r="AX495" i="2"/>
  <c r="AY495" i="2"/>
  <c r="AU496" i="2"/>
  <c r="AV496" i="2"/>
  <c r="AW496" i="2"/>
  <c r="AX496" i="2"/>
  <c r="AY496" i="2"/>
  <c r="AU497" i="2"/>
  <c r="AV497" i="2"/>
  <c r="AW497" i="2"/>
  <c r="AX497" i="2"/>
  <c r="AY497" i="2"/>
  <c r="AU498" i="2"/>
  <c r="AV498" i="2"/>
  <c r="AW498" i="2"/>
  <c r="AX498" i="2"/>
  <c r="AY498" i="2"/>
  <c r="AU499" i="2"/>
  <c r="AV499" i="2"/>
  <c r="AW499" i="2"/>
  <c r="AX499" i="2"/>
  <c r="AY499" i="2"/>
  <c r="AU500" i="2"/>
  <c r="AV500" i="2"/>
  <c r="AW500" i="2"/>
  <c r="AX500" i="2"/>
  <c r="AY500" i="2"/>
  <c r="AU501" i="2"/>
  <c r="AV501" i="2"/>
  <c r="AW501" i="2"/>
  <c r="AX501" i="2"/>
  <c r="AY501" i="2"/>
  <c r="AU502" i="2"/>
  <c r="AV502" i="2"/>
  <c r="AW502" i="2"/>
  <c r="AX502" i="2"/>
  <c r="AY502" i="2"/>
  <c r="AU503" i="2"/>
  <c r="AV503" i="2"/>
  <c r="AW503" i="2"/>
  <c r="AX503" i="2"/>
  <c r="AY503" i="2"/>
  <c r="AU504" i="2"/>
  <c r="AV504" i="2"/>
  <c r="AW504" i="2"/>
  <c r="AX504" i="2"/>
  <c r="AY504" i="2"/>
  <c r="AU505" i="2"/>
  <c r="AV505" i="2"/>
  <c r="AW505" i="2"/>
  <c r="AX505" i="2"/>
  <c r="AY505" i="2"/>
  <c r="AU506" i="2"/>
  <c r="AV506" i="2"/>
  <c r="AW506" i="2"/>
  <c r="AX506" i="2"/>
  <c r="AY506" i="2"/>
  <c r="AU507" i="2"/>
  <c r="AV507" i="2"/>
  <c r="AW507" i="2"/>
  <c r="AX507" i="2"/>
  <c r="AY507" i="2"/>
  <c r="AU508" i="2"/>
  <c r="AV508" i="2"/>
  <c r="AW508" i="2"/>
  <c r="AX508" i="2"/>
  <c r="AY508" i="2"/>
  <c r="AU509" i="2"/>
  <c r="AV509" i="2"/>
  <c r="AW509" i="2"/>
  <c r="AX509" i="2"/>
  <c r="AY509" i="2"/>
  <c r="AU510" i="2"/>
  <c r="AV510" i="2"/>
  <c r="AW510" i="2"/>
  <c r="AX510" i="2"/>
  <c r="AY510" i="2"/>
  <c r="AU511" i="2"/>
  <c r="AV511" i="2"/>
  <c r="AW511" i="2"/>
  <c r="AX511" i="2"/>
  <c r="AY511" i="2"/>
  <c r="AU512" i="2"/>
  <c r="AV512" i="2"/>
  <c r="AW512" i="2"/>
  <c r="AX512" i="2"/>
  <c r="AY512" i="2"/>
  <c r="AU513" i="2"/>
  <c r="AV513" i="2"/>
  <c r="AW513" i="2"/>
  <c r="AX513" i="2"/>
  <c r="AY513" i="2"/>
  <c r="AU514" i="2"/>
  <c r="AV514" i="2"/>
  <c r="AW514" i="2"/>
  <c r="AX514" i="2"/>
  <c r="AY514" i="2"/>
  <c r="AU515" i="2"/>
  <c r="AV515" i="2"/>
  <c r="AW515" i="2"/>
  <c r="AX515" i="2"/>
  <c r="AY515" i="2"/>
  <c r="AU516" i="2"/>
  <c r="AV516" i="2"/>
  <c r="AW516" i="2"/>
  <c r="AX516" i="2"/>
  <c r="AY516" i="2"/>
  <c r="AU517" i="2"/>
  <c r="AV517" i="2"/>
  <c r="AW517" i="2"/>
  <c r="AX517" i="2"/>
  <c r="AY517" i="2"/>
  <c r="AU518" i="2"/>
  <c r="AV518" i="2"/>
  <c r="AW518" i="2"/>
  <c r="AX518" i="2"/>
  <c r="AY518" i="2"/>
  <c r="AU519" i="2"/>
  <c r="AV519" i="2"/>
  <c r="AW519" i="2"/>
  <c r="AX519" i="2"/>
  <c r="AY519" i="2"/>
  <c r="AU520" i="2"/>
  <c r="AV520" i="2"/>
  <c r="AW520" i="2"/>
  <c r="AX520" i="2"/>
  <c r="AY520" i="2"/>
  <c r="AU521" i="2"/>
  <c r="AV521" i="2"/>
  <c r="AW521" i="2"/>
  <c r="AX521" i="2"/>
  <c r="AY521" i="2"/>
  <c r="AU522" i="2"/>
  <c r="AV522" i="2"/>
  <c r="AW522" i="2"/>
  <c r="AX522" i="2"/>
  <c r="AY522" i="2"/>
  <c r="AU523" i="2"/>
  <c r="AV523" i="2"/>
  <c r="AW523" i="2"/>
  <c r="AX523" i="2"/>
  <c r="AY523" i="2"/>
  <c r="AU524" i="2"/>
  <c r="AV524" i="2"/>
  <c r="AW524" i="2"/>
  <c r="AX524" i="2"/>
  <c r="AY524" i="2"/>
  <c r="AU525" i="2"/>
  <c r="AV525" i="2"/>
  <c r="AW525" i="2"/>
  <c r="AX525" i="2"/>
  <c r="AY525" i="2"/>
  <c r="AU526" i="2"/>
  <c r="AV526" i="2"/>
  <c r="AW526" i="2"/>
  <c r="AX526" i="2"/>
  <c r="AY526" i="2"/>
  <c r="AU527" i="2"/>
  <c r="AV527" i="2"/>
  <c r="AW527" i="2"/>
  <c r="AX527" i="2"/>
  <c r="AY527" i="2"/>
  <c r="AU528" i="2"/>
  <c r="AV528" i="2"/>
  <c r="AW528" i="2"/>
  <c r="AX528" i="2"/>
  <c r="AY528" i="2"/>
  <c r="AU529" i="2"/>
  <c r="AV529" i="2"/>
  <c r="AW529" i="2"/>
  <c r="AX529" i="2"/>
  <c r="AY529" i="2"/>
  <c r="AU530" i="2"/>
  <c r="AV530" i="2"/>
  <c r="AW530" i="2"/>
  <c r="AX530" i="2"/>
  <c r="AY530" i="2"/>
  <c r="AU531" i="2"/>
  <c r="AV531" i="2"/>
  <c r="AW531" i="2"/>
  <c r="AX531" i="2"/>
  <c r="AY531" i="2"/>
  <c r="AU532" i="2"/>
  <c r="AV532" i="2"/>
  <c r="AW532" i="2"/>
  <c r="AX532" i="2"/>
  <c r="AY532" i="2"/>
  <c r="AU533" i="2"/>
  <c r="AV533" i="2"/>
  <c r="AW533" i="2"/>
  <c r="AX533" i="2"/>
  <c r="AY533" i="2"/>
  <c r="AU534" i="2"/>
  <c r="AV534" i="2"/>
  <c r="AW534" i="2"/>
  <c r="AX534" i="2"/>
  <c r="AY534" i="2"/>
  <c r="AU535" i="2"/>
  <c r="AV535" i="2"/>
  <c r="AW535" i="2"/>
  <c r="AX535" i="2"/>
  <c r="AY535" i="2"/>
  <c r="AU536" i="2"/>
  <c r="AV536" i="2"/>
  <c r="AW536" i="2"/>
  <c r="AX536" i="2"/>
  <c r="AY536" i="2"/>
  <c r="AU537" i="2"/>
  <c r="AV537" i="2"/>
  <c r="AW537" i="2"/>
  <c r="AX537" i="2"/>
  <c r="AY537" i="2"/>
  <c r="AU538" i="2"/>
  <c r="AV538" i="2"/>
  <c r="AW538" i="2"/>
  <c r="AX538" i="2"/>
  <c r="AY538" i="2"/>
  <c r="AU539" i="2"/>
  <c r="AV539" i="2"/>
  <c r="AW539" i="2"/>
  <c r="AX539" i="2"/>
  <c r="AY539" i="2"/>
  <c r="AU540" i="2"/>
  <c r="AV540" i="2"/>
  <c r="AW540" i="2"/>
  <c r="AX540" i="2"/>
  <c r="AY540" i="2"/>
  <c r="AU541" i="2"/>
  <c r="AV541" i="2"/>
  <c r="AW541" i="2"/>
  <c r="AX541" i="2"/>
  <c r="AY541" i="2"/>
  <c r="AU542" i="2"/>
  <c r="AV542" i="2"/>
  <c r="AW542" i="2"/>
  <c r="AX542" i="2"/>
  <c r="AY542" i="2"/>
  <c r="AU543" i="2"/>
  <c r="AV543" i="2"/>
  <c r="AW543" i="2"/>
  <c r="AX543" i="2"/>
  <c r="AY543" i="2"/>
  <c r="AU544" i="2"/>
  <c r="AV544" i="2"/>
  <c r="AW544" i="2"/>
  <c r="AX544" i="2"/>
  <c r="AY544" i="2"/>
  <c r="AU545" i="2"/>
  <c r="AV545" i="2"/>
  <c r="AW545" i="2"/>
  <c r="AX545" i="2"/>
  <c r="AY545" i="2"/>
  <c r="AU546" i="2"/>
  <c r="AV546" i="2"/>
  <c r="AW546" i="2"/>
  <c r="AX546" i="2"/>
  <c r="AY546" i="2"/>
  <c r="AU547" i="2"/>
  <c r="AV547" i="2"/>
  <c r="AW547" i="2"/>
  <c r="AX547" i="2"/>
  <c r="AY547" i="2"/>
  <c r="AU548" i="2"/>
  <c r="AV548" i="2"/>
  <c r="AW548" i="2"/>
  <c r="AX548" i="2"/>
  <c r="AY548" i="2"/>
  <c r="AU549" i="2"/>
  <c r="AV549" i="2"/>
  <c r="AW549" i="2"/>
  <c r="AX549" i="2"/>
  <c r="AY549" i="2"/>
  <c r="AU550" i="2"/>
  <c r="AV550" i="2"/>
  <c r="AW550" i="2"/>
  <c r="AX550" i="2"/>
  <c r="AY550" i="2"/>
  <c r="AU551" i="2"/>
  <c r="AV551" i="2"/>
  <c r="AW551" i="2"/>
  <c r="AX551" i="2"/>
  <c r="AY551" i="2"/>
  <c r="AU552" i="2"/>
  <c r="AV552" i="2"/>
  <c r="AW552" i="2"/>
  <c r="AX552" i="2"/>
  <c r="AY552" i="2"/>
  <c r="AU553" i="2"/>
  <c r="AV553" i="2"/>
  <c r="AW553" i="2"/>
  <c r="AX553" i="2"/>
  <c r="AY553" i="2"/>
  <c r="AU554" i="2"/>
  <c r="AV554" i="2"/>
  <c r="AW554" i="2"/>
  <c r="AX554" i="2"/>
  <c r="AY554" i="2"/>
  <c r="AU555" i="2"/>
  <c r="AV555" i="2"/>
  <c r="AW555" i="2"/>
  <c r="AX555" i="2"/>
  <c r="AY555" i="2"/>
  <c r="AU556" i="2"/>
  <c r="AV556" i="2"/>
  <c r="AW556" i="2"/>
  <c r="AX556" i="2"/>
  <c r="AY556" i="2"/>
  <c r="AU557" i="2"/>
  <c r="AV557" i="2"/>
  <c r="AW557" i="2"/>
  <c r="AX557" i="2"/>
  <c r="AY557" i="2"/>
  <c r="AU558" i="2"/>
  <c r="AV558" i="2"/>
  <c r="AW558" i="2"/>
  <c r="AX558" i="2"/>
  <c r="AY558" i="2"/>
  <c r="AU559" i="2"/>
  <c r="AV559" i="2"/>
  <c r="AW559" i="2"/>
  <c r="AX559" i="2"/>
  <c r="AY559" i="2"/>
  <c r="AU560" i="2"/>
  <c r="AV560" i="2"/>
  <c r="AW560" i="2"/>
  <c r="AX560" i="2"/>
  <c r="AY560" i="2"/>
  <c r="AU561" i="2"/>
  <c r="AV561" i="2"/>
  <c r="AW561" i="2"/>
  <c r="AX561" i="2"/>
  <c r="AY561" i="2"/>
  <c r="AU562" i="2"/>
  <c r="AV562" i="2"/>
  <c r="AW562" i="2"/>
  <c r="AX562" i="2"/>
  <c r="AY562" i="2"/>
  <c r="AU563" i="2"/>
  <c r="AV563" i="2"/>
  <c r="AW563" i="2"/>
  <c r="AX563" i="2"/>
  <c r="AY563" i="2"/>
  <c r="AU564" i="2"/>
  <c r="AV564" i="2"/>
  <c r="AW564" i="2"/>
  <c r="AX564" i="2"/>
  <c r="AY564" i="2"/>
  <c r="AU565" i="2"/>
  <c r="AV565" i="2"/>
  <c r="AW565" i="2"/>
  <c r="AX565" i="2"/>
  <c r="AY565" i="2"/>
  <c r="AU566" i="2"/>
  <c r="AV566" i="2"/>
  <c r="AW566" i="2"/>
  <c r="AX566" i="2"/>
  <c r="AY566" i="2"/>
  <c r="AU567" i="2"/>
  <c r="AV567" i="2"/>
  <c r="AW567" i="2"/>
  <c r="AX567" i="2"/>
  <c r="AY567" i="2"/>
  <c r="AU568" i="2"/>
  <c r="AV568" i="2"/>
  <c r="AW568" i="2"/>
  <c r="AX568" i="2"/>
  <c r="AY568" i="2"/>
  <c r="AU569" i="2"/>
  <c r="AV569" i="2"/>
  <c r="AW569" i="2"/>
  <c r="AX569" i="2"/>
  <c r="AY569" i="2"/>
  <c r="AU570" i="2"/>
  <c r="AV570" i="2"/>
  <c r="AW570" i="2"/>
  <c r="AX570" i="2"/>
  <c r="AY570" i="2"/>
  <c r="AU571" i="2"/>
  <c r="AV571" i="2"/>
  <c r="AW571" i="2"/>
  <c r="AX571" i="2"/>
  <c r="AY571" i="2"/>
  <c r="AU572" i="2"/>
  <c r="AV572" i="2"/>
  <c r="AW572" i="2"/>
  <c r="AX572" i="2"/>
  <c r="AY572" i="2"/>
  <c r="AU573" i="2"/>
  <c r="AV573" i="2"/>
  <c r="AW573" i="2"/>
  <c r="AX573" i="2"/>
  <c r="AY573" i="2"/>
  <c r="AU574" i="2"/>
  <c r="AV574" i="2"/>
  <c r="AW574" i="2"/>
  <c r="AX574" i="2"/>
  <c r="AY574" i="2"/>
  <c r="AU575" i="2"/>
  <c r="AV575" i="2"/>
  <c r="AW575" i="2"/>
  <c r="AX575" i="2"/>
  <c r="AY575" i="2"/>
  <c r="AU576" i="2"/>
  <c r="AV576" i="2"/>
  <c r="AW576" i="2"/>
  <c r="AX576" i="2"/>
  <c r="AY576" i="2"/>
  <c r="AU577" i="2"/>
  <c r="AV577" i="2"/>
  <c r="AW577" i="2"/>
  <c r="AX577" i="2"/>
  <c r="AY577" i="2"/>
  <c r="AU578" i="2"/>
  <c r="AV578" i="2"/>
  <c r="AW578" i="2"/>
  <c r="AX578" i="2"/>
  <c r="AY578" i="2"/>
  <c r="AU579" i="2"/>
  <c r="AV579" i="2"/>
  <c r="AW579" i="2"/>
  <c r="AX579" i="2"/>
  <c r="AY579" i="2"/>
  <c r="AU580" i="2"/>
  <c r="AV580" i="2"/>
  <c r="AW580" i="2"/>
  <c r="AX580" i="2"/>
  <c r="AY580" i="2"/>
  <c r="AU581" i="2"/>
  <c r="AV581" i="2"/>
  <c r="AW581" i="2"/>
  <c r="AX581" i="2"/>
  <c r="AY581" i="2"/>
  <c r="AU582" i="2"/>
  <c r="AV582" i="2"/>
  <c r="AW582" i="2"/>
  <c r="AX582" i="2"/>
  <c r="AY582" i="2"/>
  <c r="AU583" i="2"/>
  <c r="AV583" i="2"/>
  <c r="AW583" i="2"/>
  <c r="AX583" i="2"/>
  <c r="AY583" i="2"/>
  <c r="AU584" i="2"/>
  <c r="AV584" i="2"/>
  <c r="AW584" i="2"/>
  <c r="AX584" i="2"/>
  <c r="AY584" i="2"/>
  <c r="AU585" i="2"/>
  <c r="AV585" i="2"/>
  <c r="AW585" i="2"/>
  <c r="AX585" i="2"/>
  <c r="AY585" i="2"/>
  <c r="AU586" i="2"/>
  <c r="AV586" i="2"/>
  <c r="AW586" i="2"/>
  <c r="AX586" i="2"/>
  <c r="AY586" i="2"/>
  <c r="AU587" i="2"/>
  <c r="AV587" i="2"/>
  <c r="AW587" i="2"/>
  <c r="AX587" i="2"/>
  <c r="AY587" i="2"/>
  <c r="AU588" i="2"/>
  <c r="AV588" i="2"/>
  <c r="AW588" i="2"/>
  <c r="AX588" i="2"/>
  <c r="AY588" i="2"/>
  <c r="AU589" i="2"/>
  <c r="AV589" i="2"/>
  <c r="AW589" i="2"/>
  <c r="AX589" i="2"/>
  <c r="AY589" i="2"/>
  <c r="AU590" i="2"/>
  <c r="AV590" i="2"/>
  <c r="AW590" i="2"/>
  <c r="AX590" i="2"/>
  <c r="AY590" i="2"/>
  <c r="AU591" i="2"/>
  <c r="AV591" i="2"/>
  <c r="AW591" i="2"/>
  <c r="AX591" i="2"/>
  <c r="AY591" i="2"/>
  <c r="AU592" i="2"/>
  <c r="AV592" i="2"/>
  <c r="AW592" i="2"/>
  <c r="AX592" i="2"/>
  <c r="AY592" i="2"/>
  <c r="AU593" i="2"/>
  <c r="AV593" i="2"/>
  <c r="AW593" i="2"/>
  <c r="AX593" i="2"/>
  <c r="AY593" i="2"/>
  <c r="AU594" i="2"/>
  <c r="AV594" i="2"/>
  <c r="AW594" i="2"/>
  <c r="AX594" i="2"/>
  <c r="AY594" i="2"/>
  <c r="AU595" i="2"/>
  <c r="AV595" i="2"/>
  <c r="AW595" i="2"/>
  <c r="AX595" i="2"/>
  <c r="AY595" i="2"/>
  <c r="AU596" i="2"/>
  <c r="AV596" i="2"/>
  <c r="AW596" i="2"/>
  <c r="AX596" i="2"/>
  <c r="AY596" i="2"/>
  <c r="AU597" i="2"/>
  <c r="AV597" i="2"/>
  <c r="AW597" i="2"/>
  <c r="AX597" i="2"/>
  <c r="AY597" i="2"/>
  <c r="AU598" i="2"/>
  <c r="AV598" i="2"/>
  <c r="AW598" i="2"/>
  <c r="AX598" i="2"/>
  <c r="AY598" i="2"/>
  <c r="AU599" i="2"/>
  <c r="AV599" i="2"/>
  <c r="AW599" i="2"/>
  <c r="AX599" i="2"/>
  <c r="AY599" i="2"/>
  <c r="AU600" i="2"/>
  <c r="AV600" i="2"/>
  <c r="AW600" i="2"/>
  <c r="AX600" i="2"/>
  <c r="AY600" i="2"/>
  <c r="AU601" i="2"/>
  <c r="AV601" i="2"/>
  <c r="AW601" i="2"/>
  <c r="AX601" i="2"/>
  <c r="AY601" i="2"/>
  <c r="AU602" i="2"/>
  <c r="AV602" i="2"/>
  <c r="AW602" i="2"/>
  <c r="AX602" i="2"/>
  <c r="AY602" i="2"/>
  <c r="AU603" i="2"/>
  <c r="AV603" i="2"/>
  <c r="AW603" i="2"/>
  <c r="AX603" i="2"/>
  <c r="AY603" i="2"/>
  <c r="AU604" i="2"/>
  <c r="AV604" i="2"/>
  <c r="AW604" i="2"/>
  <c r="AX604" i="2"/>
  <c r="AY604" i="2"/>
  <c r="AU605" i="2"/>
  <c r="AV605" i="2"/>
  <c r="AW605" i="2"/>
  <c r="AX605" i="2"/>
  <c r="AY605" i="2"/>
  <c r="AU606" i="2"/>
  <c r="AV606" i="2"/>
  <c r="AW606" i="2"/>
  <c r="AX606" i="2"/>
  <c r="AY606" i="2"/>
  <c r="AU607" i="2"/>
  <c r="AV607" i="2"/>
  <c r="AW607" i="2"/>
  <c r="AX607" i="2"/>
  <c r="AY607" i="2"/>
  <c r="AU608" i="2"/>
  <c r="AV608" i="2"/>
  <c r="AW608" i="2"/>
  <c r="AX608" i="2"/>
  <c r="AY608" i="2"/>
  <c r="AU609" i="2"/>
  <c r="AV609" i="2"/>
  <c r="AW609" i="2"/>
  <c r="AX609" i="2"/>
  <c r="AY609" i="2"/>
  <c r="AU610" i="2"/>
  <c r="AV610" i="2"/>
  <c r="AW610" i="2"/>
  <c r="AX610" i="2"/>
  <c r="AY610" i="2"/>
  <c r="AU611" i="2"/>
  <c r="AV611" i="2"/>
  <c r="AW611" i="2"/>
  <c r="AX611" i="2"/>
  <c r="AY611" i="2"/>
  <c r="AU612" i="2"/>
  <c r="AV612" i="2"/>
  <c r="AW612" i="2"/>
  <c r="AX612" i="2"/>
  <c r="AY612" i="2"/>
  <c r="AU613" i="2"/>
  <c r="AV613" i="2"/>
  <c r="AW613" i="2"/>
  <c r="AX613" i="2"/>
  <c r="AY613" i="2"/>
  <c r="AU614" i="2"/>
  <c r="AV614" i="2"/>
  <c r="AW614" i="2"/>
  <c r="AX614" i="2"/>
  <c r="AY614" i="2"/>
  <c r="AU615" i="2"/>
  <c r="AV615" i="2"/>
  <c r="AW615" i="2"/>
  <c r="AX615" i="2"/>
  <c r="AY615" i="2"/>
  <c r="AU616" i="2"/>
  <c r="AV616" i="2"/>
  <c r="AW616" i="2"/>
  <c r="AX616" i="2"/>
  <c r="AY616" i="2"/>
  <c r="AU617" i="2"/>
  <c r="AV617" i="2"/>
  <c r="AW617" i="2"/>
  <c r="AX617" i="2"/>
  <c r="AY617" i="2"/>
  <c r="AU618" i="2"/>
  <c r="AV618" i="2"/>
  <c r="AW618" i="2"/>
  <c r="AX618" i="2"/>
  <c r="AY618" i="2"/>
  <c r="AU619" i="2"/>
  <c r="AV619" i="2"/>
  <c r="AW619" i="2"/>
  <c r="AX619" i="2"/>
  <c r="AY619" i="2"/>
  <c r="AU620" i="2"/>
  <c r="AV620" i="2"/>
  <c r="AW620" i="2"/>
  <c r="AX620" i="2"/>
  <c r="AY620" i="2"/>
  <c r="AU621" i="2"/>
  <c r="AV621" i="2"/>
  <c r="AW621" i="2"/>
  <c r="AX621" i="2"/>
  <c r="AY621" i="2"/>
  <c r="AU622" i="2"/>
  <c r="AV622" i="2"/>
  <c r="AW622" i="2"/>
  <c r="AX622" i="2"/>
  <c r="AY622" i="2"/>
  <c r="AU623" i="2"/>
  <c r="AV623" i="2"/>
  <c r="AW623" i="2"/>
  <c r="AX623" i="2"/>
  <c r="AY623" i="2"/>
  <c r="AU624" i="2"/>
  <c r="AV624" i="2"/>
  <c r="AW624" i="2"/>
  <c r="AX624" i="2"/>
  <c r="AY624" i="2"/>
  <c r="AU625" i="2"/>
  <c r="AV625" i="2"/>
  <c r="AW625" i="2"/>
  <c r="AX625" i="2"/>
  <c r="AY625" i="2"/>
  <c r="AU626" i="2"/>
  <c r="AV626" i="2"/>
  <c r="AW626" i="2"/>
  <c r="AX626" i="2"/>
  <c r="AY626" i="2"/>
  <c r="AU627" i="2"/>
  <c r="AV627" i="2"/>
  <c r="AW627" i="2"/>
  <c r="AX627" i="2"/>
  <c r="AY627" i="2"/>
  <c r="AU628" i="2"/>
  <c r="AV628" i="2"/>
  <c r="AW628" i="2"/>
  <c r="AX628" i="2"/>
  <c r="AY628" i="2"/>
  <c r="AU629" i="2"/>
  <c r="AV629" i="2"/>
  <c r="AW629" i="2"/>
  <c r="AX629" i="2"/>
  <c r="AY629" i="2"/>
  <c r="AU630" i="2"/>
  <c r="AV630" i="2"/>
  <c r="AW630" i="2"/>
  <c r="AX630" i="2"/>
  <c r="AY630" i="2"/>
  <c r="AU631" i="2"/>
  <c r="AV631" i="2"/>
  <c r="AW631" i="2"/>
  <c r="AX631" i="2"/>
  <c r="AY631" i="2"/>
  <c r="AU632" i="2"/>
  <c r="AV632" i="2"/>
  <c r="AW632" i="2"/>
  <c r="AX632" i="2"/>
  <c r="AY632" i="2"/>
  <c r="AU633" i="2"/>
  <c r="AV633" i="2"/>
  <c r="AW633" i="2"/>
  <c r="AX633" i="2"/>
  <c r="AY633" i="2"/>
  <c r="AU634" i="2"/>
  <c r="AV634" i="2"/>
  <c r="AW634" i="2"/>
  <c r="AX634" i="2"/>
  <c r="AY634" i="2"/>
  <c r="AU635" i="2"/>
  <c r="AV635" i="2"/>
  <c r="AW635" i="2"/>
  <c r="AX635" i="2"/>
  <c r="AY635" i="2"/>
  <c r="AU636" i="2"/>
  <c r="AV636" i="2"/>
  <c r="AW636" i="2"/>
  <c r="AX636" i="2"/>
  <c r="AY636" i="2"/>
  <c r="AU637" i="2"/>
  <c r="AV637" i="2"/>
  <c r="AW637" i="2"/>
  <c r="AX637" i="2"/>
  <c r="AY637" i="2"/>
  <c r="AU638" i="2"/>
  <c r="AV638" i="2"/>
  <c r="AW638" i="2"/>
  <c r="AX638" i="2"/>
  <c r="AY638" i="2"/>
  <c r="AU639" i="2"/>
  <c r="AV639" i="2"/>
  <c r="AW639" i="2"/>
  <c r="AX639" i="2"/>
  <c r="AY639" i="2"/>
  <c r="AU640" i="2"/>
  <c r="AV640" i="2"/>
  <c r="AW640" i="2"/>
  <c r="AX640" i="2"/>
  <c r="AY640" i="2"/>
  <c r="AU641" i="2"/>
  <c r="AV641" i="2"/>
  <c r="AW641" i="2"/>
  <c r="AX641" i="2"/>
  <c r="AY641" i="2"/>
  <c r="AU642" i="2"/>
  <c r="AV642" i="2"/>
  <c r="AW642" i="2"/>
  <c r="AX642" i="2"/>
  <c r="AY642" i="2"/>
  <c r="AU643" i="2"/>
  <c r="AV643" i="2"/>
  <c r="AW643" i="2"/>
  <c r="AX643" i="2"/>
  <c r="AY643" i="2"/>
  <c r="AU644" i="2"/>
  <c r="AV644" i="2"/>
  <c r="AW644" i="2"/>
  <c r="AX644" i="2"/>
  <c r="AY644" i="2"/>
  <c r="AU645" i="2"/>
  <c r="AV645" i="2"/>
  <c r="AW645" i="2"/>
  <c r="AX645" i="2"/>
  <c r="AY645" i="2"/>
  <c r="AU646" i="2"/>
  <c r="AV646" i="2"/>
  <c r="AW646" i="2"/>
  <c r="AX646" i="2"/>
  <c r="AY646" i="2"/>
  <c r="AU647" i="2"/>
  <c r="AV647" i="2"/>
  <c r="AW647" i="2"/>
  <c r="AX647" i="2"/>
  <c r="AY647" i="2"/>
  <c r="AU648" i="2"/>
  <c r="AV648" i="2"/>
  <c r="AW648" i="2"/>
  <c r="AX648" i="2"/>
  <c r="AY648" i="2"/>
  <c r="AU649" i="2"/>
  <c r="AV649" i="2"/>
  <c r="AW649" i="2"/>
  <c r="AX649" i="2"/>
  <c r="AY649" i="2"/>
  <c r="AU650" i="2"/>
  <c r="AV650" i="2"/>
  <c r="AW650" i="2"/>
  <c r="AX650" i="2"/>
  <c r="AY650" i="2"/>
  <c r="AU651" i="2"/>
  <c r="AV651" i="2"/>
  <c r="AW651" i="2"/>
  <c r="AX651" i="2"/>
  <c r="AY651" i="2"/>
  <c r="AU652" i="2"/>
  <c r="AV652" i="2"/>
  <c r="AW652" i="2"/>
  <c r="AX652" i="2"/>
  <c r="AY652" i="2"/>
  <c r="AU653" i="2"/>
  <c r="AV653" i="2"/>
  <c r="AW653" i="2"/>
  <c r="AX653" i="2"/>
  <c r="AY653" i="2"/>
  <c r="AU654" i="2"/>
  <c r="AV654" i="2"/>
  <c r="AW654" i="2"/>
  <c r="AX654" i="2"/>
  <c r="AY654" i="2"/>
  <c r="AU655" i="2"/>
  <c r="AV655" i="2"/>
  <c r="AW655" i="2"/>
  <c r="AX655" i="2"/>
  <c r="AY655" i="2"/>
  <c r="AU656" i="2"/>
  <c r="AV656" i="2"/>
  <c r="AW656" i="2"/>
  <c r="AX656" i="2"/>
  <c r="AY656" i="2"/>
  <c r="AU657" i="2"/>
  <c r="AV657" i="2"/>
  <c r="AW657" i="2"/>
  <c r="AX657" i="2"/>
  <c r="AY657" i="2"/>
  <c r="AU658" i="2"/>
  <c r="AV658" i="2"/>
  <c r="AW658" i="2"/>
  <c r="AX658" i="2"/>
  <c r="AY658" i="2"/>
  <c r="AU659" i="2"/>
  <c r="AV659" i="2"/>
  <c r="AW659" i="2"/>
  <c r="AX659" i="2"/>
  <c r="AY659" i="2"/>
  <c r="AU660" i="2"/>
  <c r="AV660" i="2"/>
  <c r="AW660" i="2"/>
  <c r="AX660" i="2"/>
  <c r="AY660" i="2"/>
  <c r="AU661" i="2"/>
  <c r="AV661" i="2"/>
  <c r="AW661" i="2"/>
  <c r="AX661" i="2"/>
  <c r="AY661" i="2"/>
  <c r="AU662" i="2"/>
  <c r="AV662" i="2"/>
  <c r="AW662" i="2"/>
  <c r="AX662" i="2"/>
  <c r="AY662" i="2"/>
  <c r="AU663" i="2"/>
  <c r="AV663" i="2"/>
  <c r="AW663" i="2"/>
  <c r="AX663" i="2"/>
  <c r="AY663" i="2"/>
  <c r="AU664" i="2"/>
  <c r="AV664" i="2"/>
  <c r="AW664" i="2"/>
  <c r="AX664" i="2"/>
  <c r="AY664" i="2"/>
  <c r="AU665" i="2"/>
  <c r="AV665" i="2"/>
  <c r="AW665" i="2"/>
  <c r="AX665" i="2"/>
  <c r="AY665" i="2"/>
  <c r="AU666" i="2"/>
  <c r="AV666" i="2"/>
  <c r="AW666" i="2"/>
  <c r="AX666" i="2"/>
  <c r="AY666" i="2"/>
  <c r="AU667" i="2"/>
  <c r="AV667" i="2"/>
  <c r="AW667" i="2"/>
  <c r="AX667" i="2"/>
  <c r="AY667" i="2"/>
  <c r="AU668" i="2"/>
  <c r="AV668" i="2"/>
  <c r="AW668" i="2"/>
  <c r="AX668" i="2"/>
  <c r="AY668" i="2"/>
  <c r="AU669" i="2"/>
  <c r="AV669" i="2"/>
  <c r="AW669" i="2"/>
  <c r="AX669" i="2"/>
  <c r="AY669" i="2"/>
  <c r="AU670" i="2"/>
  <c r="AV670" i="2"/>
  <c r="AW670" i="2"/>
  <c r="AX670" i="2"/>
  <c r="AY670" i="2"/>
  <c r="AU671" i="2"/>
  <c r="AV671" i="2"/>
  <c r="AW671" i="2"/>
  <c r="AX671" i="2"/>
  <c r="AY671" i="2"/>
  <c r="AU672" i="2"/>
  <c r="AV672" i="2"/>
  <c r="AW672" i="2"/>
  <c r="AX672" i="2"/>
  <c r="AY672" i="2"/>
  <c r="AU673" i="2"/>
  <c r="AV673" i="2"/>
  <c r="AW673" i="2"/>
  <c r="AX673" i="2"/>
  <c r="AY673" i="2"/>
  <c r="AU674" i="2"/>
  <c r="AV674" i="2"/>
  <c r="AW674" i="2"/>
  <c r="AX674" i="2"/>
  <c r="AY674" i="2"/>
  <c r="AU675" i="2"/>
  <c r="AV675" i="2"/>
  <c r="AW675" i="2"/>
  <c r="AX675" i="2"/>
  <c r="AY675" i="2"/>
  <c r="AU676" i="2"/>
  <c r="AV676" i="2"/>
  <c r="AW676" i="2"/>
  <c r="AX676" i="2"/>
  <c r="AY676" i="2"/>
  <c r="AU677" i="2"/>
  <c r="AV677" i="2"/>
  <c r="AW677" i="2"/>
  <c r="AX677" i="2"/>
  <c r="AY677" i="2"/>
  <c r="AU678" i="2"/>
  <c r="AV678" i="2"/>
  <c r="AW678" i="2"/>
  <c r="AX678" i="2"/>
  <c r="AY678" i="2"/>
  <c r="AU679" i="2"/>
  <c r="AV679" i="2"/>
  <c r="AW679" i="2"/>
  <c r="AX679" i="2"/>
  <c r="AY679" i="2"/>
  <c r="AU680" i="2"/>
  <c r="AV680" i="2"/>
  <c r="AW680" i="2"/>
  <c r="AX680" i="2"/>
  <c r="AY680" i="2"/>
  <c r="AU681" i="2"/>
  <c r="AV681" i="2"/>
  <c r="AW681" i="2"/>
  <c r="AX681" i="2"/>
  <c r="AY681" i="2"/>
  <c r="AU682" i="2"/>
  <c r="AV682" i="2"/>
  <c r="AW682" i="2"/>
  <c r="AX682" i="2"/>
  <c r="AY682" i="2"/>
  <c r="AU683" i="2"/>
  <c r="AV683" i="2"/>
  <c r="AW683" i="2"/>
  <c r="AX683" i="2"/>
  <c r="AY683" i="2"/>
  <c r="AU684" i="2"/>
  <c r="AV684" i="2"/>
  <c r="AW684" i="2"/>
  <c r="AX684" i="2"/>
  <c r="AY684" i="2"/>
  <c r="AU685" i="2"/>
  <c r="AV685" i="2"/>
  <c r="AW685" i="2"/>
  <c r="AX685" i="2"/>
  <c r="AY685" i="2"/>
  <c r="AU686" i="2"/>
  <c r="AV686" i="2"/>
  <c r="AW686" i="2"/>
  <c r="AX686" i="2"/>
  <c r="AY686" i="2"/>
  <c r="AU687" i="2"/>
  <c r="AV687" i="2"/>
  <c r="AW687" i="2"/>
  <c r="AX687" i="2"/>
  <c r="AY687" i="2"/>
  <c r="AU688" i="2"/>
  <c r="AV688" i="2"/>
  <c r="AW688" i="2"/>
  <c r="AX688" i="2"/>
  <c r="AY688" i="2"/>
  <c r="AU689" i="2"/>
  <c r="AV689" i="2"/>
  <c r="AW689" i="2"/>
  <c r="AX689" i="2"/>
  <c r="AY689" i="2"/>
  <c r="AU690" i="2"/>
  <c r="AV690" i="2"/>
  <c r="AW690" i="2"/>
  <c r="AX690" i="2"/>
  <c r="AY690" i="2"/>
  <c r="AU691" i="2"/>
  <c r="AV691" i="2"/>
  <c r="AW691" i="2"/>
  <c r="AX691" i="2"/>
  <c r="AY691" i="2"/>
  <c r="AU692" i="2"/>
  <c r="AV692" i="2"/>
  <c r="AW692" i="2"/>
  <c r="AX692" i="2"/>
  <c r="AY692" i="2"/>
  <c r="AU693" i="2"/>
  <c r="AV693" i="2"/>
  <c r="AW693" i="2"/>
  <c r="AX693" i="2"/>
  <c r="AY693" i="2"/>
  <c r="AU694" i="2"/>
  <c r="AV694" i="2"/>
  <c r="AW694" i="2"/>
  <c r="AX694" i="2"/>
  <c r="AY694" i="2"/>
  <c r="AU695" i="2"/>
  <c r="AV695" i="2"/>
  <c r="AW695" i="2"/>
  <c r="AX695" i="2"/>
  <c r="AY695" i="2"/>
  <c r="AU696" i="2"/>
  <c r="AV696" i="2"/>
  <c r="AW696" i="2"/>
  <c r="AX696" i="2"/>
  <c r="AY696" i="2"/>
  <c r="AU697" i="2"/>
  <c r="AV697" i="2"/>
  <c r="AW697" i="2"/>
  <c r="AX697" i="2"/>
  <c r="AY697" i="2"/>
  <c r="AU698" i="2"/>
  <c r="AV698" i="2"/>
  <c r="AW698" i="2"/>
  <c r="AX698" i="2"/>
  <c r="AY698" i="2"/>
  <c r="AU699" i="2"/>
  <c r="AV699" i="2"/>
  <c r="AW699" i="2"/>
  <c r="AX699" i="2"/>
  <c r="AY699" i="2"/>
  <c r="AU700" i="2"/>
  <c r="AV700" i="2"/>
  <c r="AW700" i="2"/>
  <c r="AX700" i="2"/>
  <c r="AY700" i="2"/>
  <c r="AU701" i="2"/>
  <c r="AV701" i="2"/>
  <c r="AW701" i="2"/>
  <c r="AX701" i="2"/>
  <c r="AY701" i="2"/>
  <c r="AU702" i="2"/>
  <c r="AV702" i="2"/>
  <c r="AW702" i="2"/>
  <c r="AX702" i="2"/>
  <c r="AY702" i="2"/>
  <c r="AU703" i="2"/>
  <c r="AV703" i="2"/>
  <c r="AW703" i="2"/>
  <c r="AX703" i="2"/>
  <c r="AY703" i="2"/>
  <c r="AU704" i="2"/>
  <c r="AV704" i="2"/>
  <c r="AW704" i="2"/>
  <c r="AX704" i="2"/>
  <c r="AY704" i="2"/>
  <c r="AU705" i="2"/>
  <c r="AV705" i="2"/>
  <c r="AW705" i="2"/>
  <c r="AX705" i="2"/>
  <c r="AY705" i="2"/>
  <c r="AU706" i="2"/>
  <c r="AV706" i="2"/>
  <c r="AW706" i="2"/>
  <c r="AX706" i="2"/>
  <c r="AY706" i="2"/>
  <c r="AU707" i="2"/>
  <c r="AV707" i="2"/>
  <c r="AW707" i="2"/>
  <c r="AX707" i="2"/>
  <c r="AY707" i="2"/>
  <c r="AU708" i="2"/>
  <c r="AV708" i="2"/>
  <c r="AW708" i="2"/>
  <c r="AX708" i="2"/>
  <c r="AY708" i="2"/>
  <c r="AU709" i="2"/>
  <c r="AV709" i="2"/>
  <c r="AW709" i="2"/>
  <c r="AX709" i="2"/>
  <c r="AY709" i="2"/>
  <c r="AU710" i="2"/>
  <c r="AV710" i="2"/>
  <c r="AW710" i="2"/>
  <c r="AX710" i="2"/>
  <c r="AY710" i="2"/>
  <c r="AU711" i="2"/>
  <c r="AV711" i="2"/>
  <c r="AW711" i="2"/>
  <c r="AX711" i="2"/>
  <c r="AY711" i="2"/>
  <c r="AU712" i="2"/>
  <c r="AV712" i="2"/>
  <c r="AW712" i="2"/>
  <c r="AX712" i="2"/>
  <c r="AY712" i="2"/>
  <c r="AU713" i="2"/>
  <c r="AV713" i="2"/>
  <c r="AW713" i="2"/>
  <c r="AX713" i="2"/>
  <c r="AY713" i="2"/>
  <c r="AU714" i="2"/>
  <c r="AV714" i="2"/>
  <c r="AW714" i="2"/>
  <c r="AX714" i="2"/>
  <c r="AY714" i="2"/>
  <c r="AU715" i="2"/>
  <c r="AV715" i="2"/>
  <c r="AW715" i="2"/>
  <c r="AX715" i="2"/>
  <c r="AY715" i="2"/>
  <c r="AU716" i="2"/>
  <c r="AV716" i="2"/>
  <c r="AW716" i="2"/>
  <c r="AX716" i="2"/>
  <c r="AY716" i="2"/>
  <c r="AU717" i="2"/>
  <c r="AV717" i="2"/>
  <c r="AW717" i="2"/>
  <c r="AX717" i="2"/>
  <c r="AY717" i="2"/>
  <c r="AU718" i="2"/>
  <c r="AV718" i="2"/>
  <c r="AW718" i="2"/>
  <c r="AX718" i="2"/>
  <c r="AY718" i="2"/>
  <c r="AU719" i="2"/>
  <c r="AV719" i="2"/>
  <c r="AW719" i="2"/>
  <c r="AX719" i="2"/>
  <c r="AY719" i="2"/>
  <c r="AU720" i="2"/>
  <c r="AV720" i="2"/>
  <c r="AW720" i="2"/>
  <c r="AX720" i="2"/>
  <c r="AY720" i="2"/>
  <c r="AU721" i="2"/>
  <c r="AV721" i="2"/>
  <c r="AW721" i="2"/>
  <c r="AX721" i="2"/>
  <c r="AY721" i="2"/>
  <c r="AU722" i="2"/>
  <c r="AV722" i="2"/>
  <c r="AW722" i="2"/>
  <c r="AX722" i="2"/>
  <c r="AY722" i="2"/>
  <c r="AU723" i="2"/>
  <c r="AV723" i="2"/>
  <c r="AW723" i="2"/>
  <c r="AX723" i="2"/>
  <c r="AY723" i="2"/>
  <c r="AU724" i="2"/>
  <c r="AV724" i="2"/>
  <c r="AW724" i="2"/>
  <c r="AX724" i="2"/>
  <c r="AY724" i="2"/>
  <c r="AU725" i="2"/>
  <c r="AV725" i="2"/>
  <c r="AW725" i="2"/>
  <c r="AX725" i="2"/>
  <c r="AY725" i="2"/>
  <c r="AU726" i="2"/>
  <c r="AV726" i="2"/>
  <c r="AW726" i="2"/>
  <c r="AX726" i="2"/>
  <c r="AY726" i="2"/>
  <c r="AU727" i="2"/>
  <c r="AV727" i="2"/>
  <c r="AW727" i="2"/>
  <c r="AX727" i="2"/>
  <c r="AY727" i="2"/>
  <c r="AU728" i="2"/>
  <c r="AV728" i="2"/>
  <c r="AW728" i="2"/>
  <c r="AX728" i="2"/>
  <c r="AY728" i="2"/>
  <c r="AU729" i="2"/>
  <c r="AV729" i="2"/>
  <c r="AW729" i="2"/>
  <c r="AX729" i="2"/>
  <c r="AY729" i="2"/>
  <c r="AU730" i="2"/>
  <c r="AV730" i="2"/>
  <c r="AW730" i="2"/>
  <c r="AX730" i="2"/>
  <c r="AY730" i="2"/>
  <c r="AU731" i="2"/>
  <c r="AV731" i="2"/>
  <c r="AW731" i="2"/>
  <c r="AX731" i="2"/>
  <c r="AY731" i="2"/>
  <c r="AU732" i="2"/>
  <c r="AV732" i="2"/>
  <c r="AW732" i="2"/>
  <c r="AX732" i="2"/>
  <c r="AY732" i="2"/>
  <c r="AU733" i="2"/>
  <c r="AV733" i="2"/>
  <c r="AW733" i="2"/>
  <c r="AX733" i="2"/>
  <c r="AY733" i="2"/>
  <c r="AU734" i="2"/>
  <c r="AV734" i="2"/>
  <c r="AW734" i="2"/>
  <c r="AX734" i="2"/>
  <c r="AY734" i="2"/>
  <c r="AU735" i="2"/>
  <c r="AV735" i="2"/>
  <c r="AW735" i="2"/>
  <c r="AX735" i="2"/>
  <c r="AY735" i="2"/>
  <c r="AU736" i="2"/>
  <c r="AV736" i="2"/>
  <c r="AW736" i="2"/>
  <c r="AX736" i="2"/>
  <c r="AY736" i="2"/>
  <c r="AU737" i="2"/>
  <c r="AV737" i="2"/>
  <c r="AW737" i="2"/>
  <c r="AX737" i="2"/>
  <c r="AY737" i="2"/>
  <c r="AU738" i="2"/>
  <c r="AV738" i="2"/>
  <c r="AW738" i="2"/>
  <c r="AX738" i="2"/>
  <c r="AY738" i="2"/>
  <c r="AU739" i="2"/>
  <c r="AV739" i="2"/>
  <c r="AW739" i="2"/>
  <c r="AX739" i="2"/>
  <c r="AY739" i="2"/>
  <c r="AU740" i="2"/>
  <c r="AV740" i="2"/>
  <c r="AW740" i="2"/>
  <c r="AX740" i="2"/>
  <c r="AY740" i="2"/>
  <c r="AU741" i="2"/>
  <c r="AV741" i="2"/>
  <c r="AW741" i="2"/>
  <c r="AX741" i="2"/>
  <c r="AY741" i="2"/>
  <c r="AU742" i="2"/>
  <c r="AV742" i="2"/>
  <c r="AW742" i="2"/>
  <c r="AX742" i="2"/>
  <c r="AY742" i="2"/>
  <c r="AU743" i="2"/>
  <c r="AV743" i="2"/>
  <c r="AW743" i="2"/>
  <c r="AX743" i="2"/>
  <c r="AY743" i="2"/>
  <c r="AU744" i="2"/>
  <c r="AV744" i="2"/>
  <c r="AW744" i="2"/>
  <c r="AX744" i="2"/>
  <c r="AY744" i="2"/>
  <c r="AU745" i="2"/>
  <c r="AV745" i="2"/>
  <c r="AW745" i="2"/>
  <c r="AX745" i="2"/>
  <c r="AY745" i="2"/>
  <c r="AU746" i="2"/>
  <c r="AV746" i="2"/>
  <c r="AW746" i="2"/>
  <c r="AX746" i="2"/>
  <c r="AY746" i="2"/>
  <c r="AU747" i="2"/>
  <c r="AV747" i="2"/>
  <c r="AW747" i="2"/>
  <c r="AX747" i="2"/>
  <c r="AY747" i="2"/>
  <c r="AU748" i="2"/>
  <c r="AV748" i="2"/>
  <c r="AW748" i="2"/>
  <c r="AX748" i="2"/>
  <c r="AY748" i="2"/>
  <c r="AU749" i="2"/>
  <c r="AV749" i="2"/>
  <c r="AW749" i="2"/>
  <c r="AX749" i="2"/>
  <c r="AY749" i="2"/>
  <c r="AU750" i="2"/>
  <c r="AV750" i="2"/>
  <c r="AW750" i="2"/>
  <c r="AX750" i="2"/>
  <c r="AY750" i="2"/>
  <c r="AU751" i="2"/>
  <c r="AV751" i="2"/>
  <c r="AW751" i="2"/>
  <c r="AX751" i="2"/>
  <c r="AY751" i="2"/>
  <c r="AU752" i="2"/>
  <c r="AV752" i="2"/>
  <c r="AW752" i="2"/>
  <c r="AX752" i="2"/>
  <c r="AY752" i="2"/>
  <c r="AU753" i="2"/>
  <c r="AV753" i="2"/>
  <c r="AW753" i="2"/>
  <c r="AX753" i="2"/>
  <c r="AY753" i="2"/>
  <c r="AU754" i="2"/>
  <c r="AV754" i="2"/>
  <c r="AW754" i="2"/>
  <c r="AX754" i="2"/>
  <c r="AY754" i="2"/>
  <c r="AU755" i="2"/>
  <c r="AV755" i="2"/>
  <c r="AW755" i="2"/>
  <c r="AX755" i="2"/>
  <c r="AY755" i="2"/>
  <c r="AU756" i="2"/>
  <c r="AV756" i="2"/>
  <c r="AW756" i="2"/>
  <c r="AX756" i="2"/>
  <c r="AY756" i="2"/>
  <c r="AU757" i="2"/>
  <c r="AV757" i="2"/>
  <c r="AW757" i="2"/>
  <c r="AX757" i="2"/>
  <c r="AY757" i="2"/>
  <c r="AU758" i="2"/>
  <c r="AV758" i="2"/>
  <c r="AW758" i="2"/>
  <c r="AX758" i="2"/>
  <c r="AY758" i="2"/>
  <c r="AU759" i="2"/>
  <c r="AV759" i="2"/>
  <c r="AW759" i="2"/>
  <c r="AX759" i="2"/>
  <c r="AY759" i="2"/>
  <c r="AU760" i="2"/>
  <c r="AV760" i="2"/>
  <c r="AW760" i="2"/>
  <c r="AX760" i="2"/>
  <c r="AY760" i="2"/>
  <c r="AU761" i="2"/>
  <c r="AV761" i="2"/>
  <c r="AW761" i="2"/>
  <c r="AX761" i="2"/>
  <c r="AY761" i="2"/>
  <c r="AU762" i="2"/>
  <c r="AV762" i="2"/>
  <c r="AW762" i="2"/>
  <c r="AX762" i="2"/>
  <c r="AY762" i="2"/>
  <c r="AU763" i="2"/>
  <c r="AV763" i="2"/>
  <c r="AW763" i="2"/>
  <c r="AX763" i="2"/>
  <c r="AY763" i="2"/>
  <c r="AU764" i="2"/>
  <c r="AV764" i="2"/>
  <c r="AW764" i="2"/>
  <c r="AX764" i="2"/>
  <c r="AY764" i="2"/>
  <c r="AU765" i="2"/>
  <c r="AV765" i="2"/>
  <c r="AW765" i="2"/>
  <c r="AX765" i="2"/>
  <c r="AY765" i="2"/>
  <c r="AU766" i="2"/>
  <c r="AV766" i="2"/>
  <c r="AW766" i="2"/>
  <c r="AX766" i="2"/>
  <c r="AY766" i="2"/>
  <c r="AU767" i="2"/>
  <c r="AV767" i="2"/>
  <c r="AW767" i="2"/>
  <c r="AX767" i="2"/>
  <c r="AY767" i="2"/>
  <c r="AU768" i="2"/>
  <c r="AV768" i="2"/>
  <c r="AW768" i="2"/>
  <c r="AX768" i="2"/>
  <c r="AY768" i="2"/>
  <c r="AU769" i="2"/>
  <c r="AV769" i="2"/>
  <c r="AW769" i="2"/>
  <c r="AX769" i="2"/>
  <c r="AY769" i="2"/>
  <c r="AU770" i="2"/>
  <c r="AV770" i="2"/>
  <c r="AW770" i="2"/>
  <c r="AX770" i="2"/>
  <c r="AY770" i="2"/>
  <c r="AU771" i="2"/>
  <c r="AV771" i="2"/>
  <c r="AW771" i="2"/>
  <c r="AX771" i="2"/>
  <c r="AY771" i="2"/>
  <c r="AU772" i="2"/>
  <c r="AV772" i="2"/>
  <c r="AW772" i="2"/>
  <c r="AX772" i="2"/>
  <c r="AY772" i="2"/>
  <c r="AU773" i="2"/>
  <c r="AV773" i="2"/>
  <c r="AW773" i="2"/>
  <c r="AX773" i="2"/>
  <c r="AY773" i="2"/>
  <c r="AU774" i="2"/>
  <c r="AV774" i="2"/>
  <c r="AW774" i="2"/>
  <c r="AX774" i="2"/>
  <c r="AY774" i="2"/>
  <c r="AU775" i="2"/>
  <c r="AV775" i="2"/>
  <c r="AW775" i="2"/>
  <c r="AX775" i="2"/>
  <c r="AY775" i="2"/>
  <c r="AU776" i="2"/>
  <c r="AV776" i="2"/>
  <c r="AW776" i="2"/>
  <c r="AX776" i="2"/>
  <c r="AY776" i="2"/>
  <c r="AU777" i="2"/>
  <c r="AV777" i="2"/>
  <c r="AW777" i="2"/>
  <c r="AX777" i="2"/>
  <c r="AY777" i="2"/>
  <c r="AU778" i="2"/>
  <c r="AV778" i="2"/>
  <c r="AW778" i="2"/>
  <c r="AX778" i="2"/>
  <c r="AY778" i="2"/>
  <c r="AU779" i="2"/>
  <c r="AV779" i="2"/>
  <c r="AW779" i="2"/>
  <c r="AX779" i="2"/>
  <c r="AY779" i="2"/>
  <c r="AU780" i="2"/>
  <c r="AV780" i="2"/>
  <c r="AW780" i="2"/>
  <c r="AX780" i="2"/>
  <c r="AY780" i="2"/>
  <c r="AU781" i="2"/>
  <c r="AV781" i="2"/>
  <c r="AW781" i="2"/>
  <c r="AX781" i="2"/>
  <c r="AY781" i="2"/>
  <c r="AU782" i="2"/>
  <c r="AV782" i="2"/>
  <c r="AW782" i="2"/>
  <c r="AX782" i="2"/>
  <c r="AY782" i="2"/>
  <c r="AU783" i="2"/>
  <c r="AV783" i="2"/>
  <c r="AW783" i="2"/>
  <c r="AX783" i="2"/>
  <c r="AY783" i="2"/>
  <c r="AU784" i="2"/>
  <c r="AV784" i="2"/>
  <c r="AW784" i="2"/>
  <c r="AX784" i="2"/>
  <c r="AY784" i="2"/>
  <c r="AU785" i="2"/>
  <c r="AV785" i="2"/>
  <c r="AW785" i="2"/>
  <c r="AX785" i="2"/>
  <c r="AY785" i="2"/>
  <c r="AU786" i="2"/>
  <c r="AV786" i="2"/>
  <c r="AW786" i="2"/>
  <c r="AX786" i="2"/>
  <c r="AY786" i="2"/>
  <c r="AU787" i="2"/>
  <c r="AV787" i="2"/>
  <c r="AW787" i="2"/>
  <c r="AX787" i="2"/>
  <c r="AY787" i="2"/>
  <c r="AU788" i="2"/>
  <c r="AV788" i="2"/>
  <c r="AW788" i="2"/>
  <c r="AX788" i="2"/>
  <c r="AY788" i="2"/>
  <c r="AU789" i="2"/>
  <c r="AV789" i="2"/>
  <c r="AW789" i="2"/>
  <c r="AX789" i="2"/>
  <c r="AY789" i="2"/>
  <c r="AU790" i="2"/>
  <c r="AV790" i="2"/>
  <c r="AW790" i="2"/>
  <c r="AX790" i="2"/>
  <c r="AY790" i="2"/>
  <c r="AU791" i="2"/>
  <c r="AV791" i="2"/>
  <c r="AW791" i="2"/>
  <c r="AX791" i="2"/>
  <c r="AY791" i="2"/>
  <c r="AU792" i="2"/>
  <c r="AV792" i="2"/>
  <c r="AW792" i="2"/>
  <c r="AX792" i="2"/>
  <c r="AY792" i="2"/>
  <c r="AU793" i="2"/>
  <c r="AV793" i="2"/>
  <c r="AW793" i="2"/>
  <c r="AX793" i="2"/>
  <c r="AY793" i="2"/>
  <c r="AU794" i="2"/>
  <c r="AV794" i="2"/>
  <c r="AW794" i="2"/>
  <c r="AX794" i="2"/>
  <c r="AY794" i="2"/>
  <c r="AU795" i="2"/>
  <c r="AV795" i="2"/>
  <c r="AW795" i="2"/>
  <c r="AX795" i="2"/>
  <c r="AY795" i="2"/>
  <c r="AU796" i="2"/>
  <c r="AV796" i="2"/>
  <c r="AW796" i="2"/>
  <c r="AX796" i="2"/>
  <c r="AY796" i="2"/>
  <c r="AU797" i="2"/>
  <c r="AV797" i="2"/>
  <c r="AW797" i="2"/>
  <c r="AX797" i="2"/>
  <c r="AY797" i="2"/>
  <c r="AU798" i="2"/>
  <c r="AV798" i="2"/>
  <c r="AW798" i="2"/>
  <c r="AX798" i="2"/>
  <c r="AY798" i="2"/>
  <c r="AU799" i="2"/>
  <c r="AV799" i="2"/>
  <c r="AW799" i="2"/>
  <c r="AX799" i="2"/>
  <c r="AY799" i="2"/>
  <c r="AU800" i="2"/>
  <c r="AV800" i="2"/>
  <c r="AW800" i="2"/>
  <c r="AX800" i="2"/>
  <c r="AY800" i="2"/>
  <c r="AU801" i="2"/>
  <c r="AV801" i="2"/>
  <c r="AW801" i="2"/>
  <c r="AX801" i="2"/>
  <c r="AY801" i="2"/>
  <c r="AU802" i="2"/>
  <c r="AV802" i="2"/>
  <c r="AW802" i="2"/>
  <c r="AX802" i="2"/>
  <c r="AY802" i="2"/>
  <c r="AU803" i="2"/>
  <c r="AV803" i="2"/>
  <c r="AW803" i="2"/>
  <c r="AX803" i="2"/>
  <c r="AY803" i="2"/>
  <c r="AU804" i="2"/>
  <c r="AV804" i="2"/>
  <c r="AW804" i="2"/>
  <c r="AX804" i="2"/>
  <c r="AY804" i="2"/>
  <c r="AU805" i="2"/>
  <c r="AV805" i="2"/>
  <c r="AW805" i="2"/>
  <c r="AX805" i="2"/>
  <c r="AY805" i="2"/>
  <c r="AU806" i="2"/>
  <c r="AV806" i="2"/>
  <c r="AW806" i="2"/>
  <c r="AX806" i="2"/>
  <c r="AY806" i="2"/>
  <c r="AU807" i="2"/>
  <c r="AV807" i="2"/>
  <c r="AW807" i="2"/>
  <c r="AX807" i="2"/>
  <c r="AY807" i="2"/>
  <c r="AU808" i="2"/>
  <c r="AV808" i="2"/>
  <c r="AW808" i="2"/>
  <c r="AX808" i="2"/>
  <c r="AY808" i="2"/>
  <c r="AU809" i="2"/>
  <c r="AV809" i="2"/>
  <c r="AW809" i="2"/>
  <c r="AX809" i="2"/>
  <c r="AY809" i="2"/>
  <c r="AU810" i="2"/>
  <c r="AV810" i="2"/>
  <c r="AW810" i="2"/>
  <c r="AX810" i="2"/>
  <c r="AY810" i="2"/>
  <c r="AU811" i="2"/>
  <c r="AV811" i="2"/>
  <c r="AW811" i="2"/>
  <c r="AX811" i="2"/>
  <c r="AY811" i="2"/>
  <c r="AU812" i="2"/>
  <c r="AV812" i="2"/>
  <c r="AW812" i="2"/>
  <c r="AX812" i="2"/>
  <c r="AY812" i="2"/>
  <c r="AU813" i="2"/>
  <c r="AV813" i="2"/>
  <c r="AW813" i="2"/>
  <c r="AX813" i="2"/>
  <c r="AY813" i="2"/>
  <c r="AU814" i="2"/>
  <c r="AV814" i="2"/>
  <c r="AW814" i="2"/>
  <c r="AX814" i="2"/>
  <c r="AY814" i="2"/>
  <c r="AU815" i="2"/>
  <c r="AV815" i="2"/>
  <c r="AW815" i="2"/>
  <c r="AX815" i="2"/>
  <c r="AY815" i="2"/>
  <c r="AU816" i="2"/>
  <c r="AV816" i="2"/>
  <c r="AW816" i="2"/>
  <c r="AX816" i="2"/>
  <c r="AY816" i="2"/>
  <c r="AU817" i="2"/>
  <c r="AV817" i="2"/>
  <c r="AW817" i="2"/>
  <c r="AX817" i="2"/>
  <c r="AY817" i="2"/>
  <c r="AU818" i="2"/>
  <c r="AV818" i="2"/>
  <c r="AW818" i="2"/>
  <c r="AX818" i="2"/>
  <c r="AY818" i="2"/>
  <c r="AU819" i="2"/>
  <c r="AV819" i="2"/>
  <c r="AW819" i="2"/>
  <c r="AX819" i="2"/>
  <c r="AY819" i="2"/>
  <c r="AU820" i="2"/>
  <c r="AV820" i="2"/>
  <c r="AW820" i="2"/>
  <c r="AX820" i="2"/>
  <c r="AY820" i="2"/>
  <c r="AU821" i="2"/>
  <c r="AV821" i="2"/>
  <c r="AW821" i="2"/>
  <c r="AX821" i="2"/>
  <c r="AY821" i="2"/>
  <c r="AU822" i="2"/>
  <c r="AV822" i="2"/>
  <c r="AW822" i="2"/>
  <c r="AX822" i="2"/>
  <c r="AY822" i="2"/>
  <c r="AU823" i="2"/>
  <c r="AV823" i="2"/>
  <c r="AW823" i="2"/>
  <c r="AX823" i="2"/>
  <c r="AY823" i="2"/>
  <c r="AU824" i="2"/>
  <c r="AV824" i="2"/>
  <c r="AW824" i="2"/>
  <c r="AX824" i="2"/>
  <c r="AY824" i="2"/>
  <c r="AU825" i="2"/>
  <c r="AV825" i="2"/>
  <c r="AW825" i="2"/>
  <c r="AX825" i="2"/>
  <c r="AY825" i="2"/>
  <c r="AU826" i="2"/>
  <c r="AV826" i="2"/>
  <c r="AW826" i="2"/>
  <c r="AX826" i="2"/>
  <c r="AY826" i="2"/>
  <c r="AU827" i="2"/>
  <c r="AV827" i="2"/>
  <c r="AW827" i="2"/>
  <c r="AX827" i="2"/>
  <c r="AY827" i="2"/>
  <c r="AU828" i="2"/>
  <c r="AV828" i="2"/>
  <c r="AW828" i="2"/>
  <c r="AX828" i="2"/>
  <c r="AY828" i="2"/>
  <c r="AU829" i="2"/>
  <c r="AV829" i="2"/>
  <c r="AW829" i="2"/>
  <c r="AX829" i="2"/>
  <c r="AY829" i="2"/>
  <c r="AU830" i="2"/>
  <c r="AV830" i="2"/>
  <c r="AW830" i="2"/>
  <c r="AX830" i="2"/>
  <c r="AY830" i="2"/>
  <c r="AU831" i="2"/>
  <c r="AV831" i="2"/>
  <c r="AW831" i="2"/>
  <c r="AX831" i="2"/>
  <c r="AY831" i="2"/>
  <c r="AU832" i="2"/>
  <c r="AV832" i="2"/>
  <c r="AW832" i="2"/>
  <c r="AX832" i="2"/>
  <c r="AY832" i="2"/>
  <c r="AU833" i="2"/>
  <c r="AV833" i="2"/>
  <c r="AW833" i="2"/>
  <c r="AX833" i="2"/>
  <c r="AY833" i="2"/>
  <c r="AU834" i="2"/>
  <c r="AV834" i="2"/>
  <c r="AW834" i="2"/>
  <c r="AX834" i="2"/>
  <c r="AY834" i="2"/>
  <c r="AU835" i="2"/>
  <c r="AV835" i="2"/>
  <c r="AW835" i="2"/>
  <c r="AX835" i="2"/>
  <c r="AY835" i="2"/>
  <c r="AU836" i="2"/>
  <c r="AV836" i="2"/>
  <c r="AW836" i="2"/>
  <c r="AX836" i="2"/>
  <c r="AY836" i="2"/>
  <c r="AU837" i="2"/>
  <c r="AV837" i="2"/>
  <c r="AW837" i="2"/>
  <c r="AX837" i="2"/>
  <c r="AY837" i="2"/>
  <c r="AU838" i="2"/>
  <c r="AV838" i="2"/>
  <c r="AW838" i="2"/>
  <c r="AX838" i="2"/>
  <c r="AY838" i="2"/>
  <c r="AU839" i="2"/>
  <c r="AV839" i="2"/>
  <c r="AW839" i="2"/>
  <c r="AX839" i="2"/>
  <c r="AY839" i="2"/>
  <c r="AU840" i="2"/>
  <c r="AV840" i="2"/>
  <c r="AW840" i="2"/>
  <c r="AX840" i="2"/>
  <c r="AY840" i="2"/>
  <c r="AU841" i="2"/>
  <c r="AV841" i="2"/>
  <c r="AW841" i="2"/>
  <c r="AX841" i="2"/>
  <c r="AY841" i="2"/>
  <c r="AU842" i="2"/>
  <c r="AV842" i="2"/>
  <c r="AW842" i="2"/>
  <c r="AX842" i="2"/>
  <c r="AY842" i="2"/>
  <c r="AU843" i="2"/>
  <c r="AV843" i="2"/>
  <c r="AW843" i="2"/>
  <c r="AX843" i="2"/>
  <c r="AY843" i="2"/>
  <c r="AU844" i="2"/>
  <c r="AV844" i="2"/>
  <c r="AW844" i="2"/>
  <c r="AX844" i="2"/>
  <c r="AY844" i="2"/>
  <c r="AU845" i="2"/>
  <c r="AV845" i="2"/>
  <c r="AW845" i="2"/>
  <c r="AX845" i="2"/>
  <c r="AY845" i="2"/>
  <c r="AU846" i="2"/>
  <c r="AV846" i="2"/>
  <c r="AW846" i="2"/>
  <c r="AX846" i="2"/>
  <c r="AY846" i="2"/>
  <c r="AU847" i="2"/>
  <c r="AV847" i="2"/>
  <c r="AW847" i="2"/>
  <c r="AX847" i="2"/>
  <c r="AY847" i="2"/>
  <c r="AU848" i="2"/>
  <c r="AV848" i="2"/>
  <c r="AW848" i="2"/>
  <c r="AX848" i="2"/>
  <c r="AY848" i="2"/>
  <c r="AU849" i="2"/>
  <c r="AV849" i="2"/>
  <c r="AW849" i="2"/>
  <c r="AX849" i="2"/>
  <c r="AY849" i="2"/>
  <c r="AU850" i="2"/>
  <c r="AV850" i="2"/>
  <c r="AW850" i="2"/>
  <c r="AX850" i="2"/>
  <c r="AY850" i="2"/>
  <c r="AU851" i="2"/>
  <c r="AV851" i="2"/>
  <c r="AW851" i="2"/>
  <c r="AX851" i="2"/>
  <c r="AY851" i="2"/>
  <c r="AU852" i="2"/>
  <c r="AV852" i="2"/>
  <c r="AW852" i="2"/>
  <c r="AX852" i="2"/>
  <c r="AY852" i="2"/>
  <c r="AU853" i="2"/>
  <c r="AV853" i="2"/>
  <c r="AW853" i="2"/>
  <c r="AX853" i="2"/>
  <c r="AY853" i="2"/>
  <c r="AU854" i="2"/>
  <c r="AV854" i="2"/>
  <c r="AW854" i="2"/>
  <c r="AX854" i="2"/>
  <c r="AY854" i="2"/>
  <c r="AU855" i="2"/>
  <c r="AV855" i="2"/>
  <c r="AW855" i="2"/>
  <c r="AX855" i="2"/>
  <c r="AY855" i="2"/>
  <c r="AU856" i="2"/>
  <c r="AV856" i="2"/>
  <c r="AW856" i="2"/>
  <c r="AX856" i="2"/>
  <c r="AY856" i="2"/>
  <c r="AU857" i="2"/>
  <c r="AV857" i="2"/>
  <c r="AW857" i="2"/>
  <c r="AX857" i="2"/>
  <c r="AY857" i="2"/>
  <c r="AU858" i="2"/>
  <c r="AV858" i="2"/>
  <c r="AW858" i="2"/>
  <c r="AX858" i="2"/>
  <c r="AY858" i="2"/>
  <c r="AU859" i="2"/>
  <c r="AV859" i="2"/>
  <c r="AW859" i="2"/>
  <c r="AX859" i="2"/>
  <c r="AY859" i="2"/>
  <c r="AU860" i="2"/>
  <c r="AV860" i="2"/>
  <c r="AW860" i="2"/>
  <c r="AX860" i="2"/>
  <c r="AY860" i="2"/>
  <c r="AU861" i="2"/>
  <c r="AV861" i="2"/>
  <c r="AW861" i="2"/>
  <c r="AX861" i="2"/>
  <c r="AY861" i="2"/>
  <c r="AU862" i="2"/>
  <c r="AV862" i="2"/>
  <c r="AW862" i="2"/>
  <c r="AX862" i="2"/>
  <c r="AY862" i="2"/>
  <c r="AU863" i="2"/>
  <c r="AV863" i="2"/>
  <c r="AW863" i="2"/>
  <c r="AX863" i="2"/>
  <c r="AY863" i="2"/>
  <c r="AU864" i="2"/>
  <c r="AV864" i="2"/>
  <c r="AW864" i="2"/>
  <c r="AX864" i="2"/>
  <c r="AY864" i="2"/>
  <c r="AU865" i="2"/>
  <c r="AV865" i="2"/>
  <c r="AW865" i="2"/>
  <c r="AX865" i="2"/>
  <c r="AY865" i="2"/>
  <c r="AU866" i="2"/>
  <c r="AV866" i="2"/>
  <c r="AW866" i="2"/>
  <c r="AX866" i="2"/>
  <c r="AY866" i="2"/>
  <c r="AU867" i="2"/>
  <c r="AV867" i="2"/>
  <c r="AW867" i="2"/>
  <c r="AX867" i="2"/>
  <c r="AY867" i="2"/>
  <c r="AU868" i="2"/>
  <c r="AV868" i="2"/>
  <c r="AW868" i="2"/>
  <c r="AX868" i="2"/>
  <c r="AY868" i="2"/>
  <c r="AU869" i="2"/>
  <c r="AV869" i="2"/>
  <c r="AW869" i="2"/>
  <c r="AX869" i="2"/>
  <c r="AY869" i="2"/>
  <c r="AU870" i="2"/>
  <c r="AV870" i="2"/>
  <c r="AW870" i="2"/>
  <c r="AX870" i="2"/>
  <c r="AY870" i="2"/>
  <c r="AU871" i="2"/>
  <c r="AV871" i="2"/>
  <c r="AW871" i="2"/>
  <c r="AX871" i="2"/>
  <c r="AY871" i="2"/>
  <c r="AU872" i="2"/>
  <c r="AV872" i="2"/>
  <c r="AW872" i="2"/>
  <c r="AX872" i="2"/>
  <c r="AY872" i="2"/>
  <c r="AU873" i="2"/>
  <c r="AV873" i="2"/>
  <c r="AW873" i="2"/>
  <c r="AX873" i="2"/>
  <c r="AY873" i="2"/>
  <c r="AU874" i="2"/>
  <c r="AV874" i="2"/>
  <c r="AW874" i="2"/>
  <c r="AX874" i="2"/>
  <c r="AY874" i="2"/>
  <c r="AU875" i="2"/>
  <c r="AV875" i="2"/>
  <c r="AW875" i="2"/>
  <c r="AX875" i="2"/>
  <c r="AY875" i="2"/>
  <c r="AU876" i="2"/>
  <c r="AV876" i="2"/>
  <c r="AW876" i="2"/>
  <c r="AX876" i="2"/>
  <c r="AY876" i="2"/>
  <c r="AU877" i="2"/>
  <c r="AV877" i="2"/>
  <c r="AW877" i="2"/>
  <c r="AX877" i="2"/>
  <c r="AY877" i="2"/>
  <c r="AU878" i="2"/>
  <c r="AV878" i="2"/>
  <c r="AW878" i="2"/>
  <c r="AX878" i="2"/>
  <c r="AY878" i="2"/>
  <c r="AU879" i="2"/>
  <c r="AV879" i="2"/>
  <c r="AW879" i="2"/>
  <c r="AX879" i="2"/>
  <c r="AY879" i="2"/>
  <c r="AU880" i="2"/>
  <c r="AV880" i="2"/>
  <c r="AW880" i="2"/>
  <c r="AX880" i="2"/>
  <c r="AY880" i="2"/>
  <c r="AU881" i="2"/>
  <c r="AV881" i="2"/>
  <c r="AW881" i="2"/>
  <c r="AX881" i="2"/>
  <c r="AY881" i="2"/>
  <c r="AU882" i="2"/>
  <c r="AV882" i="2"/>
  <c r="AW882" i="2"/>
  <c r="AX882" i="2"/>
  <c r="AY882" i="2"/>
  <c r="AU883" i="2"/>
  <c r="AV883" i="2"/>
  <c r="AW883" i="2"/>
  <c r="AX883" i="2"/>
  <c r="AY883" i="2"/>
  <c r="AU884" i="2"/>
  <c r="AV884" i="2"/>
  <c r="AW884" i="2"/>
  <c r="AX884" i="2"/>
  <c r="AY884" i="2"/>
  <c r="AU885" i="2"/>
  <c r="AV885" i="2"/>
  <c r="AW885" i="2"/>
  <c r="AX885" i="2"/>
  <c r="AY885" i="2"/>
  <c r="AU886" i="2"/>
  <c r="AV886" i="2"/>
  <c r="AW886" i="2"/>
  <c r="AX886" i="2"/>
  <c r="AY886" i="2"/>
  <c r="AU887" i="2"/>
  <c r="AV887" i="2"/>
  <c r="AW887" i="2"/>
  <c r="AX887" i="2"/>
  <c r="AY887" i="2"/>
  <c r="AU888" i="2"/>
  <c r="AV888" i="2"/>
  <c r="AW888" i="2"/>
  <c r="AX888" i="2"/>
  <c r="AY888" i="2"/>
  <c r="AU889" i="2"/>
  <c r="AV889" i="2"/>
  <c r="AW889" i="2"/>
  <c r="AX889" i="2"/>
  <c r="AY889" i="2"/>
  <c r="AU890" i="2"/>
  <c r="AV890" i="2"/>
  <c r="AW890" i="2"/>
  <c r="AX890" i="2"/>
  <c r="AY890" i="2"/>
  <c r="AU891" i="2"/>
  <c r="AV891" i="2"/>
  <c r="AW891" i="2"/>
  <c r="AX891" i="2"/>
  <c r="AY891" i="2"/>
  <c r="AU892" i="2"/>
  <c r="AV892" i="2"/>
  <c r="AW892" i="2"/>
  <c r="AX892" i="2"/>
  <c r="AY892" i="2"/>
  <c r="AU893" i="2"/>
  <c r="AV893" i="2"/>
  <c r="AW893" i="2"/>
  <c r="AX893" i="2"/>
  <c r="AY893" i="2"/>
  <c r="AU894" i="2"/>
  <c r="AV894" i="2"/>
  <c r="AW894" i="2"/>
  <c r="AX894" i="2"/>
  <c r="AY894" i="2"/>
  <c r="AU895" i="2"/>
  <c r="AV895" i="2"/>
  <c r="AW895" i="2"/>
  <c r="AX895" i="2"/>
  <c r="AY895" i="2"/>
  <c r="AU896" i="2"/>
  <c r="AV896" i="2"/>
  <c r="AW896" i="2"/>
  <c r="AX896" i="2"/>
  <c r="AY896" i="2"/>
  <c r="AU897" i="2"/>
  <c r="AV897" i="2"/>
  <c r="AW897" i="2"/>
  <c r="AX897" i="2"/>
  <c r="AY897" i="2"/>
  <c r="AU898" i="2"/>
  <c r="AV898" i="2"/>
  <c r="AW898" i="2"/>
  <c r="AX898" i="2"/>
  <c r="AY898" i="2"/>
  <c r="AU899" i="2"/>
  <c r="AV899" i="2"/>
  <c r="AW899" i="2"/>
  <c r="AX899" i="2"/>
  <c r="AY899" i="2"/>
  <c r="AU900" i="2"/>
  <c r="AV900" i="2"/>
  <c r="AW900" i="2"/>
  <c r="AX900" i="2"/>
  <c r="AY900" i="2"/>
  <c r="AU901" i="2"/>
  <c r="AV901" i="2"/>
  <c r="AW901" i="2"/>
  <c r="AX901" i="2"/>
  <c r="AY901" i="2"/>
  <c r="AU902" i="2"/>
  <c r="AV902" i="2"/>
  <c r="AW902" i="2"/>
  <c r="AX902" i="2"/>
  <c r="AY902" i="2"/>
  <c r="AU903" i="2"/>
  <c r="AV903" i="2"/>
  <c r="AW903" i="2"/>
  <c r="AX903" i="2"/>
  <c r="AY903" i="2"/>
  <c r="AU904" i="2"/>
  <c r="AV904" i="2"/>
  <c r="AW904" i="2"/>
  <c r="AX904" i="2"/>
  <c r="AY904" i="2"/>
  <c r="AU905" i="2"/>
  <c r="AV905" i="2"/>
  <c r="AW905" i="2"/>
  <c r="AX905" i="2"/>
  <c r="AY905" i="2"/>
  <c r="AU906" i="2"/>
  <c r="AV906" i="2"/>
  <c r="AW906" i="2"/>
  <c r="AX906" i="2"/>
  <c r="AY906" i="2"/>
  <c r="AU907" i="2"/>
  <c r="AV907" i="2"/>
  <c r="AW907" i="2"/>
  <c r="AX907" i="2"/>
  <c r="AY907" i="2"/>
  <c r="AU908" i="2"/>
  <c r="AV908" i="2"/>
  <c r="AW908" i="2"/>
  <c r="AX908" i="2"/>
  <c r="AY908" i="2"/>
  <c r="AU909" i="2"/>
  <c r="AV909" i="2"/>
  <c r="AW909" i="2"/>
  <c r="AX909" i="2"/>
  <c r="AY909" i="2"/>
  <c r="AU910" i="2"/>
  <c r="AV910" i="2"/>
  <c r="AW910" i="2"/>
  <c r="AX910" i="2"/>
  <c r="AY910" i="2"/>
  <c r="AU911" i="2"/>
  <c r="AV911" i="2"/>
  <c r="AW911" i="2"/>
  <c r="AX911" i="2"/>
  <c r="AY911" i="2"/>
  <c r="AU912" i="2"/>
  <c r="AV912" i="2"/>
  <c r="AW912" i="2"/>
  <c r="AX912" i="2"/>
  <c r="AY912" i="2"/>
  <c r="AU913" i="2"/>
  <c r="AV913" i="2"/>
  <c r="AW913" i="2"/>
  <c r="AX913" i="2"/>
  <c r="AY913" i="2"/>
  <c r="AU914" i="2"/>
  <c r="AV914" i="2"/>
  <c r="AW914" i="2"/>
  <c r="AX914" i="2"/>
  <c r="AY914" i="2"/>
  <c r="AU915" i="2"/>
  <c r="AV915" i="2"/>
  <c r="AW915" i="2"/>
  <c r="AX915" i="2"/>
  <c r="AY915" i="2"/>
  <c r="AU916" i="2"/>
  <c r="AV916" i="2"/>
  <c r="AW916" i="2"/>
  <c r="AX916" i="2"/>
  <c r="AY916" i="2"/>
  <c r="AU917" i="2"/>
  <c r="AV917" i="2"/>
  <c r="AW917" i="2"/>
  <c r="AX917" i="2"/>
  <c r="AY917" i="2"/>
  <c r="AU918" i="2"/>
  <c r="AV918" i="2"/>
  <c r="AW918" i="2"/>
  <c r="AX918" i="2"/>
  <c r="AY918" i="2"/>
  <c r="AU919" i="2"/>
  <c r="AV919" i="2"/>
  <c r="AW919" i="2"/>
  <c r="AX919" i="2"/>
  <c r="AY919" i="2"/>
  <c r="AU920" i="2"/>
  <c r="AV920" i="2"/>
  <c r="AW920" i="2"/>
  <c r="AX920" i="2"/>
  <c r="AY920" i="2"/>
  <c r="AU921" i="2"/>
  <c r="AV921" i="2"/>
  <c r="AW921" i="2"/>
  <c r="AX921" i="2"/>
  <c r="AY921" i="2"/>
  <c r="AU922" i="2"/>
  <c r="AV922" i="2"/>
  <c r="AW922" i="2"/>
  <c r="AX922" i="2"/>
  <c r="AY922" i="2"/>
  <c r="AU923" i="2"/>
  <c r="AV923" i="2"/>
  <c r="AW923" i="2"/>
  <c r="AX923" i="2"/>
  <c r="AY923" i="2"/>
  <c r="AU924" i="2"/>
  <c r="AV924" i="2"/>
  <c r="AW924" i="2"/>
  <c r="AX924" i="2"/>
  <c r="AY924" i="2"/>
  <c r="AU925" i="2"/>
  <c r="AV925" i="2"/>
  <c r="AW925" i="2"/>
  <c r="AX925" i="2"/>
  <c r="AY925" i="2"/>
  <c r="AU926" i="2"/>
  <c r="AV926" i="2"/>
  <c r="AW926" i="2"/>
  <c r="AX926" i="2"/>
  <c r="AY926" i="2"/>
  <c r="AU927" i="2"/>
  <c r="AV927" i="2"/>
  <c r="AW927" i="2"/>
  <c r="AX927" i="2"/>
  <c r="AY927" i="2"/>
  <c r="AU928" i="2"/>
  <c r="AV928" i="2"/>
  <c r="AW928" i="2"/>
  <c r="AX928" i="2"/>
  <c r="AY928" i="2"/>
  <c r="AU929" i="2"/>
  <c r="AV929" i="2"/>
  <c r="AW929" i="2"/>
  <c r="AX929" i="2"/>
  <c r="AY929" i="2"/>
  <c r="AU930" i="2"/>
  <c r="AV930" i="2"/>
  <c r="AW930" i="2"/>
  <c r="AX930" i="2"/>
  <c r="AY930" i="2"/>
  <c r="AU931" i="2"/>
  <c r="AV931" i="2"/>
  <c r="AW931" i="2"/>
  <c r="AX931" i="2"/>
  <c r="AY931" i="2"/>
  <c r="AU932" i="2"/>
  <c r="AV932" i="2"/>
  <c r="AW932" i="2"/>
  <c r="AX932" i="2"/>
  <c r="AY932" i="2"/>
  <c r="AU933" i="2"/>
  <c r="AV933" i="2"/>
  <c r="AW933" i="2"/>
  <c r="AX933" i="2"/>
  <c r="AY933" i="2"/>
  <c r="AU934" i="2"/>
  <c r="AV934" i="2"/>
  <c r="AW934" i="2"/>
  <c r="AX934" i="2"/>
  <c r="AY934" i="2"/>
  <c r="AU935" i="2"/>
  <c r="AV935" i="2"/>
  <c r="AW935" i="2"/>
  <c r="AX935" i="2"/>
  <c r="AY935" i="2"/>
  <c r="AU936" i="2"/>
  <c r="AV936" i="2"/>
  <c r="AW936" i="2"/>
  <c r="AX936" i="2"/>
  <c r="AY936" i="2"/>
  <c r="AU937" i="2"/>
  <c r="AV937" i="2"/>
  <c r="AW937" i="2"/>
  <c r="AX937" i="2"/>
  <c r="AY937" i="2"/>
  <c r="AU938" i="2"/>
  <c r="AV938" i="2"/>
  <c r="AW938" i="2"/>
  <c r="AX938" i="2"/>
  <c r="AY938" i="2"/>
  <c r="AU939" i="2"/>
  <c r="AV939" i="2"/>
  <c r="AW939" i="2"/>
  <c r="AX939" i="2"/>
  <c r="AY939" i="2"/>
  <c r="AU940" i="2"/>
  <c r="AV940" i="2"/>
  <c r="AW940" i="2"/>
  <c r="AX940" i="2"/>
  <c r="AY940" i="2"/>
  <c r="AU941" i="2"/>
  <c r="AV941" i="2"/>
  <c r="AW941" i="2"/>
  <c r="AX941" i="2"/>
  <c r="AY941" i="2"/>
  <c r="AU942" i="2"/>
  <c r="AV942" i="2"/>
  <c r="AW942" i="2"/>
  <c r="AX942" i="2"/>
  <c r="AY942" i="2"/>
  <c r="AU943" i="2"/>
  <c r="AV943" i="2"/>
  <c r="AW943" i="2"/>
  <c r="AX943" i="2"/>
  <c r="AY943" i="2"/>
  <c r="AU944" i="2"/>
  <c r="AV944" i="2"/>
  <c r="AW944" i="2"/>
  <c r="AX944" i="2"/>
  <c r="AY944" i="2"/>
  <c r="AU945" i="2"/>
  <c r="AV945" i="2"/>
  <c r="AW945" i="2"/>
  <c r="AX945" i="2"/>
  <c r="AY945" i="2"/>
  <c r="AU946" i="2"/>
  <c r="AV946" i="2"/>
  <c r="AW946" i="2"/>
  <c r="AX946" i="2"/>
  <c r="AY946" i="2"/>
  <c r="AU947" i="2"/>
  <c r="AV947" i="2"/>
  <c r="AW947" i="2"/>
  <c r="AX947" i="2"/>
  <c r="AY947" i="2"/>
  <c r="AU948" i="2"/>
  <c r="AV948" i="2"/>
  <c r="AW948" i="2"/>
  <c r="AX948" i="2"/>
  <c r="AY948" i="2"/>
  <c r="AU949" i="2"/>
  <c r="AV949" i="2"/>
  <c r="AW949" i="2"/>
  <c r="AX949" i="2"/>
  <c r="AY949" i="2"/>
  <c r="AU950" i="2"/>
  <c r="AV950" i="2"/>
  <c r="AW950" i="2"/>
  <c r="AX950" i="2"/>
  <c r="AY950" i="2"/>
  <c r="AU951" i="2"/>
  <c r="AV951" i="2"/>
  <c r="AW951" i="2"/>
  <c r="AX951" i="2"/>
  <c r="AY951" i="2"/>
  <c r="AU952" i="2"/>
  <c r="AV952" i="2"/>
  <c r="AW952" i="2"/>
  <c r="AX952" i="2"/>
  <c r="AY952" i="2"/>
  <c r="AU953" i="2"/>
  <c r="AV953" i="2"/>
  <c r="AW953" i="2"/>
  <c r="AX953" i="2"/>
  <c r="AY953" i="2"/>
  <c r="AU954" i="2"/>
  <c r="AV954" i="2"/>
  <c r="AW954" i="2"/>
  <c r="AX954" i="2"/>
  <c r="AY954" i="2"/>
  <c r="AU955" i="2"/>
  <c r="AV955" i="2"/>
  <c r="AW955" i="2"/>
  <c r="AX955" i="2"/>
  <c r="AY955" i="2"/>
  <c r="AU956" i="2"/>
  <c r="AV956" i="2"/>
  <c r="AW956" i="2"/>
  <c r="AX956" i="2"/>
  <c r="AY956" i="2"/>
  <c r="AU957" i="2"/>
  <c r="AV957" i="2"/>
  <c r="AW957" i="2"/>
  <c r="AX957" i="2"/>
  <c r="AY957" i="2"/>
  <c r="AU958" i="2"/>
  <c r="AV958" i="2"/>
  <c r="AW958" i="2"/>
  <c r="AX958" i="2"/>
  <c r="AY958" i="2"/>
  <c r="AU959" i="2"/>
  <c r="AV959" i="2"/>
  <c r="AW959" i="2"/>
  <c r="AX959" i="2"/>
  <c r="AY959" i="2"/>
  <c r="AU960" i="2"/>
  <c r="AV960" i="2"/>
  <c r="AW960" i="2"/>
  <c r="AX960" i="2"/>
  <c r="AY960" i="2"/>
  <c r="AU961" i="2"/>
  <c r="AV961" i="2"/>
  <c r="AW961" i="2"/>
  <c r="AX961" i="2"/>
  <c r="AY961" i="2"/>
  <c r="AU962" i="2"/>
  <c r="AV962" i="2"/>
  <c r="AW962" i="2"/>
  <c r="AX962" i="2"/>
  <c r="AY962" i="2"/>
  <c r="AU963" i="2"/>
  <c r="AV963" i="2"/>
  <c r="AW963" i="2"/>
  <c r="AX963" i="2"/>
  <c r="AY963" i="2"/>
  <c r="AU964" i="2"/>
  <c r="AV964" i="2"/>
  <c r="AW964" i="2"/>
  <c r="AX964" i="2"/>
  <c r="AY964" i="2"/>
  <c r="AU965" i="2"/>
  <c r="AV965" i="2"/>
  <c r="AW965" i="2"/>
  <c r="AX965" i="2"/>
  <c r="AY965" i="2"/>
  <c r="AU966" i="2"/>
  <c r="AV966" i="2"/>
  <c r="AW966" i="2"/>
  <c r="AX966" i="2"/>
  <c r="AY966" i="2"/>
  <c r="AU967" i="2"/>
  <c r="AV967" i="2"/>
  <c r="AW967" i="2"/>
  <c r="AX967" i="2"/>
  <c r="AY967" i="2"/>
  <c r="AU968" i="2"/>
  <c r="AV968" i="2"/>
  <c r="AW968" i="2"/>
  <c r="AX968" i="2"/>
  <c r="AY968" i="2"/>
  <c r="AU969" i="2"/>
  <c r="AV969" i="2"/>
  <c r="AW969" i="2"/>
  <c r="AX969" i="2"/>
  <c r="AY969" i="2"/>
  <c r="AU970" i="2"/>
  <c r="AV970" i="2"/>
  <c r="AW970" i="2"/>
  <c r="AX970" i="2"/>
  <c r="AY970" i="2"/>
  <c r="AU971" i="2"/>
  <c r="AV971" i="2"/>
  <c r="AW971" i="2"/>
  <c r="AX971" i="2"/>
  <c r="AY971" i="2"/>
  <c r="AU972" i="2"/>
  <c r="AV972" i="2"/>
  <c r="AW972" i="2"/>
  <c r="AX972" i="2"/>
  <c r="AY972" i="2"/>
  <c r="AU973" i="2"/>
  <c r="AV973" i="2"/>
  <c r="AW973" i="2"/>
  <c r="AX973" i="2"/>
  <c r="AY973" i="2"/>
  <c r="AU974" i="2"/>
  <c r="AV974" i="2"/>
  <c r="AW974" i="2"/>
  <c r="AX974" i="2"/>
  <c r="AY974" i="2"/>
  <c r="AU975" i="2"/>
  <c r="AV975" i="2"/>
  <c r="AW975" i="2"/>
  <c r="AX975" i="2"/>
  <c r="AY975" i="2"/>
  <c r="AU976" i="2"/>
  <c r="AV976" i="2"/>
  <c r="AW976" i="2"/>
  <c r="AX976" i="2"/>
  <c r="AY976" i="2"/>
  <c r="AU977" i="2"/>
  <c r="AV977" i="2"/>
  <c r="AW977" i="2"/>
  <c r="AX977" i="2"/>
  <c r="AY977" i="2"/>
  <c r="AU978" i="2"/>
  <c r="AV978" i="2"/>
  <c r="AW978" i="2"/>
  <c r="AX978" i="2"/>
  <c r="AY978" i="2"/>
  <c r="AU979" i="2"/>
  <c r="AV979" i="2"/>
  <c r="AW979" i="2"/>
  <c r="AX979" i="2"/>
  <c r="AY979" i="2"/>
  <c r="AU980" i="2"/>
  <c r="AV980" i="2"/>
  <c r="AW980" i="2"/>
  <c r="AX980" i="2"/>
  <c r="AY980" i="2"/>
  <c r="AU981" i="2"/>
  <c r="AV981" i="2"/>
  <c r="AW981" i="2"/>
  <c r="AX981" i="2"/>
  <c r="AY981" i="2"/>
  <c r="AU982" i="2"/>
  <c r="AV982" i="2"/>
  <c r="AW982" i="2"/>
  <c r="AX982" i="2"/>
  <c r="AY982" i="2"/>
  <c r="AU983" i="2"/>
  <c r="AV983" i="2"/>
  <c r="AW983" i="2"/>
  <c r="AX983" i="2"/>
  <c r="AY983" i="2"/>
  <c r="AU984" i="2"/>
  <c r="AV984" i="2"/>
  <c r="AW984" i="2"/>
  <c r="AX984" i="2"/>
  <c r="AY984" i="2"/>
  <c r="AU985" i="2"/>
  <c r="AV985" i="2"/>
  <c r="AW985" i="2"/>
  <c r="AX985" i="2"/>
  <c r="AY985" i="2"/>
  <c r="AU986" i="2"/>
  <c r="AV986" i="2"/>
  <c r="AW986" i="2"/>
  <c r="AX986" i="2"/>
  <c r="AY986" i="2"/>
  <c r="AU987" i="2"/>
  <c r="AV987" i="2"/>
  <c r="AW987" i="2"/>
  <c r="AX987" i="2"/>
  <c r="AY987" i="2"/>
  <c r="AU988" i="2"/>
  <c r="AV988" i="2"/>
  <c r="AW988" i="2"/>
  <c r="AX988" i="2"/>
  <c r="AY988" i="2"/>
  <c r="AU989" i="2"/>
  <c r="AV989" i="2"/>
  <c r="AW989" i="2"/>
  <c r="AX989" i="2"/>
  <c r="AY989" i="2"/>
  <c r="AU990" i="2"/>
  <c r="AV990" i="2"/>
  <c r="AW990" i="2"/>
  <c r="AX990" i="2"/>
  <c r="AY990" i="2"/>
  <c r="AU991" i="2"/>
  <c r="AV991" i="2"/>
  <c r="AW991" i="2"/>
  <c r="AX991" i="2"/>
  <c r="AY991" i="2"/>
  <c r="AU992" i="2"/>
  <c r="AV992" i="2"/>
  <c r="AW992" i="2"/>
  <c r="AX992" i="2"/>
  <c r="AY992" i="2"/>
  <c r="AU993" i="2"/>
  <c r="AV993" i="2"/>
  <c r="AW993" i="2"/>
  <c r="AX993" i="2"/>
  <c r="AY993" i="2"/>
  <c r="AU994" i="2"/>
  <c r="AV994" i="2"/>
  <c r="AW994" i="2"/>
  <c r="AX994" i="2"/>
  <c r="AY994" i="2"/>
  <c r="AU995" i="2"/>
  <c r="AV995" i="2"/>
  <c r="AW995" i="2"/>
  <c r="AX995" i="2"/>
  <c r="AY995" i="2"/>
  <c r="AU996" i="2"/>
  <c r="AV996" i="2"/>
  <c r="AW996" i="2"/>
  <c r="AX996" i="2"/>
  <c r="AY996" i="2"/>
  <c r="AU997" i="2"/>
  <c r="AV997" i="2"/>
  <c r="AW997" i="2"/>
  <c r="AX997" i="2"/>
  <c r="AY997" i="2"/>
  <c r="AU998" i="2"/>
  <c r="AV998" i="2"/>
  <c r="AW998" i="2"/>
  <c r="AX998" i="2"/>
  <c r="AY998" i="2"/>
  <c r="AU999" i="2"/>
  <c r="AV999" i="2"/>
  <c r="AW999" i="2"/>
  <c r="AX999" i="2"/>
  <c r="AY999" i="2"/>
  <c r="AU1000" i="2"/>
  <c r="AV1000" i="2"/>
  <c r="AW1000" i="2"/>
  <c r="AX1000" i="2"/>
  <c r="AY1000" i="2"/>
  <c r="AU1001" i="2"/>
  <c r="AV1001" i="2"/>
  <c r="AW1001" i="2"/>
  <c r="AX1001" i="2"/>
  <c r="AY1001" i="2"/>
  <c r="AU1002" i="2"/>
  <c r="AV1002" i="2"/>
  <c r="AW1002" i="2"/>
  <c r="AX1002" i="2"/>
  <c r="AY1002" i="2"/>
  <c r="AU1003" i="2"/>
  <c r="AV1003" i="2"/>
  <c r="AW1003" i="2"/>
  <c r="AX1003" i="2"/>
  <c r="AY1003" i="2"/>
  <c r="AU1004" i="2"/>
  <c r="AV1004" i="2"/>
  <c r="AW1004" i="2"/>
  <c r="AX1004" i="2"/>
  <c r="AY1004" i="2"/>
  <c r="AU1005" i="2"/>
  <c r="AV1005" i="2"/>
  <c r="AW1005" i="2"/>
  <c r="AX1005" i="2"/>
  <c r="AY1005" i="2"/>
  <c r="AU1006" i="2"/>
  <c r="AV1006" i="2"/>
  <c r="AW1006" i="2"/>
  <c r="AX1006" i="2"/>
  <c r="AY1006" i="2"/>
  <c r="AU1007" i="2"/>
  <c r="AV1007" i="2"/>
  <c r="AW1007" i="2"/>
  <c r="AX1007" i="2"/>
  <c r="AY1007" i="2"/>
  <c r="AU1008" i="2"/>
  <c r="AV1008" i="2"/>
  <c r="AW1008" i="2"/>
  <c r="AX1008" i="2"/>
  <c r="AY1008" i="2"/>
  <c r="AU1009" i="2"/>
  <c r="AV1009" i="2"/>
  <c r="AW1009" i="2"/>
  <c r="AX1009" i="2"/>
  <c r="AY1009" i="2"/>
  <c r="AU1010" i="2"/>
  <c r="AV1010" i="2"/>
  <c r="AW1010" i="2"/>
  <c r="AX1010" i="2"/>
  <c r="AY1010" i="2"/>
  <c r="AU1011" i="2"/>
  <c r="AV1011" i="2"/>
  <c r="AW1011" i="2"/>
  <c r="AX1011" i="2"/>
  <c r="AY1011" i="2"/>
  <c r="AU1012" i="2"/>
  <c r="AV1012" i="2"/>
  <c r="AW1012" i="2"/>
  <c r="AX1012" i="2"/>
  <c r="AY1012" i="2"/>
  <c r="AU1013" i="2"/>
  <c r="AV1013" i="2"/>
  <c r="AW1013" i="2"/>
  <c r="AX1013" i="2"/>
  <c r="AY1013" i="2"/>
  <c r="AU1014" i="2"/>
  <c r="AV1014" i="2"/>
  <c r="AW1014" i="2"/>
  <c r="AX1014" i="2"/>
  <c r="AY1014" i="2"/>
  <c r="AU1015" i="2"/>
  <c r="AV1015" i="2"/>
  <c r="AW1015" i="2"/>
  <c r="AX1015" i="2"/>
  <c r="AY1015" i="2"/>
  <c r="AU1016" i="2"/>
  <c r="AV1016" i="2"/>
  <c r="AW1016" i="2"/>
  <c r="AX1016" i="2"/>
  <c r="AY1016" i="2"/>
  <c r="AU1017" i="2"/>
  <c r="AV1017" i="2"/>
  <c r="AW1017" i="2"/>
  <c r="AX1017" i="2"/>
  <c r="AY1017" i="2"/>
  <c r="AU1018" i="2"/>
  <c r="AV1018" i="2"/>
  <c r="AW1018" i="2"/>
  <c r="AX1018" i="2"/>
  <c r="AY1018" i="2"/>
  <c r="AU1019" i="2"/>
  <c r="AV1019" i="2"/>
  <c r="AW1019" i="2"/>
  <c r="AX1019" i="2"/>
  <c r="AY1019" i="2"/>
  <c r="AU1020" i="2"/>
  <c r="AV1020" i="2"/>
  <c r="AW1020" i="2"/>
  <c r="AX1020" i="2"/>
  <c r="AY1020" i="2"/>
  <c r="AU1021" i="2"/>
  <c r="AV1021" i="2"/>
  <c r="AW1021" i="2"/>
  <c r="AX1021" i="2"/>
  <c r="AY1021" i="2"/>
  <c r="AU1022" i="2"/>
  <c r="AV1022" i="2"/>
  <c r="AW1022" i="2"/>
  <c r="AX1022" i="2"/>
  <c r="AY1022" i="2"/>
  <c r="AU1023" i="2"/>
  <c r="AV1023" i="2"/>
  <c r="AW1023" i="2"/>
  <c r="AX1023" i="2"/>
  <c r="AY1023" i="2"/>
  <c r="AU1024" i="2"/>
  <c r="AV1024" i="2"/>
  <c r="AW1024" i="2"/>
  <c r="AX1024" i="2"/>
  <c r="AY1024" i="2"/>
  <c r="AU1025" i="2"/>
  <c r="AV1025" i="2"/>
  <c r="AW1025" i="2"/>
  <c r="AX1025" i="2"/>
  <c r="AY1025" i="2"/>
  <c r="AU1026" i="2"/>
  <c r="AV1026" i="2"/>
  <c r="AW1026" i="2"/>
  <c r="AX1026" i="2"/>
  <c r="AY1026" i="2"/>
  <c r="AU1027" i="2"/>
  <c r="AV1027" i="2"/>
  <c r="AW1027" i="2"/>
  <c r="AX1027" i="2"/>
  <c r="AY1027" i="2"/>
  <c r="AU1028" i="2"/>
  <c r="AV1028" i="2"/>
  <c r="AW1028" i="2"/>
  <c r="AX1028" i="2"/>
  <c r="AY1028" i="2"/>
  <c r="AU1029" i="2"/>
  <c r="AV1029" i="2"/>
  <c r="AW1029" i="2"/>
  <c r="AX1029" i="2"/>
  <c r="AY1029" i="2"/>
  <c r="AU1030" i="2"/>
  <c r="AV1030" i="2"/>
  <c r="AW1030" i="2"/>
  <c r="AX1030" i="2"/>
  <c r="AY1030" i="2"/>
  <c r="AU1031" i="2"/>
  <c r="AV1031" i="2"/>
  <c r="AW1031" i="2"/>
  <c r="AX1031" i="2"/>
  <c r="AY1031" i="2"/>
  <c r="AU1032" i="2"/>
  <c r="AV1032" i="2"/>
  <c r="AW1032" i="2"/>
  <c r="AX1032" i="2"/>
  <c r="AY1032" i="2"/>
  <c r="AU1033" i="2"/>
  <c r="AV1033" i="2"/>
  <c r="AW1033" i="2"/>
  <c r="AX1033" i="2"/>
  <c r="AY1033" i="2"/>
  <c r="AU1034" i="2"/>
  <c r="AV1034" i="2"/>
  <c r="AW1034" i="2"/>
  <c r="AX1034" i="2"/>
  <c r="AY1034" i="2"/>
  <c r="AU1035" i="2"/>
  <c r="AV1035" i="2"/>
  <c r="AW1035" i="2"/>
  <c r="AX1035" i="2"/>
  <c r="AY1035" i="2"/>
  <c r="AU1036" i="2"/>
  <c r="AV1036" i="2"/>
  <c r="AW1036" i="2"/>
  <c r="AX1036" i="2"/>
  <c r="AY1036" i="2"/>
  <c r="AU1037" i="2"/>
  <c r="AV1037" i="2"/>
  <c r="AW1037" i="2"/>
  <c r="AX1037" i="2"/>
  <c r="AY1037" i="2"/>
  <c r="AU1038" i="2"/>
  <c r="AV1038" i="2"/>
  <c r="AW1038" i="2"/>
  <c r="AX1038" i="2"/>
  <c r="AY1038" i="2"/>
  <c r="AU1039" i="2"/>
  <c r="AV1039" i="2"/>
  <c r="AW1039" i="2"/>
  <c r="AX1039" i="2"/>
  <c r="AY1039" i="2"/>
  <c r="AU1040" i="2"/>
  <c r="AV1040" i="2"/>
  <c r="AW1040" i="2"/>
  <c r="AX1040" i="2"/>
  <c r="AY1040" i="2"/>
  <c r="AU1041" i="2"/>
  <c r="AV1041" i="2"/>
  <c r="AW1041" i="2"/>
  <c r="AX1041" i="2"/>
  <c r="AY1041" i="2"/>
  <c r="AU1042" i="2"/>
  <c r="AV1042" i="2"/>
  <c r="AW1042" i="2"/>
  <c r="AX1042" i="2"/>
  <c r="AY1042" i="2"/>
  <c r="AU1043" i="2"/>
  <c r="AV1043" i="2"/>
  <c r="AW1043" i="2"/>
  <c r="AX1043" i="2"/>
  <c r="AY1043" i="2"/>
  <c r="AU1044" i="2"/>
  <c r="AV1044" i="2"/>
  <c r="AW1044" i="2"/>
  <c r="AX1044" i="2"/>
  <c r="AY1044" i="2"/>
  <c r="AU1045" i="2"/>
  <c r="AV1045" i="2"/>
  <c r="AW1045" i="2"/>
  <c r="AX1045" i="2"/>
  <c r="AY1045" i="2"/>
  <c r="AU1046" i="2"/>
  <c r="AV1046" i="2"/>
  <c r="AW1046" i="2"/>
  <c r="AX1046" i="2"/>
  <c r="AY1046" i="2"/>
  <c r="AU1047" i="2"/>
  <c r="AV1047" i="2"/>
  <c r="AW1047" i="2"/>
  <c r="AX1047" i="2"/>
  <c r="AY1047" i="2"/>
  <c r="AU1048" i="2"/>
  <c r="AV1048" i="2"/>
  <c r="AW1048" i="2"/>
  <c r="AX1048" i="2"/>
  <c r="AY1048" i="2"/>
  <c r="AU1049" i="2"/>
  <c r="AV1049" i="2"/>
  <c r="AW1049" i="2"/>
  <c r="AX1049" i="2"/>
  <c r="AY1049" i="2"/>
  <c r="AU1050" i="2"/>
  <c r="AV1050" i="2"/>
  <c r="AW1050" i="2"/>
  <c r="AX1050" i="2"/>
  <c r="AY1050" i="2"/>
  <c r="AU1051" i="2"/>
  <c r="AV1051" i="2"/>
  <c r="AW1051" i="2"/>
  <c r="AX1051" i="2"/>
  <c r="AY1051" i="2"/>
  <c r="AU1052" i="2"/>
  <c r="AV1052" i="2"/>
  <c r="AW1052" i="2"/>
  <c r="AX1052" i="2"/>
  <c r="AY1052" i="2"/>
  <c r="AU1053" i="2"/>
  <c r="AV1053" i="2"/>
  <c r="AW1053" i="2"/>
  <c r="AX1053" i="2"/>
  <c r="AY1053" i="2"/>
  <c r="AU1054" i="2"/>
  <c r="AV1054" i="2"/>
  <c r="AW1054" i="2"/>
  <c r="AX1054" i="2"/>
  <c r="AY1054" i="2"/>
  <c r="AU1055" i="2"/>
  <c r="AV1055" i="2"/>
  <c r="AW1055" i="2"/>
  <c r="AX1055" i="2"/>
  <c r="AY1055" i="2"/>
  <c r="AU1056" i="2"/>
  <c r="AV1056" i="2"/>
  <c r="AW1056" i="2"/>
  <c r="AX1056" i="2"/>
  <c r="AY1056" i="2"/>
  <c r="AU1057" i="2"/>
  <c r="AV1057" i="2"/>
  <c r="AW1057" i="2"/>
  <c r="AX1057" i="2"/>
  <c r="AY1057" i="2"/>
  <c r="AU1058" i="2"/>
  <c r="AV1058" i="2"/>
  <c r="AW1058" i="2"/>
  <c r="AX1058" i="2"/>
  <c r="AY1058" i="2"/>
  <c r="AU1059" i="2"/>
  <c r="AV1059" i="2"/>
  <c r="AW1059" i="2"/>
  <c r="AX1059" i="2"/>
  <c r="AY1059" i="2"/>
  <c r="AU1060" i="2"/>
  <c r="AV1060" i="2"/>
  <c r="AW1060" i="2"/>
  <c r="AX1060" i="2"/>
  <c r="AY1060" i="2"/>
  <c r="AU1061" i="2"/>
  <c r="AV1061" i="2"/>
  <c r="AW1061" i="2"/>
  <c r="AX1061" i="2"/>
  <c r="AY1061" i="2"/>
  <c r="AU1062" i="2"/>
  <c r="AV1062" i="2"/>
  <c r="AW1062" i="2"/>
  <c r="AX1062" i="2"/>
  <c r="AY1062" i="2"/>
  <c r="AU1063" i="2"/>
  <c r="AV1063" i="2"/>
  <c r="AW1063" i="2"/>
  <c r="AX1063" i="2"/>
  <c r="AY1063" i="2"/>
  <c r="AU1064" i="2"/>
  <c r="AV1064" i="2"/>
  <c r="AW1064" i="2"/>
  <c r="AX1064" i="2"/>
  <c r="AY1064" i="2"/>
  <c r="AU1065" i="2"/>
  <c r="AV1065" i="2"/>
  <c r="AW1065" i="2"/>
  <c r="AX1065" i="2"/>
  <c r="AY1065" i="2"/>
  <c r="AU1066" i="2"/>
  <c r="AV1066" i="2"/>
  <c r="AW1066" i="2"/>
  <c r="AX1066" i="2"/>
  <c r="AY1066" i="2"/>
  <c r="AU1067" i="2"/>
  <c r="AV1067" i="2"/>
  <c r="AW1067" i="2"/>
  <c r="AX1067" i="2"/>
  <c r="AY1067" i="2"/>
  <c r="AU1068" i="2"/>
  <c r="AV1068" i="2"/>
  <c r="AW1068" i="2"/>
  <c r="AX1068" i="2"/>
  <c r="AY1068" i="2"/>
  <c r="AU1069" i="2"/>
  <c r="AV1069" i="2"/>
  <c r="AW1069" i="2"/>
  <c r="AX1069" i="2"/>
  <c r="AY1069" i="2"/>
  <c r="AU1070" i="2"/>
  <c r="AV1070" i="2"/>
  <c r="AW1070" i="2"/>
  <c r="AX1070" i="2"/>
  <c r="AY1070" i="2"/>
  <c r="AU1071" i="2"/>
  <c r="AV1071" i="2"/>
  <c r="AW1071" i="2"/>
  <c r="AX1071" i="2"/>
  <c r="AY1071" i="2"/>
  <c r="AU1072" i="2"/>
  <c r="AV1072" i="2"/>
  <c r="AW1072" i="2"/>
  <c r="AX1072" i="2"/>
  <c r="AY1072" i="2"/>
  <c r="AU1073" i="2"/>
  <c r="AV1073" i="2"/>
  <c r="AW1073" i="2"/>
  <c r="AX1073" i="2"/>
  <c r="AY1073" i="2"/>
  <c r="AU1074" i="2"/>
  <c r="AV1074" i="2"/>
  <c r="AW1074" i="2"/>
  <c r="AX1074" i="2"/>
  <c r="AY1074" i="2"/>
  <c r="AU1075" i="2"/>
  <c r="AV1075" i="2"/>
  <c r="AW1075" i="2"/>
  <c r="AX1075" i="2"/>
  <c r="AY1075" i="2"/>
  <c r="AU1076" i="2"/>
  <c r="AV1076" i="2"/>
  <c r="AW1076" i="2"/>
  <c r="AX1076" i="2"/>
  <c r="AY1076" i="2"/>
  <c r="AU1077" i="2"/>
  <c r="AV1077" i="2"/>
  <c r="AW1077" i="2"/>
  <c r="AX1077" i="2"/>
  <c r="AY1077" i="2"/>
  <c r="AU1078" i="2"/>
  <c r="AV1078" i="2"/>
  <c r="AW1078" i="2"/>
  <c r="AX1078" i="2"/>
  <c r="AY1078" i="2"/>
  <c r="AU1079" i="2"/>
  <c r="AV1079" i="2"/>
  <c r="AW1079" i="2"/>
  <c r="AX1079" i="2"/>
  <c r="AY1079" i="2"/>
  <c r="AU1080" i="2"/>
  <c r="AV1080" i="2"/>
  <c r="AW1080" i="2"/>
  <c r="AX1080" i="2"/>
  <c r="AY1080" i="2"/>
  <c r="AU1081" i="2"/>
  <c r="AV1081" i="2"/>
  <c r="AW1081" i="2"/>
  <c r="AX1081" i="2"/>
  <c r="AY1081" i="2"/>
  <c r="AU1082" i="2"/>
  <c r="AV1082" i="2"/>
  <c r="AW1082" i="2"/>
  <c r="AX1082" i="2"/>
  <c r="AY1082" i="2"/>
  <c r="AU1083" i="2"/>
  <c r="AV1083" i="2"/>
  <c r="AW1083" i="2"/>
  <c r="AX1083" i="2"/>
  <c r="AY1083" i="2"/>
  <c r="AU1084" i="2"/>
  <c r="AV1084" i="2"/>
  <c r="AW1084" i="2"/>
  <c r="AX1084" i="2"/>
  <c r="AY1084" i="2"/>
  <c r="AU1085" i="2"/>
  <c r="AV1085" i="2"/>
  <c r="AW1085" i="2"/>
  <c r="AX1085" i="2"/>
  <c r="AY1085" i="2"/>
  <c r="AU1086" i="2"/>
  <c r="AV1086" i="2"/>
  <c r="AW1086" i="2"/>
  <c r="AX1086" i="2"/>
  <c r="AY1086" i="2"/>
  <c r="AU1087" i="2"/>
  <c r="AV1087" i="2"/>
  <c r="AW1087" i="2"/>
  <c r="AX1087" i="2"/>
  <c r="AY1087" i="2"/>
  <c r="AU1088" i="2"/>
  <c r="AV1088" i="2"/>
  <c r="AW1088" i="2"/>
  <c r="AX1088" i="2"/>
  <c r="AY1088" i="2"/>
  <c r="AU1089" i="2"/>
  <c r="AV1089" i="2"/>
  <c r="AW1089" i="2"/>
  <c r="AX1089" i="2"/>
  <c r="AY1089" i="2"/>
  <c r="AU1090" i="2"/>
  <c r="AV1090" i="2"/>
  <c r="AW1090" i="2"/>
  <c r="AX1090" i="2"/>
  <c r="AY1090" i="2"/>
  <c r="AU1091" i="2"/>
  <c r="AV1091" i="2"/>
  <c r="AW1091" i="2"/>
  <c r="AX1091" i="2"/>
  <c r="AY1091" i="2"/>
  <c r="AU1092" i="2"/>
  <c r="AV1092" i="2"/>
  <c r="AW1092" i="2"/>
  <c r="AX1092" i="2"/>
  <c r="AY1092" i="2"/>
  <c r="AU1093" i="2"/>
  <c r="AV1093" i="2"/>
  <c r="AW1093" i="2"/>
  <c r="AX1093" i="2"/>
  <c r="AY1093" i="2"/>
  <c r="AU1094" i="2"/>
  <c r="AV1094" i="2"/>
  <c r="AW1094" i="2"/>
  <c r="AX1094" i="2"/>
  <c r="AY1094" i="2"/>
  <c r="AU1095" i="2"/>
  <c r="AV1095" i="2"/>
  <c r="AW1095" i="2"/>
  <c r="AX1095" i="2"/>
  <c r="AY1095" i="2"/>
  <c r="AU1096" i="2"/>
  <c r="AV1096" i="2"/>
  <c r="AW1096" i="2"/>
  <c r="AX1096" i="2"/>
  <c r="AY1096" i="2"/>
  <c r="AU1097" i="2"/>
  <c r="AV1097" i="2"/>
  <c r="AW1097" i="2"/>
  <c r="AX1097" i="2"/>
  <c r="AY1097" i="2"/>
  <c r="AU1098" i="2"/>
  <c r="AV1098" i="2"/>
  <c r="AW1098" i="2"/>
  <c r="AX1098" i="2"/>
  <c r="AY1098" i="2"/>
  <c r="AU1099" i="2"/>
  <c r="AV1099" i="2"/>
  <c r="AW1099" i="2"/>
  <c r="AX1099" i="2"/>
  <c r="AY1099" i="2"/>
  <c r="AU1100" i="2"/>
  <c r="AV1100" i="2"/>
  <c r="AW1100" i="2"/>
  <c r="AX1100" i="2"/>
  <c r="AY1100" i="2"/>
  <c r="AU1101" i="2"/>
  <c r="AV1101" i="2"/>
  <c r="AW1101" i="2"/>
  <c r="AX1101" i="2"/>
  <c r="AY1101" i="2"/>
  <c r="AU1102" i="2"/>
  <c r="AV1102" i="2"/>
  <c r="AW1102" i="2"/>
  <c r="AX1102" i="2"/>
  <c r="AY1102" i="2"/>
  <c r="AU1103" i="2"/>
  <c r="AV1103" i="2"/>
  <c r="AW1103" i="2"/>
  <c r="AX1103" i="2"/>
  <c r="AY1103" i="2"/>
  <c r="AU1104" i="2"/>
  <c r="AV1104" i="2"/>
  <c r="AW1104" i="2"/>
  <c r="AX1104" i="2"/>
  <c r="AY1104" i="2"/>
  <c r="AU1105" i="2"/>
  <c r="AV1105" i="2"/>
  <c r="AW1105" i="2"/>
  <c r="AX1105" i="2"/>
  <c r="AY1105" i="2"/>
  <c r="AU1106" i="2"/>
  <c r="AV1106" i="2"/>
  <c r="AW1106" i="2"/>
  <c r="AX1106" i="2"/>
  <c r="AY1106" i="2"/>
  <c r="AU1107" i="2"/>
  <c r="AV1107" i="2"/>
  <c r="AW1107" i="2"/>
  <c r="AX1107" i="2"/>
  <c r="AY1107" i="2"/>
  <c r="AU1108" i="2"/>
  <c r="AV1108" i="2"/>
  <c r="AW1108" i="2"/>
  <c r="AX1108" i="2"/>
  <c r="AY1108" i="2"/>
  <c r="AU1109" i="2"/>
  <c r="AV1109" i="2"/>
  <c r="AW1109" i="2"/>
  <c r="AX1109" i="2"/>
  <c r="AY1109" i="2"/>
  <c r="AU1110" i="2"/>
  <c r="AV1110" i="2"/>
  <c r="AW1110" i="2"/>
  <c r="AX1110" i="2"/>
  <c r="AY1110" i="2"/>
  <c r="AU1111" i="2"/>
  <c r="AV1111" i="2"/>
  <c r="AW1111" i="2"/>
  <c r="AX1111" i="2"/>
  <c r="AY1111" i="2"/>
  <c r="AU1112" i="2"/>
  <c r="AV1112" i="2"/>
  <c r="AW1112" i="2"/>
  <c r="AX1112" i="2"/>
  <c r="AY1112" i="2"/>
  <c r="AU1113" i="2"/>
  <c r="AV1113" i="2"/>
  <c r="AW1113" i="2"/>
  <c r="AX1113" i="2"/>
  <c r="AY1113" i="2"/>
  <c r="AU1114" i="2"/>
  <c r="AV1114" i="2"/>
  <c r="AW1114" i="2"/>
  <c r="AX1114" i="2"/>
  <c r="AY1114" i="2"/>
  <c r="AU1115" i="2"/>
  <c r="AV1115" i="2"/>
  <c r="AW1115" i="2"/>
  <c r="AX1115" i="2"/>
  <c r="AY1115" i="2"/>
  <c r="AU1116" i="2"/>
  <c r="AV1116" i="2"/>
  <c r="AW1116" i="2"/>
  <c r="AX1116" i="2"/>
  <c r="AY1116" i="2"/>
  <c r="AU1117" i="2"/>
  <c r="AV1117" i="2"/>
  <c r="AW1117" i="2"/>
  <c r="AX1117" i="2"/>
  <c r="AY1117" i="2"/>
  <c r="AU1118" i="2"/>
  <c r="AV1118" i="2"/>
  <c r="AW1118" i="2"/>
  <c r="AX1118" i="2"/>
  <c r="AY1118" i="2"/>
  <c r="AU1119" i="2"/>
  <c r="AV1119" i="2"/>
  <c r="AW1119" i="2"/>
  <c r="AX1119" i="2"/>
  <c r="AY1119" i="2"/>
  <c r="AU1120" i="2"/>
  <c r="AV1120" i="2"/>
  <c r="AW1120" i="2"/>
  <c r="AX1120" i="2"/>
  <c r="AY1120" i="2"/>
  <c r="AU1121" i="2"/>
  <c r="AV1121" i="2"/>
  <c r="AW1121" i="2"/>
  <c r="AX1121" i="2"/>
  <c r="AY1121" i="2"/>
  <c r="AU1122" i="2"/>
  <c r="AV1122" i="2"/>
  <c r="AW1122" i="2"/>
  <c r="AX1122" i="2"/>
  <c r="AY1122" i="2"/>
  <c r="AU1123" i="2"/>
  <c r="AV1123" i="2"/>
  <c r="AW1123" i="2"/>
  <c r="AX1123" i="2"/>
  <c r="AY1123" i="2"/>
  <c r="AU1124" i="2"/>
  <c r="AV1124" i="2"/>
  <c r="AW1124" i="2"/>
  <c r="AX1124" i="2"/>
  <c r="AY1124" i="2"/>
  <c r="AU1125" i="2"/>
  <c r="AV1125" i="2"/>
  <c r="AW1125" i="2"/>
  <c r="AX1125" i="2"/>
  <c r="AY1125" i="2"/>
  <c r="AU1126" i="2"/>
  <c r="AV1126" i="2"/>
  <c r="AW1126" i="2"/>
  <c r="AX1126" i="2"/>
  <c r="AY1126" i="2"/>
  <c r="AU1127" i="2"/>
  <c r="AV1127" i="2"/>
  <c r="AW1127" i="2"/>
  <c r="AX1127" i="2"/>
  <c r="AY1127" i="2"/>
  <c r="AU1128" i="2"/>
  <c r="AV1128" i="2"/>
  <c r="AW1128" i="2"/>
  <c r="AX1128" i="2"/>
  <c r="AY1128" i="2"/>
  <c r="AU1129" i="2"/>
  <c r="AV1129" i="2"/>
  <c r="AW1129" i="2"/>
  <c r="AX1129" i="2"/>
  <c r="AY1129" i="2"/>
  <c r="AU1130" i="2"/>
  <c r="AV1130" i="2"/>
  <c r="AW1130" i="2"/>
  <c r="AX1130" i="2"/>
  <c r="AY1130" i="2"/>
  <c r="AU1131" i="2"/>
  <c r="AV1131" i="2"/>
  <c r="AW1131" i="2"/>
  <c r="AX1131" i="2"/>
  <c r="AY1131" i="2"/>
  <c r="AU1132" i="2"/>
  <c r="AV1132" i="2"/>
  <c r="AW1132" i="2"/>
  <c r="AX1132" i="2"/>
  <c r="AY1132" i="2"/>
  <c r="AU1133" i="2"/>
  <c r="AV1133" i="2"/>
  <c r="AW1133" i="2"/>
  <c r="AX1133" i="2"/>
  <c r="AY1133" i="2"/>
  <c r="AU1134" i="2"/>
  <c r="AV1134" i="2"/>
  <c r="AW1134" i="2"/>
  <c r="AX1134" i="2"/>
  <c r="AY1134" i="2"/>
  <c r="AU1135" i="2"/>
  <c r="AV1135" i="2"/>
  <c r="AW1135" i="2"/>
  <c r="AX1135" i="2"/>
  <c r="AY1135" i="2"/>
  <c r="AU1136" i="2"/>
  <c r="AV1136" i="2"/>
  <c r="AW1136" i="2"/>
  <c r="AX1136" i="2"/>
  <c r="AY1136" i="2"/>
  <c r="AU1137" i="2"/>
  <c r="AV1137" i="2"/>
  <c r="AW1137" i="2"/>
  <c r="AX1137" i="2"/>
  <c r="AY1137" i="2"/>
  <c r="AU1138" i="2"/>
  <c r="AV1138" i="2"/>
  <c r="AW1138" i="2"/>
  <c r="AX1138" i="2"/>
  <c r="AY1138" i="2"/>
  <c r="AU1139" i="2"/>
  <c r="AV1139" i="2"/>
  <c r="AW1139" i="2"/>
  <c r="AX1139" i="2"/>
  <c r="AY1139" i="2"/>
  <c r="AU1140" i="2"/>
  <c r="AV1140" i="2"/>
  <c r="AW1140" i="2"/>
  <c r="AX1140" i="2"/>
  <c r="AY1140" i="2"/>
  <c r="AU1141" i="2"/>
  <c r="AV1141" i="2"/>
  <c r="AW1141" i="2"/>
  <c r="AX1141" i="2"/>
  <c r="AY1141" i="2"/>
  <c r="AU1142" i="2"/>
  <c r="AV1142" i="2"/>
  <c r="AW1142" i="2"/>
  <c r="AX1142" i="2"/>
  <c r="AY1142" i="2"/>
  <c r="AU1143" i="2"/>
  <c r="AV1143" i="2"/>
  <c r="AW1143" i="2"/>
  <c r="AX1143" i="2"/>
  <c r="AY1143" i="2"/>
  <c r="AU1144" i="2"/>
  <c r="AV1144" i="2"/>
  <c r="AW1144" i="2"/>
  <c r="AX1144" i="2"/>
  <c r="AY1144" i="2"/>
  <c r="AU1145" i="2"/>
  <c r="AV1145" i="2"/>
  <c r="AW1145" i="2"/>
  <c r="AX1145" i="2"/>
  <c r="AY1145" i="2"/>
  <c r="AU1146" i="2"/>
  <c r="AV1146" i="2"/>
  <c r="AW1146" i="2"/>
  <c r="AX1146" i="2"/>
  <c r="AY1146" i="2"/>
  <c r="AU1147" i="2"/>
  <c r="AV1147" i="2"/>
  <c r="AW1147" i="2"/>
  <c r="AX1147" i="2"/>
  <c r="AY1147" i="2"/>
  <c r="AU1148" i="2"/>
  <c r="AV1148" i="2"/>
  <c r="AW1148" i="2"/>
  <c r="AX1148" i="2"/>
  <c r="AY1148" i="2"/>
  <c r="AU1149" i="2"/>
  <c r="AV1149" i="2"/>
  <c r="AW1149" i="2"/>
  <c r="AX1149" i="2"/>
  <c r="AY1149" i="2"/>
  <c r="AU1150" i="2"/>
  <c r="AV1150" i="2"/>
  <c r="AW1150" i="2"/>
  <c r="AX1150" i="2"/>
  <c r="AY1150" i="2"/>
  <c r="AU1151" i="2"/>
  <c r="AV1151" i="2"/>
  <c r="AW1151" i="2"/>
  <c r="AX1151" i="2"/>
  <c r="AY1151" i="2"/>
  <c r="AU1152" i="2"/>
  <c r="AV1152" i="2"/>
  <c r="AW1152" i="2"/>
  <c r="AX1152" i="2"/>
  <c r="AY1152" i="2"/>
  <c r="AU1153" i="2"/>
  <c r="AV1153" i="2"/>
  <c r="AW1153" i="2"/>
  <c r="AX1153" i="2"/>
  <c r="AY1153" i="2"/>
  <c r="AU1154" i="2"/>
  <c r="AV1154" i="2"/>
  <c r="AW1154" i="2"/>
  <c r="AX1154" i="2"/>
  <c r="AY1154" i="2"/>
  <c r="AU1155" i="2"/>
  <c r="AV1155" i="2"/>
  <c r="AW1155" i="2"/>
  <c r="AX1155" i="2"/>
  <c r="AY1155" i="2"/>
  <c r="AU1156" i="2"/>
  <c r="AV1156" i="2"/>
  <c r="AW1156" i="2"/>
  <c r="AX1156" i="2"/>
  <c r="AY1156" i="2"/>
  <c r="AU1157" i="2"/>
  <c r="AV1157" i="2"/>
  <c r="AW1157" i="2"/>
  <c r="AX1157" i="2"/>
  <c r="AY1157" i="2"/>
  <c r="AU1158" i="2"/>
  <c r="AV1158" i="2"/>
  <c r="AW1158" i="2"/>
  <c r="AX1158" i="2"/>
  <c r="AY1158" i="2"/>
  <c r="AU1159" i="2"/>
  <c r="AV1159" i="2"/>
  <c r="AW1159" i="2"/>
  <c r="AX1159" i="2"/>
  <c r="AY1159" i="2"/>
  <c r="AU1160" i="2"/>
  <c r="AV1160" i="2"/>
  <c r="AW1160" i="2"/>
  <c r="AX1160" i="2"/>
  <c r="AY1160" i="2"/>
  <c r="AU1161" i="2"/>
  <c r="AV1161" i="2"/>
  <c r="AW1161" i="2"/>
  <c r="AX1161" i="2"/>
  <c r="AY1161" i="2"/>
  <c r="AU1162" i="2"/>
  <c r="AV1162" i="2"/>
  <c r="AW1162" i="2"/>
  <c r="AX1162" i="2"/>
  <c r="AY1162" i="2"/>
  <c r="AU1163" i="2"/>
  <c r="AV1163" i="2"/>
  <c r="AW1163" i="2"/>
  <c r="AX1163" i="2"/>
  <c r="AY1163" i="2"/>
  <c r="AU1164" i="2"/>
  <c r="AV1164" i="2"/>
  <c r="AW1164" i="2"/>
  <c r="AX1164" i="2"/>
  <c r="AY1164" i="2"/>
  <c r="AU1165" i="2"/>
  <c r="AV1165" i="2"/>
  <c r="AW1165" i="2"/>
  <c r="AX1165" i="2"/>
  <c r="AY1165" i="2"/>
  <c r="AU1166" i="2"/>
  <c r="AV1166" i="2"/>
  <c r="AW1166" i="2"/>
  <c r="AX1166" i="2"/>
  <c r="AY1166" i="2"/>
  <c r="AU1167" i="2"/>
  <c r="AV1167" i="2"/>
  <c r="AW1167" i="2"/>
  <c r="AX1167" i="2"/>
  <c r="AY1167" i="2"/>
  <c r="AU1168" i="2"/>
  <c r="AV1168" i="2"/>
  <c r="AW1168" i="2"/>
  <c r="AX1168" i="2"/>
  <c r="AY1168" i="2"/>
  <c r="AU1169" i="2"/>
  <c r="AV1169" i="2"/>
  <c r="AW1169" i="2"/>
  <c r="AX1169" i="2"/>
  <c r="AY1169" i="2"/>
  <c r="AU1170" i="2"/>
  <c r="AV1170" i="2"/>
  <c r="AW1170" i="2"/>
  <c r="AX1170" i="2"/>
  <c r="AY1170" i="2"/>
  <c r="AU1171" i="2"/>
  <c r="AV1171" i="2"/>
  <c r="AW1171" i="2"/>
  <c r="AX1171" i="2"/>
  <c r="AY1171" i="2"/>
  <c r="AU1172" i="2"/>
  <c r="AV1172" i="2"/>
  <c r="AW1172" i="2"/>
  <c r="AX1172" i="2"/>
  <c r="AY1172" i="2"/>
  <c r="AU1173" i="2"/>
  <c r="AV1173" i="2"/>
  <c r="AW1173" i="2"/>
  <c r="AX1173" i="2"/>
  <c r="AY1173" i="2"/>
  <c r="AU1174" i="2"/>
  <c r="AV1174" i="2"/>
  <c r="AW1174" i="2"/>
  <c r="AX1174" i="2"/>
  <c r="AY1174" i="2"/>
  <c r="AU1175" i="2"/>
  <c r="AV1175" i="2"/>
  <c r="AW1175" i="2"/>
  <c r="AX1175" i="2"/>
  <c r="AY1175" i="2"/>
  <c r="AU1176" i="2"/>
  <c r="AV1176" i="2"/>
  <c r="AW1176" i="2"/>
  <c r="AX1176" i="2"/>
  <c r="AY1176" i="2"/>
  <c r="AU1177" i="2"/>
  <c r="AV1177" i="2"/>
  <c r="AW1177" i="2"/>
  <c r="AX1177" i="2"/>
  <c r="AY1177" i="2"/>
  <c r="AU1178" i="2"/>
  <c r="AV1178" i="2"/>
  <c r="AW1178" i="2"/>
  <c r="AX1178" i="2"/>
  <c r="AY1178" i="2"/>
  <c r="AU1179" i="2"/>
  <c r="AV1179" i="2"/>
  <c r="AW1179" i="2"/>
  <c r="AX1179" i="2"/>
  <c r="AY1179" i="2"/>
  <c r="AU1180" i="2"/>
  <c r="AV1180" i="2"/>
  <c r="AW1180" i="2"/>
  <c r="AX1180" i="2"/>
  <c r="AY1180" i="2"/>
  <c r="AU1181" i="2"/>
  <c r="AV1181" i="2"/>
  <c r="AW1181" i="2"/>
  <c r="AX1181" i="2"/>
  <c r="AY1181" i="2"/>
  <c r="AU1182" i="2"/>
  <c r="AV1182" i="2"/>
  <c r="AW1182" i="2"/>
  <c r="AX1182" i="2"/>
  <c r="AY1182" i="2"/>
  <c r="AU1183" i="2"/>
  <c r="AV1183" i="2"/>
  <c r="AW1183" i="2"/>
  <c r="AX1183" i="2"/>
  <c r="AY1183" i="2"/>
  <c r="AU1184" i="2"/>
  <c r="AV1184" i="2"/>
  <c r="AW1184" i="2"/>
  <c r="AX1184" i="2"/>
  <c r="AY1184" i="2"/>
  <c r="AU1185" i="2"/>
  <c r="AV1185" i="2"/>
  <c r="AW1185" i="2"/>
  <c r="AX1185" i="2"/>
  <c r="AY1185" i="2"/>
  <c r="AU1186" i="2"/>
  <c r="AV1186" i="2"/>
  <c r="AW1186" i="2"/>
  <c r="AX1186" i="2"/>
  <c r="AY1186" i="2"/>
  <c r="AU1187" i="2"/>
  <c r="AV1187" i="2"/>
  <c r="AW1187" i="2"/>
  <c r="AX1187" i="2"/>
  <c r="AY1187" i="2"/>
  <c r="AU1188" i="2"/>
  <c r="AV1188" i="2"/>
  <c r="AW1188" i="2"/>
  <c r="AX1188" i="2"/>
  <c r="AY1188" i="2"/>
  <c r="AU1189" i="2"/>
  <c r="AV1189" i="2"/>
  <c r="AW1189" i="2"/>
  <c r="AX1189" i="2"/>
  <c r="AY1189" i="2"/>
  <c r="AU1190" i="2"/>
  <c r="AV1190" i="2"/>
  <c r="AW1190" i="2"/>
  <c r="AX1190" i="2"/>
  <c r="AY1190" i="2"/>
  <c r="AU1191" i="2"/>
  <c r="AV1191" i="2"/>
  <c r="AW1191" i="2"/>
  <c r="AX1191" i="2"/>
  <c r="AY1191" i="2"/>
  <c r="AU1192" i="2"/>
  <c r="AV1192" i="2"/>
  <c r="AW1192" i="2"/>
  <c r="AX1192" i="2"/>
  <c r="AY1192" i="2"/>
  <c r="AU1193" i="2"/>
  <c r="AV1193" i="2"/>
  <c r="AW1193" i="2"/>
  <c r="AX1193" i="2"/>
  <c r="AY1193" i="2"/>
  <c r="AU1194" i="2"/>
  <c r="AV1194" i="2"/>
  <c r="AW1194" i="2"/>
  <c r="AX1194" i="2"/>
  <c r="AY1194" i="2"/>
  <c r="AU1195" i="2"/>
  <c r="AV1195" i="2"/>
  <c r="AW1195" i="2"/>
  <c r="AX1195" i="2"/>
  <c r="AY1195" i="2"/>
  <c r="AU1196" i="2"/>
  <c r="AV1196" i="2"/>
  <c r="AW1196" i="2"/>
  <c r="AX1196" i="2"/>
  <c r="AY1196" i="2"/>
  <c r="AU1197" i="2"/>
  <c r="AV1197" i="2"/>
  <c r="AW1197" i="2"/>
  <c r="AX1197" i="2"/>
  <c r="AY1197" i="2"/>
  <c r="AU1198" i="2"/>
  <c r="AV1198" i="2"/>
  <c r="AW1198" i="2"/>
  <c r="AX1198" i="2"/>
  <c r="AY1198" i="2"/>
  <c r="AU1199" i="2"/>
  <c r="AV1199" i="2"/>
  <c r="AW1199" i="2"/>
  <c r="AX1199" i="2"/>
  <c r="AY1199" i="2"/>
  <c r="AU1200" i="2"/>
  <c r="AV1200" i="2"/>
  <c r="AW1200" i="2"/>
  <c r="AX1200" i="2"/>
  <c r="AY1200" i="2"/>
  <c r="AU1201" i="2"/>
  <c r="AV1201" i="2"/>
  <c r="AW1201" i="2"/>
  <c r="AX1201" i="2"/>
  <c r="AY1201" i="2"/>
  <c r="AU1202" i="2"/>
  <c r="AV1202" i="2"/>
  <c r="AW1202" i="2"/>
  <c r="AX1202" i="2"/>
  <c r="AY1202" i="2"/>
  <c r="AU1203" i="2"/>
  <c r="AV1203" i="2"/>
  <c r="AW1203" i="2"/>
  <c r="AX1203" i="2"/>
  <c r="AY1203" i="2"/>
  <c r="AU1204" i="2"/>
  <c r="AV1204" i="2"/>
  <c r="AW1204" i="2"/>
  <c r="AX1204" i="2"/>
  <c r="AY1204" i="2"/>
  <c r="AU1205" i="2"/>
  <c r="AV1205" i="2"/>
  <c r="AW1205" i="2"/>
  <c r="AX1205" i="2"/>
  <c r="AY1205" i="2"/>
  <c r="AU1206" i="2"/>
  <c r="AV1206" i="2"/>
  <c r="AW1206" i="2"/>
  <c r="AX1206" i="2"/>
  <c r="AY1206" i="2"/>
  <c r="AU1207" i="2"/>
  <c r="AV1207" i="2"/>
  <c r="AW1207" i="2"/>
  <c r="AX1207" i="2"/>
  <c r="AY1207" i="2"/>
  <c r="AU1208" i="2"/>
  <c r="AV1208" i="2"/>
  <c r="AW1208" i="2"/>
  <c r="AX1208" i="2"/>
  <c r="AY1208" i="2"/>
  <c r="AU1209" i="2"/>
  <c r="AV1209" i="2"/>
  <c r="AW1209" i="2"/>
  <c r="AX1209" i="2"/>
  <c r="AY1209" i="2"/>
  <c r="AU1210" i="2"/>
  <c r="AV1210" i="2"/>
  <c r="AW1210" i="2"/>
  <c r="AX1210" i="2"/>
  <c r="AY1210" i="2"/>
  <c r="AU1211" i="2"/>
  <c r="AV1211" i="2"/>
  <c r="AW1211" i="2"/>
  <c r="AX1211" i="2"/>
  <c r="AY1211" i="2"/>
  <c r="AU1212" i="2"/>
  <c r="AV1212" i="2"/>
  <c r="AW1212" i="2"/>
  <c r="AX1212" i="2"/>
  <c r="AY1212" i="2"/>
  <c r="AU1213" i="2"/>
  <c r="AV1213" i="2"/>
  <c r="AW1213" i="2"/>
  <c r="AX1213" i="2"/>
  <c r="AY1213" i="2"/>
  <c r="AU1214" i="2"/>
  <c r="AV1214" i="2"/>
  <c r="AW1214" i="2"/>
  <c r="AX1214" i="2"/>
  <c r="AY1214" i="2"/>
  <c r="AU1215" i="2"/>
  <c r="AV1215" i="2"/>
  <c r="AW1215" i="2"/>
  <c r="AX1215" i="2"/>
  <c r="AY1215" i="2"/>
  <c r="AU1216" i="2"/>
  <c r="AV1216" i="2"/>
  <c r="AW1216" i="2"/>
  <c r="AX1216" i="2"/>
  <c r="AY1216" i="2"/>
  <c r="AU1217" i="2"/>
  <c r="AV1217" i="2"/>
  <c r="AW1217" i="2"/>
  <c r="AX1217" i="2"/>
  <c r="AY1217" i="2"/>
  <c r="AU1218" i="2"/>
  <c r="AV1218" i="2"/>
  <c r="AW1218" i="2"/>
  <c r="AX1218" i="2"/>
  <c r="AY1218" i="2"/>
  <c r="AU1219" i="2"/>
  <c r="AV1219" i="2"/>
  <c r="AW1219" i="2"/>
  <c r="AX1219" i="2"/>
  <c r="AY1219" i="2"/>
  <c r="AU1220" i="2"/>
  <c r="AV1220" i="2"/>
  <c r="AW1220" i="2"/>
  <c r="AX1220" i="2"/>
  <c r="AY1220" i="2"/>
  <c r="AU1221" i="2"/>
  <c r="AV1221" i="2"/>
  <c r="AW1221" i="2"/>
  <c r="AX1221" i="2"/>
  <c r="AY1221" i="2"/>
  <c r="AU1222" i="2"/>
  <c r="AV1222" i="2"/>
  <c r="AW1222" i="2"/>
  <c r="AX1222" i="2"/>
  <c r="AY1222" i="2"/>
  <c r="AU1223" i="2"/>
  <c r="AV1223" i="2"/>
  <c r="AW1223" i="2"/>
  <c r="AX1223" i="2"/>
  <c r="AY1223" i="2"/>
  <c r="AU1224" i="2"/>
  <c r="AV1224" i="2"/>
  <c r="AW1224" i="2"/>
  <c r="AX1224" i="2"/>
  <c r="AY1224" i="2"/>
  <c r="AU1225" i="2"/>
  <c r="AV1225" i="2"/>
  <c r="AW1225" i="2"/>
  <c r="AX1225" i="2"/>
  <c r="AY1225" i="2"/>
  <c r="AU1226" i="2"/>
  <c r="AV1226" i="2"/>
  <c r="AW1226" i="2"/>
  <c r="AX1226" i="2"/>
  <c r="AY1226" i="2"/>
  <c r="AU1227" i="2"/>
  <c r="AV1227" i="2"/>
  <c r="AW1227" i="2"/>
  <c r="AX1227" i="2"/>
  <c r="AY1227" i="2"/>
  <c r="AU1228" i="2"/>
  <c r="AV1228" i="2"/>
  <c r="AW1228" i="2"/>
  <c r="AX1228" i="2"/>
  <c r="AY1228" i="2"/>
  <c r="AU1229" i="2"/>
  <c r="AV1229" i="2"/>
  <c r="AW1229" i="2"/>
  <c r="AX1229" i="2"/>
  <c r="AY1229" i="2"/>
  <c r="AU1230" i="2"/>
  <c r="AV1230" i="2"/>
  <c r="AW1230" i="2"/>
  <c r="AX1230" i="2"/>
  <c r="AY1230" i="2"/>
  <c r="AU1231" i="2"/>
  <c r="AV1231" i="2"/>
  <c r="AW1231" i="2"/>
  <c r="AX1231" i="2"/>
  <c r="AY1231" i="2"/>
  <c r="AU1232" i="2"/>
  <c r="AV1232" i="2"/>
  <c r="AW1232" i="2"/>
  <c r="AX1232" i="2"/>
  <c r="AY1232" i="2"/>
  <c r="AU1233" i="2"/>
  <c r="AV1233" i="2"/>
  <c r="AW1233" i="2"/>
  <c r="AX1233" i="2"/>
  <c r="AY1233" i="2"/>
  <c r="AU1234" i="2"/>
  <c r="AV1234" i="2"/>
  <c r="AW1234" i="2"/>
  <c r="AX1234" i="2"/>
  <c r="AY1234" i="2"/>
  <c r="AU1235" i="2"/>
  <c r="AV1235" i="2"/>
  <c r="AW1235" i="2"/>
  <c r="AX1235" i="2"/>
  <c r="AY1235" i="2"/>
  <c r="AU1236" i="2"/>
  <c r="AV1236" i="2"/>
  <c r="AW1236" i="2"/>
  <c r="AX1236" i="2"/>
  <c r="AY1236" i="2"/>
  <c r="AU1237" i="2"/>
  <c r="AV1237" i="2"/>
  <c r="AW1237" i="2"/>
  <c r="AX1237" i="2"/>
  <c r="AY1237" i="2"/>
  <c r="AU1238" i="2"/>
  <c r="AV1238" i="2"/>
  <c r="AW1238" i="2"/>
  <c r="AX1238" i="2"/>
  <c r="AY1238" i="2"/>
  <c r="AU1239" i="2"/>
  <c r="AV1239" i="2"/>
  <c r="AW1239" i="2"/>
  <c r="AX1239" i="2"/>
  <c r="AY1239" i="2"/>
  <c r="AU1240" i="2"/>
  <c r="AV1240" i="2"/>
  <c r="AW1240" i="2"/>
  <c r="AX1240" i="2"/>
  <c r="AY1240" i="2"/>
  <c r="AU1241" i="2"/>
  <c r="AV1241" i="2"/>
  <c r="AW1241" i="2"/>
  <c r="AX1241" i="2"/>
  <c r="AY1241" i="2"/>
  <c r="AU1242" i="2"/>
  <c r="AV1242" i="2"/>
  <c r="AW1242" i="2"/>
  <c r="AX1242" i="2"/>
  <c r="AY1242" i="2"/>
  <c r="AU1243" i="2"/>
  <c r="AV1243" i="2"/>
  <c r="AW1243" i="2"/>
  <c r="AX1243" i="2"/>
  <c r="AY1243" i="2"/>
  <c r="AU1244" i="2"/>
  <c r="AV1244" i="2"/>
  <c r="AW1244" i="2"/>
  <c r="AX1244" i="2"/>
  <c r="AY1244" i="2"/>
  <c r="AU1245" i="2"/>
  <c r="AV1245" i="2"/>
  <c r="AW1245" i="2"/>
  <c r="AX1245" i="2"/>
  <c r="AY1245" i="2"/>
  <c r="AU1246" i="2"/>
  <c r="AV1246" i="2"/>
  <c r="AW1246" i="2"/>
  <c r="AX1246" i="2"/>
  <c r="AY1246" i="2"/>
  <c r="AU1247" i="2"/>
  <c r="AV1247" i="2"/>
  <c r="AW1247" i="2"/>
  <c r="AX1247" i="2"/>
  <c r="AY1247" i="2"/>
  <c r="AU1248" i="2"/>
  <c r="AV1248" i="2"/>
  <c r="AW1248" i="2"/>
  <c r="AX1248" i="2"/>
  <c r="AY1248" i="2"/>
  <c r="AU1249" i="2"/>
  <c r="AV1249" i="2"/>
  <c r="AW1249" i="2"/>
  <c r="AX1249" i="2"/>
  <c r="AY1249" i="2"/>
  <c r="AU1250" i="2"/>
  <c r="AV1250" i="2"/>
  <c r="AW1250" i="2"/>
  <c r="AX1250" i="2"/>
  <c r="AY1250" i="2"/>
  <c r="AU1251" i="2"/>
  <c r="AV1251" i="2"/>
  <c r="AW1251" i="2"/>
  <c r="AX1251" i="2"/>
  <c r="AY1251" i="2"/>
  <c r="AU1252" i="2"/>
  <c r="AV1252" i="2"/>
  <c r="AW1252" i="2"/>
  <c r="AX1252" i="2"/>
  <c r="AY1252" i="2"/>
  <c r="AU1253" i="2"/>
  <c r="AV1253" i="2"/>
  <c r="AW1253" i="2"/>
  <c r="AX1253" i="2"/>
  <c r="AY1253" i="2"/>
  <c r="AU1254" i="2"/>
  <c r="AV1254" i="2"/>
  <c r="AW1254" i="2"/>
  <c r="AX1254" i="2"/>
  <c r="AY1254" i="2"/>
  <c r="AU1255" i="2"/>
  <c r="AV1255" i="2"/>
  <c r="AW1255" i="2"/>
  <c r="AX1255" i="2"/>
  <c r="AY1255" i="2"/>
  <c r="AU1256" i="2"/>
  <c r="AV1256" i="2"/>
  <c r="AW1256" i="2"/>
  <c r="AX1256" i="2"/>
  <c r="AY1256" i="2"/>
  <c r="AU1257" i="2"/>
  <c r="AV1257" i="2"/>
  <c r="AW1257" i="2"/>
  <c r="AX1257" i="2"/>
  <c r="AY1257" i="2"/>
  <c r="AU1258" i="2"/>
  <c r="AV1258" i="2"/>
  <c r="AW1258" i="2"/>
  <c r="AX1258" i="2"/>
  <c r="AY1258" i="2"/>
  <c r="AU1259" i="2"/>
  <c r="AV1259" i="2"/>
  <c r="AW1259" i="2"/>
  <c r="AX1259" i="2"/>
  <c r="AY1259" i="2"/>
  <c r="AU1260" i="2"/>
  <c r="AV1260" i="2"/>
  <c r="AW1260" i="2"/>
  <c r="AX1260" i="2"/>
  <c r="AY1260" i="2"/>
  <c r="AU1261" i="2"/>
  <c r="AV1261" i="2"/>
  <c r="AW1261" i="2"/>
  <c r="AX1261" i="2"/>
  <c r="AY1261" i="2"/>
  <c r="AU1262" i="2"/>
  <c r="AV1262" i="2"/>
  <c r="AW1262" i="2"/>
  <c r="AX1262" i="2"/>
  <c r="AY1262" i="2"/>
  <c r="AU1263" i="2"/>
  <c r="AV1263" i="2"/>
  <c r="AW1263" i="2"/>
  <c r="AX1263" i="2"/>
  <c r="AY1263" i="2"/>
  <c r="AU1264" i="2"/>
  <c r="AV1264" i="2"/>
  <c r="AW1264" i="2"/>
  <c r="AX1264" i="2"/>
  <c r="AY1264" i="2"/>
  <c r="AU1265" i="2"/>
  <c r="AV1265" i="2"/>
  <c r="AW1265" i="2"/>
  <c r="AX1265" i="2"/>
  <c r="AY1265" i="2"/>
  <c r="AU1266" i="2"/>
  <c r="AV1266" i="2"/>
  <c r="AW1266" i="2"/>
  <c r="AX1266" i="2"/>
  <c r="AY1266" i="2"/>
  <c r="AU1267" i="2"/>
  <c r="AV1267" i="2"/>
  <c r="AW1267" i="2"/>
  <c r="AX1267" i="2"/>
  <c r="AY1267" i="2"/>
  <c r="AU1268" i="2"/>
  <c r="AV1268" i="2"/>
  <c r="AW1268" i="2"/>
  <c r="AX1268" i="2"/>
  <c r="AY1268" i="2"/>
  <c r="AU1269" i="2"/>
  <c r="AV1269" i="2"/>
  <c r="AW1269" i="2"/>
  <c r="AX1269" i="2"/>
  <c r="AY1269" i="2"/>
  <c r="AU1270" i="2"/>
  <c r="AV1270" i="2"/>
  <c r="AW1270" i="2"/>
  <c r="AX1270" i="2"/>
  <c r="AY1270" i="2"/>
  <c r="AU1271" i="2"/>
  <c r="AV1271" i="2"/>
  <c r="AW1271" i="2"/>
  <c r="AX1271" i="2"/>
  <c r="AY1271" i="2"/>
  <c r="AU1272" i="2"/>
  <c r="AV1272" i="2"/>
  <c r="AW1272" i="2"/>
  <c r="AX1272" i="2"/>
  <c r="AY1272" i="2"/>
  <c r="AU1273" i="2"/>
  <c r="AV1273" i="2"/>
  <c r="AW1273" i="2"/>
  <c r="AX1273" i="2"/>
  <c r="AY1273" i="2"/>
  <c r="AU1274" i="2"/>
  <c r="AV1274" i="2"/>
  <c r="AW1274" i="2"/>
  <c r="AX1274" i="2"/>
  <c r="AY1274" i="2"/>
  <c r="AU1275" i="2"/>
  <c r="AV1275" i="2"/>
  <c r="AW1275" i="2"/>
  <c r="AX1275" i="2"/>
  <c r="AY1275" i="2"/>
  <c r="AU1276" i="2"/>
  <c r="AV1276" i="2"/>
  <c r="AW1276" i="2"/>
  <c r="AX1276" i="2"/>
  <c r="AY1276" i="2"/>
  <c r="AU1277" i="2"/>
  <c r="AV1277" i="2"/>
  <c r="AW1277" i="2"/>
  <c r="AX1277" i="2"/>
  <c r="AY1277" i="2"/>
  <c r="AU1278" i="2"/>
  <c r="AV1278" i="2"/>
  <c r="AW1278" i="2"/>
  <c r="AX1278" i="2"/>
  <c r="AY1278" i="2"/>
  <c r="AU1279" i="2"/>
  <c r="AV1279" i="2"/>
  <c r="AW1279" i="2"/>
  <c r="AX1279" i="2"/>
  <c r="AY1279" i="2"/>
  <c r="AU1280" i="2"/>
  <c r="AV1280" i="2"/>
  <c r="AW1280" i="2"/>
  <c r="AX1280" i="2"/>
  <c r="AY1280" i="2"/>
  <c r="AU1281" i="2"/>
  <c r="AV1281" i="2"/>
  <c r="AW1281" i="2"/>
  <c r="AX1281" i="2"/>
  <c r="AY1281" i="2"/>
  <c r="AU1282" i="2"/>
  <c r="AV1282" i="2"/>
  <c r="AW1282" i="2"/>
  <c r="AX1282" i="2"/>
  <c r="AY1282" i="2"/>
  <c r="AU1283" i="2"/>
  <c r="AV1283" i="2"/>
  <c r="AW1283" i="2"/>
  <c r="AX1283" i="2"/>
  <c r="AY1283" i="2"/>
  <c r="AU1284" i="2"/>
  <c r="AV1284" i="2"/>
  <c r="AW1284" i="2"/>
  <c r="AX1284" i="2"/>
  <c r="AY1284" i="2"/>
  <c r="AU1285" i="2"/>
  <c r="AV1285" i="2"/>
  <c r="AW1285" i="2"/>
  <c r="AX1285" i="2"/>
  <c r="AY1285" i="2"/>
  <c r="AU1286" i="2"/>
  <c r="AV1286" i="2"/>
  <c r="AW1286" i="2"/>
  <c r="AX1286" i="2"/>
  <c r="AY1286" i="2"/>
  <c r="AU1287" i="2"/>
  <c r="AV1287" i="2"/>
  <c r="AW1287" i="2"/>
  <c r="AX1287" i="2"/>
  <c r="AY1287" i="2"/>
  <c r="AU1288" i="2"/>
  <c r="AV1288" i="2"/>
  <c r="AW1288" i="2"/>
  <c r="AX1288" i="2"/>
  <c r="AY1288" i="2"/>
  <c r="AU1289" i="2"/>
  <c r="AV1289" i="2"/>
  <c r="AW1289" i="2"/>
  <c r="AX1289" i="2"/>
  <c r="AY1289" i="2"/>
  <c r="AU1290" i="2"/>
  <c r="AV1290" i="2"/>
  <c r="AW1290" i="2"/>
  <c r="AX1290" i="2"/>
  <c r="AY1290" i="2"/>
  <c r="AU1291" i="2"/>
  <c r="AV1291" i="2"/>
  <c r="AW1291" i="2"/>
  <c r="AX1291" i="2"/>
  <c r="AY1291" i="2"/>
  <c r="AU1292" i="2"/>
  <c r="AV1292" i="2"/>
  <c r="AW1292" i="2"/>
  <c r="AX1292" i="2"/>
  <c r="AY1292" i="2"/>
  <c r="AU1293" i="2"/>
  <c r="AV1293" i="2"/>
  <c r="AW1293" i="2"/>
  <c r="AX1293" i="2"/>
  <c r="AY1293" i="2"/>
  <c r="AU1294" i="2"/>
  <c r="AV1294" i="2"/>
  <c r="AW1294" i="2"/>
  <c r="AX1294" i="2"/>
  <c r="AY1294" i="2"/>
  <c r="AU1295" i="2"/>
  <c r="AV1295" i="2"/>
  <c r="AW1295" i="2"/>
  <c r="AX1295" i="2"/>
  <c r="AY1295" i="2"/>
  <c r="AU1296" i="2"/>
  <c r="AV1296" i="2"/>
  <c r="AW1296" i="2"/>
  <c r="AX1296" i="2"/>
  <c r="AY1296" i="2"/>
  <c r="AU1297" i="2"/>
  <c r="AV1297" i="2"/>
  <c r="AW1297" i="2"/>
  <c r="AX1297" i="2"/>
  <c r="AY1297" i="2"/>
  <c r="AU1298" i="2"/>
  <c r="AV1298" i="2"/>
  <c r="AW1298" i="2"/>
  <c r="AX1298" i="2"/>
  <c r="AY1298" i="2"/>
  <c r="AU1299" i="2"/>
  <c r="AV1299" i="2"/>
  <c r="AW1299" i="2"/>
  <c r="AX1299" i="2"/>
  <c r="AY1299" i="2"/>
  <c r="AU1300" i="2"/>
  <c r="AV1300" i="2"/>
  <c r="AW1300" i="2"/>
  <c r="AX1300" i="2"/>
  <c r="AY1300" i="2"/>
  <c r="AU1301" i="2"/>
  <c r="AV1301" i="2"/>
  <c r="AW1301" i="2"/>
  <c r="AX1301" i="2"/>
  <c r="AY1301" i="2"/>
  <c r="AU1302" i="2"/>
  <c r="AV1302" i="2"/>
  <c r="AW1302" i="2"/>
  <c r="AX1302" i="2"/>
  <c r="AY1302" i="2"/>
  <c r="AU1303" i="2"/>
  <c r="AV1303" i="2"/>
  <c r="AW1303" i="2"/>
  <c r="AX1303" i="2"/>
  <c r="AY1303" i="2"/>
  <c r="AU1304" i="2"/>
  <c r="AV1304" i="2"/>
  <c r="AW1304" i="2"/>
  <c r="AX1304" i="2"/>
  <c r="AY1304" i="2"/>
  <c r="AU1305" i="2"/>
  <c r="AV1305" i="2"/>
  <c r="AW1305" i="2"/>
  <c r="AX1305" i="2"/>
  <c r="AY1305" i="2"/>
  <c r="AU1306" i="2"/>
  <c r="AV1306" i="2"/>
  <c r="AW1306" i="2"/>
  <c r="AX1306" i="2"/>
  <c r="AY1306" i="2"/>
  <c r="AU1307" i="2"/>
  <c r="AV1307" i="2"/>
  <c r="AW1307" i="2"/>
  <c r="AX1307" i="2"/>
  <c r="AY1307" i="2"/>
  <c r="AU1308" i="2"/>
  <c r="AV1308" i="2"/>
  <c r="AW1308" i="2"/>
  <c r="AX1308" i="2"/>
  <c r="AY1308" i="2"/>
  <c r="AU1309" i="2"/>
  <c r="AV1309" i="2"/>
  <c r="AW1309" i="2"/>
  <c r="AX1309" i="2"/>
  <c r="AY1309" i="2"/>
  <c r="AU1310" i="2"/>
  <c r="AV1310" i="2"/>
  <c r="AW1310" i="2"/>
  <c r="AX1310" i="2"/>
  <c r="AY1310" i="2"/>
  <c r="AU1311" i="2"/>
  <c r="AV1311" i="2"/>
  <c r="AW1311" i="2"/>
  <c r="AX1311" i="2"/>
  <c r="AY1311" i="2"/>
  <c r="AU1312" i="2"/>
  <c r="AV1312" i="2"/>
  <c r="AW1312" i="2"/>
  <c r="AX1312" i="2"/>
  <c r="AY1312" i="2"/>
  <c r="AU1313" i="2"/>
  <c r="AV1313" i="2"/>
  <c r="AW1313" i="2"/>
  <c r="AX1313" i="2"/>
  <c r="AY1313" i="2"/>
  <c r="AU1314" i="2"/>
  <c r="AV1314" i="2"/>
  <c r="AW1314" i="2"/>
  <c r="AX1314" i="2"/>
  <c r="AY1314" i="2"/>
  <c r="AU1315" i="2"/>
  <c r="AV1315" i="2"/>
  <c r="AW1315" i="2"/>
  <c r="AX1315" i="2"/>
  <c r="AY1315" i="2"/>
  <c r="AU1316" i="2"/>
  <c r="AV1316" i="2"/>
  <c r="AW1316" i="2"/>
  <c r="AX1316" i="2"/>
  <c r="AY1316" i="2"/>
  <c r="AU1317" i="2"/>
  <c r="AV1317" i="2"/>
  <c r="AW1317" i="2"/>
  <c r="AX1317" i="2"/>
  <c r="AY1317" i="2"/>
  <c r="AU1318" i="2"/>
  <c r="AV1318" i="2"/>
  <c r="AW1318" i="2"/>
  <c r="AX1318" i="2"/>
  <c r="AY1318" i="2"/>
  <c r="AU1319" i="2"/>
  <c r="AV1319" i="2"/>
  <c r="AW1319" i="2"/>
  <c r="AX1319" i="2"/>
  <c r="AY1319" i="2"/>
  <c r="AU1320" i="2"/>
  <c r="AV1320" i="2"/>
  <c r="AW1320" i="2"/>
  <c r="AX1320" i="2"/>
  <c r="AY1320" i="2"/>
  <c r="AU1321" i="2"/>
  <c r="AV1321" i="2"/>
  <c r="AW1321" i="2"/>
  <c r="AX1321" i="2"/>
  <c r="AY1321" i="2"/>
  <c r="AU1322" i="2"/>
  <c r="AV1322" i="2"/>
  <c r="AW1322" i="2"/>
  <c r="AX1322" i="2"/>
  <c r="AY1322" i="2"/>
  <c r="AU1323" i="2"/>
  <c r="AV1323" i="2"/>
  <c r="AW1323" i="2"/>
  <c r="AX1323" i="2"/>
  <c r="AY1323" i="2"/>
  <c r="AU1324" i="2"/>
  <c r="AV1324" i="2"/>
  <c r="AW1324" i="2"/>
  <c r="AX1324" i="2"/>
  <c r="AY1324" i="2"/>
  <c r="AU1325" i="2"/>
  <c r="AV1325" i="2"/>
  <c r="AW1325" i="2"/>
  <c r="AX1325" i="2"/>
  <c r="AY1325" i="2"/>
  <c r="AU1326" i="2"/>
  <c r="AV1326" i="2"/>
  <c r="AW1326" i="2"/>
  <c r="AX1326" i="2"/>
  <c r="AY1326" i="2"/>
  <c r="AU1327" i="2"/>
  <c r="AV1327" i="2"/>
  <c r="AW1327" i="2"/>
  <c r="AX1327" i="2"/>
  <c r="AY1327" i="2"/>
  <c r="AU1328" i="2"/>
  <c r="AV1328" i="2"/>
  <c r="AW1328" i="2"/>
  <c r="AX1328" i="2"/>
  <c r="AY1328" i="2"/>
  <c r="AU1329" i="2"/>
  <c r="AV1329" i="2"/>
  <c r="AW1329" i="2"/>
  <c r="AX1329" i="2"/>
  <c r="AY1329" i="2"/>
  <c r="AU1330" i="2"/>
  <c r="AV1330" i="2"/>
  <c r="AW1330" i="2"/>
  <c r="AX1330" i="2"/>
  <c r="AY1330" i="2"/>
  <c r="AU1331" i="2"/>
  <c r="AV1331" i="2"/>
  <c r="AW1331" i="2"/>
  <c r="AX1331" i="2"/>
  <c r="AY1331" i="2"/>
  <c r="AU1332" i="2"/>
  <c r="AV1332" i="2"/>
  <c r="AW1332" i="2"/>
  <c r="AX1332" i="2"/>
  <c r="AY1332" i="2"/>
  <c r="AU1333" i="2"/>
  <c r="AV1333" i="2"/>
  <c r="AW1333" i="2"/>
  <c r="AX1333" i="2"/>
  <c r="AY1333" i="2"/>
  <c r="AU1334" i="2"/>
  <c r="AV1334" i="2"/>
  <c r="AW1334" i="2"/>
  <c r="AX1334" i="2"/>
  <c r="AY1334" i="2"/>
  <c r="AU1335" i="2"/>
  <c r="AV1335" i="2"/>
  <c r="AW1335" i="2"/>
  <c r="AX1335" i="2"/>
  <c r="AY1335" i="2"/>
  <c r="AU1336" i="2"/>
  <c r="AV1336" i="2"/>
  <c r="AW1336" i="2"/>
  <c r="AX1336" i="2"/>
  <c r="AY1336" i="2"/>
  <c r="AU1337" i="2"/>
  <c r="AV1337" i="2"/>
  <c r="AW1337" i="2"/>
  <c r="AX1337" i="2"/>
  <c r="AY1337" i="2"/>
  <c r="AU1338" i="2"/>
  <c r="AV1338" i="2"/>
  <c r="AW1338" i="2"/>
  <c r="AX1338" i="2"/>
  <c r="AY1338" i="2"/>
  <c r="AU1339" i="2"/>
  <c r="AV1339" i="2"/>
  <c r="AW1339" i="2"/>
  <c r="AX1339" i="2"/>
  <c r="AY1339" i="2"/>
  <c r="AU1340" i="2"/>
  <c r="AV1340" i="2"/>
  <c r="AW1340" i="2"/>
  <c r="AX1340" i="2"/>
  <c r="AY1340" i="2"/>
  <c r="AU1341" i="2"/>
  <c r="AV1341" i="2"/>
  <c r="AW1341" i="2"/>
  <c r="AX1341" i="2"/>
  <c r="AY1341" i="2"/>
  <c r="AU1342" i="2"/>
  <c r="AV1342" i="2"/>
  <c r="AW1342" i="2"/>
  <c r="AX1342" i="2"/>
  <c r="AY1342" i="2"/>
  <c r="AU1343" i="2"/>
  <c r="AV1343" i="2"/>
  <c r="AW1343" i="2"/>
  <c r="AX1343" i="2"/>
  <c r="AY1343" i="2"/>
  <c r="AU1344" i="2"/>
  <c r="AV1344" i="2"/>
  <c r="AW1344" i="2"/>
  <c r="AX1344" i="2"/>
  <c r="AY1344" i="2"/>
  <c r="AU1345" i="2"/>
  <c r="AV1345" i="2"/>
  <c r="AW1345" i="2"/>
  <c r="AX1345" i="2"/>
  <c r="AY1345" i="2"/>
  <c r="AU1346" i="2"/>
  <c r="AV1346" i="2"/>
  <c r="AW1346" i="2"/>
  <c r="AX1346" i="2"/>
  <c r="AY1346" i="2"/>
  <c r="AU1347" i="2"/>
  <c r="AV1347" i="2"/>
  <c r="AW1347" i="2"/>
  <c r="AX1347" i="2"/>
  <c r="AY1347" i="2"/>
  <c r="AU1348" i="2"/>
  <c r="AV1348" i="2"/>
  <c r="AW1348" i="2"/>
  <c r="AX1348" i="2"/>
  <c r="AY1348" i="2"/>
  <c r="AU1349" i="2"/>
  <c r="AV1349" i="2"/>
  <c r="AW1349" i="2"/>
  <c r="AX1349" i="2"/>
  <c r="AY1349" i="2"/>
  <c r="AU1350" i="2"/>
  <c r="AV1350" i="2"/>
  <c r="AW1350" i="2"/>
  <c r="AX1350" i="2"/>
  <c r="AY1350" i="2"/>
  <c r="AU1351" i="2"/>
  <c r="AV1351" i="2"/>
  <c r="AW1351" i="2"/>
  <c r="AX1351" i="2"/>
  <c r="AY1351" i="2"/>
  <c r="AU1352" i="2"/>
  <c r="AV1352" i="2"/>
  <c r="AW1352" i="2"/>
  <c r="AX1352" i="2"/>
  <c r="AY1352" i="2"/>
  <c r="AU1353" i="2"/>
  <c r="AV1353" i="2"/>
  <c r="AW1353" i="2"/>
  <c r="AX1353" i="2"/>
  <c r="AY1353" i="2"/>
  <c r="AU1354" i="2"/>
  <c r="AV1354" i="2"/>
  <c r="AW1354" i="2"/>
  <c r="AX1354" i="2"/>
  <c r="AY1354" i="2"/>
  <c r="AU1355" i="2"/>
  <c r="AV1355" i="2"/>
  <c r="AW1355" i="2"/>
  <c r="AX1355" i="2"/>
  <c r="AY1355" i="2"/>
  <c r="AU1356" i="2"/>
  <c r="AV1356" i="2"/>
  <c r="AW1356" i="2"/>
  <c r="AX1356" i="2"/>
  <c r="AY1356" i="2"/>
  <c r="AU1357" i="2"/>
  <c r="AV1357" i="2"/>
  <c r="AW1357" i="2"/>
  <c r="AX1357" i="2"/>
  <c r="AY1357" i="2"/>
  <c r="AU1358" i="2"/>
  <c r="AV1358" i="2"/>
  <c r="AW1358" i="2"/>
  <c r="AX1358" i="2"/>
  <c r="AY1358" i="2"/>
  <c r="AU1359" i="2"/>
  <c r="AV1359" i="2"/>
  <c r="AW1359" i="2"/>
  <c r="AX1359" i="2"/>
  <c r="AY1359" i="2"/>
  <c r="AU1360" i="2"/>
  <c r="AV1360" i="2"/>
  <c r="AW1360" i="2"/>
  <c r="AX1360" i="2"/>
  <c r="AY1360" i="2"/>
  <c r="AU1361" i="2"/>
  <c r="AV1361" i="2"/>
  <c r="AW1361" i="2"/>
  <c r="AX1361" i="2"/>
  <c r="AY1361" i="2"/>
  <c r="AU1362" i="2"/>
  <c r="AV1362" i="2"/>
  <c r="AW1362" i="2"/>
  <c r="AX1362" i="2"/>
  <c r="AY1362" i="2"/>
  <c r="AU1363" i="2"/>
  <c r="AV1363" i="2"/>
  <c r="AW1363" i="2"/>
  <c r="AX1363" i="2"/>
  <c r="AY1363" i="2"/>
  <c r="AU1364" i="2"/>
  <c r="AV1364" i="2"/>
  <c r="AW1364" i="2"/>
  <c r="AX1364" i="2"/>
  <c r="AY1364" i="2"/>
  <c r="AU1365" i="2"/>
  <c r="AV1365" i="2"/>
  <c r="AW1365" i="2"/>
  <c r="AX1365" i="2"/>
  <c r="AY1365" i="2"/>
  <c r="AU1366" i="2"/>
  <c r="AV1366" i="2"/>
  <c r="AW1366" i="2"/>
  <c r="AX1366" i="2"/>
  <c r="AY1366" i="2"/>
  <c r="AU1367" i="2"/>
  <c r="AV1367" i="2"/>
  <c r="AW1367" i="2"/>
  <c r="AX1367" i="2"/>
  <c r="AY1367" i="2"/>
  <c r="AU1368" i="2"/>
  <c r="AV1368" i="2"/>
  <c r="AW1368" i="2"/>
  <c r="AX1368" i="2"/>
  <c r="AY1368" i="2"/>
  <c r="AU1369" i="2"/>
  <c r="AV1369" i="2"/>
  <c r="AW1369" i="2"/>
  <c r="AX1369" i="2"/>
  <c r="AY1369" i="2"/>
  <c r="AU1370" i="2"/>
  <c r="AV1370" i="2"/>
  <c r="AW1370" i="2"/>
  <c r="AX1370" i="2"/>
  <c r="AY1370" i="2"/>
  <c r="AU1371" i="2"/>
  <c r="AV1371" i="2"/>
  <c r="AW1371" i="2"/>
  <c r="AX1371" i="2"/>
  <c r="AY1371" i="2"/>
  <c r="AU1372" i="2"/>
  <c r="AV1372" i="2"/>
  <c r="AW1372" i="2"/>
  <c r="AX1372" i="2"/>
  <c r="AY1372" i="2"/>
  <c r="AU1373" i="2"/>
  <c r="AV1373" i="2"/>
  <c r="AW1373" i="2"/>
  <c r="AX1373" i="2"/>
  <c r="AY1373" i="2"/>
  <c r="AU1374" i="2"/>
  <c r="AV1374" i="2"/>
  <c r="AW1374" i="2"/>
  <c r="AX1374" i="2"/>
  <c r="AY1374" i="2"/>
  <c r="AU1375" i="2"/>
  <c r="AV1375" i="2"/>
  <c r="AW1375" i="2"/>
  <c r="AX1375" i="2"/>
  <c r="AY1375" i="2"/>
  <c r="AU1376" i="2"/>
  <c r="AV1376" i="2"/>
  <c r="AW1376" i="2"/>
  <c r="AX1376" i="2"/>
  <c r="AY1376" i="2"/>
  <c r="AU1377" i="2"/>
  <c r="AV1377" i="2"/>
  <c r="AW1377" i="2"/>
  <c r="AX1377" i="2"/>
  <c r="AY1377" i="2"/>
  <c r="AU1378" i="2"/>
  <c r="AV1378" i="2"/>
  <c r="AW1378" i="2"/>
  <c r="AX1378" i="2"/>
  <c r="AY1378" i="2"/>
  <c r="AU1379" i="2"/>
  <c r="AV1379" i="2"/>
  <c r="AW1379" i="2"/>
  <c r="AX1379" i="2"/>
  <c r="AY1379" i="2"/>
  <c r="AU1380" i="2"/>
  <c r="AV1380" i="2"/>
  <c r="AW1380" i="2"/>
  <c r="AX1380" i="2"/>
  <c r="AY1380" i="2"/>
  <c r="AU1381" i="2"/>
  <c r="AV1381" i="2"/>
  <c r="AW1381" i="2"/>
  <c r="AX1381" i="2"/>
  <c r="AY1381" i="2"/>
  <c r="AU1382" i="2"/>
  <c r="AV1382" i="2"/>
  <c r="AW1382" i="2"/>
  <c r="AX1382" i="2"/>
  <c r="AY1382" i="2"/>
  <c r="AU1383" i="2"/>
  <c r="AV1383" i="2"/>
  <c r="AW1383" i="2"/>
  <c r="AX1383" i="2"/>
  <c r="AY1383" i="2"/>
  <c r="AU1384" i="2"/>
  <c r="AV1384" i="2"/>
  <c r="AW1384" i="2"/>
  <c r="AX1384" i="2"/>
  <c r="AY1384" i="2"/>
  <c r="AU1385" i="2"/>
  <c r="AV1385" i="2"/>
  <c r="AW1385" i="2"/>
  <c r="AX1385" i="2"/>
  <c r="AY1385" i="2"/>
  <c r="AU1386" i="2"/>
  <c r="AV1386" i="2"/>
  <c r="AW1386" i="2"/>
  <c r="AX1386" i="2"/>
  <c r="AY1386" i="2"/>
  <c r="AU1387" i="2"/>
  <c r="AV1387" i="2"/>
  <c r="AW1387" i="2"/>
  <c r="AX1387" i="2"/>
  <c r="AY1387" i="2"/>
  <c r="AU1388" i="2"/>
  <c r="AV1388" i="2"/>
  <c r="AW1388" i="2"/>
  <c r="AX1388" i="2"/>
  <c r="AY1388" i="2"/>
  <c r="AU1389" i="2"/>
  <c r="AV1389" i="2"/>
  <c r="AW1389" i="2"/>
  <c r="AX1389" i="2"/>
  <c r="AY1389" i="2"/>
  <c r="AU1390" i="2"/>
  <c r="AV1390" i="2"/>
  <c r="AW1390" i="2"/>
  <c r="AX1390" i="2"/>
  <c r="AY1390" i="2"/>
  <c r="AU1391" i="2"/>
  <c r="AV1391" i="2"/>
  <c r="AW1391" i="2"/>
  <c r="AX1391" i="2"/>
  <c r="AY1391" i="2"/>
  <c r="AU1392" i="2"/>
  <c r="AV1392" i="2"/>
  <c r="AW1392" i="2"/>
  <c r="AX1392" i="2"/>
  <c r="AY1392" i="2"/>
  <c r="AU1393" i="2"/>
  <c r="AV1393" i="2"/>
  <c r="AW1393" i="2"/>
  <c r="AX1393" i="2"/>
  <c r="AY1393" i="2"/>
  <c r="AU1394" i="2"/>
  <c r="AV1394" i="2"/>
  <c r="AW1394" i="2"/>
  <c r="AX1394" i="2"/>
  <c r="AY1394" i="2"/>
  <c r="AU1395" i="2"/>
  <c r="AV1395" i="2"/>
  <c r="AW1395" i="2"/>
  <c r="AX1395" i="2"/>
  <c r="AY1395" i="2"/>
  <c r="AU1396" i="2"/>
  <c r="AV1396" i="2"/>
  <c r="AW1396" i="2"/>
  <c r="AX1396" i="2"/>
  <c r="AY1396" i="2"/>
  <c r="AU1397" i="2"/>
  <c r="AV1397" i="2"/>
  <c r="AW1397" i="2"/>
  <c r="AX1397" i="2"/>
  <c r="AY1397" i="2"/>
  <c r="AU1398" i="2"/>
  <c r="AV1398" i="2"/>
  <c r="AW1398" i="2"/>
  <c r="AX1398" i="2"/>
  <c r="AY1398" i="2"/>
  <c r="AU1399" i="2"/>
  <c r="AV1399" i="2"/>
  <c r="AW1399" i="2"/>
  <c r="AX1399" i="2"/>
  <c r="AY1399" i="2"/>
  <c r="AU1400" i="2"/>
  <c r="AV1400" i="2"/>
  <c r="AW1400" i="2"/>
  <c r="AX1400" i="2"/>
  <c r="AY1400" i="2"/>
  <c r="AU1401" i="2"/>
  <c r="AV1401" i="2"/>
  <c r="AW1401" i="2"/>
  <c r="AX1401" i="2"/>
  <c r="AY1401" i="2"/>
  <c r="AU1402" i="2"/>
  <c r="AV1402" i="2"/>
  <c r="AW1402" i="2"/>
  <c r="AX1402" i="2"/>
  <c r="AY1402" i="2"/>
  <c r="AU1403" i="2"/>
  <c r="AV1403" i="2"/>
  <c r="AW1403" i="2"/>
  <c r="AX1403" i="2"/>
  <c r="AY1403" i="2"/>
  <c r="AU1404" i="2"/>
  <c r="AV1404" i="2"/>
  <c r="AW1404" i="2"/>
  <c r="AX1404" i="2"/>
  <c r="AY1404" i="2"/>
  <c r="AU1405" i="2"/>
  <c r="AV1405" i="2"/>
  <c r="AW1405" i="2"/>
  <c r="AX1405" i="2"/>
  <c r="AY1405" i="2"/>
  <c r="AU1406" i="2"/>
  <c r="AV1406" i="2"/>
  <c r="AW1406" i="2"/>
  <c r="AX1406" i="2"/>
  <c r="AY1406" i="2"/>
  <c r="AU1407" i="2"/>
  <c r="AV1407" i="2"/>
  <c r="AW1407" i="2"/>
  <c r="AX1407" i="2"/>
  <c r="AY1407" i="2"/>
  <c r="AU1408" i="2"/>
  <c r="AV1408" i="2"/>
  <c r="AW1408" i="2"/>
  <c r="AX1408" i="2"/>
  <c r="AY1408" i="2"/>
  <c r="AU1409" i="2"/>
  <c r="AV1409" i="2"/>
  <c r="AW1409" i="2"/>
  <c r="AX1409" i="2"/>
  <c r="AY1409" i="2"/>
  <c r="AU1410" i="2"/>
  <c r="AV1410" i="2"/>
  <c r="AW1410" i="2"/>
  <c r="AX1410" i="2"/>
  <c r="AY1410" i="2"/>
  <c r="AU1411" i="2"/>
  <c r="AV1411" i="2"/>
  <c r="AW1411" i="2"/>
  <c r="AX1411" i="2"/>
  <c r="AY1411" i="2"/>
  <c r="AU1412" i="2"/>
  <c r="AV1412" i="2"/>
  <c r="AW1412" i="2"/>
  <c r="AX1412" i="2"/>
  <c r="AY1412" i="2"/>
  <c r="AU1413" i="2"/>
  <c r="AV1413" i="2"/>
  <c r="AW1413" i="2"/>
  <c r="AX1413" i="2"/>
  <c r="AY1413" i="2"/>
  <c r="AU1414" i="2"/>
  <c r="AV1414" i="2"/>
  <c r="AW1414" i="2"/>
  <c r="AX1414" i="2"/>
  <c r="AY1414" i="2"/>
  <c r="AU1415" i="2"/>
  <c r="AV1415" i="2"/>
  <c r="AW1415" i="2"/>
  <c r="AX1415" i="2"/>
  <c r="AY1415" i="2"/>
  <c r="AU1416" i="2"/>
  <c r="AV1416" i="2"/>
  <c r="AW1416" i="2"/>
  <c r="AX1416" i="2"/>
  <c r="AY1416" i="2"/>
  <c r="AU1417" i="2"/>
  <c r="AV1417" i="2"/>
  <c r="AW1417" i="2"/>
  <c r="AX1417" i="2"/>
  <c r="AY1417" i="2"/>
  <c r="AU1418" i="2"/>
  <c r="AV1418" i="2"/>
  <c r="AW1418" i="2"/>
  <c r="AX1418" i="2"/>
  <c r="AY1418" i="2"/>
  <c r="AU1419" i="2"/>
  <c r="AV1419" i="2"/>
  <c r="AW1419" i="2"/>
  <c r="AX1419" i="2"/>
  <c r="AY1419" i="2"/>
  <c r="AU1420" i="2"/>
  <c r="AV1420" i="2"/>
  <c r="AW1420" i="2"/>
  <c r="AX1420" i="2"/>
  <c r="AY1420" i="2"/>
  <c r="AU1421" i="2"/>
  <c r="AV1421" i="2"/>
  <c r="AW1421" i="2"/>
  <c r="AX1421" i="2"/>
  <c r="AY1421" i="2"/>
  <c r="AU1422" i="2"/>
  <c r="AV1422" i="2"/>
  <c r="AW1422" i="2"/>
  <c r="AX1422" i="2"/>
  <c r="AY1422" i="2"/>
  <c r="AU1423" i="2"/>
  <c r="AV1423" i="2"/>
  <c r="AW1423" i="2"/>
  <c r="AX1423" i="2"/>
  <c r="AY1423" i="2"/>
  <c r="AU1424" i="2"/>
  <c r="AV1424" i="2"/>
  <c r="AW1424" i="2"/>
  <c r="AX1424" i="2"/>
  <c r="AY1424" i="2"/>
  <c r="AU1425" i="2"/>
  <c r="AV1425" i="2"/>
  <c r="AW1425" i="2"/>
  <c r="AX1425" i="2"/>
  <c r="AY1425" i="2"/>
  <c r="AU1426" i="2"/>
  <c r="AV1426" i="2"/>
  <c r="AW1426" i="2"/>
  <c r="AX1426" i="2"/>
  <c r="AY1426" i="2"/>
  <c r="AU1427" i="2"/>
  <c r="AV1427" i="2"/>
  <c r="AW1427" i="2"/>
  <c r="AX1427" i="2"/>
  <c r="AY1427" i="2"/>
  <c r="AU1428" i="2"/>
  <c r="AV1428" i="2"/>
  <c r="AW1428" i="2"/>
  <c r="AX1428" i="2"/>
  <c r="AY1428" i="2"/>
  <c r="AU1429" i="2"/>
  <c r="AV1429" i="2"/>
  <c r="AW1429" i="2"/>
  <c r="AX1429" i="2"/>
  <c r="AY1429" i="2"/>
  <c r="AU1430" i="2"/>
  <c r="AV1430" i="2"/>
  <c r="AW1430" i="2"/>
  <c r="AX1430" i="2"/>
  <c r="AY1430" i="2"/>
  <c r="AU1431" i="2"/>
  <c r="AV1431" i="2"/>
  <c r="AW1431" i="2"/>
  <c r="AX1431" i="2"/>
  <c r="AY1431" i="2"/>
  <c r="AU1432" i="2"/>
  <c r="AV1432" i="2"/>
  <c r="AW1432" i="2"/>
  <c r="AX1432" i="2"/>
  <c r="AY1432" i="2"/>
  <c r="AU1433" i="2"/>
  <c r="AV1433" i="2"/>
  <c r="AW1433" i="2"/>
  <c r="AX1433" i="2"/>
  <c r="AY1433" i="2"/>
  <c r="AU1434" i="2"/>
  <c r="AV1434" i="2"/>
  <c r="AW1434" i="2"/>
  <c r="AX1434" i="2"/>
  <c r="AY1434" i="2"/>
  <c r="AU1435" i="2"/>
  <c r="AV1435" i="2"/>
  <c r="AW1435" i="2"/>
  <c r="AX1435" i="2"/>
  <c r="AY1435" i="2"/>
  <c r="AU1436" i="2"/>
  <c r="AV1436" i="2"/>
  <c r="AW1436" i="2"/>
  <c r="AX1436" i="2"/>
  <c r="AY1436" i="2"/>
  <c r="AU1437" i="2"/>
  <c r="AV1437" i="2"/>
  <c r="AW1437" i="2"/>
  <c r="AX1437" i="2"/>
  <c r="AY1437" i="2"/>
  <c r="AU1438" i="2"/>
  <c r="AV1438" i="2"/>
  <c r="AW1438" i="2"/>
  <c r="AX1438" i="2"/>
  <c r="AY1438" i="2"/>
  <c r="AU1439" i="2"/>
  <c r="AV1439" i="2"/>
  <c r="AW1439" i="2"/>
  <c r="AX1439" i="2"/>
  <c r="AY1439" i="2"/>
  <c r="AU1440" i="2"/>
  <c r="AV1440" i="2"/>
  <c r="AW1440" i="2"/>
  <c r="AX1440" i="2"/>
  <c r="AY1440" i="2"/>
  <c r="AU1441" i="2"/>
  <c r="AV1441" i="2"/>
  <c r="AW1441" i="2"/>
  <c r="AX1441" i="2"/>
  <c r="AY1441" i="2"/>
  <c r="AU1442" i="2"/>
  <c r="AV1442" i="2"/>
  <c r="AW1442" i="2"/>
  <c r="AX1442" i="2"/>
  <c r="AY1442" i="2"/>
  <c r="AU1443" i="2"/>
  <c r="AV1443" i="2"/>
  <c r="AW1443" i="2"/>
  <c r="AX1443" i="2"/>
  <c r="AY1443" i="2"/>
  <c r="AU1444" i="2"/>
  <c r="AV1444" i="2"/>
  <c r="AW1444" i="2"/>
  <c r="AX1444" i="2"/>
  <c r="AY1444" i="2"/>
  <c r="AU1445" i="2"/>
  <c r="AV1445" i="2"/>
  <c r="AW1445" i="2"/>
  <c r="AX1445" i="2"/>
  <c r="AY1445" i="2"/>
  <c r="AU1446" i="2"/>
  <c r="AV1446" i="2"/>
  <c r="AW1446" i="2"/>
  <c r="AX1446" i="2"/>
  <c r="AY1446" i="2"/>
  <c r="AU1447" i="2"/>
  <c r="AV1447" i="2"/>
  <c r="AW1447" i="2"/>
  <c r="AX1447" i="2"/>
  <c r="AY1447" i="2"/>
  <c r="AU1448" i="2"/>
  <c r="AV1448" i="2"/>
  <c r="AW1448" i="2"/>
  <c r="AX1448" i="2"/>
  <c r="AY1448" i="2"/>
  <c r="AU1449" i="2"/>
  <c r="AV1449" i="2"/>
  <c r="AW1449" i="2"/>
  <c r="AX1449" i="2"/>
  <c r="AY1449" i="2"/>
  <c r="AU1450" i="2"/>
  <c r="AV1450" i="2"/>
  <c r="AW1450" i="2"/>
  <c r="AX1450" i="2"/>
  <c r="AY1450" i="2"/>
  <c r="AU1451" i="2"/>
  <c r="AV1451" i="2"/>
  <c r="AW1451" i="2"/>
  <c r="AX1451" i="2"/>
  <c r="AY1451" i="2"/>
  <c r="AU1452" i="2"/>
  <c r="AV1452" i="2"/>
  <c r="AW1452" i="2"/>
  <c r="AX1452" i="2"/>
  <c r="AY1452" i="2"/>
  <c r="AU1453" i="2"/>
  <c r="AV1453" i="2"/>
  <c r="AW1453" i="2"/>
  <c r="AX1453" i="2"/>
  <c r="AY1453" i="2"/>
  <c r="AU1454" i="2"/>
  <c r="AV1454" i="2"/>
  <c r="AW1454" i="2"/>
  <c r="AX1454" i="2"/>
  <c r="AY1454" i="2"/>
  <c r="AU1455" i="2"/>
  <c r="AV1455" i="2"/>
  <c r="AW1455" i="2"/>
  <c r="AX1455" i="2"/>
  <c r="AY1455" i="2"/>
  <c r="AU1456" i="2"/>
  <c r="AV1456" i="2"/>
  <c r="AW1456" i="2"/>
  <c r="AX1456" i="2"/>
  <c r="AY1456" i="2"/>
  <c r="AU1457" i="2"/>
  <c r="AV1457" i="2"/>
  <c r="AW1457" i="2"/>
  <c r="AX1457" i="2"/>
  <c r="AY1457" i="2"/>
  <c r="AU1458" i="2"/>
  <c r="AV1458" i="2"/>
  <c r="AW1458" i="2"/>
  <c r="AX1458" i="2"/>
  <c r="AY1458" i="2"/>
  <c r="AU1459" i="2"/>
  <c r="AV1459" i="2"/>
  <c r="AW1459" i="2"/>
  <c r="AX1459" i="2"/>
  <c r="AY1459" i="2"/>
  <c r="AU1460" i="2"/>
  <c r="AV1460" i="2"/>
  <c r="AW1460" i="2"/>
  <c r="AX1460" i="2"/>
  <c r="AY1460" i="2"/>
  <c r="AU1461" i="2"/>
  <c r="AV1461" i="2"/>
  <c r="AW1461" i="2"/>
  <c r="AX1461" i="2"/>
  <c r="AY1461" i="2"/>
  <c r="AU1462" i="2"/>
  <c r="AV1462" i="2"/>
  <c r="AW1462" i="2"/>
  <c r="AX1462" i="2"/>
  <c r="AY1462" i="2"/>
  <c r="AU1463" i="2"/>
  <c r="AV1463" i="2"/>
  <c r="AW1463" i="2"/>
  <c r="AX1463" i="2"/>
  <c r="AY1463" i="2"/>
  <c r="AU1464" i="2"/>
  <c r="AV1464" i="2"/>
  <c r="AW1464" i="2"/>
  <c r="AX1464" i="2"/>
  <c r="AY1464" i="2"/>
  <c r="AU1465" i="2"/>
  <c r="AV1465" i="2"/>
  <c r="AW1465" i="2"/>
  <c r="AX1465" i="2"/>
  <c r="AY1465" i="2"/>
  <c r="AU1466" i="2"/>
  <c r="AV1466" i="2"/>
  <c r="AW1466" i="2"/>
  <c r="AX1466" i="2"/>
  <c r="AY1466" i="2"/>
  <c r="AU1467" i="2"/>
  <c r="AV1467" i="2"/>
  <c r="AW1467" i="2"/>
  <c r="AX1467" i="2"/>
  <c r="AY1467" i="2"/>
  <c r="AU1468" i="2"/>
  <c r="AV1468" i="2"/>
  <c r="AW1468" i="2"/>
  <c r="AX1468" i="2"/>
  <c r="AY1468" i="2"/>
  <c r="AU1469" i="2"/>
  <c r="AV1469" i="2"/>
  <c r="AW1469" i="2"/>
  <c r="AX1469" i="2"/>
  <c r="AY1469" i="2"/>
  <c r="AU1470" i="2"/>
  <c r="AV1470" i="2"/>
  <c r="AW1470" i="2"/>
  <c r="AX1470" i="2"/>
  <c r="AY1470" i="2"/>
  <c r="AU1471" i="2"/>
  <c r="AV1471" i="2"/>
  <c r="AW1471" i="2"/>
  <c r="AX1471" i="2"/>
  <c r="AY1471" i="2"/>
  <c r="AU1472" i="2"/>
  <c r="AV1472" i="2"/>
  <c r="AW1472" i="2"/>
  <c r="AX1472" i="2"/>
  <c r="AY1472" i="2"/>
  <c r="AU1473" i="2"/>
  <c r="AV1473" i="2"/>
  <c r="AW1473" i="2"/>
  <c r="AX1473" i="2"/>
  <c r="AY1473" i="2"/>
  <c r="AU1474" i="2"/>
  <c r="AV1474" i="2"/>
  <c r="AW1474" i="2"/>
  <c r="AX1474" i="2"/>
  <c r="AY1474" i="2"/>
  <c r="AU1475" i="2"/>
  <c r="AV1475" i="2"/>
  <c r="AW1475" i="2"/>
  <c r="AX1475" i="2"/>
  <c r="AY1475" i="2"/>
  <c r="AU1476" i="2"/>
  <c r="AV1476" i="2"/>
  <c r="AW1476" i="2"/>
  <c r="AX1476" i="2"/>
  <c r="AY1476" i="2"/>
  <c r="AU1477" i="2"/>
  <c r="AV1477" i="2"/>
  <c r="AW1477" i="2"/>
  <c r="AX1477" i="2"/>
  <c r="AY1477" i="2"/>
  <c r="AU1478" i="2"/>
  <c r="AV1478" i="2"/>
  <c r="AW1478" i="2"/>
  <c r="AX1478" i="2"/>
  <c r="AY1478" i="2"/>
  <c r="AU1479" i="2"/>
  <c r="AV1479" i="2"/>
  <c r="AW1479" i="2"/>
  <c r="AX1479" i="2"/>
  <c r="AY1479" i="2"/>
  <c r="AU1480" i="2"/>
  <c r="AV1480" i="2"/>
  <c r="AW1480" i="2"/>
  <c r="AX1480" i="2"/>
  <c r="AY1480" i="2"/>
  <c r="AU1481" i="2"/>
  <c r="AV1481" i="2"/>
  <c r="AW1481" i="2"/>
  <c r="AX1481" i="2"/>
  <c r="AY1481" i="2"/>
  <c r="AU1482" i="2"/>
  <c r="AV1482" i="2"/>
  <c r="AW1482" i="2"/>
  <c r="AX1482" i="2"/>
  <c r="AY1482" i="2"/>
  <c r="AU1483" i="2"/>
  <c r="AV1483" i="2"/>
  <c r="AW1483" i="2"/>
  <c r="AX1483" i="2"/>
  <c r="AY1483" i="2"/>
  <c r="AU1484" i="2"/>
  <c r="AV1484" i="2"/>
  <c r="AW1484" i="2"/>
  <c r="AX1484" i="2"/>
  <c r="AY1484" i="2"/>
  <c r="AU1485" i="2"/>
  <c r="AV1485" i="2"/>
  <c r="AW1485" i="2"/>
  <c r="AX1485" i="2"/>
  <c r="AY1485" i="2"/>
  <c r="AU1486" i="2"/>
  <c r="AV1486" i="2"/>
  <c r="AW1486" i="2"/>
  <c r="AX1486" i="2"/>
  <c r="AY1486" i="2"/>
  <c r="AU1487" i="2"/>
  <c r="AV1487" i="2"/>
  <c r="AW1487" i="2"/>
  <c r="AX1487" i="2"/>
  <c r="AY1487" i="2"/>
  <c r="AU1488" i="2"/>
  <c r="AV1488" i="2"/>
  <c r="AW1488" i="2"/>
  <c r="AX1488" i="2"/>
  <c r="AY1488" i="2"/>
  <c r="AU1489" i="2"/>
  <c r="AV1489" i="2"/>
  <c r="AW1489" i="2"/>
  <c r="AX1489" i="2"/>
  <c r="AY1489" i="2"/>
  <c r="AU1490" i="2"/>
  <c r="AV1490" i="2"/>
  <c r="AW1490" i="2"/>
  <c r="AX1490" i="2"/>
  <c r="AY1490" i="2"/>
  <c r="AU1491" i="2"/>
  <c r="AV1491" i="2"/>
  <c r="AW1491" i="2"/>
  <c r="AX1491" i="2"/>
  <c r="AY1491" i="2"/>
  <c r="AU1492" i="2"/>
  <c r="AV1492" i="2"/>
  <c r="AW1492" i="2"/>
  <c r="AX1492" i="2"/>
  <c r="AY1492" i="2"/>
  <c r="AU1493" i="2"/>
  <c r="AV1493" i="2"/>
  <c r="AW1493" i="2"/>
  <c r="AX1493" i="2"/>
  <c r="AY1493" i="2"/>
  <c r="AU1494" i="2"/>
  <c r="AV1494" i="2"/>
  <c r="AW1494" i="2"/>
  <c r="AX1494" i="2"/>
  <c r="AY1494" i="2"/>
  <c r="AU1495" i="2"/>
  <c r="AV1495" i="2"/>
  <c r="AW1495" i="2"/>
  <c r="AX1495" i="2"/>
  <c r="AY1495" i="2"/>
  <c r="AU1496" i="2"/>
  <c r="AV1496" i="2"/>
  <c r="AW1496" i="2"/>
  <c r="AX1496" i="2"/>
  <c r="AY1496" i="2"/>
  <c r="AU1497" i="2"/>
  <c r="AV1497" i="2"/>
  <c r="AW1497" i="2"/>
  <c r="AX1497" i="2"/>
  <c r="AY1497" i="2"/>
  <c r="AU1498" i="2"/>
  <c r="AV1498" i="2"/>
  <c r="AW1498" i="2"/>
  <c r="AX1498" i="2"/>
  <c r="AY1498" i="2"/>
  <c r="AU1499" i="2"/>
  <c r="AV1499" i="2"/>
  <c r="AW1499" i="2"/>
  <c r="AX1499" i="2"/>
  <c r="AY1499" i="2"/>
  <c r="AU1500" i="2"/>
  <c r="AV1500" i="2"/>
  <c r="AW1500" i="2"/>
  <c r="AX1500" i="2"/>
  <c r="AY1500" i="2"/>
  <c r="AU1501" i="2"/>
  <c r="AV1501" i="2"/>
  <c r="AW1501" i="2"/>
  <c r="AX1501" i="2"/>
  <c r="AY1501" i="2"/>
  <c r="AU1502" i="2"/>
  <c r="AV1502" i="2"/>
  <c r="AW1502" i="2"/>
  <c r="AX1502" i="2"/>
  <c r="AY1502" i="2"/>
  <c r="AU1503" i="2"/>
  <c r="AV1503" i="2"/>
  <c r="AW1503" i="2"/>
  <c r="AX1503" i="2"/>
  <c r="AY1503" i="2"/>
  <c r="AU1504" i="2"/>
  <c r="AV1504" i="2"/>
  <c r="AW1504" i="2"/>
  <c r="AX1504" i="2"/>
  <c r="AY1504" i="2"/>
  <c r="AU1505" i="2"/>
  <c r="AV1505" i="2"/>
  <c r="AW1505" i="2"/>
  <c r="AX1505" i="2"/>
  <c r="AY1505" i="2"/>
  <c r="AU1506" i="2"/>
  <c r="AV1506" i="2"/>
  <c r="AW1506" i="2"/>
  <c r="AX1506" i="2"/>
  <c r="AY1506" i="2"/>
  <c r="AU1507" i="2"/>
  <c r="AV1507" i="2"/>
  <c r="AW1507" i="2"/>
  <c r="AX1507" i="2"/>
  <c r="AY1507" i="2"/>
  <c r="AU1508" i="2"/>
  <c r="AV1508" i="2"/>
  <c r="AW1508" i="2"/>
  <c r="AX1508" i="2"/>
  <c r="AY1508" i="2"/>
  <c r="AU1509" i="2"/>
  <c r="AV1509" i="2"/>
  <c r="AW1509" i="2"/>
  <c r="AX1509" i="2"/>
  <c r="AY1509" i="2"/>
  <c r="AU1510" i="2"/>
  <c r="AV1510" i="2"/>
  <c r="AW1510" i="2"/>
  <c r="AX1510" i="2"/>
  <c r="AY1510" i="2"/>
  <c r="AU1511" i="2"/>
  <c r="AV1511" i="2"/>
  <c r="AW1511" i="2"/>
  <c r="AX1511" i="2"/>
  <c r="AY1511" i="2"/>
  <c r="AU1512" i="2"/>
  <c r="AV1512" i="2"/>
  <c r="AW1512" i="2"/>
  <c r="AX1512" i="2"/>
  <c r="AY1512" i="2"/>
  <c r="AU1513" i="2"/>
  <c r="AV1513" i="2"/>
  <c r="AW1513" i="2"/>
  <c r="AX1513" i="2"/>
  <c r="AY1513" i="2"/>
  <c r="AU1514" i="2"/>
  <c r="AV1514" i="2"/>
  <c r="AW1514" i="2"/>
  <c r="AX1514" i="2"/>
  <c r="AY1514" i="2"/>
  <c r="AU1515" i="2"/>
  <c r="AV1515" i="2"/>
  <c r="AW1515" i="2"/>
  <c r="AX1515" i="2"/>
  <c r="AY1515" i="2"/>
  <c r="AU1516" i="2"/>
  <c r="AV1516" i="2"/>
  <c r="AW1516" i="2"/>
  <c r="AX1516" i="2"/>
  <c r="AY1516" i="2"/>
  <c r="AU1517" i="2"/>
  <c r="AV1517" i="2"/>
  <c r="AW1517" i="2"/>
  <c r="AX1517" i="2"/>
  <c r="AY1517" i="2"/>
  <c r="AU1518" i="2"/>
  <c r="AV1518" i="2"/>
  <c r="AW1518" i="2"/>
  <c r="AX1518" i="2"/>
  <c r="AY1518" i="2"/>
  <c r="AU1519" i="2"/>
  <c r="AV1519" i="2"/>
  <c r="AW1519" i="2"/>
  <c r="AX1519" i="2"/>
  <c r="AY1519" i="2"/>
  <c r="AU1520" i="2"/>
  <c r="AV1520" i="2"/>
  <c r="AW1520" i="2"/>
  <c r="AX1520" i="2"/>
  <c r="AY1520" i="2"/>
  <c r="AU1521" i="2"/>
  <c r="AV1521" i="2"/>
  <c r="AW1521" i="2"/>
  <c r="AX1521" i="2"/>
  <c r="AY1521" i="2"/>
  <c r="AU1522" i="2"/>
  <c r="AV1522" i="2"/>
  <c r="AW1522" i="2"/>
  <c r="AX1522" i="2"/>
  <c r="AY1522" i="2"/>
  <c r="AU1523" i="2"/>
  <c r="AV1523" i="2"/>
  <c r="AW1523" i="2"/>
  <c r="AX1523" i="2"/>
  <c r="AY1523" i="2"/>
  <c r="AU1524" i="2"/>
  <c r="AV1524" i="2"/>
  <c r="AW1524" i="2"/>
  <c r="AX1524" i="2"/>
  <c r="AY1524" i="2"/>
  <c r="AU1525" i="2"/>
  <c r="AV1525" i="2"/>
  <c r="AW1525" i="2"/>
  <c r="AX1525" i="2"/>
  <c r="AY1525" i="2"/>
  <c r="AU1526" i="2"/>
  <c r="AV1526" i="2"/>
  <c r="AW1526" i="2"/>
  <c r="AX1526" i="2"/>
  <c r="AY1526" i="2"/>
  <c r="AU1527" i="2"/>
  <c r="AV1527" i="2"/>
  <c r="AW1527" i="2"/>
  <c r="AX1527" i="2"/>
  <c r="AY1527" i="2"/>
  <c r="AU1528" i="2"/>
  <c r="AV1528" i="2"/>
  <c r="AW1528" i="2"/>
  <c r="AX1528" i="2"/>
  <c r="AY1528" i="2"/>
  <c r="AU1529" i="2"/>
  <c r="AV1529" i="2"/>
  <c r="AW1529" i="2"/>
  <c r="AX1529" i="2"/>
  <c r="AY1529" i="2"/>
  <c r="AU1530" i="2"/>
  <c r="AV1530" i="2"/>
  <c r="AW1530" i="2"/>
  <c r="AX1530" i="2"/>
  <c r="AY1530" i="2"/>
  <c r="AU1531" i="2"/>
  <c r="AV1531" i="2"/>
  <c r="AW1531" i="2"/>
  <c r="AX1531" i="2"/>
  <c r="AY1531" i="2"/>
  <c r="AU1532" i="2"/>
  <c r="AV1532" i="2"/>
  <c r="AW1532" i="2"/>
  <c r="AX1532" i="2"/>
  <c r="AY1532" i="2"/>
  <c r="AU1533" i="2"/>
  <c r="AV1533" i="2"/>
  <c r="AW1533" i="2"/>
  <c r="AX1533" i="2"/>
  <c r="AY1533" i="2"/>
  <c r="AU1534" i="2"/>
  <c r="AV1534" i="2"/>
  <c r="AW1534" i="2"/>
  <c r="AX1534" i="2"/>
  <c r="AY1534" i="2"/>
  <c r="AU1535" i="2"/>
  <c r="AV1535" i="2"/>
  <c r="AW1535" i="2"/>
  <c r="AX1535" i="2"/>
  <c r="AY1535" i="2"/>
  <c r="AU1536" i="2"/>
  <c r="AV1536" i="2"/>
  <c r="AW1536" i="2"/>
  <c r="AX1536" i="2"/>
  <c r="AY1536" i="2"/>
  <c r="AU1537" i="2"/>
  <c r="AV1537" i="2"/>
  <c r="AW1537" i="2"/>
  <c r="AX1537" i="2"/>
  <c r="AY1537" i="2"/>
  <c r="AU1538" i="2"/>
  <c r="AV1538" i="2"/>
  <c r="AW1538" i="2"/>
  <c r="AX1538" i="2"/>
  <c r="AY1538" i="2"/>
  <c r="AU1539" i="2"/>
  <c r="AV1539" i="2"/>
  <c r="AW1539" i="2"/>
  <c r="AX1539" i="2"/>
  <c r="AY1539" i="2"/>
  <c r="AU1540" i="2"/>
  <c r="AV1540" i="2"/>
  <c r="AW1540" i="2"/>
  <c r="AX1540" i="2"/>
  <c r="AY1540" i="2"/>
  <c r="AU1541" i="2"/>
  <c r="AV1541" i="2"/>
  <c r="AW1541" i="2"/>
  <c r="AX1541" i="2"/>
  <c r="AY1541" i="2"/>
  <c r="AU1542" i="2"/>
  <c r="AV1542" i="2"/>
  <c r="AW1542" i="2"/>
  <c r="AX1542" i="2"/>
  <c r="AY1542" i="2"/>
  <c r="AU1543" i="2"/>
  <c r="AV1543" i="2"/>
  <c r="AW1543" i="2"/>
  <c r="AX1543" i="2"/>
  <c r="AY1543" i="2"/>
  <c r="AU1544" i="2"/>
  <c r="AV1544" i="2"/>
  <c r="AW1544" i="2"/>
  <c r="AX1544" i="2"/>
  <c r="AY1544" i="2"/>
  <c r="AU1545" i="2"/>
  <c r="AV1545" i="2"/>
  <c r="AW1545" i="2"/>
  <c r="AX1545" i="2"/>
  <c r="AY1545" i="2"/>
  <c r="AU1546" i="2"/>
  <c r="AV1546" i="2"/>
  <c r="AW1546" i="2"/>
  <c r="AX1546" i="2"/>
  <c r="AY1546" i="2"/>
  <c r="AU1547" i="2"/>
  <c r="AV1547" i="2"/>
  <c r="AW1547" i="2"/>
  <c r="AX1547" i="2"/>
  <c r="AY1547" i="2"/>
  <c r="AU1548" i="2"/>
  <c r="AV1548" i="2"/>
  <c r="AW1548" i="2"/>
  <c r="AX1548" i="2"/>
  <c r="AY1548" i="2"/>
  <c r="AU1549" i="2"/>
  <c r="AV1549" i="2"/>
  <c r="AW1549" i="2"/>
  <c r="AX1549" i="2"/>
  <c r="AY1549" i="2"/>
  <c r="AU1550" i="2"/>
  <c r="AV1550" i="2"/>
  <c r="AW1550" i="2"/>
  <c r="AX1550" i="2"/>
  <c r="AY1550" i="2"/>
  <c r="AU1551" i="2"/>
  <c r="AV1551" i="2"/>
  <c r="AW1551" i="2"/>
  <c r="AX1551" i="2"/>
  <c r="AY1551" i="2"/>
  <c r="AU1552" i="2"/>
  <c r="AV1552" i="2"/>
  <c r="AW1552" i="2"/>
  <c r="AX1552" i="2"/>
  <c r="AY1552" i="2"/>
  <c r="AU1553" i="2"/>
  <c r="AV1553" i="2"/>
  <c r="AW1553" i="2"/>
  <c r="AX1553" i="2"/>
  <c r="AY1553" i="2"/>
  <c r="AU1554" i="2"/>
  <c r="AV1554" i="2"/>
  <c r="AW1554" i="2"/>
  <c r="AX1554" i="2"/>
  <c r="AY1554" i="2"/>
  <c r="AU1555" i="2"/>
  <c r="AV1555" i="2"/>
  <c r="AW1555" i="2"/>
  <c r="AX1555" i="2"/>
  <c r="AY1555" i="2"/>
  <c r="AU1556" i="2"/>
  <c r="AV1556" i="2"/>
  <c r="AW1556" i="2"/>
  <c r="AX1556" i="2"/>
  <c r="AY1556" i="2"/>
  <c r="AU1557" i="2"/>
  <c r="AV1557" i="2"/>
  <c r="AW1557" i="2"/>
  <c r="AX1557" i="2"/>
  <c r="AY1557" i="2"/>
  <c r="AU1558" i="2"/>
  <c r="AV1558" i="2"/>
  <c r="AW1558" i="2"/>
  <c r="AX1558" i="2"/>
  <c r="AY1558" i="2"/>
  <c r="AU1559" i="2"/>
  <c r="AV1559" i="2"/>
  <c r="AW1559" i="2"/>
  <c r="AX1559" i="2"/>
  <c r="AY1559" i="2"/>
  <c r="AU1560" i="2"/>
  <c r="AV1560" i="2"/>
  <c r="AW1560" i="2"/>
  <c r="AX1560" i="2"/>
  <c r="AY1560" i="2"/>
  <c r="AU1561" i="2"/>
  <c r="AV1561" i="2"/>
  <c r="AW1561" i="2"/>
  <c r="AX1561" i="2"/>
  <c r="AY1561" i="2"/>
  <c r="AU1562" i="2"/>
  <c r="AV1562" i="2"/>
  <c r="AW1562" i="2"/>
  <c r="AX1562" i="2"/>
  <c r="AY1562" i="2"/>
  <c r="AU1563" i="2"/>
  <c r="AV1563" i="2"/>
  <c r="AW1563" i="2"/>
  <c r="AX1563" i="2"/>
  <c r="AY1563" i="2"/>
  <c r="AU1564" i="2"/>
  <c r="AV1564" i="2"/>
  <c r="AW1564" i="2"/>
  <c r="AX1564" i="2"/>
  <c r="AY1564" i="2"/>
  <c r="AU1565" i="2"/>
  <c r="AV1565" i="2"/>
  <c r="AW1565" i="2"/>
  <c r="AX1565" i="2"/>
  <c r="AY1565" i="2"/>
  <c r="AU1566" i="2"/>
  <c r="AV1566" i="2"/>
  <c r="AW1566" i="2"/>
  <c r="AX1566" i="2"/>
  <c r="AY1566" i="2"/>
  <c r="AU1567" i="2"/>
  <c r="AV1567" i="2"/>
  <c r="AW1567" i="2"/>
  <c r="AX1567" i="2"/>
  <c r="AY1567" i="2"/>
  <c r="AU1568" i="2"/>
  <c r="AV1568" i="2"/>
  <c r="AW1568" i="2"/>
  <c r="AX1568" i="2"/>
  <c r="AY1568" i="2"/>
  <c r="AU1569" i="2"/>
  <c r="AV1569" i="2"/>
  <c r="AW1569" i="2"/>
  <c r="AX1569" i="2"/>
  <c r="AY1569" i="2"/>
  <c r="AU1570" i="2"/>
  <c r="AV1570" i="2"/>
  <c r="AW1570" i="2"/>
  <c r="AX1570" i="2"/>
  <c r="AY1570" i="2"/>
  <c r="AU1571" i="2"/>
  <c r="AV1571" i="2"/>
  <c r="AW1571" i="2"/>
  <c r="AX1571" i="2"/>
  <c r="AY1571" i="2"/>
  <c r="AU1572" i="2"/>
  <c r="AV1572" i="2"/>
  <c r="AW1572" i="2"/>
  <c r="AX1572" i="2"/>
  <c r="AY1572" i="2"/>
  <c r="AU1573" i="2"/>
  <c r="AV1573" i="2"/>
  <c r="AW1573" i="2"/>
  <c r="AX1573" i="2"/>
  <c r="AY1573" i="2"/>
  <c r="AU1574" i="2"/>
  <c r="AV1574" i="2"/>
  <c r="AW1574" i="2"/>
  <c r="AX1574" i="2"/>
  <c r="AY1574" i="2"/>
  <c r="AU1575" i="2"/>
  <c r="AV1575" i="2"/>
  <c r="AW1575" i="2"/>
  <c r="AX1575" i="2"/>
  <c r="AY1575" i="2"/>
  <c r="AU1576" i="2"/>
  <c r="AV1576" i="2"/>
  <c r="AW1576" i="2"/>
  <c r="AX1576" i="2"/>
  <c r="AY1576" i="2"/>
  <c r="AU1577" i="2"/>
  <c r="AV1577" i="2"/>
  <c r="AW1577" i="2"/>
  <c r="AX1577" i="2"/>
  <c r="AY1577" i="2"/>
  <c r="AU1578" i="2"/>
  <c r="AV1578" i="2"/>
  <c r="AW1578" i="2"/>
  <c r="AX1578" i="2"/>
  <c r="AY1578" i="2"/>
  <c r="AU1579" i="2"/>
  <c r="AV1579" i="2"/>
  <c r="AW1579" i="2"/>
  <c r="AX1579" i="2"/>
  <c r="AY1579" i="2"/>
  <c r="AU1580" i="2"/>
  <c r="AV1580" i="2"/>
  <c r="AW1580" i="2"/>
  <c r="AX1580" i="2"/>
  <c r="AY1580" i="2"/>
  <c r="AU1581" i="2"/>
  <c r="AV1581" i="2"/>
  <c r="AW1581" i="2"/>
  <c r="AX1581" i="2"/>
  <c r="AY1581" i="2"/>
  <c r="AU1582" i="2"/>
  <c r="AV1582" i="2"/>
  <c r="AW1582" i="2"/>
  <c r="AX1582" i="2"/>
  <c r="AY1582" i="2"/>
  <c r="AU1583" i="2"/>
  <c r="AV1583" i="2"/>
  <c r="AW1583" i="2"/>
  <c r="AX1583" i="2"/>
  <c r="AY1583" i="2"/>
  <c r="AU1584" i="2"/>
  <c r="AV1584" i="2"/>
  <c r="AW1584" i="2"/>
  <c r="AX1584" i="2"/>
  <c r="AY1584" i="2"/>
  <c r="AU1585" i="2"/>
  <c r="AV1585" i="2"/>
  <c r="AW1585" i="2"/>
  <c r="AX1585" i="2"/>
  <c r="AY1585" i="2"/>
  <c r="AU1586" i="2"/>
  <c r="AV1586" i="2"/>
  <c r="AW1586" i="2"/>
  <c r="AX1586" i="2"/>
  <c r="AY1586" i="2"/>
  <c r="AU1587" i="2"/>
  <c r="AV1587" i="2"/>
  <c r="AW1587" i="2"/>
  <c r="AX1587" i="2"/>
  <c r="AY1587" i="2"/>
  <c r="AU1588" i="2"/>
  <c r="AV1588" i="2"/>
  <c r="AW1588" i="2"/>
  <c r="AX1588" i="2"/>
  <c r="AY1588" i="2"/>
  <c r="AU1589" i="2"/>
  <c r="AV1589" i="2"/>
  <c r="AW1589" i="2"/>
  <c r="AX1589" i="2"/>
  <c r="AY1589" i="2"/>
  <c r="AU1590" i="2"/>
  <c r="AV1590" i="2"/>
  <c r="AW1590" i="2"/>
  <c r="AX1590" i="2"/>
  <c r="AY1590" i="2"/>
  <c r="AU1591" i="2"/>
  <c r="AV1591" i="2"/>
  <c r="AW1591" i="2"/>
  <c r="AX1591" i="2"/>
  <c r="AY1591" i="2"/>
  <c r="AU1592" i="2"/>
  <c r="AV1592" i="2"/>
  <c r="AW1592" i="2"/>
  <c r="AX1592" i="2"/>
  <c r="AY1592" i="2"/>
  <c r="AU1593" i="2"/>
  <c r="AV1593" i="2"/>
  <c r="AW1593" i="2"/>
  <c r="AX1593" i="2"/>
  <c r="AY1593" i="2"/>
  <c r="AU1594" i="2"/>
  <c r="AV1594" i="2"/>
  <c r="AW1594" i="2"/>
  <c r="AX1594" i="2"/>
  <c r="AY1594" i="2"/>
  <c r="AU1595" i="2"/>
  <c r="AV1595" i="2"/>
  <c r="AW1595" i="2"/>
  <c r="AX1595" i="2"/>
  <c r="AY1595" i="2"/>
  <c r="AU1596" i="2"/>
  <c r="AV1596" i="2"/>
  <c r="AW1596" i="2"/>
  <c r="AX1596" i="2"/>
  <c r="AY1596" i="2"/>
  <c r="AU1597" i="2"/>
  <c r="AV1597" i="2"/>
  <c r="AW1597" i="2"/>
  <c r="AX1597" i="2"/>
  <c r="AY1597" i="2"/>
  <c r="AU1598" i="2"/>
  <c r="AV1598" i="2"/>
  <c r="AW1598" i="2"/>
  <c r="AX1598" i="2"/>
  <c r="AY1598" i="2"/>
  <c r="AU1599" i="2"/>
  <c r="AV1599" i="2"/>
  <c r="AW1599" i="2"/>
  <c r="AX1599" i="2"/>
  <c r="AY1599" i="2"/>
  <c r="AU1600" i="2"/>
  <c r="AV1600" i="2"/>
  <c r="AW1600" i="2"/>
  <c r="AX1600" i="2"/>
  <c r="AY1600" i="2"/>
  <c r="AU1601" i="2"/>
  <c r="AV1601" i="2"/>
  <c r="AW1601" i="2"/>
  <c r="AX1601" i="2"/>
  <c r="AY1601" i="2"/>
  <c r="AU1602" i="2"/>
  <c r="AV1602" i="2"/>
  <c r="AW1602" i="2"/>
  <c r="AX1602" i="2"/>
  <c r="AY1602" i="2"/>
  <c r="AU1603" i="2"/>
  <c r="AV1603" i="2"/>
  <c r="AW1603" i="2"/>
  <c r="AX1603" i="2"/>
  <c r="AY1603" i="2"/>
  <c r="AU1604" i="2"/>
  <c r="AV1604" i="2"/>
  <c r="AW1604" i="2"/>
  <c r="AX1604" i="2"/>
  <c r="AY1604" i="2"/>
  <c r="AU1605" i="2"/>
  <c r="AV1605" i="2"/>
  <c r="AW1605" i="2"/>
  <c r="AX1605" i="2"/>
  <c r="AY1605" i="2"/>
  <c r="AU1606" i="2"/>
  <c r="AV1606" i="2"/>
  <c r="AW1606" i="2"/>
  <c r="AX1606" i="2"/>
  <c r="AY1606" i="2"/>
  <c r="AU1607" i="2"/>
  <c r="AV1607" i="2"/>
  <c r="AW1607" i="2"/>
  <c r="AX1607" i="2"/>
  <c r="AY1607" i="2"/>
  <c r="AU1608" i="2"/>
  <c r="AV1608" i="2"/>
  <c r="AW1608" i="2"/>
  <c r="AX1608" i="2"/>
  <c r="AY1608" i="2"/>
  <c r="AU1609" i="2"/>
  <c r="AV1609" i="2"/>
  <c r="AW1609" i="2"/>
  <c r="AX1609" i="2"/>
  <c r="AY1609" i="2"/>
  <c r="AU1610" i="2"/>
  <c r="AV1610" i="2"/>
  <c r="AW1610" i="2"/>
  <c r="AX1610" i="2"/>
  <c r="AY1610" i="2"/>
  <c r="AU1611" i="2"/>
  <c r="AV1611" i="2"/>
  <c r="AW1611" i="2"/>
  <c r="AX1611" i="2"/>
  <c r="AY1611" i="2"/>
  <c r="AU1612" i="2"/>
  <c r="AV1612" i="2"/>
  <c r="AW1612" i="2"/>
  <c r="AX1612" i="2"/>
  <c r="AY1612" i="2"/>
  <c r="AU1613" i="2"/>
  <c r="AV1613" i="2"/>
  <c r="AW1613" i="2"/>
  <c r="AX1613" i="2"/>
  <c r="AY1613" i="2"/>
  <c r="AU1614" i="2"/>
  <c r="AV1614" i="2"/>
  <c r="AW1614" i="2"/>
  <c r="AX1614" i="2"/>
  <c r="AY1614" i="2"/>
  <c r="AU1615" i="2"/>
  <c r="AV1615" i="2"/>
  <c r="AW1615" i="2"/>
  <c r="AX1615" i="2"/>
  <c r="AY1615" i="2"/>
  <c r="AU1616" i="2"/>
  <c r="AV1616" i="2"/>
  <c r="AW1616" i="2"/>
  <c r="AX1616" i="2"/>
  <c r="AY1616" i="2"/>
  <c r="AU1617" i="2"/>
  <c r="AV1617" i="2"/>
  <c r="AW1617" i="2"/>
  <c r="AX1617" i="2"/>
  <c r="AY1617" i="2"/>
  <c r="AU1618" i="2"/>
  <c r="AV1618" i="2"/>
  <c r="AW1618" i="2"/>
  <c r="AX1618" i="2"/>
  <c r="AY1618" i="2"/>
  <c r="AU1619" i="2"/>
  <c r="AV1619" i="2"/>
  <c r="AW1619" i="2"/>
  <c r="AX1619" i="2"/>
  <c r="AY1619" i="2"/>
  <c r="AU1620" i="2"/>
  <c r="AV1620" i="2"/>
  <c r="AW1620" i="2"/>
  <c r="AX1620" i="2"/>
  <c r="AY1620" i="2"/>
  <c r="AU1621" i="2"/>
  <c r="AV1621" i="2"/>
  <c r="AW1621" i="2"/>
  <c r="AX1621" i="2"/>
  <c r="AY1621" i="2"/>
  <c r="AU1622" i="2"/>
  <c r="AV1622" i="2"/>
  <c r="AW1622" i="2"/>
  <c r="AX1622" i="2"/>
  <c r="AY1622" i="2"/>
  <c r="AU1623" i="2"/>
  <c r="AV1623" i="2"/>
  <c r="AW1623" i="2"/>
  <c r="AX1623" i="2"/>
  <c r="AY1623" i="2"/>
  <c r="AU1624" i="2"/>
  <c r="AV1624" i="2"/>
  <c r="AW1624" i="2"/>
  <c r="AX1624" i="2"/>
  <c r="AY1624" i="2"/>
  <c r="AU1625" i="2"/>
  <c r="AV1625" i="2"/>
  <c r="AW1625" i="2"/>
  <c r="AX1625" i="2"/>
  <c r="AY1625" i="2"/>
  <c r="AU1626" i="2"/>
  <c r="AV1626" i="2"/>
  <c r="AW1626" i="2"/>
  <c r="AX1626" i="2"/>
  <c r="AY1626" i="2"/>
  <c r="AU1627" i="2"/>
  <c r="AV1627" i="2"/>
  <c r="AW1627" i="2"/>
  <c r="AX1627" i="2"/>
  <c r="AY1627" i="2"/>
  <c r="AU1628" i="2"/>
  <c r="AV1628" i="2"/>
  <c r="AW1628" i="2"/>
  <c r="AX1628" i="2"/>
  <c r="AY1628" i="2"/>
  <c r="AU1629" i="2"/>
  <c r="AV1629" i="2"/>
  <c r="AW1629" i="2"/>
  <c r="AX1629" i="2"/>
  <c r="AY1629" i="2"/>
  <c r="AU1630" i="2"/>
  <c r="AV1630" i="2"/>
  <c r="AW1630" i="2"/>
  <c r="AX1630" i="2"/>
  <c r="AY1630" i="2"/>
  <c r="AU1631" i="2"/>
  <c r="AV1631" i="2"/>
  <c r="AW1631" i="2"/>
  <c r="AX1631" i="2"/>
  <c r="AY1631" i="2"/>
  <c r="AU1632" i="2"/>
  <c r="AV1632" i="2"/>
  <c r="AW1632" i="2"/>
  <c r="AX1632" i="2"/>
  <c r="AY1632" i="2"/>
  <c r="AU1633" i="2"/>
  <c r="AV1633" i="2"/>
  <c r="AW1633" i="2"/>
  <c r="AX1633" i="2"/>
  <c r="AY1633" i="2"/>
  <c r="AU1634" i="2"/>
  <c r="AV1634" i="2"/>
  <c r="AW1634" i="2"/>
  <c r="AX1634" i="2"/>
  <c r="AY1634" i="2"/>
  <c r="AU1635" i="2"/>
  <c r="AV1635" i="2"/>
  <c r="AW1635" i="2"/>
  <c r="AX1635" i="2"/>
  <c r="AY1635" i="2"/>
  <c r="AU1636" i="2"/>
  <c r="AV1636" i="2"/>
  <c r="AW1636" i="2"/>
  <c r="AX1636" i="2"/>
  <c r="AY1636" i="2"/>
  <c r="AU1637" i="2"/>
  <c r="AV1637" i="2"/>
  <c r="AW1637" i="2"/>
  <c r="AX1637" i="2"/>
  <c r="AY1637" i="2"/>
  <c r="AU1638" i="2"/>
  <c r="AV1638" i="2"/>
  <c r="AW1638" i="2"/>
  <c r="AX1638" i="2"/>
  <c r="AY1638" i="2"/>
  <c r="AU1639" i="2"/>
  <c r="AV1639" i="2"/>
  <c r="AW1639" i="2"/>
  <c r="AX1639" i="2"/>
  <c r="AY1639" i="2"/>
  <c r="AU1640" i="2"/>
  <c r="AV1640" i="2"/>
  <c r="AW1640" i="2"/>
  <c r="AX1640" i="2"/>
  <c r="AY1640" i="2"/>
  <c r="AU1641" i="2"/>
  <c r="AV1641" i="2"/>
  <c r="AW1641" i="2"/>
  <c r="AX1641" i="2"/>
  <c r="AY1641" i="2"/>
  <c r="AU1642" i="2"/>
  <c r="AV1642" i="2"/>
  <c r="AW1642" i="2"/>
  <c r="AX1642" i="2"/>
  <c r="AY1642" i="2"/>
  <c r="AU1643" i="2"/>
  <c r="AV1643" i="2"/>
  <c r="AW1643" i="2"/>
  <c r="AX1643" i="2"/>
  <c r="AY1643" i="2"/>
  <c r="AU1644" i="2"/>
  <c r="AV1644" i="2"/>
  <c r="AW1644" i="2"/>
  <c r="AX1644" i="2"/>
  <c r="AY1644" i="2"/>
  <c r="AU1645" i="2"/>
  <c r="AV1645" i="2"/>
  <c r="AW1645" i="2"/>
  <c r="AX1645" i="2"/>
  <c r="AY1645" i="2"/>
  <c r="AU1646" i="2"/>
  <c r="AV1646" i="2"/>
  <c r="AW1646" i="2"/>
  <c r="AX1646" i="2"/>
  <c r="AY1646" i="2"/>
  <c r="AU1647" i="2"/>
  <c r="AV1647" i="2"/>
  <c r="AW1647" i="2"/>
  <c r="AX1647" i="2"/>
  <c r="AY1647" i="2"/>
  <c r="AU1648" i="2"/>
  <c r="AV1648" i="2"/>
  <c r="AW1648" i="2"/>
  <c r="AX1648" i="2"/>
  <c r="AY1648" i="2"/>
  <c r="AU1649" i="2"/>
  <c r="AV1649" i="2"/>
  <c r="AW1649" i="2"/>
  <c r="AX1649" i="2"/>
  <c r="AY1649" i="2"/>
  <c r="AU1650" i="2"/>
  <c r="AV1650" i="2"/>
  <c r="AW1650" i="2"/>
  <c r="AX1650" i="2"/>
  <c r="AY1650" i="2"/>
  <c r="AU1651" i="2"/>
  <c r="AV1651" i="2"/>
  <c r="AW1651" i="2"/>
  <c r="AX1651" i="2"/>
  <c r="AY1651" i="2"/>
  <c r="AU1652" i="2"/>
  <c r="AV1652" i="2"/>
  <c r="AW1652" i="2"/>
  <c r="AX1652" i="2"/>
  <c r="AY1652" i="2"/>
  <c r="AU1653" i="2"/>
  <c r="AV1653" i="2"/>
  <c r="AW1653" i="2"/>
  <c r="AX1653" i="2"/>
  <c r="AY1653" i="2"/>
  <c r="AU1654" i="2"/>
  <c r="AV1654" i="2"/>
  <c r="AW1654" i="2"/>
  <c r="AX1654" i="2"/>
  <c r="AY1654" i="2"/>
  <c r="AU1655" i="2"/>
  <c r="AV1655" i="2"/>
  <c r="AW1655" i="2"/>
  <c r="AX1655" i="2"/>
  <c r="AY1655" i="2"/>
  <c r="AU1656" i="2"/>
  <c r="AV1656" i="2"/>
  <c r="AW1656" i="2"/>
  <c r="AX1656" i="2"/>
  <c r="AY1656" i="2"/>
  <c r="AU1657" i="2"/>
  <c r="AV1657" i="2"/>
  <c r="AW1657" i="2"/>
  <c r="AX1657" i="2"/>
  <c r="AY1657" i="2"/>
  <c r="AU1658" i="2"/>
  <c r="AV1658" i="2"/>
  <c r="AW1658" i="2"/>
  <c r="AX1658" i="2"/>
  <c r="AY1658" i="2"/>
  <c r="AU1659" i="2"/>
  <c r="AV1659" i="2"/>
  <c r="AW1659" i="2"/>
  <c r="AX1659" i="2"/>
  <c r="AY1659" i="2"/>
  <c r="AU1660" i="2"/>
  <c r="AV1660" i="2"/>
  <c r="AW1660" i="2"/>
  <c r="AX1660" i="2"/>
  <c r="AY1660" i="2"/>
  <c r="AU1661" i="2"/>
  <c r="AV1661" i="2"/>
  <c r="AW1661" i="2"/>
  <c r="AX1661" i="2"/>
  <c r="AY1661" i="2"/>
  <c r="AU1662" i="2"/>
  <c r="AV1662" i="2"/>
  <c r="AW1662" i="2"/>
  <c r="AX1662" i="2"/>
  <c r="AY1662" i="2"/>
  <c r="AU1663" i="2"/>
  <c r="AV1663" i="2"/>
  <c r="AW1663" i="2"/>
  <c r="AX1663" i="2"/>
  <c r="AY1663" i="2"/>
  <c r="AU1664" i="2"/>
  <c r="AV1664" i="2"/>
  <c r="AW1664" i="2"/>
  <c r="AX1664" i="2"/>
  <c r="AY1664" i="2"/>
  <c r="AU1665" i="2"/>
  <c r="AV1665" i="2"/>
  <c r="AW1665" i="2"/>
  <c r="AX1665" i="2"/>
  <c r="AY1665" i="2"/>
  <c r="AU1666" i="2"/>
  <c r="AV1666" i="2"/>
  <c r="AW1666" i="2"/>
  <c r="AX1666" i="2"/>
  <c r="AY1666" i="2"/>
  <c r="AU1667" i="2"/>
  <c r="AV1667" i="2"/>
  <c r="AW1667" i="2"/>
  <c r="AX1667" i="2"/>
  <c r="AY1667" i="2"/>
  <c r="AU1668" i="2"/>
  <c r="AV1668" i="2"/>
  <c r="AW1668" i="2"/>
  <c r="AX1668" i="2"/>
  <c r="AY1668" i="2"/>
  <c r="AU1669" i="2"/>
  <c r="AV1669" i="2"/>
  <c r="AW1669" i="2"/>
  <c r="AX1669" i="2"/>
  <c r="AY1669" i="2"/>
  <c r="AU1670" i="2"/>
  <c r="AV1670" i="2"/>
  <c r="AW1670" i="2"/>
  <c r="AX1670" i="2"/>
  <c r="AY1670" i="2"/>
  <c r="AU1671" i="2"/>
  <c r="AV1671" i="2"/>
  <c r="AW1671" i="2"/>
  <c r="AX1671" i="2"/>
  <c r="AY1671" i="2"/>
  <c r="AU1672" i="2"/>
  <c r="AV1672" i="2"/>
  <c r="AW1672" i="2"/>
  <c r="AX1672" i="2"/>
  <c r="AY1672" i="2"/>
  <c r="AU1673" i="2"/>
  <c r="AV1673" i="2"/>
  <c r="AW1673" i="2"/>
  <c r="AX1673" i="2"/>
  <c r="AY1673" i="2"/>
  <c r="AU1674" i="2"/>
  <c r="AV1674" i="2"/>
  <c r="AW1674" i="2"/>
  <c r="AX1674" i="2"/>
  <c r="AY1674" i="2"/>
  <c r="AU1675" i="2"/>
  <c r="AV1675" i="2"/>
  <c r="AW1675" i="2"/>
  <c r="AX1675" i="2"/>
  <c r="AY1675" i="2"/>
  <c r="AU1676" i="2"/>
  <c r="AV1676" i="2"/>
  <c r="AW1676" i="2"/>
  <c r="AX1676" i="2"/>
  <c r="AY1676" i="2"/>
  <c r="AU1677" i="2"/>
  <c r="AV1677" i="2"/>
  <c r="AW1677" i="2"/>
  <c r="AX1677" i="2"/>
  <c r="AY1677" i="2"/>
  <c r="AU1678" i="2"/>
  <c r="AV1678" i="2"/>
  <c r="AW1678" i="2"/>
  <c r="AX1678" i="2"/>
  <c r="AY1678" i="2"/>
  <c r="AU1679" i="2"/>
  <c r="AV1679" i="2"/>
  <c r="AW1679" i="2"/>
  <c r="AX1679" i="2"/>
  <c r="AY1679" i="2"/>
  <c r="AU1680" i="2"/>
  <c r="AV1680" i="2"/>
  <c r="AW1680" i="2"/>
  <c r="AX1680" i="2"/>
  <c r="AY1680" i="2"/>
  <c r="AU1681" i="2"/>
  <c r="AV1681" i="2"/>
  <c r="AW1681" i="2"/>
  <c r="AX1681" i="2"/>
  <c r="AY1681" i="2"/>
  <c r="AU1682" i="2"/>
  <c r="AV1682" i="2"/>
  <c r="AW1682" i="2"/>
  <c r="AX1682" i="2"/>
  <c r="AY1682" i="2"/>
  <c r="AU1683" i="2"/>
  <c r="AV1683" i="2"/>
  <c r="AW1683" i="2"/>
  <c r="AX1683" i="2"/>
  <c r="AY1683" i="2"/>
  <c r="AU1684" i="2"/>
  <c r="AV1684" i="2"/>
  <c r="AW1684" i="2"/>
  <c r="AX1684" i="2"/>
  <c r="AY1684" i="2"/>
  <c r="AU1685" i="2"/>
  <c r="AV1685" i="2"/>
  <c r="AW1685" i="2"/>
  <c r="AX1685" i="2"/>
  <c r="AY1685" i="2"/>
  <c r="AU1686" i="2"/>
  <c r="AV1686" i="2"/>
  <c r="AW1686" i="2"/>
  <c r="AX1686" i="2"/>
  <c r="AY1686" i="2"/>
  <c r="AU1687" i="2"/>
  <c r="AV1687" i="2"/>
  <c r="AW1687" i="2"/>
  <c r="AX1687" i="2"/>
  <c r="AY1687" i="2"/>
  <c r="AU1688" i="2"/>
  <c r="AV1688" i="2"/>
  <c r="AW1688" i="2"/>
  <c r="AX1688" i="2"/>
  <c r="AY1688" i="2"/>
  <c r="AU1689" i="2"/>
  <c r="AV1689" i="2"/>
  <c r="AW1689" i="2"/>
  <c r="AX1689" i="2"/>
  <c r="AY1689" i="2"/>
  <c r="AU1690" i="2"/>
  <c r="AV1690" i="2"/>
  <c r="AW1690" i="2"/>
  <c r="AX1690" i="2"/>
  <c r="AY1690" i="2"/>
  <c r="AU1691" i="2"/>
  <c r="AV1691" i="2"/>
  <c r="AW1691" i="2"/>
  <c r="AX1691" i="2"/>
  <c r="AY1691" i="2"/>
  <c r="AU1692" i="2"/>
  <c r="AV1692" i="2"/>
  <c r="AW1692" i="2"/>
  <c r="AX1692" i="2"/>
  <c r="AY1692" i="2"/>
  <c r="AU1693" i="2"/>
  <c r="AV1693" i="2"/>
  <c r="AW1693" i="2"/>
  <c r="AX1693" i="2"/>
  <c r="AY1693" i="2"/>
  <c r="AU1694" i="2"/>
  <c r="AV1694" i="2"/>
  <c r="AW1694" i="2"/>
  <c r="AX1694" i="2"/>
  <c r="AY1694" i="2"/>
  <c r="AU1695" i="2"/>
  <c r="AV1695" i="2"/>
  <c r="AW1695" i="2"/>
  <c r="AX1695" i="2"/>
  <c r="AY1695" i="2"/>
  <c r="AU1696" i="2"/>
  <c r="AV1696" i="2"/>
  <c r="AW1696" i="2"/>
  <c r="AX1696" i="2"/>
  <c r="AY1696" i="2"/>
  <c r="AU1697" i="2"/>
  <c r="AV1697" i="2"/>
  <c r="AW1697" i="2"/>
  <c r="AX1697" i="2"/>
  <c r="AY1697" i="2"/>
  <c r="AU1698" i="2"/>
  <c r="AV1698" i="2"/>
  <c r="AW1698" i="2"/>
  <c r="AX1698" i="2"/>
  <c r="AY1698" i="2"/>
  <c r="AU1699" i="2"/>
  <c r="AV1699" i="2"/>
  <c r="AW1699" i="2"/>
  <c r="AX1699" i="2"/>
  <c r="AY1699" i="2"/>
  <c r="AU1700" i="2"/>
  <c r="AV1700" i="2"/>
  <c r="AW1700" i="2"/>
  <c r="AX1700" i="2"/>
  <c r="AY1700" i="2"/>
  <c r="AU1701" i="2"/>
  <c r="AV1701" i="2"/>
  <c r="AW1701" i="2"/>
  <c r="AX1701" i="2"/>
  <c r="AY1701" i="2"/>
  <c r="AU1702" i="2"/>
  <c r="AV1702" i="2"/>
  <c r="AW1702" i="2"/>
  <c r="AX1702" i="2"/>
  <c r="AY1702" i="2"/>
  <c r="AU1703" i="2"/>
  <c r="AV1703" i="2"/>
  <c r="AW1703" i="2"/>
  <c r="AX1703" i="2"/>
  <c r="AY1703" i="2"/>
  <c r="AU1704" i="2"/>
  <c r="AV1704" i="2"/>
  <c r="AW1704" i="2"/>
  <c r="AX1704" i="2"/>
  <c r="AY1704" i="2"/>
  <c r="AU1705" i="2"/>
  <c r="AV1705" i="2"/>
  <c r="AW1705" i="2"/>
  <c r="AX1705" i="2"/>
  <c r="AY1705" i="2"/>
  <c r="AU1706" i="2"/>
  <c r="AV1706" i="2"/>
  <c r="AW1706" i="2"/>
  <c r="AX1706" i="2"/>
  <c r="AY1706" i="2"/>
  <c r="AU1707" i="2"/>
  <c r="AV1707" i="2"/>
  <c r="AW1707" i="2"/>
  <c r="AX1707" i="2"/>
  <c r="AY1707" i="2"/>
  <c r="AU1708" i="2"/>
  <c r="AV1708" i="2"/>
  <c r="AW1708" i="2"/>
  <c r="AX1708" i="2"/>
  <c r="AY1708" i="2"/>
  <c r="AU1709" i="2"/>
  <c r="AV1709" i="2"/>
  <c r="AW1709" i="2"/>
  <c r="AX1709" i="2"/>
  <c r="AY1709" i="2"/>
  <c r="AU1710" i="2"/>
  <c r="AV1710" i="2"/>
  <c r="AW1710" i="2"/>
  <c r="AX1710" i="2"/>
  <c r="AY1710" i="2"/>
  <c r="AU1711" i="2"/>
  <c r="AV1711" i="2"/>
  <c r="AW1711" i="2"/>
  <c r="AX1711" i="2"/>
  <c r="AY1711" i="2"/>
  <c r="AU1712" i="2"/>
  <c r="AV1712" i="2"/>
  <c r="AW1712" i="2"/>
  <c r="AX1712" i="2"/>
  <c r="AY1712" i="2"/>
  <c r="AU1713" i="2"/>
  <c r="AV1713" i="2"/>
  <c r="AW1713" i="2"/>
  <c r="AX1713" i="2"/>
  <c r="AY1713" i="2"/>
  <c r="AU1714" i="2"/>
  <c r="AV1714" i="2"/>
  <c r="AW1714" i="2"/>
  <c r="AX1714" i="2"/>
  <c r="AY1714" i="2"/>
  <c r="AU1715" i="2"/>
  <c r="AV1715" i="2"/>
  <c r="AW1715" i="2"/>
  <c r="AX1715" i="2"/>
  <c r="AY1715" i="2"/>
  <c r="AU1716" i="2"/>
  <c r="AV1716" i="2"/>
  <c r="AW1716" i="2"/>
  <c r="AX1716" i="2"/>
  <c r="AY1716" i="2"/>
  <c r="AU1717" i="2"/>
  <c r="AV1717" i="2"/>
  <c r="AW1717" i="2"/>
  <c r="AX1717" i="2"/>
  <c r="AY1717" i="2"/>
  <c r="AU1718" i="2"/>
  <c r="AV1718" i="2"/>
  <c r="AW1718" i="2"/>
  <c r="AX1718" i="2"/>
  <c r="AY1718" i="2"/>
  <c r="AU1719" i="2"/>
  <c r="AV1719" i="2"/>
  <c r="AW1719" i="2"/>
  <c r="AX1719" i="2"/>
  <c r="AY1719" i="2"/>
  <c r="AU1720" i="2"/>
  <c r="AV1720" i="2"/>
  <c r="AW1720" i="2"/>
  <c r="AX1720" i="2"/>
  <c r="AY1720" i="2"/>
  <c r="AU1721" i="2"/>
  <c r="AV1721" i="2"/>
  <c r="AW1721" i="2"/>
  <c r="AX1721" i="2"/>
  <c r="AY1721" i="2"/>
  <c r="AU1722" i="2"/>
  <c r="AV1722" i="2"/>
  <c r="AW1722" i="2"/>
  <c r="AX1722" i="2"/>
  <c r="AY1722" i="2"/>
  <c r="AU1723" i="2"/>
  <c r="AV1723" i="2"/>
  <c r="AW1723" i="2"/>
  <c r="AX1723" i="2"/>
  <c r="AY1723" i="2"/>
  <c r="AU1724" i="2"/>
  <c r="AV1724" i="2"/>
  <c r="AW1724" i="2"/>
  <c r="AX1724" i="2"/>
  <c r="AY1724" i="2"/>
  <c r="AU1725" i="2"/>
  <c r="AV1725" i="2"/>
  <c r="AW1725" i="2"/>
  <c r="AX1725" i="2"/>
  <c r="AY1725" i="2"/>
  <c r="AU1726" i="2"/>
  <c r="AV1726" i="2"/>
  <c r="AW1726" i="2"/>
  <c r="AX1726" i="2"/>
  <c r="AY1726" i="2"/>
  <c r="AU1727" i="2"/>
  <c r="AV1727" i="2"/>
  <c r="AW1727" i="2"/>
  <c r="AX1727" i="2"/>
  <c r="AY1727" i="2"/>
  <c r="AU1728" i="2"/>
  <c r="AV1728" i="2"/>
  <c r="AW1728" i="2"/>
  <c r="AX1728" i="2"/>
  <c r="AY1728" i="2"/>
  <c r="AU1729" i="2"/>
  <c r="AV1729" i="2"/>
  <c r="AW1729" i="2"/>
  <c r="AX1729" i="2"/>
  <c r="AY1729" i="2"/>
  <c r="AU1730" i="2"/>
  <c r="AV1730" i="2"/>
  <c r="AW1730" i="2"/>
  <c r="AX1730" i="2"/>
  <c r="AY1730" i="2"/>
  <c r="AU1731" i="2"/>
  <c r="AV1731" i="2"/>
  <c r="AW1731" i="2"/>
  <c r="AX1731" i="2"/>
  <c r="AY1731" i="2"/>
  <c r="AU1732" i="2"/>
  <c r="AV1732" i="2"/>
  <c r="AW1732" i="2"/>
  <c r="AX1732" i="2"/>
  <c r="AY1732" i="2"/>
  <c r="AU1733" i="2"/>
  <c r="AV1733" i="2"/>
  <c r="AW1733" i="2"/>
  <c r="AX1733" i="2"/>
  <c r="AY1733" i="2"/>
  <c r="AU1734" i="2"/>
  <c r="AV1734" i="2"/>
  <c r="AW1734" i="2"/>
  <c r="AX1734" i="2"/>
  <c r="AY1734" i="2"/>
  <c r="AU1735" i="2"/>
  <c r="AV1735" i="2"/>
  <c r="AW1735" i="2"/>
  <c r="AX1735" i="2"/>
  <c r="AY1735" i="2"/>
  <c r="AU1736" i="2"/>
  <c r="AV1736" i="2"/>
  <c r="AW1736" i="2"/>
  <c r="AX1736" i="2"/>
  <c r="AY1736" i="2"/>
  <c r="AU1737" i="2"/>
  <c r="AV1737" i="2"/>
  <c r="AW1737" i="2"/>
  <c r="AX1737" i="2"/>
  <c r="AY1737" i="2"/>
  <c r="AU1738" i="2"/>
  <c r="AV1738" i="2"/>
  <c r="AW1738" i="2"/>
  <c r="AX1738" i="2"/>
  <c r="AY1738" i="2"/>
  <c r="AU1739" i="2"/>
  <c r="AV1739" i="2"/>
  <c r="AW1739" i="2"/>
  <c r="AX1739" i="2"/>
  <c r="AY1739" i="2"/>
  <c r="AU1740" i="2"/>
  <c r="AV1740" i="2"/>
  <c r="AW1740" i="2"/>
  <c r="AX1740" i="2"/>
  <c r="AY1740" i="2"/>
  <c r="AU1741" i="2"/>
  <c r="AV1741" i="2"/>
  <c r="AW1741" i="2"/>
  <c r="AX1741" i="2"/>
  <c r="AY1741" i="2"/>
  <c r="AU1742" i="2"/>
  <c r="AV1742" i="2"/>
  <c r="AW1742" i="2"/>
  <c r="AX1742" i="2"/>
  <c r="AY1742" i="2"/>
  <c r="AU1743" i="2"/>
  <c r="AV1743" i="2"/>
  <c r="AW1743" i="2"/>
  <c r="AX1743" i="2"/>
  <c r="AY1743" i="2"/>
  <c r="AU1744" i="2"/>
  <c r="AV1744" i="2"/>
  <c r="AW1744" i="2"/>
  <c r="AX1744" i="2"/>
  <c r="AY1744" i="2"/>
  <c r="AU1745" i="2"/>
  <c r="AV1745" i="2"/>
  <c r="AW1745" i="2"/>
  <c r="AX1745" i="2"/>
  <c r="AY1745" i="2"/>
  <c r="AU1746" i="2"/>
  <c r="AV1746" i="2"/>
  <c r="AW1746" i="2"/>
  <c r="AX1746" i="2"/>
  <c r="AY1746" i="2"/>
  <c r="AU8" i="2"/>
  <c r="AV8" i="2"/>
  <c r="AW8" i="2"/>
  <c r="AX8" i="2"/>
  <c r="AY8" i="2"/>
  <c r="AU9" i="2"/>
  <c r="AV9" i="2"/>
  <c r="AW9" i="2"/>
  <c r="AX9" i="2"/>
  <c r="AY9" i="2"/>
  <c r="AU10" i="2"/>
  <c r="AV10" i="2"/>
  <c r="AW10" i="2"/>
  <c r="AX10" i="2"/>
  <c r="AY10" i="2"/>
  <c r="AU11" i="2"/>
  <c r="AV11" i="2"/>
  <c r="AW11" i="2"/>
  <c r="AX11" i="2"/>
  <c r="AY11" i="2"/>
  <c r="AU12" i="2"/>
  <c r="AV12" i="2"/>
  <c r="AW12" i="2"/>
  <c r="AX12" i="2"/>
  <c r="AY12" i="2"/>
  <c r="AU13" i="2"/>
  <c r="AV13" i="2"/>
  <c r="AW13" i="2"/>
  <c r="AX13" i="2"/>
  <c r="AY13" i="2"/>
  <c r="AU14" i="2"/>
  <c r="AV14" i="2"/>
  <c r="AW14" i="2"/>
  <c r="AX14" i="2"/>
  <c r="AY14" i="2"/>
  <c r="AU15" i="2"/>
  <c r="AV15" i="2"/>
  <c r="AW15" i="2"/>
  <c r="AX15" i="2"/>
  <c r="AY15" i="2"/>
  <c r="AU16" i="2"/>
  <c r="AV16" i="2"/>
  <c r="AW16" i="2"/>
  <c r="AX16" i="2"/>
  <c r="AY16" i="2"/>
  <c r="AU4" i="2"/>
  <c r="AV4" i="2"/>
  <c r="AW4" i="2"/>
  <c r="AX4" i="2"/>
  <c r="AY4" i="2"/>
  <c r="AU5" i="2"/>
  <c r="AV5" i="2"/>
  <c r="AW5" i="2"/>
  <c r="AX5" i="2"/>
  <c r="AY5" i="2"/>
  <c r="AU6" i="2"/>
  <c r="AV6" i="2"/>
  <c r="AW6" i="2"/>
  <c r="AX6" i="2"/>
  <c r="AY6" i="2"/>
  <c r="AU7" i="2"/>
  <c r="AV7" i="2"/>
  <c r="AW7" i="2"/>
  <c r="AX7" i="2"/>
  <c r="AY7" i="2"/>
  <c r="AY3" i="2"/>
  <c r="AX3" i="2"/>
  <c r="AW3" i="2"/>
  <c r="AV3" i="2"/>
  <c r="AU3" i="2"/>
  <c r="O1745" i="2"/>
  <c r="O1746" i="2"/>
  <c r="O1744" i="2"/>
  <c r="Q1698" i="2"/>
  <c r="Q1699" i="2"/>
  <c r="Q1700" i="2"/>
  <c r="Q1701" i="2"/>
  <c r="Q1702" i="2"/>
  <c r="Q1703" i="2"/>
  <c r="Q1704" i="2"/>
  <c r="Q1697" i="2"/>
  <c r="Q1690" i="2"/>
  <c r="Q1691" i="2"/>
  <c r="Q1692" i="2"/>
  <c r="Q1693" i="2"/>
  <c r="Q1694" i="2"/>
  <c r="Q1695" i="2"/>
  <c r="Q1696" i="2"/>
  <c r="Q1689" i="2"/>
  <c r="Q1645" i="2"/>
  <c r="Q1646" i="2"/>
  <c r="Q1647" i="2"/>
  <c r="Q1648" i="2"/>
  <c r="Q1649" i="2"/>
  <c r="Q1650" i="2"/>
  <c r="Q1651" i="2"/>
  <c r="Q1652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5" i="2"/>
  <c r="Q1676" i="2"/>
  <c r="Q1677" i="2"/>
  <c r="Q1679" i="2"/>
  <c r="Q1681" i="2"/>
  <c r="Q1682" i="2"/>
  <c r="Q1683" i="2"/>
  <c r="Q1684" i="2"/>
  <c r="Q1685" i="2"/>
  <c r="Q1686" i="2"/>
  <c r="Q1687" i="2"/>
  <c r="Q1688" i="2"/>
  <c r="Q1644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475" i="2"/>
</calcChain>
</file>

<file path=xl/comments1.xml><?xml version="1.0" encoding="utf-8"?>
<comments xmlns="http://schemas.openxmlformats.org/spreadsheetml/2006/main">
  <authors>
    <author>Sandra van Ginhoven</author>
  </authors>
  <commentList>
    <comment ref="J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Master=year of first pupil in list- 4 years</t>
        </r>
      </text>
    </comment>
    <comment ref="K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Master=year of first pupil in list- 4 years</t>
        </r>
      </text>
    </comment>
    <comment ref="L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Apprentice=year inscription as pulil + 10 years
Master=year last pupil+6</t>
        </r>
      </text>
    </comment>
    <comment ref="AX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Apprenticeships; Neefs;Other
</t>
        </r>
      </text>
    </comment>
  </commentList>
</comments>
</file>

<file path=xl/comments2.xml><?xml version="1.0" encoding="utf-8"?>
<comments xmlns="http://schemas.openxmlformats.org/spreadsheetml/2006/main">
  <authors>
    <author>Sandra van Ginhoven</author>
  </authors>
  <commentList>
    <comment ref="J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Master=year of first pupil in list- 4 years</t>
        </r>
      </text>
    </comment>
    <comment ref="K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Master=year of first pupil in list- 4 years</t>
        </r>
      </text>
    </comment>
    <comment ref="L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Apprentice=year inscription as pulil + 10 years
Master=year last pupil+6</t>
        </r>
      </text>
    </comment>
    <comment ref="AS1" authorId="0">
      <text>
        <r>
          <rPr>
            <b/>
            <sz val="9"/>
            <color indexed="81"/>
            <rFont val="Arial"/>
          </rPr>
          <t>Sandra van Ginhoven:</t>
        </r>
        <r>
          <rPr>
            <sz val="9"/>
            <color indexed="81"/>
            <rFont val="Arial"/>
          </rPr>
          <t xml:space="preserve">
Apprenticeships; Neefs;Other
</t>
        </r>
      </text>
    </comment>
  </commentList>
</comments>
</file>

<file path=xl/sharedStrings.xml><?xml version="1.0" encoding="utf-8"?>
<sst xmlns="http://schemas.openxmlformats.org/spreadsheetml/2006/main" count="25190" uniqueCount="4250">
  <si>
    <t>CLAN</t>
  </si>
  <si>
    <t>#_leerj</t>
  </si>
  <si>
    <t>waterverf?</t>
  </si>
  <si>
    <t>dealer_activity?</t>
  </si>
  <si>
    <t>Pupils AL?</t>
  </si>
  <si>
    <t>year_start_E</t>
  </si>
  <si>
    <t>year_end_E</t>
  </si>
  <si>
    <t>active in 1619?</t>
  </si>
  <si>
    <t>signed 1619 doc?</t>
  </si>
  <si>
    <t>Birth</t>
  </si>
  <si>
    <t>Death</t>
  </si>
  <si>
    <t>Emig btw 1570 and 1625?</t>
  </si>
  <si>
    <t>Emigrated</t>
  </si>
  <si>
    <t>Emig1_YearStart</t>
  </si>
  <si>
    <t>Emig1_YearEnd</t>
  </si>
  <si>
    <t>Emig1_Place</t>
  </si>
  <si>
    <t>Emig2_YearStart</t>
  </si>
  <si>
    <t>Emig2_YearEnd</t>
  </si>
  <si>
    <t>Emig2_Place</t>
  </si>
  <si>
    <t>Emig3_YearStart</t>
  </si>
  <si>
    <t>Emig3_YearEnd</t>
  </si>
  <si>
    <t>Emig3_Place</t>
  </si>
  <si>
    <t>Emig4_YearStart</t>
  </si>
  <si>
    <t>Emig4_YearEnd</t>
  </si>
  <si>
    <t>Emig4_Place</t>
  </si>
  <si>
    <t>Emig_Other</t>
  </si>
  <si>
    <t>Dealership connection?</t>
  </si>
  <si>
    <t>Dealer_connection1</t>
  </si>
  <si>
    <t>Dealer_connection2</t>
  </si>
  <si>
    <t>Dealer_connection3</t>
  </si>
  <si>
    <t>Contracted_with [PAINTER NAME]</t>
  </si>
  <si>
    <t>relationship1 (ex. Father of)</t>
  </si>
  <si>
    <t>artist_name1</t>
  </si>
  <si>
    <t>relationship2 (ex. Father of)</t>
  </si>
  <si>
    <t>artist_name2</t>
  </si>
  <si>
    <t>Sources</t>
  </si>
  <si>
    <t>count</t>
  </si>
  <si>
    <t>?, ?</t>
  </si>
  <si>
    <t>M00000</t>
  </si>
  <si>
    <t>?</t>
  </si>
  <si>
    <t>AL</t>
  </si>
  <si>
    <t>Adriaens, Michiel</t>
  </si>
  <si>
    <t>M00001</t>
  </si>
  <si>
    <t>schilder</t>
  </si>
  <si>
    <t>Adriaenssens, Gielis</t>
  </si>
  <si>
    <t>M00002</t>
  </si>
  <si>
    <t>Aerts, Hendrick</t>
  </si>
  <si>
    <t>M00003</t>
  </si>
  <si>
    <t>architect</t>
  </si>
  <si>
    <t>Danzig</t>
  </si>
  <si>
    <t>Prague</t>
  </si>
  <si>
    <t>Amsterdam</t>
  </si>
  <si>
    <t>ECO; Briels</t>
  </si>
  <si>
    <t>Aken,</t>
  </si>
  <si>
    <t>M00004</t>
  </si>
  <si>
    <t>ECO</t>
  </si>
  <si>
    <t>Alsloot, Denys</t>
  </si>
  <si>
    <t>M00005</t>
  </si>
  <si>
    <t>1570</t>
  </si>
  <si>
    <t>1627</t>
  </si>
  <si>
    <t>Brussels</t>
  </si>
  <si>
    <t>Anthonis, Jan</t>
  </si>
  <si>
    <t>M00006</t>
  </si>
  <si>
    <t>Antwerp</t>
  </si>
  <si>
    <t>ECO; Neeffs 332</t>
  </si>
  <si>
    <t>Apostool, Gielis</t>
  </si>
  <si>
    <t>M00007</t>
  </si>
  <si>
    <t>Arentsz, Adriaen</t>
  </si>
  <si>
    <t>M00008</t>
  </si>
  <si>
    <t>Delft</t>
  </si>
  <si>
    <t>Bangwils, Pieter</t>
  </si>
  <si>
    <t>M00009</t>
  </si>
  <si>
    <t>Bayens, Antoon</t>
  </si>
  <si>
    <t>M00010</t>
  </si>
  <si>
    <t>beeldsnijder</t>
  </si>
  <si>
    <t>beeldhouwer</t>
  </si>
  <si>
    <t>Beagle, Peter</t>
  </si>
  <si>
    <t>M00011</t>
  </si>
  <si>
    <t>Beagle, Anthony</t>
  </si>
  <si>
    <t>Beda, Huybrecht</t>
  </si>
  <si>
    <t>M00012</t>
  </si>
  <si>
    <t>Berckx, Huybrecht</t>
  </si>
  <si>
    <t>M00013</t>
  </si>
  <si>
    <t>Berens, Paul</t>
  </si>
  <si>
    <t>M00014</t>
  </si>
  <si>
    <t>Berinckx, Albert</t>
  </si>
  <si>
    <t>M00015</t>
  </si>
  <si>
    <t>1652</t>
  </si>
  <si>
    <t>son</t>
  </si>
  <si>
    <t>Berinckx, Gregorius III</t>
  </si>
  <si>
    <t>Berinckx, Cornelis</t>
  </si>
  <si>
    <t>M00016</t>
  </si>
  <si>
    <t>1603</t>
  </si>
  <si>
    <t>1657</t>
  </si>
  <si>
    <t>Musson, Matthijs</t>
  </si>
  <si>
    <t>Berinckx, Gregorius II</t>
  </si>
  <si>
    <t>Berinckx, Gilliam</t>
  </si>
  <si>
    <t>M00017</t>
  </si>
  <si>
    <t>1600?</t>
  </si>
  <si>
    <t>1644</t>
  </si>
  <si>
    <t>Berinckx, Gregorius</t>
  </si>
  <si>
    <t>M00018</t>
  </si>
  <si>
    <t>Rome</t>
  </si>
  <si>
    <t>Mechelen</t>
  </si>
  <si>
    <t>father</t>
  </si>
  <si>
    <t>Berinckx, Paul</t>
  </si>
  <si>
    <r>
      <t>AL</t>
    </r>
    <r>
      <rPr>
        <sz val="9"/>
        <color rgb="FF008000"/>
        <rFont val="Calibri"/>
      </rPr>
      <t>; ECO</t>
    </r>
  </si>
  <si>
    <t>M00019</t>
  </si>
  <si>
    <t>1584?</t>
  </si>
  <si>
    <t>1669</t>
  </si>
  <si>
    <t>Forchondt, Guilliam</t>
  </si>
  <si>
    <t>M00020</t>
  </si>
  <si>
    <t>1619</t>
  </si>
  <si>
    <t>Berinckx, Gregorius V</t>
  </si>
  <si>
    <t>AL; ECO</t>
  </si>
  <si>
    <t>Berinckx, Gregorius IV</t>
  </si>
  <si>
    <t>M00021</t>
  </si>
  <si>
    <t>1649</t>
  </si>
  <si>
    <t>M00022</t>
  </si>
  <si>
    <t>1653</t>
  </si>
  <si>
    <t>Berinckx, Jean-Baptiste</t>
  </si>
  <si>
    <t>M00023</t>
  </si>
  <si>
    <r>
      <t xml:space="preserve">Duverger; ECO; </t>
    </r>
    <r>
      <rPr>
        <sz val="9"/>
        <color rgb="FF008000"/>
        <rFont val="Calibri"/>
      </rPr>
      <t>Neefs 200</t>
    </r>
  </si>
  <si>
    <t>M00024</t>
  </si>
  <si>
    <t>1574</t>
  </si>
  <si>
    <t>Berts, Vernando</t>
  </si>
  <si>
    <t>M00025</t>
  </si>
  <si>
    <r>
      <t>Bess</t>
    </r>
    <r>
      <rPr>
        <sz val="9"/>
        <color rgb="FF008000"/>
        <rFont val="Calibri"/>
      </rPr>
      <t>e</t>
    </r>
    <r>
      <rPr>
        <sz val="9"/>
        <color theme="1"/>
        <rFont val="Calibri"/>
      </rPr>
      <t>meers, Antoine</t>
    </r>
  </si>
  <si>
    <t>M00026</t>
  </si>
  <si>
    <t>Bessemeers, Floris</t>
  </si>
  <si>
    <t>M00027</t>
  </si>
  <si>
    <t>Bessemeers, Jan</t>
  </si>
  <si>
    <t>M00028</t>
  </si>
  <si>
    <r>
      <t>Bess</t>
    </r>
    <r>
      <rPr>
        <sz val="9"/>
        <color rgb="FF008000"/>
        <rFont val="Calibri"/>
      </rPr>
      <t>e</t>
    </r>
    <r>
      <rPr>
        <sz val="9"/>
        <color theme="1"/>
        <rFont val="Calibri"/>
      </rPr>
      <t>meers, Maria</t>
    </r>
  </si>
  <si>
    <t>M00029</t>
  </si>
  <si>
    <t>1522</t>
  </si>
  <si>
    <t>1600</t>
  </si>
  <si>
    <t>Bessemeers, Merten</t>
  </si>
  <si>
    <t>M00030</t>
  </si>
  <si>
    <t>Bessemeers, Pieter</t>
  </si>
  <si>
    <t>M00031</t>
  </si>
  <si>
    <t>Beth, Willem</t>
  </si>
  <si>
    <t>M00032</t>
  </si>
  <si>
    <t>????</t>
  </si>
  <si>
    <t>1594</t>
  </si>
  <si>
    <t>Biesselinck, Antoine</t>
  </si>
  <si>
    <t>M00033</t>
  </si>
  <si>
    <t>ECO; Neeffs 285</t>
  </si>
  <si>
    <t>Biset, Charles-Emmanuel</t>
  </si>
  <si>
    <t>M00034</t>
  </si>
  <si>
    <t>1633</t>
  </si>
  <si>
    <t>1710</t>
  </si>
  <si>
    <t>Paris</t>
  </si>
  <si>
    <t>Breda</t>
  </si>
  <si>
    <t>Biset, George</t>
  </si>
  <si>
    <t>M00035</t>
  </si>
  <si>
    <t>stoffeerder</t>
  </si>
  <si>
    <t>ECO; Neeffs 388-90</t>
  </si>
  <si>
    <t>Bisschop, Frans</t>
  </si>
  <si>
    <t>M00036</t>
  </si>
  <si>
    <t>Bisschop, Frans de jongere</t>
  </si>
  <si>
    <t>M00037</t>
  </si>
  <si>
    <t>Bisschop, Frans den ouden</t>
  </si>
  <si>
    <t>M00038</t>
  </si>
  <si>
    <t>Bisschop, Hans</t>
  </si>
  <si>
    <t>M00039</t>
  </si>
  <si>
    <t>Bisschop, Hendrick</t>
  </si>
  <si>
    <t>M00040</t>
  </si>
  <si>
    <t>Block, Pieter</t>
  </si>
  <si>
    <t>M00041</t>
  </si>
  <si>
    <t>Boejman, Servaes</t>
  </si>
  <si>
    <t>M00042</t>
  </si>
  <si>
    <t>Boekstuyns, ?</t>
  </si>
  <si>
    <t>M00043</t>
  </si>
  <si>
    <t>Boels, Frans</t>
  </si>
  <si>
    <t>M00044</t>
  </si>
  <si>
    <t>stepson/pupil</t>
  </si>
  <si>
    <t>Bol, Hans</t>
  </si>
  <si>
    <t>AL; Briels</t>
  </si>
  <si>
    <t>Boextuyn, Frans</t>
  </si>
  <si>
    <t>M00045</t>
  </si>
  <si>
    <t>1555</t>
  </si>
  <si>
    <t>Boeynants, Antoon</t>
  </si>
  <si>
    <t>M00046</t>
  </si>
  <si>
    <t>Bol, Cornelis</t>
  </si>
  <si>
    <t>M00047</t>
  </si>
  <si>
    <t>brother</t>
  </si>
  <si>
    <t>M00048</t>
  </si>
  <si>
    <t>1534</t>
  </si>
  <si>
    <t>1593</t>
  </si>
  <si>
    <t>Bergen-o-Z</t>
  </si>
  <si>
    <t>Dordrecht</t>
  </si>
  <si>
    <t>Bol, Jacques I</t>
  </si>
  <si>
    <t>AL; Neefs 203; Briels</t>
  </si>
  <si>
    <t>M00049</t>
  </si>
  <si>
    <t>Bol, Jacques II</t>
  </si>
  <si>
    <t>M00050</t>
  </si>
  <si>
    <t>1569</t>
  </si>
  <si>
    <t>1611</t>
  </si>
  <si>
    <t>AL; Neefs 203</t>
  </si>
  <si>
    <t>Bol, Pieter</t>
  </si>
  <si>
    <t>M00051</t>
  </si>
  <si>
    <t>1563</t>
  </si>
  <si>
    <t>1602</t>
  </si>
  <si>
    <t>Bonjonne, Eloy</t>
  </si>
  <si>
    <t>M00052</t>
  </si>
  <si>
    <t>1695</t>
  </si>
  <si>
    <t>Bosman, Servaes</t>
  </si>
  <si>
    <t>M00053</t>
  </si>
  <si>
    <t>Bosteyn, Frans</t>
  </si>
  <si>
    <t>M00054</t>
  </si>
  <si>
    <t>Boumon, Pauwel</t>
  </si>
  <si>
    <t>M00055</t>
  </si>
  <si>
    <t>Bous, Adriaen</t>
  </si>
  <si>
    <t>M00056</t>
  </si>
  <si>
    <t>Bruyn, Christian</t>
  </si>
  <si>
    <t>M00057</t>
  </si>
  <si>
    <t>1586</t>
  </si>
  <si>
    <t>Cologne</t>
  </si>
  <si>
    <t>Cael, Nicolaas</t>
  </si>
  <si>
    <t>M00058</t>
  </si>
  <si>
    <t>Caers, Peeter</t>
  </si>
  <si>
    <t>M00059</t>
  </si>
  <si>
    <t>goudslager</t>
  </si>
  <si>
    <t>Ceppen, Paulus</t>
  </si>
  <si>
    <t>M00060</t>
  </si>
  <si>
    <t>Ceulemans, Ingel</t>
  </si>
  <si>
    <t>M00061</t>
  </si>
  <si>
    <t>Ceulemans, Pieter</t>
  </si>
  <si>
    <t>M00062</t>
  </si>
  <si>
    <t>Claessens, Jacques</t>
  </si>
  <si>
    <t>M00063</t>
  </si>
  <si>
    <t>Claesz, Hendrick</t>
  </si>
  <si>
    <t>M00064</t>
  </si>
  <si>
    <t>Clerens, Bartholomeus</t>
  </si>
  <si>
    <t>M00065</t>
  </si>
  <si>
    <t>Duverger; IB1085 Forchondt, letter 1638 [12 Batallieen (from "tekeninghe van Callot")] &amp; of 1639</t>
  </si>
  <si>
    <t>Cleyenborg, Gielis</t>
  </si>
  <si>
    <t>M00066</t>
  </si>
  <si>
    <t>Coesaert, Jan</t>
  </si>
  <si>
    <t>M00067</t>
  </si>
  <si>
    <t>Collaert, Cornelis</t>
  </si>
  <si>
    <t>M00068</t>
  </si>
  <si>
    <r>
      <t>Coly</t>
    </r>
    <r>
      <rPr>
        <sz val="9"/>
        <color rgb="FF008000"/>
        <rFont val="Calibri"/>
      </rPr>
      <t>n</t>
    </r>
    <r>
      <rPr>
        <sz val="9"/>
        <color theme="1"/>
        <rFont val="Calibri"/>
      </rPr>
      <t>, Crispen</t>
    </r>
  </si>
  <si>
    <t>M00069</t>
  </si>
  <si>
    <t>1547</t>
  </si>
  <si>
    <t>1618</t>
  </si>
  <si>
    <t>Gent</t>
  </si>
  <si>
    <t>Rotterdam</t>
  </si>
  <si>
    <t>AL; Neefs; Briels: 313</t>
  </si>
  <si>
    <t>Colyn, Dierick</t>
  </si>
  <si>
    <t>M00070</t>
  </si>
  <si>
    <t>1571</t>
  </si>
  <si>
    <t>Colyn, Hendrick</t>
  </si>
  <si>
    <t>M00071</t>
  </si>
  <si>
    <t>Colyn, Jan</t>
  </si>
  <si>
    <t>M00072</t>
  </si>
  <si>
    <t>1562</t>
  </si>
  <si>
    <t>Colyn, Thierry</t>
  </si>
  <si>
    <t>M00073</t>
  </si>
  <si>
    <t>ECO; Neeffs 305</t>
  </si>
  <si>
    <t>Cornelis, Pieter</t>
  </si>
  <si>
    <t>M00074</t>
  </si>
  <si>
    <t>Couthals, Marck</t>
  </si>
  <si>
    <t>M00075</t>
  </si>
  <si>
    <t>Couthals, Andries</t>
  </si>
  <si>
    <t>Duverger</t>
  </si>
  <si>
    <t>Couvelier, Hans</t>
  </si>
  <si>
    <t>M00076</t>
  </si>
  <si>
    <t>Coxie, Anna</t>
  </si>
  <si>
    <t>M00077</t>
  </si>
  <si>
    <t>Coxie, Michiel I</t>
  </si>
  <si>
    <t>Coxie, Anthonie</t>
  </si>
  <si>
    <t>M00078</t>
  </si>
  <si>
    <t>1650</t>
  </si>
  <si>
    <t>1720</t>
  </si>
  <si>
    <t>Berlin</t>
  </si>
  <si>
    <t>Coxie, Jan</t>
  </si>
  <si>
    <t>Coxie, Frans</t>
  </si>
  <si>
    <t>M00079</t>
  </si>
  <si>
    <t>Coxie, Hans</t>
  </si>
  <si>
    <t>M00080</t>
  </si>
  <si>
    <t>M00081</t>
  </si>
  <si>
    <t>1629</t>
  </si>
  <si>
    <t>1670</t>
  </si>
  <si>
    <t>Coxie, Michiel III</t>
  </si>
  <si>
    <t>Coxie, Jan Michiel</t>
  </si>
  <si>
    <t>M00082</t>
  </si>
  <si>
    <t>1689</t>
  </si>
  <si>
    <t>Coxie, Matthys</t>
  </si>
  <si>
    <t>M00083</t>
  </si>
  <si>
    <t>1605</t>
  </si>
  <si>
    <t>1638</t>
  </si>
  <si>
    <t>Coxie, Michiel II</t>
  </si>
  <si>
    <t>M00084</t>
  </si>
  <si>
    <t>1499</t>
  </si>
  <si>
    <t>1592</t>
  </si>
  <si>
    <t>M00085</t>
  </si>
  <si>
    <t>Ecartico</t>
  </si>
  <si>
    <t>M00086</t>
  </si>
  <si>
    <t>Coxie, Raphael</t>
  </si>
  <si>
    <t>M00087</t>
  </si>
  <si>
    <t xml:space="preserve">Coxie, Rombout </t>
  </si>
  <si>
    <t>M00088</t>
  </si>
  <si>
    <t>Coxie, Willem</t>
  </si>
  <si>
    <t>M00089</t>
  </si>
  <si>
    <t>Italy</t>
  </si>
  <si>
    <t>France</t>
  </si>
  <si>
    <t>Crabbe, Frans</t>
  </si>
  <si>
    <t>M00090</t>
  </si>
  <si>
    <t>colorist</t>
  </si>
  <si>
    <t>engraver</t>
  </si>
  <si>
    <t>Crabbe, Jan II</t>
  </si>
  <si>
    <t>Crabbe, Jan</t>
  </si>
  <si>
    <t>M00091</t>
  </si>
  <si>
    <t>1459?</t>
  </si>
  <si>
    <t>M00092</t>
  </si>
  <si>
    <t>1541?</t>
  </si>
  <si>
    <t>Crabbe, Peter</t>
  </si>
  <si>
    <t>M00093</t>
  </si>
  <si>
    <t>1621?</t>
  </si>
  <si>
    <t>AL; Neefs 310</t>
  </si>
  <si>
    <t>Cresel, Jan</t>
  </si>
  <si>
    <t>M00094</t>
  </si>
  <si>
    <t>Croon, Ignatius</t>
  </si>
  <si>
    <t>M00095</t>
  </si>
  <si>
    <t>Croon, Rombout</t>
  </si>
  <si>
    <t>M00096</t>
  </si>
  <si>
    <t>Cuyts, Jasper</t>
  </si>
  <si>
    <t>M00097</t>
  </si>
  <si>
    <t>d'Assonville, Melchior</t>
  </si>
  <si>
    <t>M00098</t>
  </si>
  <si>
    <t>1518</t>
  </si>
  <si>
    <t>1621</t>
  </si>
  <si>
    <t>d'Hondecoeter, Adriaen</t>
  </si>
  <si>
    <t>M00099</t>
  </si>
  <si>
    <t>d'Hondecoeter, Hans Claesz</t>
  </si>
  <si>
    <t>M00100</t>
  </si>
  <si>
    <t>d'Hondecoeter, Niclaes Jansz</t>
  </si>
  <si>
    <t>Briels</t>
  </si>
  <si>
    <r>
      <t xml:space="preserve">d'Hondecoeter, </t>
    </r>
    <r>
      <rPr>
        <sz val="9"/>
        <color rgb="FF008000"/>
        <rFont val="Calibri"/>
      </rPr>
      <t>Nic</t>
    </r>
    <r>
      <rPr>
        <sz val="9"/>
        <color theme="1"/>
        <rFont val="Calibri"/>
      </rPr>
      <t>laes Jansz</t>
    </r>
  </si>
  <si>
    <t>M00101</t>
  </si>
  <si>
    <t>Daems, Nicolaes</t>
  </si>
  <si>
    <t>M00102</t>
  </si>
  <si>
    <t>kleinsteker</t>
  </si>
  <si>
    <t>de Becker, Adriaen</t>
  </si>
  <si>
    <t>M00103</t>
  </si>
  <si>
    <t>De Beer, Adriaen</t>
  </si>
  <si>
    <t>M00104</t>
  </si>
  <si>
    <t>de Bolion, Jan</t>
  </si>
  <si>
    <t>M00105</t>
  </si>
  <si>
    <t>de Bruyne, Ciprien</t>
  </si>
  <si>
    <t>M00106</t>
  </si>
  <si>
    <t>de Bruyne, Hans</t>
  </si>
  <si>
    <t>M00107</t>
  </si>
  <si>
    <t>de Bruyne, Jan I</t>
  </si>
  <si>
    <t>M00108</t>
  </si>
  <si>
    <t>Neeffs 284</t>
  </si>
  <si>
    <t>de Bruyne, Jan II</t>
  </si>
  <si>
    <t>M00109</t>
  </si>
  <si>
    <t>de Bruyne, Jan III</t>
  </si>
  <si>
    <t>M00110</t>
  </si>
  <si>
    <t>de Bruyne, Kersten</t>
  </si>
  <si>
    <t>M00111</t>
  </si>
  <si>
    <r>
      <t xml:space="preserve">AL; </t>
    </r>
    <r>
      <rPr>
        <sz val="9"/>
        <color rgb="FF008000"/>
        <rFont val="Calibri"/>
      </rPr>
      <t>Neefs 283</t>
    </r>
  </si>
  <si>
    <t>de Bruyne, Michiel</t>
  </si>
  <si>
    <t>M00112</t>
  </si>
  <si>
    <t>1500?</t>
  </si>
  <si>
    <t>de Bruyne, Pieter</t>
  </si>
  <si>
    <t>M00113</t>
  </si>
  <si>
    <t>De Clerck, Hans</t>
  </si>
  <si>
    <t>M00114</t>
  </si>
  <si>
    <t>1580</t>
  </si>
  <si>
    <t>Leeuwarden</t>
  </si>
  <si>
    <t>De Clerck, Hendrik</t>
  </si>
  <si>
    <t>M00115</t>
  </si>
  <si>
    <t>De Clerck, Roelant</t>
  </si>
  <si>
    <t>M00116</t>
  </si>
  <si>
    <t>De Corte, Rombout</t>
  </si>
  <si>
    <t>M00117</t>
  </si>
  <si>
    <t>De Coster, Adam</t>
  </si>
  <si>
    <t>M00118</t>
  </si>
  <si>
    <t>1643</t>
  </si>
  <si>
    <t>De Coster, Daniel</t>
  </si>
  <si>
    <t>M00119</t>
  </si>
  <si>
    <t>De Coster, Hans</t>
  </si>
  <si>
    <t>M00120</t>
  </si>
  <si>
    <t>De Coster, Jan</t>
  </si>
  <si>
    <t>M00121</t>
  </si>
  <si>
    <t>De Croy, Jan</t>
  </si>
  <si>
    <t>M00122</t>
  </si>
  <si>
    <t>de Cuyper, Jan</t>
  </si>
  <si>
    <t>M00123</t>
  </si>
  <si>
    <t>de Dekenen, Caerle</t>
  </si>
  <si>
    <t>M00124</t>
  </si>
  <si>
    <t>De Dryver, Francois</t>
  </si>
  <si>
    <t>M00125</t>
  </si>
  <si>
    <t>1678?</t>
  </si>
  <si>
    <t>De Dryver, Jan</t>
  </si>
  <si>
    <t>M00126</t>
  </si>
  <si>
    <t>de Dryver, Remi I</t>
  </si>
  <si>
    <t>M00127</t>
  </si>
  <si>
    <t>1666?</t>
  </si>
  <si>
    <t>AL; incomp ECO</t>
  </si>
  <si>
    <t>de Dryver, Remi II</t>
  </si>
  <si>
    <t>M00128</t>
  </si>
  <si>
    <t>De febre, Karel</t>
  </si>
  <si>
    <t>M00129</t>
  </si>
  <si>
    <t>de Graef, Philip</t>
  </si>
  <si>
    <t>M00130</t>
  </si>
  <si>
    <t>Neeffs 381</t>
  </si>
  <si>
    <t>de Helt, Hans</t>
  </si>
  <si>
    <t>M00131</t>
  </si>
  <si>
    <t>de Helt, Lambrecht</t>
  </si>
  <si>
    <t>M00132</t>
  </si>
  <si>
    <t>de Hollander, Jan</t>
  </si>
  <si>
    <t>M00133</t>
  </si>
  <si>
    <t>de Hollander, Willem</t>
  </si>
  <si>
    <t>M00134</t>
  </si>
  <si>
    <t>De Hondt, Jan I</t>
  </si>
  <si>
    <t>M00135</t>
  </si>
  <si>
    <t>de la Valle, Gerard</t>
  </si>
  <si>
    <t>van Loock, Jan (Antwerp)</t>
  </si>
  <si>
    <t>De Hondt, Jan II</t>
  </si>
  <si>
    <t>M00136</t>
  </si>
  <si>
    <t>De Hondt, Lambert I</t>
  </si>
  <si>
    <t>M00137</t>
  </si>
  <si>
    <t>De Hondt, Lambert II</t>
  </si>
  <si>
    <t>M00138</t>
  </si>
  <si>
    <t>tapiijtontwerp</t>
  </si>
  <si>
    <t>de Hooghe, ?</t>
  </si>
  <si>
    <t>M00139</t>
  </si>
  <si>
    <t>de Hoornes, Jacob</t>
  </si>
  <si>
    <t>M00140</t>
  </si>
  <si>
    <t>de Ka, Jan</t>
  </si>
  <si>
    <t>M00141</t>
  </si>
  <si>
    <t>de Kael, Huybrecht</t>
  </si>
  <si>
    <t>M00142</t>
  </si>
  <si>
    <t>de Kael, Jan</t>
  </si>
  <si>
    <t>M00143</t>
  </si>
  <si>
    <r>
      <t xml:space="preserve">De </t>
    </r>
    <r>
      <rPr>
        <sz val="9"/>
        <color rgb="FF008000"/>
        <rFont val="Calibri"/>
      </rPr>
      <t>K</t>
    </r>
    <r>
      <rPr>
        <sz val="9"/>
        <color theme="1"/>
        <rFont val="Calibri"/>
      </rPr>
      <t>ael, Pieter</t>
    </r>
  </si>
  <si>
    <t>M00144</t>
  </si>
  <si>
    <t>De Keyser, Martin</t>
  </si>
  <si>
    <t>M00145</t>
  </si>
  <si>
    <t>De Keyser, Renier</t>
  </si>
  <si>
    <t>M00146</t>
  </si>
  <si>
    <t>De Lantmeter, Rombout</t>
  </si>
  <si>
    <t>M00147</t>
  </si>
  <si>
    <t>de Leeuw, Frans</t>
  </si>
  <si>
    <t>M00148</t>
  </si>
  <si>
    <r>
      <t xml:space="preserve">Duverger; </t>
    </r>
    <r>
      <rPr>
        <sz val="9"/>
        <color rgb="FF008000"/>
        <rFont val="Calibri"/>
      </rPr>
      <t>Neefs</t>
    </r>
  </si>
  <si>
    <t>de Momper, Hans</t>
  </si>
  <si>
    <t>M00149</t>
  </si>
  <si>
    <t>de Munck, Augustijn</t>
  </si>
  <si>
    <t>M00150</t>
  </si>
  <si>
    <t>de Neve, Jan</t>
  </si>
  <si>
    <t>M00151</t>
  </si>
  <si>
    <t>AL; ECO incorrect; Neeffs 327</t>
  </si>
  <si>
    <t>de Punder, Jacques</t>
  </si>
  <si>
    <t>M00152</t>
  </si>
  <si>
    <t>Leipzig</t>
  </si>
  <si>
    <t>Denmark</t>
  </si>
  <si>
    <t>De Reigers, Gielis</t>
  </si>
  <si>
    <t>M00153</t>
  </si>
  <si>
    <t>de Reyger, ?</t>
  </si>
  <si>
    <t>M00154</t>
  </si>
  <si>
    <t>de Reyger, Matthijs</t>
  </si>
  <si>
    <t>M00155</t>
  </si>
  <si>
    <t>de Reyger, Philips</t>
  </si>
  <si>
    <t>M00156</t>
  </si>
  <si>
    <t>de Roec, Hendrik</t>
  </si>
  <si>
    <t>M00157</t>
  </si>
  <si>
    <t>de Rooster, Jacob</t>
  </si>
  <si>
    <t>M00158</t>
  </si>
  <si>
    <t>de Saive, Jan Baptist I</t>
  </si>
  <si>
    <t>M00159</t>
  </si>
  <si>
    <t>Namur</t>
  </si>
  <si>
    <t>de Saive, Jan Baptist II</t>
  </si>
  <si>
    <t>M00160</t>
  </si>
  <si>
    <t>de Vadder, Jeroom</t>
  </si>
  <si>
    <t>M00161</t>
  </si>
  <si>
    <t>de Vleeschouwer, Jan</t>
  </si>
  <si>
    <t>M00162</t>
  </si>
  <si>
    <t>De Vleeschouwer, Rombout</t>
  </si>
  <si>
    <t>M00163</t>
  </si>
  <si>
    <t>de Vocht, Hendrik</t>
  </si>
  <si>
    <t>M00164</t>
  </si>
  <si>
    <t>De Voocht, Jan</t>
  </si>
  <si>
    <t>M00165</t>
  </si>
  <si>
    <t>de Vos, Hendrik</t>
  </si>
  <si>
    <t>M00166</t>
  </si>
  <si>
    <t>de Vos, Jan</t>
  </si>
  <si>
    <t>M00167</t>
  </si>
  <si>
    <t>Neeffs 267</t>
  </si>
  <si>
    <t>de Vos, Lambert</t>
  </si>
  <si>
    <t>M00168</t>
  </si>
  <si>
    <t>verlichter</t>
  </si>
  <si>
    <t>Constantinople</t>
  </si>
  <si>
    <t>Neeffs 266</t>
  </si>
  <si>
    <t>De Wael, Philip</t>
  </si>
  <si>
    <t>M00169</t>
  </si>
  <si>
    <t>Dehelt, Hans</t>
  </si>
  <si>
    <t>M00170</t>
  </si>
  <si>
    <t>Del Vael, Frans</t>
  </si>
  <si>
    <t>M00171</t>
  </si>
  <si>
    <t>den Duyts, Jan</t>
  </si>
  <si>
    <t>M00172</t>
  </si>
  <si>
    <t>den Nynen, Bartholomeus</t>
  </si>
  <si>
    <t>M00173</t>
  </si>
  <si>
    <t>Dielkens, Pieter</t>
  </si>
  <si>
    <t>M00174</t>
  </si>
  <si>
    <t>Dircks, Laurent</t>
  </si>
  <si>
    <t>M00175</t>
  </si>
  <si>
    <t>Disson, Joris</t>
  </si>
  <si>
    <t>M00176</t>
  </si>
  <si>
    <t>Dorizi, Claude I</t>
  </si>
  <si>
    <t>M00177</t>
  </si>
  <si>
    <t>Dorizi, Claude II</t>
  </si>
  <si>
    <t>M00178</t>
  </si>
  <si>
    <t>Doucet, Paulus</t>
  </si>
  <si>
    <t>M00179</t>
  </si>
  <si>
    <t>Drua, Antoon</t>
  </si>
  <si>
    <t>M00180</t>
  </si>
  <si>
    <t>Dubois, Pieter</t>
  </si>
  <si>
    <t>M00181</t>
  </si>
  <si>
    <t>Dupont, Jaak</t>
  </si>
  <si>
    <t>M00182</t>
  </si>
  <si>
    <t>AL; Neeffs 305</t>
  </si>
  <si>
    <t>Eessels, Hans</t>
  </si>
  <si>
    <t>M00183</t>
  </si>
  <si>
    <t>Egret, Peter</t>
  </si>
  <si>
    <t>M00184</t>
  </si>
  <si>
    <t>Egret, Theodorus</t>
  </si>
  <si>
    <t>M00185</t>
  </si>
  <si>
    <t>Elle, Ferdinand</t>
  </si>
  <si>
    <t>M00186</t>
  </si>
  <si>
    <t>Engels, Jan Baptist</t>
  </si>
  <si>
    <t>M00187</t>
  </si>
  <si>
    <t>Mon</t>
  </si>
  <si>
    <t>Engels, Remi</t>
  </si>
  <si>
    <t>M00188</t>
  </si>
  <si>
    <t>Enguys, Symon</t>
  </si>
  <si>
    <t>M00189</t>
  </si>
  <si>
    <t>Erts, Jasper alias Baert</t>
  </si>
  <si>
    <t>M00190</t>
  </si>
  <si>
    <t>Eskens, Merten</t>
  </si>
  <si>
    <t>M00191</t>
  </si>
  <si>
    <t>Fayd'herbe, Antoon</t>
  </si>
  <si>
    <t>M00192</t>
  </si>
  <si>
    <t>Fayd'herbe, Henrick</t>
  </si>
  <si>
    <t>M00193</t>
  </si>
  <si>
    <t>Fayd'herbe, Lucas</t>
  </si>
  <si>
    <t>M00194</t>
  </si>
  <si>
    <t>Fayd'herbe, Rombout</t>
  </si>
  <si>
    <t>M00195</t>
  </si>
  <si>
    <t>Naxos</t>
  </si>
  <si>
    <t>Feermans, Corneel</t>
  </si>
  <si>
    <t>M00196</t>
  </si>
  <si>
    <t>Feermans, Jan</t>
  </si>
  <si>
    <t>M00197</t>
  </si>
  <si>
    <t>Fevers, Caerle</t>
  </si>
  <si>
    <t>M00198</t>
  </si>
  <si>
    <t>Fielix, Antoon</t>
  </si>
  <si>
    <t>M00199</t>
  </si>
  <si>
    <t>Finel, Antoon</t>
  </si>
  <si>
    <t>M00200</t>
  </si>
  <si>
    <t>Floers, Peter</t>
  </si>
  <si>
    <t>M00201</t>
  </si>
  <si>
    <t>Franchoys, Lucas Elias</t>
  </si>
  <si>
    <t>M00202</t>
  </si>
  <si>
    <t>Franchoys, Lucas II</t>
  </si>
  <si>
    <t>Franchoys, Lucas I</t>
  </si>
  <si>
    <t>M00203</t>
  </si>
  <si>
    <t>Madrid</t>
  </si>
  <si>
    <t>Franchoys, Pieter</t>
  </si>
  <si>
    <t>M00204</t>
  </si>
  <si>
    <t>Doornik</t>
  </si>
  <si>
    <t>check</t>
  </si>
  <si>
    <t>M00205</t>
  </si>
  <si>
    <t>Fontainebleau</t>
  </si>
  <si>
    <r>
      <t xml:space="preserve">AL: </t>
    </r>
    <r>
      <rPr>
        <sz val="9"/>
        <color rgb="FF008000"/>
        <rFont val="Calibri"/>
      </rPr>
      <t>Neefs 343-47</t>
    </r>
  </si>
  <si>
    <t>Francken, Nicolas</t>
  </si>
  <si>
    <t>M00206</t>
  </si>
  <si>
    <t>Galliers, Carel</t>
  </si>
  <si>
    <t>M00207</t>
  </si>
  <si>
    <t>cartographer</t>
  </si>
  <si>
    <t>Geldersman, Vincent</t>
  </si>
  <si>
    <t>M00208</t>
  </si>
  <si>
    <r>
      <rPr>
        <sz val="9"/>
        <color rgb="FF008000"/>
        <rFont val="Calibri"/>
      </rPr>
      <t>Ghuens</t>
    </r>
    <r>
      <rPr>
        <sz val="9"/>
        <color theme="1"/>
        <rFont val="Calibri"/>
      </rPr>
      <t>, Boudewijn</t>
    </r>
  </si>
  <si>
    <t>M00209</t>
  </si>
  <si>
    <t>Ghuens, Jan II</t>
  </si>
  <si>
    <r>
      <t xml:space="preserve">Neeffs 275-76; </t>
    </r>
    <r>
      <rPr>
        <sz val="9"/>
        <color rgb="FF008000"/>
        <rFont val="Calibri"/>
      </rPr>
      <t>ECO</t>
    </r>
  </si>
  <si>
    <t>Ghuens, Jacob</t>
  </si>
  <si>
    <t>M00210</t>
  </si>
  <si>
    <t>Ghuens, Jan I</t>
  </si>
  <si>
    <t>M00211</t>
  </si>
  <si>
    <r>
      <t xml:space="preserve">Neeffs 271; </t>
    </r>
    <r>
      <rPr>
        <sz val="9"/>
        <color rgb="FF008000"/>
        <rFont val="Calibri"/>
      </rPr>
      <t>ECO</t>
    </r>
  </si>
  <si>
    <t>M00212</t>
  </si>
  <si>
    <r>
      <t xml:space="preserve">AL; Neeffs 271-75; </t>
    </r>
    <r>
      <rPr>
        <sz val="9"/>
        <color rgb="FF008000"/>
        <rFont val="Calibri"/>
      </rPr>
      <t>ECO</t>
    </r>
  </si>
  <si>
    <t>Ghysmans, Hendrick</t>
  </si>
  <si>
    <t>M00213</t>
  </si>
  <si>
    <t>Frankenthal</t>
  </si>
  <si>
    <t>Godtbetert, Willem</t>
  </si>
  <si>
    <t>M00214</t>
  </si>
  <si>
    <t>Goetgebeur, Hans</t>
  </si>
  <si>
    <t>M00215</t>
  </si>
  <si>
    <r>
      <t>Goor</t>
    </r>
    <r>
      <rPr>
        <sz val="9"/>
        <color rgb="FF008000"/>
        <rFont val="Calibri"/>
      </rPr>
      <t>i</t>
    </r>
    <r>
      <rPr>
        <sz val="9"/>
        <color theme="1"/>
        <rFont val="Calibri"/>
      </rPr>
      <t>s, Pieter</t>
    </r>
  </si>
  <si>
    <t>M00216</t>
  </si>
  <si>
    <t>Govaerts, Hendrik</t>
  </si>
  <si>
    <t>M00217</t>
  </si>
  <si>
    <t>Germany</t>
  </si>
  <si>
    <t>Grymaers, Mathijs</t>
  </si>
  <si>
    <t>M00218</t>
  </si>
  <si>
    <t>Neeffs 279</t>
  </si>
  <si>
    <t>Gysaerts, Wouter</t>
  </si>
  <si>
    <t>M00219</t>
  </si>
  <si>
    <t>Hack, Adam</t>
  </si>
  <si>
    <t>M00220</t>
  </si>
  <si>
    <t>1530?</t>
  </si>
  <si>
    <t>Hack, Hans</t>
  </si>
  <si>
    <t>M00221</t>
  </si>
  <si>
    <t>Neeffs, 287</t>
  </si>
  <si>
    <t>Hack, Michiel</t>
  </si>
  <si>
    <t>M00222</t>
  </si>
  <si>
    <t>Hannuyts, Gillis</t>
  </si>
  <si>
    <t>M00223</t>
  </si>
  <si>
    <t>Hemelaer, Jasper</t>
  </si>
  <si>
    <t>M00224</t>
  </si>
  <si>
    <t>AL; Montballieu 34</t>
  </si>
  <si>
    <t>Herens, ?</t>
  </si>
  <si>
    <t>M00225</t>
  </si>
  <si>
    <t>Herregouts, David</t>
  </si>
  <si>
    <t>M00226</t>
  </si>
  <si>
    <t>Roermond</t>
  </si>
  <si>
    <t>Herregouts, Hendrick I</t>
  </si>
  <si>
    <t>M00227</t>
  </si>
  <si>
    <t>Neeffss 373-77</t>
  </si>
  <si>
    <t>Herregouts, Hendrick II</t>
  </si>
  <si>
    <t>M00228</t>
  </si>
  <si>
    <t>Hoebens, Jan</t>
  </si>
  <si>
    <t>M00229</t>
  </si>
  <si>
    <t>Hoeberghen, Jan</t>
  </si>
  <si>
    <t>M00230</t>
  </si>
  <si>
    <t>Hogenberg, Frans</t>
  </si>
  <si>
    <t>M00231</t>
  </si>
  <si>
    <t>plaatsnijder</t>
  </si>
  <si>
    <t>England</t>
  </si>
  <si>
    <t>Hamburg</t>
  </si>
  <si>
    <t>Hogenberg, Niclaus</t>
  </si>
  <si>
    <t>M00232</t>
  </si>
  <si>
    <t>Hogenberg, Remigius</t>
  </si>
  <si>
    <t>M00233</t>
  </si>
  <si>
    <t>Holemans, Geert</t>
  </si>
  <si>
    <t>M00234</t>
  </si>
  <si>
    <t>Honnecore, Claes</t>
  </si>
  <si>
    <t>M00235</t>
  </si>
  <si>
    <t>Hovitt, Hans</t>
  </si>
  <si>
    <t>M00236</t>
  </si>
  <si>
    <t>Huys, Balthasar</t>
  </si>
  <si>
    <t>M00237</t>
  </si>
  <si>
    <t>Huysmans, Cornelis</t>
  </si>
  <si>
    <t>M00238</t>
  </si>
  <si>
    <t>Huysmans, Pieter Balthasar</t>
  </si>
  <si>
    <t>M00239</t>
  </si>
  <si>
    <t>Inghelrams, Adriaen</t>
  </si>
  <si>
    <t>M00240</t>
  </si>
  <si>
    <t>Inghelrams, Andries</t>
  </si>
  <si>
    <t>M00241</t>
  </si>
  <si>
    <t>1551?</t>
  </si>
  <si>
    <t>Inghelrams, Cornelis</t>
  </si>
  <si>
    <t>M00242</t>
  </si>
  <si>
    <t>Inghelrams, Cornelis II</t>
  </si>
  <si>
    <t>M00243</t>
  </si>
  <si>
    <t>Janssens, Daniel</t>
  </si>
  <si>
    <t>M00244</t>
  </si>
  <si>
    <t>Janssens, Hans</t>
  </si>
  <si>
    <t>M00245</t>
  </si>
  <si>
    <t>Kaulier, Pieter</t>
  </si>
  <si>
    <t>M00246</t>
  </si>
  <si>
    <t>Kerael, Philip</t>
  </si>
  <si>
    <t>M00247</t>
  </si>
  <si>
    <t>Keynooghe, Jacques</t>
  </si>
  <si>
    <t>M00248</t>
  </si>
  <si>
    <t>Neeffs 268-69</t>
  </si>
  <si>
    <t>Keynooghe, Jan</t>
  </si>
  <si>
    <t>M00249</t>
  </si>
  <si>
    <t>Neefs 268</t>
  </si>
  <si>
    <t>Koea, Gillis</t>
  </si>
  <si>
    <t>M00250</t>
  </si>
  <si>
    <t>Koers, Peter</t>
  </si>
  <si>
    <t>M00251</t>
  </si>
  <si>
    <t>Koetemans, Hendrick</t>
  </si>
  <si>
    <t>M00252</t>
  </si>
  <si>
    <t>Labbe, Maximiliaan</t>
  </si>
  <si>
    <t>M00253</t>
  </si>
  <si>
    <t>AL; Neefs 339</t>
  </si>
  <si>
    <t>Labbe, Maximiliaan II</t>
  </si>
  <si>
    <t>M00254</t>
  </si>
  <si>
    <t>Lambrecht, Nicasen</t>
  </si>
  <si>
    <t>M00255</t>
  </si>
  <si>
    <t>Lambrecht, Pieter</t>
  </si>
  <si>
    <t>M00256</t>
  </si>
  <si>
    <t>Neeffs 279-80</t>
  </si>
  <si>
    <t>Langemans, Frans</t>
  </si>
  <si>
    <t>M00257</t>
  </si>
  <si>
    <t>Lauwerys, Jan</t>
  </si>
  <si>
    <t>M00258</t>
  </si>
  <si>
    <t>Lauwerys, Thomas</t>
  </si>
  <si>
    <t>M00259</t>
  </si>
  <si>
    <t>Le Febre, Lancelot</t>
  </si>
  <si>
    <t>M00260</t>
  </si>
  <si>
    <t>tapijtontwerp</t>
  </si>
  <si>
    <t>Le Pla, Jacob</t>
  </si>
  <si>
    <t>M00261</t>
  </si>
  <si>
    <t>Lefevere, Charles</t>
  </si>
  <si>
    <t>M00262</t>
  </si>
  <si>
    <t>Lemmens, Karel</t>
  </si>
  <si>
    <t>M00263</t>
  </si>
  <si>
    <t>AL; Neeffs 323</t>
  </si>
  <si>
    <t>Lemmens, Machiel</t>
  </si>
  <si>
    <t>M00264</t>
  </si>
  <si>
    <t>Leurs, Pieter</t>
  </si>
  <si>
    <t>M00265</t>
  </si>
  <si>
    <t>Liere, Jan</t>
  </si>
  <si>
    <t>M00266</t>
  </si>
  <si>
    <t>Lignis, Pietro</t>
  </si>
  <si>
    <t>M00267</t>
  </si>
  <si>
    <t>Loemans, Philip</t>
  </si>
  <si>
    <t>M00268</t>
  </si>
  <si>
    <t>Neeffs 324</t>
  </si>
  <si>
    <t>Loots, Cornelis</t>
  </si>
  <si>
    <t>M00269</t>
  </si>
  <si>
    <t>Machiels, Rombout</t>
  </si>
  <si>
    <t>M00270</t>
  </si>
  <si>
    <t>Maes, Jan</t>
  </si>
  <si>
    <t>M00271</t>
  </si>
  <si>
    <t>AL; ECO incorrect</t>
  </si>
  <si>
    <t>Majer, Christiaen</t>
  </si>
  <si>
    <t>M00272</t>
  </si>
  <si>
    <t>Mares, Peter</t>
  </si>
  <si>
    <t>M00273</t>
  </si>
  <si>
    <t>Massaer, Christoffel</t>
  </si>
  <si>
    <t>M00274</t>
  </si>
  <si>
    <t>Matheeusens, Adriaen</t>
  </si>
  <si>
    <t>M00275</t>
  </si>
  <si>
    <t>Matheeusens, Hans</t>
  </si>
  <si>
    <t>M00276</t>
  </si>
  <si>
    <t>Matheeusens, Mathys</t>
  </si>
  <si>
    <t>M00277</t>
  </si>
  <si>
    <t>Matheus, Hans</t>
  </si>
  <si>
    <t>M00278</t>
  </si>
  <si>
    <t>Matthys, Hans</t>
  </si>
  <si>
    <t>M00279</t>
  </si>
  <si>
    <t>Matthys, Jaak</t>
  </si>
  <si>
    <t>M00280</t>
  </si>
  <si>
    <r>
      <t>Matthys, P</t>
    </r>
    <r>
      <rPr>
        <sz val="9"/>
        <color rgb="FF008000"/>
        <rFont val="Calibri"/>
      </rPr>
      <t>y</t>
    </r>
    <r>
      <rPr>
        <sz val="9"/>
        <color theme="1"/>
        <rFont val="Calibri"/>
      </rPr>
      <t>eter</t>
    </r>
  </si>
  <si>
    <t>M00281</t>
  </si>
  <si>
    <t>Meckelenborgh, ?</t>
  </si>
  <si>
    <t>M00282</t>
  </si>
  <si>
    <t>Mertens, Hendrik</t>
  </si>
  <si>
    <t>M00283</t>
  </si>
  <si>
    <t>Michiels, Rombout</t>
  </si>
  <si>
    <t>M00284</t>
  </si>
  <si>
    <t>Monkaert, Jan</t>
  </si>
  <si>
    <t>M00285</t>
  </si>
  <si>
    <t>Moreels, Maurus I</t>
  </si>
  <si>
    <t>M00286</t>
  </si>
  <si>
    <t>Neeffss 359-60</t>
  </si>
  <si>
    <t>Moreels, Maurus II</t>
  </si>
  <si>
    <t>M00287</t>
  </si>
  <si>
    <t>Neeffs 361-66</t>
  </si>
  <si>
    <t>Muyl, Jan</t>
  </si>
  <si>
    <t>M00288</t>
  </si>
  <si>
    <t>Myleman, Aert</t>
  </si>
  <si>
    <t>M00289</t>
  </si>
  <si>
    <t>Neus, Gillis</t>
  </si>
  <si>
    <t>M00290</t>
  </si>
  <si>
    <t>Neus, Jan</t>
  </si>
  <si>
    <t>M00291</t>
  </si>
  <si>
    <t>Nijns, Gillis</t>
  </si>
  <si>
    <t>M00292</t>
  </si>
  <si>
    <t>Van Immerseel, Chrisostomo</t>
  </si>
  <si>
    <t>Ongers, Jan</t>
  </si>
  <si>
    <t>M00293</t>
  </si>
  <si>
    <t>Ongers, Oswald</t>
  </si>
  <si>
    <t>M00294</t>
  </si>
  <si>
    <t>Mainz</t>
  </si>
  <si>
    <t>Wurzburg</t>
  </si>
  <si>
    <t>Opdebeke, Guillaume</t>
  </si>
  <si>
    <t>M00295</t>
  </si>
  <si>
    <t>Oyens, Gerrit</t>
  </si>
  <si>
    <t>M00296</t>
  </si>
  <si>
    <t>Paep, Martin</t>
  </si>
  <si>
    <t>M00297</t>
  </si>
  <si>
    <t>Paep, Thomas</t>
  </si>
  <si>
    <t>M00298</t>
  </si>
  <si>
    <t>1670?</t>
  </si>
  <si>
    <t>Paep, Valentin I</t>
  </si>
  <si>
    <t>M00299</t>
  </si>
  <si>
    <t>Paep, Valentin II</t>
  </si>
  <si>
    <t>M00300</t>
  </si>
  <si>
    <t>Paep, Willem</t>
  </si>
  <si>
    <t>M00301</t>
  </si>
  <si>
    <t>Pauwels , ?</t>
  </si>
  <si>
    <t>M00302</t>
  </si>
  <si>
    <t>Pauwels, Frans</t>
  </si>
  <si>
    <t>M00303</t>
  </si>
  <si>
    <t>Pauwels, Jan</t>
  </si>
  <si>
    <t>M00304</t>
  </si>
  <si>
    <t>Pauwels, Jan II</t>
  </si>
  <si>
    <t>M00305</t>
  </si>
  <si>
    <t>Pauwels, Rombout</t>
  </si>
  <si>
    <t>M00306</t>
  </si>
  <si>
    <t>Peeters, Aert</t>
  </si>
  <si>
    <t>M00307</t>
  </si>
  <si>
    <t>Peters, Frans Lucas I</t>
  </si>
  <si>
    <t>M00308</t>
  </si>
  <si>
    <t>Pietersz, Hans</t>
  </si>
  <si>
    <t>M00309</t>
  </si>
  <si>
    <t>Ponssaert, Nicolaes</t>
  </si>
  <si>
    <t>M00310</t>
  </si>
  <si>
    <t>AL; Duverger</t>
  </si>
  <si>
    <t>Quellinus, Jan Erasmus</t>
  </si>
  <si>
    <t>M00311</t>
  </si>
  <si>
    <t>Venice-Flor-Naples</t>
  </si>
  <si>
    <t>Rael, Philip</t>
  </si>
  <si>
    <t>M00312</t>
  </si>
  <si>
    <t>Raur, Jan</t>
  </si>
  <si>
    <t>M00313</t>
  </si>
  <si>
    <t>Rayens, Goeris</t>
  </si>
  <si>
    <t>M00314</t>
  </si>
  <si>
    <t>Redel, Augustyn Casimir</t>
  </si>
  <si>
    <t>M00315</t>
  </si>
  <si>
    <t>Innsbruck</t>
  </si>
  <si>
    <t>Regaels, Rombout</t>
  </si>
  <si>
    <t>M00316</t>
  </si>
  <si>
    <t>Regouts, Aert</t>
  </si>
  <si>
    <t>M00317</t>
  </si>
  <si>
    <t>Regouts, Philip</t>
  </si>
  <si>
    <t>M00318</t>
  </si>
  <si>
    <t>Regouts, Pieter</t>
  </si>
  <si>
    <t>M00319</t>
  </si>
  <si>
    <t>Regouts, Rombout</t>
  </si>
  <si>
    <t>M00320</t>
  </si>
  <si>
    <t>Reus, Joos</t>
  </si>
  <si>
    <t>M00321</t>
  </si>
  <si>
    <t>Reussens, Joannes</t>
  </si>
  <si>
    <t>M00322</t>
  </si>
  <si>
    <t>Reussens, Joos</t>
  </si>
  <si>
    <t>M00323</t>
  </si>
  <si>
    <t>Reussens, Melchior</t>
  </si>
  <si>
    <t>M00324</t>
  </si>
  <si>
    <t>Reussens, Nicolaes</t>
  </si>
  <si>
    <t>M00325</t>
  </si>
  <si>
    <t>Roelants, Jean Pol</t>
  </si>
  <si>
    <t>M00326</t>
  </si>
  <si>
    <t>Roels, Rommout</t>
  </si>
  <si>
    <t>M00327</t>
  </si>
  <si>
    <t>Rogiers, Nicolas</t>
  </si>
  <si>
    <t>M00328</t>
  </si>
  <si>
    <t>Neeffs 267; KvM</t>
  </si>
  <si>
    <t>Rombouts, Gheeraert</t>
  </si>
  <si>
    <t>M00329</t>
  </si>
  <si>
    <t>Rombouts, Willem</t>
  </si>
  <si>
    <t>M00330</t>
  </si>
  <si>
    <t>Royter, Jan</t>
  </si>
  <si>
    <t>M00331</t>
  </si>
  <si>
    <t>Ruts, Cornelis</t>
  </si>
  <si>
    <t>M00332</t>
  </si>
  <si>
    <t>Bremen</t>
  </si>
  <si>
    <t>Hoorn</t>
  </si>
  <si>
    <t>Neeffs 294</t>
  </si>
  <si>
    <t>Ruts, Gaspar</t>
  </si>
  <si>
    <t>M00333</t>
  </si>
  <si>
    <t>printer</t>
  </si>
  <si>
    <t>Saefs, Rombout</t>
  </si>
  <si>
    <t>M00334</t>
  </si>
  <si>
    <t>Saeys, Jacob Ferdinand</t>
  </si>
  <si>
    <t>M00335</t>
  </si>
  <si>
    <t>Vienna</t>
  </si>
  <si>
    <t>Salmier, Josse</t>
  </si>
  <si>
    <t>M00336</t>
  </si>
  <si>
    <t>Sanders, Frans</t>
  </si>
  <si>
    <t>M00337</t>
  </si>
  <si>
    <t>Sanders, Gielis</t>
  </si>
  <si>
    <t>M00338</t>
  </si>
  <si>
    <t>Sarens, Christian</t>
  </si>
  <si>
    <t>M00339</t>
  </si>
  <si>
    <t>Neeffs 305</t>
  </si>
  <si>
    <t>Sbere, Hendrik</t>
  </si>
  <si>
    <t>M00340</t>
  </si>
  <si>
    <t>Schalie, Antoon</t>
  </si>
  <si>
    <t>M00341</t>
  </si>
  <si>
    <t>Schalie, Jan</t>
  </si>
  <si>
    <t>M00342</t>
  </si>
  <si>
    <t>Scheppers, Anthonie</t>
  </si>
  <si>
    <t>M00343</t>
  </si>
  <si>
    <t>Scheppers, Gaspar</t>
  </si>
  <si>
    <t>M00344</t>
  </si>
  <si>
    <t>Neeffs 503</t>
  </si>
  <si>
    <t>Scheppers, Jacques</t>
  </si>
  <si>
    <t>M00345</t>
  </si>
  <si>
    <t>Scheppers, Jan I</t>
  </si>
  <si>
    <t>M00346</t>
  </si>
  <si>
    <t>Scheppers, Jan II</t>
  </si>
  <si>
    <t>M00347</t>
  </si>
  <si>
    <t>Scheppers, Lucas</t>
  </si>
  <si>
    <t>M00348</t>
  </si>
  <si>
    <t>Scherps, Joris</t>
  </si>
  <si>
    <t>M00349</t>
  </si>
  <si>
    <t>Schillemans, Jasper</t>
  </si>
  <si>
    <t>M00350</t>
  </si>
  <si>
    <t>Schooff, Gerard I</t>
  </si>
  <si>
    <t>M00351</t>
  </si>
  <si>
    <t>Neeffs 260-61</t>
  </si>
  <si>
    <t>Schooff, Gerard II</t>
  </si>
  <si>
    <t>M00352</t>
  </si>
  <si>
    <t>Neeffs 265</t>
  </si>
  <si>
    <t>Schooff, Jacob</t>
  </si>
  <si>
    <t>M00353</t>
  </si>
  <si>
    <t>Neeffs 264-65</t>
  </si>
  <si>
    <t>Schooff, Jan</t>
  </si>
  <si>
    <t>M00354</t>
  </si>
  <si>
    <t>ECO; Neeffs 257</t>
  </si>
  <si>
    <t>Schoonjans,  Jan</t>
  </si>
  <si>
    <t>M00355</t>
  </si>
  <si>
    <t>Schot, Conrad</t>
  </si>
  <si>
    <t>M00356</t>
  </si>
  <si>
    <t xml:space="preserve">Mechelen </t>
  </si>
  <si>
    <t>Schotelt, Pauwel</t>
  </si>
  <si>
    <t>M00357</t>
  </si>
  <si>
    <t>Scraven, Pieter</t>
  </si>
  <si>
    <t>M00358</t>
  </si>
  <si>
    <t>Servaes,</t>
  </si>
  <si>
    <t>M00359</t>
  </si>
  <si>
    <t>Servaes, Herman</t>
  </si>
  <si>
    <t>M00360</t>
  </si>
  <si>
    <t>Sillevoorts, Matthys</t>
  </si>
  <si>
    <t>M00361</t>
  </si>
  <si>
    <t>Sillevoorts, Pieter</t>
  </si>
  <si>
    <t>M00362</t>
  </si>
  <si>
    <t>Slingelant, N</t>
  </si>
  <si>
    <t>M00363</t>
  </si>
  <si>
    <t>Sloots, Jan</t>
  </si>
  <si>
    <t>M00364</t>
  </si>
  <si>
    <t>Smet, Antoon</t>
  </si>
  <si>
    <t>M00365</t>
  </si>
  <si>
    <t>AL; Neeffs 327</t>
  </si>
  <si>
    <t>Smet, Gilis</t>
  </si>
  <si>
    <t>M00366</t>
  </si>
  <si>
    <t>Smets, Jacques II</t>
  </si>
  <si>
    <t>M00367</t>
  </si>
  <si>
    <t>Auch</t>
  </si>
  <si>
    <t>Smets, Philip</t>
  </si>
  <si>
    <t>M00368</t>
  </si>
  <si>
    <t>Smeyers, Egide-Joseph</t>
  </si>
  <si>
    <t>M00369</t>
  </si>
  <si>
    <t>Smeyers, Gielis</t>
  </si>
  <si>
    <t>M00370</t>
  </si>
  <si>
    <t>Smeyers, Jacques</t>
  </si>
  <si>
    <t>M00371</t>
  </si>
  <si>
    <t>Smeyers, Jean Louis</t>
  </si>
  <si>
    <t>M00372</t>
  </si>
  <si>
    <t>Smeyers, Juste</t>
  </si>
  <si>
    <t>M00373</t>
  </si>
  <si>
    <t>Smeyers, Nicolaes</t>
  </si>
  <si>
    <t>M00374</t>
  </si>
  <si>
    <t>Snellinck, Daniel</t>
  </si>
  <si>
    <t>M00375</t>
  </si>
  <si>
    <t>Snellinck, Jan I</t>
  </si>
  <si>
    <t>M00376</t>
  </si>
  <si>
    <t>Soetersz, Johannes Pieter</t>
  </si>
  <si>
    <t>M00377</t>
  </si>
  <si>
    <t>Sonmans, Pieter</t>
  </si>
  <si>
    <t>M00378</t>
  </si>
  <si>
    <t>Steenbanck, Corneel</t>
  </si>
  <si>
    <t>M00379</t>
  </si>
  <si>
    <t>Stelijcke, Antoni</t>
  </si>
  <si>
    <t>M00380</t>
  </si>
  <si>
    <t>Stella, Frans</t>
  </si>
  <si>
    <t>M00381</t>
  </si>
  <si>
    <t>Lyon</t>
  </si>
  <si>
    <t>Stella, Jean</t>
  </si>
  <si>
    <t>M00382</t>
  </si>
  <si>
    <t>Sternie, ?</t>
  </si>
  <si>
    <t>M00383</t>
  </si>
  <si>
    <t>Stevaert, Frans</t>
  </si>
  <si>
    <t>M00384</t>
  </si>
  <si>
    <t>Stevaert, Joos</t>
  </si>
  <si>
    <t>M00385</t>
  </si>
  <si>
    <t>Stevens, ?</t>
  </si>
  <si>
    <t>M00386</t>
  </si>
  <si>
    <t>Stevens, Antoon</t>
  </si>
  <si>
    <t>M00387</t>
  </si>
  <si>
    <t>Stevens, Gilliam</t>
  </si>
  <si>
    <t>M00388</t>
  </si>
  <si>
    <t>Stevens, Hieronymus</t>
  </si>
  <si>
    <t>M00389</t>
  </si>
  <si>
    <t>Stevens, Jacob I</t>
  </si>
  <si>
    <t>M00390</t>
  </si>
  <si>
    <t>Stevens, Jacob II</t>
  </si>
  <si>
    <t>M00391</t>
  </si>
  <si>
    <t>Stevens, Jan</t>
  </si>
  <si>
    <t>M00392</t>
  </si>
  <si>
    <t>1595</t>
  </si>
  <si>
    <t>Stevens, Pieter I</t>
  </si>
  <si>
    <t>M00393</t>
  </si>
  <si>
    <t>1540</t>
  </si>
  <si>
    <t>1620</t>
  </si>
  <si>
    <t>Stevens, Pieter II</t>
  </si>
  <si>
    <t>M00394</t>
  </si>
  <si>
    <t>1567</t>
  </si>
  <si>
    <t>1624</t>
  </si>
  <si>
    <t>Storm, Jan</t>
  </si>
  <si>
    <t>M00395</t>
  </si>
  <si>
    <t>Neeffs 323</t>
  </si>
  <si>
    <t>Struelens, Jan</t>
  </si>
  <si>
    <t>M00396</t>
  </si>
  <si>
    <t>Suen, Gielis</t>
  </si>
  <si>
    <t>M00397</t>
  </si>
  <si>
    <t>Swinnen, Rombout</t>
  </si>
  <si>
    <t>M00398</t>
  </si>
  <si>
    <r>
      <t>Thy</t>
    </r>
    <r>
      <rPr>
        <sz val="9"/>
        <color rgb="FF008000"/>
        <rFont val="Calibri"/>
      </rPr>
      <t>s</t>
    </r>
    <r>
      <rPr>
        <sz val="9"/>
        <color theme="1"/>
        <rFont val="Calibri"/>
      </rPr>
      <t>, Hendrick</t>
    </r>
  </si>
  <si>
    <t>M00399</t>
  </si>
  <si>
    <t>Thys, Joachim</t>
  </si>
  <si>
    <t>M00400</t>
  </si>
  <si>
    <t>Tiron, Christiaen</t>
  </si>
  <si>
    <t>M00401</t>
  </si>
  <si>
    <t>Tissenaken, Bartholomeus</t>
  </si>
  <si>
    <t>M00402</t>
  </si>
  <si>
    <t>Tissenaken, David</t>
  </si>
  <si>
    <t>M00403</t>
  </si>
  <si>
    <t>Tissenaken, Rombout</t>
  </si>
  <si>
    <t>M00404</t>
  </si>
  <si>
    <t>AL; Neeffs 332</t>
  </si>
  <si>
    <t>Tissenaken, Tobias</t>
  </si>
  <si>
    <t>M00405</t>
  </si>
  <si>
    <t>Toussaint, Hendrik</t>
  </si>
  <si>
    <t>M00406</t>
  </si>
  <si>
    <t>Toussaint, Karel</t>
  </si>
  <si>
    <t>M00407</t>
  </si>
  <si>
    <t>Toussaint, Nicolaes</t>
  </si>
  <si>
    <t>M00408</t>
  </si>
  <si>
    <t>Truyts, Jan</t>
  </si>
  <si>
    <t>M00409</t>
  </si>
  <si>
    <t>Tuback, Pauwels</t>
  </si>
  <si>
    <t>M00410</t>
  </si>
  <si>
    <t>Neeffs 276-77</t>
  </si>
  <si>
    <t>Valentijn, ?</t>
  </si>
  <si>
    <t>M00411</t>
  </si>
  <si>
    <t>Van Aerendonk, Joris</t>
  </si>
  <si>
    <t>M00412</t>
  </si>
  <si>
    <t>Van Aken, Sebastiaan</t>
  </si>
  <si>
    <t>M00413</t>
  </si>
  <si>
    <t>1648</t>
  </si>
  <si>
    <t>1722</t>
  </si>
  <si>
    <t>Spain</t>
  </si>
  <si>
    <t>Van Avont, Abraham</t>
  </si>
  <si>
    <t>M00414</t>
  </si>
  <si>
    <t>Van Avont, Hans</t>
  </si>
  <si>
    <t>Van Avont, Augustin</t>
  </si>
  <si>
    <t>M00415</t>
  </si>
  <si>
    <t>Van Avont, Rombout</t>
  </si>
  <si>
    <t>ECO; Neeffs 387-88</t>
  </si>
  <si>
    <t>Van Avont, Elizabeth</t>
  </si>
  <si>
    <t>M00416</t>
  </si>
  <si>
    <t>daughter</t>
  </si>
  <si>
    <t>Van Avont, Melchior</t>
  </si>
  <si>
    <t>Van Avont, Gilliam</t>
  </si>
  <si>
    <t>M00417</t>
  </si>
  <si>
    <t>M00418</t>
  </si>
  <si>
    <t>1634?</t>
  </si>
  <si>
    <t>Van Avont, Jacomina</t>
  </si>
  <si>
    <t>M00419</t>
  </si>
  <si>
    <t>1673</t>
  </si>
  <si>
    <t>M00420</t>
  </si>
  <si>
    <t>Van Avont, Nicolas</t>
  </si>
  <si>
    <t>M00421</t>
  </si>
  <si>
    <t>Van Avont, Peter</t>
  </si>
  <si>
    <t>M00422</t>
  </si>
  <si>
    <t>Another Pieter van Avont, has pupil in 1601 (so different than the son of Hans van Avont)</t>
  </si>
  <si>
    <t>Van Avont, Pieter</t>
  </si>
  <si>
    <t>M00423</t>
  </si>
  <si>
    <t>AL; Neeffs 384-87</t>
  </si>
  <si>
    <t>M00424</t>
  </si>
  <si>
    <t>AL; Monballieu</t>
  </si>
  <si>
    <t>Van Battel, Gillis</t>
  </si>
  <si>
    <t>M00425</t>
  </si>
  <si>
    <t>Van Battel, Jacques</t>
  </si>
  <si>
    <t>M00426</t>
  </si>
  <si>
    <t>1510</t>
  </si>
  <si>
    <t>1557</t>
  </si>
  <si>
    <t>Van Battel, Jan II</t>
  </si>
  <si>
    <t>M00427</t>
  </si>
  <si>
    <t>1477</t>
  </si>
  <si>
    <t>Van Battel, Rombout</t>
  </si>
  <si>
    <t>M00428</t>
  </si>
  <si>
    <t>Van Bintel, Jan</t>
  </si>
  <si>
    <t>M00429</t>
  </si>
  <si>
    <t>Van Calster, Merten</t>
  </si>
  <si>
    <t>M00430</t>
  </si>
  <si>
    <t>1628</t>
  </si>
  <si>
    <t>Van Campenhout, Frans</t>
  </si>
  <si>
    <t>M00431</t>
  </si>
  <si>
    <t>Van Coninxloo, Bartholomeus</t>
  </si>
  <si>
    <t>M00432</t>
  </si>
  <si>
    <t>1550</t>
  </si>
  <si>
    <t>1625?</t>
  </si>
  <si>
    <r>
      <t xml:space="preserve">AL; Neefs 310; </t>
    </r>
    <r>
      <rPr>
        <sz val="9"/>
        <color rgb="FF008000"/>
        <rFont val="Calibri"/>
      </rPr>
      <t>ECO</t>
    </r>
  </si>
  <si>
    <t>Van Craesbeeck, Francois</t>
  </si>
  <si>
    <t>M00433</t>
  </si>
  <si>
    <t>Van Crieckenbeeck, Adriaen</t>
  </si>
  <si>
    <t>M00434</t>
  </si>
  <si>
    <t>1545?</t>
  </si>
  <si>
    <t>Van Crieckenbeeck, Francois</t>
  </si>
  <si>
    <t>Van Crieckenbeeck, Jacques</t>
  </si>
  <si>
    <r>
      <t xml:space="preserve">ECO; </t>
    </r>
    <r>
      <rPr>
        <sz val="9"/>
        <color rgb="FF008000"/>
        <rFont val="Calibri"/>
      </rPr>
      <t>Briels</t>
    </r>
  </si>
  <si>
    <t>M00435</t>
  </si>
  <si>
    <t>M00436</t>
  </si>
  <si>
    <t>Van de Kerckhove, Coenraet</t>
  </si>
  <si>
    <t>M00437</t>
  </si>
  <si>
    <t>Van de Kerckhove, Constant</t>
  </si>
  <si>
    <t>M00438</t>
  </si>
  <si>
    <t>Van de Putte, Bernard</t>
  </si>
  <si>
    <t>M00439</t>
  </si>
  <si>
    <t>Van de Steen, Jasper</t>
  </si>
  <si>
    <t>M00440</t>
  </si>
  <si>
    <t>Van de Venne, Jan</t>
  </si>
  <si>
    <t>M00441</t>
  </si>
  <si>
    <t>AL; Vlieghe 1983, 289; ECO</t>
  </si>
  <si>
    <t>Van de Venne, Marten</t>
  </si>
  <si>
    <t>M00442</t>
  </si>
  <si>
    <t>Van de Wal, Jan</t>
  </si>
  <si>
    <t>M00443</t>
  </si>
  <si>
    <t>Van den Blocke, Francois II</t>
  </si>
  <si>
    <t>M00444</t>
  </si>
  <si>
    <r>
      <t xml:space="preserve">AL; </t>
    </r>
    <r>
      <rPr>
        <sz val="9"/>
        <color rgb="FF008000"/>
        <rFont val="Calibri"/>
      </rPr>
      <t>Neefs 307</t>
    </r>
  </si>
  <si>
    <t>Van den Blocke, Cornelis</t>
  </si>
  <si>
    <t>M00445</t>
  </si>
  <si>
    <t>Van den Blocke, Francois</t>
  </si>
  <si>
    <t>M00446</t>
  </si>
  <si>
    <t>Van den Blocke, Philip</t>
  </si>
  <si>
    <t>M00447</t>
  </si>
  <si>
    <t>Van den Blocke, Piet</t>
  </si>
  <si>
    <t>M00448</t>
  </si>
  <si>
    <t>Van den Blocke, Sielis</t>
  </si>
  <si>
    <t>M00449</t>
  </si>
  <si>
    <t>Van den Blocke, Willem</t>
  </si>
  <si>
    <t>M00450</t>
  </si>
  <si>
    <t>Koningsbergen</t>
  </si>
  <si>
    <t>Van den Bossche, ?</t>
  </si>
  <si>
    <t>M00451</t>
  </si>
  <si>
    <t>Van den Bossche, Jan</t>
  </si>
  <si>
    <t>M00452</t>
  </si>
  <si>
    <t>Van den Bossche, Ludolph</t>
  </si>
  <si>
    <t>Neeffss, 291</t>
  </si>
  <si>
    <t>M00453</t>
  </si>
  <si>
    <t>Van den Bossche, Pieter</t>
  </si>
  <si>
    <t>; Neeffs 290</t>
  </si>
  <si>
    <t>Van den Bossche, Peter</t>
  </si>
  <si>
    <t>M00454</t>
  </si>
  <si>
    <t>M00455</t>
  </si>
  <si>
    <t>Neeffs, 291</t>
  </si>
  <si>
    <t>Van den Broecke, Crispijn</t>
  </si>
  <si>
    <t>M00456</t>
  </si>
  <si>
    <t>1524</t>
  </si>
  <si>
    <t>Middelburg</t>
  </si>
  <si>
    <t>Van den Broecke, Guillaume</t>
  </si>
  <si>
    <t>M00457</t>
  </si>
  <si>
    <t>1589</t>
  </si>
  <si>
    <t>Haarlem</t>
  </si>
  <si>
    <t>Van den Broecke, Hendrik</t>
  </si>
  <si>
    <t>M00458</t>
  </si>
  <si>
    <t>1530</t>
  </si>
  <si>
    <t>1597</t>
  </si>
  <si>
    <t>Van den Broecke, Jacques</t>
  </si>
  <si>
    <t>M00459</t>
  </si>
  <si>
    <t>Van den Broecke, Jan</t>
  </si>
  <si>
    <t>M00460</t>
  </si>
  <si>
    <t>Van den Broecke, Peter</t>
  </si>
  <si>
    <t>M00461</t>
  </si>
  <si>
    <t>Van den Daele, Baptist</t>
  </si>
  <si>
    <t>M00462</t>
  </si>
  <si>
    <t>Van den Dale, Jan Baptist</t>
  </si>
  <si>
    <t>M00463</t>
  </si>
  <si>
    <t>Neeffs 300</t>
  </si>
  <si>
    <t>Van den Dalen, Gerard</t>
  </si>
  <si>
    <t>M00464</t>
  </si>
  <si>
    <t>Van den Dyck, Cornelis</t>
  </si>
  <si>
    <t>M00465</t>
  </si>
  <si>
    <t>Van den Enden, Machiel</t>
  </si>
  <si>
    <t>M00466</t>
  </si>
  <si>
    <t>Van den Eynde, Jan</t>
  </si>
  <si>
    <t>M00467</t>
  </si>
  <si>
    <t>glasschilder</t>
  </si>
  <si>
    <t>Neeffs 295</t>
  </si>
  <si>
    <t>M00468</t>
  </si>
  <si>
    <t>Van den Houte, Adriaen I</t>
  </si>
  <si>
    <t>M00469</t>
  </si>
  <si>
    <t>Van den Houte, Adriaen II</t>
  </si>
  <si>
    <t>M00470</t>
  </si>
  <si>
    <t>Van den Houte, Pieter</t>
  </si>
  <si>
    <t>ECO; Neeffs 269</t>
  </si>
  <si>
    <t>M00471</t>
  </si>
  <si>
    <t>Neeffs 270-71</t>
  </si>
  <si>
    <t>Van den Steen, Jan</t>
  </si>
  <si>
    <t>M00472</t>
  </si>
  <si>
    <t>Van den Steen, Jasper</t>
  </si>
  <si>
    <t>M00473</t>
  </si>
  <si>
    <t>Van den Venne, Jan II</t>
  </si>
  <si>
    <t>M00474</t>
  </si>
  <si>
    <t>vergulder</t>
  </si>
  <si>
    <t>Van den Wyer, Aert</t>
  </si>
  <si>
    <t>M00475</t>
  </si>
  <si>
    <t>Van den Wyer, Hubrecht Willemsz</t>
  </si>
  <si>
    <t>M00476</t>
  </si>
  <si>
    <t>Van de Weyer, Willem</t>
  </si>
  <si>
    <t>Van den Wyer, Jacques</t>
  </si>
  <si>
    <t>M00477</t>
  </si>
  <si>
    <t>Van den Wyer, Jan</t>
  </si>
  <si>
    <t>M00478</t>
  </si>
  <si>
    <t>Van den Wyer, Joes</t>
  </si>
  <si>
    <t>M00479</t>
  </si>
  <si>
    <t>Van den Wyer, Willem</t>
  </si>
  <si>
    <t>M00480</t>
  </si>
  <si>
    <t>Van de Weyer, Hubrecht Willemsz</t>
  </si>
  <si>
    <t>Van der Becken, Jan</t>
  </si>
  <si>
    <t>M00481</t>
  </si>
  <si>
    <t>Van der Becken, Philip</t>
  </si>
  <si>
    <t>M00482</t>
  </si>
  <si>
    <t>Van der Beeck, Hans</t>
  </si>
  <si>
    <t>Van der Becken</t>
  </si>
  <si>
    <t>M00483</t>
  </si>
  <si>
    <t>Van der Borcht, Jacques</t>
  </si>
  <si>
    <t>M00484</t>
  </si>
  <si>
    <t>Van der Borcht, Paul</t>
  </si>
  <si>
    <t>M00485</t>
  </si>
  <si>
    <t>Van der Borcht, Ph.</t>
  </si>
  <si>
    <t>M00486</t>
  </si>
  <si>
    <t>Van der Borcht, Pieter</t>
  </si>
  <si>
    <t>M00487</t>
  </si>
  <si>
    <t>1535</t>
  </si>
  <si>
    <t>1608</t>
  </si>
  <si>
    <t>Van der Burch, Jan</t>
  </si>
  <si>
    <t>M00488</t>
  </si>
  <si>
    <t>Van der Burch, Jan II</t>
  </si>
  <si>
    <t>M00489</t>
  </si>
  <si>
    <t>Den Bosch</t>
  </si>
  <si>
    <t>Van der Eenken, Louis</t>
  </si>
  <si>
    <t>M00490</t>
  </si>
  <si>
    <t>Van der Eyck, Artus</t>
  </si>
  <si>
    <t>M00491</t>
  </si>
  <si>
    <t>Van der Gracht, Gommarus</t>
  </si>
  <si>
    <t>M00492</t>
  </si>
  <si>
    <t>Van der Gracht, Jacob</t>
  </si>
  <si>
    <t>M00493</t>
  </si>
  <si>
    <t>The Hague</t>
  </si>
  <si>
    <t>RKD; ECO</t>
  </si>
  <si>
    <t>Van der Haegen, Joris</t>
  </si>
  <si>
    <t>M00494</t>
  </si>
  <si>
    <t>Van der Lantscroon, Jan Baptist</t>
  </si>
  <si>
    <t>M00495</t>
  </si>
  <si>
    <t>London</t>
  </si>
  <si>
    <t>Van der Lantscroon, Valentijn</t>
  </si>
  <si>
    <t>M00496</t>
  </si>
  <si>
    <t>Van der Meulen, Laureis</t>
  </si>
  <si>
    <t>M00497</t>
  </si>
  <si>
    <t>Van der Owermeiren, Hendrick</t>
  </si>
  <si>
    <t>M00498</t>
  </si>
  <si>
    <t>Van der Schooten, Jan</t>
  </si>
  <si>
    <t>M00499</t>
  </si>
  <si>
    <t>brother-in-law</t>
  </si>
  <si>
    <t>Van Pastenaken, Augustijn</t>
  </si>
  <si>
    <t>Van der Steen, ?</t>
  </si>
  <si>
    <t>M00500</t>
  </si>
  <si>
    <t>Van der Steen, Jasper</t>
  </si>
  <si>
    <t>M00501</t>
  </si>
  <si>
    <t>Van der Stock, Peir</t>
  </si>
  <si>
    <t>M00502</t>
  </si>
  <si>
    <t>Van der Vacken, Lauweryns</t>
  </si>
  <si>
    <t>M00503</t>
  </si>
  <si>
    <t>Van der Vecken, Frans</t>
  </si>
  <si>
    <t>M00504</t>
  </si>
  <si>
    <t>Van der Vecken, Jan</t>
  </si>
  <si>
    <t>M00505</t>
  </si>
  <si>
    <t>Van der Vecken, Jan Baptist</t>
  </si>
  <si>
    <t>M00506</t>
  </si>
  <si>
    <t>Van der Vecken, Lauwerys</t>
  </si>
  <si>
    <t>M00507</t>
  </si>
  <si>
    <t>Van der Vecken, Nicolaes</t>
  </si>
  <si>
    <t>M00508</t>
  </si>
  <si>
    <t>Van der Vecken, Pierre</t>
  </si>
  <si>
    <t>M00509</t>
  </si>
  <si>
    <t>Van der Vecken, Rombout</t>
  </si>
  <si>
    <t>M00510</t>
  </si>
  <si>
    <t>Van der Vorst, Jan</t>
  </si>
  <si>
    <t>M00511</t>
  </si>
  <si>
    <t>tekenaar</t>
  </si>
  <si>
    <t>Van der Vorst, Martinus</t>
  </si>
  <si>
    <t>M00512</t>
  </si>
  <si>
    <t>Van der Wille, Machiel</t>
  </si>
  <si>
    <t>M00513</t>
  </si>
  <si>
    <t>Van der Wycke, Robert</t>
  </si>
  <si>
    <t>M00514</t>
  </si>
  <si>
    <t>Van Deurne, Jan</t>
  </si>
  <si>
    <t>M00515</t>
  </si>
  <si>
    <t>Van Deventer, Jacob</t>
  </si>
  <si>
    <t>M00516</t>
  </si>
  <si>
    <t>Van Dooren, Hans</t>
  </si>
  <si>
    <t>M00517</t>
  </si>
  <si>
    <t>Van Doorne, Jaak</t>
  </si>
  <si>
    <t>M00518</t>
  </si>
  <si>
    <t>Van Doorne, Jan</t>
  </si>
  <si>
    <t>M00519</t>
  </si>
  <si>
    <t>Van Dueren, Antoon</t>
  </si>
  <si>
    <t>M00520</t>
  </si>
  <si>
    <t>Van Eeghem, Lieven</t>
  </si>
  <si>
    <t>M00521</t>
  </si>
  <si>
    <t>schilder; engraver</t>
  </si>
  <si>
    <r>
      <t xml:space="preserve">AL; </t>
    </r>
    <r>
      <rPr>
        <sz val="9"/>
        <color rgb="FF008000"/>
        <rFont val="Calibri"/>
      </rPr>
      <t>Neefs</t>
    </r>
  </si>
  <si>
    <t>Van Else, Wouter</t>
  </si>
  <si>
    <t>M00522</t>
  </si>
  <si>
    <t>Van Ercklantsz, Goeyvaert</t>
  </si>
  <si>
    <t>M00523</t>
  </si>
  <si>
    <t>Van Halder, Antoine</t>
  </si>
  <si>
    <t>M00524</t>
  </si>
  <si>
    <t>Grenoble</t>
  </si>
  <si>
    <t>Van Hamme, Jan</t>
  </si>
  <si>
    <t>M00525</t>
  </si>
  <si>
    <t>Van Heurck, N</t>
  </si>
  <si>
    <t>M00526</t>
  </si>
  <si>
    <t>Neeffs 316-17</t>
  </si>
  <si>
    <t>Van Horen, Jacques</t>
  </si>
  <si>
    <t>M00527</t>
  </si>
  <si>
    <t>Van Houthem, Pieter</t>
  </si>
  <si>
    <t>M00528</t>
  </si>
  <si>
    <t>Neeffs 278</t>
  </si>
  <si>
    <t>Van Hove, Pierre</t>
  </si>
  <si>
    <t>M00529</t>
  </si>
  <si>
    <t>Van Huffel, Frans</t>
  </si>
  <si>
    <t>M00530</t>
  </si>
  <si>
    <t>Van Kerckhoven, Coenraet</t>
  </si>
  <si>
    <t>M00531</t>
  </si>
  <si>
    <t>Van Kersbeke, Jan</t>
  </si>
  <si>
    <t>M00532</t>
  </si>
  <si>
    <t>Van Lint, Francon</t>
  </si>
  <si>
    <t>M00533</t>
  </si>
  <si>
    <t>Van Loo, Baptiste</t>
  </si>
  <si>
    <t>M00534</t>
  </si>
  <si>
    <t>Van Loo, Frans</t>
  </si>
  <si>
    <t>M00535</t>
  </si>
  <si>
    <t>Van Loven, Hendrick</t>
  </si>
  <si>
    <t>M00536</t>
  </si>
  <si>
    <t>Van Maysen, Frans</t>
  </si>
  <si>
    <t>M00537</t>
  </si>
  <si>
    <t>Van Mechelen, Hans</t>
  </si>
  <si>
    <t>M00538</t>
  </si>
  <si>
    <t>1617?</t>
  </si>
  <si>
    <t>Van Mechelen, Matthieu</t>
  </si>
  <si>
    <t>M00539</t>
  </si>
  <si>
    <t>Van Mechelen, Nicolaes</t>
  </si>
  <si>
    <t>M00540</t>
  </si>
  <si>
    <t>Van Munster, Joris</t>
  </si>
  <si>
    <t>M00541</t>
  </si>
  <si>
    <t>Van Muysen, Gillis</t>
  </si>
  <si>
    <t>M00542</t>
  </si>
  <si>
    <t>Neeffs 297</t>
  </si>
  <si>
    <t>Van Nopen, Frans</t>
  </si>
  <si>
    <t>M00543</t>
  </si>
  <si>
    <t>Van Noterschaeten, Antoon</t>
  </si>
  <si>
    <t>M00544</t>
  </si>
  <si>
    <t>Van Noterschaeten, Gabriel</t>
  </si>
  <si>
    <t>M00545</t>
  </si>
  <si>
    <t>Van Oosterwyck, Jaak</t>
  </si>
  <si>
    <t>M00546</t>
  </si>
  <si>
    <t>Van Ophem, Frans</t>
  </si>
  <si>
    <t>M00547</t>
  </si>
  <si>
    <t xml:space="preserve">Van Ophem, Jan </t>
  </si>
  <si>
    <t>M00548</t>
  </si>
  <si>
    <t>Van Ophem, Nicolaes</t>
  </si>
  <si>
    <t>M00549</t>
  </si>
  <si>
    <t>Van Orley, Hieronymus</t>
  </si>
  <si>
    <t>M00550</t>
  </si>
  <si>
    <t>Van Orssagen, Frans</t>
  </si>
  <si>
    <t>M00551</t>
  </si>
  <si>
    <t>Van Orsum, Frans</t>
  </si>
  <si>
    <t>M00552</t>
  </si>
  <si>
    <t>Van Outer, Matthys</t>
  </si>
  <si>
    <t>M00553</t>
  </si>
  <si>
    <t>Van Paelschen, Jan</t>
  </si>
  <si>
    <t>M00554</t>
  </si>
  <si>
    <t>Van Palermo, Anthonie</t>
  </si>
  <si>
    <t>M00555</t>
  </si>
  <si>
    <t>M00556</t>
  </si>
  <si>
    <t>Van Pastenaken, Matthys</t>
  </si>
  <si>
    <t>Van Pastenaken, Cornelis</t>
  </si>
  <si>
    <t>M00557</t>
  </si>
  <si>
    <t>Van Pastenaken, Hendrik</t>
  </si>
  <si>
    <t>M00558</t>
  </si>
  <si>
    <t>M00559</t>
  </si>
  <si>
    <t>Van Pastenaken, Pieter</t>
  </si>
  <si>
    <t>M00560</t>
  </si>
  <si>
    <t>Van Ranst, Jan</t>
  </si>
  <si>
    <t>M00561</t>
  </si>
  <si>
    <t>Van Recht, Hans</t>
  </si>
  <si>
    <t>M00562</t>
  </si>
  <si>
    <t>Marcellius, Michiel (Brussels)</t>
  </si>
  <si>
    <t>AL; Autenboer 41</t>
  </si>
  <si>
    <t>Van Rintel, Joes</t>
  </si>
  <si>
    <t>M00563</t>
  </si>
  <si>
    <t>Van Santvoort, Anthonie</t>
  </si>
  <si>
    <t>M00564</t>
  </si>
  <si>
    <t>Van Scelle, Wouter</t>
  </si>
  <si>
    <t>M00565</t>
  </si>
  <si>
    <t>Van Steynemolen, Goevaert</t>
  </si>
  <si>
    <t>M00566</t>
  </si>
  <si>
    <t>Zemst</t>
  </si>
  <si>
    <t>AL; Neeffs 298</t>
  </si>
  <si>
    <t>Van Thielen, Anna Maria</t>
  </si>
  <si>
    <t>M00567</t>
  </si>
  <si>
    <t>Van Thielen, Jan Philip</t>
  </si>
  <si>
    <t>Van Thielen, Francisca</t>
  </si>
  <si>
    <t>M00568</t>
  </si>
  <si>
    <t>sister</t>
  </si>
  <si>
    <t>M00569</t>
  </si>
  <si>
    <t>Van Tielt, Jan</t>
  </si>
  <si>
    <t>M00570</t>
  </si>
  <si>
    <t>Van Tryf, Machiel</t>
  </si>
  <si>
    <t>M00571</t>
  </si>
  <si>
    <t>Van Ursel, Godevaert</t>
  </si>
  <si>
    <t>M00572</t>
  </si>
  <si>
    <t>Neeffs 282-83</t>
  </si>
  <si>
    <t>Van Vaes, Pieter</t>
  </si>
  <si>
    <t>M00573</t>
  </si>
  <si>
    <t>Van Valckenborgh, Hendrick</t>
  </si>
  <si>
    <t>M00574</t>
  </si>
  <si>
    <t>Leuven</t>
  </si>
  <si>
    <t>Van Valckenborgh, Lucas</t>
  </si>
  <si>
    <t>M00575</t>
  </si>
  <si>
    <t>Van Valckenborgh, Maarten I</t>
  </si>
  <si>
    <t>M00576</t>
  </si>
  <si>
    <t>Aachen</t>
  </si>
  <si>
    <t>Frankfurt a/M</t>
  </si>
  <si>
    <t>Van Valckenborgh, Maarten II</t>
  </si>
  <si>
    <t>M00577</t>
  </si>
  <si>
    <t>Van Valckenborgh, Quinten</t>
  </si>
  <si>
    <t>M00578</t>
  </si>
  <si>
    <t>Van Viaenen, Cornelis</t>
  </si>
  <si>
    <t>M00579</t>
  </si>
  <si>
    <t>Van Voorspoel, Jaak</t>
  </si>
  <si>
    <t>M00580</t>
  </si>
  <si>
    <t>Van Voorspoel, Peter</t>
  </si>
  <si>
    <t>M00581</t>
  </si>
  <si>
    <t>Van Wael, Jan</t>
  </si>
  <si>
    <t>M00582</t>
  </si>
  <si>
    <t>Van Waes, Pieter</t>
  </si>
  <si>
    <t>M00583</t>
  </si>
  <si>
    <t>Velsen, Bartholomeus</t>
  </si>
  <si>
    <t>M00584</t>
  </si>
  <si>
    <t>1676?</t>
  </si>
  <si>
    <t>Velsen, Gauthier</t>
  </si>
  <si>
    <t>M00585</t>
  </si>
  <si>
    <t>Verbaeck, Cornelis</t>
  </si>
  <si>
    <t>M00586</t>
  </si>
  <si>
    <t>Verbaeck, Michiel</t>
  </si>
  <si>
    <t>M00587</t>
  </si>
  <si>
    <t>Verbeeck, Frans I</t>
  </si>
  <si>
    <t>M00588</t>
  </si>
  <si>
    <t>Verbeeck, Jan I</t>
  </si>
  <si>
    <r>
      <t>AL:</t>
    </r>
    <r>
      <rPr>
        <sz val="9"/>
        <color rgb="FF008000"/>
        <rFont val="Calibri"/>
      </rPr>
      <t xml:space="preserve"> ECO</t>
    </r>
  </si>
  <si>
    <t>Verbeeck, Frans II</t>
  </si>
  <si>
    <t>M00589</t>
  </si>
  <si>
    <t>??? AL</t>
  </si>
  <si>
    <t>M00590</t>
  </si>
  <si>
    <r>
      <t xml:space="preserve">AL; </t>
    </r>
    <r>
      <rPr>
        <sz val="9"/>
        <color rgb="FF008000"/>
        <rFont val="Calibri"/>
      </rPr>
      <t>ECO</t>
    </r>
  </si>
  <si>
    <t>Verbeeck, Jan II</t>
  </si>
  <si>
    <t>M00591</t>
  </si>
  <si>
    <t>Verbeeck, Karel</t>
  </si>
  <si>
    <t>M00592</t>
  </si>
  <si>
    <t>Verbeeck, Philip</t>
  </si>
  <si>
    <t>M00593</t>
  </si>
  <si>
    <t>Verbercht, Frans</t>
  </si>
  <si>
    <t>M00594</t>
  </si>
  <si>
    <t>Verbercht, J.B.</t>
  </si>
  <si>
    <t>M00595</t>
  </si>
  <si>
    <t>Verbiest, Corneel</t>
  </si>
  <si>
    <t>M00596</t>
  </si>
  <si>
    <t>Verbiest, Romment</t>
  </si>
  <si>
    <t>M00597</t>
  </si>
  <si>
    <t>Verborcht, Pauwel</t>
  </si>
  <si>
    <t>M00598</t>
  </si>
  <si>
    <t>Verboven, Gielis</t>
  </si>
  <si>
    <t>M00599</t>
  </si>
  <si>
    <t>Vererden, Adriaen</t>
  </si>
  <si>
    <t>M00600</t>
  </si>
  <si>
    <t>Verhaeck, Corneel</t>
  </si>
  <si>
    <t>M00601</t>
  </si>
  <si>
    <t>Verhaeck, Michiel</t>
  </si>
  <si>
    <t>M00602</t>
  </si>
  <si>
    <r>
      <t xml:space="preserve">AL; </t>
    </r>
    <r>
      <rPr>
        <sz val="9"/>
        <color rgb="FF008000"/>
        <rFont val="Calibri"/>
      </rPr>
      <t>IB Forchondt</t>
    </r>
  </si>
  <si>
    <t>Verhaeghen, Louwereyns</t>
  </si>
  <si>
    <t>M00603</t>
  </si>
  <si>
    <t>Verhagen, Corneel</t>
  </si>
  <si>
    <t>M00604</t>
  </si>
  <si>
    <t>Verhagen, Joris</t>
  </si>
  <si>
    <t>M00605</t>
  </si>
  <si>
    <t>Verheurts, Pieter</t>
  </si>
  <si>
    <t>M00606</t>
  </si>
  <si>
    <t>Verheyden, Jan</t>
  </si>
  <si>
    <t>M00607</t>
  </si>
  <si>
    <t>Neefs 454</t>
  </si>
  <si>
    <t>Verhoeven, Gielis</t>
  </si>
  <si>
    <t>M00608</t>
  </si>
  <si>
    <t>Verhoeven, Jan</t>
  </si>
  <si>
    <t>Verhoeven, Hans</t>
  </si>
  <si>
    <t>M00609</t>
  </si>
  <si>
    <t>M00610</t>
  </si>
  <si>
    <t>Verhoeven, Maarten</t>
  </si>
  <si>
    <t>AL; Neeffs 377-80</t>
  </si>
  <si>
    <t>M00611</t>
  </si>
  <si>
    <t>Verhulst, Elias</t>
  </si>
  <si>
    <t>M00612</t>
  </si>
  <si>
    <t>Verhulst, Francois</t>
  </si>
  <si>
    <t>M00613</t>
  </si>
  <si>
    <t>Verhulst, Jacques</t>
  </si>
  <si>
    <t>M00614</t>
  </si>
  <si>
    <t>Verhulst, Lanceloot</t>
  </si>
  <si>
    <t>M00615</t>
  </si>
  <si>
    <t>Verhulst, Merten</t>
  </si>
  <si>
    <t>M00616</t>
  </si>
  <si>
    <t>Verhulst, Rombout</t>
  </si>
  <si>
    <t>M00617</t>
  </si>
  <si>
    <t>Leiden</t>
  </si>
  <si>
    <t>Den Haag</t>
  </si>
  <si>
    <t>Verhult, Pieter alias Floris</t>
  </si>
  <si>
    <t>M00618</t>
  </si>
  <si>
    <t>Verhuyck, Corneel</t>
  </si>
  <si>
    <t>M00619</t>
  </si>
  <si>
    <t>Verhuyck, Jan</t>
  </si>
  <si>
    <t>M00620</t>
  </si>
  <si>
    <t>Verhuyck, Machiel</t>
  </si>
  <si>
    <t>M00621</t>
  </si>
  <si>
    <t>Verhuyck, Willem</t>
  </si>
  <si>
    <t>M00622</t>
  </si>
  <si>
    <t>Verlinden, Hans</t>
  </si>
  <si>
    <t>M00623</t>
  </si>
  <si>
    <t>Verlinden, Pieter</t>
  </si>
  <si>
    <t>M00624</t>
  </si>
  <si>
    <t>Verloo, Frans</t>
  </si>
  <si>
    <t>M00625</t>
  </si>
  <si>
    <t>Vermasen, Adriaen</t>
  </si>
  <si>
    <t>M00626</t>
  </si>
  <si>
    <t>Vermeulen, Gerard</t>
  </si>
  <si>
    <t>M00627</t>
  </si>
  <si>
    <t>Verpoorten, Cornelis</t>
  </si>
  <si>
    <t>M00628</t>
  </si>
  <si>
    <t>AL; Neefs 503</t>
  </si>
  <si>
    <t>Verpoorten, Jan</t>
  </si>
  <si>
    <t>M00629</t>
  </si>
  <si>
    <t>Verpoorten, Machiel</t>
  </si>
  <si>
    <t>M00630</t>
  </si>
  <si>
    <t>AL; Neefs 444, 503</t>
  </si>
  <si>
    <t>Verschueren, Ambrosius</t>
  </si>
  <si>
    <t>M00631</t>
  </si>
  <si>
    <t>Verschueren, Geeraert</t>
  </si>
  <si>
    <t>M00632</t>
  </si>
  <si>
    <t>Verschueren, Jan</t>
  </si>
  <si>
    <t>M00633</t>
  </si>
  <si>
    <t>Verschueren, Machiel</t>
  </si>
  <si>
    <t>M00634</t>
  </si>
  <si>
    <t>Verschueren, Pieter</t>
  </si>
  <si>
    <t>M00635</t>
  </si>
  <si>
    <t>Verstappen, Rombout</t>
  </si>
  <si>
    <t>M00636</t>
  </si>
  <si>
    <t>Verstappen, Roment</t>
  </si>
  <si>
    <t>M00637</t>
  </si>
  <si>
    <t>Verstrepen, Frans</t>
  </si>
  <si>
    <t>M00638</t>
  </si>
  <si>
    <t>Verwoort, Philip</t>
  </si>
  <si>
    <t>M00639</t>
  </si>
  <si>
    <t>Vinchennoveus, Antoon</t>
  </si>
  <si>
    <t>M00640</t>
  </si>
  <si>
    <t>Vinckboons, David I</t>
  </si>
  <si>
    <t>M00641</t>
  </si>
  <si>
    <t>Caymocx, Balthasar</t>
  </si>
  <si>
    <t>Vinckboons, Philips</t>
  </si>
  <si>
    <t>Vinckboons, Frans</t>
  </si>
  <si>
    <t>M00642</t>
  </si>
  <si>
    <t>Vinckboons, Gillis</t>
  </si>
  <si>
    <t>M00643</t>
  </si>
  <si>
    <t>M00644</t>
  </si>
  <si>
    <r>
      <t xml:space="preserve">AL; </t>
    </r>
    <r>
      <rPr>
        <sz val="9"/>
        <color rgb="FF008000"/>
        <rFont val="Calibri"/>
      </rPr>
      <t>Briels</t>
    </r>
  </si>
  <si>
    <t>Vinckfelt, Joris</t>
  </si>
  <si>
    <t>M00645</t>
  </si>
  <si>
    <t>Vlam, Pieter Ghysbrechtsz</t>
  </si>
  <si>
    <t>M00646</t>
  </si>
  <si>
    <t>Vlaminc, Gysbrecht</t>
  </si>
  <si>
    <t>M00647</t>
  </si>
  <si>
    <t>Voerhuyden, Hans</t>
  </si>
  <si>
    <t>M00648</t>
  </si>
  <si>
    <t>Vranckx, Frans</t>
  </si>
  <si>
    <t>M00649</t>
  </si>
  <si>
    <t>Neeffss 309</t>
  </si>
  <si>
    <t>Vranckx, Pieter</t>
  </si>
  <si>
    <t>M00650</t>
  </si>
  <si>
    <t>Neeffs 309</t>
  </si>
  <si>
    <t>Vredeman de Vries, Hans</t>
  </si>
  <si>
    <t>M00651</t>
  </si>
  <si>
    <t>Vredeman de Vries, Salomon</t>
  </si>
  <si>
    <t>M00652</t>
  </si>
  <si>
    <t>Vrints, Gielis</t>
  </si>
  <si>
    <t>M00653</t>
  </si>
  <si>
    <t>Vrints, Jan</t>
  </si>
  <si>
    <t>M00654</t>
  </si>
  <si>
    <t>Vrints, Jan Baptist</t>
  </si>
  <si>
    <t>M00655</t>
  </si>
  <si>
    <t>Vrints, Remi</t>
  </si>
  <si>
    <t>M00656</t>
  </si>
  <si>
    <t>Wabbes, Francois</t>
  </si>
  <si>
    <t>M00657</t>
  </si>
  <si>
    <t>Webels, Andries</t>
  </si>
  <si>
    <t>M00658</t>
  </si>
  <si>
    <t>Weimers, Corneel</t>
  </si>
  <si>
    <t>M00659</t>
  </si>
  <si>
    <t>Wellemans, Gregorius</t>
  </si>
  <si>
    <t>M00660</t>
  </si>
  <si>
    <t>Weyermans, Paul</t>
  </si>
  <si>
    <t>M00661</t>
  </si>
  <si>
    <t>Willems, Marcus</t>
  </si>
  <si>
    <t>M00662</t>
  </si>
  <si>
    <t>Williams, Sielis</t>
  </si>
  <si>
    <t>M00663</t>
  </si>
  <si>
    <t>Winckelhoven, Anthonie</t>
  </si>
  <si>
    <t>M00664</t>
  </si>
  <si>
    <t>Wollenbosch, Jan</t>
  </si>
  <si>
    <t>M00665</t>
  </si>
  <si>
    <t>Ysermans, Frans</t>
  </si>
  <si>
    <t>M00666</t>
  </si>
  <si>
    <t>Neeffs 287</t>
  </si>
  <si>
    <t>Zellaer, Vincent</t>
  </si>
  <si>
    <t>M00667</t>
  </si>
  <si>
    <t>ID</t>
  </si>
  <si>
    <t>year_start</t>
  </si>
  <si>
    <t>year_end</t>
  </si>
  <si>
    <t>L00001</t>
  </si>
  <si>
    <t>Van den Wouwer, Erasmus</t>
  </si>
  <si>
    <t>Van den Wouwer</t>
  </si>
  <si>
    <t>L00002</t>
  </si>
  <si>
    <t xml:space="preserve">Horbens, Jan </t>
  </si>
  <si>
    <t>Horbens</t>
  </si>
  <si>
    <t>L00003</t>
  </si>
  <si>
    <t>Verbercht, Romment</t>
  </si>
  <si>
    <t>Verbercht</t>
  </si>
  <si>
    <t>L00004</t>
  </si>
  <si>
    <t>de Coeck, Jan</t>
  </si>
  <si>
    <t>de Coeck</t>
  </si>
  <si>
    <t>L00005</t>
  </si>
  <si>
    <t xml:space="preserve">Pauwels, Heynken </t>
  </si>
  <si>
    <t>Pauwels</t>
  </si>
  <si>
    <t>L00006</t>
  </si>
  <si>
    <t xml:space="preserve">Seghers, Geromken </t>
  </si>
  <si>
    <t>Seghers</t>
  </si>
  <si>
    <t>L00007</t>
  </si>
  <si>
    <t xml:space="preserve">Omlop, Jan </t>
  </si>
  <si>
    <t>Omlop</t>
  </si>
  <si>
    <t>L00008</t>
  </si>
  <si>
    <t>Swyllien , ?</t>
  </si>
  <si>
    <t xml:space="preserve">Swyllien </t>
  </si>
  <si>
    <t>L00009</t>
  </si>
  <si>
    <t xml:space="preserve">Van Brieckberghe, Oriaen </t>
  </si>
  <si>
    <t>Van Brieckberghe</t>
  </si>
  <si>
    <t>L00010</t>
  </si>
  <si>
    <t xml:space="preserve">Brussers, Jaak </t>
  </si>
  <si>
    <t>Brussers</t>
  </si>
  <si>
    <t>L00011</t>
  </si>
  <si>
    <t xml:space="preserve">Buyssrogge, Jan </t>
  </si>
  <si>
    <t>Buyssrogge</t>
  </si>
  <si>
    <t>L00012</t>
  </si>
  <si>
    <t xml:space="preserve">Tielman, Neelken </t>
  </si>
  <si>
    <t>Tielman</t>
  </si>
  <si>
    <t>L00013</t>
  </si>
  <si>
    <t xml:space="preserve">Van Papenbroeck, Neyl </t>
  </si>
  <si>
    <t>Van Papenbroeck</t>
  </si>
  <si>
    <t>Verbiest</t>
  </si>
  <si>
    <t>L00015</t>
  </si>
  <si>
    <t xml:space="preserve">Heyns, Jan </t>
  </si>
  <si>
    <t>Heyns</t>
  </si>
  <si>
    <t>L00016</t>
  </si>
  <si>
    <t>Pauwels, Jaak</t>
  </si>
  <si>
    <t>L00017</t>
  </si>
  <si>
    <t>Verelst, Pierken</t>
  </si>
  <si>
    <t>Verelst</t>
  </si>
  <si>
    <t>L00018</t>
  </si>
  <si>
    <t>de Kael, Luycx</t>
  </si>
  <si>
    <t>de Kael</t>
  </si>
  <si>
    <t>L00019</t>
  </si>
  <si>
    <t>Vlamincx, Floris</t>
  </si>
  <si>
    <t>Vlamincx</t>
  </si>
  <si>
    <t>L00020</t>
  </si>
  <si>
    <t xml:space="preserve">Covelaers, Geromken </t>
  </si>
  <si>
    <t>Covelaers</t>
  </si>
  <si>
    <t>L00021</t>
  </si>
  <si>
    <t>de Cock, Adriaen</t>
  </si>
  <si>
    <t>de Cock</t>
  </si>
  <si>
    <t>L00022</t>
  </si>
  <si>
    <t xml:space="preserve">Dircx, Gert </t>
  </si>
  <si>
    <t>Dircx</t>
  </si>
  <si>
    <t>L00023</t>
  </si>
  <si>
    <t>Hollemans, Jacob</t>
  </si>
  <si>
    <t>Hollemans</t>
  </si>
  <si>
    <t>L00024</t>
  </si>
  <si>
    <t xml:space="preserve">Regouts, Adriaen </t>
  </si>
  <si>
    <t>Regouts</t>
  </si>
  <si>
    <t>L00025</t>
  </si>
  <si>
    <t>Van der Veecken, Machiel</t>
  </si>
  <si>
    <t>Van der Veecken</t>
  </si>
  <si>
    <t>L00026</t>
  </si>
  <si>
    <t>Boekstuyn, Roment</t>
  </si>
  <si>
    <t>Boekstuyn</t>
  </si>
  <si>
    <t>L00027</t>
  </si>
  <si>
    <t>Boeymans , ?</t>
  </si>
  <si>
    <t xml:space="preserve">Boeymans </t>
  </si>
  <si>
    <t>L00028</t>
  </si>
  <si>
    <t xml:space="preserve">Claes, Merten </t>
  </si>
  <si>
    <t>Claes</t>
  </si>
  <si>
    <t>L00029</t>
  </si>
  <si>
    <t>Coppenmuncks, ?</t>
  </si>
  <si>
    <t>Coppenmuncks</t>
  </si>
  <si>
    <t>L00030</t>
  </si>
  <si>
    <t>Geerts, Claes</t>
  </si>
  <si>
    <t>Geerts</t>
  </si>
  <si>
    <t>L00031</t>
  </si>
  <si>
    <t>Gommaers, Coppen</t>
  </si>
  <si>
    <t>Gommaers</t>
  </si>
  <si>
    <t>L00032</t>
  </si>
  <si>
    <t>Jenten, Dierick</t>
  </si>
  <si>
    <t>Jenten</t>
  </si>
  <si>
    <t>L00033</t>
  </si>
  <si>
    <t>Van den Hove, Jan</t>
  </si>
  <si>
    <t>Van den Hove</t>
  </si>
  <si>
    <t>L00034</t>
  </si>
  <si>
    <t>Van Leemput, Jan</t>
  </si>
  <si>
    <t>Van Leemput</t>
  </si>
  <si>
    <t>Van Pastenaken</t>
  </si>
  <si>
    <t>L00036</t>
  </si>
  <si>
    <t xml:space="preserve">Gooten, Merten </t>
  </si>
  <si>
    <t>Gooten</t>
  </si>
  <si>
    <t>L00037</t>
  </si>
  <si>
    <t>Moens, Dirk</t>
  </si>
  <si>
    <t>Moens</t>
  </si>
  <si>
    <t>L00038</t>
  </si>
  <si>
    <t xml:space="preserve">Thielemans, Hansken </t>
  </si>
  <si>
    <t>Thielemans</t>
  </si>
  <si>
    <t>L00039</t>
  </si>
  <si>
    <t>Van Ieteghem, Pierken</t>
  </si>
  <si>
    <t>Van Ieteghem</t>
  </si>
  <si>
    <t>L00040</t>
  </si>
  <si>
    <t xml:space="preserve">Van Sellaer, Stoffel </t>
  </si>
  <si>
    <t>Van Sellaer</t>
  </si>
  <si>
    <t>L00041</t>
  </si>
  <si>
    <t>Bisscoppen, Daniel</t>
  </si>
  <si>
    <t>Bisscoppen</t>
  </si>
  <si>
    <t>L00042</t>
  </si>
  <si>
    <t>Bisscoppen, Frans</t>
  </si>
  <si>
    <t>L00043</t>
  </si>
  <si>
    <t>de Bey, Hansken</t>
  </si>
  <si>
    <t>de Bey</t>
  </si>
  <si>
    <t>L00044</t>
  </si>
  <si>
    <t>de Herstraete, Roment</t>
  </si>
  <si>
    <t>de Herstraete</t>
  </si>
  <si>
    <t>L00045</t>
  </si>
  <si>
    <t>de Spaegnaert, Pierken</t>
  </si>
  <si>
    <t>de Spaegnaert</t>
  </si>
  <si>
    <t>L00046</t>
  </si>
  <si>
    <t>Huydelers, Adriaen</t>
  </si>
  <si>
    <t>Huydelers</t>
  </si>
  <si>
    <t>L00047</t>
  </si>
  <si>
    <t>Mascapt, Hansken</t>
  </si>
  <si>
    <t>Mascapt</t>
  </si>
  <si>
    <t>L00048</t>
  </si>
  <si>
    <t xml:space="preserve">Moens, Coppen </t>
  </si>
  <si>
    <t>L00049</t>
  </si>
  <si>
    <t>Olivys, Baptiste</t>
  </si>
  <si>
    <t>Olivys</t>
  </si>
  <si>
    <t>L00050</t>
  </si>
  <si>
    <t>Oostens, Frans</t>
  </si>
  <si>
    <t>Oostens</t>
  </si>
  <si>
    <t>L00051</t>
  </si>
  <si>
    <t>Pieten, Jacus</t>
  </si>
  <si>
    <t>Pieten</t>
  </si>
  <si>
    <t>L00052</t>
  </si>
  <si>
    <t>Scheers, Willem</t>
  </si>
  <si>
    <t>Scheers</t>
  </si>
  <si>
    <t>L00053</t>
  </si>
  <si>
    <t>Van den Bossche, Anthonis</t>
  </si>
  <si>
    <t>Van den Bossche</t>
  </si>
  <si>
    <t>L00054</t>
  </si>
  <si>
    <t>Van den Haute, Willem</t>
  </si>
  <si>
    <t>Van den Haute</t>
  </si>
  <si>
    <t>L00055</t>
  </si>
  <si>
    <t>Van der Hoeven, Frans</t>
  </si>
  <si>
    <t>Van der Hoeven</t>
  </si>
  <si>
    <t>L00056</t>
  </si>
  <si>
    <t>Van Haltere, Joseph</t>
  </si>
  <si>
    <t>Van Haltere</t>
  </si>
  <si>
    <t>L00057</t>
  </si>
  <si>
    <t>Van Roye, Jan</t>
  </si>
  <si>
    <t>Van Roye</t>
  </si>
  <si>
    <t>L00058</t>
  </si>
  <si>
    <t>Van Steynenmolen, Stephen</t>
  </si>
  <si>
    <t>Van Steynenmolen</t>
  </si>
  <si>
    <t>L00059</t>
  </si>
  <si>
    <t>Verraren, Claes</t>
  </si>
  <si>
    <t>Verraren</t>
  </si>
  <si>
    <t>Beda</t>
  </si>
  <si>
    <t>L00061</t>
  </si>
  <si>
    <t>Brecht, Jan</t>
  </si>
  <si>
    <t>Brecht</t>
  </si>
  <si>
    <t>L00062</t>
  </si>
  <si>
    <t xml:space="preserve">de Backer, Pauken </t>
  </si>
  <si>
    <t>de Backer</t>
  </si>
  <si>
    <t>L00063</t>
  </si>
  <si>
    <t>de Hovder , ?</t>
  </si>
  <si>
    <t xml:space="preserve">de Hovder </t>
  </si>
  <si>
    <t>L00064</t>
  </si>
  <si>
    <t>de Ka, Nicolas</t>
  </si>
  <si>
    <t>de Ka</t>
  </si>
  <si>
    <t>L00065</t>
  </si>
  <si>
    <t>de Kael, Gielis</t>
  </si>
  <si>
    <t>L00066</t>
  </si>
  <si>
    <t>de Poeter, Antonius</t>
  </si>
  <si>
    <t>de Poeter</t>
  </si>
  <si>
    <t>L00067</t>
  </si>
  <si>
    <t>de Praet, Augustyn</t>
  </si>
  <si>
    <t>de Praet</t>
  </si>
  <si>
    <t>L00068</t>
  </si>
  <si>
    <t>de Vos, Willem</t>
  </si>
  <si>
    <t>de Vos</t>
  </si>
  <si>
    <t>L00069</t>
  </si>
  <si>
    <t>Defner, Augustijn</t>
  </si>
  <si>
    <t>Defner</t>
  </si>
  <si>
    <t>L00070</t>
  </si>
  <si>
    <t>Druyver, Simoen</t>
  </si>
  <si>
    <t>Druyver</t>
  </si>
  <si>
    <t>L00071</t>
  </si>
  <si>
    <t>Evels, Pietken</t>
  </si>
  <si>
    <t>Evels</t>
  </si>
  <si>
    <t>Eskens</t>
  </si>
  <si>
    <t>L00073</t>
  </si>
  <si>
    <t>Joressen, Gielis</t>
  </si>
  <si>
    <t>Joressen</t>
  </si>
  <si>
    <t>L00074</t>
  </si>
  <si>
    <t>Mols, Engel</t>
  </si>
  <si>
    <t>Mols</t>
  </si>
  <si>
    <t>L00075</t>
  </si>
  <si>
    <t>Roysen, Baptiste</t>
  </si>
  <si>
    <t>Roysen</t>
  </si>
  <si>
    <t>L00076</t>
  </si>
  <si>
    <t>Sonnecoeten, Claes</t>
  </si>
  <si>
    <t>Sonnecoeten</t>
  </si>
  <si>
    <t>L00077</t>
  </si>
  <si>
    <t>Sternie, Hansken</t>
  </si>
  <si>
    <t>Sternie</t>
  </si>
  <si>
    <t>L00078</t>
  </si>
  <si>
    <t>Van der Hoeve, Abraham</t>
  </si>
  <si>
    <t>Van der Hoeve</t>
  </si>
  <si>
    <t>L00079</t>
  </si>
  <si>
    <t>Van Muscom, Cornelis</t>
  </si>
  <si>
    <t>Van Muscom</t>
  </si>
  <si>
    <t>L00080</t>
  </si>
  <si>
    <t>Van Nuffel, Broelen</t>
  </si>
  <si>
    <t>Van Nuffel</t>
  </si>
  <si>
    <t>L00081</t>
  </si>
  <si>
    <t>Van Vossel, Pierken</t>
  </si>
  <si>
    <t>Van Vossel</t>
  </si>
  <si>
    <t>L00082</t>
  </si>
  <si>
    <t>Cleymans, Peerken</t>
  </si>
  <si>
    <t>Cleymans</t>
  </si>
  <si>
    <t>L00083</t>
  </si>
  <si>
    <t>Coertmans, Heynken</t>
  </si>
  <si>
    <t>Coertmans</t>
  </si>
  <si>
    <t>L00084</t>
  </si>
  <si>
    <t>Dupont, Louwies</t>
  </si>
  <si>
    <t>Dupont</t>
  </si>
  <si>
    <t>L00085</t>
  </si>
  <si>
    <t>Lemmens, Roment</t>
  </si>
  <si>
    <t>Lemmens</t>
  </si>
  <si>
    <t>L00086</t>
  </si>
  <si>
    <t>Schotels, Hensken</t>
  </si>
  <si>
    <t>Schotels</t>
  </si>
  <si>
    <t>L00087</t>
  </si>
  <si>
    <t>Syllenis, Heynken</t>
  </si>
  <si>
    <t>Syllenis</t>
  </si>
  <si>
    <t>L00088</t>
  </si>
  <si>
    <t>Tobbacx, Heinken</t>
  </si>
  <si>
    <t>Tobbacx</t>
  </si>
  <si>
    <t>L00089</t>
  </si>
  <si>
    <t>Van Heevert, Roment</t>
  </si>
  <si>
    <t>Van Heevert</t>
  </si>
  <si>
    <t>Verbeeck</t>
  </si>
  <si>
    <t>L00091</t>
  </si>
  <si>
    <t>Crowies, Lodewijk</t>
  </si>
  <si>
    <t>Crowies</t>
  </si>
  <si>
    <t>L00092</t>
  </si>
  <si>
    <t>Daems, Hendrik</t>
  </si>
  <si>
    <t>Daems</t>
  </si>
  <si>
    <t>L00093</t>
  </si>
  <si>
    <t>de Wint, Antonius</t>
  </si>
  <si>
    <t>de Wint</t>
  </si>
  <si>
    <t>L00094</t>
  </si>
  <si>
    <t>de Wooll, Hensken</t>
  </si>
  <si>
    <t>de Wooll</t>
  </si>
  <si>
    <t>L00095</t>
  </si>
  <si>
    <t>Donjon, Jeroom</t>
  </si>
  <si>
    <t>Donjon</t>
  </si>
  <si>
    <t>Ghuens</t>
  </si>
  <si>
    <t>L00097</t>
  </si>
  <si>
    <t>Oystens, Merten</t>
  </si>
  <si>
    <t>Oystens</t>
  </si>
  <si>
    <t>Peeters</t>
  </si>
  <si>
    <t>L00099</t>
  </si>
  <si>
    <t>Pei, Hans</t>
  </si>
  <si>
    <t>Pei</t>
  </si>
  <si>
    <t>L00100</t>
  </si>
  <si>
    <t>Scheers, Hendrik</t>
  </si>
  <si>
    <t>L00101</t>
  </si>
  <si>
    <t>Sierden, Anneken</t>
  </si>
  <si>
    <t>Sierden</t>
  </si>
  <si>
    <t>Thys</t>
  </si>
  <si>
    <t>L00104</t>
  </si>
  <si>
    <t>Van der Veecken, Gerald</t>
  </si>
  <si>
    <t>L00105</t>
  </si>
  <si>
    <t>Van Roye, Leonard</t>
  </si>
  <si>
    <t>L00106</t>
  </si>
  <si>
    <t>Van der Linden, Jasper</t>
  </si>
  <si>
    <t>Van der Linden</t>
  </si>
  <si>
    <t>L00107</t>
  </si>
  <si>
    <t>Wouters, Frans</t>
  </si>
  <si>
    <t>Wouters</t>
  </si>
  <si>
    <t>Ysermans</t>
  </si>
  <si>
    <t>L00109</t>
  </si>
  <si>
    <t>Baeckx, Hansken</t>
  </si>
  <si>
    <t>Baeckx</t>
  </si>
  <si>
    <t>L00110</t>
  </si>
  <si>
    <t>Berckman, Pieter</t>
  </si>
  <si>
    <t>Berckman</t>
  </si>
  <si>
    <t>L00111</t>
  </si>
  <si>
    <t>Coppens, Robert</t>
  </si>
  <si>
    <t>Coppens</t>
  </si>
  <si>
    <t>L00112</t>
  </si>
  <si>
    <t>de Greve, Hansken</t>
  </si>
  <si>
    <t>de Greve</t>
  </si>
  <si>
    <t>L00113</t>
  </si>
  <si>
    <t>de Greve, Peerken</t>
  </si>
  <si>
    <t>L00114</t>
  </si>
  <si>
    <t>de Haen, Geeraert</t>
  </si>
  <si>
    <t>de Haen</t>
  </si>
  <si>
    <t>L00115</t>
  </si>
  <si>
    <t>de Kuster, Hansken</t>
  </si>
  <si>
    <t>de Kuster</t>
  </si>
  <si>
    <t>L00116</t>
  </si>
  <si>
    <t>de Vleeschouwer, Pauken</t>
  </si>
  <si>
    <t>de Vleeschouwer</t>
  </si>
  <si>
    <t>L00117</t>
  </si>
  <si>
    <t>Gauns, Hansken</t>
  </si>
  <si>
    <t>Gauns</t>
  </si>
  <si>
    <t>L00118</t>
  </si>
  <si>
    <t>Gaylens, Fransen</t>
  </si>
  <si>
    <t>Gaylens</t>
  </si>
  <si>
    <t>L00119</t>
  </si>
  <si>
    <t>Govaerts, Herman</t>
  </si>
  <si>
    <t>Govaerts</t>
  </si>
  <si>
    <t>L00120</t>
  </si>
  <si>
    <t>Hoevest, Lieven</t>
  </si>
  <si>
    <t>Hoevest</t>
  </si>
  <si>
    <t>L00121</t>
  </si>
  <si>
    <t>Hoeybosches, Christiaen</t>
  </si>
  <si>
    <t>Hoeybosches</t>
  </si>
  <si>
    <t>L00122</t>
  </si>
  <si>
    <t>Lenaerts, Hans</t>
  </si>
  <si>
    <t>Lenaerts</t>
  </si>
  <si>
    <t>L00123</t>
  </si>
  <si>
    <t>Lombaers, Caerle</t>
  </si>
  <si>
    <t>Lombaers</t>
  </si>
  <si>
    <t>L00124</t>
  </si>
  <si>
    <t>Matthys, Gielis</t>
  </si>
  <si>
    <t>Matthys</t>
  </si>
  <si>
    <t>L00125</t>
  </si>
  <si>
    <t>Poepetens, Hansken</t>
  </si>
  <si>
    <t>Poepetens</t>
  </si>
  <si>
    <t>L00126</t>
  </si>
  <si>
    <t>Pyls, Pierken</t>
  </si>
  <si>
    <t>Pyls</t>
  </si>
  <si>
    <t>L00127</t>
  </si>
  <si>
    <t>Rans, Claes</t>
  </si>
  <si>
    <t>Rans</t>
  </si>
  <si>
    <t>L00129</t>
  </si>
  <si>
    <t>Van den Berghe, Dierick</t>
  </si>
  <si>
    <t>Van den Berghe</t>
  </si>
  <si>
    <t>L00130</t>
  </si>
  <si>
    <t>Van den Hont, Jan</t>
  </si>
  <si>
    <t>Van den Hont</t>
  </si>
  <si>
    <t>L00131</t>
  </si>
  <si>
    <t>Van Diepenbeecken, Boudewyn</t>
  </si>
  <si>
    <t>Van Diepenbeecken</t>
  </si>
  <si>
    <t>L00132</t>
  </si>
  <si>
    <t>Verheyden, Coppen</t>
  </si>
  <si>
    <t>Verheyden</t>
  </si>
  <si>
    <t>L00133</t>
  </si>
  <si>
    <t>Verheyen, Hanske</t>
  </si>
  <si>
    <t>Verheyen</t>
  </si>
  <si>
    <t>L00134</t>
  </si>
  <si>
    <t>Verhuden, Fluys</t>
  </si>
  <si>
    <t>Verhuden</t>
  </si>
  <si>
    <t>L00135</t>
  </si>
  <si>
    <t>Verstrate, Romment</t>
  </si>
  <si>
    <t>Verstrate</t>
  </si>
  <si>
    <t>L00136</t>
  </si>
  <si>
    <t>Weers, Floris</t>
  </si>
  <si>
    <t>Weers</t>
  </si>
  <si>
    <t>L00137</t>
  </si>
  <si>
    <t>Bisschop, Thomas</t>
  </si>
  <si>
    <t>Bisschop</t>
  </si>
  <si>
    <t>L00138</t>
  </si>
  <si>
    <t>de Wint, Willem van Brussel</t>
  </si>
  <si>
    <t>L00139</t>
  </si>
  <si>
    <t>Janssens, Willem</t>
  </si>
  <si>
    <t>Janssens</t>
  </si>
  <si>
    <t>L00140</t>
  </si>
  <si>
    <t>Jaspers, Ghysbrecht</t>
  </si>
  <si>
    <t>Jaspers</t>
  </si>
  <si>
    <t>L00141</t>
  </si>
  <si>
    <t>Roguyts, Thoentien</t>
  </si>
  <si>
    <t>Roguyts</t>
  </si>
  <si>
    <t>L00142</t>
  </si>
  <si>
    <t>Van der Hyden, Hans</t>
  </si>
  <si>
    <t>Van der Hyden</t>
  </si>
  <si>
    <t>L00143</t>
  </si>
  <si>
    <t>Van Stock, Denys</t>
  </si>
  <si>
    <t>Van Stock</t>
  </si>
  <si>
    <t>L00144</t>
  </si>
  <si>
    <t>Van der Meere, Herman</t>
  </si>
  <si>
    <t>Van der Meere</t>
  </si>
  <si>
    <t>Verpoorten</t>
  </si>
  <si>
    <t>L00146</t>
  </si>
  <si>
    <t>Bollaerts, Kersten</t>
  </si>
  <si>
    <t>Bollaerts</t>
  </si>
  <si>
    <t>L00147</t>
  </si>
  <si>
    <t>Geerts, Flups</t>
  </si>
  <si>
    <t>L00148</t>
  </si>
  <si>
    <t>Sermerten, Coppen</t>
  </si>
  <si>
    <t>Sermerten</t>
  </si>
  <si>
    <t>L00149</t>
  </si>
  <si>
    <t>Van de Schlype, Claes</t>
  </si>
  <si>
    <t>Van de Schlype</t>
  </si>
  <si>
    <t>L00150</t>
  </si>
  <si>
    <t>Van Gruendale, Joseph</t>
  </si>
  <si>
    <t>Van Gruendale</t>
  </si>
  <si>
    <t>L00151</t>
  </si>
  <si>
    <t>Van Rootvent, Frans</t>
  </si>
  <si>
    <t>Van Rootvent</t>
  </si>
  <si>
    <t>L00152</t>
  </si>
  <si>
    <t>Van der Nieuwermeulen, Hendrick</t>
  </si>
  <si>
    <t>Van der Nieuwermeulen</t>
  </si>
  <si>
    <t>L00153</t>
  </si>
  <si>
    <t>Wouters, Floris</t>
  </si>
  <si>
    <t>L00154</t>
  </si>
  <si>
    <t>Beda, Hendrik</t>
  </si>
  <si>
    <t>L00155</t>
  </si>
  <si>
    <t>de Bruyne, Bertelken</t>
  </si>
  <si>
    <t>de Bruyne</t>
  </si>
  <si>
    <t>L00156</t>
  </si>
  <si>
    <t>de Ka, Siel</t>
  </si>
  <si>
    <t>L00157</t>
  </si>
  <si>
    <t>Proest, Lodewyk</t>
  </si>
  <si>
    <t>Proest</t>
  </si>
  <si>
    <t>L00158</t>
  </si>
  <si>
    <t>Feermans</t>
  </si>
  <si>
    <t>L00160</t>
  </si>
  <si>
    <t>Van Middeldonck, Cornelis</t>
  </si>
  <si>
    <t>Van Middeldonck</t>
  </si>
  <si>
    <t>L00161</t>
  </si>
  <si>
    <t>Claysens, Adriaen</t>
  </si>
  <si>
    <t>Claysens</t>
  </si>
  <si>
    <t>L00162</t>
  </si>
  <si>
    <t>de Cordes, Caerle</t>
  </si>
  <si>
    <t>de Cordes</t>
  </si>
  <si>
    <t>L00163</t>
  </si>
  <si>
    <t>de Helt, Matheus</t>
  </si>
  <si>
    <t>de Helt</t>
  </si>
  <si>
    <t>L00164</t>
  </si>
  <si>
    <t>Van Wallem, Gielis</t>
  </si>
  <si>
    <t>Van Wallem</t>
  </si>
  <si>
    <t>L00165</t>
  </si>
  <si>
    <t>Bollaerts, Coppen</t>
  </si>
  <si>
    <t>L00166</t>
  </si>
  <si>
    <t>Pauwels, Coppen</t>
  </si>
  <si>
    <t>L00167</t>
  </si>
  <si>
    <t>Van den Eynde, Corneel</t>
  </si>
  <si>
    <t>Van den Eynde</t>
  </si>
  <si>
    <t>L00168</t>
  </si>
  <si>
    <t>Van Eeghem, Geert</t>
  </si>
  <si>
    <t>Van Eeghem</t>
  </si>
  <si>
    <t>L00169</t>
  </si>
  <si>
    <t>Verlinden</t>
  </si>
  <si>
    <t>L00170</t>
  </si>
  <si>
    <t>Keulemans, Pieter</t>
  </si>
  <si>
    <t>Keulemans</t>
  </si>
  <si>
    <t>L00171</t>
  </si>
  <si>
    <t>Wolkaerts, Hans</t>
  </si>
  <si>
    <t>Wolkaerts</t>
  </si>
  <si>
    <t>L00172</t>
  </si>
  <si>
    <t>de Booees, Henske</t>
  </si>
  <si>
    <t>de Booees</t>
  </si>
  <si>
    <t>L00173</t>
  </si>
  <si>
    <t>Turroen, Stoffel</t>
  </si>
  <si>
    <t>Turroen</t>
  </si>
  <si>
    <t>L00174</t>
  </si>
  <si>
    <t>Van den Poel, Balten</t>
  </si>
  <si>
    <t>Van den Poel</t>
  </si>
  <si>
    <t>L00175</t>
  </si>
  <si>
    <t>Van der Linden, Sarel</t>
  </si>
  <si>
    <t>L00176</t>
  </si>
  <si>
    <t>Buyck, Rombout</t>
  </si>
  <si>
    <t>Buyck</t>
  </si>
  <si>
    <t>L00177</t>
  </si>
  <si>
    <t>Daems, Roment</t>
  </si>
  <si>
    <t>L00178</t>
  </si>
  <si>
    <t>de Boey, Gielis</t>
  </si>
  <si>
    <t>de Boey</t>
  </si>
  <si>
    <t>L00179</t>
  </si>
  <si>
    <t>de Cuypere, Hubert</t>
  </si>
  <si>
    <t>de Cuypere</t>
  </si>
  <si>
    <t>L00180</t>
  </si>
  <si>
    <t>de Grimmer, Hans</t>
  </si>
  <si>
    <t>de Grimmer</t>
  </si>
  <si>
    <t>L00181</t>
  </si>
  <si>
    <t xml:space="preserve">de Wynt, Jeppen </t>
  </si>
  <si>
    <t>de Wynt</t>
  </si>
  <si>
    <t>L00182</t>
  </si>
  <si>
    <t>Emmens, Joos</t>
  </si>
  <si>
    <t>Emmens</t>
  </si>
  <si>
    <t>L00183</t>
  </si>
  <si>
    <t>Goossen, Hanske</t>
  </si>
  <si>
    <t>Goossen</t>
  </si>
  <si>
    <t>L00184</t>
  </si>
  <si>
    <t>Guellens, Bastiaen</t>
  </si>
  <si>
    <t>Guellens</t>
  </si>
  <si>
    <t>L00185</t>
  </si>
  <si>
    <t>Seelkens, Dirkus</t>
  </si>
  <si>
    <t>Seelkens</t>
  </si>
  <si>
    <t>L00186</t>
  </si>
  <si>
    <t>L00187</t>
  </si>
  <si>
    <t xml:space="preserve">Van Diest, Joost </t>
  </si>
  <si>
    <t>Van Diest</t>
  </si>
  <si>
    <t>L00188</t>
  </si>
  <si>
    <t>Davydt, Thoentje</t>
  </si>
  <si>
    <t>Davydt</t>
  </si>
  <si>
    <t>L00189</t>
  </si>
  <si>
    <t xml:space="preserve">Merghels, Casen </t>
  </si>
  <si>
    <t>Merghels</t>
  </si>
  <si>
    <t>L00190</t>
  </si>
  <si>
    <t>Van Beve, Roment</t>
  </si>
  <si>
    <t>Van Beve</t>
  </si>
  <si>
    <t>L00191</t>
  </si>
  <si>
    <t>Van Hecke, Siele</t>
  </si>
  <si>
    <t>Van Hecke</t>
  </si>
  <si>
    <t>L00192</t>
  </si>
  <si>
    <t xml:space="preserve">Weerts, Philip </t>
  </si>
  <si>
    <t>Weerts</t>
  </si>
  <si>
    <t>L00193</t>
  </si>
  <si>
    <t>Wouters, Romment</t>
  </si>
  <si>
    <t>L00194</t>
  </si>
  <si>
    <t>Boykens, Machiel</t>
  </si>
  <si>
    <t>Boykens</t>
  </si>
  <si>
    <t>L00195</t>
  </si>
  <si>
    <t>Dauvoers, Jacus</t>
  </si>
  <si>
    <t>Dauvoers</t>
  </si>
  <si>
    <t>L00196</t>
  </si>
  <si>
    <t>de Berthout, Hyppoliet</t>
  </si>
  <si>
    <t>de Berthout</t>
  </si>
  <si>
    <t>L00197</t>
  </si>
  <si>
    <t>de Vos, Frans</t>
  </si>
  <si>
    <t>L00198</t>
  </si>
  <si>
    <t>Derwoers, Schasper</t>
  </si>
  <si>
    <t>Derwoers</t>
  </si>
  <si>
    <t>L00199</t>
  </si>
  <si>
    <t xml:space="preserve">Diellens, Peerken </t>
  </si>
  <si>
    <t>Diellens</t>
  </si>
  <si>
    <t>Machiels</t>
  </si>
  <si>
    <t>L00201</t>
  </si>
  <si>
    <t>Merremans, Roment</t>
  </si>
  <si>
    <t>Merremans</t>
  </si>
  <si>
    <t>L00202</t>
  </si>
  <si>
    <t>Meys, Peerken</t>
  </si>
  <si>
    <t>Meys</t>
  </si>
  <si>
    <t>L00203</t>
  </si>
  <si>
    <t>Stocmans, Peerken</t>
  </si>
  <si>
    <t>Stocmans</t>
  </si>
  <si>
    <t>L00204</t>
  </si>
  <si>
    <t>Symoens, Peter</t>
  </si>
  <si>
    <t>Symoens</t>
  </si>
  <si>
    <t>L00205</t>
  </si>
  <si>
    <t>Van der Auwera, Baptist</t>
  </si>
  <si>
    <t>Van der Auwera</t>
  </si>
  <si>
    <t>L00206</t>
  </si>
  <si>
    <t>Basseliers, Lodewijk</t>
  </si>
  <si>
    <t>Basseliers</t>
  </si>
  <si>
    <t>L00207</t>
  </si>
  <si>
    <t>Coxie, Adriaen</t>
  </si>
  <si>
    <t>Coxie</t>
  </si>
  <si>
    <t>L00208</t>
  </si>
  <si>
    <t>de Neve, Jan II</t>
  </si>
  <si>
    <t>de Neve</t>
  </si>
  <si>
    <t>L00209</t>
  </si>
  <si>
    <t>Houdekoken, Adriaen</t>
  </si>
  <si>
    <t>Houdekoken</t>
  </si>
  <si>
    <t>L00210</t>
  </si>
  <si>
    <t>Govaerts, Wouter</t>
  </si>
  <si>
    <t>L00211</t>
  </si>
  <si>
    <t>Van der Wille, Hans</t>
  </si>
  <si>
    <t>Van der Wille</t>
  </si>
  <si>
    <t>L00212</t>
  </si>
  <si>
    <t>Van Leuven, Caerel</t>
  </si>
  <si>
    <t>Van Leuven</t>
  </si>
  <si>
    <t>L00213</t>
  </si>
  <si>
    <t>Couckaerts, Coppen</t>
  </si>
  <si>
    <t>Couckaerts</t>
  </si>
  <si>
    <t>L00214</t>
  </si>
  <si>
    <t>Rombouts, Hans</t>
  </si>
  <si>
    <t>Rombouts</t>
  </si>
  <si>
    <t>L00215</t>
  </si>
  <si>
    <t>Symoens, Philip</t>
  </si>
  <si>
    <t>L00216</t>
  </si>
  <si>
    <t>Van de Rye, Siel</t>
  </si>
  <si>
    <t>Van de Rye</t>
  </si>
  <si>
    <t>L00217</t>
  </si>
  <si>
    <t xml:space="preserve">Somers, Paeschier </t>
  </si>
  <si>
    <t>Somers</t>
  </si>
  <si>
    <t>L00218</t>
  </si>
  <si>
    <t>Van den Broecke, Helias</t>
  </si>
  <si>
    <t>Van den Broecke</t>
  </si>
  <si>
    <t>L00219</t>
  </si>
  <si>
    <t>L00220</t>
  </si>
  <si>
    <t>Welwildens, Samuel</t>
  </si>
  <si>
    <t>Welwildens</t>
  </si>
  <si>
    <t>L00221</t>
  </si>
  <si>
    <t>Coeck, Anselmus</t>
  </si>
  <si>
    <t>Coeck</t>
  </si>
  <si>
    <t>Van Ophem</t>
  </si>
  <si>
    <t>L00223</t>
  </si>
  <si>
    <t>Pachtere, Aert</t>
  </si>
  <si>
    <t>Pachtere</t>
  </si>
  <si>
    <t>L00224</t>
  </si>
  <si>
    <t>Van den Broecke, Peter II</t>
  </si>
  <si>
    <t>L00225</t>
  </si>
  <si>
    <t>van Thilborgh, Suens</t>
  </si>
  <si>
    <t>van Thilborgh</t>
  </si>
  <si>
    <t>L00226</t>
  </si>
  <si>
    <t xml:space="preserve">Cauweliers, Pieter </t>
  </si>
  <si>
    <t>Cauweliers</t>
  </si>
  <si>
    <t>Van Calster</t>
  </si>
  <si>
    <t>L00228</t>
  </si>
  <si>
    <t>Van Schoubroeck, Peeter</t>
  </si>
  <si>
    <t>Van Schoubroeck</t>
  </si>
  <si>
    <t>L00229</t>
  </si>
  <si>
    <t>Van den Bruele, Simon</t>
  </si>
  <si>
    <t>Van den Bruele</t>
  </si>
  <si>
    <t>L00230</t>
  </si>
  <si>
    <t>de Groete, Merck</t>
  </si>
  <si>
    <t>de Groete</t>
  </si>
  <si>
    <t>Franchoys</t>
  </si>
  <si>
    <t>L00232</t>
  </si>
  <si>
    <t>Verbruggen, Lambrecht</t>
  </si>
  <si>
    <t>Verbruggen</t>
  </si>
  <si>
    <t>Beagle</t>
  </si>
  <si>
    <t>L00234</t>
  </si>
  <si>
    <t>Van Antwerpen, Machiel</t>
  </si>
  <si>
    <t>Van Antwerpen</t>
  </si>
  <si>
    <t>L00235</t>
  </si>
  <si>
    <t>Van den Broecke, Joris</t>
  </si>
  <si>
    <t>L00236</t>
  </si>
  <si>
    <t xml:space="preserve">de Boysie, Hendrik </t>
  </si>
  <si>
    <t>de Boysie</t>
  </si>
  <si>
    <t>L00237</t>
  </si>
  <si>
    <t>t Sas, Andries</t>
  </si>
  <si>
    <t>t Sas</t>
  </si>
  <si>
    <t>L00238</t>
  </si>
  <si>
    <t>Van den Bossche, Stolleke</t>
  </si>
  <si>
    <t>Wollenbosch</t>
  </si>
  <si>
    <t>L00240</t>
  </si>
  <si>
    <t>Ysserwools, ?</t>
  </si>
  <si>
    <t>Ysserwools</t>
  </si>
  <si>
    <t>L00241</t>
  </si>
  <si>
    <t>Bruwees, Guillaume</t>
  </si>
  <si>
    <t>Bruwees</t>
  </si>
  <si>
    <t>Fayd'herbe</t>
  </si>
  <si>
    <t>L00243</t>
  </si>
  <si>
    <t xml:space="preserve">Langwuyts, Peerken </t>
  </si>
  <si>
    <t>Langwuyts</t>
  </si>
  <si>
    <t>Toussaint</t>
  </si>
  <si>
    <t>L00245</t>
  </si>
  <si>
    <t>Van Baesroy, Machiel</t>
  </si>
  <si>
    <t>Van Baesroy</t>
  </si>
  <si>
    <t>L00246</t>
  </si>
  <si>
    <t>de Marres, Peeter</t>
  </si>
  <si>
    <t>de Marres</t>
  </si>
  <si>
    <t>L00247</t>
  </si>
  <si>
    <t>Verlist, Hans</t>
  </si>
  <si>
    <t>Verlist</t>
  </si>
  <si>
    <t>L00248</t>
  </si>
  <si>
    <t>de la Porte, Hansken</t>
  </si>
  <si>
    <t>de la Porte</t>
  </si>
  <si>
    <t>L00249</t>
  </si>
  <si>
    <t>Hemelrycks, Hanske</t>
  </si>
  <si>
    <t>Hemelrycks</t>
  </si>
  <si>
    <t>L00250</t>
  </si>
  <si>
    <t>Penninck, Jacques</t>
  </si>
  <si>
    <t>Penninck</t>
  </si>
  <si>
    <t>L00251</t>
  </si>
  <si>
    <t>Wellens, Jacus</t>
  </si>
  <si>
    <t>Wellens</t>
  </si>
  <si>
    <t>L00252</t>
  </si>
  <si>
    <t>Clements, Joris</t>
  </si>
  <si>
    <t>Clements</t>
  </si>
  <si>
    <t>L00253</t>
  </si>
  <si>
    <t>Cuppen, Beltelke</t>
  </si>
  <si>
    <t>Cuppen</t>
  </si>
  <si>
    <t>L00254</t>
  </si>
  <si>
    <t>Lapostool, Nicolas</t>
  </si>
  <si>
    <t>Lapostool</t>
  </si>
  <si>
    <t>L00255</t>
  </si>
  <si>
    <t>Ysermans, Peerken</t>
  </si>
  <si>
    <t>L00256</t>
  </si>
  <si>
    <t>Drewa, Antoon</t>
  </si>
  <si>
    <t>Drewa</t>
  </si>
  <si>
    <t>L00257</t>
  </si>
  <si>
    <t>Hemelrycks, Hendrick</t>
  </si>
  <si>
    <t>L00258</t>
  </si>
  <si>
    <t>Dens, Hans</t>
  </si>
  <si>
    <t>Dens</t>
  </si>
  <si>
    <t>L00259</t>
  </si>
  <si>
    <t>Van Coninxloo, Roment</t>
  </si>
  <si>
    <t>Van Coninxloo</t>
  </si>
  <si>
    <t>L00260</t>
  </si>
  <si>
    <t>Suetens, Hans</t>
  </si>
  <si>
    <t>Suetens</t>
  </si>
  <si>
    <t>L00261</t>
  </si>
  <si>
    <t>Suys, Hans</t>
  </si>
  <si>
    <t>Suys</t>
  </si>
  <si>
    <t>L00262</t>
  </si>
  <si>
    <t>Thys, Jacus II</t>
  </si>
  <si>
    <t>L00263</t>
  </si>
  <si>
    <t>Van den Broecke, Teuken</t>
  </si>
  <si>
    <t>L00264</t>
  </si>
  <si>
    <t>Grauwens, Alexander</t>
  </si>
  <si>
    <t>Grauwens</t>
  </si>
  <si>
    <t>L00265</t>
  </si>
  <si>
    <t>Mattheus, Oriaen</t>
  </si>
  <si>
    <t>Mattheus</t>
  </si>
  <si>
    <t>L00266</t>
  </si>
  <si>
    <t>Van Baesroy, Jasper</t>
  </si>
  <si>
    <t>L00267</t>
  </si>
  <si>
    <t>Van Dueren, Samuel</t>
  </si>
  <si>
    <t>Van Dueren</t>
  </si>
  <si>
    <t>L00268</t>
  </si>
  <si>
    <t>Van Leuven, Hansken</t>
  </si>
  <si>
    <t>L00269</t>
  </si>
  <si>
    <t>Vellens, Luppeken</t>
  </si>
  <si>
    <t>Vellens</t>
  </si>
  <si>
    <t>L00270</t>
  </si>
  <si>
    <t>Verheyden, Jacquessone</t>
  </si>
  <si>
    <t>Adriaenssens</t>
  </si>
  <si>
    <t>L00273</t>
  </si>
  <si>
    <t>de Grauw, Peerken</t>
  </si>
  <si>
    <t>de Grauw</t>
  </si>
  <si>
    <t>L00274</t>
  </si>
  <si>
    <t>Dubois, Hansken</t>
  </si>
  <si>
    <t>Dubois</t>
  </si>
  <si>
    <t>L00275</t>
  </si>
  <si>
    <t>Herremans, Hendrik</t>
  </si>
  <si>
    <t>Herremans</t>
  </si>
  <si>
    <t>L00276</t>
  </si>
  <si>
    <t>Keridder, Hans</t>
  </si>
  <si>
    <t>Keridder</t>
  </si>
  <si>
    <t>L00277</t>
  </si>
  <si>
    <t>Mathuys, Hansken</t>
  </si>
  <si>
    <t>Mathuys</t>
  </si>
  <si>
    <t>L00278</t>
  </si>
  <si>
    <t>Peelmans, Mathys</t>
  </si>
  <si>
    <t>Peelmans</t>
  </si>
  <si>
    <t>L00279</t>
  </si>
  <si>
    <t xml:space="preserve">Suyers, Willem </t>
  </si>
  <si>
    <t>Suyers</t>
  </si>
  <si>
    <t>Van Ranst</t>
  </si>
  <si>
    <t>L00281</t>
  </si>
  <si>
    <t>Verstraeten, Merten</t>
  </si>
  <si>
    <t>Verstraeten</t>
  </si>
  <si>
    <t>De Croy</t>
  </si>
  <si>
    <t>L00283</t>
  </si>
  <si>
    <t>Dierkens, Hans</t>
  </si>
  <si>
    <t>Dierkens</t>
  </si>
  <si>
    <t>L00284</t>
  </si>
  <si>
    <t>Motteman, Carel</t>
  </si>
  <si>
    <t>Motteman</t>
  </si>
  <si>
    <t>L00285</t>
  </si>
  <si>
    <t>Spillemans, Jasper</t>
  </si>
  <si>
    <t>Spillemans</t>
  </si>
  <si>
    <t>L00286</t>
  </si>
  <si>
    <t>Van Turnhout, Hans</t>
  </si>
  <si>
    <t>Van Turnhout</t>
  </si>
  <si>
    <t>L00287</t>
  </si>
  <si>
    <t>Verstraete, Heinken</t>
  </si>
  <si>
    <t>Verstraete</t>
  </si>
  <si>
    <t>L00288</t>
  </si>
  <si>
    <t>Walrave, Gilliam</t>
  </si>
  <si>
    <t>Walrave</t>
  </si>
  <si>
    <t>L00290</t>
  </si>
  <si>
    <t>de Boysie, ?</t>
  </si>
  <si>
    <t>de Coster</t>
  </si>
  <si>
    <t>L00292</t>
  </si>
  <si>
    <t>L00293</t>
  </si>
  <si>
    <t>Herbouts, Hans</t>
  </si>
  <si>
    <t>Herbouts</t>
  </si>
  <si>
    <t>L00294</t>
  </si>
  <si>
    <t>Neeffs, Adriaen</t>
  </si>
  <si>
    <t>Neeffs</t>
  </si>
  <si>
    <t>L00295</t>
  </si>
  <si>
    <t xml:space="preserve">Schils, Jacques </t>
  </si>
  <si>
    <t>Schils</t>
  </si>
  <si>
    <t>L00296</t>
  </si>
  <si>
    <t xml:space="preserve">Van de Kerckhove, Adriaen </t>
  </si>
  <si>
    <t>Van de Kerckhove</t>
  </si>
  <si>
    <t>L00297</t>
  </si>
  <si>
    <t>Van den Bossche, Carel</t>
  </si>
  <si>
    <t>L00298</t>
  </si>
  <si>
    <t>Van der Hoeve, Hans</t>
  </si>
  <si>
    <t>L00299</t>
  </si>
  <si>
    <t>Verdelle, Antoon</t>
  </si>
  <si>
    <t>Verdelle</t>
  </si>
  <si>
    <t>L00300</t>
  </si>
  <si>
    <t>Vrints, Giel</t>
  </si>
  <si>
    <t>Vrints</t>
  </si>
  <si>
    <t>L00301</t>
  </si>
  <si>
    <t>Walrave, Hansken</t>
  </si>
  <si>
    <t>L00302</t>
  </si>
  <si>
    <t>de Boysie, Claude</t>
  </si>
  <si>
    <t>L00303</t>
  </si>
  <si>
    <t>Van Cruybeke, Jaak</t>
  </si>
  <si>
    <t>Van Cruybeke</t>
  </si>
  <si>
    <t>L00304</t>
  </si>
  <si>
    <t>Van Elsen, Hans</t>
  </si>
  <si>
    <t>Van Elsen</t>
  </si>
  <si>
    <t>L00305</t>
  </si>
  <si>
    <t xml:space="preserve">Van Halder, Antoon </t>
  </si>
  <si>
    <t>Van Halder</t>
  </si>
  <si>
    <t>L00306</t>
  </si>
  <si>
    <t xml:space="preserve">Van Nieuwenhuisen, Hans </t>
  </si>
  <si>
    <t>Van Nieuwenhuisen</t>
  </si>
  <si>
    <t>L00307</t>
  </si>
  <si>
    <t>Van Wallem, Corneel</t>
  </si>
  <si>
    <t>L00308</t>
  </si>
  <si>
    <t xml:space="preserve">Vermeulen, Antoni </t>
  </si>
  <si>
    <t>Vermeulen</t>
  </si>
  <si>
    <t>L00309</t>
  </si>
  <si>
    <t>Cluppel, Machiel</t>
  </si>
  <si>
    <t>Cluppel</t>
  </si>
  <si>
    <t>L00311</t>
  </si>
  <si>
    <t>de Man, Pauwel</t>
  </si>
  <si>
    <t>de Man</t>
  </si>
  <si>
    <t>L00312</t>
  </si>
  <si>
    <t>de Pout, Jan</t>
  </si>
  <si>
    <t>de Pout</t>
  </si>
  <si>
    <t>L00313</t>
  </si>
  <si>
    <t>Hoeyeler, Willeke</t>
  </si>
  <si>
    <t>Hoeyeler</t>
  </si>
  <si>
    <t>L00315</t>
  </si>
  <si>
    <t>Mertens, Hans</t>
  </si>
  <si>
    <t>Mertens</t>
  </si>
  <si>
    <t>L00316</t>
  </si>
  <si>
    <t>Roddeleers, Hansken</t>
  </si>
  <si>
    <t>Roddeleers</t>
  </si>
  <si>
    <t>L00317</t>
  </si>
  <si>
    <t>Rombouts, Guillaume</t>
  </si>
  <si>
    <t>L00318</t>
  </si>
  <si>
    <t>Van Assche, Guillaume</t>
  </si>
  <si>
    <t>Van Assche</t>
  </si>
  <si>
    <t>L00319</t>
  </si>
  <si>
    <t>Van Ursel, Hans</t>
  </si>
  <si>
    <t>Van Ursel</t>
  </si>
  <si>
    <t>L00320</t>
  </si>
  <si>
    <t>Van de Kerckhoven, Roment</t>
  </si>
  <si>
    <t>Van de Kerckhoven</t>
  </si>
  <si>
    <t>L00321</t>
  </si>
  <si>
    <t>Verbiest, Cornelis</t>
  </si>
  <si>
    <t>L00322</t>
  </si>
  <si>
    <t>Verhaeck, Guillaume</t>
  </si>
  <si>
    <t>Verhaeck</t>
  </si>
  <si>
    <t>Verhuyck</t>
  </si>
  <si>
    <t>L00324</t>
  </si>
  <si>
    <t>Bosmans, Hans</t>
  </si>
  <si>
    <t>Bosmans</t>
  </si>
  <si>
    <t>L00325</t>
  </si>
  <si>
    <t>Brouwers, Peerken</t>
  </si>
  <si>
    <t>Brouwers</t>
  </si>
  <si>
    <t>L00326</t>
  </si>
  <si>
    <t>de Grauwe, Frans</t>
  </si>
  <si>
    <t>de Grauwe</t>
  </si>
  <si>
    <t>L00327</t>
  </si>
  <si>
    <t>Menous, Geeraert</t>
  </si>
  <si>
    <t>Menous</t>
  </si>
  <si>
    <t>L00328</t>
  </si>
  <si>
    <t>Van Elsen, Wouter</t>
  </si>
  <si>
    <t>L00329</t>
  </si>
  <si>
    <t xml:space="preserve">Van Gersmoeter, Frans </t>
  </si>
  <si>
    <t>Van Gersmoeter</t>
  </si>
  <si>
    <t>L00330</t>
  </si>
  <si>
    <t>Verlen, Frans</t>
  </si>
  <si>
    <t>Verlen</t>
  </si>
  <si>
    <t>Vranckx</t>
  </si>
  <si>
    <t>L00332</t>
  </si>
  <si>
    <t>Wouters, Philip</t>
  </si>
  <si>
    <t>L00333</t>
  </si>
  <si>
    <t>Blanckx, Boudewijn</t>
  </si>
  <si>
    <t>Blanckx</t>
  </si>
  <si>
    <t>L00334</t>
  </si>
  <si>
    <t>Carondelet, Ferdinand</t>
  </si>
  <si>
    <t>Carondelet</t>
  </si>
  <si>
    <t>L00335</t>
  </si>
  <si>
    <t>Daps, Hansken</t>
  </si>
  <si>
    <t>Daps</t>
  </si>
  <si>
    <t>L00336</t>
  </si>
  <si>
    <t>de Maey, Jaak</t>
  </si>
  <si>
    <t>de Maey</t>
  </si>
  <si>
    <t>L00337</t>
  </si>
  <si>
    <t>Ghuens, Frans</t>
  </si>
  <si>
    <t>L00338</t>
  </si>
  <si>
    <t>Goysens, Lambrecht</t>
  </si>
  <si>
    <t>Goysens</t>
  </si>
  <si>
    <t>Labbe</t>
  </si>
  <si>
    <t>L00340</t>
  </si>
  <si>
    <t>Mahlen, Guillaume</t>
  </si>
  <si>
    <t>Mahlen</t>
  </si>
  <si>
    <t>Opdebeke</t>
  </si>
  <si>
    <t>L00342</t>
  </si>
  <si>
    <t>Pallet, Machiel</t>
  </si>
  <si>
    <t>Pallet</t>
  </si>
  <si>
    <t>L00343</t>
  </si>
  <si>
    <t>Van den Steen, Pieter</t>
  </si>
  <si>
    <t>Van den Steen</t>
  </si>
  <si>
    <t>L00345</t>
  </si>
  <si>
    <t>Van der Grecht, Gomm</t>
  </si>
  <si>
    <t>Van der Grecht</t>
  </si>
  <si>
    <t>Verhulst</t>
  </si>
  <si>
    <t>L00347</t>
  </si>
  <si>
    <t>Versteven, Romment</t>
  </si>
  <si>
    <t>Versteven</t>
  </si>
  <si>
    <t>Scherps</t>
  </si>
  <si>
    <t>L00349</t>
  </si>
  <si>
    <t>Schuermans, Ferdinand</t>
  </si>
  <si>
    <t>Schuermans</t>
  </si>
  <si>
    <t>L00350</t>
  </si>
  <si>
    <t>Symoens, Frans</t>
  </si>
  <si>
    <t>L00351</t>
  </si>
  <si>
    <t>L00352</t>
  </si>
  <si>
    <t>Van Dort, Dink</t>
  </si>
  <si>
    <t>Van Dort</t>
  </si>
  <si>
    <t>Van Loo</t>
  </si>
  <si>
    <t>Verhoeven</t>
  </si>
  <si>
    <t>L00355</t>
  </si>
  <si>
    <t>Walla, Hendrick</t>
  </si>
  <si>
    <t>Walla</t>
  </si>
  <si>
    <t>L00356</t>
  </si>
  <si>
    <t>Ysermans, Hans</t>
  </si>
  <si>
    <t>L00357</t>
  </si>
  <si>
    <t>Fonteyn, Hans</t>
  </si>
  <si>
    <t>Fonteyn</t>
  </si>
  <si>
    <t>L00358</t>
  </si>
  <si>
    <t>Imbrechts, Antoon</t>
  </si>
  <si>
    <t>Imbrechts</t>
  </si>
  <si>
    <t>L00359</t>
  </si>
  <si>
    <t>Van Baelen, August</t>
  </si>
  <si>
    <t>Van Baelen</t>
  </si>
  <si>
    <t>Van Mechelen</t>
  </si>
  <si>
    <t>L00361</t>
  </si>
  <si>
    <t>Van Opstal, Michiel</t>
  </si>
  <si>
    <t>Van Opstal</t>
  </si>
  <si>
    <t>L00362</t>
  </si>
  <si>
    <t>Van Diest, Hans</t>
  </si>
  <si>
    <t>L00363</t>
  </si>
  <si>
    <t>Beda, Hans</t>
  </si>
  <si>
    <t>De Hondt</t>
  </si>
  <si>
    <t>L00365</t>
  </si>
  <si>
    <t>Heer, Nicolaes</t>
  </si>
  <si>
    <t>Heer</t>
  </si>
  <si>
    <t>L00366</t>
  </si>
  <si>
    <t>Hens, Hans</t>
  </si>
  <si>
    <t>Hens</t>
  </si>
  <si>
    <t>L00367</t>
  </si>
  <si>
    <t>Mocquin, Bernard</t>
  </si>
  <si>
    <t>Mocquin</t>
  </si>
  <si>
    <t>L00368</t>
  </si>
  <si>
    <t>Roelants, Hans</t>
  </si>
  <si>
    <t>Roelants</t>
  </si>
  <si>
    <t>L00369</t>
  </si>
  <si>
    <t>Van Haechten, Hans</t>
  </si>
  <si>
    <t>Van Haechten</t>
  </si>
  <si>
    <t>L00370</t>
  </si>
  <si>
    <t xml:space="preserve">Van Loo, Pieter </t>
  </si>
  <si>
    <t>L00371</t>
  </si>
  <si>
    <t>Van den Slype, Jaak</t>
  </si>
  <si>
    <t>Van den Slype</t>
  </si>
  <si>
    <t>L00372</t>
  </si>
  <si>
    <t>Van der Hofstadt, Antoni</t>
  </si>
  <si>
    <t>Van der Hofstadt</t>
  </si>
  <si>
    <t>L00373</t>
  </si>
  <si>
    <t>Vrints, Gielis M*</t>
  </si>
  <si>
    <t>L00374</t>
  </si>
  <si>
    <t>Boonants, Anthonis</t>
  </si>
  <si>
    <t>Boonants</t>
  </si>
  <si>
    <t>L00375</t>
  </si>
  <si>
    <t>de Longeval, Adriaen</t>
  </si>
  <si>
    <t>de Longeval</t>
  </si>
  <si>
    <t>L00376</t>
  </si>
  <si>
    <t>de Maey, Anthoni</t>
  </si>
  <si>
    <t>L00377</t>
  </si>
  <si>
    <t>de Rengoumont, Rem</t>
  </si>
  <si>
    <t>de Rengoumont</t>
  </si>
  <si>
    <t>L00378</t>
  </si>
  <si>
    <t>Gelyns, Joos</t>
  </si>
  <si>
    <t>Gelyns</t>
  </si>
  <si>
    <t>L00379</t>
  </si>
  <si>
    <t>Mattheeusens, Guillaume</t>
  </si>
  <si>
    <t>Mattheeusens</t>
  </si>
  <si>
    <t>Matheeusens</t>
  </si>
  <si>
    <t>L00381</t>
  </si>
  <si>
    <t>Matthys, Frans</t>
  </si>
  <si>
    <t>L00382</t>
  </si>
  <si>
    <t>Van Orssagen, Guillaume</t>
  </si>
  <si>
    <t>Van Orssagen</t>
  </si>
  <si>
    <t>L00383</t>
  </si>
  <si>
    <t>Van der Vorst, Pieter</t>
  </si>
  <si>
    <t>Van der Vorst</t>
  </si>
  <si>
    <t>Voorspoel, Pieter</t>
  </si>
  <si>
    <t>Voorspoel</t>
  </si>
  <si>
    <t>de Munck</t>
  </si>
  <si>
    <t>L00386</t>
  </si>
  <si>
    <t>Everaerdts, Melchior</t>
  </si>
  <si>
    <t>Everaerdts</t>
  </si>
  <si>
    <t>L00387</t>
  </si>
  <si>
    <t>Vercluysen, Corneel</t>
  </si>
  <si>
    <t>Vercluysen</t>
  </si>
  <si>
    <t>Ceulemans</t>
  </si>
  <si>
    <t>de Dryver</t>
  </si>
  <si>
    <t>L00391</t>
  </si>
  <si>
    <t>de Rengoumont, Frans</t>
  </si>
  <si>
    <t>L00392</t>
  </si>
  <si>
    <t xml:space="preserve">Felton, Georges </t>
  </si>
  <si>
    <t>Felton</t>
  </si>
  <si>
    <t>Hemelaer</t>
  </si>
  <si>
    <t>Huys</t>
  </si>
  <si>
    <t>L00395</t>
  </si>
  <si>
    <t xml:space="preserve">Kholton, Joorse </t>
  </si>
  <si>
    <t>Kholton</t>
  </si>
  <si>
    <t>L00396</t>
  </si>
  <si>
    <t>Nieuwenhuysen, Hans-Willem</t>
  </si>
  <si>
    <t>Nieuwenhuysen</t>
  </si>
  <si>
    <t>L00397</t>
  </si>
  <si>
    <t>Stroolens, Jaak</t>
  </si>
  <si>
    <t>Stroolens</t>
  </si>
  <si>
    <t>L00399</t>
  </si>
  <si>
    <t>Vermeulen, Hans</t>
  </si>
  <si>
    <t>Verstappen</t>
  </si>
  <si>
    <t>Wabbes</t>
  </si>
  <si>
    <t>L00402</t>
  </si>
  <si>
    <t>Aubri, Remy</t>
  </si>
  <si>
    <t>Aubri</t>
  </si>
  <si>
    <t>L00403</t>
  </si>
  <si>
    <t>Baeltmans, Lambrecht</t>
  </si>
  <si>
    <t>Baeltmans</t>
  </si>
  <si>
    <t>L00404</t>
  </si>
  <si>
    <t>Carridder, Filip</t>
  </si>
  <si>
    <t>Carridder</t>
  </si>
  <si>
    <t>L00405</t>
  </si>
  <si>
    <t>Ceulemans, Pieter II</t>
  </si>
  <si>
    <t>L00406</t>
  </si>
  <si>
    <t>Davidts, Hans</t>
  </si>
  <si>
    <t>Davidts</t>
  </si>
  <si>
    <t>L00408</t>
  </si>
  <si>
    <t>Duplis, Nicolaes</t>
  </si>
  <si>
    <t>Duplis</t>
  </si>
  <si>
    <t>L00409</t>
  </si>
  <si>
    <t>Gaylens, Anthoni</t>
  </si>
  <si>
    <t>Nijns</t>
  </si>
  <si>
    <t>L00411</t>
  </si>
  <si>
    <t>L00412</t>
  </si>
  <si>
    <t>Pallet, Romment</t>
  </si>
  <si>
    <t>L00413</t>
  </si>
  <si>
    <t>Poels, Merten</t>
  </si>
  <si>
    <t>Poels</t>
  </si>
  <si>
    <t>L00414</t>
  </si>
  <si>
    <t>Popeliers, Machiel</t>
  </si>
  <si>
    <t>Popeliers</t>
  </si>
  <si>
    <t>L00415</t>
  </si>
  <si>
    <t>Raes, Baptiste</t>
  </si>
  <si>
    <t>Raes</t>
  </si>
  <si>
    <t>L00416</t>
  </si>
  <si>
    <t>Van den Daele, Geeraert</t>
  </si>
  <si>
    <t>Van den Daele</t>
  </si>
  <si>
    <t>L00417</t>
  </si>
  <si>
    <t>Van Loven, Rombaut</t>
  </si>
  <si>
    <t>Van Loven</t>
  </si>
  <si>
    <t>L00418</t>
  </si>
  <si>
    <t>Van der Escche, Corneel</t>
  </si>
  <si>
    <t>Van der Escche</t>
  </si>
  <si>
    <t>Verschueren</t>
  </si>
  <si>
    <t>L00421</t>
  </si>
  <si>
    <t>Brans, Hans</t>
  </si>
  <si>
    <t>Brans</t>
  </si>
  <si>
    <t>L00422</t>
  </si>
  <si>
    <t>Coleman, Jaak</t>
  </si>
  <si>
    <t>Coleman</t>
  </si>
  <si>
    <t>L00423</t>
  </si>
  <si>
    <t>Everaerdts, Carel</t>
  </si>
  <si>
    <t>L00424</t>
  </si>
  <si>
    <t>Papens, Guillaume</t>
  </si>
  <si>
    <t>Papens</t>
  </si>
  <si>
    <t>L00425</t>
  </si>
  <si>
    <t>Roose, Philip</t>
  </si>
  <si>
    <t>Roose</t>
  </si>
  <si>
    <t>L00426</t>
  </si>
  <si>
    <t>Van Huisen, Pieter</t>
  </si>
  <si>
    <t>Van Huisen</t>
  </si>
  <si>
    <t>L00427</t>
  </si>
  <si>
    <t>Van Rocxum, Corneel</t>
  </si>
  <si>
    <t>Van Rocxum</t>
  </si>
  <si>
    <t>L00428</t>
  </si>
  <si>
    <t>Van den Zyp, Adriaan</t>
  </si>
  <si>
    <t>Van den Zyp</t>
  </si>
  <si>
    <t>L00429</t>
  </si>
  <si>
    <t>Van den Eynde, Hans</t>
  </si>
  <si>
    <t>L00430</t>
  </si>
  <si>
    <t>Verbrecht, Hans</t>
  </si>
  <si>
    <t>Verbrecht</t>
  </si>
  <si>
    <t>L00431</t>
  </si>
  <si>
    <t>Verelst, Philip</t>
  </si>
  <si>
    <t>L00432</t>
  </si>
  <si>
    <t>Verhanst, Hans</t>
  </si>
  <si>
    <t>Verhanst</t>
  </si>
  <si>
    <t>L00433</t>
  </si>
  <si>
    <t>Verstraeten, Corneel</t>
  </si>
  <si>
    <t>L00434</t>
  </si>
  <si>
    <t>Wiaerts, Hans</t>
  </si>
  <si>
    <t>Wiaerts</t>
  </si>
  <si>
    <t>L00435</t>
  </si>
  <si>
    <t>Boot, Joos</t>
  </si>
  <si>
    <t>Boot</t>
  </si>
  <si>
    <t>L00436</t>
  </si>
  <si>
    <t>Caep, Frans</t>
  </si>
  <si>
    <t>Caep</t>
  </si>
  <si>
    <t>L00438</t>
  </si>
  <si>
    <t>Davidts, Pieter</t>
  </si>
  <si>
    <t>L00439</t>
  </si>
  <si>
    <t>de Mares, Otho</t>
  </si>
  <si>
    <t>de Mares</t>
  </si>
  <si>
    <t>L00440</t>
  </si>
  <si>
    <t>de Voccht, Romment</t>
  </si>
  <si>
    <t>de Voccht</t>
  </si>
  <si>
    <t>L00441</t>
  </si>
  <si>
    <t>Dervaert, Frans</t>
  </si>
  <si>
    <t>Dervaert</t>
  </si>
  <si>
    <t>L00442</t>
  </si>
  <si>
    <t>Geeraerts, Geeraert</t>
  </si>
  <si>
    <t>Geeraerts</t>
  </si>
  <si>
    <t>L00443</t>
  </si>
  <si>
    <t>Jacobs, Machiel</t>
  </si>
  <si>
    <t>Jacobs</t>
  </si>
  <si>
    <t>L00444</t>
  </si>
  <si>
    <t>Lauwerys, Jaak</t>
  </si>
  <si>
    <t>Lauwerys</t>
  </si>
  <si>
    <t>L00445</t>
  </si>
  <si>
    <t>Lebas, Frans</t>
  </si>
  <si>
    <t>Lebas</t>
  </si>
  <si>
    <t>L00446</t>
  </si>
  <si>
    <t>Nynst, Romment</t>
  </si>
  <si>
    <t>Nynst</t>
  </si>
  <si>
    <t>L00447</t>
  </si>
  <si>
    <t>Samors, Anthoni</t>
  </si>
  <si>
    <t>Samors</t>
  </si>
  <si>
    <t>L00448</t>
  </si>
  <si>
    <t>Taelt, Guillaume</t>
  </si>
  <si>
    <t>Taelt</t>
  </si>
  <si>
    <t>Van Campenhout</t>
  </si>
  <si>
    <t>L00450</t>
  </si>
  <si>
    <t>Van Pallenroy, Andries</t>
  </si>
  <si>
    <t>Van Pallenroy</t>
  </si>
  <si>
    <t>L00451</t>
  </si>
  <si>
    <t>Van den Broecke, Philip I</t>
  </si>
  <si>
    <t>L00452</t>
  </si>
  <si>
    <t>Van der Noort, Hans</t>
  </si>
  <si>
    <t>Van der Noort</t>
  </si>
  <si>
    <t>L00453</t>
  </si>
  <si>
    <t>Van der Strepen, Piet</t>
  </si>
  <si>
    <t>Van der Strepen</t>
  </si>
  <si>
    <t>Van der Vecken</t>
  </si>
  <si>
    <t>L00455</t>
  </si>
  <si>
    <t>Verschueren, Philip</t>
  </si>
  <si>
    <t>L00456</t>
  </si>
  <si>
    <t>Viers, Hans</t>
  </si>
  <si>
    <t>Viers</t>
  </si>
  <si>
    <t>L00457</t>
  </si>
  <si>
    <t>Wouts, Augustijn</t>
  </si>
  <si>
    <t>Wouts</t>
  </si>
  <si>
    <t>L00458</t>
  </si>
  <si>
    <t>Akkermans, Pieter</t>
  </si>
  <si>
    <t>Akkermans</t>
  </si>
  <si>
    <t>L00459</t>
  </si>
  <si>
    <t>Boekstuyn, Roelant</t>
  </si>
  <si>
    <t>Clerens</t>
  </si>
  <si>
    <t>L00461</t>
  </si>
  <si>
    <t>de Munck, Caerle</t>
  </si>
  <si>
    <t>L00462</t>
  </si>
  <si>
    <t>Hayert, Robert</t>
  </si>
  <si>
    <t>Hayert</t>
  </si>
  <si>
    <t>L00463</t>
  </si>
  <si>
    <t>Hemelaer, Nicolaes</t>
  </si>
  <si>
    <t>L00464</t>
  </si>
  <si>
    <t>L00465</t>
  </si>
  <si>
    <t>Kersavent, Hans</t>
  </si>
  <si>
    <t>Kersavent</t>
  </si>
  <si>
    <t>L00466</t>
  </si>
  <si>
    <t>Overloots, Jaak</t>
  </si>
  <si>
    <t>Overloots</t>
  </si>
  <si>
    <t>Servaes</t>
  </si>
  <si>
    <t>L00468</t>
  </si>
  <si>
    <t>Snyders, Baptiste</t>
  </si>
  <si>
    <t>Snyders</t>
  </si>
  <si>
    <t>L00469</t>
  </si>
  <si>
    <t>Snyers, ?</t>
  </si>
  <si>
    <t>Snyers</t>
  </si>
  <si>
    <t>L00470</t>
  </si>
  <si>
    <t>Snyers, Frans</t>
  </si>
  <si>
    <t>L00471</t>
  </si>
  <si>
    <t>Strypen, Peeter</t>
  </si>
  <si>
    <t>Strypen</t>
  </si>
  <si>
    <t>L00472</t>
  </si>
  <si>
    <t>Taels, Carel</t>
  </si>
  <si>
    <t>Taels</t>
  </si>
  <si>
    <t>L00473</t>
  </si>
  <si>
    <t>Van Baelen, Peter</t>
  </si>
  <si>
    <t>L00474</t>
  </si>
  <si>
    <t>Van Orley, Jeroom</t>
  </si>
  <si>
    <t>Van Orley</t>
  </si>
  <si>
    <t>L00475</t>
  </si>
  <si>
    <t>Van de Vliet, Hans</t>
  </si>
  <si>
    <t>Van de Vliet</t>
  </si>
  <si>
    <t>L00476</t>
  </si>
  <si>
    <t>Van de Wouwer, Balthasar</t>
  </si>
  <si>
    <t>Van de Wouwer</t>
  </si>
  <si>
    <t>L00477</t>
  </si>
  <si>
    <t>Van den Zyp, Philip</t>
  </si>
  <si>
    <t>L00478</t>
  </si>
  <si>
    <t>Verbercht, Pieter</t>
  </si>
  <si>
    <t>L00481</t>
  </si>
  <si>
    <t>Verhoeven, Machiel</t>
  </si>
  <si>
    <t>L00482</t>
  </si>
  <si>
    <t>L00483</t>
  </si>
  <si>
    <t>L00484</t>
  </si>
  <si>
    <t>de Vriese, Philip</t>
  </si>
  <si>
    <t>de Vriese</t>
  </si>
  <si>
    <t>L00485</t>
  </si>
  <si>
    <t>de Wilde, Frans</t>
  </si>
  <si>
    <t>de Wilde</t>
  </si>
  <si>
    <t>L00486</t>
  </si>
  <si>
    <t>Imbrechts, Hans</t>
  </si>
  <si>
    <t>L00487</t>
  </si>
  <si>
    <t>Kerstiaens, Hans</t>
  </si>
  <si>
    <t>Kerstiaens</t>
  </si>
  <si>
    <t>L00488</t>
  </si>
  <si>
    <t>Momboirs, Jan</t>
  </si>
  <si>
    <t>Momboirs</t>
  </si>
  <si>
    <t>L00489</t>
  </si>
  <si>
    <t>Van Beygheem, Hans</t>
  </si>
  <si>
    <t>Van Beygheem</t>
  </si>
  <si>
    <t>L00490</t>
  </si>
  <si>
    <t>Van Hese, Servaes</t>
  </si>
  <si>
    <t>Van Hese</t>
  </si>
  <si>
    <t>L00492</t>
  </si>
  <si>
    <t>Van Steensel, Guillaume</t>
  </si>
  <si>
    <t>Van Steensel</t>
  </si>
  <si>
    <t>L00493</t>
  </si>
  <si>
    <t>Van Tolhuyse, Anthoni</t>
  </si>
  <si>
    <t>Van Tolhuyse</t>
  </si>
  <si>
    <t>L00494</t>
  </si>
  <si>
    <t>Van den Blocke, Gielis</t>
  </si>
  <si>
    <t>Van den Blocke</t>
  </si>
  <si>
    <t>L00495</t>
  </si>
  <si>
    <t>Verellen, Melchior</t>
  </si>
  <si>
    <t>Verellen</t>
  </si>
  <si>
    <t>L00496</t>
  </si>
  <si>
    <t>Versteven, Pieter</t>
  </si>
  <si>
    <t>L00497</t>
  </si>
  <si>
    <t>Vierponts, Hans</t>
  </si>
  <si>
    <t>Vierponts</t>
  </si>
  <si>
    <t>L00498</t>
  </si>
  <si>
    <t>Wabbes, Nicolaes</t>
  </si>
  <si>
    <t>L00499</t>
  </si>
  <si>
    <t>Wydmes, Cornelis</t>
  </si>
  <si>
    <t>Wydmes</t>
  </si>
  <si>
    <t>L00500</t>
  </si>
  <si>
    <t xml:space="preserve">Ysermans, Hans </t>
  </si>
  <si>
    <t>L00501</t>
  </si>
  <si>
    <t>Blondel, Guillaume</t>
  </si>
  <si>
    <t>Blondel</t>
  </si>
  <si>
    <t>Couthals</t>
  </si>
  <si>
    <t>L00503</t>
  </si>
  <si>
    <t>de Bonne, Esperantie</t>
  </si>
  <si>
    <t>de Bonne</t>
  </si>
  <si>
    <t>L00504</t>
  </si>
  <si>
    <t>de Kael, Pieter</t>
  </si>
  <si>
    <t>L00505</t>
  </si>
  <si>
    <t>de Coster, Jaak</t>
  </si>
  <si>
    <t>L00506</t>
  </si>
  <si>
    <t>de Neeffs, Jan</t>
  </si>
  <si>
    <t>de Neeffs</t>
  </si>
  <si>
    <t>L00507</t>
  </si>
  <si>
    <t>de Ridder, Joris</t>
  </si>
  <si>
    <t>de Ridder</t>
  </si>
  <si>
    <t>L00508</t>
  </si>
  <si>
    <t>Egerickx, Hans</t>
  </si>
  <si>
    <t>Egerickx</t>
  </si>
  <si>
    <t>L00509</t>
  </si>
  <si>
    <t>Hayeler, Sebastiaen</t>
  </si>
  <si>
    <t>Hayeler</t>
  </si>
  <si>
    <t>L00510</t>
  </si>
  <si>
    <t>Louche, Corneel</t>
  </si>
  <si>
    <t>Louche</t>
  </si>
  <si>
    <t>Steenbanck</t>
  </si>
  <si>
    <t>L00512</t>
  </si>
  <si>
    <t>Tintoli, Sebastiaen</t>
  </si>
  <si>
    <t>Tintoli</t>
  </si>
  <si>
    <t>L00513</t>
  </si>
  <si>
    <t>Van de Wouwer, Jeroom</t>
  </si>
  <si>
    <t>L00514</t>
  </si>
  <si>
    <t>Van der Meulen, Jaak</t>
  </si>
  <si>
    <t>Van der Meulen</t>
  </si>
  <si>
    <t>L00515</t>
  </si>
  <si>
    <t>Van der Borcht, Jacques II</t>
  </si>
  <si>
    <t>Van der Borcht</t>
  </si>
  <si>
    <t>L00516</t>
  </si>
  <si>
    <t>Vranckx, Guillaume</t>
  </si>
  <si>
    <t>L00517</t>
  </si>
  <si>
    <t>Walraeff, Hans</t>
  </si>
  <si>
    <t>Walraeff</t>
  </si>
  <si>
    <t>L00518</t>
  </si>
  <si>
    <t>Baeltmans, Gaspard</t>
  </si>
  <si>
    <t>L00519</t>
  </si>
  <si>
    <t>Beys, Gerard</t>
  </si>
  <si>
    <t>Beys</t>
  </si>
  <si>
    <t>Biset</t>
  </si>
  <si>
    <t>L00521</t>
  </si>
  <si>
    <t>Blieck, Roment</t>
  </si>
  <si>
    <t>Blieck</t>
  </si>
  <si>
    <t>L00522</t>
  </si>
  <si>
    <t>Boot, Guillaume</t>
  </si>
  <si>
    <t>L00523</t>
  </si>
  <si>
    <t>Daems, Antoon</t>
  </si>
  <si>
    <t>Goetgebeur</t>
  </si>
  <si>
    <t>Herregouts</t>
  </si>
  <si>
    <t>L00527</t>
  </si>
  <si>
    <t>Lansloot, Melchior</t>
  </si>
  <si>
    <t>Lansloot</t>
  </si>
  <si>
    <t>L00528</t>
  </si>
  <si>
    <t>Paep, Bartholomeus</t>
  </si>
  <si>
    <t>Paep</t>
  </si>
  <si>
    <t>L00529</t>
  </si>
  <si>
    <t>Papart, Jaak</t>
  </si>
  <si>
    <t>Papart</t>
  </si>
  <si>
    <t>L00530</t>
  </si>
  <si>
    <t>Smeyers</t>
  </si>
  <si>
    <t>L00532</t>
  </si>
  <si>
    <t>Storms, Aertus</t>
  </si>
  <si>
    <t>Storms</t>
  </si>
  <si>
    <t>L00533</t>
  </si>
  <si>
    <t>Tollenaere, Mattheus</t>
  </si>
  <si>
    <t>Tollenaere</t>
  </si>
  <si>
    <t>L00534</t>
  </si>
  <si>
    <t>Van Geil, Dierick</t>
  </si>
  <si>
    <t>Van Geil</t>
  </si>
  <si>
    <t>L00535</t>
  </si>
  <si>
    <t>Van Loven, Symon</t>
  </si>
  <si>
    <t>L00536</t>
  </si>
  <si>
    <t>Van den Bevaer, Philip</t>
  </si>
  <si>
    <t>Van den Bevaer</t>
  </si>
  <si>
    <t>L00537</t>
  </si>
  <si>
    <t>L00538</t>
  </si>
  <si>
    <t>Craesbeeck, Frans</t>
  </si>
  <si>
    <t>Craesbeeck</t>
  </si>
  <si>
    <t>L00539</t>
  </si>
  <si>
    <t>L00540</t>
  </si>
  <si>
    <t>de Grove, Hendrick</t>
  </si>
  <si>
    <t>de Grove</t>
  </si>
  <si>
    <t>L00541</t>
  </si>
  <si>
    <t>Genits, Gielis</t>
  </si>
  <si>
    <t>Genits</t>
  </si>
  <si>
    <t>L00543</t>
  </si>
  <si>
    <t>Laenens, Bartholomeus</t>
  </si>
  <si>
    <t>Laenens</t>
  </si>
  <si>
    <t>L00544</t>
  </si>
  <si>
    <t>Lettemer, Jaak</t>
  </si>
  <si>
    <t>Lettemer</t>
  </si>
  <si>
    <t>Ponssaert</t>
  </si>
  <si>
    <t>L00546</t>
  </si>
  <si>
    <t>Van Boekhout, Andries</t>
  </si>
  <si>
    <t>Van Boekhout</t>
  </si>
  <si>
    <t>L00547</t>
  </si>
  <si>
    <t>Coxie, ?</t>
  </si>
  <si>
    <t>L00548</t>
  </si>
  <si>
    <t>Van de Velde, Hans</t>
  </si>
  <si>
    <t>Van de Velde</t>
  </si>
  <si>
    <t>L00549</t>
  </si>
  <si>
    <t>Van der Wouwe, Hensken</t>
  </si>
  <si>
    <t>Van der Wouwe</t>
  </si>
  <si>
    <t>L00551</t>
  </si>
  <si>
    <t>Wiemes, Pauwel</t>
  </si>
  <si>
    <t>Wiemes</t>
  </si>
  <si>
    <t>L00552</t>
  </si>
  <si>
    <t>de Borgher, Anthoni</t>
  </si>
  <si>
    <t>de Borgher</t>
  </si>
  <si>
    <t>L00553</t>
  </si>
  <si>
    <t>Eeders, Mark</t>
  </si>
  <si>
    <t>Eeders</t>
  </si>
  <si>
    <t>L00554</t>
  </si>
  <si>
    <t>Merck, Philip</t>
  </si>
  <si>
    <t>Merck</t>
  </si>
  <si>
    <t>L00555</t>
  </si>
  <si>
    <t>Plisaert, Bernard</t>
  </si>
  <si>
    <t>Plisaert</t>
  </si>
  <si>
    <t>L00556</t>
  </si>
  <si>
    <t>Stuers, Anthoni</t>
  </si>
  <si>
    <t>Stuers</t>
  </si>
  <si>
    <t>L00557</t>
  </si>
  <si>
    <t>Suetemans, Jaak</t>
  </si>
  <si>
    <t>Suetemans</t>
  </si>
  <si>
    <t>L00558</t>
  </si>
  <si>
    <t>Van Ollens, Guillaume</t>
  </si>
  <si>
    <t>Van Ollens</t>
  </si>
  <si>
    <t>L00559</t>
  </si>
  <si>
    <t>Blick, Guillaume</t>
  </si>
  <si>
    <t>Blick</t>
  </si>
  <si>
    <t>L00560</t>
  </si>
  <si>
    <t>Ceulemans, Hans</t>
  </si>
  <si>
    <t>L00561</t>
  </si>
  <si>
    <t>Christyn, Jan</t>
  </si>
  <si>
    <t>Christyn</t>
  </si>
  <si>
    <t>L00562</t>
  </si>
  <si>
    <t>Coutermans, Alexander</t>
  </si>
  <si>
    <t>Coutermans</t>
  </si>
  <si>
    <t>L00563</t>
  </si>
  <si>
    <t>Daems, Sebastiaen</t>
  </si>
  <si>
    <t>L00564</t>
  </si>
  <si>
    <t>de Borgher, Gielis</t>
  </si>
  <si>
    <t>L00565</t>
  </si>
  <si>
    <t>de Crucke, Christiaen</t>
  </si>
  <si>
    <t>de Crucke</t>
  </si>
  <si>
    <t>L00566</t>
  </si>
  <si>
    <t>de Man, Jaak</t>
  </si>
  <si>
    <t>L00567</t>
  </si>
  <si>
    <t>de Rese, Dominicus</t>
  </si>
  <si>
    <t>de Rese</t>
  </si>
  <si>
    <t>L00568</t>
  </si>
  <si>
    <t>de Towel, Jeronimus</t>
  </si>
  <si>
    <t>de Towel</t>
  </si>
  <si>
    <t>L00569</t>
  </si>
  <si>
    <t>Fayd'herbe, Jan</t>
  </si>
  <si>
    <t>L00570</t>
  </si>
  <si>
    <t>Lemmens, Corneel</t>
  </si>
  <si>
    <t>L00571</t>
  </si>
  <si>
    <t>Lowies, Guillaume</t>
  </si>
  <si>
    <t>Lowies</t>
  </si>
  <si>
    <t>L00572</t>
  </si>
  <si>
    <t>Palidaen, Hans</t>
  </si>
  <si>
    <t>Palidaen</t>
  </si>
  <si>
    <t>L00573</t>
  </si>
  <si>
    <t>Smets, Hendrick</t>
  </si>
  <si>
    <t>Smets</t>
  </si>
  <si>
    <t>L00574</t>
  </si>
  <si>
    <t>Snyers, Antoon</t>
  </si>
  <si>
    <t>L00575</t>
  </si>
  <si>
    <t>Suetens, Frans</t>
  </si>
  <si>
    <t>L00576</t>
  </si>
  <si>
    <t>sw Mayens, Jan</t>
  </si>
  <si>
    <t>sw Mayens</t>
  </si>
  <si>
    <t>L00577</t>
  </si>
  <si>
    <t>Taels, Rombout</t>
  </si>
  <si>
    <t>L00578</t>
  </si>
  <si>
    <t>Van Schelle, Dismas</t>
  </si>
  <si>
    <t>Van Schelle</t>
  </si>
  <si>
    <t>L00579</t>
  </si>
  <si>
    <t>Verhulst, Pieter</t>
  </si>
  <si>
    <t>L00580</t>
  </si>
  <si>
    <t>Carels, Hendrick</t>
  </si>
  <si>
    <t>Carels</t>
  </si>
  <si>
    <t>L00581</t>
  </si>
  <si>
    <t>de Lambert, Jacques</t>
  </si>
  <si>
    <t>de Lambert</t>
  </si>
  <si>
    <t>L00582</t>
  </si>
  <si>
    <t>de Lau, Antoon</t>
  </si>
  <si>
    <t>de Lau</t>
  </si>
  <si>
    <t>L00583</t>
  </si>
  <si>
    <t>Ghuens, Philips</t>
  </si>
  <si>
    <t>L00584</t>
  </si>
  <si>
    <t>Lauwerys, Herman</t>
  </si>
  <si>
    <t>L00585</t>
  </si>
  <si>
    <t>Smets, Frans</t>
  </si>
  <si>
    <t>L00586</t>
  </si>
  <si>
    <t>Van Bakkleghem, Hans</t>
  </si>
  <si>
    <t>Van Bakkleghem</t>
  </si>
  <si>
    <t>L00587</t>
  </si>
  <si>
    <t>Van Eyck, Dierick</t>
  </si>
  <si>
    <t>Van Eyck</t>
  </si>
  <si>
    <t>L00588</t>
  </si>
  <si>
    <t>Van Hese, Corneel</t>
  </si>
  <si>
    <t>L00589</t>
  </si>
  <si>
    <t>Verachter, Hendrick</t>
  </si>
  <si>
    <t>Verachter</t>
  </si>
  <si>
    <t>L00590</t>
  </si>
  <si>
    <t>Verbeeck, Huybrecht</t>
  </si>
  <si>
    <t>L00591</t>
  </si>
  <si>
    <t>Versteven, Nicolaes</t>
  </si>
  <si>
    <t>L00592</t>
  </si>
  <si>
    <t>Lauwaerts, Jaak</t>
  </si>
  <si>
    <t>Lauwaerts</t>
  </si>
  <si>
    <t>L00593</t>
  </si>
  <si>
    <t>L00594</t>
  </si>
  <si>
    <t>Maes, Simon</t>
  </si>
  <si>
    <t>Maes</t>
  </si>
  <si>
    <t>L00595</t>
  </si>
  <si>
    <t>Neus, Hans</t>
  </si>
  <si>
    <t>Neus</t>
  </si>
  <si>
    <t>L00596</t>
  </si>
  <si>
    <t>Salomeer, Joos</t>
  </si>
  <si>
    <t>Salomeer</t>
  </si>
  <si>
    <t>L00597</t>
  </si>
  <si>
    <t>Schrynwerckers, Valentyn</t>
  </si>
  <si>
    <t>Schrynwerckers</t>
  </si>
  <si>
    <t>L00598</t>
  </si>
  <si>
    <t>Spies, Gilliam</t>
  </si>
  <si>
    <t>Spies</t>
  </si>
  <si>
    <t>L00599</t>
  </si>
  <si>
    <t>Van Hassel, Frans</t>
  </si>
  <si>
    <t>Van Hassel</t>
  </si>
  <si>
    <t>L00600</t>
  </si>
  <si>
    <t>Van Loeck, Gabriel</t>
  </si>
  <si>
    <t>Van Loeck</t>
  </si>
  <si>
    <t>L00601</t>
  </si>
  <si>
    <t>Van Polom, Hans</t>
  </si>
  <si>
    <t>Van Polom</t>
  </si>
  <si>
    <t>L00602</t>
  </si>
  <si>
    <t>Van Vechter, Matthys</t>
  </si>
  <si>
    <t>Van Vechter</t>
  </si>
  <si>
    <t>L00603</t>
  </si>
  <si>
    <t>Vercluysen, Anthoni</t>
  </si>
  <si>
    <t>L00604</t>
  </si>
  <si>
    <t>Vlemmincx, Joachim</t>
  </si>
  <si>
    <t>Vlemmincx</t>
  </si>
  <si>
    <t>L00605</t>
  </si>
  <si>
    <t>Wabbes, Adriaen</t>
  </si>
  <si>
    <t>L00606</t>
  </si>
  <si>
    <t>Erber, Pauwel</t>
  </si>
  <si>
    <t>Erber</t>
  </si>
  <si>
    <t>L00607</t>
  </si>
  <si>
    <t>Perquesie, Thomas</t>
  </si>
  <si>
    <t>Perquesie</t>
  </si>
  <si>
    <t>L00608</t>
  </si>
  <si>
    <t>Cortens, Peeter</t>
  </si>
  <si>
    <t>Cortens</t>
  </si>
  <si>
    <t>L00609</t>
  </si>
  <si>
    <t>Matthys, Pieter</t>
  </si>
  <si>
    <t>L00610</t>
  </si>
  <si>
    <t>Scherps, Hans</t>
  </si>
  <si>
    <t>L00611</t>
  </si>
  <si>
    <t>Tisson, Pieter</t>
  </si>
  <si>
    <t>Tisson</t>
  </si>
  <si>
    <t>L00612</t>
  </si>
  <si>
    <t>de Winter, Pieter</t>
  </si>
  <si>
    <t>de Winter</t>
  </si>
  <si>
    <t>L00613</t>
  </si>
  <si>
    <t>Finsent, Melsen</t>
  </si>
  <si>
    <t>Finsent</t>
  </si>
  <si>
    <t>L00614</t>
  </si>
  <si>
    <t>Gheeraerts, Cornelis</t>
  </si>
  <si>
    <t>Gheeraerts</t>
  </si>
  <si>
    <t>L00615</t>
  </si>
  <si>
    <t>Lowies, Nicolaes</t>
  </si>
  <si>
    <t>L00616</t>
  </si>
  <si>
    <t>Regouts, Lucas</t>
  </si>
  <si>
    <t>L00617</t>
  </si>
  <si>
    <t>Van Orley, Richard</t>
  </si>
  <si>
    <t>L00618</t>
  </si>
  <si>
    <t>Van Steensel, Kerstiaen</t>
  </si>
  <si>
    <t>L00619</t>
  </si>
  <si>
    <t>de Nelis, Jaak</t>
  </si>
  <si>
    <t>de Nelis</t>
  </si>
  <si>
    <t>L00620</t>
  </si>
  <si>
    <t>Govaerts, Frans</t>
  </si>
  <si>
    <t>L00621</t>
  </si>
  <si>
    <t>Scheltens, Jacques</t>
  </si>
  <si>
    <t>Scheltens</t>
  </si>
  <si>
    <t>L00622</t>
  </si>
  <si>
    <t>Van Bem, Jan</t>
  </si>
  <si>
    <t>Van Bem</t>
  </si>
  <si>
    <t>L00623</t>
  </si>
  <si>
    <t>Van Sintruyen, Nicolaes</t>
  </si>
  <si>
    <t>Van Sintruyen</t>
  </si>
  <si>
    <t>L00624</t>
  </si>
  <si>
    <t>Van den Branden, Hans</t>
  </si>
  <si>
    <t>Van den Branden</t>
  </si>
  <si>
    <t>L00625</t>
  </si>
  <si>
    <t>Vervaeren, Guillaume</t>
  </si>
  <si>
    <t>Vervaeren</t>
  </si>
  <si>
    <t>L00627</t>
  </si>
  <si>
    <t>Bessemeers, Jan II</t>
  </si>
  <si>
    <t>Bessemeers</t>
  </si>
  <si>
    <t>L00628</t>
  </si>
  <si>
    <t>Gooris, Bartholomeus</t>
  </si>
  <si>
    <t>Gooris</t>
  </si>
  <si>
    <t>Van Kerckhoven</t>
  </si>
  <si>
    <t>L00630</t>
  </si>
  <si>
    <t>Coppens, Robert II</t>
  </si>
  <si>
    <t>L00631</t>
  </si>
  <si>
    <t>Croon, Jasper</t>
  </si>
  <si>
    <t>Croon</t>
  </si>
  <si>
    <t>L00632</t>
  </si>
  <si>
    <t>de Munck, Nicolaas</t>
  </si>
  <si>
    <t>L00633</t>
  </si>
  <si>
    <t>Duchenoni, Ramena</t>
  </si>
  <si>
    <t>Duchenoni</t>
  </si>
  <si>
    <t>L00634</t>
  </si>
  <si>
    <t>Hulstbos, Corneel</t>
  </si>
  <si>
    <t>Hulstbos</t>
  </si>
  <si>
    <t>L00635</t>
  </si>
  <si>
    <t>Lauwers, Frans</t>
  </si>
  <si>
    <t>Lauwers</t>
  </si>
  <si>
    <t>L00636</t>
  </si>
  <si>
    <t>L00637</t>
  </si>
  <si>
    <t>Persoons, Guillaume</t>
  </si>
  <si>
    <t>Persoons</t>
  </si>
  <si>
    <t>L00638</t>
  </si>
  <si>
    <t>Van Ekeren, Joachim</t>
  </si>
  <si>
    <t>Van Ekeren</t>
  </si>
  <si>
    <t>L00639</t>
  </si>
  <si>
    <t>Verbanck, Jan</t>
  </si>
  <si>
    <t>Verbanck</t>
  </si>
  <si>
    <t>L00640</t>
  </si>
  <si>
    <t>Blieck, Melsen</t>
  </si>
  <si>
    <t>L00641</t>
  </si>
  <si>
    <t>Caudelier, Jaak</t>
  </si>
  <si>
    <t>Caudelier</t>
  </si>
  <si>
    <t>L00642</t>
  </si>
  <si>
    <t>L00643</t>
  </si>
  <si>
    <t>Egerickx, Merten</t>
  </si>
  <si>
    <t>L00644</t>
  </si>
  <si>
    <t>Frayman, Philip</t>
  </si>
  <si>
    <t>Frayman</t>
  </si>
  <si>
    <t>Van Wael</t>
  </si>
  <si>
    <t>L00646</t>
  </si>
  <si>
    <t>Vranckx, Jasper</t>
  </si>
  <si>
    <t>L00647</t>
  </si>
  <si>
    <t xml:space="preserve">Augustijns, Jeroom </t>
  </si>
  <si>
    <t>Augustijns</t>
  </si>
  <si>
    <t>L00648</t>
  </si>
  <si>
    <t>Crimoens, Peter</t>
  </si>
  <si>
    <t>Crimoens</t>
  </si>
  <si>
    <t>L00649</t>
  </si>
  <si>
    <t>Crom, Jan</t>
  </si>
  <si>
    <t>Crom</t>
  </si>
  <si>
    <t>L00650</t>
  </si>
  <si>
    <t>de Bolion, Machiel</t>
  </si>
  <si>
    <t>de Bolion</t>
  </si>
  <si>
    <t>de Hoornes</t>
  </si>
  <si>
    <t>L00652</t>
  </si>
  <si>
    <t>de Neve, Nicolaes</t>
  </si>
  <si>
    <t>L00653</t>
  </si>
  <si>
    <t>de Nola, Frans</t>
  </si>
  <si>
    <t>de Nola</t>
  </si>
  <si>
    <t>L00654</t>
  </si>
  <si>
    <t>Gooris, Anthoni</t>
  </si>
  <si>
    <t>L00655</t>
  </si>
  <si>
    <t>Hallemans, Karel</t>
  </si>
  <si>
    <t>Hallemans</t>
  </si>
  <si>
    <t>L00656</t>
  </si>
  <si>
    <t>Inghels, Karel</t>
  </si>
  <si>
    <t>Inghels</t>
  </si>
  <si>
    <t>L00657</t>
  </si>
  <si>
    <t>Pauwels, Maximiliaan</t>
  </si>
  <si>
    <t>L00658</t>
  </si>
  <si>
    <t>Simons, Karel</t>
  </si>
  <si>
    <t>Simons</t>
  </si>
  <si>
    <t>L00659</t>
  </si>
  <si>
    <t>Stuers, Geeraert</t>
  </si>
  <si>
    <t>L00660</t>
  </si>
  <si>
    <t>Van Nieuwenhuisen, Pieter</t>
  </si>
  <si>
    <t>L00661</t>
  </si>
  <si>
    <t>Coppens, Frans</t>
  </si>
  <si>
    <t>L00662</t>
  </si>
  <si>
    <t>de Wist, Lodewyk</t>
  </si>
  <si>
    <t>de Wist</t>
  </si>
  <si>
    <t>L00663</t>
  </si>
  <si>
    <t>Fryman, Frans</t>
  </si>
  <si>
    <t>Fryman</t>
  </si>
  <si>
    <t>L00664</t>
  </si>
  <si>
    <t>Rodrigues, Jan</t>
  </si>
  <si>
    <t>Rodrigues</t>
  </si>
  <si>
    <t>L00665</t>
  </si>
  <si>
    <t>Sermettens, Rombaut</t>
  </si>
  <si>
    <t>Sermettens</t>
  </si>
  <si>
    <t>L00666</t>
  </si>
  <si>
    <t>Suetens, Rombout</t>
  </si>
  <si>
    <t>L00667</t>
  </si>
  <si>
    <t>Van Nieuwenhuisen, Jasper</t>
  </si>
  <si>
    <t>L00668</t>
  </si>
  <si>
    <t>Van Loo, Antoon</t>
  </si>
  <si>
    <t>L00669</t>
  </si>
  <si>
    <t>Verpoorten, Pieter</t>
  </si>
  <si>
    <t>L00670</t>
  </si>
  <si>
    <t>de Musyn, Jaak</t>
  </si>
  <si>
    <t>de Musyn</t>
  </si>
  <si>
    <t>L00671</t>
  </si>
  <si>
    <t>Nieuwenhuysen, Ferdinando</t>
  </si>
  <si>
    <t>Reussens</t>
  </si>
  <si>
    <t>L00673</t>
  </si>
  <si>
    <t>Van Baesroy, Remi</t>
  </si>
  <si>
    <t>L00674</t>
  </si>
  <si>
    <t>Van Erp, Edward</t>
  </si>
  <si>
    <t>Van Erp</t>
  </si>
  <si>
    <t>L00675</t>
  </si>
  <si>
    <t>Van den Berg, Anselm</t>
  </si>
  <si>
    <t>Van den Berg</t>
  </si>
  <si>
    <t>L00676</t>
  </si>
  <si>
    <t>Verveke, Jan-Frans</t>
  </si>
  <si>
    <t>Verveke</t>
  </si>
  <si>
    <t>L00677</t>
  </si>
  <si>
    <t>de Hellyn, Passchier</t>
  </si>
  <si>
    <t>de Hellyn</t>
  </si>
  <si>
    <t>L00678</t>
  </si>
  <si>
    <t>Lanchals, Pieter</t>
  </si>
  <si>
    <t>Lanchals</t>
  </si>
  <si>
    <t>L00679</t>
  </si>
  <si>
    <t>Van der Eyck</t>
  </si>
  <si>
    <t>L00681</t>
  </si>
  <si>
    <t>Verulst, Rombout</t>
  </si>
  <si>
    <t>Verulst</t>
  </si>
  <si>
    <t>L00682</t>
  </si>
  <si>
    <t>Wouts, Guilluame</t>
  </si>
  <si>
    <t>L00683</t>
  </si>
  <si>
    <t xml:space="preserve">Borkelmans, Marten </t>
  </si>
  <si>
    <t>Borkelmans</t>
  </si>
  <si>
    <t>L00684</t>
  </si>
  <si>
    <t>de Vocht, Gommaer</t>
  </si>
  <si>
    <t>de Vocht</t>
  </si>
  <si>
    <t>L00685</t>
  </si>
  <si>
    <t>Frederix, Jan</t>
  </si>
  <si>
    <t>Frederix</t>
  </si>
  <si>
    <t>L00687</t>
  </si>
  <si>
    <t>Van Florssum, Jan</t>
  </si>
  <si>
    <t>Van Florssum</t>
  </si>
  <si>
    <t>L00688</t>
  </si>
  <si>
    <t>L00689</t>
  </si>
  <si>
    <t>de Grauw, Jan</t>
  </si>
  <si>
    <t>L00690</t>
  </si>
  <si>
    <t>de Kuyper, Jan</t>
  </si>
  <si>
    <t>de Kuyper</t>
  </si>
  <si>
    <t>L00691</t>
  </si>
  <si>
    <t>Verpoorten, David</t>
  </si>
  <si>
    <t>L00692</t>
  </si>
  <si>
    <t>Verstraeten, Frans</t>
  </si>
  <si>
    <t>L00693</t>
  </si>
  <si>
    <t>Boelmans, Pieter</t>
  </si>
  <si>
    <t>Boelmans</t>
  </si>
  <si>
    <t>L00694</t>
  </si>
  <si>
    <t>de Coster, Jaak II</t>
  </si>
  <si>
    <t>L00695</t>
  </si>
  <si>
    <t>Pauli, Romment</t>
  </si>
  <si>
    <t>Pauli</t>
  </si>
  <si>
    <t>L00696</t>
  </si>
  <si>
    <t>de Greef, Passchier</t>
  </si>
  <si>
    <t>de Greef</t>
  </si>
  <si>
    <t>L00697</t>
  </si>
  <si>
    <t>Dryboom, Jan</t>
  </si>
  <si>
    <t>Dryboom</t>
  </si>
  <si>
    <t>Bonjonne</t>
  </si>
  <si>
    <t>L00699</t>
  </si>
  <si>
    <t>Bordel, Christiaen</t>
  </si>
  <si>
    <t>Bordel</t>
  </si>
  <si>
    <t>L00700</t>
  </si>
  <si>
    <t xml:space="preserve">Coetters, Anthoni </t>
  </si>
  <si>
    <t>Coetters</t>
  </si>
  <si>
    <t>L00702</t>
  </si>
  <si>
    <t>Laforge, Peeter</t>
  </si>
  <si>
    <t>Laforge</t>
  </si>
  <si>
    <t>L00703</t>
  </si>
  <si>
    <t>Schut, Cornelis</t>
  </si>
  <si>
    <t>Schut</t>
  </si>
  <si>
    <t>L00704</t>
  </si>
  <si>
    <t>Van Cammen, Jan</t>
  </si>
  <si>
    <t>Van Cammen</t>
  </si>
  <si>
    <t>L00705</t>
  </si>
  <si>
    <t>Van Urel, Rombaut</t>
  </si>
  <si>
    <t>Van Urel</t>
  </si>
  <si>
    <t>L00706</t>
  </si>
  <si>
    <t>Vienx, Pieter</t>
  </si>
  <si>
    <t>Vienx</t>
  </si>
  <si>
    <t>L00707</t>
  </si>
  <si>
    <t>Ghysbrechts, Renier</t>
  </si>
  <si>
    <t>Ghysbrechts</t>
  </si>
  <si>
    <t>L00708</t>
  </si>
  <si>
    <t>Jourets, Godevaart</t>
  </si>
  <si>
    <t>Jourets</t>
  </si>
  <si>
    <t>L00709</t>
  </si>
  <si>
    <t>Verhulst, Philip</t>
  </si>
  <si>
    <t>L00710</t>
  </si>
  <si>
    <t xml:space="preserve">de Hey, Matthias </t>
  </si>
  <si>
    <t>de Hey</t>
  </si>
  <si>
    <t>L00711</t>
  </si>
  <si>
    <t>Cornet, Alexander</t>
  </si>
  <si>
    <t>Cornet</t>
  </si>
  <si>
    <t>De Corte</t>
  </si>
  <si>
    <t>L00713</t>
  </si>
  <si>
    <t>de Vos, Rombout</t>
  </si>
  <si>
    <t>L00714</t>
  </si>
  <si>
    <t>Marminon, Jan</t>
  </si>
  <si>
    <t>Marminon</t>
  </si>
  <si>
    <t>Ongers</t>
  </si>
  <si>
    <t>L00716</t>
  </si>
  <si>
    <t>Sluys, Guillaume</t>
  </si>
  <si>
    <t>Sluys</t>
  </si>
  <si>
    <t>L00717</t>
  </si>
  <si>
    <t>Snyers, Andries</t>
  </si>
  <si>
    <t>L00718</t>
  </si>
  <si>
    <t>Spalirt, Jaak</t>
  </si>
  <si>
    <t>Spalirt</t>
  </si>
  <si>
    <t>L00719</t>
  </si>
  <si>
    <t>Mescien, Jan</t>
  </si>
  <si>
    <t>Mescien</t>
  </si>
  <si>
    <t>L00720</t>
  </si>
  <si>
    <t>Verbercht, Jan</t>
  </si>
  <si>
    <t>L00721</t>
  </si>
  <si>
    <t xml:space="preserve">Vients, Nicolaes </t>
  </si>
  <si>
    <t>Vients</t>
  </si>
  <si>
    <t>L00722</t>
  </si>
  <si>
    <t>de Ridder, Joris II</t>
  </si>
  <si>
    <t>L00723</t>
  </si>
  <si>
    <t>Everaedt, Hendrick</t>
  </si>
  <si>
    <t>Everaedt</t>
  </si>
  <si>
    <t>L00724</t>
  </si>
  <si>
    <t>Beckx, Jan</t>
  </si>
  <si>
    <t>Beckx</t>
  </si>
  <si>
    <t>L00725</t>
  </si>
  <si>
    <t>de Bruyn, J.-B.</t>
  </si>
  <si>
    <t>de Bruyn</t>
  </si>
  <si>
    <t>L00726</t>
  </si>
  <si>
    <t>Laddersous, Jaak</t>
  </si>
  <si>
    <t>Laddersous</t>
  </si>
  <si>
    <t>L00727</t>
  </si>
  <si>
    <t>L00728</t>
  </si>
  <si>
    <t>Van Waeterloo, Tobias</t>
  </si>
  <si>
    <t>Van Waeterloo</t>
  </si>
  <si>
    <t>L00729</t>
  </si>
  <si>
    <t>Vlemmincx, Jaak</t>
  </si>
  <si>
    <t>L00730</t>
  </si>
  <si>
    <t>Baltus, Bartholomeus</t>
  </si>
  <si>
    <t>Baltus</t>
  </si>
  <si>
    <t>L00731</t>
  </si>
  <si>
    <t>Minola, Anthoni</t>
  </si>
  <si>
    <t>Minola</t>
  </si>
  <si>
    <t>L00732</t>
  </si>
  <si>
    <t>Schiel, Corneel</t>
  </si>
  <si>
    <t>Schiel</t>
  </si>
  <si>
    <t>L00733</t>
  </si>
  <si>
    <t>Van Vierstel,  Alonsi</t>
  </si>
  <si>
    <t>Van Vierstel</t>
  </si>
  <si>
    <t>L00734</t>
  </si>
  <si>
    <t>Van de Wiel, Martin</t>
  </si>
  <si>
    <t>Van de Wiel</t>
  </si>
  <si>
    <t>L00735</t>
  </si>
  <si>
    <t>Jacobs, Anthoni</t>
  </si>
  <si>
    <t>L00736</t>
  </si>
  <si>
    <t>Rymenans, Pieter</t>
  </si>
  <si>
    <t>Rymenans</t>
  </si>
  <si>
    <t>L00737</t>
  </si>
  <si>
    <t>L00738</t>
  </si>
  <si>
    <t>Verhulst, Jan</t>
  </si>
  <si>
    <t>L00739</t>
  </si>
  <si>
    <t>Couppyn, Charles</t>
  </si>
  <si>
    <t>Couppyn</t>
  </si>
  <si>
    <t>L00740</t>
  </si>
  <si>
    <t>de Visscher, Lowies</t>
  </si>
  <si>
    <t>de Visscher</t>
  </si>
  <si>
    <t>L00741</t>
  </si>
  <si>
    <t>Hermans, Nicolaes</t>
  </si>
  <si>
    <t>Hermans</t>
  </si>
  <si>
    <t>L00742</t>
  </si>
  <si>
    <t>Lemmens, Jan</t>
  </si>
  <si>
    <t>de Graef</t>
  </si>
  <si>
    <t>L00746</t>
  </si>
  <si>
    <t>Seeberge, Anastasius</t>
  </si>
  <si>
    <t>Seeberge</t>
  </si>
  <si>
    <t>L00747</t>
  </si>
  <si>
    <t>Van der Vorst, Christiaen</t>
  </si>
  <si>
    <t>L00748</t>
  </si>
  <si>
    <t>Mercelis, Joos</t>
  </si>
  <si>
    <t>Mercelis</t>
  </si>
  <si>
    <t>L00749</t>
  </si>
  <si>
    <t>Van den Bos, Jan</t>
  </si>
  <si>
    <t>Van den Bos</t>
  </si>
  <si>
    <t>L00750</t>
  </si>
  <si>
    <t>Wouters, Hendrick</t>
  </si>
  <si>
    <t>L00752</t>
  </si>
  <si>
    <t>Robert, David</t>
  </si>
  <si>
    <t>Robert</t>
  </si>
  <si>
    <t>L00753</t>
  </si>
  <si>
    <t>Sebastiaen, Frans</t>
  </si>
  <si>
    <t>Sebastiaen</t>
  </si>
  <si>
    <t>Sloots</t>
  </si>
  <si>
    <t>L00755</t>
  </si>
  <si>
    <t>Van Drywerken, Sebastiaan</t>
  </si>
  <si>
    <t>Van Drywerken</t>
  </si>
  <si>
    <t>L00756</t>
  </si>
  <si>
    <t>Van Geenen, jeronimus</t>
  </si>
  <si>
    <t>Van Geenen</t>
  </si>
  <si>
    <t>L00757</t>
  </si>
  <si>
    <t>Verbeeck, Marcus</t>
  </si>
  <si>
    <t>L00758</t>
  </si>
  <si>
    <t>de Bruyn, Gielis</t>
  </si>
  <si>
    <t>L00759</t>
  </si>
  <si>
    <t>Dooms, Jan</t>
  </si>
  <si>
    <t>Dooms</t>
  </si>
  <si>
    <t>Egret</t>
  </si>
  <si>
    <t>L00761</t>
  </si>
  <si>
    <t>Mockman, Joris</t>
  </si>
  <si>
    <t>Mockman</t>
  </si>
  <si>
    <t>L00762</t>
  </si>
  <si>
    <t>Reniers, Gielis</t>
  </si>
  <si>
    <t>Reniers</t>
  </si>
  <si>
    <t>L00763</t>
  </si>
  <si>
    <t>Smets, Segher</t>
  </si>
  <si>
    <t>L00764</t>
  </si>
  <si>
    <t>Van Emele, Pieter</t>
  </si>
  <si>
    <t>Van Emele</t>
  </si>
  <si>
    <t>L00765</t>
  </si>
  <si>
    <t>Van Vogelsanck, Frans</t>
  </si>
  <si>
    <t>Van Vogelsanck</t>
  </si>
  <si>
    <t>L00766</t>
  </si>
  <si>
    <t>Verrycken, Joseph</t>
  </si>
  <si>
    <t>Verrycken</t>
  </si>
  <si>
    <t>L00767</t>
  </si>
  <si>
    <t>Amens, Pauwel</t>
  </si>
  <si>
    <t>Amens</t>
  </si>
  <si>
    <t>L00768</t>
  </si>
  <si>
    <t>Davidts, Frans</t>
  </si>
  <si>
    <t>Van den Houte</t>
  </si>
  <si>
    <t>L00770</t>
  </si>
  <si>
    <t>Franco, J.-B.</t>
  </si>
  <si>
    <t>Franco</t>
  </si>
  <si>
    <t>L00771</t>
  </si>
  <si>
    <t>Ghysbrechts, Simon</t>
  </si>
  <si>
    <t>L00772</t>
  </si>
  <si>
    <t>Marcelis, Christiaan</t>
  </si>
  <si>
    <t>Marcelis</t>
  </si>
  <si>
    <t>L00773</t>
  </si>
  <si>
    <t>Oppermans, Thomas</t>
  </si>
  <si>
    <t>Oppermans</t>
  </si>
  <si>
    <t>L00774</t>
  </si>
  <si>
    <t>Robert, Eloy</t>
  </si>
  <si>
    <t>L00775</t>
  </si>
  <si>
    <t>Saef, Dominicus</t>
  </si>
  <si>
    <t>Saef</t>
  </si>
  <si>
    <t>L00776</t>
  </si>
  <si>
    <t>Staes, Vincent</t>
  </si>
  <si>
    <t>Staes</t>
  </si>
  <si>
    <t>L00777</t>
  </si>
  <si>
    <t>Van Kercken, Anthoni</t>
  </si>
  <si>
    <t>Van Kercken</t>
  </si>
  <si>
    <t>L00778</t>
  </si>
  <si>
    <t>Wagemans, Nicolaes</t>
  </si>
  <si>
    <t>Wagemans</t>
  </si>
  <si>
    <t>L00779</t>
  </si>
  <si>
    <t>Alrams, Gillis</t>
  </si>
  <si>
    <t>Alrams</t>
  </si>
  <si>
    <t>L00780</t>
  </si>
  <si>
    <t>L00781</t>
  </si>
  <si>
    <t>Langeneus, Rombaut</t>
  </si>
  <si>
    <t>Langeneus</t>
  </si>
  <si>
    <t>L00782</t>
  </si>
  <si>
    <t>Verarden, Corneel</t>
  </si>
  <si>
    <t>Verarden</t>
  </si>
  <si>
    <t>L00783</t>
  </si>
  <si>
    <t>Wendricx, Jaak</t>
  </si>
  <si>
    <t>Wendricx</t>
  </si>
  <si>
    <t>L00785</t>
  </si>
  <si>
    <t>Kiement, Steven</t>
  </si>
  <si>
    <t>Kiement</t>
  </si>
  <si>
    <t>L00786</t>
  </si>
  <si>
    <t>Van Loven, Corneel</t>
  </si>
  <si>
    <t>L00787</t>
  </si>
  <si>
    <t>Van de Kerckhoven, Balthasar</t>
  </si>
  <si>
    <t>L00788</t>
  </si>
  <si>
    <t>Vergaelen, Pieter</t>
  </si>
  <si>
    <t>Vergaelen</t>
  </si>
  <si>
    <t>L00789</t>
  </si>
  <si>
    <t>Vermeulen, Geeraert</t>
  </si>
  <si>
    <t>L00790</t>
  </si>
  <si>
    <t>Vermeulen, Pieter</t>
  </si>
  <si>
    <t>L00792</t>
  </si>
  <si>
    <t>de Voren, Jan</t>
  </si>
  <si>
    <t>de Voren</t>
  </si>
  <si>
    <t>L00793</t>
  </si>
  <si>
    <t>Labbe, Remi</t>
  </si>
  <si>
    <t>L00794</t>
  </si>
  <si>
    <t>Van Eyck, Geraert</t>
  </si>
  <si>
    <t>L00795</t>
  </si>
  <si>
    <t>Van Geele, Maximiliaan</t>
  </si>
  <si>
    <t>Van Geele</t>
  </si>
  <si>
    <t>L00796</t>
  </si>
  <si>
    <t>Van Rooe, Jan</t>
  </si>
  <si>
    <t>Van Rooe</t>
  </si>
  <si>
    <t>L00797</t>
  </si>
  <si>
    <t>Van Hassel, Jar</t>
  </si>
  <si>
    <t>L00798</t>
  </si>
  <si>
    <t>Van Hoovorst, Jan</t>
  </si>
  <si>
    <t>Van Hoovorst</t>
  </si>
  <si>
    <t>L00799</t>
  </si>
  <si>
    <t>Van den Hoie, Guillaume</t>
  </si>
  <si>
    <t>Van den Hoie</t>
  </si>
  <si>
    <t>L00800</t>
  </si>
  <si>
    <t>Verbiest, Rombout</t>
  </si>
  <si>
    <t>L00801</t>
  </si>
  <si>
    <t>Potbecker, Pieter</t>
  </si>
  <si>
    <t>Potbecker</t>
  </si>
  <si>
    <t>L00802</t>
  </si>
  <si>
    <t>Brans, Guillaume</t>
  </si>
  <si>
    <t>L00803</t>
  </si>
  <si>
    <t>Grison, Lauwerys</t>
  </si>
  <si>
    <t>Grison</t>
  </si>
  <si>
    <t>L00804</t>
  </si>
  <si>
    <t>Van Vinselhoven, Wouter</t>
  </si>
  <si>
    <t>Van Vinselhoven</t>
  </si>
  <si>
    <t>L00805</t>
  </si>
  <si>
    <t>Brans, Peter</t>
  </si>
  <si>
    <t>L00806</t>
  </si>
  <si>
    <t>de Beken, Guillaume</t>
  </si>
  <si>
    <t>de Beken</t>
  </si>
  <si>
    <t>L00807</t>
  </si>
  <si>
    <t>Mersaer, Jan</t>
  </si>
  <si>
    <t>Mersaer</t>
  </si>
  <si>
    <t>L00808</t>
  </si>
  <si>
    <t>L00809</t>
  </si>
  <si>
    <t>Van Hassel, Philip</t>
  </si>
  <si>
    <t>L00810</t>
  </si>
  <si>
    <t xml:space="preserve">Van Stock, Pieter </t>
  </si>
  <si>
    <t>L00811</t>
  </si>
  <si>
    <t>Verrycken, Corneel</t>
  </si>
  <si>
    <t>L00812</t>
  </si>
  <si>
    <t>Verschueren, J.-B.</t>
  </si>
  <si>
    <t>L00813</t>
  </si>
  <si>
    <t>Bessemeers, Jan III</t>
  </si>
  <si>
    <t>L00814</t>
  </si>
  <si>
    <t>Cornelis</t>
  </si>
  <si>
    <t>L00815</t>
  </si>
  <si>
    <t>L00816</t>
  </si>
  <si>
    <t>Van den Broecke, Philip II</t>
  </si>
  <si>
    <t>L00817</t>
  </si>
  <si>
    <t>Van der Vorst, Jan-Antoon</t>
  </si>
  <si>
    <t>L00818</t>
  </si>
  <si>
    <t>Wallon, Govaer</t>
  </si>
  <si>
    <t>Wallon</t>
  </si>
  <si>
    <t>L00819</t>
  </si>
  <si>
    <t>Boeckshuys, Gillis</t>
  </si>
  <si>
    <t>Boeckshuys</t>
  </si>
  <si>
    <t>L00820</t>
  </si>
  <si>
    <t>Cornelis, Beernaert</t>
  </si>
  <si>
    <t>L00821</t>
  </si>
  <si>
    <t>Merica, Antoon</t>
  </si>
  <si>
    <t>Merica</t>
  </si>
  <si>
    <t>L00822</t>
  </si>
  <si>
    <t>Verbercht, Guillaume</t>
  </si>
  <si>
    <t>L00823</t>
  </si>
  <si>
    <t>Vrints, Marten</t>
  </si>
  <si>
    <t>L00824</t>
  </si>
  <si>
    <t>Siddens, Nicolaes</t>
  </si>
  <si>
    <t>Siddens</t>
  </si>
  <si>
    <t>L00825</t>
  </si>
  <si>
    <t>Van Oostenryck, Jaak</t>
  </si>
  <si>
    <t>Van Oostenryck</t>
  </si>
  <si>
    <t>L00826</t>
  </si>
  <si>
    <t>Van den Eynde, J.B.</t>
  </si>
  <si>
    <t>L00827</t>
  </si>
  <si>
    <t>Van der Becken, Ignatius</t>
  </si>
  <si>
    <t>L00828</t>
  </si>
  <si>
    <t>Van der Vecken, Gielis</t>
  </si>
  <si>
    <t>Berinckx</t>
  </si>
  <si>
    <t>L00830</t>
  </si>
  <si>
    <t>Gooris, Lauwerys</t>
  </si>
  <si>
    <t>L00831</t>
  </si>
  <si>
    <t>Verbercht, Anselmus</t>
  </si>
  <si>
    <t>L00832</t>
  </si>
  <si>
    <t>de Reyger, Bernard</t>
  </si>
  <si>
    <t>de Reyger</t>
  </si>
  <si>
    <t>L00833</t>
  </si>
  <si>
    <t>de Vos, Antoon</t>
  </si>
  <si>
    <t>L00834</t>
  </si>
  <si>
    <t>Van Coelput, Baldwinus</t>
  </si>
  <si>
    <t>Van Coelput</t>
  </si>
  <si>
    <t>L00835</t>
  </si>
  <si>
    <t>Van der Meulen, Lauwerys</t>
  </si>
  <si>
    <t>L00836</t>
  </si>
  <si>
    <t>Verhoeven, Marcus</t>
  </si>
  <si>
    <t>L00837</t>
  </si>
  <si>
    <t>de Pla, Jaak</t>
  </si>
  <si>
    <t>de Pla</t>
  </si>
  <si>
    <t>L00838</t>
  </si>
  <si>
    <t>de Roe, Rombout</t>
  </si>
  <si>
    <t>de Roe</t>
  </si>
  <si>
    <t>L00839</t>
  </si>
  <si>
    <t>Kolien, Machiel</t>
  </si>
  <si>
    <t>Kolien</t>
  </si>
  <si>
    <t>L00841</t>
  </si>
  <si>
    <t>Van den Schrieck, Frans</t>
  </si>
  <si>
    <t>Van den Schrieck</t>
  </si>
  <si>
    <t>L00842</t>
  </si>
  <si>
    <t>Verbercht, Machiel</t>
  </si>
  <si>
    <t>L00843</t>
  </si>
  <si>
    <t>Van den Hoef, Philip</t>
  </si>
  <si>
    <t>Van den Hoef</t>
  </si>
  <si>
    <t>L00844</t>
  </si>
  <si>
    <t>Van Oostenryck, Frans</t>
  </si>
  <si>
    <t>L00845</t>
  </si>
  <si>
    <t>Nieuwenhuysen, Guillaume</t>
  </si>
  <si>
    <t>L00846</t>
  </si>
  <si>
    <t>Rynaerts, Sebastiaen</t>
  </si>
  <si>
    <t>Rynaerts</t>
  </si>
  <si>
    <t>L00847</t>
  </si>
  <si>
    <t>Duvens, Jan</t>
  </si>
  <si>
    <t>Duvens</t>
  </si>
  <si>
    <t>L00848</t>
  </si>
  <si>
    <t>Machelbergh, Jaak</t>
  </si>
  <si>
    <t>Machelbergh</t>
  </si>
  <si>
    <t>L00849</t>
  </si>
  <si>
    <t>L00850</t>
  </si>
  <si>
    <t>Bernaerts, Artus</t>
  </si>
  <si>
    <t>Bernaerts</t>
  </si>
  <si>
    <t>L00851</t>
  </si>
  <si>
    <t>Van Aver, Joos</t>
  </si>
  <si>
    <t>Van Aver</t>
  </si>
  <si>
    <t>L00852</t>
  </si>
  <si>
    <t>Van Roeckhout, Pieter</t>
  </si>
  <si>
    <t>Van Roeckhout</t>
  </si>
  <si>
    <t>L00853</t>
  </si>
  <si>
    <t>Van der Vecken, Coorneel</t>
  </si>
  <si>
    <t>L00854</t>
  </si>
  <si>
    <t>Castelnovi, Eligius Fr.</t>
  </si>
  <si>
    <t>Castelnovi</t>
  </si>
  <si>
    <t>L00855</t>
  </si>
  <si>
    <t>de Post, Frans</t>
  </si>
  <si>
    <t>de Post</t>
  </si>
  <si>
    <t>L00856</t>
  </si>
  <si>
    <t>Goetkins, Jaak</t>
  </si>
  <si>
    <t>Goetkins</t>
  </si>
  <si>
    <t>L00857</t>
  </si>
  <si>
    <t>Malys, J.-B.</t>
  </si>
  <si>
    <t>Malys</t>
  </si>
  <si>
    <t>L00858</t>
  </si>
  <si>
    <t>Redel, Frederik-Frans</t>
  </si>
  <si>
    <t>Redel</t>
  </si>
  <si>
    <t>L00859</t>
  </si>
  <si>
    <t>Van den Berg, Hendrick</t>
  </si>
  <si>
    <t>L00860</t>
  </si>
  <si>
    <t>de Heyden, Jan</t>
  </si>
  <si>
    <t>de Heyden</t>
  </si>
  <si>
    <t>L00861</t>
  </si>
  <si>
    <t>Salcedo, Ant.-Vincent</t>
  </si>
  <si>
    <t>Salcedo</t>
  </si>
  <si>
    <t>L00862</t>
  </si>
  <si>
    <t>Lauwerys, Jaak II</t>
  </si>
  <si>
    <t>L00863</t>
  </si>
  <si>
    <t>Lodewyk, Albert</t>
  </si>
  <si>
    <t>Lodewyk</t>
  </si>
  <si>
    <t>L00864</t>
  </si>
  <si>
    <t>Schoutbroeck, Wil</t>
  </si>
  <si>
    <t>Schoutbroeck</t>
  </si>
  <si>
    <t>L00865</t>
  </si>
  <si>
    <t>Vincent, Jan</t>
  </si>
  <si>
    <t>Vincent</t>
  </si>
  <si>
    <t>L00866</t>
  </si>
  <si>
    <t>de Koninck, Guillaume</t>
  </si>
  <si>
    <t>de Koninck</t>
  </si>
  <si>
    <t>L00867</t>
  </si>
  <si>
    <t>de Kegel, Jan</t>
  </si>
  <si>
    <t>de Kegel</t>
  </si>
  <si>
    <t>L00868</t>
  </si>
  <si>
    <t>Oeyens, Sebastiaen</t>
  </si>
  <si>
    <t>Oeyens</t>
  </si>
  <si>
    <t>L00869</t>
  </si>
  <si>
    <t>Verlinden, Pieter Simon</t>
  </si>
  <si>
    <t>L00870</t>
  </si>
  <si>
    <t>Buyl, Jan</t>
  </si>
  <si>
    <t>Buyl</t>
  </si>
  <si>
    <t>L00871</t>
  </si>
  <si>
    <t>de Moulder, Nicolaes</t>
  </si>
  <si>
    <t>de Moulder</t>
  </si>
  <si>
    <t>L00872</t>
  </si>
  <si>
    <t>Van Oudenaerden, Jan</t>
  </si>
  <si>
    <t>Van Oudenaerden</t>
  </si>
  <si>
    <t>L00873</t>
  </si>
  <si>
    <t>Vies, Jan</t>
  </si>
  <si>
    <t>Vies</t>
  </si>
  <si>
    <t>L00874</t>
  </si>
  <si>
    <t>Allemens, Fluys</t>
  </si>
  <si>
    <t>Allemens</t>
  </si>
  <si>
    <t>L00875</t>
  </si>
  <si>
    <t>de Hon, Cornelis</t>
  </si>
  <si>
    <t>de Hon</t>
  </si>
  <si>
    <t>L00876</t>
  </si>
  <si>
    <t>Jeshoeven, Frans</t>
  </si>
  <si>
    <t>Jeshoeven</t>
  </si>
  <si>
    <t>L00877</t>
  </si>
  <si>
    <t>Lauwerys, Andries</t>
  </si>
  <si>
    <t>L00878</t>
  </si>
  <si>
    <t>de Leenheer, Frans</t>
  </si>
  <si>
    <t>de Leenheer</t>
  </si>
  <si>
    <t>L00879</t>
  </si>
  <si>
    <t>Delen, Frans</t>
  </si>
  <si>
    <t>Delen</t>
  </si>
  <si>
    <t>L00880</t>
  </si>
  <si>
    <t>Filian, Jan</t>
  </si>
  <si>
    <t>Filian</t>
  </si>
  <si>
    <t>L00881</t>
  </si>
  <si>
    <t>Glattigny, Peeter</t>
  </si>
  <si>
    <t>Glattigny</t>
  </si>
  <si>
    <t>L00882</t>
  </si>
  <si>
    <t>Huys, Filiaan-Jan</t>
  </si>
  <si>
    <t>L00883</t>
  </si>
  <si>
    <t>Van Aionberg, Jaak</t>
  </si>
  <si>
    <t>Van Aionberg</t>
  </si>
  <si>
    <t>L00884</t>
  </si>
  <si>
    <t>Van Doeren, Jaak</t>
  </si>
  <si>
    <t>Van Doeren</t>
  </si>
  <si>
    <t>L00885</t>
  </si>
  <si>
    <t>Van Dryweghen, Balthasar</t>
  </si>
  <si>
    <t>Van Dryweghen</t>
  </si>
  <si>
    <t>L00886</t>
  </si>
  <si>
    <t>L00887</t>
  </si>
  <si>
    <t>Eulens, Roelant</t>
  </si>
  <si>
    <t>Eulens</t>
  </si>
  <si>
    <t>L00888</t>
  </si>
  <si>
    <t>Doms, Frans</t>
  </si>
  <si>
    <t>Doms</t>
  </si>
  <si>
    <t>L00889</t>
  </si>
  <si>
    <t>Robes, Simon</t>
  </si>
  <si>
    <t>Robes</t>
  </si>
  <si>
    <t>L00891</t>
  </si>
  <si>
    <t>Van Mompeyen, Hendrick</t>
  </si>
  <si>
    <t>Van Mompeyen</t>
  </si>
  <si>
    <t>L00892</t>
  </si>
  <si>
    <t>Andries, Gaspard</t>
  </si>
  <si>
    <t>Andries</t>
  </si>
  <si>
    <t>L00893</t>
  </si>
  <si>
    <t>Van Lier, Alphons</t>
  </si>
  <si>
    <t>Van Lier</t>
  </si>
  <si>
    <t>L00894</t>
  </si>
  <si>
    <t>Van de Plas, Lauwerys</t>
  </si>
  <si>
    <t>Van de Plas</t>
  </si>
  <si>
    <t>L00895</t>
  </si>
  <si>
    <t>Van der Haegen, Piet</t>
  </si>
  <si>
    <t>Van der Haegen</t>
  </si>
  <si>
    <t>L00896</t>
  </si>
  <si>
    <t>Verstappen, Frans</t>
  </si>
  <si>
    <t>L00897</t>
  </si>
  <si>
    <t>Tisson, Pieter II</t>
  </si>
  <si>
    <t>L00898</t>
  </si>
  <si>
    <t>Boels</t>
  </si>
  <si>
    <t>L00902</t>
  </si>
  <si>
    <t>Hoefnagel, Joris</t>
  </si>
  <si>
    <t>Hoefnagel</t>
  </si>
  <si>
    <t>L00903</t>
  </si>
  <si>
    <t>Savery, Jacob</t>
  </si>
  <si>
    <t>Savery</t>
  </si>
  <si>
    <t>Van der Gracht</t>
  </si>
  <si>
    <t>printsteker</t>
  </si>
  <si>
    <t>goudsmid</t>
  </si>
  <si>
    <t>STD_naam</t>
  </si>
  <si>
    <t>prof_1</t>
  </si>
  <si>
    <t>prof2</t>
  </si>
  <si>
    <t>Adriaens</t>
  </si>
  <si>
    <t>Aerts</t>
  </si>
  <si>
    <t>Aken</t>
  </si>
  <si>
    <t>Alsloot</t>
  </si>
  <si>
    <t>Anthonis</t>
  </si>
  <si>
    <t>Apostool</t>
  </si>
  <si>
    <t>Arentsz</t>
  </si>
  <si>
    <t>Bangwils</t>
  </si>
  <si>
    <t>Bayens</t>
  </si>
  <si>
    <t>Berckx</t>
  </si>
  <si>
    <t>Berens</t>
  </si>
  <si>
    <t>Berts</t>
  </si>
  <si>
    <t>Beth</t>
  </si>
  <si>
    <t>Biesselinck</t>
  </si>
  <si>
    <t>Block</t>
  </si>
  <si>
    <t>Boejman</t>
  </si>
  <si>
    <t>Boekstuyns</t>
  </si>
  <si>
    <t>Boextuyn</t>
  </si>
  <si>
    <t>Boeynants</t>
  </si>
  <si>
    <t>Bol</t>
  </si>
  <si>
    <t>Bosman</t>
  </si>
  <si>
    <t>Bosteyn</t>
  </si>
  <si>
    <t>Boumon</t>
  </si>
  <si>
    <t>Bous</t>
  </si>
  <si>
    <t>Bruyn</t>
  </si>
  <si>
    <t>Cael</t>
  </si>
  <si>
    <t>Caers</t>
  </si>
  <si>
    <t>Ceppen</t>
  </si>
  <si>
    <t>Claessens</t>
  </si>
  <si>
    <t>Claesz</t>
  </si>
  <si>
    <t>Cleyenborg</t>
  </si>
  <si>
    <t>Coesaert</t>
  </si>
  <si>
    <t>Collaert</t>
  </si>
  <si>
    <t>Colyn</t>
  </si>
  <si>
    <t>Couvelier</t>
  </si>
  <si>
    <t>Crabbe</t>
  </si>
  <si>
    <t>Cresel</t>
  </si>
  <si>
    <t>Cuyts</t>
  </si>
  <si>
    <t>d'Assonville</t>
  </si>
  <si>
    <t>d'Hondecoeter</t>
  </si>
  <si>
    <t>de Becker</t>
  </si>
  <si>
    <t>De Beer</t>
  </si>
  <si>
    <t>De Clerck</t>
  </si>
  <si>
    <t>De Coster</t>
  </si>
  <si>
    <t>de Cuyper</t>
  </si>
  <si>
    <t>de Dekenen</t>
  </si>
  <si>
    <t>De Dryver</t>
  </si>
  <si>
    <t>De febre</t>
  </si>
  <si>
    <t>de Hollander</t>
  </si>
  <si>
    <t>de Hooghe</t>
  </si>
  <si>
    <t>De Kael</t>
  </si>
  <si>
    <t>De Keyser</t>
  </si>
  <si>
    <t>De Lantmeter</t>
  </si>
  <si>
    <t>de Leeuw</t>
  </si>
  <si>
    <t>de Momper</t>
  </si>
  <si>
    <t>de Punder</t>
  </si>
  <si>
    <t>De Reigers</t>
  </si>
  <si>
    <t>de Roec</t>
  </si>
  <si>
    <t>de Rooster</t>
  </si>
  <si>
    <t>de Saive</t>
  </si>
  <si>
    <t>de Vadder</t>
  </si>
  <si>
    <t>De Vleeschouwer</t>
  </si>
  <si>
    <t>De Voocht</t>
  </si>
  <si>
    <t>De Wael</t>
  </si>
  <si>
    <t>Dehelt</t>
  </si>
  <si>
    <t>Del Vael</t>
  </si>
  <si>
    <t>den Duyts</t>
  </si>
  <si>
    <t>den Nynen</t>
  </si>
  <si>
    <t>Dielkens</t>
  </si>
  <si>
    <t>Dircks</t>
  </si>
  <si>
    <t>Disson</t>
  </si>
  <si>
    <t>Dorizi</t>
  </si>
  <si>
    <t>Doucet</t>
  </si>
  <si>
    <t>Drua</t>
  </si>
  <si>
    <t>Eessels</t>
  </si>
  <si>
    <t>Elle</t>
  </si>
  <si>
    <t>Engels</t>
  </si>
  <si>
    <t>Enguys</t>
  </si>
  <si>
    <t>Erts</t>
  </si>
  <si>
    <t>Fevers</t>
  </si>
  <si>
    <t>Fielix</t>
  </si>
  <si>
    <t>Finel</t>
  </si>
  <si>
    <t>Floers</t>
  </si>
  <si>
    <t>Francken</t>
  </si>
  <si>
    <t>Galliers</t>
  </si>
  <si>
    <t>Geldersman</t>
  </si>
  <si>
    <t>Ghysmans</t>
  </si>
  <si>
    <t>Godtbetert</t>
  </si>
  <si>
    <t>Grymaers</t>
  </si>
  <si>
    <t>Gysaerts</t>
  </si>
  <si>
    <t>Hack</t>
  </si>
  <si>
    <t>Hannuyts</t>
  </si>
  <si>
    <t>Herens</t>
  </si>
  <si>
    <t>Hoebens</t>
  </si>
  <si>
    <t>Hoeberghen</t>
  </si>
  <si>
    <t>Hogenberg</t>
  </si>
  <si>
    <t>Holemans</t>
  </si>
  <si>
    <t>Honnecore</t>
  </si>
  <si>
    <t>Hovitt</t>
  </si>
  <si>
    <t>Huysmans</t>
  </si>
  <si>
    <t>Inghelrams</t>
  </si>
  <si>
    <t>Kaulier</t>
  </si>
  <si>
    <t>Kerael</t>
  </si>
  <si>
    <t>Keynooghe</t>
  </si>
  <si>
    <t>Koea</t>
  </si>
  <si>
    <t>Koers</t>
  </si>
  <si>
    <t>Koetemans</t>
  </si>
  <si>
    <t>Lambrecht</t>
  </si>
  <si>
    <t>Langemans</t>
  </si>
  <si>
    <t>Le Febre</t>
  </si>
  <si>
    <t>Le Pla</t>
  </si>
  <si>
    <t>Lefevere</t>
  </si>
  <si>
    <t>Leurs</t>
  </si>
  <si>
    <t>Liere</t>
  </si>
  <si>
    <t>Lignis</t>
  </si>
  <si>
    <t>Loemans</t>
  </si>
  <si>
    <t>Loots</t>
  </si>
  <si>
    <t>Majer</t>
  </si>
  <si>
    <t>Mares</t>
  </si>
  <si>
    <t>Massaer</t>
  </si>
  <si>
    <t>Matheus</t>
  </si>
  <si>
    <t>Meckelenborgh</t>
  </si>
  <si>
    <t>Michiels</t>
  </si>
  <si>
    <t>Monkaert</t>
  </si>
  <si>
    <t>Moreels</t>
  </si>
  <si>
    <t>Muyl</t>
  </si>
  <si>
    <t>Myleman</t>
  </si>
  <si>
    <t>Oyens</t>
  </si>
  <si>
    <t xml:space="preserve">Pauwels </t>
  </si>
  <si>
    <t>Peters</t>
  </si>
  <si>
    <t>Pietersz</t>
  </si>
  <si>
    <t>Quellinus</t>
  </si>
  <si>
    <t>Rael</t>
  </si>
  <si>
    <t>Raur</t>
  </si>
  <si>
    <t>Rayens</t>
  </si>
  <si>
    <t>Regaels</t>
  </si>
  <si>
    <t>Reus</t>
  </si>
  <si>
    <t>Roels</t>
  </si>
  <si>
    <t>Rogiers</t>
  </si>
  <si>
    <t>Royter</t>
  </si>
  <si>
    <t>Ruts</t>
  </si>
  <si>
    <t>Saefs</t>
  </si>
  <si>
    <t>Saeys</t>
  </si>
  <si>
    <t>Salmier</t>
  </si>
  <si>
    <t>Sanders</t>
  </si>
  <si>
    <t>Sarens</t>
  </si>
  <si>
    <t>Sbere</t>
  </si>
  <si>
    <t>Schalie</t>
  </si>
  <si>
    <t>Scheppers</t>
  </si>
  <si>
    <t>Schillemans</t>
  </si>
  <si>
    <t>Schooff</t>
  </si>
  <si>
    <t>Schoonjans</t>
  </si>
  <si>
    <t>Schot</t>
  </si>
  <si>
    <t>Schotelt</t>
  </si>
  <si>
    <t>Scraven</t>
  </si>
  <si>
    <t>Sillevoorts</t>
  </si>
  <si>
    <t>Slingelant</t>
  </si>
  <si>
    <t>Smet</t>
  </si>
  <si>
    <t>Snellinck</t>
  </si>
  <si>
    <t>Soetersz</t>
  </si>
  <si>
    <t>Sonmans</t>
  </si>
  <si>
    <t>Stelijcke</t>
  </si>
  <si>
    <t>Stella</t>
  </si>
  <si>
    <t>Stevaert</t>
  </si>
  <si>
    <t>Stevens</t>
  </si>
  <si>
    <t>Storm</t>
  </si>
  <si>
    <t>Struelens</t>
  </si>
  <si>
    <t>Suen</t>
  </si>
  <si>
    <t>Swinnen</t>
  </si>
  <si>
    <t>Tiron</t>
  </si>
  <si>
    <t>Tissenaken</t>
  </si>
  <si>
    <t>Truyts</t>
  </si>
  <si>
    <t>Tuback</t>
  </si>
  <si>
    <t>Valentijn</t>
  </si>
  <si>
    <t>Van Aerendonk</t>
  </si>
  <si>
    <t>Van Aken</t>
  </si>
  <si>
    <t>Van Avont</t>
  </si>
  <si>
    <t>Van Battel</t>
  </si>
  <si>
    <t>Van Bintel</t>
  </si>
  <si>
    <t>Van Craesbeeck</t>
  </si>
  <si>
    <t>Van Crieckenbeeck</t>
  </si>
  <si>
    <t>Van de Putte</t>
  </si>
  <si>
    <t>Van de Steen</t>
  </si>
  <si>
    <t>Van de Venne</t>
  </si>
  <si>
    <t>Van de Wal</t>
  </si>
  <si>
    <t>Van den Dale</t>
  </si>
  <si>
    <t>Van den Dalen</t>
  </si>
  <si>
    <t>Van den Dyck</t>
  </si>
  <si>
    <t>Van den Enden</t>
  </si>
  <si>
    <t>Van den Venne</t>
  </si>
  <si>
    <t>Van den Wyer</t>
  </si>
  <si>
    <t>Van der Burch</t>
  </si>
  <si>
    <t>Van der Eenken</t>
  </si>
  <si>
    <t>Van der Lantscroon</t>
  </si>
  <si>
    <t>Van der Owermeiren</t>
  </si>
  <si>
    <t>Van der Schooten</t>
  </si>
  <si>
    <t>Van der Steen</t>
  </si>
  <si>
    <t>Van der Stock</t>
  </si>
  <si>
    <t>Van der Vacken</t>
  </si>
  <si>
    <t>Van der Wycke</t>
  </si>
  <si>
    <t>Van Deurne</t>
  </si>
  <si>
    <t>Van Deventer</t>
  </si>
  <si>
    <t>Van Dooren</t>
  </si>
  <si>
    <t>Van Doorne</t>
  </si>
  <si>
    <t>Van Else</t>
  </si>
  <si>
    <t>Van Ercklantsz</t>
  </si>
  <si>
    <t>Van Hamme</t>
  </si>
  <si>
    <t>Van Heurck</t>
  </si>
  <si>
    <t>Van Horen</t>
  </si>
  <si>
    <t>Van Houthem</t>
  </si>
  <si>
    <t>Van Hove</t>
  </si>
  <si>
    <t>Van Huffel</t>
  </si>
  <si>
    <t>Van Kersbeke</t>
  </si>
  <si>
    <t>Van Lint</t>
  </si>
  <si>
    <t>Van Maysen</t>
  </si>
  <si>
    <t>Van Munster</t>
  </si>
  <si>
    <t>Van Muysen</t>
  </si>
  <si>
    <t>Van Nopen</t>
  </si>
  <si>
    <t>Van Noterschaeten</t>
  </si>
  <si>
    <t>Van Oosterwyck</t>
  </si>
  <si>
    <t>Van Orsum</t>
  </si>
  <si>
    <t>Van Outer</t>
  </si>
  <si>
    <t>Van Paelschen</t>
  </si>
  <si>
    <t>Van Palermo</t>
  </si>
  <si>
    <t>Van Recht</t>
  </si>
  <si>
    <t>Van Rintel</t>
  </si>
  <si>
    <t>Van Santvoort</t>
  </si>
  <si>
    <t>Van Scelle</t>
  </si>
  <si>
    <t>Van Steynemolen</t>
  </si>
  <si>
    <t>Van Thielen</t>
  </si>
  <si>
    <t>Van Tielt</t>
  </si>
  <si>
    <t>Van Tryf</t>
  </si>
  <si>
    <t>Van Vaes</t>
  </si>
  <si>
    <t>Van Valckenborgh</t>
  </si>
  <si>
    <t>Van Viaenen</t>
  </si>
  <si>
    <t>Van Voorspoel</t>
  </si>
  <si>
    <t>Van Waes</t>
  </si>
  <si>
    <t>Velsen</t>
  </si>
  <si>
    <t>Verbaeck</t>
  </si>
  <si>
    <t>Verborcht</t>
  </si>
  <si>
    <t>Verboven</t>
  </si>
  <si>
    <t>Vererden</t>
  </si>
  <si>
    <t>Verhaeghen</t>
  </si>
  <si>
    <t>Verhagen</t>
  </si>
  <si>
    <t>Verheurts</t>
  </si>
  <si>
    <t>Verhult</t>
  </si>
  <si>
    <t>Verloo</t>
  </si>
  <si>
    <t>Vermasen</t>
  </si>
  <si>
    <t>Verstrepen</t>
  </si>
  <si>
    <t>Verwoort</t>
  </si>
  <si>
    <t>Vinchennoveus</t>
  </si>
  <si>
    <t>Vinckboons</t>
  </si>
  <si>
    <t>Vinckfelt</t>
  </si>
  <si>
    <t>Vlam</t>
  </si>
  <si>
    <t>Vlaminc</t>
  </si>
  <si>
    <t>Voerhuyden</t>
  </si>
  <si>
    <t>Vredeman de Vries</t>
  </si>
  <si>
    <t>Webels</t>
  </si>
  <si>
    <t>Weimers</t>
  </si>
  <si>
    <t>Wellemans</t>
  </si>
  <si>
    <t>Weyermans</t>
  </si>
  <si>
    <t>Willems</t>
  </si>
  <si>
    <t>Williams</t>
  </si>
  <si>
    <t>Winckelhoven</t>
  </si>
  <si>
    <t>Zellaer</t>
  </si>
  <si>
    <t>Source</t>
  </si>
  <si>
    <t>Target</t>
  </si>
  <si>
    <t>ROLE</t>
  </si>
  <si>
    <t>master</t>
  </si>
  <si>
    <t>apprentice</t>
  </si>
  <si>
    <t>LAT</t>
  </si>
  <si>
    <t>LON</t>
  </si>
  <si>
    <t>CITY</t>
  </si>
  <si>
    <t>#Emigs</t>
  </si>
  <si>
    <t>Row Labels</t>
  </si>
  <si>
    <t>Grand Total</t>
  </si>
  <si>
    <t>Sum of count</t>
  </si>
  <si>
    <t>Act_1540_1570</t>
  </si>
  <si>
    <t>Act_1571_1608</t>
  </si>
  <si>
    <t>Act_1609_1621</t>
  </si>
  <si>
    <t>Act_1622_1648</t>
  </si>
  <si>
    <t>Act_1649_1680</t>
  </si>
  <si>
    <t>(blank)</t>
  </si>
  <si>
    <t>1540-1570</t>
  </si>
  <si>
    <t>(All)</t>
  </si>
  <si>
    <t>Values</t>
  </si>
  <si>
    <t>Sum of Act_1540_1570</t>
  </si>
  <si>
    <t>Sum of Act_1571_1608</t>
  </si>
  <si>
    <t>Sum of Act_1609_1621</t>
  </si>
  <si>
    <t>Sum of Act_1622_1648</t>
  </si>
  <si>
    <t>Sum of Act_1649_1680</t>
  </si>
  <si>
    <t>ALL MASTERS WHO EMIGRATED</t>
  </si>
  <si>
    <t>RATIO APPRENTICES TO MASTER</t>
  </si>
  <si>
    <t>DO IT PER TIME PERIOD</t>
  </si>
  <si>
    <t>FOR CHART</t>
  </si>
  <si>
    <t>1571-1608</t>
  </si>
  <si>
    <t>1609-1621</t>
  </si>
  <si>
    <t>1622-1648</t>
  </si>
  <si>
    <t>1649-1680</t>
  </si>
  <si>
    <t>Stay in Antwerp</t>
  </si>
  <si>
    <t>Emig_1540_1570</t>
  </si>
  <si>
    <t>Sum of Emigrated</t>
  </si>
  <si>
    <t>Emig_1571_1608</t>
  </si>
  <si>
    <t>Emig_1609_1621</t>
  </si>
  <si>
    <t>Emig_1622_1648</t>
  </si>
  <si>
    <t>Emig_1649_1680</t>
  </si>
  <si>
    <t>Sum of Emig_1540_1570</t>
  </si>
  <si>
    <t>Sum of Emig_1571_1608</t>
  </si>
  <si>
    <t>Sum of Emig_1609_1621</t>
  </si>
  <si>
    <t>Sum of Emig_1622_1648</t>
  </si>
  <si>
    <t>Sum of Emig_1649_1680</t>
  </si>
  <si>
    <t>Emig1_DECADE</t>
  </si>
  <si>
    <t>1560</t>
  </si>
  <si>
    <t>1590</t>
  </si>
  <si>
    <t>1610</t>
  </si>
  <si>
    <t>1630</t>
  </si>
  <si>
    <t>1640</t>
  </si>
  <si>
    <t>1660</t>
  </si>
  <si>
    <t>1680</t>
  </si>
  <si>
    <t>1690</t>
  </si>
  <si>
    <t>1700</t>
  </si>
  <si>
    <t>1740</t>
  </si>
  <si>
    <t>NEW TABLES</t>
  </si>
  <si>
    <t>Stayers</t>
  </si>
  <si>
    <t>Leavers</t>
  </si>
  <si>
    <t>TOTAL</t>
  </si>
  <si>
    <t>Period1</t>
  </si>
  <si>
    <t>Period2</t>
  </si>
  <si>
    <t>Period3</t>
  </si>
  <si>
    <t>Period4</t>
  </si>
  <si>
    <t>Period5</t>
  </si>
  <si>
    <t>% emigrates</t>
  </si>
  <si>
    <t>SUBTOTALS</t>
  </si>
  <si>
    <t>do not have dates</t>
  </si>
  <si>
    <t>22 marked as "not active" due to missing data</t>
  </si>
  <si>
    <t>FROM MASTER LIST (BELOW)</t>
  </si>
  <si>
    <r>
      <t xml:space="preserve">AL: </t>
    </r>
    <r>
      <rPr>
        <sz val="9"/>
        <color rgb="FF008000"/>
        <rFont val="Calibri"/>
      </rPr>
      <t>Neefs 343-47; Note that he goes to Antwerp some time before he started traveling</t>
    </r>
  </si>
  <si>
    <t>#ActiveYears</t>
  </si>
  <si>
    <t>start and end active dates the same due to conflicting 18yres old date</t>
  </si>
  <si>
    <t>activities start at 18 years old</t>
  </si>
  <si>
    <t>1XXX</t>
  </si>
  <si>
    <t>dates accoriding to death/emigration dates</t>
  </si>
  <si>
    <t>dates from sources</t>
  </si>
  <si>
    <t>starts -2 of first pupil; ends +4 of last pupil</t>
  </si>
  <si>
    <t>Because they signed the 1619 document</t>
  </si>
  <si>
    <t>Active</t>
  </si>
  <si>
    <t>S+L</t>
  </si>
  <si>
    <t>Emig</t>
  </si>
  <si>
    <t>Stayers+Emig</t>
  </si>
  <si>
    <t>Last_EmigPl</t>
  </si>
  <si>
    <t>NEW MIGRATION PER DECADE- FIRST STOP</t>
  </si>
  <si>
    <t>NEW MIGRATION PER DECADE- LAST STOP</t>
  </si>
  <si>
    <t>Rest</t>
  </si>
  <si>
    <t>decade_start</t>
  </si>
  <si>
    <t>decade_end</t>
  </si>
  <si>
    <t>Van den Eynde, Jan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</si>
</sst>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name val="Calibri"/>
    </font>
    <font>
      <b/>
      <sz val="9"/>
      <color rgb="FF008000"/>
      <name val="Calibri"/>
    </font>
    <font>
      <sz val="9"/>
      <color theme="1"/>
      <name val="Calibri"/>
    </font>
    <font>
      <sz val="9"/>
      <color rgb="FF008000"/>
      <name val="Calibri"/>
    </font>
    <font>
      <sz val="9"/>
      <name val="Calibri"/>
    </font>
    <font>
      <sz val="9"/>
      <color rgb="FF000000"/>
      <name val="Calibri"/>
    </font>
    <font>
      <sz val="9"/>
      <color rgb="FF0000FF"/>
      <name val="Calibri"/>
    </font>
    <font>
      <sz val="9"/>
      <color rgb="FFFF0000"/>
      <name val="Calibri"/>
    </font>
    <font>
      <b/>
      <sz val="9"/>
      <color indexed="81"/>
      <name val="Arial"/>
    </font>
    <font>
      <sz val="9"/>
      <color indexed="8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9"/>
      <color rgb="FFFF0000"/>
      <name val="Calibri"/>
    </font>
    <font>
      <sz val="12"/>
      <color rgb="FFFF0000"/>
      <name val="Calibri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8"/>
      <color theme="1"/>
      <name val="Calibri"/>
      <scheme val="minor"/>
    </font>
    <font>
      <sz val="9"/>
      <color theme="8"/>
      <name val="Calibri"/>
    </font>
    <font>
      <sz val="12"/>
      <color theme="1"/>
      <name val="Calibri"/>
    </font>
    <font>
      <b/>
      <sz val="9"/>
      <color theme="1"/>
      <name val="Calibri"/>
    </font>
    <font>
      <sz val="9"/>
      <color theme="8" tint="-0.249977111117893"/>
      <name val="Calibri"/>
    </font>
    <font>
      <sz val="9"/>
      <color theme="7"/>
      <name val="Calibri"/>
    </font>
    <font>
      <b/>
      <sz val="12"/>
      <color theme="0"/>
      <name val="Calibri"/>
      <family val="2"/>
      <scheme val="minor"/>
    </font>
    <font>
      <sz val="10"/>
      <color theme="1"/>
      <name val="Calibri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A9694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theme="5" tint="0.39997558519241921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theme="6" tint="-0.249977111117893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theme="6" tint="0.7999816888943144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rgb="FFEBF1DE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 style="thin">
        <color auto="1"/>
      </right>
      <top style="thin">
        <color theme="6" tint="0.79998168889431442"/>
      </top>
      <bottom style="thin">
        <color theme="6" tint="0.79998168889431442"/>
      </bottom>
      <diagonal/>
    </border>
    <border>
      <left/>
      <right style="thin">
        <color auto="1"/>
      </right>
      <top style="thin">
        <color rgb="FFEBF1DE"/>
      </top>
      <bottom style="thin">
        <color rgb="FFEBF1DE"/>
      </bottom>
      <diagonal/>
    </border>
    <border>
      <left/>
      <right/>
      <top style="thin">
        <color rgb="FFEBF1DE"/>
      </top>
      <bottom style="thin">
        <color rgb="FFEBF1DE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double">
        <color theme="6" tint="-0.249977111117893"/>
      </top>
      <bottom/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508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275">
    <xf numFmtId="0" fontId="0" fillId="0" borderId="0" xfId="0"/>
    <xf numFmtId="0" fontId="2" fillId="2" borderId="1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horizontal="left" vertical="center" wrapText="1"/>
    </xf>
    <xf numFmtId="0" fontId="2" fillId="7" borderId="3" xfId="0" applyFont="1" applyFill="1" applyBorder="1" applyAlignment="1">
      <alignment horizontal="left" vertical="center" wrapText="1"/>
    </xf>
    <xf numFmtId="0" fontId="2" fillId="8" borderId="5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vertical="center" wrapText="1"/>
    </xf>
    <xf numFmtId="0" fontId="2" fillId="9" borderId="3" xfId="0" applyFont="1" applyFill="1" applyBorder="1" applyAlignment="1">
      <alignment vertical="center" wrapText="1"/>
    </xf>
    <xf numFmtId="0" fontId="2" fillId="8" borderId="2" xfId="0" applyFont="1" applyFill="1" applyBorder="1" applyAlignment="1">
      <alignment vertical="center" wrapText="1"/>
    </xf>
    <xf numFmtId="0" fontId="2" fillId="10" borderId="3" xfId="0" applyFont="1" applyFill="1" applyBorder="1" applyAlignment="1">
      <alignment vertical="center" wrapText="1"/>
    </xf>
    <xf numFmtId="0" fontId="3" fillId="10" borderId="3" xfId="0" applyFont="1" applyFill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4" fillId="2" borderId="6" xfId="0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0" fontId="6" fillId="2" borderId="7" xfId="0" applyFont="1" applyFill="1" applyBorder="1"/>
    <xf numFmtId="0" fontId="6" fillId="3" borderId="8" xfId="0" applyFont="1" applyFill="1" applyBorder="1"/>
    <xf numFmtId="0" fontId="5" fillId="0" borderId="0" xfId="0" applyFont="1" applyBorder="1" applyAlignment="1">
      <alignment horizontal="left"/>
    </xf>
    <xf numFmtId="0" fontId="5" fillId="0" borderId="0" xfId="0" applyFont="1" applyBorder="1"/>
    <xf numFmtId="0" fontId="5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6" fillId="0" borderId="8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0" fontId="6" fillId="0" borderId="10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6" fillId="8" borderId="0" xfId="0" applyFont="1" applyFill="1" applyBorder="1" applyAlignment="1">
      <alignment horizontal="center"/>
    </xf>
    <xf numFmtId="0" fontId="6" fillId="0" borderId="0" xfId="0" applyFont="1"/>
    <xf numFmtId="0" fontId="6" fillId="0" borderId="8" xfId="0" applyFont="1" applyBorder="1"/>
    <xf numFmtId="0" fontId="6" fillId="0" borderId="10" xfId="0" applyFont="1" applyBorder="1"/>
    <xf numFmtId="0" fontId="5" fillId="0" borderId="8" xfId="0" applyFont="1" applyBorder="1"/>
    <xf numFmtId="0" fontId="5" fillId="0" borderId="10" xfId="0" applyFont="1" applyBorder="1"/>
    <xf numFmtId="0" fontId="4" fillId="2" borderId="11" xfId="0" applyFont="1" applyFill="1" applyBorder="1" applyAlignment="1">
      <alignment horizontal="left"/>
    </xf>
    <xf numFmtId="0" fontId="5" fillId="2" borderId="11" xfId="0" applyFont="1" applyFill="1" applyBorder="1" applyAlignment="1">
      <alignment horizontal="left"/>
    </xf>
    <xf numFmtId="0" fontId="5" fillId="0" borderId="10" xfId="0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0" fontId="6" fillId="0" borderId="0" xfId="0" applyFont="1" applyAlignment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center"/>
    </xf>
    <xf numFmtId="0" fontId="6" fillId="11" borderId="0" xfId="0" applyFont="1" applyFill="1" applyBorder="1" applyAlignment="1">
      <alignment horizontal="center"/>
    </xf>
    <xf numFmtId="0" fontId="5" fillId="0" borderId="13" xfId="0" applyFont="1" applyBorder="1" applyAlignment="1">
      <alignment horizontal="left"/>
    </xf>
    <xf numFmtId="0" fontId="6" fillId="0" borderId="0" xfId="0" applyFont="1" applyFill="1" applyAlignment="1"/>
    <xf numFmtId="0" fontId="5" fillId="0" borderId="12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left"/>
    </xf>
    <xf numFmtId="0" fontId="5" fillId="0" borderId="10" xfId="0" applyFont="1" applyFill="1" applyBorder="1" applyAlignment="1">
      <alignment horizontal="left"/>
    </xf>
    <xf numFmtId="0" fontId="5" fillId="0" borderId="8" xfId="0" applyFont="1" applyFill="1" applyBorder="1"/>
    <xf numFmtId="0" fontId="5" fillId="0" borderId="0" xfId="0" applyFo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0" fontId="6" fillId="0" borderId="10" xfId="0" applyFont="1" applyFill="1" applyBorder="1" applyAlignment="1">
      <alignment horizontal="left"/>
    </xf>
    <xf numFmtId="0" fontId="6" fillId="0" borderId="7" xfId="0" applyFont="1" applyFill="1" applyBorder="1" applyAlignment="1">
      <alignment horizontal="left"/>
    </xf>
    <xf numFmtId="0" fontId="6" fillId="0" borderId="0" xfId="0" applyFont="1" applyFill="1"/>
    <xf numFmtId="0" fontId="5" fillId="11" borderId="0" xfId="0" applyFont="1" applyFill="1" applyBorder="1" applyAlignment="1">
      <alignment horizontal="center"/>
    </xf>
    <xf numFmtId="0" fontId="6" fillId="0" borderId="7" xfId="0" applyFont="1" applyBorder="1" applyAlignment="1"/>
    <xf numFmtId="0" fontId="5" fillId="0" borderId="8" xfId="0" applyFont="1" applyBorder="1" applyAlignment="1"/>
    <xf numFmtId="0" fontId="5" fillId="0" borderId="10" xfId="0" applyFont="1" applyBorder="1" applyAlignment="1"/>
    <xf numFmtId="0" fontId="5" fillId="0" borderId="0" xfId="0" applyFont="1" applyBorder="1" applyAlignment="1"/>
    <xf numFmtId="0" fontId="5" fillId="0" borderId="0" xfId="0" applyFont="1" applyAlignment="1"/>
    <xf numFmtId="0" fontId="6" fillId="0" borderId="8" xfId="0" applyFont="1" applyBorder="1" applyAlignment="1"/>
    <xf numFmtId="0" fontId="5" fillId="0" borderId="0" xfId="0" applyFont="1" applyAlignment="1">
      <alignment horizontal="left"/>
    </xf>
    <xf numFmtId="0" fontId="5" fillId="2" borderId="7" xfId="0" applyFont="1" applyFill="1" applyBorder="1" applyAlignment="1">
      <alignment horizontal="center"/>
    </xf>
    <xf numFmtId="0" fontId="5" fillId="12" borderId="0" xfId="0" applyFont="1" applyFill="1" applyBorder="1"/>
    <xf numFmtId="0" fontId="5" fillId="12" borderId="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left"/>
    </xf>
    <xf numFmtId="0" fontId="5" fillId="0" borderId="11" xfId="0" applyFont="1" applyFill="1" applyBorder="1" applyAlignment="1">
      <alignment horizontal="left"/>
    </xf>
    <xf numFmtId="0" fontId="6" fillId="0" borderId="10" xfId="0" applyFont="1" applyFill="1" applyBorder="1" applyAlignment="1">
      <alignment horizontal="center"/>
    </xf>
    <xf numFmtId="0" fontId="6" fillId="0" borderId="8" xfId="0" applyFont="1" applyFill="1" applyBorder="1"/>
    <xf numFmtId="0" fontId="6" fillId="0" borderId="10" xfId="0" applyFont="1" applyFill="1" applyBorder="1"/>
    <xf numFmtId="0" fontId="5" fillId="0" borderId="10" xfId="0" applyFont="1" applyFill="1" applyBorder="1"/>
    <xf numFmtId="0" fontId="9" fillId="0" borderId="0" xfId="0" applyFont="1" applyFill="1" applyBorder="1" applyAlignment="1">
      <alignment horizontal="center"/>
    </xf>
    <xf numFmtId="0" fontId="6" fillId="0" borderId="10" xfId="0" applyFont="1" applyBorder="1" applyAlignment="1"/>
    <xf numFmtId="0" fontId="6" fillId="0" borderId="0" xfId="0" applyFont="1" applyAlignment="1">
      <alignment horizontal="center"/>
    </xf>
    <xf numFmtId="0" fontId="9" fillId="11" borderId="0" xfId="0" applyFont="1" applyFill="1" applyBorder="1" applyAlignment="1">
      <alignment horizontal="center"/>
    </xf>
    <xf numFmtId="0" fontId="5" fillId="13" borderId="11" xfId="0" applyFont="1" applyFill="1" applyBorder="1" applyAlignment="1">
      <alignment horizontal="left"/>
    </xf>
    <xf numFmtId="0" fontId="5" fillId="0" borderId="0" xfId="0" applyFont="1" applyAlignment="1">
      <alignment horizontal="center"/>
    </xf>
    <xf numFmtId="0" fontId="6" fillId="1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6" fillId="8" borderId="0" xfId="0" applyFont="1" applyFill="1" applyAlignment="1">
      <alignment horizontal="center"/>
    </xf>
    <xf numFmtId="0" fontId="5" fillId="2" borderId="11" xfId="0" applyFont="1" applyFill="1" applyBorder="1"/>
    <xf numFmtId="0" fontId="5" fillId="0" borderId="7" xfId="0" applyFont="1" applyBorder="1" applyAlignment="1">
      <alignment horizontal="left"/>
    </xf>
    <xf numFmtId="0" fontId="5" fillId="8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5" fillId="0" borderId="0" xfId="0" applyFont="1" applyFill="1"/>
    <xf numFmtId="0" fontId="5" fillId="0" borderId="7" xfId="0" applyFont="1" applyBorder="1"/>
    <xf numFmtId="0" fontId="4" fillId="2" borderId="0" xfId="0" applyFont="1" applyFill="1" applyBorder="1" applyAlignment="1">
      <alignment horizontal="left"/>
    </xf>
    <xf numFmtId="0" fontId="5" fillId="15" borderId="11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7" fillId="13" borderId="11" xfId="0" applyFont="1" applyFill="1" applyBorder="1" applyAlignment="1">
      <alignment horizontal="left"/>
    </xf>
    <xf numFmtId="0" fontId="6" fillId="14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4" fillId="2" borderId="9" xfId="0" applyFont="1" applyFill="1" applyBorder="1" applyAlignment="1">
      <alignment horizontal="left"/>
    </xf>
    <xf numFmtId="0" fontId="6" fillId="0" borderId="14" xfId="0" applyFont="1" applyBorder="1"/>
    <xf numFmtId="0" fontId="5" fillId="13" borderId="0" xfId="0" applyFont="1" applyFill="1" applyAlignment="1">
      <alignment horizontal="left"/>
    </xf>
    <xf numFmtId="0" fontId="5" fillId="0" borderId="14" xfId="0" applyFont="1" applyFill="1" applyBorder="1" applyAlignment="1">
      <alignment horizontal="left"/>
    </xf>
    <xf numFmtId="0" fontId="6" fillId="14" borderId="10" xfId="0" applyFont="1" applyFill="1" applyBorder="1" applyAlignment="1">
      <alignment horizontal="center"/>
    </xf>
    <xf numFmtId="0" fontId="6" fillId="14" borderId="8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6" fillId="2" borderId="0" xfId="0" applyFont="1" applyFill="1"/>
    <xf numFmtId="0" fontId="6" fillId="16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6" fillId="3" borderId="0" xfId="0" applyFont="1" applyFill="1" applyAlignment="1">
      <alignment horizontal="left"/>
    </xf>
    <xf numFmtId="0" fontId="6" fillId="16" borderId="0" xfId="0" applyFont="1" applyFill="1" applyAlignment="1">
      <alignment horizontal="left"/>
    </xf>
    <xf numFmtId="0" fontId="6" fillId="3" borderId="11" xfId="0" applyFont="1" applyFill="1" applyBorder="1" applyAlignment="1">
      <alignment horizontal="left"/>
    </xf>
    <xf numFmtId="0" fontId="8" fillId="0" borderId="0" xfId="0" applyFont="1" applyFill="1"/>
    <xf numFmtId="0" fontId="6" fillId="2" borderId="8" xfId="0" applyFont="1" applyFill="1" applyBorder="1"/>
    <xf numFmtId="0" fontId="9" fillId="3" borderId="8" xfId="0" applyFont="1" applyFill="1" applyBorder="1"/>
    <xf numFmtId="0" fontId="14" fillId="4" borderId="3" xfId="0" applyFont="1" applyFill="1" applyBorder="1" applyAlignment="1">
      <alignment horizontal="center" vertical="center" wrapText="1"/>
    </xf>
    <xf numFmtId="0" fontId="15" fillId="0" borderId="0" xfId="0" applyFont="1"/>
    <xf numFmtId="0" fontId="9" fillId="0" borderId="10" xfId="0" applyFont="1" applyBorder="1" applyAlignment="1">
      <alignment horizontal="center"/>
    </xf>
    <xf numFmtId="0" fontId="9" fillId="0" borderId="1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4" fillId="12" borderId="11" xfId="0" applyFont="1" applyFill="1" applyBorder="1" applyAlignment="1">
      <alignment horizontal="left"/>
    </xf>
    <xf numFmtId="0" fontId="5" fillId="12" borderId="11" xfId="0" applyFont="1" applyFill="1" applyBorder="1" applyAlignment="1">
      <alignment horizontal="left"/>
    </xf>
    <xf numFmtId="0" fontId="6" fillId="12" borderId="7" xfId="0" applyFont="1" applyFill="1" applyBorder="1"/>
    <xf numFmtId="0" fontId="6" fillId="12" borderId="8" xfId="0" applyFont="1" applyFill="1" applyBorder="1"/>
    <xf numFmtId="0" fontId="5" fillId="12" borderId="0" xfId="0" applyFont="1" applyFill="1" applyBorder="1" applyAlignment="1">
      <alignment horizontal="left"/>
    </xf>
    <xf numFmtId="0" fontId="6" fillId="12" borderId="0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left"/>
    </xf>
    <xf numFmtId="0" fontId="5" fillId="12" borderId="10" xfId="0" applyFont="1" applyFill="1" applyBorder="1" applyAlignment="1">
      <alignment horizontal="center"/>
    </xf>
    <xf numFmtId="0" fontId="9" fillId="12" borderId="0" xfId="0" applyFont="1" applyFill="1" applyBorder="1" applyAlignment="1">
      <alignment horizontal="center"/>
    </xf>
    <xf numFmtId="0" fontId="9" fillId="12" borderId="10" xfId="0" applyFont="1" applyFill="1" applyBorder="1" applyAlignment="1">
      <alignment horizontal="center"/>
    </xf>
    <xf numFmtId="0" fontId="6" fillId="12" borderId="10" xfId="0" applyFont="1" applyFill="1" applyBorder="1" applyAlignment="1">
      <alignment horizontal="center"/>
    </xf>
    <xf numFmtId="0" fontId="6" fillId="12" borderId="7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center"/>
    </xf>
    <xf numFmtId="0" fontId="6" fillId="12" borderId="0" xfId="0" applyFont="1" applyFill="1" applyBorder="1" applyAlignment="1">
      <alignment horizontal="left"/>
    </xf>
    <xf numFmtId="0" fontId="5" fillId="12" borderId="8" xfId="0" applyFont="1" applyFill="1" applyBorder="1" applyAlignment="1">
      <alignment horizontal="left"/>
    </xf>
    <xf numFmtId="0" fontId="5" fillId="12" borderId="10" xfId="0" applyFont="1" applyFill="1" applyBorder="1" applyAlignment="1">
      <alignment horizontal="left"/>
    </xf>
    <xf numFmtId="0" fontId="6" fillId="12" borderId="10" xfId="0" applyFont="1" applyFill="1" applyBorder="1" applyAlignment="1">
      <alignment horizontal="left"/>
    </xf>
    <xf numFmtId="0" fontId="6" fillId="12" borderId="7" xfId="0" applyFont="1" applyFill="1" applyBorder="1" applyAlignment="1">
      <alignment horizontal="left"/>
    </xf>
    <xf numFmtId="0" fontId="6" fillId="12" borderId="0" xfId="0" applyFont="1" applyFill="1"/>
    <xf numFmtId="0" fontId="6" fillId="12" borderId="10" xfId="0" applyFont="1" applyFill="1" applyBorder="1"/>
    <xf numFmtId="0" fontId="5" fillId="12" borderId="8" xfId="0" applyFont="1" applyFill="1" applyBorder="1"/>
    <xf numFmtId="0" fontId="5" fillId="12" borderId="10" xfId="0" applyFont="1" applyFill="1" applyBorder="1"/>
    <xf numFmtId="0" fontId="0" fillId="12" borderId="0" xfId="0" applyFill="1"/>
    <xf numFmtId="0" fontId="2" fillId="4" borderId="3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pivotButton="1"/>
    <xf numFmtId="0" fontId="18" fillId="17" borderId="15" xfId="0" applyFont="1" applyFill="1" applyBorder="1"/>
    <xf numFmtId="0" fontId="0" fillId="0" borderId="11" xfId="0" applyFont="1" applyBorder="1" applyAlignment="1">
      <alignment horizontal="left"/>
    </xf>
    <xf numFmtId="0" fontId="17" fillId="0" borderId="16" xfId="0" applyFont="1" applyBorder="1" applyAlignment="1">
      <alignment horizontal="left"/>
    </xf>
    <xf numFmtId="0" fontId="0" fillId="0" borderId="0" xfId="0" applyNumberFormat="1"/>
    <xf numFmtId="0" fontId="0" fillId="0" borderId="11" xfId="0" applyNumberFormat="1" applyFont="1" applyBorder="1"/>
    <xf numFmtId="0" fontId="17" fillId="0" borderId="16" xfId="0" applyNumberFormat="1" applyFont="1" applyBorder="1"/>
    <xf numFmtId="0" fontId="18" fillId="17" borderId="17" xfId="0" applyFont="1" applyFill="1" applyBorder="1"/>
    <xf numFmtId="164" fontId="0" fillId="0" borderId="0" xfId="0" applyNumberFormat="1"/>
    <xf numFmtId="0" fontId="16" fillId="0" borderId="0" xfId="0" applyFont="1"/>
    <xf numFmtId="0" fontId="2" fillId="12" borderId="3" xfId="0" applyFont="1" applyFill="1" applyBorder="1" applyAlignment="1">
      <alignment horizontal="center" vertical="center" wrapText="1"/>
    </xf>
    <xf numFmtId="0" fontId="0" fillId="18" borderId="0" xfId="0" applyFill="1"/>
    <xf numFmtId="0" fontId="17" fillId="18" borderId="0" xfId="0" applyFont="1" applyFill="1"/>
    <xf numFmtId="0" fontId="0" fillId="18" borderId="21" xfId="0" applyFill="1" applyBorder="1"/>
    <xf numFmtId="0" fontId="0" fillId="18" borderId="0" xfId="0" applyFill="1" applyAlignment="1">
      <alignment horizontal="left"/>
    </xf>
    <xf numFmtId="0" fontId="0" fillId="18" borderId="0" xfId="0" applyNumberFormat="1" applyFill="1"/>
    <xf numFmtId="0" fontId="0" fillId="18" borderId="18" xfId="0" applyNumberFormat="1" applyFill="1" applyBorder="1"/>
    <xf numFmtId="0" fontId="0" fillId="18" borderId="19" xfId="0" applyNumberFormat="1" applyFill="1" applyBorder="1"/>
    <xf numFmtId="0" fontId="0" fillId="18" borderId="20" xfId="0" applyNumberFormat="1" applyFill="1" applyBorder="1"/>
    <xf numFmtId="0" fontId="0" fillId="18" borderId="19" xfId="0" applyFill="1" applyBorder="1"/>
    <xf numFmtId="9" fontId="0" fillId="18" borderId="0" xfId="181" applyFont="1" applyFill="1"/>
    <xf numFmtId="9" fontId="0" fillId="18" borderId="20" xfId="181" applyFont="1" applyFill="1" applyBorder="1"/>
    <xf numFmtId="0" fontId="18" fillId="19" borderId="17" xfId="0" applyFont="1" applyFill="1" applyBorder="1"/>
    <xf numFmtId="0" fontId="0" fillId="18" borderId="11" xfId="0" applyFont="1" applyFill="1" applyBorder="1" applyAlignment="1">
      <alignment horizontal="left"/>
    </xf>
    <xf numFmtId="0" fontId="0" fillId="18" borderId="11" xfId="0" applyNumberFormat="1" applyFont="1" applyFill="1" applyBorder="1"/>
    <xf numFmtId="0" fontId="0" fillId="18" borderId="0" xfId="0" applyFill="1" applyAlignment="1">
      <alignment horizontal="left" indent="1"/>
    </xf>
    <xf numFmtId="0" fontId="0" fillId="8" borderId="11" xfId="0" applyNumberFormat="1" applyFont="1" applyFill="1" applyBorder="1"/>
    <xf numFmtId="0" fontId="17" fillId="0" borderId="11" xfId="0" applyFont="1" applyBorder="1" applyAlignment="1">
      <alignment horizontal="left"/>
    </xf>
    <xf numFmtId="0" fontId="0" fillId="0" borderId="16" xfId="0" applyFont="1" applyBorder="1" applyAlignment="1">
      <alignment horizontal="left"/>
    </xf>
    <xf numFmtId="0" fontId="17" fillId="0" borderId="11" xfId="0" applyNumberFormat="1" applyFont="1" applyBorder="1"/>
    <xf numFmtId="0" fontId="0" fillId="0" borderId="16" xfId="0" applyNumberFormat="1" applyFont="1" applyBorder="1"/>
    <xf numFmtId="0" fontId="0" fillId="0" borderId="11" xfId="0" applyFont="1" applyFill="1" applyBorder="1" applyAlignment="1">
      <alignment horizontal="left"/>
    </xf>
    <xf numFmtId="0" fontId="0" fillId="0" borderId="11" xfId="0" applyNumberFormat="1" applyFont="1" applyFill="1" applyBorder="1"/>
    <xf numFmtId="0" fontId="0" fillId="0" borderId="0" xfId="0" applyFill="1"/>
    <xf numFmtId="0" fontId="19" fillId="0" borderId="0" xfId="0" applyFont="1"/>
    <xf numFmtId="0" fontId="2" fillId="12" borderId="7" xfId="0" applyFont="1" applyFill="1" applyBorder="1" applyAlignment="1">
      <alignment horizontal="center" vertical="center" wrapText="1"/>
    </xf>
    <xf numFmtId="0" fontId="4" fillId="0" borderId="0" xfId="0" applyFont="1"/>
    <xf numFmtId="0" fontId="20" fillId="0" borderId="0" xfId="0" applyFont="1" applyBorder="1" applyAlignment="1">
      <alignment horizontal="center"/>
    </xf>
    <xf numFmtId="0" fontId="21" fillId="11" borderId="0" xfId="0" applyFont="1" applyFill="1"/>
    <xf numFmtId="9" fontId="21" fillId="11" borderId="0" xfId="181" applyFont="1" applyFill="1"/>
    <xf numFmtId="0" fontId="22" fillId="20" borderId="0" xfId="0" applyFont="1" applyFill="1"/>
    <xf numFmtId="0" fontId="17" fillId="0" borderId="0" xfId="0" applyFont="1"/>
    <xf numFmtId="0" fontId="23" fillId="0" borderId="0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9" fillId="0" borderId="0" xfId="0" applyFont="1"/>
    <xf numFmtId="0" fontId="22" fillId="20" borderId="0" xfId="0" applyFont="1" applyFill="1" applyAlignment="1">
      <alignment horizontal="left"/>
    </xf>
    <xf numFmtId="0" fontId="14" fillId="20" borderId="0" xfId="0" applyFont="1" applyFill="1"/>
    <xf numFmtId="0" fontId="22" fillId="12" borderId="0" xfId="0" applyFont="1" applyFill="1"/>
    <xf numFmtId="0" fontId="4" fillId="0" borderId="0" xfId="0" applyFont="1" applyAlignment="1">
      <alignment horizontal="left"/>
    </xf>
    <xf numFmtId="0" fontId="4" fillId="12" borderId="0" xfId="0" applyFont="1" applyFill="1"/>
    <xf numFmtId="0" fontId="4" fillId="11" borderId="0" xfId="0" applyFont="1" applyFill="1"/>
    <xf numFmtId="9" fontId="9" fillId="0" borderId="0" xfId="181" applyFont="1"/>
    <xf numFmtId="0" fontId="6" fillId="5" borderId="0" xfId="0" applyFont="1" applyFill="1"/>
    <xf numFmtId="0" fontId="6" fillId="21" borderId="22" xfId="0" applyFont="1" applyFill="1" applyBorder="1"/>
    <xf numFmtId="0" fontId="6" fillId="21" borderId="25" xfId="0" applyFont="1" applyFill="1" applyBorder="1"/>
    <xf numFmtId="0" fontId="6" fillId="21" borderId="27" xfId="0" applyFont="1" applyFill="1" applyBorder="1"/>
    <xf numFmtId="0" fontId="4" fillId="0" borderId="0" xfId="0" applyFont="1" applyAlignment="1">
      <alignment horizontal="center"/>
    </xf>
    <xf numFmtId="0" fontId="22" fillId="20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9" fontId="4" fillId="11" borderId="0" xfId="181" applyFont="1" applyFill="1" applyAlignment="1">
      <alignment horizontal="center"/>
    </xf>
    <xf numFmtId="0" fontId="6" fillId="21" borderId="23" xfId="0" applyFont="1" applyFill="1" applyBorder="1" applyAlignment="1">
      <alignment horizontal="center"/>
    </xf>
    <xf numFmtId="0" fontId="6" fillId="21" borderId="24" xfId="0" applyFont="1" applyFill="1" applyBorder="1" applyAlignment="1">
      <alignment horizontal="center"/>
    </xf>
    <xf numFmtId="0" fontId="6" fillId="21" borderId="0" xfId="0" applyFont="1" applyFill="1" applyBorder="1" applyAlignment="1">
      <alignment horizontal="center"/>
    </xf>
    <xf numFmtId="0" fontId="6" fillId="21" borderId="26" xfId="0" applyFont="1" applyFill="1" applyBorder="1" applyAlignment="1">
      <alignment horizontal="center"/>
    </xf>
    <xf numFmtId="9" fontId="6" fillId="21" borderId="28" xfId="181" applyFont="1" applyFill="1" applyBorder="1" applyAlignment="1">
      <alignment horizontal="center"/>
    </xf>
    <xf numFmtId="9" fontId="6" fillId="21" borderId="29" xfId="181" applyFont="1" applyFill="1" applyBorder="1" applyAlignment="1">
      <alignment horizontal="center"/>
    </xf>
    <xf numFmtId="0" fontId="6" fillId="5" borderId="0" xfId="0" applyFont="1" applyFill="1" applyAlignment="1">
      <alignment horizontal="center"/>
    </xf>
    <xf numFmtId="9" fontId="6" fillId="5" borderId="0" xfId="181" applyFont="1" applyFill="1" applyAlignment="1">
      <alignment horizontal="center"/>
    </xf>
    <xf numFmtId="0" fontId="2" fillId="2" borderId="3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/>
    </xf>
    <xf numFmtId="0" fontId="25" fillId="17" borderId="15" xfId="0" applyFont="1" applyFill="1" applyBorder="1"/>
    <xf numFmtId="0" fontId="26" fillId="0" borderId="0" xfId="0" applyFont="1"/>
    <xf numFmtId="0" fontId="26" fillId="0" borderId="0" xfId="0" pivotButton="1" applyFont="1"/>
    <xf numFmtId="0" fontId="26" fillId="0" borderId="11" xfId="0" applyNumberFormat="1" applyFont="1" applyBorder="1"/>
    <xf numFmtId="0" fontId="26" fillId="0" borderId="0" xfId="0" applyNumberFormat="1" applyFont="1"/>
    <xf numFmtId="0" fontId="26" fillId="0" borderId="11" xfId="0" applyFont="1" applyBorder="1"/>
    <xf numFmtId="0" fontId="28" fillId="17" borderId="17" xfId="0" applyFont="1" applyFill="1" applyBorder="1"/>
    <xf numFmtId="0" fontId="28" fillId="17" borderId="15" xfId="0" applyFont="1" applyFill="1" applyBorder="1"/>
    <xf numFmtId="0" fontId="29" fillId="0" borderId="16" xfId="0" applyFont="1" applyBorder="1"/>
    <xf numFmtId="0" fontId="29" fillId="0" borderId="16" xfId="0" applyNumberFormat="1" applyFont="1" applyBorder="1"/>
    <xf numFmtId="0" fontId="17" fillId="0" borderId="11" xfId="0" applyNumberFormat="1" applyFont="1" applyFill="1" applyBorder="1"/>
    <xf numFmtId="0" fontId="27" fillId="17" borderId="15" xfId="0" applyFont="1" applyFill="1" applyBorder="1"/>
    <xf numFmtId="0" fontId="29" fillId="0" borderId="11" xfId="0" applyNumberFormat="1" applyFont="1" applyBorder="1"/>
    <xf numFmtId="0" fontId="26" fillId="9" borderId="11" xfId="0" applyFont="1" applyFill="1" applyBorder="1"/>
    <xf numFmtId="0" fontId="26" fillId="9" borderId="11" xfId="0" applyNumberFormat="1" applyFont="1" applyFill="1" applyBorder="1"/>
    <xf numFmtId="0" fontId="29" fillId="9" borderId="11" xfId="0" applyNumberFormat="1" applyFont="1" applyFill="1" applyBorder="1"/>
    <xf numFmtId="0" fontId="2" fillId="21" borderId="3" xfId="0" applyFont="1" applyFill="1" applyBorder="1" applyAlignment="1">
      <alignment horizontal="center" vertical="center" wrapText="1"/>
    </xf>
    <xf numFmtId="0" fontId="8" fillId="21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left"/>
    </xf>
    <xf numFmtId="0" fontId="6" fillId="16" borderId="7" xfId="0" applyFont="1" applyFill="1" applyBorder="1" applyAlignment="1">
      <alignment horizontal="left"/>
    </xf>
    <xf numFmtId="0" fontId="6" fillId="2" borderId="0" xfId="0" applyFont="1" applyFill="1" applyBorder="1"/>
    <xf numFmtId="0" fontId="6" fillId="16" borderId="7" xfId="0" quotePrefix="1" applyFont="1" applyFill="1" applyBorder="1" applyAlignment="1">
      <alignment horizontal="left"/>
    </xf>
    <xf numFmtId="0" fontId="6" fillId="16" borderId="8" xfId="0" quotePrefix="1" applyFont="1" applyFill="1" applyBorder="1" applyAlignment="1">
      <alignment horizontal="left"/>
    </xf>
    <xf numFmtId="0" fontId="6" fillId="16" borderId="8" xfId="0" applyFont="1" applyFill="1" applyBorder="1" applyAlignment="1">
      <alignment horizontal="left"/>
    </xf>
    <xf numFmtId="0" fontId="6" fillId="3" borderId="0" xfId="0" applyFont="1" applyFill="1" applyBorder="1"/>
    <xf numFmtId="0" fontId="0" fillId="0" borderId="10" xfId="0" applyBorder="1"/>
    <xf numFmtId="0" fontId="0" fillId="0" borderId="8" xfId="0" applyBorder="1"/>
    <xf numFmtId="0" fontId="4" fillId="0" borderId="10" xfId="0" applyFont="1" applyBorder="1"/>
    <xf numFmtId="0" fontId="0" fillId="0" borderId="7" xfId="0" applyBorder="1"/>
    <xf numFmtId="0" fontId="6" fillId="2" borderId="0" xfId="0" applyFont="1" applyFill="1" applyBorder="1" applyAlignment="1">
      <alignment horizontal="left"/>
    </xf>
    <xf numFmtId="0" fontId="6" fillId="0" borderId="0" xfId="0" applyFont="1" applyBorder="1"/>
    <xf numFmtId="0" fontId="6" fillId="0" borderId="0" xfId="0" applyFont="1" applyBorder="1" applyAlignment="1"/>
    <xf numFmtId="0" fontId="0" fillId="0" borderId="14" xfId="0" applyBorder="1"/>
    <xf numFmtId="0" fontId="6" fillId="0" borderId="0" xfId="0" applyFont="1" applyFill="1" applyBorder="1"/>
    <xf numFmtId="0" fontId="8" fillId="22" borderId="0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left"/>
    </xf>
    <xf numFmtId="0" fontId="6" fillId="3" borderId="9" xfId="0" applyFont="1" applyFill="1" applyBorder="1" applyAlignment="1">
      <alignment horizontal="left"/>
    </xf>
    <xf numFmtId="0" fontId="6" fillId="3" borderId="14" xfId="0" applyFont="1" applyFill="1" applyBorder="1" applyAlignment="1">
      <alignment horizontal="left"/>
    </xf>
    <xf numFmtId="0" fontId="5" fillId="13" borderId="0" xfId="0" applyFont="1" applyFill="1" applyBorder="1" applyAlignment="1">
      <alignment horizontal="left"/>
    </xf>
    <xf numFmtId="0" fontId="6" fillId="16" borderId="0" xfId="0" quotePrefix="1" applyFont="1" applyFill="1" applyBorder="1" applyAlignment="1">
      <alignment horizontal="left"/>
    </xf>
    <xf numFmtId="0" fontId="6" fillId="16" borderId="0" xfId="0" applyFont="1" applyFill="1" applyBorder="1" applyAlignment="1">
      <alignment horizontal="left"/>
    </xf>
    <xf numFmtId="0" fontId="9" fillId="3" borderId="0" xfId="0" applyFont="1" applyFill="1" applyBorder="1"/>
    <xf numFmtId="0" fontId="0" fillId="0" borderId="0" xfId="0" applyBorder="1"/>
    <xf numFmtId="0" fontId="6" fillId="14" borderId="0" xfId="0" applyFont="1" applyFill="1" applyBorder="1" applyAlignment="1">
      <alignment horizontal="left"/>
    </xf>
    <xf numFmtId="0" fontId="4" fillId="0" borderId="0" xfId="0" applyFont="1" applyBorder="1"/>
    <xf numFmtId="0" fontId="0" fillId="0" borderId="12" xfId="0" applyBorder="1"/>
    <xf numFmtId="0" fontId="0" fillId="0" borderId="13" xfId="0" applyBorder="1"/>
    <xf numFmtId="0" fontId="6" fillId="3" borderId="6" xfId="0" applyFont="1" applyFill="1" applyBorder="1" applyAlignment="1">
      <alignment horizontal="left"/>
    </xf>
    <xf numFmtId="0" fontId="5" fillId="2" borderId="0" xfId="0" applyFont="1" applyFill="1" applyBorder="1"/>
    <xf numFmtId="0" fontId="4" fillId="0" borderId="0" xfId="0" applyFont="1" applyFill="1" applyBorder="1" applyAlignment="1">
      <alignment horizontal="left"/>
    </xf>
    <xf numFmtId="0" fontId="5" fillId="15" borderId="0" xfId="0" applyFont="1" applyFill="1" applyBorder="1" applyAlignment="1">
      <alignment horizontal="left"/>
    </xf>
    <xf numFmtId="0" fontId="22" fillId="20" borderId="10" xfId="0" applyFont="1" applyFill="1" applyBorder="1"/>
  </cellXfs>
  <cellStyles count="508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55" builtinId="9" hidden="1"/>
    <cellStyle name="Followed Hyperlink" xfId="457" builtinId="9" hidden="1"/>
    <cellStyle name="Followed Hyperlink" xfId="459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Hyperlink" xfId="342" builtinId="8" hidden="1"/>
    <cellStyle name="Hyperlink" xfId="344" builtinId="8" hidden="1"/>
    <cellStyle name="Hyperlink" xfId="346" builtinId="8" hidden="1"/>
    <cellStyle name="Hyperlink" xfId="348" builtinId="8" hidden="1"/>
    <cellStyle name="Hyperlink" xfId="350" builtinId="8" hidden="1"/>
    <cellStyle name="Hyperlink" xfId="352" builtinId="8" hidden="1"/>
    <cellStyle name="Hyperlink" xfId="354" builtinId="8" hidden="1"/>
    <cellStyle name="Hyperlink" xfId="356" builtinId="8" hidden="1"/>
    <cellStyle name="Hyperlink" xfId="358" builtinId="8" hidden="1"/>
    <cellStyle name="Hyperlink" xfId="360" builtinId="8" hidden="1"/>
    <cellStyle name="Hyperlink" xfId="362" builtinId="8" hidden="1"/>
    <cellStyle name="Hyperlink" xfId="364" builtinId="8" hidden="1"/>
    <cellStyle name="Hyperlink" xfId="366" builtinId="8" hidden="1"/>
    <cellStyle name="Hyperlink" xfId="368" builtinId="8" hidden="1"/>
    <cellStyle name="Hyperlink" xfId="370" builtinId="8" hidden="1"/>
    <cellStyle name="Hyperlink" xfId="372" builtinId="8" hidden="1"/>
    <cellStyle name="Hyperlink" xfId="374" builtinId="8" hidden="1"/>
    <cellStyle name="Hyperlink" xfId="376" builtinId="8" hidden="1"/>
    <cellStyle name="Hyperlink" xfId="378" builtinId="8" hidden="1"/>
    <cellStyle name="Hyperlink" xfId="380" builtinId="8" hidden="1"/>
    <cellStyle name="Hyperlink" xfId="382" builtinId="8" hidden="1"/>
    <cellStyle name="Hyperlink" xfId="384" builtinId="8" hidden="1"/>
    <cellStyle name="Hyperlink" xfId="386" builtinId="8" hidden="1"/>
    <cellStyle name="Hyperlink" xfId="388" builtinId="8" hidden="1"/>
    <cellStyle name="Hyperlink" xfId="390" builtinId="8" hidden="1"/>
    <cellStyle name="Hyperlink" xfId="392" builtinId="8" hidden="1"/>
    <cellStyle name="Hyperlink" xfId="394" builtinId="8" hidden="1"/>
    <cellStyle name="Hyperlink" xfId="396" builtinId="8" hidden="1"/>
    <cellStyle name="Hyperlink" xfId="398" builtinId="8" hidden="1"/>
    <cellStyle name="Hyperlink" xfId="400" builtinId="8" hidden="1"/>
    <cellStyle name="Hyperlink" xfId="402" builtinId="8" hidden="1"/>
    <cellStyle name="Hyperlink" xfId="404" builtinId="8" hidden="1"/>
    <cellStyle name="Hyperlink" xfId="406" builtinId="8" hidden="1"/>
    <cellStyle name="Hyperlink" xfId="408" builtinId="8" hidden="1"/>
    <cellStyle name="Hyperlink" xfId="410" builtinId="8" hidden="1"/>
    <cellStyle name="Hyperlink" xfId="412" builtinId="8" hidden="1"/>
    <cellStyle name="Hyperlink" xfId="414" builtinId="8" hidden="1"/>
    <cellStyle name="Hyperlink" xfId="416" builtinId="8" hidden="1"/>
    <cellStyle name="Hyperlink" xfId="418" builtinId="8" hidden="1"/>
    <cellStyle name="Hyperlink" xfId="420" builtinId="8" hidden="1"/>
    <cellStyle name="Hyperlink" xfId="422" builtinId="8" hidden="1"/>
    <cellStyle name="Hyperlink" xfId="424" builtinId="8" hidden="1"/>
    <cellStyle name="Hyperlink" xfId="426" builtinId="8" hidden="1"/>
    <cellStyle name="Hyperlink" xfId="428" builtinId="8" hidden="1"/>
    <cellStyle name="Hyperlink" xfId="430" builtinId="8" hidden="1"/>
    <cellStyle name="Hyperlink" xfId="432" builtinId="8" hidden="1"/>
    <cellStyle name="Hyperlink" xfId="434" builtinId="8" hidden="1"/>
    <cellStyle name="Hyperlink" xfId="436" builtinId="8" hidden="1"/>
    <cellStyle name="Hyperlink" xfId="438" builtinId="8" hidden="1"/>
    <cellStyle name="Hyperlink" xfId="440" builtinId="8" hidden="1"/>
    <cellStyle name="Hyperlink" xfId="442" builtinId="8" hidden="1"/>
    <cellStyle name="Hyperlink" xfId="444" builtinId="8" hidden="1"/>
    <cellStyle name="Hyperlink" xfId="446" builtinId="8" hidden="1"/>
    <cellStyle name="Hyperlink" xfId="448" builtinId="8" hidden="1"/>
    <cellStyle name="Hyperlink" xfId="450" builtinId="8" hidden="1"/>
    <cellStyle name="Hyperlink" xfId="452" builtinId="8" hidden="1"/>
    <cellStyle name="Hyperlink" xfId="454" builtinId="8" hidden="1"/>
    <cellStyle name="Hyperlink" xfId="456" builtinId="8" hidden="1"/>
    <cellStyle name="Hyperlink" xfId="458" builtinId="8" hidden="1"/>
    <cellStyle name="Hyperlink" xfId="460" builtinId="8" hidden="1"/>
    <cellStyle name="Hyperlink" xfId="462" builtinId="8" hidden="1"/>
    <cellStyle name="Hyperlink" xfId="464" builtinId="8" hidden="1"/>
    <cellStyle name="Hyperlink" xfId="466" builtinId="8" hidden="1"/>
    <cellStyle name="Hyperlink" xfId="468" builtinId="8" hidden="1"/>
    <cellStyle name="Hyperlink" xfId="470" builtinId="8" hidden="1"/>
    <cellStyle name="Hyperlink" xfId="472" builtinId="8" hidden="1"/>
    <cellStyle name="Hyperlink" xfId="474" builtinId="8" hidden="1"/>
    <cellStyle name="Hyperlink" xfId="476" builtinId="8" hidden="1"/>
    <cellStyle name="Hyperlink" xfId="478" builtinId="8" hidden="1"/>
    <cellStyle name="Hyperlink" xfId="480" builtinId="8" hidden="1"/>
    <cellStyle name="Hyperlink" xfId="482" builtinId="8" hidden="1"/>
    <cellStyle name="Hyperlink" xfId="484" builtinId="8" hidden="1"/>
    <cellStyle name="Hyperlink" xfId="486" builtinId="8" hidden="1"/>
    <cellStyle name="Hyperlink" xfId="488" builtinId="8" hidden="1"/>
    <cellStyle name="Hyperlink" xfId="490" builtinId="8" hidden="1"/>
    <cellStyle name="Hyperlink" xfId="492" builtinId="8" hidden="1"/>
    <cellStyle name="Hyperlink" xfId="494" builtinId="8" hidden="1"/>
    <cellStyle name="Hyperlink" xfId="496" builtinId="8" hidden="1"/>
    <cellStyle name="Hyperlink" xfId="498" builtinId="8" hidden="1"/>
    <cellStyle name="Hyperlink" xfId="500" builtinId="8" hidden="1"/>
    <cellStyle name="Hyperlink" xfId="502" builtinId="8" hidden="1"/>
    <cellStyle name="Hyperlink" xfId="504" builtinId="8" hidden="1"/>
    <cellStyle name="Hyperlink" xfId="506" builtinId="8" hidden="1"/>
    <cellStyle name="Normal" xfId="0" builtinId="0"/>
    <cellStyle name="Percent" xfId="181" builtinId="5"/>
  </cellStyles>
  <dxfs count="8">
    <dxf>
      <fill>
        <patternFill patternType="solid">
          <bgColor theme="1" tint="0.34998626667073579"/>
        </patternFill>
      </fill>
    </dxf>
    <dxf>
      <fill>
        <patternFill patternType="solid">
          <bgColor theme="1" tint="0.34998626667073579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theme="1" tint="0.34998626667073579"/>
        </patternFill>
      </fill>
    </dxf>
    <dxf>
      <fill>
        <patternFill patternType="solid">
          <bgColor theme="1" tint="0.34998626667073579"/>
        </patternFill>
      </fill>
    </dxf>
    <dxf>
      <font>
        <sz val="10"/>
      </font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pivotCacheDefinition" Target="pivotCache/pivotCacheDefinition2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0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Emigration!$A$285</c:f>
              <c:strCache>
                <c:ptCount val="1"/>
                <c:pt idx="0">
                  <c:v>Rest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Emigration!$B$285:$S$285</c:f>
              <c:numCache>
                <c:formatCode>General</c:formatCode>
                <c:ptCount val="1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4.0</c:v>
                </c:pt>
                <c:pt idx="4">
                  <c:v>8.0</c:v>
                </c:pt>
                <c:pt idx="5">
                  <c:v>4.0</c:v>
                </c:pt>
                <c:pt idx="6">
                  <c:v>5.0</c:v>
                </c:pt>
                <c:pt idx="7">
                  <c:v>1.0</c:v>
                </c:pt>
                <c:pt idx="8">
                  <c:v>4.0</c:v>
                </c:pt>
                <c:pt idx="9">
                  <c:v>3.0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1.0</c:v>
                </c:pt>
                <c:pt idx="14">
                  <c:v>4.0</c:v>
                </c:pt>
                <c:pt idx="15">
                  <c:v>2.0</c:v>
                </c:pt>
                <c:pt idx="16">
                  <c:v>1.0</c:v>
                </c:pt>
                <c:pt idx="17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Emigration!$A$286</c:f>
              <c:strCache>
                <c:ptCount val="1"/>
                <c:pt idx="0">
                  <c:v>Antwerp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Emigration!$B$286:$S$286</c:f>
              <c:numCache>
                <c:formatCode>General</c:formatCode>
                <c:ptCount val="18"/>
                <c:pt idx="1">
                  <c:v>4.0</c:v>
                </c:pt>
                <c:pt idx="2">
                  <c:v>3.0</c:v>
                </c:pt>
                <c:pt idx="3">
                  <c:v>9.0</c:v>
                </c:pt>
                <c:pt idx="4">
                  <c:v>12.0</c:v>
                </c:pt>
                <c:pt idx="5">
                  <c:v>11.0</c:v>
                </c:pt>
                <c:pt idx="6">
                  <c:v>3.0</c:v>
                </c:pt>
                <c:pt idx="7">
                  <c:v>7.0</c:v>
                </c:pt>
                <c:pt idx="9">
                  <c:v>2.0</c:v>
                </c:pt>
                <c:pt idx="10">
                  <c:v>2.0</c:v>
                </c:pt>
                <c:pt idx="13">
                  <c:v>1.0</c:v>
                </c:pt>
                <c:pt idx="15">
                  <c:v>1.0</c:v>
                </c:pt>
                <c:pt idx="17">
                  <c:v>1.0</c:v>
                </c:pt>
              </c:numCache>
            </c:numRef>
          </c:val>
        </c:ser>
        <c:ser>
          <c:idx val="2"/>
          <c:order val="2"/>
          <c:tx>
            <c:strRef>
              <c:f>Emigration!$A$287</c:f>
              <c:strCache>
                <c:ptCount val="1"/>
                <c:pt idx="0">
                  <c:v>Brussels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/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Emigration!$B$287:$S$287</c:f>
              <c:numCache>
                <c:formatCode>General</c:formatCode>
                <c:ptCount val="18"/>
                <c:pt idx="1">
                  <c:v>1.0</c:v>
                </c:pt>
                <c:pt idx="2">
                  <c:v>1.0</c:v>
                </c:pt>
                <c:pt idx="6">
                  <c:v>1.0</c:v>
                </c:pt>
                <c:pt idx="7">
                  <c:v>2.0</c:v>
                </c:pt>
                <c:pt idx="8">
                  <c:v>1.0</c:v>
                </c:pt>
                <c:pt idx="9">
                  <c:v>1.0</c:v>
                </c:pt>
                <c:pt idx="11">
                  <c:v>1.0</c:v>
                </c:pt>
                <c:pt idx="14">
                  <c:v>1.0</c:v>
                </c:pt>
              </c:numCache>
            </c:numRef>
          </c:val>
        </c:ser>
        <c:ser>
          <c:idx val="3"/>
          <c:order val="3"/>
          <c:tx>
            <c:strRef>
              <c:f>Emigration!$A$288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Emigration!$B$288:$S$288</c:f>
              <c:numCache>
                <c:formatCode>General</c:formatCode>
                <c:ptCount val="18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2.0</c:v>
                </c:pt>
                <c:pt idx="4">
                  <c:v>4.0</c:v>
                </c:pt>
                <c:pt idx="5">
                  <c:v>0.0</c:v>
                </c:pt>
                <c:pt idx="6">
                  <c:v>3.0</c:v>
                </c:pt>
                <c:pt idx="7">
                  <c:v>0.0</c:v>
                </c:pt>
                <c:pt idx="8">
                  <c:v>1.0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1.0</c:v>
                </c:pt>
                <c:pt idx="13">
                  <c:v>1.0</c:v>
                </c:pt>
                <c:pt idx="14">
                  <c:v>2.0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</c:numCache>
            </c:numRef>
          </c:val>
        </c:ser>
        <c:ser>
          <c:idx val="4"/>
          <c:order val="4"/>
          <c:tx>
            <c:strRef>
              <c:f>Emigration!$A$289</c:f>
              <c:strCache>
                <c:ptCount val="1"/>
                <c:pt idx="0">
                  <c:v>Amsterdam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rgbClr val="FF6600"/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Emigration!$B$289:$S$289</c:f>
              <c:numCache>
                <c:formatCode>General</c:formatCode>
                <c:ptCount val="18"/>
                <c:pt idx="4">
                  <c:v>1.0</c:v>
                </c:pt>
                <c:pt idx="6">
                  <c:v>7.0</c:v>
                </c:pt>
                <c:pt idx="7">
                  <c:v>6.0</c:v>
                </c:pt>
                <c:pt idx="9">
                  <c:v>1.0</c:v>
                </c:pt>
                <c:pt idx="10">
                  <c:v>1.0</c:v>
                </c:pt>
                <c:pt idx="11">
                  <c:v>2.0</c:v>
                </c:pt>
                <c:pt idx="16">
                  <c:v>2.0</c:v>
                </c:pt>
              </c:numCache>
            </c:numRef>
          </c:val>
        </c:ser>
        <c:ser>
          <c:idx val="5"/>
          <c:order val="5"/>
          <c:tx>
            <c:strRef>
              <c:f>Emigration!$A$290</c:f>
              <c:strCache>
                <c:ptCount val="1"/>
                <c:pt idx="0">
                  <c:v>Delft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Emigration!$B$290:$S$290</c:f>
              <c:numCache>
                <c:formatCode>General</c:formatCode>
                <c:ptCount val="18"/>
                <c:pt idx="3">
                  <c:v>1.0</c:v>
                </c:pt>
                <c:pt idx="5">
                  <c:v>4.0</c:v>
                </c:pt>
                <c:pt idx="6">
                  <c:v>6.0</c:v>
                </c:pt>
                <c:pt idx="7">
                  <c:v>2.0</c:v>
                </c:pt>
                <c:pt idx="8">
                  <c:v>2.0</c:v>
                </c:pt>
              </c:numCache>
            </c:numRef>
          </c:val>
        </c:ser>
        <c:ser>
          <c:idx val="6"/>
          <c:order val="6"/>
          <c:tx>
            <c:strRef>
              <c:f>Emigration!$A$291</c:f>
              <c:strCache>
                <c:ptCount val="1"/>
                <c:pt idx="0">
                  <c:v>Dordrecht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</c:spPr>
          <c:invertIfNegative val="0"/>
          <c:cat>
            <c:strRef>
              <c:f>Emigration!$B$284:$S$284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Emigration!$B$291:$S$291</c:f>
              <c:numCache>
                <c:formatCode>General</c:formatCode>
                <c:ptCount val="18"/>
                <c:pt idx="4">
                  <c:v>3.0</c:v>
                </c:pt>
                <c:pt idx="5">
                  <c:v>2.0</c:v>
                </c:pt>
                <c:pt idx="14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0904824"/>
        <c:axId val="2090901928"/>
      </c:barChart>
      <c:catAx>
        <c:axId val="2090904824"/>
        <c:scaling>
          <c:orientation val="minMax"/>
        </c:scaling>
        <c:delete val="0"/>
        <c:axPos val="b"/>
        <c:majorTickMark val="out"/>
        <c:minorTickMark val="none"/>
        <c:tickLblPos val="nextTo"/>
        <c:crossAx val="2090901928"/>
        <c:crosses val="autoZero"/>
        <c:auto val="1"/>
        <c:lblAlgn val="ctr"/>
        <c:lblOffset val="100"/>
        <c:noMultiLvlLbl val="0"/>
      </c:catAx>
      <c:valAx>
        <c:axId val="2090901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0904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Emigration!$A$326</c:f>
              <c:strCache>
                <c:ptCount val="1"/>
                <c:pt idx="0">
                  <c:v>Rest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Emigration!$B$326:$S$326</c:f>
              <c:numCache>
                <c:formatCode>General</c:formatCode>
                <c:ptCount val="18"/>
                <c:pt idx="0">
                  <c:v>0.0</c:v>
                </c:pt>
                <c:pt idx="1">
                  <c:v>0.0</c:v>
                </c:pt>
                <c:pt idx="2">
                  <c:v>3.0</c:v>
                </c:pt>
                <c:pt idx="3">
                  <c:v>6.0</c:v>
                </c:pt>
                <c:pt idx="4">
                  <c:v>9.0</c:v>
                </c:pt>
                <c:pt idx="5">
                  <c:v>4.0</c:v>
                </c:pt>
                <c:pt idx="6">
                  <c:v>2.0</c:v>
                </c:pt>
                <c:pt idx="7">
                  <c:v>1.0</c:v>
                </c:pt>
                <c:pt idx="8">
                  <c:v>3.0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2.0</c:v>
                </c:pt>
                <c:pt idx="13">
                  <c:v>0.0</c:v>
                </c:pt>
                <c:pt idx="14">
                  <c:v>3.0</c:v>
                </c:pt>
                <c:pt idx="15">
                  <c:v>1.0</c:v>
                </c:pt>
                <c:pt idx="16">
                  <c:v>2.0</c:v>
                </c:pt>
                <c:pt idx="17">
                  <c:v>0.0</c:v>
                </c:pt>
              </c:numCache>
            </c:numRef>
          </c:val>
        </c:ser>
        <c:ser>
          <c:idx val="1"/>
          <c:order val="1"/>
          <c:tx>
            <c:strRef>
              <c:f>Emigration!$A$327</c:f>
              <c:strCache>
                <c:ptCount val="1"/>
                <c:pt idx="0">
                  <c:v>Antwerp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Emigration!$B$327:$S$327</c:f>
              <c:numCache>
                <c:formatCode>General</c:formatCode>
                <c:ptCount val="18"/>
                <c:pt idx="1">
                  <c:v>4.0</c:v>
                </c:pt>
                <c:pt idx="2">
                  <c:v>1.0</c:v>
                </c:pt>
                <c:pt idx="3">
                  <c:v>5.0</c:v>
                </c:pt>
                <c:pt idx="4">
                  <c:v>8.0</c:v>
                </c:pt>
                <c:pt idx="5">
                  <c:v>6.0</c:v>
                </c:pt>
                <c:pt idx="6">
                  <c:v>4.0</c:v>
                </c:pt>
                <c:pt idx="7">
                  <c:v>7.0</c:v>
                </c:pt>
                <c:pt idx="9">
                  <c:v>1.0</c:v>
                </c:pt>
                <c:pt idx="11">
                  <c:v>1.0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7">
                  <c:v>1.0</c:v>
                </c:pt>
              </c:numCache>
            </c:numRef>
          </c:val>
        </c:ser>
        <c:ser>
          <c:idx val="2"/>
          <c:order val="2"/>
          <c:tx>
            <c:strRef>
              <c:f>Emigration!$A$328</c:f>
              <c:strCache>
                <c:ptCount val="1"/>
                <c:pt idx="0">
                  <c:v>Mechelen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Emigration!$B$328:$S$328</c:f>
              <c:numCache>
                <c:formatCode>General</c:formatCode>
                <c:ptCount val="18"/>
                <c:pt idx="0">
                  <c:v>1.0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5">
                  <c:v>1.0</c:v>
                </c:pt>
                <c:pt idx="6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2.0</c:v>
                </c:pt>
                <c:pt idx="12">
                  <c:v>1.0</c:v>
                </c:pt>
                <c:pt idx="13">
                  <c:v>1.0</c:v>
                </c:pt>
                <c:pt idx="14">
                  <c:v>2.0</c:v>
                </c:pt>
              </c:numCache>
            </c:numRef>
          </c:val>
        </c:ser>
        <c:ser>
          <c:idx val="3"/>
          <c:order val="3"/>
          <c:tx>
            <c:strRef>
              <c:f>Emigration!$A$329</c:f>
              <c:strCache>
                <c:ptCount val="1"/>
                <c:pt idx="0">
                  <c:v>Brussels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Emigration!$B$329:$S$329</c:f>
              <c:numCache>
                <c:formatCode>General</c:formatCode>
                <c:ptCount val="18"/>
                <c:pt idx="5">
                  <c:v>1.0</c:v>
                </c:pt>
                <c:pt idx="6">
                  <c:v>1.0</c:v>
                </c:pt>
                <c:pt idx="7">
                  <c:v>2.0</c:v>
                </c:pt>
                <c:pt idx="8">
                  <c:v>1.0</c:v>
                </c:pt>
                <c:pt idx="9">
                  <c:v>2.0</c:v>
                </c:pt>
                <c:pt idx="11">
                  <c:v>1.0</c:v>
                </c:pt>
                <c:pt idx="14">
                  <c:v>1.0</c:v>
                </c:pt>
              </c:numCache>
            </c:numRef>
          </c:val>
        </c:ser>
        <c:ser>
          <c:idx val="4"/>
          <c:order val="4"/>
          <c:tx>
            <c:strRef>
              <c:f>Emigration!$A$330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/>
              </a:solidFill>
            </a:ln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Emigration!$B$330:$S$330</c:f>
              <c:numCache>
                <c:formatCode>General</c:formatCode>
                <c:ptCount val="18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1.0</c:v>
                </c:pt>
                <c:pt idx="4">
                  <c:v>2.0</c:v>
                </c:pt>
                <c:pt idx="5">
                  <c:v>0.0</c:v>
                </c:pt>
                <c:pt idx="6">
                  <c:v>3.0</c:v>
                </c:pt>
                <c:pt idx="7">
                  <c:v>0.0</c:v>
                </c:pt>
                <c:pt idx="8">
                  <c:v>1.0</c:v>
                </c:pt>
                <c:pt idx="9">
                  <c:v>1.0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1.0</c:v>
                </c:pt>
                <c:pt idx="14">
                  <c:v>1.0</c:v>
                </c:pt>
                <c:pt idx="15">
                  <c:v>1.0</c:v>
                </c:pt>
                <c:pt idx="16">
                  <c:v>0.0</c:v>
                </c:pt>
                <c:pt idx="17">
                  <c:v>0.0</c:v>
                </c:pt>
              </c:numCache>
            </c:numRef>
          </c:val>
        </c:ser>
        <c:ser>
          <c:idx val="5"/>
          <c:order val="5"/>
          <c:tx>
            <c:strRef>
              <c:f>Emigration!$A$331</c:f>
              <c:strCache>
                <c:ptCount val="1"/>
                <c:pt idx="0">
                  <c:v>Amsterdam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rgbClr val="FF6600"/>
              </a:solidFill>
            </a:ln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Emigration!$B$331:$S$331</c:f>
              <c:numCache>
                <c:formatCode>General</c:formatCode>
                <c:ptCount val="18"/>
                <c:pt idx="4">
                  <c:v>8.0</c:v>
                </c:pt>
                <c:pt idx="5">
                  <c:v>3.0</c:v>
                </c:pt>
                <c:pt idx="6">
                  <c:v>8.0</c:v>
                </c:pt>
                <c:pt idx="7">
                  <c:v>6.0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6">
                  <c:v>1.0</c:v>
                </c:pt>
              </c:numCache>
            </c:numRef>
          </c:val>
        </c:ser>
        <c:ser>
          <c:idx val="6"/>
          <c:order val="6"/>
          <c:tx>
            <c:strRef>
              <c:f>Emigration!$A$332</c:f>
              <c:strCache>
                <c:ptCount val="1"/>
                <c:pt idx="0">
                  <c:v>Delft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  <c:invertIfNegative val="0"/>
          <c:cat>
            <c:strRef>
              <c:f>Emigration!$B$325:$S$325</c:f>
              <c:strCache>
                <c:ptCount val="18"/>
                <c:pt idx="0">
                  <c:v>1530</c:v>
                </c:pt>
                <c:pt idx="1">
                  <c:v>1540</c:v>
                </c:pt>
                <c:pt idx="2">
                  <c:v>1550</c:v>
                </c:pt>
                <c:pt idx="3">
                  <c:v>1560</c:v>
                </c:pt>
                <c:pt idx="4">
                  <c:v>1570</c:v>
                </c:pt>
                <c:pt idx="5">
                  <c:v>1580</c:v>
                </c:pt>
                <c:pt idx="6">
                  <c:v>1590</c:v>
                </c:pt>
                <c:pt idx="7">
                  <c:v>1600</c:v>
                </c:pt>
                <c:pt idx="8">
                  <c:v>1610</c:v>
                </c:pt>
                <c:pt idx="9">
                  <c:v>1620</c:v>
                </c:pt>
                <c:pt idx="10">
                  <c:v>1630</c:v>
                </c:pt>
                <c:pt idx="11">
                  <c:v>1640</c:v>
                </c:pt>
                <c:pt idx="12">
                  <c:v>1650</c:v>
                </c:pt>
                <c:pt idx="13">
                  <c:v>1660</c:v>
                </c:pt>
                <c:pt idx="14">
                  <c:v>1670</c:v>
                </c:pt>
                <c:pt idx="15">
                  <c:v>1680</c:v>
                </c:pt>
                <c:pt idx="16">
                  <c:v>1690</c:v>
                </c:pt>
                <c:pt idx="17">
                  <c:v>1700</c:v>
                </c:pt>
              </c:strCache>
            </c:strRef>
          </c:cat>
          <c:val>
            <c:numRef>
              <c:f>Emigration!$B$332:$S$332</c:f>
              <c:numCache>
                <c:formatCode>General</c:formatCode>
                <c:ptCount val="18"/>
                <c:pt idx="3">
                  <c:v>3.0</c:v>
                </c:pt>
                <c:pt idx="4">
                  <c:v>1.0</c:v>
                </c:pt>
                <c:pt idx="5">
                  <c:v>6.0</c:v>
                </c:pt>
                <c:pt idx="6">
                  <c:v>6.0</c:v>
                </c:pt>
                <c:pt idx="7">
                  <c:v>2.0</c:v>
                </c:pt>
                <c:pt idx="8">
                  <c:v>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93731032"/>
        <c:axId val="2093733880"/>
      </c:barChart>
      <c:catAx>
        <c:axId val="2093731032"/>
        <c:scaling>
          <c:orientation val="minMax"/>
        </c:scaling>
        <c:delete val="0"/>
        <c:axPos val="b"/>
        <c:majorTickMark val="out"/>
        <c:minorTickMark val="none"/>
        <c:tickLblPos val="nextTo"/>
        <c:crossAx val="2093733880"/>
        <c:crosses val="autoZero"/>
        <c:auto val="1"/>
        <c:lblAlgn val="ctr"/>
        <c:lblOffset val="100"/>
        <c:noMultiLvlLbl val="0"/>
      </c:catAx>
      <c:valAx>
        <c:axId val="20937338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937310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00847819831089"/>
          <c:y val="0.3361625226625"/>
          <c:w val="0.0991521801689112"/>
          <c:h val="0.305914156564316"/>
        </c:manualLayout>
      </c:layout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5" right="0.75" top="1" bottom="1" header="0.5" footer="0.5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8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406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406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 van Ginhoven" refreshedDate="41680.662129976852" createdVersion="4" refreshedVersion="4" minRefreshableVersion="3" recordCount="1473">
  <cacheSource type="worksheet">
    <worksheetSource ref="A1:BI1474" sheet="MASTERLIST"/>
  </cacheSource>
  <cacheFields count="59">
    <cacheField name="STD_naam" numFmtId="0">
      <sharedItems/>
    </cacheField>
    <cacheField name="CLAN" numFmtId="0">
      <sharedItems containsBlank="1"/>
    </cacheField>
    <cacheField name="ID" numFmtId="0">
      <sharedItems/>
    </cacheField>
    <cacheField name="ROLE" numFmtId="0">
      <sharedItems count="2">
        <s v="master"/>
        <s v="apprentice"/>
      </sharedItems>
    </cacheField>
    <cacheField name="#_leerj" numFmtId="0">
      <sharedItems containsString="0" containsBlank="1" containsNumber="1" containsInteger="1" minValue="1" maxValue="18"/>
    </cacheField>
    <cacheField name="prof_1" numFmtId="0">
      <sharedItems/>
    </cacheField>
    <cacheField name="prof2" numFmtId="0">
      <sharedItems containsBlank="1"/>
    </cacheField>
    <cacheField name="waterverf?" numFmtId="0">
      <sharedItems containsString="0" containsBlank="1" containsNumber="1" containsInteger="1" minValue="1" maxValue="1"/>
    </cacheField>
    <cacheField name="dealer_activity?" numFmtId="0">
      <sharedItems containsString="0" containsBlank="1" containsNumber="1" containsInteger="1" minValue="1" maxValue="1"/>
    </cacheField>
    <cacheField name="Pupils AL?" numFmtId="0">
      <sharedItems containsSemiMixedTypes="0" containsString="0" containsNumber="1" containsInteger="1" minValue="0" maxValue="1"/>
    </cacheField>
    <cacheField name="year_start_E" numFmtId="0">
      <sharedItems containsBlank="1" containsMixedTypes="1" containsNumber="1" containsInteger="1" minValue="1386" maxValue="1714"/>
    </cacheField>
    <cacheField name="year_end_E" numFmtId="0">
      <sharedItems containsBlank="1" containsMixedTypes="1" containsNumber="1" containsInteger="1" minValue="1417" maxValue="1771"/>
    </cacheField>
    <cacheField name="#ActiveYears" numFmtId="0">
      <sharedItems containsString="0" containsBlank="1" containsNumber="1" containsInteger="1" minValue="0" maxValue="78"/>
    </cacheField>
    <cacheField name="active in 1619?" numFmtId="0">
      <sharedItems containsSemiMixedTypes="0" containsString="0" containsNumber="1" containsInteger="1" minValue="0" maxValue="1"/>
    </cacheField>
    <cacheField name="signed 1619 doc?" numFmtId="0">
      <sharedItems containsSemiMixedTypes="0" containsString="0" containsNumber="1" containsInteger="1" minValue="0" maxValue="1"/>
    </cacheField>
    <cacheField name="Birth" numFmtId="0">
      <sharedItems containsBlank="1" containsMixedTypes="1" containsNumber="1" containsInteger="1" minValue="1475" maxValue="1694"/>
    </cacheField>
    <cacheField name="Death" numFmtId="0">
      <sharedItems containsBlank="1" containsMixedTypes="1" containsNumber="1" containsInteger="1" minValue="1504" maxValue="1771"/>
    </cacheField>
    <cacheField name="CITY" numFmtId="0">
      <sharedItems/>
    </cacheField>
    <cacheField name="LAT" numFmtId="0">
      <sharedItems containsSemiMixedTypes="0" containsString="0" containsNumber="1" minValue="51.0167" maxValue="51.0167"/>
    </cacheField>
    <cacheField name="LON" numFmtId="0">
      <sharedItems containsSemiMixedTypes="0" containsString="0" containsNumber="1" minValue="4.4667000000000003" maxValue="4.4667000000000003"/>
    </cacheField>
    <cacheField name="Emig btw 1570 and 1625?" numFmtId="0">
      <sharedItems containsSemiMixedTypes="0" containsString="0" containsNumber="1" containsInteger="1" minValue="0" maxValue="1"/>
    </cacheField>
    <cacheField name="Emigrated" numFmtId="0">
      <sharedItems containsSemiMixedTypes="0" containsString="0" containsNumber="1" containsInteger="1" minValue="0" maxValue="1" count="2">
        <n v="0"/>
        <n v="1"/>
      </sharedItems>
    </cacheField>
    <cacheField name="#Emigs" numFmtId="0">
      <sharedItems containsSemiMixedTypes="0" containsString="0" containsNumber="1" containsInteger="1" minValue="0" maxValue="0"/>
    </cacheField>
    <cacheField name="Emig1_DECADE" numFmtId="0">
      <sharedItems containsBlank="1" count="20">
        <m/>
        <s v="1590"/>
        <s v="1580"/>
        <s v="1550"/>
        <s v="1540"/>
        <s v="1650"/>
        <s v="1570"/>
        <s v="1690"/>
        <s v="1530"/>
        <s v="1600"/>
        <s v="1660"/>
        <s v="1610"/>
        <s v="1620"/>
        <s v="1670"/>
        <s v="1560"/>
        <s v="1630"/>
        <s v="1680"/>
        <s v="1640"/>
        <s v="1700"/>
        <s v="1740"/>
      </sharedItems>
    </cacheField>
    <cacheField name="Emig1_YearStart" numFmtId="0">
      <sharedItems containsString="0" containsBlank="1" containsNumber="1" containsInteger="1" minValue="1531" maxValue="1746"/>
    </cacheField>
    <cacheField name="Emig1_YearEnd" numFmtId="0">
      <sharedItems containsBlank="1" containsMixedTypes="1" containsNumber="1" containsInteger="1" minValue="1539" maxValue="1746"/>
    </cacheField>
    <cacheField name="Emig1_Place" numFmtId="0">
      <sharedItems containsBlank="1" count="36">
        <m/>
        <s v="Danzig"/>
        <s v="Brussels"/>
        <s v="Antwerp"/>
        <s v="Delft"/>
        <s v="Rome"/>
        <s v="Amsterdam"/>
        <s v="Paris"/>
        <s v="Dordrecht"/>
        <s v="Cologne"/>
        <s v="Gent"/>
        <s v="Italy"/>
        <s v="Leeuwarden"/>
        <s v="Mechelen"/>
        <s v="Leipzig"/>
        <s v="Namur"/>
        <s v="Constantinople"/>
        <s v="Naxos"/>
        <s v="Fontainebleau"/>
        <s v="Germany"/>
        <s v="Rotterdam"/>
        <s v="Roermond"/>
        <s v="England"/>
        <s v="Prague"/>
        <s v="Mainz"/>
        <s v="Innsbruck"/>
        <s v="Auch"/>
        <s v="Koningsbergen"/>
        <s v="Haarlem"/>
        <s v="Den Bosch"/>
        <s v="The Hague"/>
        <s v="London"/>
        <s v="Grenoble"/>
        <s v="Zemst"/>
        <s v="Leuven"/>
        <s v="Frankfurt a/M"/>
      </sharedItems>
    </cacheField>
    <cacheField name="Emig2_YearStart" numFmtId="0">
      <sharedItems containsString="0" containsBlank="1" containsNumber="1" containsInteger="1" minValue="1539" maxValue="1705"/>
    </cacheField>
    <cacheField name="Emig2_YearEnd" numFmtId="0">
      <sharedItems containsString="0" containsBlank="1" containsNumber="1" containsInteger="1" minValue="1543" maxValue="1720"/>
    </cacheField>
    <cacheField name="Emig2_Place" numFmtId="0">
      <sharedItems containsBlank="1"/>
    </cacheField>
    <cacheField name="Emig3_YearStart" numFmtId="0">
      <sharedItems containsString="0" containsBlank="1" containsNumber="1" containsInteger="1" minValue="1543" maxValue="1694"/>
    </cacheField>
    <cacheField name="Emig3_YearEnd" numFmtId="0">
      <sharedItems containsString="0" containsBlank="1" containsNumber="1" containsInteger="1" minValue="1563" maxValue="1726"/>
    </cacheField>
    <cacheField name="Emig3_Place" numFmtId="0">
      <sharedItems containsBlank="1"/>
    </cacheField>
    <cacheField name="Emig4_YearStart" numFmtId="0">
      <sharedItems containsString="0" containsBlank="1" containsNumber="1" containsInteger="1" minValue="1563" maxValue="1712"/>
    </cacheField>
    <cacheField name="Emig4_YearEnd" numFmtId="0">
      <sharedItems containsString="0" containsBlank="1" containsNumber="1" containsInteger="1" minValue="1584" maxValue="1716"/>
    </cacheField>
    <cacheField name="Emig4_Place" numFmtId="0">
      <sharedItems containsBlank="1"/>
    </cacheField>
    <cacheField name="Emig_Other" numFmtId="0">
      <sharedItems containsBlank="1"/>
    </cacheField>
    <cacheField name="Last_EmigPl" numFmtId="0">
      <sharedItems containsBlank="1" count="42">
        <m/>
        <s v="Amsterdam"/>
        <s v="Brussels"/>
        <s v="Antwerp"/>
        <s v="Delft"/>
        <s v="Mechelen"/>
        <s v="Breda"/>
        <s v="Cologne"/>
        <s v="Berlin"/>
        <s v="France"/>
        <s v="Rome"/>
        <s v="Leeuwarden"/>
        <s v="Denmark"/>
        <s v="Constantinople"/>
        <s v="Paris"/>
        <s v="Naxos"/>
        <s v="Italy"/>
        <s v="Frankenthal"/>
        <s v="Rotterdam"/>
        <s v="Hamburg"/>
        <s v="England"/>
        <s v="Leipzig"/>
        <s v="Prague"/>
        <s v="Wurzburg"/>
        <s v="Hoorn"/>
        <s v="Vienna"/>
        <s v="Mechelen "/>
        <s v="Auch"/>
        <s v="Lyon"/>
        <s v="Spain"/>
        <s v="Danzig"/>
        <s v="Middelburg"/>
        <s v="Haarlem"/>
        <s v="Den Bosch"/>
        <s v="The Hague"/>
        <s v="London"/>
        <s v="Grenoble"/>
        <s v="Zemst"/>
        <s v="Leuven"/>
        <s v="Frankfurt a/M"/>
        <s v="Leiden"/>
        <s v="Germany"/>
      </sharedItems>
    </cacheField>
    <cacheField name="Dealership connection?" numFmtId="0">
      <sharedItems containsString="0" containsBlank="1" containsNumber="1" containsInteger="1" minValue="1" maxValue="1"/>
    </cacheField>
    <cacheField name="Dealer_connection1" numFmtId="0">
      <sharedItems containsBlank="1"/>
    </cacheField>
    <cacheField name="Dealer_connection2" numFmtId="0">
      <sharedItems containsBlank="1"/>
    </cacheField>
    <cacheField name="Dealer_connection3" numFmtId="0">
      <sharedItems containsBlank="1"/>
    </cacheField>
    <cacheField name="Contracted_with [PAINTER NAME]" numFmtId="0">
      <sharedItems containsBlank="1"/>
    </cacheField>
    <cacheField name="relationship1 (ex. Father of)" numFmtId="0">
      <sharedItems containsBlank="1"/>
    </cacheField>
    <cacheField name="artist_name1" numFmtId="0">
      <sharedItems containsBlank="1"/>
    </cacheField>
    <cacheField name="relationship2 (ex. Father of)" numFmtId="0">
      <sharedItems containsBlank="1"/>
    </cacheField>
    <cacheField name="artist_name2" numFmtId="0">
      <sharedItems containsBlank="1"/>
    </cacheField>
    <cacheField name="Sources" numFmtId="0">
      <sharedItems containsBlank="1"/>
    </cacheField>
    <cacheField name="count" numFmtId="0">
      <sharedItems containsSemiMixedTypes="0" containsString="0" containsNumber="1" containsInteger="1" minValue="1" maxValue="1"/>
    </cacheField>
    <cacheField name="Act_1540_1570" numFmtId="0">
      <sharedItems containsSemiMixedTypes="0" containsString="0" containsNumber="1" containsInteger="1" minValue="0" maxValue="1" count="2">
        <n v="1"/>
        <n v="0"/>
      </sharedItems>
    </cacheField>
    <cacheField name="Act_1571_1608" numFmtId="0">
      <sharedItems containsSemiMixedTypes="0" containsString="0" containsNumber="1" containsInteger="1" minValue="0" maxValue="1"/>
    </cacheField>
    <cacheField name="Act_1609_1621" numFmtId="0">
      <sharedItems containsSemiMixedTypes="0" containsString="0" containsNumber="1" containsInteger="1" minValue="0" maxValue="1"/>
    </cacheField>
    <cacheField name="Act_1622_1648" numFmtId="0">
      <sharedItems containsSemiMixedTypes="0" containsString="0" containsNumber="1" containsInteger="1" minValue="0" maxValue="1"/>
    </cacheField>
    <cacheField name="Act_1649_1680" numFmtId="0">
      <sharedItems containsSemiMixedTypes="0" containsString="0" containsNumber="1" containsInteger="1" minValue="0" maxValue="1"/>
    </cacheField>
    <cacheField name="Emig_1540_1570" numFmtId="0">
      <sharedItems containsSemiMixedTypes="0" containsString="0" containsNumber="1" containsInteger="1" minValue="0" maxValue="1" count="2">
        <n v="0"/>
        <n v="1"/>
      </sharedItems>
    </cacheField>
    <cacheField name="Emig_1571_1608" numFmtId="0">
      <sharedItems containsSemiMixedTypes="0" containsString="0" containsNumber="1" containsInteger="1" minValue="0" maxValue="1"/>
    </cacheField>
    <cacheField name="Emig_1609_1621" numFmtId="0">
      <sharedItems containsSemiMixedTypes="0" containsString="0" containsNumber="1" containsInteger="1" minValue="0" maxValue="1"/>
    </cacheField>
    <cacheField name="Emig_1622_1648" numFmtId="0">
      <sharedItems containsSemiMixedTypes="0" containsString="0" containsNumber="1" containsInteger="1" minValue="0" maxValue="1"/>
    </cacheField>
    <cacheField name="Emig_1649_1680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andra van Ginhoven" refreshedDate="41680.662133796293" createdVersion="4" refreshedVersion="4" minRefreshableVersion="3" recordCount="1473">
  <cacheSource type="worksheet">
    <worksheetSource ref="A1:BD1474" sheet="MASTERLIST"/>
  </cacheSource>
  <cacheFields count="54">
    <cacheField name="STD_naam" numFmtId="0">
      <sharedItems/>
    </cacheField>
    <cacheField name="CLAN" numFmtId="0">
      <sharedItems containsBlank="1"/>
    </cacheField>
    <cacheField name="ID" numFmtId="0">
      <sharedItems/>
    </cacheField>
    <cacheField name="ROLE" numFmtId="0">
      <sharedItems count="2">
        <s v="master"/>
        <s v="apprentice"/>
      </sharedItems>
    </cacheField>
    <cacheField name="#_leerj" numFmtId="0">
      <sharedItems containsString="0" containsBlank="1" containsNumber="1" containsInteger="1" minValue="1" maxValue="18"/>
    </cacheField>
    <cacheField name="prof_1" numFmtId="0">
      <sharedItems count="18">
        <s v="?"/>
        <s v="schilder"/>
        <s v="beeldsnijder"/>
        <s v="goudslager"/>
        <s v="stoffeerder"/>
        <s v="colorist"/>
        <s v="kleinsteker"/>
        <s v="verlichter"/>
        <s v="cartographer"/>
        <s v="engraver"/>
        <s v="tapijtontwerp"/>
        <s v="glasschilder"/>
        <s v="vergulder"/>
        <s v="tekenaar"/>
        <s v="plaatsnijder"/>
        <s v="printsteker"/>
        <s v="goudsmid"/>
        <s v="beeldhouwer"/>
      </sharedItems>
    </cacheField>
    <cacheField name="prof2" numFmtId="0">
      <sharedItems containsBlank="1"/>
    </cacheField>
    <cacheField name="waterverf?" numFmtId="0">
      <sharedItems containsString="0" containsBlank="1" containsNumber="1" containsInteger="1" minValue="1" maxValue="1"/>
    </cacheField>
    <cacheField name="dealer_activity?" numFmtId="0">
      <sharedItems containsString="0" containsBlank="1" containsNumber="1" containsInteger="1" minValue="1" maxValue="1"/>
    </cacheField>
    <cacheField name="Pupils AL?" numFmtId="0">
      <sharedItems containsSemiMixedTypes="0" containsString="0" containsNumber="1" containsInteger="1" minValue="0" maxValue="1"/>
    </cacheField>
    <cacheField name="year_start_E" numFmtId="0">
      <sharedItems containsBlank="1" containsMixedTypes="1" containsNumber="1" containsInteger="1" minValue="1386" maxValue="1714"/>
    </cacheField>
    <cacheField name="year_end_E" numFmtId="0">
      <sharedItems containsBlank="1" containsMixedTypes="1" containsNumber="1" containsInteger="1" minValue="1417" maxValue="1771"/>
    </cacheField>
    <cacheField name="#ActiveYears" numFmtId="0">
      <sharedItems containsString="0" containsBlank="1" containsNumber="1" containsInteger="1" minValue="0" maxValue="78"/>
    </cacheField>
    <cacheField name="active in 1619?" numFmtId="0">
      <sharedItems containsSemiMixedTypes="0" containsString="0" containsNumber="1" containsInteger="1" minValue="0" maxValue="1"/>
    </cacheField>
    <cacheField name="signed 1619 doc?" numFmtId="0">
      <sharedItems containsSemiMixedTypes="0" containsString="0" containsNumber="1" containsInteger="1" minValue="0" maxValue="1"/>
    </cacheField>
    <cacheField name="Birth" numFmtId="0">
      <sharedItems containsBlank="1" containsMixedTypes="1" containsNumber="1" containsInteger="1" minValue="1475" maxValue="1694"/>
    </cacheField>
    <cacheField name="Death" numFmtId="0">
      <sharedItems containsBlank="1" containsMixedTypes="1" containsNumber="1" containsInteger="1" minValue="1504" maxValue="1771"/>
    </cacheField>
    <cacheField name="CITY" numFmtId="0">
      <sharedItems/>
    </cacheField>
    <cacheField name="LAT" numFmtId="0">
      <sharedItems containsSemiMixedTypes="0" containsString="0" containsNumber="1" minValue="51.0167" maxValue="51.0167"/>
    </cacheField>
    <cacheField name="LON" numFmtId="0">
      <sharedItems containsSemiMixedTypes="0" containsString="0" containsNumber="1" minValue="4.4667000000000003" maxValue="4.4667000000000003"/>
    </cacheField>
    <cacheField name="Emig btw 1570 and 1625?" numFmtId="0">
      <sharedItems containsSemiMixedTypes="0" containsString="0" containsNumber="1" containsInteger="1" minValue="0" maxValue="1"/>
    </cacheField>
    <cacheField name="Emigrated" numFmtId="0">
      <sharedItems containsSemiMixedTypes="0" containsString="0" containsNumber="1" containsInteger="1" minValue="0" maxValue="1" count="2">
        <n v="0"/>
        <n v="1"/>
      </sharedItems>
    </cacheField>
    <cacheField name="#Emigs" numFmtId="0">
      <sharedItems containsSemiMixedTypes="0" containsString="0" containsNumber="1" containsInteger="1" minValue="0" maxValue="0"/>
    </cacheField>
    <cacheField name="Emig1_DECADE" numFmtId="0">
      <sharedItems containsBlank="1"/>
    </cacheField>
    <cacheField name="Emig1_YearStart" numFmtId="0">
      <sharedItems containsString="0" containsBlank="1" containsNumber="1" containsInteger="1" minValue="1531" maxValue="1746"/>
    </cacheField>
    <cacheField name="Emig1_YearEnd" numFmtId="0">
      <sharedItems containsBlank="1" containsMixedTypes="1" containsNumber="1" containsInteger="1" minValue="1539" maxValue="1746"/>
    </cacheField>
    <cacheField name="Emig1_Place" numFmtId="0">
      <sharedItems containsBlank="1" count="36">
        <m/>
        <s v="Danzig"/>
        <s v="Brussels"/>
        <s v="Antwerp"/>
        <s v="Delft"/>
        <s v="Rome"/>
        <s v="Amsterdam"/>
        <s v="Paris"/>
        <s v="Dordrecht"/>
        <s v="Cologne"/>
        <s v="Gent"/>
        <s v="Italy"/>
        <s v="Leeuwarden"/>
        <s v="Mechelen"/>
        <s v="Leipzig"/>
        <s v="Namur"/>
        <s v="Constantinople"/>
        <s v="Naxos"/>
        <s v="Fontainebleau"/>
        <s v="Germany"/>
        <s v="Rotterdam"/>
        <s v="Roermond"/>
        <s v="England"/>
        <s v="Prague"/>
        <s v="Mainz"/>
        <s v="Innsbruck"/>
        <s v="Auch"/>
        <s v="Koningsbergen"/>
        <s v="Haarlem"/>
        <s v="Den Bosch"/>
        <s v="The Hague"/>
        <s v="London"/>
        <s v="Grenoble"/>
        <s v="Zemst"/>
        <s v="Leuven"/>
        <s v="Frankfurt a/M"/>
      </sharedItems>
    </cacheField>
    <cacheField name="Emig2_YearStart" numFmtId="0">
      <sharedItems containsString="0" containsBlank="1" containsNumber="1" containsInteger="1" minValue="1539" maxValue="1705"/>
    </cacheField>
    <cacheField name="Emig2_YearEnd" numFmtId="0">
      <sharedItems containsString="0" containsBlank="1" containsNumber="1" containsInteger="1" minValue="1543" maxValue="1720"/>
    </cacheField>
    <cacheField name="Emig2_Place" numFmtId="0">
      <sharedItems containsBlank="1" count="31">
        <m/>
        <s v="Prague"/>
        <s v="Mechelen"/>
        <s v="Breda"/>
        <s v="Bergen-o-Z"/>
        <s v="Amsterdam"/>
        <s v="Rotterdam"/>
        <s v="Berlin"/>
        <s v="Brussels"/>
        <s v="Antwerp"/>
        <s v="Delft"/>
        <s v="Denmark"/>
        <s v="Madrid"/>
        <s v="Paris"/>
        <s v="Frankenthal"/>
        <s v="England"/>
        <s v="Wurzburg"/>
        <s v="Venice-Flor-Naples"/>
        <s v="Rome"/>
        <s v="Bremen"/>
        <s v="Mechelen "/>
        <s v="Lyon"/>
        <s v="Spain"/>
        <s v="Danzig"/>
        <s v="Middelburg"/>
        <s v="Cologne"/>
        <s v="Aachen"/>
        <s v="Vienna"/>
        <s v="Frankfurt a/M"/>
        <s v="Italy"/>
        <s v="Fontainebleau" u="1"/>
      </sharedItems>
    </cacheField>
    <cacheField name="Emig3_YearStart" numFmtId="0">
      <sharedItems containsString="0" containsBlank="1" containsNumber="1" containsInteger="1" minValue="1543" maxValue="1694"/>
    </cacheField>
    <cacheField name="Emig3_YearEnd" numFmtId="0">
      <sharedItems containsString="0" containsBlank="1" containsNumber="1" containsInteger="1" minValue="1563" maxValue="1726"/>
    </cacheField>
    <cacheField name="Emig3_Place" numFmtId="0">
      <sharedItems containsBlank="1"/>
    </cacheField>
    <cacheField name="Emig4_YearStart" numFmtId="0">
      <sharedItems containsString="0" containsBlank="1" containsNumber="1" containsInteger="1" minValue="1563" maxValue="1712"/>
    </cacheField>
    <cacheField name="Emig4_YearEnd" numFmtId="0">
      <sharedItems containsString="0" containsBlank="1" containsNumber="1" containsInteger="1" minValue="1584" maxValue="1716"/>
    </cacheField>
    <cacheField name="Emig4_Place" numFmtId="0">
      <sharedItems containsBlank="1"/>
    </cacheField>
    <cacheField name="Emig_Other" numFmtId="0">
      <sharedItems containsBlank="1"/>
    </cacheField>
    <cacheField name="Last_EmigPl" numFmtId="0">
      <sharedItems containsBlank="1"/>
    </cacheField>
    <cacheField name="Dealership connection?" numFmtId="0">
      <sharedItems containsString="0" containsBlank="1" containsNumber="1" containsInteger="1" minValue="1" maxValue="1"/>
    </cacheField>
    <cacheField name="Dealer_connection1" numFmtId="0">
      <sharedItems containsBlank="1"/>
    </cacheField>
    <cacheField name="Dealer_connection2" numFmtId="0">
      <sharedItems containsBlank="1"/>
    </cacheField>
    <cacheField name="Dealer_connection3" numFmtId="0">
      <sharedItems containsBlank="1"/>
    </cacheField>
    <cacheField name="Contracted_with [PAINTER NAME]" numFmtId="0">
      <sharedItems containsBlank="1"/>
    </cacheField>
    <cacheField name="relationship1 (ex. Father of)" numFmtId="0">
      <sharedItems containsBlank="1"/>
    </cacheField>
    <cacheField name="artist_name1" numFmtId="0">
      <sharedItems containsBlank="1"/>
    </cacheField>
    <cacheField name="relationship2 (ex. Father of)" numFmtId="0">
      <sharedItems containsBlank="1"/>
    </cacheField>
    <cacheField name="artist_name2" numFmtId="0">
      <sharedItems containsBlank="1"/>
    </cacheField>
    <cacheField name="Sources" numFmtId="0">
      <sharedItems containsBlank="1"/>
    </cacheField>
    <cacheField name="count" numFmtId="0">
      <sharedItems containsSemiMixedTypes="0" containsString="0" containsNumber="1" containsInteger="1" minValue="1" maxValue="1"/>
    </cacheField>
    <cacheField name="Act_1540_1570" numFmtId="0">
      <sharedItems containsSemiMixedTypes="0" containsString="0" containsNumber="1" containsInteger="1" minValue="0" maxValue="1"/>
    </cacheField>
    <cacheField name="Act_1571_1608" numFmtId="0">
      <sharedItems containsSemiMixedTypes="0" containsString="0" containsNumber="1" containsInteger="1" minValue="0" maxValue="1"/>
    </cacheField>
    <cacheField name="Act_1609_1621" numFmtId="0">
      <sharedItems containsSemiMixedTypes="0" containsString="0" containsNumber="1" containsInteger="1" minValue="0" maxValue="1"/>
    </cacheField>
    <cacheField name="Act_1622_1648" numFmtId="0">
      <sharedItems containsSemiMixedTypes="0" containsString="0" containsNumber="1" containsInteger="1" minValue="0" maxValue="1"/>
    </cacheField>
    <cacheField name="Act_1649_1680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73">
  <r>
    <s v="?, ?"/>
    <m/>
    <s v="M00000"/>
    <x v="0"/>
    <n v="1"/>
    <s v="?"/>
    <m/>
    <m/>
    <m/>
    <n v="1"/>
    <n v="1536"/>
    <n v="1613"/>
    <n v="78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1"/>
    <n v="0"/>
    <n v="0"/>
    <x v="0"/>
    <n v="0"/>
    <n v="0"/>
    <n v="0"/>
    <n v="0"/>
  </r>
  <r>
    <s v="Adriaens, Michiel"/>
    <s v="Adriaens"/>
    <s v="M00001"/>
    <x v="0"/>
    <n v="1"/>
    <s v="schilder"/>
    <m/>
    <m/>
    <m/>
    <n v="1"/>
    <n v="1633"/>
    <n v="163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Adriaenssens, Gielis"/>
    <s v="Adriaenssens"/>
    <s v="M00002"/>
    <x v="0"/>
    <n v="5"/>
    <s v="schilder"/>
    <m/>
    <n v="1"/>
    <m/>
    <n v="1"/>
    <n v="1607"/>
    <n v="1637"/>
    <n v="3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0"/>
    <x v="0"/>
    <n v="0"/>
    <n v="0"/>
    <n v="0"/>
    <n v="0"/>
  </r>
  <r>
    <s v="Aerts, Hendrick"/>
    <s v="Aerts"/>
    <s v="M00003"/>
    <x v="0"/>
    <m/>
    <s v="schilder"/>
    <s v="architect"/>
    <m/>
    <m/>
    <n v="0"/>
    <n v="1574"/>
    <n v="1592"/>
    <n v="19"/>
    <n v="0"/>
    <n v="0"/>
    <m/>
    <n v="1603"/>
    <s v="Mechelen"/>
    <n v="51.0167"/>
    <n v="4.4667000000000003"/>
    <n v="1"/>
    <x v="1"/>
    <n v="0"/>
    <x v="1"/>
    <n v="1592"/>
    <n v="1595"/>
    <x v="1"/>
    <n v="1596"/>
    <n v="1599"/>
    <s v="Prague"/>
    <n v="1600"/>
    <m/>
    <s v="Amsterdam"/>
    <m/>
    <m/>
    <m/>
    <m/>
    <x v="1"/>
    <m/>
    <m/>
    <m/>
    <m/>
    <m/>
    <m/>
    <m/>
    <m/>
    <m/>
    <s v="ECO; Briels"/>
    <n v="1"/>
    <x v="1"/>
    <n v="1"/>
    <n v="0"/>
    <n v="0"/>
    <n v="0"/>
    <x v="0"/>
    <n v="1"/>
    <n v="0"/>
    <n v="0"/>
    <n v="0"/>
  </r>
  <r>
    <s v="Aken,"/>
    <s v="Aken"/>
    <s v="M00004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Alsloot, Denys"/>
    <s v="Alsloot"/>
    <s v="M00005"/>
    <x v="0"/>
    <m/>
    <s v="schilder"/>
    <m/>
    <m/>
    <m/>
    <n v="0"/>
    <n v="1588"/>
    <n v="1599"/>
    <n v="12"/>
    <n v="0"/>
    <n v="0"/>
    <s v="1570"/>
    <s v="1627"/>
    <s v="Mechelen"/>
    <n v="51.0167"/>
    <n v="4.4667000000000003"/>
    <n v="1"/>
    <x v="1"/>
    <n v="0"/>
    <x v="1"/>
    <n v="1599"/>
    <m/>
    <x v="2"/>
    <m/>
    <m/>
    <m/>
    <m/>
    <m/>
    <m/>
    <m/>
    <m/>
    <m/>
    <m/>
    <x v="2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Anthonis, Jan"/>
    <s v="Anthonis"/>
    <s v="M00006"/>
    <x v="0"/>
    <m/>
    <s v="schilder"/>
    <m/>
    <m/>
    <m/>
    <n v="0"/>
    <n v="1562"/>
    <n v="1580"/>
    <n v="19"/>
    <n v="0"/>
    <n v="0"/>
    <m/>
    <m/>
    <s v="Mechelen"/>
    <n v="51.0167"/>
    <n v="4.4667000000000003"/>
    <n v="1"/>
    <x v="1"/>
    <n v="0"/>
    <x v="2"/>
    <n v="1580"/>
    <m/>
    <x v="3"/>
    <m/>
    <m/>
    <m/>
    <m/>
    <m/>
    <m/>
    <m/>
    <m/>
    <m/>
    <m/>
    <x v="3"/>
    <m/>
    <m/>
    <m/>
    <m/>
    <m/>
    <m/>
    <m/>
    <m/>
    <m/>
    <s v="ECO; Neeffs 332"/>
    <n v="1"/>
    <x v="0"/>
    <n v="1"/>
    <n v="0"/>
    <n v="0"/>
    <n v="0"/>
    <x v="0"/>
    <n v="1"/>
    <n v="0"/>
    <n v="0"/>
    <n v="0"/>
  </r>
  <r>
    <s v="Apostool, Gielis"/>
    <s v="Apostool"/>
    <s v="M00007"/>
    <x v="0"/>
    <n v="1"/>
    <s v="?"/>
    <m/>
    <m/>
    <m/>
    <n v="1"/>
    <n v="1559"/>
    <n v="156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Arentsz, Adriaen"/>
    <s v="Arentsz"/>
    <s v="M00008"/>
    <x v="0"/>
    <m/>
    <s v="schilder"/>
    <m/>
    <m/>
    <m/>
    <n v="0"/>
    <n v="1576"/>
    <n v="1594"/>
    <n v="19"/>
    <n v="0"/>
    <n v="0"/>
    <m/>
    <m/>
    <s v="Mechelen"/>
    <n v="51.0167"/>
    <n v="4.4667000000000003"/>
    <n v="1"/>
    <x v="1"/>
    <n v="0"/>
    <x v="1"/>
    <n v="1594"/>
    <m/>
    <x v="4"/>
    <m/>
    <m/>
    <m/>
    <m/>
    <m/>
    <m/>
    <m/>
    <m/>
    <m/>
    <m/>
    <x v="4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Bangwils, Pieter"/>
    <s v="Bangwils"/>
    <s v="M00009"/>
    <x v="0"/>
    <n v="1"/>
    <s v="schilder"/>
    <m/>
    <m/>
    <m/>
    <n v="1"/>
    <n v="1601"/>
    <n v="160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Bayens, Antoon"/>
    <s v="Bayens"/>
    <s v="M00010"/>
    <x v="0"/>
    <n v="8"/>
    <s v="beeldsnijder"/>
    <s v="beeldhouwer"/>
    <m/>
    <m/>
    <n v="1"/>
    <n v="1613"/>
    <n v="1659"/>
    <n v="4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1"/>
    <x v="0"/>
    <n v="0"/>
    <n v="0"/>
    <n v="0"/>
    <n v="0"/>
  </r>
  <r>
    <s v="Beagle, Peter"/>
    <s v="Beagle"/>
    <s v="M00011"/>
    <x v="0"/>
    <m/>
    <s v="schilder"/>
    <m/>
    <m/>
    <n v="1"/>
    <n v="0"/>
    <n v="1595"/>
    <n v="1605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Beagle, Anthony"/>
    <m/>
    <m/>
    <m/>
    <m/>
    <m/>
    <m/>
    <m/>
    <m/>
    <n v="1"/>
    <x v="1"/>
    <n v="1"/>
    <n v="0"/>
    <n v="0"/>
    <n v="0"/>
    <x v="0"/>
    <n v="0"/>
    <n v="0"/>
    <n v="0"/>
    <n v="0"/>
  </r>
  <r>
    <s v="Beda, Huybrecht"/>
    <s v="Beda"/>
    <s v="M00012"/>
    <x v="0"/>
    <n v="1"/>
    <s v="schilder"/>
    <m/>
    <m/>
    <m/>
    <n v="1"/>
    <n v="1563"/>
    <n v="156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Berckx, Huybrecht"/>
    <s v="Berckx"/>
    <s v="M00013"/>
    <x v="0"/>
    <n v="1"/>
    <s v="?"/>
    <m/>
    <m/>
    <m/>
    <n v="1"/>
    <n v="1565"/>
    <n v="157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Berens, Paul"/>
    <s v="Berens"/>
    <s v="M00014"/>
    <x v="0"/>
    <m/>
    <s v="schilder"/>
    <m/>
    <m/>
    <m/>
    <n v="0"/>
    <n v="1588"/>
    <n v="1606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1"/>
    <n v="0"/>
    <n v="0"/>
    <n v="0"/>
    <x v="0"/>
    <n v="0"/>
    <n v="0"/>
    <n v="0"/>
    <n v="0"/>
  </r>
  <r>
    <s v="Berinckx, Albert"/>
    <s v="Berinckx"/>
    <s v="M00015"/>
    <x v="0"/>
    <m/>
    <s v="schilder"/>
    <m/>
    <m/>
    <m/>
    <n v="0"/>
    <n v="1670"/>
    <n v="1688"/>
    <m/>
    <n v="0"/>
    <n v="0"/>
    <s v="1652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Berinckx, Gregorius III"/>
    <m/>
    <m/>
    <s v="ECO"/>
    <n v="1"/>
    <x v="1"/>
    <n v="0"/>
    <n v="0"/>
    <n v="0"/>
    <n v="1"/>
    <x v="0"/>
    <n v="0"/>
    <n v="0"/>
    <n v="0"/>
    <n v="0"/>
  </r>
  <r>
    <s v="Berinckx, Cornelis"/>
    <s v="Berinckx"/>
    <s v="M00016"/>
    <x v="0"/>
    <n v="6"/>
    <s v="schilder"/>
    <m/>
    <m/>
    <m/>
    <n v="1"/>
    <n v="1632"/>
    <n v="1655"/>
    <n v="24"/>
    <n v="0"/>
    <n v="0"/>
    <s v="1603"/>
    <s v="165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m/>
    <m/>
    <m/>
    <s v="son"/>
    <s v="Berinckx, Gregorius II"/>
    <m/>
    <m/>
    <s v="AL"/>
    <n v="1"/>
    <x v="1"/>
    <n v="0"/>
    <n v="0"/>
    <n v="1"/>
    <n v="1"/>
    <x v="0"/>
    <n v="0"/>
    <n v="0"/>
    <n v="0"/>
    <n v="0"/>
  </r>
  <r>
    <s v="Berinckx, Gilliam"/>
    <s v="Berinckx"/>
    <s v="M00017"/>
    <x v="0"/>
    <m/>
    <s v="schilder"/>
    <m/>
    <m/>
    <m/>
    <n v="0"/>
    <n v="1622"/>
    <n v="1644"/>
    <n v="23"/>
    <n v="0"/>
    <n v="0"/>
    <s v="1600?"/>
    <s v="164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1"/>
    <n v="0"/>
    <x v="0"/>
    <n v="0"/>
    <n v="0"/>
    <n v="0"/>
    <n v="0"/>
  </r>
  <r>
    <s v="Berinckx, Gregorius"/>
    <s v="Berinckx"/>
    <s v="M00018"/>
    <x v="0"/>
    <n v="1"/>
    <s v="schilder"/>
    <m/>
    <n v="1"/>
    <m/>
    <n v="1"/>
    <n v="1555"/>
    <n v="1573"/>
    <n v="19"/>
    <n v="0"/>
    <n v="0"/>
    <n v="1526"/>
    <n v="1573"/>
    <s v="Mechelen"/>
    <n v="51.0167"/>
    <n v="4.4667000000000003"/>
    <n v="0"/>
    <x v="1"/>
    <n v="0"/>
    <x v="3"/>
    <n v="1554"/>
    <n v="1555"/>
    <x v="5"/>
    <n v="1555"/>
    <m/>
    <s v="Mechelen"/>
    <m/>
    <m/>
    <m/>
    <m/>
    <m/>
    <m/>
    <m/>
    <x v="5"/>
    <m/>
    <m/>
    <m/>
    <m/>
    <m/>
    <s v="father"/>
    <s v="Berinckx, Paul"/>
    <m/>
    <m/>
    <s v="AL; ECO"/>
    <n v="1"/>
    <x v="0"/>
    <n v="1"/>
    <n v="0"/>
    <n v="0"/>
    <n v="0"/>
    <x v="1"/>
    <n v="0"/>
    <n v="0"/>
    <n v="0"/>
    <n v="0"/>
  </r>
  <r>
    <s v="Berinckx, Gregorius II"/>
    <s v="Berinckx"/>
    <s v="M00019"/>
    <x v="0"/>
    <n v="10"/>
    <s v="schilder"/>
    <m/>
    <m/>
    <m/>
    <n v="1"/>
    <n v="1604"/>
    <n v="1669"/>
    <n v="66"/>
    <n v="1"/>
    <n v="1"/>
    <s v="1584?"/>
    <s v="166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s v="father"/>
    <s v="Berinckx, Gregorius III"/>
    <s v="father"/>
    <s v="Berinckx, Cornelis"/>
    <s v="AL; ECO"/>
    <n v="1"/>
    <x v="1"/>
    <n v="1"/>
    <n v="1"/>
    <n v="1"/>
    <n v="1"/>
    <x v="0"/>
    <n v="0"/>
    <n v="0"/>
    <n v="0"/>
    <n v="0"/>
  </r>
  <r>
    <s v="Berinckx, Gregorius III"/>
    <s v="Berinckx"/>
    <s v="M00020"/>
    <x v="0"/>
    <m/>
    <s v="schilder"/>
    <m/>
    <m/>
    <m/>
    <n v="0"/>
    <n v="1637"/>
    <n v="1655"/>
    <m/>
    <n v="0"/>
    <n v="0"/>
    <s v="1619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Berinckx, Gregorius V"/>
    <s v="father"/>
    <s v="Berinckx, Albert"/>
    <s v="AL; ECO"/>
    <n v="1"/>
    <x v="1"/>
    <n v="0"/>
    <n v="0"/>
    <n v="1"/>
    <n v="1"/>
    <x v="0"/>
    <n v="0"/>
    <n v="0"/>
    <n v="0"/>
    <n v="0"/>
  </r>
  <r>
    <s v="Berinckx, Gregorius IV"/>
    <s v="Berinckx"/>
    <s v="M00021"/>
    <x v="0"/>
    <m/>
    <s v="schilder"/>
    <m/>
    <m/>
    <m/>
    <n v="0"/>
    <n v="1667"/>
    <n v="1685"/>
    <m/>
    <n v="0"/>
    <n v="0"/>
    <s v="1649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Berinckx, Cornelis"/>
    <m/>
    <m/>
    <s v="AL; ECO"/>
    <n v="1"/>
    <x v="1"/>
    <n v="0"/>
    <n v="0"/>
    <n v="0"/>
    <n v="1"/>
    <x v="0"/>
    <n v="0"/>
    <n v="0"/>
    <n v="0"/>
    <n v="0"/>
  </r>
  <r>
    <s v="Berinckx, Gregorius V"/>
    <s v="Berinckx"/>
    <s v="M00022"/>
    <x v="0"/>
    <m/>
    <s v="schilder"/>
    <m/>
    <m/>
    <m/>
    <n v="0"/>
    <n v="1671"/>
    <n v="1689"/>
    <m/>
    <n v="0"/>
    <n v="0"/>
    <s v="1653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ECO"/>
    <n v="1"/>
    <x v="1"/>
    <n v="0"/>
    <n v="0"/>
    <n v="0"/>
    <n v="1"/>
    <x v="0"/>
    <n v="0"/>
    <n v="0"/>
    <n v="0"/>
    <n v="0"/>
  </r>
  <r>
    <s v="Berinckx, Jean-Baptiste"/>
    <s v="Berinckx"/>
    <s v="M00023"/>
    <x v="0"/>
    <n v="2"/>
    <s v="schilder"/>
    <m/>
    <m/>
    <m/>
    <n v="1"/>
    <n v="1651"/>
    <n v="1682"/>
    <n v="32"/>
    <n v="0"/>
    <n v="0"/>
    <n v="1634"/>
    <n v="1682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m/>
    <m/>
    <m/>
    <s v="son"/>
    <s v="Berinckx, Cornelis"/>
    <m/>
    <m/>
    <s v="Duverger; ECO; Neefs 200"/>
    <n v="1"/>
    <x v="1"/>
    <n v="0"/>
    <n v="0"/>
    <n v="0"/>
    <n v="1"/>
    <x v="0"/>
    <n v="0"/>
    <n v="0"/>
    <n v="0"/>
    <n v="0"/>
  </r>
  <r>
    <s v="Berinckx, Paul"/>
    <s v="Berinckx"/>
    <s v="M00024"/>
    <x v="0"/>
    <n v="1"/>
    <s v="schilder"/>
    <m/>
    <m/>
    <m/>
    <n v="1"/>
    <n v="1594"/>
    <n v="1614"/>
    <n v="21"/>
    <n v="0"/>
    <n v="0"/>
    <s v="1574"/>
    <n v="161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Berinckx, Gregorius II"/>
    <s v="son"/>
    <s v="Berinckx, Gregorius"/>
    <s v="AL; ECO"/>
    <n v="1"/>
    <x v="1"/>
    <n v="1"/>
    <n v="1"/>
    <n v="0"/>
    <n v="0"/>
    <x v="0"/>
    <n v="0"/>
    <n v="0"/>
    <n v="0"/>
    <n v="0"/>
  </r>
  <r>
    <s v="Berts, Vernando"/>
    <s v="Berts"/>
    <s v="M00025"/>
    <x v="0"/>
    <n v="1"/>
    <s v="?"/>
    <m/>
    <m/>
    <m/>
    <n v="1"/>
    <n v="1592"/>
    <n v="159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Bessemeers, Antoine"/>
    <s v="Bessemeers"/>
    <s v="M00026"/>
    <x v="0"/>
    <m/>
    <s v="schilder"/>
    <m/>
    <n v="1"/>
    <m/>
    <n v="0"/>
    <n v="1544"/>
    <n v="1544"/>
    <n v="1"/>
    <n v="0"/>
    <n v="0"/>
    <m/>
    <m/>
    <s v="Mechelen"/>
    <n v="51.0167"/>
    <n v="4.4667000000000003"/>
    <n v="0"/>
    <x v="1"/>
    <n v="0"/>
    <x v="4"/>
    <n v="1544"/>
    <n v="1556"/>
    <x v="3"/>
    <m/>
    <m/>
    <m/>
    <m/>
    <m/>
    <m/>
    <m/>
    <m/>
    <m/>
    <m/>
    <x v="3"/>
    <m/>
    <m/>
    <m/>
    <m/>
    <m/>
    <m/>
    <m/>
    <m/>
    <m/>
    <s v="ECO"/>
    <n v="1"/>
    <x v="0"/>
    <n v="0"/>
    <n v="0"/>
    <n v="0"/>
    <n v="0"/>
    <x v="1"/>
    <n v="0"/>
    <n v="0"/>
    <n v="0"/>
    <n v="0"/>
  </r>
  <r>
    <s v="Bessemeers, Floris"/>
    <s v="Bessemeers"/>
    <s v="M00027"/>
    <x v="0"/>
    <n v="3"/>
    <s v="schilder"/>
    <m/>
    <m/>
    <m/>
    <n v="1"/>
    <n v="1553"/>
    <n v="1567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Bessemeers, Jan"/>
    <s v="Bessemeers"/>
    <s v="M00028"/>
    <x v="0"/>
    <n v="1"/>
    <s v="schilder"/>
    <m/>
    <m/>
    <m/>
    <n v="1"/>
    <n v="1568"/>
    <n v="157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Bessemeers, Maria"/>
    <s v="Bessemeers"/>
    <s v="M00029"/>
    <x v="0"/>
    <m/>
    <s v="schilder"/>
    <m/>
    <n v="1"/>
    <m/>
    <n v="0"/>
    <n v="1542"/>
    <n v="1600"/>
    <n v="59"/>
    <n v="0"/>
    <n v="0"/>
    <s v="1522"/>
    <s v="160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1"/>
    <n v="0"/>
    <n v="0"/>
    <n v="0"/>
    <x v="0"/>
    <n v="0"/>
    <n v="0"/>
    <n v="0"/>
    <n v="0"/>
  </r>
  <r>
    <s v="Bessemeers, Merten"/>
    <s v="Bessemeers"/>
    <s v="M00030"/>
    <x v="0"/>
    <n v="2"/>
    <s v="schilder"/>
    <m/>
    <m/>
    <m/>
    <n v="1"/>
    <n v="1571"/>
    <n v="1580"/>
    <n v="10"/>
    <n v="0"/>
    <n v="0"/>
    <m/>
    <m/>
    <s v="Mechelen"/>
    <n v="51.0167"/>
    <n v="4.4667000000000003"/>
    <n v="1"/>
    <x v="1"/>
    <n v="0"/>
    <x v="2"/>
    <n v="1580"/>
    <m/>
    <x v="3"/>
    <m/>
    <m/>
    <m/>
    <m/>
    <m/>
    <m/>
    <m/>
    <m/>
    <m/>
    <m/>
    <x v="3"/>
    <m/>
    <m/>
    <m/>
    <m/>
    <m/>
    <m/>
    <m/>
    <m/>
    <m/>
    <s v="AL"/>
    <n v="1"/>
    <x v="1"/>
    <n v="1"/>
    <n v="0"/>
    <n v="0"/>
    <n v="0"/>
    <x v="0"/>
    <n v="1"/>
    <n v="0"/>
    <n v="0"/>
    <n v="0"/>
  </r>
  <r>
    <s v="Bessemeers, Pieter"/>
    <s v="Bessemeers"/>
    <s v="M00031"/>
    <x v="0"/>
    <n v="2"/>
    <s v="schilder"/>
    <m/>
    <m/>
    <m/>
    <n v="1"/>
    <n v="1556"/>
    <n v="1568"/>
    <n v="1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Beth, Willem"/>
    <s v="Beth"/>
    <s v="M00032"/>
    <x v="0"/>
    <m/>
    <s v="schilder"/>
    <m/>
    <m/>
    <m/>
    <n v="0"/>
    <m/>
    <n v="1594"/>
    <m/>
    <n v="0"/>
    <n v="0"/>
    <m/>
    <s v="1594"/>
    <s v="Mechelen"/>
    <n v="51.0167"/>
    <n v="4.4667000000000003"/>
    <n v="1"/>
    <x v="1"/>
    <n v="0"/>
    <x v="1"/>
    <n v="1594"/>
    <m/>
    <x v="6"/>
    <m/>
    <m/>
    <m/>
    <m/>
    <m/>
    <m/>
    <m/>
    <m/>
    <m/>
    <m/>
    <x v="1"/>
    <m/>
    <m/>
    <m/>
    <m/>
    <m/>
    <m/>
    <m/>
    <m/>
    <m/>
    <s v="ECO"/>
    <n v="1"/>
    <x v="0"/>
    <n v="1"/>
    <n v="0"/>
    <n v="0"/>
    <n v="0"/>
    <x v="0"/>
    <n v="1"/>
    <n v="0"/>
    <n v="0"/>
    <n v="0"/>
  </r>
  <r>
    <s v="Biesselinck, Antoine"/>
    <s v="Biesselinck"/>
    <s v="M00033"/>
    <x v="0"/>
    <m/>
    <s v="schilder"/>
    <s v="beeldsnijder"/>
    <m/>
    <m/>
    <n v="0"/>
    <n v="1558"/>
    <n v="1581"/>
    <n v="2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; Neeffs 285"/>
    <n v="1"/>
    <x v="0"/>
    <n v="1"/>
    <n v="0"/>
    <n v="0"/>
    <n v="0"/>
    <x v="0"/>
    <n v="0"/>
    <n v="0"/>
    <n v="0"/>
    <n v="0"/>
  </r>
  <r>
    <s v="Biset, Charles-Emmanuel"/>
    <s v="Biset"/>
    <s v="M00034"/>
    <x v="0"/>
    <m/>
    <s v="schilder"/>
    <m/>
    <m/>
    <m/>
    <n v="0"/>
    <n v="1653"/>
    <n v="1655"/>
    <n v="3"/>
    <n v="0"/>
    <n v="0"/>
    <s v="1633"/>
    <s v="1710"/>
    <s v="Mechelen"/>
    <n v="51.0167"/>
    <n v="4.4667000000000003"/>
    <n v="0"/>
    <x v="1"/>
    <n v="0"/>
    <x v="5"/>
    <n v="1655"/>
    <m/>
    <x v="7"/>
    <n v="1686"/>
    <m/>
    <s v="Breda"/>
    <m/>
    <m/>
    <m/>
    <m/>
    <m/>
    <m/>
    <m/>
    <x v="6"/>
    <m/>
    <m/>
    <m/>
    <m/>
    <m/>
    <s v="son"/>
    <s v="Biset, George"/>
    <m/>
    <m/>
    <s v="ECO"/>
    <n v="1"/>
    <x v="1"/>
    <n v="0"/>
    <n v="0"/>
    <n v="0"/>
    <n v="1"/>
    <x v="0"/>
    <n v="0"/>
    <n v="0"/>
    <n v="0"/>
    <n v="1"/>
  </r>
  <r>
    <s v="Biset, George"/>
    <s v="Biset"/>
    <s v="M00035"/>
    <x v="0"/>
    <m/>
    <s v="schilder"/>
    <s v="stoffeerder"/>
    <m/>
    <m/>
    <n v="0"/>
    <n v="1619"/>
    <n v="1671"/>
    <n v="53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Biset, Charles-Emmanuel"/>
    <m/>
    <m/>
    <s v="ECO; Neeffs 388-90"/>
    <n v="1"/>
    <x v="1"/>
    <n v="0"/>
    <n v="1"/>
    <n v="1"/>
    <n v="1"/>
    <x v="0"/>
    <n v="0"/>
    <n v="0"/>
    <n v="0"/>
    <n v="0"/>
  </r>
  <r>
    <s v="Bisschop, Frans"/>
    <s v="Bisschop"/>
    <s v="M00036"/>
    <x v="0"/>
    <n v="5"/>
    <s v="schilder"/>
    <m/>
    <m/>
    <m/>
    <n v="1"/>
    <n v="1597"/>
    <n v="1621"/>
    <n v="25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Bisschop, Frans de jongere"/>
    <s v="Bisschop"/>
    <s v="M00037"/>
    <x v="0"/>
    <n v="3"/>
    <s v="schilder"/>
    <m/>
    <m/>
    <m/>
    <n v="1"/>
    <n v="1608"/>
    <n v="1617"/>
    <n v="1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Bisschop, Frans den ouden"/>
    <s v="Bisschop"/>
    <s v="M00038"/>
    <x v="0"/>
    <n v="1"/>
    <s v="schilder"/>
    <m/>
    <m/>
    <m/>
    <n v="1"/>
    <n v="1613"/>
    <n v="1619"/>
    <n v="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Bisschop, Hans"/>
    <s v="Bisschop"/>
    <s v="M00039"/>
    <x v="0"/>
    <n v="2"/>
    <s v="schilder"/>
    <m/>
    <m/>
    <m/>
    <n v="1"/>
    <n v="1611"/>
    <n v="1622"/>
    <n v="12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Bisschop, Hendrick"/>
    <s v="Bisschop"/>
    <s v="M00040"/>
    <x v="0"/>
    <n v="1"/>
    <s v="schilder"/>
    <m/>
    <m/>
    <m/>
    <n v="1"/>
    <n v="1602"/>
    <n v="160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Block, Pieter"/>
    <s v="Block"/>
    <s v="M00041"/>
    <x v="0"/>
    <n v="1"/>
    <s v="beeldsnijder"/>
    <m/>
    <m/>
    <m/>
    <n v="1"/>
    <n v="1569"/>
    <n v="15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Boejman, Servaes"/>
    <s v="Boejman"/>
    <s v="M00042"/>
    <x v="0"/>
    <n v="1"/>
    <s v="?"/>
    <m/>
    <m/>
    <m/>
    <n v="1"/>
    <n v="1559"/>
    <n v="156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Boekstuyns, ?"/>
    <s v="Boekstuyns"/>
    <s v="M00043"/>
    <x v="0"/>
    <n v="1"/>
    <s v="beeldsnijder"/>
    <m/>
    <m/>
    <m/>
    <n v="1"/>
    <n v="1694"/>
    <n v="170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0"/>
    <x v="0"/>
    <n v="0"/>
    <n v="0"/>
    <n v="0"/>
    <n v="0"/>
  </r>
  <r>
    <s v="Boels, Frans"/>
    <s v="Boels"/>
    <s v="M00044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tepson/pupil"/>
    <s v="Bol, Hans"/>
    <m/>
    <m/>
    <s v="AL; Briels"/>
    <n v="1"/>
    <x v="1"/>
    <n v="0"/>
    <n v="0"/>
    <n v="0"/>
    <n v="0"/>
    <x v="0"/>
    <n v="0"/>
    <n v="0"/>
    <n v="0"/>
    <n v="0"/>
  </r>
  <r>
    <s v="Boextuyn, Frans"/>
    <s v="Boextuyn"/>
    <s v="M00045"/>
    <x v="0"/>
    <n v="1"/>
    <s v="?"/>
    <m/>
    <m/>
    <m/>
    <n v="1"/>
    <n v="1558"/>
    <n v="1572"/>
    <n v="15"/>
    <n v="0"/>
    <n v="0"/>
    <s v="1555"/>
    <n v="1596"/>
    <s v="Mechelen"/>
    <n v="51.0167"/>
    <n v="4.4667000000000003"/>
    <n v="1"/>
    <x v="1"/>
    <n v="0"/>
    <x v="6"/>
    <n v="1572"/>
    <m/>
    <x v="6"/>
    <m/>
    <m/>
    <m/>
    <m/>
    <m/>
    <m/>
    <m/>
    <m/>
    <m/>
    <m/>
    <x v="1"/>
    <m/>
    <m/>
    <m/>
    <m/>
    <m/>
    <m/>
    <m/>
    <m/>
    <m/>
    <s v="AL"/>
    <n v="1"/>
    <x v="0"/>
    <n v="1"/>
    <n v="0"/>
    <n v="0"/>
    <n v="0"/>
    <x v="0"/>
    <n v="1"/>
    <n v="0"/>
    <n v="0"/>
    <n v="0"/>
  </r>
  <r>
    <s v="Boeynants, Antoon"/>
    <s v="Boeynants"/>
    <s v="M00046"/>
    <x v="0"/>
    <n v="1"/>
    <s v="schilder"/>
    <m/>
    <m/>
    <m/>
    <n v="1"/>
    <n v="1613"/>
    <n v="1619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Bol, Cornelis"/>
    <s v="Bol"/>
    <s v="M00047"/>
    <x v="0"/>
    <m/>
    <s v="schilder"/>
    <m/>
    <m/>
    <m/>
    <n v="0"/>
    <n v="1554"/>
    <n v="1577"/>
    <n v="24"/>
    <n v="0"/>
    <n v="0"/>
    <n v="1536"/>
    <m/>
    <s v="Mechelen"/>
    <n v="51.0167"/>
    <n v="4.4667000000000003"/>
    <n v="1"/>
    <x v="1"/>
    <n v="0"/>
    <x v="6"/>
    <n v="1577"/>
    <m/>
    <x v="3"/>
    <m/>
    <m/>
    <m/>
    <m/>
    <m/>
    <m/>
    <m/>
    <m/>
    <m/>
    <m/>
    <x v="3"/>
    <m/>
    <m/>
    <m/>
    <m/>
    <m/>
    <s v="brother"/>
    <s v="Bol, Hans"/>
    <m/>
    <m/>
    <s v="ECO"/>
    <n v="1"/>
    <x v="0"/>
    <n v="1"/>
    <n v="0"/>
    <n v="0"/>
    <n v="0"/>
    <x v="0"/>
    <n v="1"/>
    <n v="0"/>
    <n v="0"/>
    <n v="0"/>
  </r>
  <r>
    <s v="Bol, Hans"/>
    <s v="Bol"/>
    <s v="M00048"/>
    <x v="0"/>
    <n v="4"/>
    <s v="schilder"/>
    <m/>
    <n v="1"/>
    <m/>
    <n v="1"/>
    <n v="1568"/>
    <n v="1572"/>
    <n v="5"/>
    <n v="0"/>
    <n v="0"/>
    <s v="1534"/>
    <s v="1593"/>
    <s v="Mechelen"/>
    <n v="51.0167"/>
    <n v="4.4667000000000003"/>
    <n v="1"/>
    <x v="1"/>
    <n v="0"/>
    <x v="6"/>
    <n v="1572"/>
    <n v="1584"/>
    <x v="3"/>
    <n v="1584"/>
    <n v="1586"/>
    <s v="Bergen-o-Z"/>
    <n v="1586"/>
    <n v="1586"/>
    <s v="Dordrecht"/>
    <n v="1586"/>
    <n v="1593"/>
    <s v="Amsterdam"/>
    <m/>
    <x v="1"/>
    <m/>
    <m/>
    <m/>
    <m/>
    <m/>
    <s v="brother"/>
    <s v="Bol, Jacques I"/>
    <m/>
    <m/>
    <s v="AL; Neefs 203; Briels"/>
    <n v="1"/>
    <x v="0"/>
    <n v="1"/>
    <n v="0"/>
    <n v="0"/>
    <n v="0"/>
    <x v="0"/>
    <n v="1"/>
    <n v="0"/>
    <n v="0"/>
    <n v="0"/>
  </r>
  <r>
    <s v="Bol, Jacques I"/>
    <s v="Bol"/>
    <s v="M00049"/>
    <x v="0"/>
    <n v="2"/>
    <s v="schilder"/>
    <m/>
    <m/>
    <m/>
    <n v="1"/>
    <n v="1555"/>
    <n v="1579"/>
    <n v="25"/>
    <n v="0"/>
    <n v="0"/>
    <s v="????"/>
    <s v="1600"/>
    <s v="Mechelen"/>
    <n v="51.0167"/>
    <n v="4.4667000000000003"/>
    <n v="1"/>
    <x v="1"/>
    <n v="0"/>
    <x v="6"/>
    <n v="1579"/>
    <m/>
    <x v="8"/>
    <n v="1589"/>
    <m/>
    <s v="Amsterdam"/>
    <m/>
    <m/>
    <m/>
    <m/>
    <m/>
    <m/>
    <m/>
    <x v="1"/>
    <m/>
    <m/>
    <m/>
    <m/>
    <m/>
    <s v="brother"/>
    <s v="Bol, Hans"/>
    <m/>
    <m/>
    <s v="AL; Neefs 203; Briels"/>
    <n v="1"/>
    <x v="0"/>
    <n v="1"/>
    <n v="0"/>
    <n v="0"/>
    <n v="0"/>
    <x v="0"/>
    <n v="1"/>
    <n v="0"/>
    <n v="0"/>
    <n v="0"/>
  </r>
  <r>
    <s v="Bol, Jacques II"/>
    <s v="Bol"/>
    <s v="M00050"/>
    <x v="0"/>
    <m/>
    <s v="schilder"/>
    <m/>
    <m/>
    <m/>
    <n v="0"/>
    <n v="1579"/>
    <n v="1579"/>
    <n v="1"/>
    <n v="0"/>
    <n v="0"/>
    <s v="1569"/>
    <s v="1611"/>
    <s v="Mechelen"/>
    <n v="51.0167"/>
    <n v="4.4667000000000003"/>
    <n v="1"/>
    <x v="1"/>
    <n v="0"/>
    <x v="6"/>
    <n v="1579"/>
    <m/>
    <x v="8"/>
    <n v="1589"/>
    <m/>
    <s v="Amsterdam"/>
    <m/>
    <m/>
    <m/>
    <m/>
    <m/>
    <m/>
    <m/>
    <x v="1"/>
    <m/>
    <m/>
    <m/>
    <m/>
    <m/>
    <s v="son"/>
    <s v="Bol, Jacques I"/>
    <m/>
    <m/>
    <s v="AL; Neefs 203"/>
    <n v="1"/>
    <x v="1"/>
    <n v="1"/>
    <n v="0"/>
    <n v="0"/>
    <n v="0"/>
    <x v="0"/>
    <n v="1"/>
    <n v="0"/>
    <n v="0"/>
    <n v="0"/>
  </r>
  <r>
    <s v="Bol, Pieter"/>
    <s v="Bol"/>
    <s v="M00051"/>
    <x v="0"/>
    <m/>
    <s v="schilder"/>
    <m/>
    <m/>
    <m/>
    <n v="0"/>
    <n v="1579"/>
    <n v="1579"/>
    <n v="1"/>
    <n v="0"/>
    <n v="0"/>
    <s v="1563"/>
    <s v="1602"/>
    <s v="Mechelen"/>
    <n v="51.0167"/>
    <n v="4.4667000000000003"/>
    <n v="1"/>
    <x v="1"/>
    <n v="0"/>
    <x v="6"/>
    <n v="1579"/>
    <m/>
    <x v="8"/>
    <n v="1589"/>
    <m/>
    <s v="Amsterdam"/>
    <m/>
    <m/>
    <m/>
    <m/>
    <m/>
    <m/>
    <m/>
    <x v="1"/>
    <m/>
    <m/>
    <m/>
    <m/>
    <m/>
    <s v="son"/>
    <s v="Bol, Jacques I"/>
    <m/>
    <m/>
    <s v="AL; Neefs 203"/>
    <n v="1"/>
    <x v="1"/>
    <n v="1"/>
    <n v="0"/>
    <n v="0"/>
    <n v="0"/>
    <x v="0"/>
    <n v="1"/>
    <n v="0"/>
    <n v="0"/>
    <n v="0"/>
  </r>
  <r>
    <s v="Bonjonne, Eloy"/>
    <s v="Bonjonne"/>
    <s v="M00052"/>
    <x v="0"/>
    <n v="4"/>
    <s v="schilder"/>
    <m/>
    <m/>
    <m/>
    <n v="1"/>
    <n v="1648"/>
    <n v="1695"/>
    <n v="48"/>
    <n v="0"/>
    <n v="0"/>
    <s v="????"/>
    <s v="169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Bosman, Servaes"/>
    <s v="Bosman"/>
    <s v="M00053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Bosteyn, Frans"/>
    <s v="Bosteyn"/>
    <s v="M00054"/>
    <x v="0"/>
    <n v="1"/>
    <s v="beeldsnijder"/>
    <m/>
    <m/>
    <m/>
    <n v="1"/>
    <n v="1680"/>
    <n v="168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Boumon, Pauwel"/>
    <s v="Boumon"/>
    <s v="M00055"/>
    <x v="0"/>
    <n v="2"/>
    <s v="schilder"/>
    <m/>
    <m/>
    <m/>
    <n v="1"/>
    <n v="1611"/>
    <n v="1623"/>
    <n v="13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Bous, Adriaen"/>
    <s v="Bous"/>
    <s v="M00056"/>
    <x v="0"/>
    <n v="1"/>
    <s v="?"/>
    <m/>
    <m/>
    <m/>
    <n v="1"/>
    <n v="1553"/>
    <n v="155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Bruyn, Christian"/>
    <s v="Bruyn"/>
    <s v="M00057"/>
    <x v="0"/>
    <m/>
    <s v="schilder"/>
    <m/>
    <m/>
    <m/>
    <n v="0"/>
    <n v="1566"/>
    <n v="1572"/>
    <n v="7"/>
    <n v="0"/>
    <n v="0"/>
    <s v="????"/>
    <s v="1586"/>
    <s v="Mechelen"/>
    <n v="51.0167"/>
    <n v="4.4667000000000003"/>
    <n v="1"/>
    <x v="1"/>
    <n v="0"/>
    <x v="6"/>
    <n v="1572"/>
    <m/>
    <x v="9"/>
    <m/>
    <m/>
    <m/>
    <m/>
    <m/>
    <m/>
    <m/>
    <m/>
    <m/>
    <m/>
    <x v="7"/>
    <m/>
    <m/>
    <m/>
    <m/>
    <m/>
    <m/>
    <m/>
    <m/>
    <m/>
    <s v="ECO"/>
    <n v="1"/>
    <x v="0"/>
    <n v="1"/>
    <n v="0"/>
    <n v="0"/>
    <n v="0"/>
    <x v="0"/>
    <n v="1"/>
    <n v="0"/>
    <n v="0"/>
    <n v="0"/>
  </r>
  <r>
    <s v="Cael, Nicolaas"/>
    <s v="Cael"/>
    <s v="M00058"/>
    <x v="0"/>
    <n v="1"/>
    <s v="beeldsnijder"/>
    <m/>
    <m/>
    <m/>
    <n v="1"/>
    <n v="1580"/>
    <n v="158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Caers, Peeter"/>
    <s v="Caers"/>
    <s v="M00059"/>
    <x v="0"/>
    <n v="1"/>
    <s v="goudslager"/>
    <m/>
    <m/>
    <m/>
    <n v="1"/>
    <n v="1650"/>
    <n v="165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Ceppen, Paulus"/>
    <s v="Ceppen"/>
    <s v="M00060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Ceulemans, Ingel"/>
    <s v="Ceulemans"/>
    <s v="M00061"/>
    <x v="0"/>
    <n v="1"/>
    <s v="schilder"/>
    <m/>
    <m/>
    <m/>
    <n v="1"/>
    <n v="1616"/>
    <n v="1622"/>
    <n v="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Ceulemans, Pieter"/>
    <s v="Ceulemans"/>
    <s v="M00062"/>
    <x v="0"/>
    <n v="12"/>
    <s v="schilder"/>
    <m/>
    <m/>
    <m/>
    <n v="1"/>
    <n v="1585"/>
    <n v="1619"/>
    <n v="35"/>
    <n v="1"/>
    <n v="1"/>
    <s v="1570"/>
    <s v="161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ECO"/>
    <n v="1"/>
    <x v="1"/>
    <n v="1"/>
    <n v="1"/>
    <n v="0"/>
    <n v="0"/>
    <x v="0"/>
    <n v="0"/>
    <n v="0"/>
    <n v="0"/>
    <n v="0"/>
  </r>
  <r>
    <s v="Claessens, Jacques"/>
    <s v="Claessens"/>
    <s v="M00063"/>
    <x v="0"/>
    <m/>
    <s v="schilder"/>
    <m/>
    <m/>
    <m/>
    <n v="0"/>
    <m/>
    <n v="1570"/>
    <m/>
    <n v="0"/>
    <n v="0"/>
    <m/>
    <m/>
    <s v="Mechelen"/>
    <n v="51.0167"/>
    <n v="4.4667000000000003"/>
    <n v="1"/>
    <x v="1"/>
    <n v="0"/>
    <x v="6"/>
    <n v="1570"/>
    <m/>
    <x v="3"/>
    <m/>
    <m/>
    <m/>
    <m/>
    <m/>
    <m/>
    <m/>
    <m/>
    <m/>
    <m/>
    <x v="3"/>
    <m/>
    <m/>
    <m/>
    <m/>
    <m/>
    <m/>
    <m/>
    <m/>
    <m/>
    <s v="ECO"/>
    <n v="1"/>
    <x v="0"/>
    <n v="0"/>
    <n v="0"/>
    <n v="0"/>
    <n v="0"/>
    <x v="1"/>
    <n v="0"/>
    <n v="0"/>
    <n v="0"/>
    <n v="0"/>
  </r>
  <r>
    <s v="Claesz, Hendrick"/>
    <s v="Claesz"/>
    <s v="M00064"/>
    <x v="0"/>
    <m/>
    <s v="schilder"/>
    <m/>
    <m/>
    <m/>
    <n v="0"/>
    <m/>
    <n v="1597"/>
    <m/>
    <n v="0"/>
    <n v="0"/>
    <m/>
    <m/>
    <s v="Mechelen"/>
    <n v="51.0167"/>
    <n v="4.4667000000000003"/>
    <n v="1"/>
    <x v="1"/>
    <n v="0"/>
    <x v="1"/>
    <n v="1597"/>
    <m/>
    <x v="6"/>
    <m/>
    <m/>
    <m/>
    <m/>
    <m/>
    <m/>
    <m/>
    <m/>
    <m/>
    <m/>
    <x v="1"/>
    <m/>
    <m/>
    <m/>
    <m/>
    <m/>
    <m/>
    <m/>
    <m/>
    <m/>
    <s v="ECO"/>
    <n v="1"/>
    <x v="0"/>
    <n v="1"/>
    <n v="0"/>
    <n v="0"/>
    <n v="0"/>
    <x v="0"/>
    <n v="1"/>
    <n v="0"/>
    <n v="0"/>
    <n v="0"/>
  </r>
  <r>
    <s v="Clerens, Bartholomeus"/>
    <s v="Clerens"/>
    <s v="M00065"/>
    <x v="0"/>
    <m/>
    <s v="schilder"/>
    <m/>
    <n v="1"/>
    <m/>
    <n v="0"/>
    <n v="1620"/>
    <n v="1645"/>
    <n v="2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Duverger; IB1085 Forchondt, letter 1638 [12 Batallieen (from &quot;tekeninghe van Callot&quot;)] &amp; of 1639"/>
    <n v="1"/>
    <x v="1"/>
    <n v="0"/>
    <n v="1"/>
    <n v="1"/>
    <n v="0"/>
    <x v="0"/>
    <n v="0"/>
    <n v="0"/>
    <n v="0"/>
    <n v="0"/>
  </r>
  <r>
    <s v="Cleyenborg, Gielis"/>
    <s v="Cleyenborg"/>
    <s v="M00066"/>
    <x v="0"/>
    <n v="1"/>
    <s v="schilder"/>
    <m/>
    <m/>
    <m/>
    <n v="1"/>
    <n v="1614"/>
    <n v="1620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Coesaert, Jan"/>
    <s v="Coesaert"/>
    <s v="M00067"/>
    <x v="0"/>
    <n v="1"/>
    <s v="schilder"/>
    <m/>
    <m/>
    <m/>
    <n v="1"/>
    <n v="1562"/>
    <n v="156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Collaert, Cornelis"/>
    <s v="Collaert"/>
    <s v="M00068"/>
    <x v="0"/>
    <n v="1"/>
    <s v="?"/>
    <m/>
    <m/>
    <m/>
    <n v="1"/>
    <n v="1629"/>
    <n v="163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Colyn, Crispen"/>
    <s v="Colyn"/>
    <s v="M00069"/>
    <x v="0"/>
    <n v="1"/>
    <s v="schilder"/>
    <m/>
    <m/>
    <n v="1"/>
    <n v="1"/>
    <n v="1567"/>
    <n v="1577"/>
    <n v="11"/>
    <n v="0"/>
    <n v="0"/>
    <s v="1547"/>
    <s v="1618"/>
    <s v="Mechelen"/>
    <n v="51.0167"/>
    <n v="4.4667000000000003"/>
    <n v="1"/>
    <x v="1"/>
    <n v="0"/>
    <x v="6"/>
    <n v="1575"/>
    <m/>
    <x v="10"/>
    <n v="1579"/>
    <m/>
    <s v="Rotterdam"/>
    <n v="1586"/>
    <n v="1618"/>
    <s v="Amsterdam"/>
    <m/>
    <m/>
    <m/>
    <m/>
    <x v="1"/>
    <n v="1"/>
    <m/>
    <m/>
    <m/>
    <m/>
    <m/>
    <m/>
    <m/>
    <m/>
    <s v="AL; Neefs; Briels: 313"/>
    <n v="1"/>
    <x v="0"/>
    <n v="1"/>
    <n v="0"/>
    <n v="0"/>
    <n v="0"/>
    <x v="0"/>
    <n v="1"/>
    <n v="0"/>
    <n v="0"/>
    <n v="0"/>
  </r>
  <r>
    <s v="Colyn, Dierick"/>
    <s v="Colyn"/>
    <s v="M00070"/>
    <x v="0"/>
    <m/>
    <s v="schilder"/>
    <m/>
    <m/>
    <m/>
    <n v="0"/>
    <n v="1589"/>
    <n v="1607"/>
    <m/>
    <n v="0"/>
    <n v="0"/>
    <s v="1571"/>
    <m/>
    <s v="Mechelen"/>
    <n v="51.0167"/>
    <n v="4.4667000000000003"/>
    <n v="1"/>
    <x v="1"/>
    <n v="0"/>
    <x v="1"/>
    <n v="1593"/>
    <m/>
    <x v="6"/>
    <m/>
    <m/>
    <m/>
    <m/>
    <m/>
    <m/>
    <m/>
    <m/>
    <m/>
    <m/>
    <x v="1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Colyn, Hendrick"/>
    <s v="Colyn"/>
    <s v="M00071"/>
    <x v="0"/>
    <m/>
    <s v="schilder"/>
    <m/>
    <m/>
    <m/>
    <n v="0"/>
    <n v="1573"/>
    <n v="1591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1"/>
    <n v="0"/>
    <n v="0"/>
    <n v="0"/>
    <x v="0"/>
    <n v="0"/>
    <n v="0"/>
    <n v="0"/>
    <n v="0"/>
  </r>
  <r>
    <s v="Colyn, Jan"/>
    <s v="Colyn"/>
    <s v="M00072"/>
    <x v="0"/>
    <m/>
    <s v="schilder"/>
    <m/>
    <m/>
    <m/>
    <n v="0"/>
    <n v="1544"/>
    <n v="1562"/>
    <m/>
    <n v="0"/>
    <n v="0"/>
    <m/>
    <s v="1562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Colyn, Thierry"/>
    <s v="Colyn"/>
    <s v="M00073"/>
    <x v="0"/>
    <m/>
    <s v="schilder"/>
    <m/>
    <m/>
    <m/>
    <n v="0"/>
    <n v="1540"/>
    <n v="1585"/>
    <n v="46"/>
    <n v="0"/>
    <n v="0"/>
    <s v="????"/>
    <n v="158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; Neeffs 305"/>
    <n v="1"/>
    <x v="0"/>
    <n v="1"/>
    <n v="0"/>
    <n v="0"/>
    <n v="0"/>
    <x v="0"/>
    <n v="0"/>
    <n v="0"/>
    <n v="0"/>
    <n v="0"/>
  </r>
  <r>
    <s v="Cornelis, Pieter"/>
    <s v="Cornelis"/>
    <s v="M00074"/>
    <x v="0"/>
    <n v="1"/>
    <s v="?"/>
    <m/>
    <m/>
    <m/>
    <n v="1"/>
    <n v="1569"/>
    <n v="15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Couthals, Marck"/>
    <s v="Couthals"/>
    <s v="M00075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s v="Couthals, Andries"/>
    <m/>
    <m/>
    <m/>
    <m/>
    <m/>
    <m/>
    <s v="Duverger"/>
    <n v="1"/>
    <x v="1"/>
    <n v="0"/>
    <n v="0"/>
    <n v="0"/>
    <n v="0"/>
    <x v="0"/>
    <n v="0"/>
    <n v="0"/>
    <n v="0"/>
    <n v="0"/>
  </r>
  <r>
    <s v="Couvelier, Hans"/>
    <s v="Couvelier"/>
    <s v="M00076"/>
    <x v="0"/>
    <n v="1"/>
    <s v="schilder"/>
    <m/>
    <m/>
    <m/>
    <n v="1"/>
    <n v="1609"/>
    <n v="161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Coxie, Anna"/>
    <s v="Coxie"/>
    <s v="M00077"/>
    <x v="0"/>
    <m/>
    <s v="beeldsnijder"/>
    <m/>
    <m/>
    <m/>
    <n v="0"/>
    <n v="1567"/>
    <n v="1585"/>
    <m/>
    <n v="0"/>
    <n v="0"/>
    <n v="1547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oxie, Michiel I"/>
    <m/>
    <m/>
    <s v="ECO"/>
    <n v="1"/>
    <x v="0"/>
    <n v="1"/>
    <n v="0"/>
    <n v="0"/>
    <n v="0"/>
    <x v="0"/>
    <n v="0"/>
    <n v="0"/>
    <n v="0"/>
    <n v="0"/>
  </r>
  <r>
    <s v="Coxie, Anthonie"/>
    <s v="Coxie"/>
    <s v="M00078"/>
    <x v="0"/>
    <m/>
    <s v="schilder"/>
    <s v="stoffeerder"/>
    <m/>
    <m/>
    <n v="0"/>
    <n v="1670"/>
    <n v="1699"/>
    <n v="30"/>
    <n v="0"/>
    <n v="0"/>
    <s v="1650"/>
    <s v="1720"/>
    <s v="Mechelen"/>
    <n v="51.0167"/>
    <n v="4.4667000000000003"/>
    <n v="0"/>
    <x v="1"/>
    <n v="0"/>
    <x v="7"/>
    <n v="1699"/>
    <m/>
    <x v="6"/>
    <n v="1705"/>
    <m/>
    <s v="Berlin"/>
    <m/>
    <m/>
    <m/>
    <m/>
    <m/>
    <m/>
    <m/>
    <x v="8"/>
    <m/>
    <m/>
    <m/>
    <m/>
    <m/>
    <s v="son"/>
    <s v="Coxie, Jan"/>
    <m/>
    <m/>
    <s v="ECO"/>
    <n v="1"/>
    <x v="1"/>
    <n v="0"/>
    <n v="0"/>
    <n v="0"/>
    <n v="1"/>
    <x v="0"/>
    <n v="0"/>
    <n v="0"/>
    <n v="0"/>
    <n v="0"/>
  </r>
  <r>
    <s v="Coxie, Frans"/>
    <s v="Coxie"/>
    <s v="M00079"/>
    <x v="0"/>
    <n v="1"/>
    <s v="schilder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Coxie, Hans"/>
    <s v="Coxie"/>
    <s v="M00080"/>
    <x v="0"/>
    <n v="1"/>
    <s v="schilder"/>
    <m/>
    <m/>
    <m/>
    <n v="1"/>
    <n v="1613"/>
    <n v="1619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Coxie, Jan"/>
    <s v="Coxie"/>
    <s v="M00081"/>
    <x v="0"/>
    <n v="2"/>
    <s v="schilder"/>
    <m/>
    <n v="1"/>
    <m/>
    <n v="1"/>
    <n v="1650"/>
    <n v="1670"/>
    <n v="21"/>
    <n v="0"/>
    <n v="0"/>
    <s v="1629"/>
    <s v="167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oxie, Michiel III"/>
    <m/>
    <m/>
    <s v="AL"/>
    <n v="1"/>
    <x v="1"/>
    <n v="0"/>
    <n v="0"/>
    <n v="0"/>
    <n v="1"/>
    <x v="0"/>
    <n v="0"/>
    <n v="0"/>
    <n v="0"/>
    <n v="0"/>
  </r>
  <r>
    <s v="Coxie, Jan Michiel"/>
    <s v="Coxie"/>
    <s v="M00082"/>
    <x v="0"/>
    <m/>
    <s v="schilder"/>
    <m/>
    <m/>
    <m/>
    <n v="0"/>
    <n v="1679"/>
    <n v="1689"/>
    <n v="11"/>
    <n v="0"/>
    <n v="0"/>
    <s v="1650"/>
    <s v="168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oxie, Jan"/>
    <m/>
    <m/>
    <s v="ECO"/>
    <n v="1"/>
    <x v="1"/>
    <n v="0"/>
    <n v="0"/>
    <n v="0"/>
    <n v="1"/>
    <x v="0"/>
    <n v="0"/>
    <n v="0"/>
    <n v="0"/>
    <n v="0"/>
  </r>
  <r>
    <s v="Coxie, Matthys"/>
    <s v="Coxie"/>
    <s v="M00083"/>
    <x v="0"/>
    <m/>
    <s v="schilder"/>
    <m/>
    <n v="1"/>
    <m/>
    <n v="0"/>
    <n v="1625"/>
    <n v="1638"/>
    <n v="14"/>
    <n v="0"/>
    <n v="0"/>
    <s v="1605"/>
    <s v="1638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oxie, Michiel II"/>
    <m/>
    <m/>
    <s v="AL; ECO"/>
    <n v="1"/>
    <x v="1"/>
    <n v="0"/>
    <n v="0"/>
    <n v="1"/>
    <n v="0"/>
    <x v="0"/>
    <n v="0"/>
    <n v="0"/>
    <n v="0"/>
    <n v="0"/>
  </r>
  <r>
    <s v="Coxie, Michiel I"/>
    <s v="Coxie"/>
    <s v="M00084"/>
    <x v="0"/>
    <n v="3"/>
    <s v="schilder"/>
    <m/>
    <m/>
    <m/>
    <n v="1"/>
    <n v="1519"/>
    <n v="1592"/>
    <n v="74"/>
    <n v="0"/>
    <n v="0"/>
    <s v="1499"/>
    <s v="1592"/>
    <s v="Mechelen"/>
    <n v="51.0167"/>
    <n v="4.4667000000000003"/>
    <n v="0"/>
    <x v="1"/>
    <n v="0"/>
    <x v="8"/>
    <n v="1531"/>
    <n v="1539"/>
    <x v="5"/>
    <n v="1539"/>
    <n v="1543"/>
    <s v="Mechelen"/>
    <n v="1543"/>
    <n v="1563"/>
    <s v="Brussels"/>
    <n v="1563"/>
    <n v="1592"/>
    <s v="Mechelen"/>
    <m/>
    <x v="5"/>
    <m/>
    <m/>
    <m/>
    <m/>
    <m/>
    <m/>
    <m/>
    <m/>
    <m/>
    <s v="ECO"/>
    <n v="1"/>
    <x v="0"/>
    <n v="1"/>
    <n v="0"/>
    <n v="0"/>
    <n v="0"/>
    <x v="0"/>
    <n v="0"/>
    <n v="0"/>
    <n v="0"/>
    <n v="0"/>
  </r>
  <r>
    <s v="Coxie, Michiel II"/>
    <s v="Coxie"/>
    <s v="M00085"/>
    <x v="0"/>
    <n v="7"/>
    <s v="schilder"/>
    <m/>
    <m/>
    <m/>
    <n v="1"/>
    <n v="1598"/>
    <n v="1616"/>
    <n v="19"/>
    <n v="0"/>
    <n v="0"/>
    <n v="1569"/>
    <n v="1616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oxie, Michiel I"/>
    <m/>
    <m/>
    <s v="Ecartico"/>
    <n v="1"/>
    <x v="1"/>
    <n v="1"/>
    <n v="1"/>
    <n v="0"/>
    <n v="0"/>
    <x v="0"/>
    <n v="0"/>
    <n v="0"/>
    <n v="0"/>
    <n v="0"/>
  </r>
  <r>
    <s v="Coxie, Michiel III"/>
    <s v="Coxie"/>
    <s v="M00086"/>
    <x v="0"/>
    <n v="3"/>
    <s v="schilder"/>
    <m/>
    <m/>
    <m/>
    <n v="1"/>
    <n v="1630"/>
    <n v="1667"/>
    <n v="38"/>
    <n v="0"/>
    <n v="0"/>
    <n v="1603"/>
    <n v="166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oxie, Michiel II"/>
    <m/>
    <m/>
    <s v="AL"/>
    <n v="1"/>
    <x v="1"/>
    <n v="0"/>
    <n v="0"/>
    <n v="1"/>
    <n v="1"/>
    <x v="0"/>
    <n v="0"/>
    <n v="0"/>
    <n v="0"/>
    <n v="0"/>
  </r>
  <r>
    <s v="Coxie, Raphael"/>
    <s v="Coxie"/>
    <s v="M00087"/>
    <x v="0"/>
    <n v="4"/>
    <s v="schilder"/>
    <m/>
    <m/>
    <m/>
    <n v="1"/>
    <n v="1560"/>
    <n v="1585"/>
    <n v="26"/>
    <n v="0"/>
    <n v="0"/>
    <n v="1540"/>
    <n v="1616"/>
    <s v="Mechelen"/>
    <n v="51.0167"/>
    <n v="4.4667000000000003"/>
    <n v="1"/>
    <x v="1"/>
    <n v="0"/>
    <x v="2"/>
    <n v="1585"/>
    <n v="1585"/>
    <x v="3"/>
    <n v="1586"/>
    <n v="1616"/>
    <s v="Brussels"/>
    <m/>
    <m/>
    <m/>
    <m/>
    <m/>
    <m/>
    <m/>
    <x v="2"/>
    <m/>
    <m/>
    <m/>
    <m/>
    <m/>
    <s v="son"/>
    <s v="Coxie, Michiel I"/>
    <m/>
    <m/>
    <s v="Ecartico"/>
    <n v="1"/>
    <x v="0"/>
    <n v="1"/>
    <n v="0"/>
    <n v="0"/>
    <n v="0"/>
    <x v="0"/>
    <n v="1"/>
    <n v="0"/>
    <n v="0"/>
    <n v="0"/>
  </r>
  <r>
    <s v="Coxie, Rombout "/>
    <s v="Coxie"/>
    <s v="M00088"/>
    <x v="0"/>
    <m/>
    <s v="stoffeerder"/>
    <m/>
    <m/>
    <m/>
    <n v="0"/>
    <n v="1685"/>
    <n v="1714"/>
    <n v="3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Coxie, Willem"/>
    <s v="Coxie"/>
    <s v="M00089"/>
    <x v="0"/>
    <m/>
    <s v="schilder"/>
    <m/>
    <m/>
    <m/>
    <n v="0"/>
    <n v="1566"/>
    <n v="1584"/>
    <n v="19"/>
    <n v="0"/>
    <n v="0"/>
    <n v="1546"/>
    <n v="1584"/>
    <s v="Mechelen"/>
    <n v="51.0167"/>
    <n v="4.4667000000000003"/>
    <n v="1"/>
    <x v="1"/>
    <n v="0"/>
    <x v="6"/>
    <n v="1570"/>
    <n v="1570"/>
    <x v="11"/>
    <n v="1571"/>
    <n v="1571"/>
    <s v="Mechelen"/>
    <n v="1574"/>
    <n v="1583"/>
    <s v="Italy"/>
    <n v="1584"/>
    <n v="1584"/>
    <s v="France"/>
    <m/>
    <x v="9"/>
    <m/>
    <m/>
    <m/>
    <m/>
    <m/>
    <s v="son"/>
    <s v="Coxie, Michiel I"/>
    <m/>
    <m/>
    <s v="ECO"/>
    <n v="1"/>
    <x v="0"/>
    <n v="1"/>
    <n v="0"/>
    <n v="0"/>
    <n v="0"/>
    <x v="1"/>
    <n v="0"/>
    <n v="0"/>
    <n v="0"/>
    <n v="0"/>
  </r>
  <r>
    <s v="Crabbe, Frans"/>
    <s v="Crabbe"/>
    <s v="M00090"/>
    <x v="0"/>
    <n v="1"/>
    <s v="colorist"/>
    <s v="engraver"/>
    <m/>
    <m/>
    <n v="1"/>
    <n v="1501"/>
    <n v="1553"/>
    <n v="53"/>
    <n v="0"/>
    <n v="0"/>
    <m/>
    <n v="1553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Crabbe, Jan II"/>
    <m/>
    <m/>
    <s v="ECO"/>
    <n v="1"/>
    <x v="0"/>
    <n v="0"/>
    <n v="0"/>
    <n v="0"/>
    <n v="0"/>
    <x v="0"/>
    <n v="0"/>
    <n v="0"/>
    <n v="0"/>
    <n v="0"/>
  </r>
  <r>
    <s v="Crabbe, Jan"/>
    <s v="Crabbe"/>
    <s v="M00091"/>
    <x v="0"/>
    <m/>
    <s v="schilder"/>
    <m/>
    <m/>
    <m/>
    <n v="0"/>
    <n v="1479"/>
    <n v="1504"/>
    <n v="26"/>
    <n v="0"/>
    <n v="0"/>
    <s v="1459?"/>
    <n v="150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Crabbe, Jan II"/>
    <s v="Crabbe"/>
    <s v="M00092"/>
    <x v="0"/>
    <m/>
    <s v="schilder"/>
    <m/>
    <m/>
    <m/>
    <n v="0"/>
    <n v="1561"/>
    <n v="1576"/>
    <n v="16"/>
    <n v="0"/>
    <n v="0"/>
    <s v="1541?"/>
    <n v="1576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Crabbe, Frans"/>
    <m/>
    <m/>
    <s v="ECO"/>
    <n v="1"/>
    <x v="0"/>
    <n v="1"/>
    <n v="0"/>
    <n v="0"/>
    <n v="0"/>
    <x v="0"/>
    <n v="0"/>
    <n v="0"/>
    <n v="0"/>
    <n v="0"/>
  </r>
  <r>
    <s v="Crabbe, Peter"/>
    <s v="Crabbe"/>
    <s v="M00093"/>
    <x v="0"/>
    <n v="2"/>
    <s v="schilder"/>
    <m/>
    <n v="1"/>
    <m/>
    <n v="1"/>
    <n v="1589"/>
    <n v="1600"/>
    <n v="12"/>
    <n v="0"/>
    <n v="1"/>
    <n v="1563"/>
    <s v="1621?"/>
    <s v="Mechelen"/>
    <n v="51.0167"/>
    <n v="4.4667000000000003"/>
    <n v="1"/>
    <x v="1"/>
    <n v="0"/>
    <x v="9"/>
    <n v="1600"/>
    <s v="1621?"/>
    <x v="3"/>
    <m/>
    <m/>
    <m/>
    <m/>
    <m/>
    <m/>
    <m/>
    <m/>
    <m/>
    <m/>
    <x v="3"/>
    <n v="1"/>
    <s v="Beagle, Anthony"/>
    <m/>
    <m/>
    <s v="Beagle, Peter"/>
    <m/>
    <m/>
    <m/>
    <m/>
    <s v="AL; Neefs 310"/>
    <n v="1"/>
    <x v="1"/>
    <n v="1"/>
    <n v="0"/>
    <n v="0"/>
    <n v="0"/>
    <x v="0"/>
    <n v="1"/>
    <n v="0"/>
    <n v="0"/>
    <n v="0"/>
  </r>
  <r>
    <s v="Cresel, Jan"/>
    <s v="Cresel"/>
    <s v="M00094"/>
    <x v="0"/>
    <n v="1"/>
    <s v="?"/>
    <m/>
    <m/>
    <m/>
    <n v="1"/>
    <n v="1570"/>
    <n v="157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Croon, Ignatius"/>
    <s v="Croon"/>
    <s v="M00095"/>
    <x v="0"/>
    <m/>
    <s v="schilder"/>
    <m/>
    <m/>
    <m/>
    <n v="0"/>
    <n v="1657"/>
    <n v="1667"/>
    <m/>
    <n v="0"/>
    <n v="0"/>
    <n v="1639"/>
    <n v="1667"/>
    <s v="Mechelen"/>
    <n v="51.0167"/>
    <n v="4.4667000000000003"/>
    <n v="0"/>
    <x v="1"/>
    <n v="0"/>
    <x v="10"/>
    <n v="1667"/>
    <n v="1667"/>
    <x v="5"/>
    <m/>
    <m/>
    <m/>
    <m/>
    <m/>
    <m/>
    <m/>
    <m/>
    <m/>
    <m/>
    <x v="10"/>
    <m/>
    <m/>
    <m/>
    <m/>
    <m/>
    <m/>
    <m/>
    <m/>
    <m/>
    <s v="ECO"/>
    <n v="1"/>
    <x v="1"/>
    <n v="0"/>
    <n v="0"/>
    <n v="0"/>
    <n v="1"/>
    <x v="0"/>
    <n v="0"/>
    <n v="0"/>
    <n v="0"/>
    <n v="1"/>
  </r>
  <r>
    <s v="Croon, Rombout"/>
    <s v="Croon"/>
    <s v="M00096"/>
    <x v="0"/>
    <m/>
    <s v="schilder"/>
    <m/>
    <m/>
    <m/>
    <n v="0"/>
    <n v="1714"/>
    <n v="1732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Cuyts, Jasper"/>
    <s v="Cuyts"/>
    <s v="M00097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'Assonville, Melchior"/>
    <s v="d'Assonville"/>
    <s v="M00098"/>
    <x v="0"/>
    <n v="4"/>
    <s v="schilder"/>
    <s v="stoffeerder"/>
    <m/>
    <m/>
    <n v="1"/>
    <n v="1588"/>
    <n v="1593"/>
    <n v="6"/>
    <n v="1"/>
    <n v="1"/>
    <s v="1518"/>
    <s v="1621"/>
    <s v="Mechelen"/>
    <n v="51.0167"/>
    <n v="4.4667000000000003"/>
    <n v="1"/>
    <x v="1"/>
    <n v="0"/>
    <x v="1"/>
    <n v="1593"/>
    <n v="1600"/>
    <x v="10"/>
    <n v="1601"/>
    <n v="1621"/>
    <s v="Antwerp"/>
    <m/>
    <m/>
    <m/>
    <m/>
    <m/>
    <m/>
    <m/>
    <x v="3"/>
    <m/>
    <m/>
    <m/>
    <m/>
    <m/>
    <m/>
    <m/>
    <m/>
    <m/>
    <s v="AL"/>
    <n v="1"/>
    <x v="1"/>
    <n v="1"/>
    <n v="0"/>
    <n v="0"/>
    <n v="0"/>
    <x v="0"/>
    <n v="1"/>
    <n v="0"/>
    <n v="0"/>
    <n v="0"/>
  </r>
  <r>
    <s v="d'Hondecoeter, Adriaen"/>
    <s v="d'Hondecoeter"/>
    <s v="M00099"/>
    <x v="0"/>
    <m/>
    <s v="schilder"/>
    <m/>
    <n v="1"/>
    <m/>
    <n v="0"/>
    <n v="1572"/>
    <n v="1590"/>
    <n v="19"/>
    <n v="0"/>
    <n v="0"/>
    <m/>
    <m/>
    <s v="Mechelen"/>
    <n v="51.0167"/>
    <n v="4.4667000000000003"/>
    <n v="1"/>
    <x v="1"/>
    <n v="0"/>
    <x v="1"/>
    <n v="1590"/>
    <n v="1613"/>
    <x v="4"/>
    <m/>
    <m/>
    <m/>
    <m/>
    <m/>
    <m/>
    <m/>
    <m/>
    <m/>
    <m/>
    <x v="4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d'Hondecoeter, Hans Claesz"/>
    <s v="d'Hondecoeter"/>
    <s v="M00100"/>
    <x v="0"/>
    <m/>
    <s v="schilder"/>
    <m/>
    <n v="1"/>
    <m/>
    <n v="0"/>
    <n v="1602"/>
    <n v="1601"/>
    <m/>
    <n v="0"/>
    <n v="0"/>
    <m/>
    <n v="1620"/>
    <s v="Mechelen"/>
    <n v="51.0167"/>
    <n v="4.4667000000000003"/>
    <n v="1"/>
    <x v="1"/>
    <n v="0"/>
    <x v="9"/>
    <n v="1601"/>
    <n v="1620"/>
    <x v="4"/>
    <m/>
    <m/>
    <m/>
    <m/>
    <m/>
    <m/>
    <m/>
    <m/>
    <m/>
    <m/>
    <x v="4"/>
    <m/>
    <m/>
    <m/>
    <m/>
    <m/>
    <s v="son"/>
    <s v="d'Hondecoeter, Niclaes Jansz"/>
    <m/>
    <m/>
    <s v="Briels"/>
    <n v="1"/>
    <x v="1"/>
    <n v="1"/>
    <n v="0"/>
    <n v="0"/>
    <n v="0"/>
    <x v="0"/>
    <n v="1"/>
    <n v="0"/>
    <n v="0"/>
    <n v="0"/>
  </r>
  <r>
    <s v="d'Hondecoeter, Niclaes Jansz"/>
    <s v="d'Hondecoeter"/>
    <s v="M00101"/>
    <x v="0"/>
    <m/>
    <s v="schilder"/>
    <m/>
    <n v="1"/>
    <m/>
    <n v="0"/>
    <n v="1559"/>
    <n v="1573"/>
    <n v="15"/>
    <n v="0"/>
    <n v="0"/>
    <m/>
    <n v="1609"/>
    <s v="Mechelen"/>
    <n v="51.0167"/>
    <n v="4.4667000000000003"/>
    <n v="1"/>
    <x v="1"/>
    <n v="0"/>
    <x v="6"/>
    <n v="1573"/>
    <n v="1586"/>
    <x v="3"/>
    <n v="1586"/>
    <n v="1609"/>
    <s v="Delft"/>
    <m/>
    <m/>
    <m/>
    <m/>
    <m/>
    <m/>
    <m/>
    <x v="4"/>
    <m/>
    <m/>
    <m/>
    <m/>
    <m/>
    <s v="father"/>
    <s v="d'Hondecoeter, Hans Claesz"/>
    <m/>
    <m/>
    <m/>
    <n v="1"/>
    <x v="0"/>
    <n v="1"/>
    <n v="0"/>
    <n v="0"/>
    <n v="0"/>
    <x v="0"/>
    <n v="1"/>
    <n v="0"/>
    <n v="0"/>
    <n v="0"/>
  </r>
  <r>
    <s v="Daems, Nicolaes"/>
    <s v="Daems"/>
    <s v="M00102"/>
    <x v="0"/>
    <n v="3"/>
    <s v="kleinsteker"/>
    <m/>
    <m/>
    <m/>
    <n v="1"/>
    <n v="1624"/>
    <n v="1636"/>
    <n v="1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de Becker, Adriaen"/>
    <s v="de Becker"/>
    <s v="M00103"/>
    <x v="0"/>
    <n v="3"/>
    <s v="goudslager"/>
    <m/>
    <m/>
    <m/>
    <n v="1"/>
    <n v="1665"/>
    <n v="1679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De Beer, Adriaen"/>
    <s v="De Beer"/>
    <s v="M00104"/>
    <x v="0"/>
    <n v="1"/>
    <s v="?"/>
    <m/>
    <m/>
    <m/>
    <n v="1"/>
    <n v="1559"/>
    <n v="156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Bolion, Jan"/>
    <s v="de Bolion"/>
    <s v="M00105"/>
    <x v="0"/>
    <n v="1"/>
    <s v="schilder"/>
    <m/>
    <m/>
    <m/>
    <n v="1"/>
    <n v="1628"/>
    <n v="163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de Bruyne, Ciprien"/>
    <s v="de Bruyne"/>
    <s v="M00106"/>
    <x v="0"/>
    <m/>
    <s v="schilder"/>
    <m/>
    <m/>
    <m/>
    <n v="0"/>
    <n v="1570"/>
    <n v="157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1"/>
    <n v="0"/>
    <n v="0"/>
    <n v="0"/>
    <x v="0"/>
    <n v="0"/>
    <n v="0"/>
    <n v="0"/>
    <n v="0"/>
  </r>
  <r>
    <s v="de Bruyne, Hans"/>
    <s v="de Bruyne"/>
    <s v="M00107"/>
    <x v="0"/>
    <n v="1"/>
    <s v="schilder"/>
    <m/>
    <m/>
    <m/>
    <n v="1"/>
    <n v="1599"/>
    <n v="160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e Bruyne, Jan I"/>
    <s v="de Bruyne"/>
    <s v="M00108"/>
    <x v="0"/>
    <m/>
    <s v="schilder"/>
    <m/>
    <m/>
    <m/>
    <n v="0"/>
    <n v="1479"/>
    <n v="1503"/>
    <n v="2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84"/>
    <n v="1"/>
    <x v="1"/>
    <n v="0"/>
    <n v="0"/>
    <n v="0"/>
    <n v="0"/>
    <x v="0"/>
    <n v="0"/>
    <n v="0"/>
    <n v="0"/>
    <n v="0"/>
  </r>
  <r>
    <s v="de Bruyne, Jan II"/>
    <s v="de Bruyne"/>
    <s v="M00109"/>
    <x v="0"/>
    <m/>
    <s v="schilder"/>
    <m/>
    <m/>
    <m/>
    <n v="0"/>
    <n v="1537"/>
    <n v="1555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de Bruyne, Jan III"/>
    <s v="de Bruyne"/>
    <s v="M00110"/>
    <x v="0"/>
    <m/>
    <s v="schilder"/>
    <m/>
    <m/>
    <m/>
    <n v="0"/>
    <n v="1621"/>
    <n v="1639"/>
    <m/>
    <n v="0"/>
    <n v="0"/>
    <n v="1601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1"/>
    <n v="1"/>
    <n v="0"/>
    <x v="0"/>
    <n v="0"/>
    <n v="0"/>
    <n v="0"/>
    <n v="0"/>
  </r>
  <r>
    <s v="de Bruyne, Kersten"/>
    <s v="de Bruyne"/>
    <s v="M00111"/>
    <x v="0"/>
    <n v="5"/>
    <s v="schilder"/>
    <m/>
    <m/>
    <m/>
    <n v="1"/>
    <n v="1554"/>
    <n v="1575"/>
    <n v="2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s 283"/>
    <n v="1"/>
    <x v="0"/>
    <n v="1"/>
    <n v="0"/>
    <n v="0"/>
    <n v="0"/>
    <x v="0"/>
    <n v="0"/>
    <n v="0"/>
    <n v="0"/>
    <n v="0"/>
  </r>
  <r>
    <s v="de Bruyne, Michiel"/>
    <s v="de Bruyne"/>
    <s v="M00112"/>
    <x v="0"/>
    <m/>
    <s v="schilder"/>
    <m/>
    <m/>
    <m/>
    <n v="0"/>
    <n v="1538"/>
    <n v="1574"/>
    <n v="37"/>
    <n v="0"/>
    <n v="0"/>
    <s v="1500?"/>
    <s v="157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; Neeffs 285"/>
    <n v="1"/>
    <x v="0"/>
    <n v="1"/>
    <n v="0"/>
    <n v="0"/>
    <n v="0"/>
    <x v="0"/>
    <n v="0"/>
    <n v="0"/>
    <n v="0"/>
    <n v="0"/>
  </r>
  <r>
    <s v="de Bruyne, Pieter"/>
    <s v="de Bruyne"/>
    <s v="M00113"/>
    <x v="0"/>
    <m/>
    <s v="schilder"/>
    <m/>
    <m/>
    <m/>
    <n v="0"/>
    <n v="1461"/>
    <n v="1479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De Clerck, Hans"/>
    <s v="De Clerck"/>
    <s v="M00114"/>
    <x v="0"/>
    <m/>
    <s v="schilder"/>
    <m/>
    <m/>
    <m/>
    <n v="0"/>
    <n v="1598"/>
    <n v="1598"/>
    <m/>
    <n v="0"/>
    <n v="0"/>
    <s v="1580"/>
    <s v="1611"/>
    <s v="Mechelen"/>
    <n v="51.0167"/>
    <n v="4.4667000000000003"/>
    <n v="1"/>
    <x v="1"/>
    <n v="0"/>
    <x v="1"/>
    <n v="1598"/>
    <m/>
    <x v="12"/>
    <m/>
    <m/>
    <m/>
    <m/>
    <m/>
    <m/>
    <m/>
    <m/>
    <m/>
    <m/>
    <x v="11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De Clerck, Hendrik"/>
    <s v="De Clerck"/>
    <s v="M00115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De Clerck, Roelant"/>
    <s v="De Clerck"/>
    <s v="M00116"/>
    <x v="0"/>
    <m/>
    <s v="schilder"/>
    <m/>
    <m/>
    <m/>
    <n v="0"/>
    <n v="1619"/>
    <n v="1619"/>
    <n v="1"/>
    <n v="1"/>
    <n v="1"/>
    <m/>
    <m/>
    <s v="Mechelen"/>
    <n v="51.0167"/>
    <n v="4.4667000000000003"/>
    <n v="1"/>
    <x v="1"/>
    <n v="0"/>
    <x v="11"/>
    <n v="1619"/>
    <m/>
    <x v="13"/>
    <m/>
    <m/>
    <m/>
    <m/>
    <m/>
    <m/>
    <m/>
    <m/>
    <m/>
    <m/>
    <x v="5"/>
    <m/>
    <m/>
    <m/>
    <m/>
    <m/>
    <m/>
    <m/>
    <m/>
    <m/>
    <s v="ECO"/>
    <n v="1"/>
    <x v="1"/>
    <n v="0"/>
    <n v="1"/>
    <n v="0"/>
    <n v="0"/>
    <x v="0"/>
    <n v="0"/>
    <n v="1"/>
    <n v="0"/>
    <n v="0"/>
  </r>
  <r>
    <s v="De Corte, Rombout"/>
    <s v="De Corte"/>
    <s v="M00117"/>
    <x v="0"/>
    <m/>
    <s v="schilder"/>
    <m/>
    <m/>
    <m/>
    <n v="0"/>
    <n v="1660"/>
    <n v="1670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1"/>
    <x v="0"/>
    <n v="0"/>
    <n v="0"/>
    <n v="0"/>
    <n v="0"/>
  </r>
  <r>
    <s v="De Coster, Adam"/>
    <s v="De Coster"/>
    <s v="M00118"/>
    <x v="0"/>
    <m/>
    <s v="schilder"/>
    <m/>
    <m/>
    <m/>
    <n v="0"/>
    <n v="1606"/>
    <n v="1607"/>
    <n v="2"/>
    <n v="0"/>
    <n v="0"/>
    <s v="1586"/>
    <s v="1643"/>
    <s v="Mechelen"/>
    <n v="51.0167"/>
    <n v="4.4667000000000003"/>
    <n v="1"/>
    <x v="1"/>
    <n v="0"/>
    <x v="9"/>
    <n v="1607"/>
    <m/>
    <x v="3"/>
    <n v="1643"/>
    <m/>
    <m/>
    <m/>
    <m/>
    <m/>
    <m/>
    <m/>
    <m/>
    <m/>
    <x v="3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De Coster, Daniel"/>
    <s v="De Coster"/>
    <s v="M00119"/>
    <x v="0"/>
    <m/>
    <s v="schilder"/>
    <m/>
    <n v="1"/>
    <m/>
    <n v="0"/>
    <n v="1629"/>
    <n v="1647"/>
    <m/>
    <n v="0"/>
    <n v="0"/>
    <m/>
    <m/>
    <s v="Mechelen"/>
    <n v="51.0167"/>
    <n v="4.4667000000000003"/>
    <n v="0"/>
    <x v="1"/>
    <n v="0"/>
    <x v="12"/>
    <n v="1627"/>
    <m/>
    <x v="3"/>
    <n v="1629"/>
    <m/>
    <s v="Mechelen"/>
    <m/>
    <m/>
    <m/>
    <m/>
    <m/>
    <m/>
    <m/>
    <x v="5"/>
    <m/>
    <m/>
    <m/>
    <m/>
    <m/>
    <m/>
    <m/>
    <m/>
    <m/>
    <s v="ECO"/>
    <n v="1"/>
    <x v="1"/>
    <n v="0"/>
    <n v="0"/>
    <n v="1"/>
    <n v="0"/>
    <x v="0"/>
    <n v="0"/>
    <n v="0"/>
    <n v="1"/>
    <n v="0"/>
  </r>
  <r>
    <s v="De Coster, Hans"/>
    <s v="De Coster"/>
    <s v="M00120"/>
    <x v="0"/>
    <n v="1"/>
    <s v="?"/>
    <m/>
    <m/>
    <m/>
    <n v="1"/>
    <n v="1578"/>
    <n v="158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e Coster, Jan"/>
    <s v="De Coster"/>
    <s v="M00121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m/>
    <m/>
    <m/>
    <m/>
    <m/>
    <m/>
    <m/>
    <s v="Duverger"/>
    <n v="1"/>
    <x v="1"/>
    <n v="0"/>
    <n v="0"/>
    <n v="0"/>
    <n v="0"/>
    <x v="0"/>
    <n v="0"/>
    <n v="0"/>
    <n v="0"/>
    <n v="0"/>
  </r>
  <r>
    <s v="De Croy, Jan"/>
    <s v="De Croy"/>
    <s v="M00122"/>
    <x v="0"/>
    <m/>
    <s v="schilder"/>
    <m/>
    <m/>
    <m/>
    <n v="0"/>
    <n v="1583"/>
    <n v="1619"/>
    <n v="3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1"/>
    <n v="1"/>
    <n v="0"/>
    <n v="0"/>
    <x v="0"/>
    <n v="0"/>
    <n v="0"/>
    <n v="0"/>
    <n v="0"/>
  </r>
  <r>
    <s v="de Cuyper, Jan"/>
    <s v="de Cuyper"/>
    <s v="M00123"/>
    <x v="0"/>
    <n v="4"/>
    <s v="?"/>
    <m/>
    <m/>
    <m/>
    <n v="1"/>
    <n v="1554"/>
    <n v="1566"/>
    <n v="1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Dekenen, Caerle"/>
    <s v="de Dekenen"/>
    <s v="M00124"/>
    <x v="0"/>
    <n v="1"/>
    <s v="?"/>
    <m/>
    <m/>
    <m/>
    <n v="1"/>
    <n v="1569"/>
    <n v="15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De Dryver, Francois"/>
    <s v="De Dryver"/>
    <s v="M00125"/>
    <x v="0"/>
    <m/>
    <s v="stoffeerder"/>
    <m/>
    <m/>
    <m/>
    <n v="0"/>
    <n v="1655"/>
    <n v="1678"/>
    <n v="24"/>
    <n v="0"/>
    <n v="0"/>
    <n v="1635"/>
    <s v="1678?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1"/>
    <x v="0"/>
    <n v="0"/>
    <n v="0"/>
    <n v="0"/>
    <n v="0"/>
  </r>
  <r>
    <s v="De Dryver, Jan"/>
    <s v="De Dryver"/>
    <s v="M00126"/>
    <x v="0"/>
    <n v="3"/>
    <s v="beeldsnijder"/>
    <m/>
    <m/>
    <m/>
    <n v="1"/>
    <n v="1682"/>
    <n v="1698"/>
    <n v="1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0"/>
    <x v="0"/>
    <n v="0"/>
    <n v="0"/>
    <n v="0"/>
    <n v="0"/>
  </r>
  <r>
    <s v="de Dryver, Remi I"/>
    <s v="de Dryver"/>
    <s v="M00127"/>
    <x v="0"/>
    <n v="7"/>
    <s v="stoffeerder"/>
    <m/>
    <m/>
    <m/>
    <n v="1"/>
    <n v="1617"/>
    <n v="1664"/>
    <n v="48"/>
    <n v="1"/>
    <n v="1"/>
    <n v="1595"/>
    <s v="1666?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incomp ECO"/>
    <n v="1"/>
    <x v="1"/>
    <n v="0"/>
    <n v="1"/>
    <n v="1"/>
    <n v="1"/>
    <x v="0"/>
    <n v="0"/>
    <n v="0"/>
    <n v="0"/>
    <n v="0"/>
  </r>
  <r>
    <s v="de Dryver, Remi II"/>
    <s v="de Dryver"/>
    <s v="M00128"/>
    <x v="0"/>
    <m/>
    <s v="stoffeerder"/>
    <m/>
    <m/>
    <m/>
    <n v="0"/>
    <n v="1681"/>
    <n v="1737"/>
    <n v="57"/>
    <n v="0"/>
    <n v="0"/>
    <n v="1661"/>
    <n v="173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De febre, Karel"/>
    <s v="De febre"/>
    <s v="M00129"/>
    <x v="0"/>
    <n v="1"/>
    <s v="?"/>
    <m/>
    <m/>
    <m/>
    <n v="1"/>
    <n v="1579"/>
    <n v="158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e Graef, Philip"/>
    <s v="de Graef"/>
    <s v="M00130"/>
    <x v="0"/>
    <m/>
    <s v="schilder"/>
    <m/>
    <m/>
    <m/>
    <n v="0"/>
    <n v="1654"/>
    <n v="1685"/>
    <n v="32"/>
    <n v="0"/>
    <n v="0"/>
    <n v="1634"/>
    <n v="168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81"/>
    <n v="1"/>
    <x v="1"/>
    <n v="0"/>
    <n v="0"/>
    <n v="0"/>
    <n v="1"/>
    <x v="0"/>
    <n v="0"/>
    <n v="0"/>
    <n v="0"/>
    <n v="0"/>
  </r>
  <r>
    <s v="de Helt, Hans"/>
    <s v="de Helt"/>
    <s v="M00131"/>
    <x v="0"/>
    <n v="2"/>
    <s v="schilder"/>
    <m/>
    <m/>
    <m/>
    <n v="1"/>
    <n v="1596"/>
    <n v="1625"/>
    <n v="30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0"/>
    <x v="0"/>
    <n v="0"/>
    <n v="0"/>
    <n v="0"/>
    <n v="0"/>
  </r>
  <r>
    <s v="de Helt, Lambrecht"/>
    <s v="de Helt"/>
    <s v="M00132"/>
    <x v="0"/>
    <n v="1"/>
    <s v="?"/>
    <m/>
    <m/>
    <m/>
    <n v="1"/>
    <n v="1569"/>
    <n v="15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de Hollander, Jan"/>
    <s v="de Hollander"/>
    <s v="M00133"/>
    <x v="0"/>
    <m/>
    <s v="schilder"/>
    <m/>
    <m/>
    <m/>
    <n v="0"/>
    <n v="1436"/>
    <n v="1497"/>
    <n v="6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e Hollander, Willem"/>
    <s v="de Hollander"/>
    <s v="M00134"/>
    <x v="0"/>
    <n v="2"/>
    <s v="?"/>
    <m/>
    <m/>
    <m/>
    <n v="1"/>
    <n v="1555"/>
    <n v="1565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Hondt, Jan I"/>
    <s v="De Hondt"/>
    <s v="M00135"/>
    <x v="0"/>
    <m/>
    <s v="schilder"/>
    <m/>
    <n v="1"/>
    <m/>
    <n v="0"/>
    <n v="1619"/>
    <n v="1653"/>
    <n v="35"/>
    <n v="1"/>
    <n v="1"/>
    <m/>
    <n v="1653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s v="de la Valle, Gerard"/>
    <s v="van Loock, Jan (Antwerp)"/>
    <m/>
    <m/>
    <m/>
    <m/>
    <m/>
    <m/>
    <n v="1"/>
    <x v="1"/>
    <n v="0"/>
    <n v="1"/>
    <n v="1"/>
    <n v="1"/>
    <x v="0"/>
    <n v="0"/>
    <n v="0"/>
    <n v="0"/>
    <n v="0"/>
  </r>
  <r>
    <s v="De Hondt, Jan II"/>
    <s v="De Hondt"/>
    <s v="M00136"/>
    <x v="0"/>
    <n v="1"/>
    <s v="schilder"/>
    <m/>
    <m/>
    <m/>
    <n v="1"/>
    <n v="1668"/>
    <n v="1726"/>
    <n v="59"/>
    <n v="0"/>
    <n v="0"/>
    <n v="1648"/>
    <n v="1726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De Hondt, Lambert I"/>
    <s v="De Hondt"/>
    <s v="M00137"/>
    <x v="0"/>
    <m/>
    <s v="schilder"/>
    <m/>
    <m/>
    <m/>
    <n v="0"/>
    <n v="1622"/>
    <n v="1665"/>
    <n v="4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De Hondt, Lambert II"/>
    <s v="De Hondt"/>
    <s v="M00138"/>
    <x v="0"/>
    <m/>
    <s v="schilder"/>
    <s v="tapiijtontwerp"/>
    <m/>
    <m/>
    <n v="0"/>
    <n v="1678"/>
    <n v="1678"/>
    <n v="0"/>
    <n v="1"/>
    <n v="0"/>
    <n v="1665"/>
    <n v="1679"/>
    <s v="Mechelen"/>
    <n v="51.0167"/>
    <n v="4.4667000000000003"/>
    <n v="0"/>
    <x v="1"/>
    <n v="0"/>
    <x v="13"/>
    <n v="1678"/>
    <n v="1679"/>
    <x v="2"/>
    <m/>
    <m/>
    <m/>
    <m/>
    <m/>
    <m/>
    <m/>
    <m/>
    <m/>
    <m/>
    <x v="2"/>
    <m/>
    <m/>
    <m/>
    <m/>
    <m/>
    <m/>
    <m/>
    <m/>
    <m/>
    <m/>
    <n v="1"/>
    <x v="1"/>
    <n v="0"/>
    <n v="0"/>
    <n v="0"/>
    <n v="1"/>
    <x v="0"/>
    <n v="0"/>
    <n v="0"/>
    <n v="0"/>
    <n v="1"/>
  </r>
  <r>
    <s v="de Hooghe, ?"/>
    <s v="de Hooghe"/>
    <s v="M00139"/>
    <x v="0"/>
    <n v="1"/>
    <s v="schilder"/>
    <m/>
    <m/>
    <m/>
    <n v="1"/>
    <n v="1639"/>
    <n v="164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de Hoornes, Jacob"/>
    <s v="de Hoornes"/>
    <s v="M00140"/>
    <x v="0"/>
    <n v="7"/>
    <s v="schilder"/>
    <m/>
    <m/>
    <m/>
    <n v="1"/>
    <n v="1638"/>
    <n v="1674"/>
    <n v="37"/>
    <n v="0"/>
    <n v="0"/>
    <n v="1620"/>
    <n v="167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de Ka, Jan"/>
    <s v="de Ka"/>
    <s v="M00141"/>
    <x v="0"/>
    <n v="1"/>
    <s v="?"/>
    <m/>
    <m/>
    <m/>
    <n v="1"/>
    <n v="1557"/>
    <n v="15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Kael, Huybrecht"/>
    <s v="de Kael"/>
    <s v="M00142"/>
    <x v="0"/>
    <n v="1"/>
    <s v="schilder"/>
    <m/>
    <m/>
    <m/>
    <n v="1"/>
    <n v="1689"/>
    <n v="169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0"/>
    <x v="0"/>
    <n v="0"/>
    <n v="0"/>
    <n v="0"/>
    <n v="0"/>
  </r>
  <r>
    <s v="de Kael, Jan"/>
    <s v="de Kael"/>
    <s v="M00143"/>
    <x v="0"/>
    <n v="1"/>
    <s v="beeldsnijder"/>
    <m/>
    <m/>
    <m/>
    <n v="1"/>
    <n v="1672"/>
    <n v="167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De Kael, Pieter"/>
    <s v="De Kael"/>
    <s v="M00144"/>
    <x v="0"/>
    <n v="2"/>
    <s v="beeldsnijder"/>
    <m/>
    <m/>
    <m/>
    <n v="1"/>
    <n v="1609"/>
    <n v="1632"/>
    <n v="24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De Keyser, Martin"/>
    <s v="De Keyser"/>
    <s v="M00145"/>
    <x v="0"/>
    <m/>
    <s v="schilder"/>
    <m/>
    <m/>
    <m/>
    <n v="0"/>
    <m/>
    <n v="1557"/>
    <m/>
    <n v="0"/>
    <n v="0"/>
    <m/>
    <m/>
    <s v="Mechelen"/>
    <n v="51.0167"/>
    <n v="4.4667000000000003"/>
    <n v="0"/>
    <x v="1"/>
    <n v="0"/>
    <x v="3"/>
    <n v="1557"/>
    <n v="1571"/>
    <x v="3"/>
    <m/>
    <m/>
    <m/>
    <m/>
    <m/>
    <m/>
    <m/>
    <m/>
    <m/>
    <m/>
    <x v="3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De Keyser, Renier"/>
    <s v="De Keyser"/>
    <s v="M00146"/>
    <x v="0"/>
    <m/>
    <s v="schilder"/>
    <m/>
    <m/>
    <m/>
    <n v="0"/>
    <n v="1545"/>
    <n v="15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Lantmeter, Rombout"/>
    <s v="De Lantmeter"/>
    <s v="M00147"/>
    <x v="0"/>
    <n v="1"/>
    <s v="?"/>
    <m/>
    <m/>
    <m/>
    <n v="1"/>
    <n v="1568"/>
    <n v="157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de Leeuw, Frans"/>
    <s v="de Leeuw"/>
    <s v="M00148"/>
    <x v="0"/>
    <m/>
    <s v="schilder"/>
    <m/>
    <m/>
    <m/>
    <n v="0"/>
    <n v="1588"/>
    <n v="1607"/>
    <n v="20"/>
    <n v="0"/>
    <n v="0"/>
    <m/>
    <m/>
    <s v="Mechelen"/>
    <n v="51.0167"/>
    <n v="4.4667000000000003"/>
    <n v="1"/>
    <x v="1"/>
    <n v="0"/>
    <x v="9"/>
    <n v="1607"/>
    <m/>
    <x v="3"/>
    <m/>
    <m/>
    <m/>
    <m/>
    <m/>
    <m/>
    <m/>
    <m/>
    <m/>
    <m/>
    <x v="3"/>
    <n v="1"/>
    <s v="Forchondt, Guilliam"/>
    <m/>
    <m/>
    <m/>
    <m/>
    <m/>
    <m/>
    <m/>
    <s v="Duverger; Neefs"/>
    <n v="1"/>
    <x v="1"/>
    <n v="1"/>
    <n v="0"/>
    <n v="0"/>
    <n v="0"/>
    <x v="0"/>
    <n v="1"/>
    <n v="0"/>
    <n v="0"/>
    <n v="0"/>
  </r>
  <r>
    <s v="de Momper, Hans"/>
    <s v="de Momper"/>
    <s v="M00149"/>
    <x v="0"/>
    <n v="4"/>
    <s v="schilder"/>
    <m/>
    <m/>
    <m/>
    <n v="1"/>
    <n v="1586"/>
    <n v="1604"/>
    <n v="1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e Munck, Augustijn"/>
    <s v="de Munck"/>
    <s v="M00150"/>
    <x v="0"/>
    <n v="1"/>
    <s v="kleinsteker"/>
    <m/>
    <m/>
    <m/>
    <n v="1"/>
    <n v="1615"/>
    <n v="1621"/>
    <n v="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de Neve, Jan"/>
    <s v="de Neve"/>
    <s v="M00151"/>
    <x v="0"/>
    <n v="5"/>
    <s v="schilder"/>
    <m/>
    <m/>
    <m/>
    <n v="1"/>
    <n v="1556"/>
    <n v="1588"/>
    <n v="33"/>
    <n v="0"/>
    <n v="0"/>
    <m/>
    <n v="1588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ECO incorrect; Neeffs 327"/>
    <n v="1"/>
    <x v="0"/>
    <n v="1"/>
    <n v="0"/>
    <n v="0"/>
    <n v="0"/>
    <x v="0"/>
    <n v="0"/>
    <n v="0"/>
    <n v="0"/>
    <n v="0"/>
  </r>
  <r>
    <s v="de Punder, Jacques"/>
    <s v="de Punder"/>
    <s v="M00152"/>
    <x v="0"/>
    <n v="1"/>
    <s v="schilder"/>
    <m/>
    <m/>
    <m/>
    <n v="1"/>
    <n v="1557"/>
    <n v="1570"/>
    <n v="14"/>
    <n v="0"/>
    <n v="0"/>
    <n v="1527"/>
    <n v="1580"/>
    <s v="Mechelen"/>
    <n v="51.0167"/>
    <n v="4.4667000000000003"/>
    <n v="1"/>
    <x v="1"/>
    <n v="0"/>
    <x v="6"/>
    <n v="1570"/>
    <n v="1570"/>
    <x v="14"/>
    <n v="1570"/>
    <n v="1580"/>
    <s v="Denmark"/>
    <m/>
    <m/>
    <m/>
    <m/>
    <m/>
    <m/>
    <m/>
    <x v="12"/>
    <m/>
    <m/>
    <m/>
    <m/>
    <m/>
    <m/>
    <m/>
    <m/>
    <m/>
    <s v="AL"/>
    <n v="1"/>
    <x v="0"/>
    <n v="0"/>
    <n v="0"/>
    <n v="0"/>
    <n v="0"/>
    <x v="1"/>
    <n v="0"/>
    <n v="0"/>
    <n v="0"/>
    <n v="0"/>
  </r>
  <r>
    <s v="De Reigers, Gielis"/>
    <s v="De Reigers"/>
    <s v="M00153"/>
    <x v="0"/>
    <n v="1"/>
    <s v="schilder"/>
    <m/>
    <m/>
    <m/>
    <n v="1"/>
    <n v="1612"/>
    <n v="161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de Reyger, ?"/>
    <s v="de Reyger"/>
    <s v="M00154"/>
    <x v="0"/>
    <n v="1"/>
    <s v="schilder"/>
    <m/>
    <m/>
    <m/>
    <n v="1"/>
    <n v="1609"/>
    <n v="161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de Reyger, Matthijs"/>
    <s v="de Reyger"/>
    <s v="M00155"/>
    <x v="0"/>
    <m/>
    <s v="schilder"/>
    <m/>
    <m/>
    <m/>
    <n v="0"/>
    <n v="1679"/>
    <n v="1679"/>
    <n v="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Duverger; Neefs"/>
    <n v="1"/>
    <x v="1"/>
    <n v="0"/>
    <n v="0"/>
    <n v="0"/>
    <n v="1"/>
    <x v="0"/>
    <n v="0"/>
    <n v="0"/>
    <n v="0"/>
    <n v="0"/>
  </r>
  <r>
    <s v="de Reyger, Philips"/>
    <s v="de Reyger"/>
    <s v="M00156"/>
    <x v="0"/>
    <m/>
    <s v="schilder"/>
    <m/>
    <n v="1"/>
    <m/>
    <n v="0"/>
    <n v="1619"/>
    <n v="1619"/>
    <n v="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Duverger"/>
    <n v="1"/>
    <x v="1"/>
    <n v="0"/>
    <n v="1"/>
    <n v="0"/>
    <n v="0"/>
    <x v="0"/>
    <n v="0"/>
    <n v="0"/>
    <n v="0"/>
    <n v="0"/>
  </r>
  <r>
    <s v="de Roec, Hendrik"/>
    <s v="de Roec"/>
    <s v="M00157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Rooster, Jacob"/>
    <s v="de Rooster"/>
    <s v="M00158"/>
    <x v="0"/>
    <m/>
    <s v="schilder"/>
    <m/>
    <m/>
    <m/>
    <n v="0"/>
    <n v="1660"/>
    <n v="1671"/>
    <n v="12"/>
    <n v="0"/>
    <n v="0"/>
    <n v="1640"/>
    <m/>
    <s v="Mechelen"/>
    <n v="51.0167"/>
    <n v="4.4667000000000003"/>
    <n v="0"/>
    <x v="1"/>
    <n v="0"/>
    <x v="13"/>
    <n v="1671"/>
    <n v="1680"/>
    <x v="5"/>
    <m/>
    <m/>
    <m/>
    <m/>
    <m/>
    <m/>
    <m/>
    <m/>
    <m/>
    <m/>
    <x v="10"/>
    <m/>
    <m/>
    <m/>
    <m/>
    <m/>
    <m/>
    <m/>
    <m/>
    <m/>
    <m/>
    <n v="1"/>
    <x v="1"/>
    <n v="0"/>
    <n v="0"/>
    <n v="0"/>
    <n v="1"/>
    <x v="0"/>
    <n v="0"/>
    <n v="0"/>
    <n v="0"/>
    <n v="1"/>
  </r>
  <r>
    <s v="de Saive, Jan Baptist I"/>
    <s v="de Saive"/>
    <s v="M00159"/>
    <x v="0"/>
    <n v="7"/>
    <s v="schilder"/>
    <m/>
    <m/>
    <m/>
    <n v="1"/>
    <n v="1603"/>
    <n v="1624"/>
    <n v="22"/>
    <n v="1"/>
    <n v="0"/>
    <n v="1540"/>
    <n v="1624"/>
    <s v="Mechelen"/>
    <n v="51.0167"/>
    <n v="4.4667000000000003"/>
    <n v="0"/>
    <x v="1"/>
    <n v="0"/>
    <x v="14"/>
    <n v="1560"/>
    <n v="1578"/>
    <x v="15"/>
    <n v="1590"/>
    <n v="1594"/>
    <s v="Brussels"/>
    <n v="1594"/>
    <n v="1597"/>
    <s v="Namur"/>
    <n v="1603"/>
    <n v="1624"/>
    <s v="Mechelen"/>
    <m/>
    <x v="5"/>
    <m/>
    <m/>
    <m/>
    <m/>
    <m/>
    <s v="father"/>
    <s v="de Saive, Jan Baptist II"/>
    <m/>
    <m/>
    <s v="AL; ECO"/>
    <n v="1"/>
    <x v="1"/>
    <n v="1"/>
    <n v="1"/>
    <n v="1"/>
    <n v="0"/>
    <x v="1"/>
    <n v="0"/>
    <n v="0"/>
    <n v="0"/>
    <n v="0"/>
  </r>
  <r>
    <s v="de Saive, Jan Baptist II"/>
    <s v="de Saive"/>
    <s v="M00160"/>
    <x v="0"/>
    <n v="9"/>
    <s v="schilder"/>
    <m/>
    <m/>
    <m/>
    <n v="1"/>
    <n v="1625"/>
    <n v="1666"/>
    <n v="42"/>
    <n v="0"/>
    <n v="0"/>
    <n v="1608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de Saive, Jan Baptist I"/>
    <m/>
    <m/>
    <s v="AL; ECO"/>
    <n v="1"/>
    <x v="1"/>
    <n v="0"/>
    <n v="0"/>
    <n v="1"/>
    <n v="1"/>
    <x v="0"/>
    <n v="0"/>
    <n v="0"/>
    <n v="0"/>
    <n v="0"/>
  </r>
  <r>
    <s v="de Vadder, Jeroom"/>
    <s v="de Vadder"/>
    <s v="M00161"/>
    <x v="0"/>
    <n v="2"/>
    <s v="schilder"/>
    <m/>
    <m/>
    <m/>
    <n v="1"/>
    <n v="1559"/>
    <n v="1573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de Vleeschouwer, Jan"/>
    <s v="de Vleeschouwer"/>
    <s v="M00162"/>
    <x v="0"/>
    <n v="1"/>
    <s v="?"/>
    <m/>
    <m/>
    <m/>
    <n v="1"/>
    <n v="1557"/>
    <n v="15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Vleeschouwer, Rombout"/>
    <s v="De Vleeschouwer"/>
    <s v="M00163"/>
    <x v="0"/>
    <n v="1"/>
    <s v="schilder"/>
    <m/>
    <m/>
    <m/>
    <n v="1"/>
    <n v="1558"/>
    <n v="1568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e Vocht, Hendrik"/>
    <s v="de Vocht"/>
    <s v="M00164"/>
    <x v="0"/>
    <n v="1"/>
    <s v="?"/>
    <m/>
    <m/>
    <m/>
    <n v="1"/>
    <n v="1590"/>
    <n v="159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e Voocht, Jan"/>
    <s v="De Voocht"/>
    <s v="M00165"/>
    <x v="0"/>
    <m/>
    <s v="schilder"/>
    <m/>
    <m/>
    <m/>
    <n v="0"/>
    <m/>
    <n v="1544"/>
    <m/>
    <n v="0"/>
    <n v="0"/>
    <m/>
    <m/>
    <s v="Mechelen"/>
    <n v="51.0167"/>
    <n v="4.4667000000000003"/>
    <n v="0"/>
    <x v="1"/>
    <n v="0"/>
    <x v="4"/>
    <n v="1544"/>
    <m/>
    <x v="3"/>
    <m/>
    <m/>
    <m/>
    <m/>
    <m/>
    <m/>
    <m/>
    <m/>
    <m/>
    <m/>
    <x v="3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de Vos, Hendrik"/>
    <s v="de Vos"/>
    <s v="M00166"/>
    <x v="0"/>
    <n v="5"/>
    <s v="?"/>
    <m/>
    <m/>
    <m/>
    <n v="1"/>
    <n v="1563"/>
    <n v="1578"/>
    <n v="1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de Vos, Jan"/>
    <s v="de Vos"/>
    <s v="M00167"/>
    <x v="0"/>
    <m/>
    <s v="schilder"/>
    <m/>
    <m/>
    <m/>
    <n v="0"/>
    <n v="1681"/>
    <n v="1702"/>
    <n v="2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67"/>
    <n v="1"/>
    <x v="1"/>
    <n v="0"/>
    <n v="0"/>
    <n v="0"/>
    <n v="0"/>
    <x v="0"/>
    <n v="0"/>
    <n v="0"/>
    <n v="0"/>
    <n v="0"/>
  </r>
  <r>
    <s v="de Vos, Lambert"/>
    <s v="de Vos"/>
    <s v="M00168"/>
    <x v="0"/>
    <m/>
    <s v="verlichter"/>
    <m/>
    <m/>
    <m/>
    <n v="0"/>
    <n v="1565"/>
    <n v="1574"/>
    <n v="10"/>
    <n v="0"/>
    <n v="0"/>
    <m/>
    <n v="1574"/>
    <s v="Mechelen"/>
    <n v="51.0167"/>
    <n v="4.4667000000000003"/>
    <n v="1"/>
    <x v="1"/>
    <n v="0"/>
    <x v="6"/>
    <n v="1574"/>
    <m/>
    <x v="16"/>
    <m/>
    <m/>
    <m/>
    <m/>
    <m/>
    <m/>
    <m/>
    <m/>
    <m/>
    <m/>
    <x v="13"/>
    <m/>
    <m/>
    <m/>
    <m/>
    <m/>
    <m/>
    <m/>
    <m/>
    <m/>
    <s v="Neeffs 266"/>
    <n v="1"/>
    <x v="0"/>
    <n v="1"/>
    <n v="0"/>
    <n v="0"/>
    <n v="0"/>
    <x v="0"/>
    <n v="1"/>
    <n v="0"/>
    <n v="0"/>
    <n v="0"/>
  </r>
  <r>
    <s v="De Wael, Philip"/>
    <s v="De Wael"/>
    <s v="M00169"/>
    <x v="0"/>
    <n v="1"/>
    <s v="beeldsnijder"/>
    <m/>
    <m/>
    <m/>
    <n v="1"/>
    <n v="1596"/>
    <n v="160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ehelt, Hans"/>
    <s v="Dehelt"/>
    <s v="M00170"/>
    <x v="0"/>
    <n v="1"/>
    <s v="schilder"/>
    <m/>
    <m/>
    <m/>
    <n v="1"/>
    <n v="1611"/>
    <n v="161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Del Vael, Frans"/>
    <s v="Del Vael"/>
    <s v="M00171"/>
    <x v="0"/>
    <n v="1"/>
    <s v="beeldsnijder"/>
    <m/>
    <m/>
    <m/>
    <n v="1"/>
    <n v="1624"/>
    <n v="163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den Duyts, Jan"/>
    <s v="den Duyts"/>
    <s v="M00172"/>
    <x v="0"/>
    <n v="1"/>
    <s v="schilder"/>
    <m/>
    <m/>
    <m/>
    <n v="1"/>
    <n v="1576"/>
    <n v="158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incomp ECO"/>
    <n v="1"/>
    <x v="1"/>
    <n v="1"/>
    <n v="0"/>
    <n v="0"/>
    <n v="0"/>
    <x v="0"/>
    <n v="0"/>
    <n v="0"/>
    <n v="0"/>
    <n v="0"/>
  </r>
  <r>
    <s v="den Nynen, Bartholomeus"/>
    <s v="den Nynen"/>
    <s v="M00173"/>
    <x v="0"/>
    <n v="1"/>
    <s v="?"/>
    <m/>
    <m/>
    <m/>
    <n v="1"/>
    <n v="1549"/>
    <n v="155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Dielkens, Pieter"/>
    <s v="Dielkens"/>
    <s v="M00174"/>
    <x v="0"/>
    <n v="1"/>
    <s v="schilder"/>
    <m/>
    <m/>
    <m/>
    <n v="1"/>
    <n v="1600"/>
    <n v="160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Dircks, Laurent"/>
    <s v="Dircks"/>
    <s v="M00175"/>
    <x v="0"/>
    <m/>
    <s v="schilder"/>
    <m/>
    <m/>
    <m/>
    <n v="0"/>
    <n v="1479"/>
    <n v="1479"/>
    <n v="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Disson, Joris"/>
    <s v="Disson"/>
    <s v="M00176"/>
    <x v="0"/>
    <n v="2"/>
    <s v="schilder"/>
    <m/>
    <m/>
    <m/>
    <n v="1"/>
    <n v="1599"/>
    <n v="1639"/>
    <n v="4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incomp ECO"/>
    <n v="1"/>
    <x v="1"/>
    <n v="1"/>
    <n v="1"/>
    <n v="1"/>
    <n v="0"/>
    <x v="0"/>
    <n v="0"/>
    <n v="0"/>
    <n v="0"/>
    <n v="0"/>
  </r>
  <r>
    <s v="Dorizi, Claude I"/>
    <s v="Dorizi"/>
    <s v="M00177"/>
    <x v="0"/>
    <m/>
    <s v="schilder"/>
    <m/>
    <m/>
    <m/>
    <n v="0"/>
    <n v="1535"/>
    <n v="1553"/>
    <m/>
    <n v="0"/>
    <n v="0"/>
    <n v="1517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orizi, Claude II"/>
    <s v="Dorizi"/>
    <s v="M00178"/>
    <x v="0"/>
    <m/>
    <s v="schilder"/>
    <m/>
    <m/>
    <n v="1"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oucet, Paulus"/>
    <s v="Doucet"/>
    <s v="M00179"/>
    <x v="0"/>
    <m/>
    <s v="schilder"/>
    <m/>
    <m/>
    <m/>
    <n v="0"/>
    <n v="1603"/>
    <n v="1604"/>
    <n v="2"/>
    <n v="0"/>
    <n v="0"/>
    <n v="1585"/>
    <m/>
    <s v="Mechelen"/>
    <n v="51.0167"/>
    <n v="4.4667000000000003"/>
    <n v="1"/>
    <x v="1"/>
    <n v="0"/>
    <x v="9"/>
    <n v="1604"/>
    <m/>
    <x v="6"/>
    <m/>
    <m/>
    <m/>
    <m/>
    <m/>
    <m/>
    <m/>
    <m/>
    <m/>
    <m/>
    <x v="1"/>
    <m/>
    <m/>
    <m/>
    <m/>
    <m/>
    <m/>
    <m/>
    <m/>
    <m/>
    <s v="Briels"/>
    <n v="1"/>
    <x v="1"/>
    <n v="1"/>
    <n v="0"/>
    <n v="0"/>
    <n v="0"/>
    <x v="0"/>
    <n v="1"/>
    <n v="0"/>
    <n v="0"/>
    <n v="0"/>
  </r>
  <r>
    <s v="Drua, Antoon"/>
    <s v="Drua"/>
    <s v="M00180"/>
    <x v="0"/>
    <n v="5"/>
    <s v="schilder"/>
    <m/>
    <m/>
    <m/>
    <n v="1"/>
    <n v="1600"/>
    <n v="1618"/>
    <n v="1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incomp ECO"/>
    <n v="1"/>
    <x v="1"/>
    <n v="1"/>
    <n v="1"/>
    <n v="0"/>
    <n v="0"/>
    <x v="0"/>
    <n v="0"/>
    <n v="0"/>
    <n v="0"/>
    <n v="0"/>
  </r>
  <r>
    <s v="Dubois, Pieter"/>
    <s v="Dubois"/>
    <s v="M00181"/>
    <x v="0"/>
    <m/>
    <s v="schilder"/>
    <m/>
    <m/>
    <m/>
    <n v="0"/>
    <n v="1597"/>
    <n v="1599"/>
    <n v="3"/>
    <n v="0"/>
    <n v="0"/>
    <n v="1577"/>
    <n v="1627"/>
    <s v="Mechelen"/>
    <n v="51.0167"/>
    <n v="4.4667000000000003"/>
    <n v="1"/>
    <x v="1"/>
    <n v="0"/>
    <x v="1"/>
    <n v="1599"/>
    <n v="1627"/>
    <x v="5"/>
    <m/>
    <m/>
    <m/>
    <m/>
    <m/>
    <m/>
    <m/>
    <m/>
    <m/>
    <m/>
    <x v="10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Dupont, Jaak"/>
    <s v="Dupont"/>
    <s v="M00182"/>
    <x v="0"/>
    <n v="1"/>
    <s v="?"/>
    <m/>
    <m/>
    <m/>
    <n v="1"/>
    <n v="1569"/>
    <n v="1599"/>
    <n v="31"/>
    <n v="0"/>
    <n v="0"/>
    <m/>
    <m/>
    <s v="Mechelen"/>
    <n v="51.0167"/>
    <n v="4.4667000000000003"/>
    <n v="1"/>
    <x v="1"/>
    <n v="0"/>
    <x v="1"/>
    <n v="1599"/>
    <n v="1627"/>
    <x v="5"/>
    <m/>
    <m/>
    <m/>
    <m/>
    <m/>
    <m/>
    <m/>
    <m/>
    <m/>
    <m/>
    <x v="10"/>
    <m/>
    <m/>
    <m/>
    <m/>
    <m/>
    <m/>
    <m/>
    <m/>
    <m/>
    <s v="AL; Neeffs 305"/>
    <n v="1"/>
    <x v="0"/>
    <n v="1"/>
    <n v="0"/>
    <n v="0"/>
    <n v="0"/>
    <x v="0"/>
    <n v="1"/>
    <n v="0"/>
    <n v="0"/>
    <n v="0"/>
  </r>
  <r>
    <s v="Eessels, Hans"/>
    <s v="Eessels"/>
    <s v="M00183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Egret, Peter"/>
    <s v="Egret"/>
    <s v="M00184"/>
    <x v="0"/>
    <m/>
    <s v="schilder"/>
    <m/>
    <m/>
    <m/>
    <n v="0"/>
    <n v="1663"/>
    <n v="1666"/>
    <n v="4"/>
    <n v="0"/>
    <n v="0"/>
    <n v="1637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brother"/>
    <s v="Egret, Theodorus"/>
    <m/>
    <m/>
    <m/>
    <n v="1"/>
    <x v="1"/>
    <n v="0"/>
    <n v="0"/>
    <n v="0"/>
    <n v="1"/>
    <x v="0"/>
    <n v="0"/>
    <n v="0"/>
    <n v="0"/>
    <n v="0"/>
  </r>
  <r>
    <s v="Egret, Theodorus"/>
    <s v="Egret"/>
    <s v="M00185"/>
    <x v="0"/>
    <n v="1"/>
    <s v="schilder"/>
    <m/>
    <m/>
    <m/>
    <n v="1"/>
    <n v="1663"/>
    <n v="1722"/>
    <n v="60"/>
    <n v="0"/>
    <n v="0"/>
    <n v="1640"/>
    <n v="1722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brother"/>
    <s v="Egret, Peter"/>
    <m/>
    <m/>
    <s v="AL"/>
    <n v="1"/>
    <x v="1"/>
    <n v="0"/>
    <n v="0"/>
    <n v="0"/>
    <n v="1"/>
    <x v="0"/>
    <n v="0"/>
    <n v="0"/>
    <n v="0"/>
    <n v="0"/>
  </r>
  <r>
    <s v="Elle, Ferdinand"/>
    <s v="Elle"/>
    <s v="M00186"/>
    <x v="0"/>
    <m/>
    <s v="schilder"/>
    <m/>
    <m/>
    <m/>
    <n v="0"/>
    <n v="1588"/>
    <n v="1601"/>
    <m/>
    <n v="0"/>
    <n v="0"/>
    <n v="1570"/>
    <n v="1637"/>
    <s v="Mechelen"/>
    <n v="51.0167"/>
    <n v="4.4667000000000003"/>
    <n v="1"/>
    <x v="1"/>
    <n v="0"/>
    <x v="9"/>
    <n v="1601"/>
    <n v="1637"/>
    <x v="7"/>
    <m/>
    <m/>
    <m/>
    <m/>
    <m/>
    <m/>
    <m/>
    <m/>
    <m/>
    <m/>
    <x v="14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Engels, Jan Baptist"/>
    <s v="Engels"/>
    <s v="M00187"/>
    <x v="0"/>
    <m/>
    <s v="schilder"/>
    <m/>
    <n v="1"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Mon"/>
    <n v="1"/>
    <x v="1"/>
    <n v="0"/>
    <n v="0"/>
    <n v="0"/>
    <n v="0"/>
    <x v="0"/>
    <n v="0"/>
    <n v="0"/>
    <n v="0"/>
    <n v="0"/>
  </r>
  <r>
    <s v="Engels, Remi"/>
    <s v="Engels"/>
    <s v="M00188"/>
    <x v="0"/>
    <m/>
    <s v="schilder"/>
    <m/>
    <n v="1"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Mon"/>
    <n v="1"/>
    <x v="1"/>
    <n v="0"/>
    <n v="0"/>
    <n v="0"/>
    <n v="0"/>
    <x v="0"/>
    <n v="0"/>
    <n v="0"/>
    <n v="0"/>
    <n v="0"/>
  </r>
  <r>
    <s v="Enguys, Symon"/>
    <s v="Enguys"/>
    <s v="M00189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Erts, Jasper alias Baert"/>
    <s v="Erts"/>
    <s v="M00190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Eskens, Merten"/>
    <s v="Eskens"/>
    <s v="M00191"/>
    <x v="0"/>
    <n v="1"/>
    <s v="schilder"/>
    <m/>
    <m/>
    <m/>
    <n v="1"/>
    <n v="1568"/>
    <n v="157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Fayd'herbe, Antoon"/>
    <s v="Fayd'herbe"/>
    <s v="M00192"/>
    <x v="0"/>
    <n v="14"/>
    <s v="beeldsnijder"/>
    <m/>
    <m/>
    <m/>
    <n v="1"/>
    <n v="1604"/>
    <n v="1655"/>
    <n v="52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1"/>
    <x v="0"/>
    <n v="0"/>
    <n v="0"/>
    <n v="0"/>
    <n v="0"/>
  </r>
  <r>
    <s v="Fayd'herbe, Henrick"/>
    <s v="Fayd'herbe"/>
    <s v="M00193"/>
    <x v="0"/>
    <n v="4"/>
    <s v="stoffeerder"/>
    <m/>
    <m/>
    <m/>
    <n v="1"/>
    <n v="1597"/>
    <n v="1608"/>
    <n v="12"/>
    <n v="0"/>
    <n v="1"/>
    <n v="1574"/>
    <n v="1629"/>
    <s v="Mechelen"/>
    <n v="51.0167"/>
    <n v="4.4667000000000003"/>
    <n v="1"/>
    <x v="1"/>
    <n v="0"/>
    <x v="9"/>
    <n v="1608"/>
    <n v="1629"/>
    <x v="3"/>
    <m/>
    <m/>
    <m/>
    <m/>
    <m/>
    <m/>
    <m/>
    <m/>
    <m/>
    <m/>
    <x v="3"/>
    <m/>
    <m/>
    <m/>
    <m/>
    <m/>
    <s v="father"/>
    <s v="Fayd'herbe, Lucas"/>
    <m/>
    <m/>
    <s v="AL"/>
    <n v="1"/>
    <x v="1"/>
    <n v="1"/>
    <n v="0"/>
    <n v="0"/>
    <n v="0"/>
    <x v="0"/>
    <n v="1"/>
    <n v="0"/>
    <n v="0"/>
    <n v="0"/>
  </r>
  <r>
    <s v="Fayd'herbe, Lucas"/>
    <s v="Fayd'herbe"/>
    <s v="M00194"/>
    <x v="0"/>
    <n v="3"/>
    <s v="beeldsnijder"/>
    <s v="architect"/>
    <m/>
    <m/>
    <n v="1"/>
    <n v="1642"/>
    <n v="1697"/>
    <n v="56"/>
    <n v="0"/>
    <n v="0"/>
    <n v="1617"/>
    <n v="169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Fayd'herbe, Henrick"/>
    <m/>
    <m/>
    <s v="AL"/>
    <n v="1"/>
    <x v="1"/>
    <n v="0"/>
    <n v="0"/>
    <n v="1"/>
    <n v="1"/>
    <x v="0"/>
    <n v="0"/>
    <n v="0"/>
    <n v="0"/>
    <n v="0"/>
  </r>
  <r>
    <s v="Fayd'herbe, Rombout"/>
    <s v="Fayd'herbe"/>
    <s v="M00195"/>
    <x v="0"/>
    <m/>
    <s v="schilder"/>
    <m/>
    <m/>
    <m/>
    <n v="0"/>
    <n v="1667"/>
    <n v="1673"/>
    <m/>
    <n v="0"/>
    <n v="0"/>
    <n v="1649"/>
    <n v="1673"/>
    <s v="Mechelen"/>
    <n v="51.0167"/>
    <n v="4.4667000000000003"/>
    <n v="0"/>
    <x v="1"/>
    <n v="0"/>
    <x v="13"/>
    <n v="1673"/>
    <n v="1673"/>
    <x v="17"/>
    <m/>
    <m/>
    <m/>
    <m/>
    <m/>
    <m/>
    <m/>
    <m/>
    <m/>
    <m/>
    <x v="15"/>
    <n v="1"/>
    <s v="Forchondt, Guilliam"/>
    <m/>
    <m/>
    <m/>
    <s v="son"/>
    <s v="Fayd'herbe, Lucas"/>
    <m/>
    <m/>
    <s v="ECO"/>
    <n v="1"/>
    <x v="1"/>
    <n v="0"/>
    <n v="0"/>
    <n v="0"/>
    <n v="1"/>
    <x v="0"/>
    <n v="0"/>
    <n v="0"/>
    <n v="0"/>
    <n v="1"/>
  </r>
  <r>
    <s v="Feermans, Corneel"/>
    <s v="Feermans"/>
    <s v="M00196"/>
    <x v="0"/>
    <n v="9"/>
    <s v="stoffeerder"/>
    <m/>
    <m/>
    <m/>
    <n v="1"/>
    <n v="1581"/>
    <n v="1617"/>
    <n v="37"/>
    <n v="0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Feermans, Jan"/>
    <s v="Feermans"/>
    <s v="M00197"/>
    <x v="0"/>
    <n v="3"/>
    <s v="schilder"/>
    <m/>
    <m/>
    <m/>
    <n v="1"/>
    <n v="1556"/>
    <n v="1575"/>
    <n v="2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Fevers, Caerle"/>
    <s v="Fevers"/>
    <s v="M00198"/>
    <x v="0"/>
    <n v="1"/>
    <s v="?"/>
    <m/>
    <m/>
    <m/>
    <n v="1"/>
    <n v="1566"/>
    <n v="157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Fielix, Antoon"/>
    <s v="Fielix"/>
    <s v="M00199"/>
    <x v="0"/>
    <n v="1"/>
    <s v="?"/>
    <m/>
    <m/>
    <m/>
    <n v="1"/>
    <n v="1571"/>
    <n v="1619"/>
    <n v="49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Finel, Antoon"/>
    <s v="Finel"/>
    <s v="M00200"/>
    <x v="0"/>
    <n v="1"/>
    <s v="?"/>
    <m/>
    <m/>
    <m/>
    <n v="1"/>
    <n v="1562"/>
    <n v="156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Floers, Peter"/>
    <s v="Floers"/>
    <s v="M00201"/>
    <x v="0"/>
    <n v="1"/>
    <s v="goudslager"/>
    <m/>
    <m/>
    <m/>
    <n v="1"/>
    <n v="1639"/>
    <n v="164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Franchoys, Lucas Elias"/>
    <s v="Franchoys"/>
    <s v="M00202"/>
    <x v="0"/>
    <m/>
    <s v="schilder"/>
    <m/>
    <m/>
    <m/>
    <n v="0"/>
    <n v="1688"/>
    <n v="1706"/>
    <m/>
    <n v="0"/>
    <n v="0"/>
    <n v="1670"/>
    <m/>
    <s v="Mechelen"/>
    <n v="51.0167"/>
    <n v="4.4667000000000003"/>
    <n v="0"/>
    <x v="1"/>
    <n v="0"/>
    <x v="0"/>
    <m/>
    <m/>
    <x v="11"/>
    <m/>
    <m/>
    <m/>
    <m/>
    <m/>
    <m/>
    <m/>
    <m/>
    <m/>
    <m/>
    <x v="16"/>
    <m/>
    <m/>
    <m/>
    <m/>
    <m/>
    <s v="son"/>
    <s v="Franchoys, Lucas II"/>
    <m/>
    <m/>
    <m/>
    <n v="1"/>
    <x v="1"/>
    <n v="0"/>
    <n v="0"/>
    <n v="0"/>
    <n v="0"/>
    <x v="0"/>
    <n v="0"/>
    <n v="0"/>
    <n v="0"/>
    <n v="0"/>
  </r>
  <r>
    <s v="Franchoys, Lucas I"/>
    <s v="Franchoys"/>
    <s v="M00203"/>
    <x v="0"/>
    <n v="18"/>
    <s v="schilder"/>
    <m/>
    <m/>
    <m/>
    <n v="1"/>
    <n v="1599"/>
    <n v="1643"/>
    <n v="45"/>
    <n v="1"/>
    <n v="1"/>
    <n v="1574"/>
    <n v="1643"/>
    <s v="Mechelen"/>
    <n v="51.0167"/>
    <n v="4.4667000000000003"/>
    <n v="1"/>
    <x v="1"/>
    <n v="0"/>
    <x v="1"/>
    <n v="1599"/>
    <n v="1604"/>
    <x v="7"/>
    <n v="1604"/>
    <n v="1604"/>
    <s v="Madrid"/>
    <n v="1605"/>
    <n v="1645"/>
    <s v="Mechelen"/>
    <m/>
    <m/>
    <m/>
    <m/>
    <x v="5"/>
    <m/>
    <m/>
    <m/>
    <m/>
    <m/>
    <s v="father"/>
    <s v="Franchoys, Lucas II"/>
    <s v="father"/>
    <s v="Franchoys, Pieter"/>
    <s v="AL; ECO"/>
    <n v="1"/>
    <x v="1"/>
    <n v="1"/>
    <n v="1"/>
    <n v="1"/>
    <n v="0"/>
    <x v="0"/>
    <n v="1"/>
    <n v="0"/>
    <n v="0"/>
    <n v="0"/>
  </r>
  <r>
    <s v="Franchoys, Lucas II"/>
    <s v="Franchoys"/>
    <s v="M00204"/>
    <x v="0"/>
    <n v="5"/>
    <s v="schilder"/>
    <s v="engraver"/>
    <m/>
    <m/>
    <n v="1"/>
    <n v="1654"/>
    <n v="1681"/>
    <n v="28"/>
    <n v="0"/>
    <n v="0"/>
    <n v="1616"/>
    <n v="1681"/>
    <s v="Mechelen"/>
    <n v="51.0167"/>
    <n v="4.4667000000000003"/>
    <n v="0"/>
    <x v="1"/>
    <n v="0"/>
    <x v="15"/>
    <n v="1636"/>
    <n v="1640"/>
    <x v="3"/>
    <n v="1640"/>
    <n v="1649"/>
    <s v="Paris"/>
    <n v="1649"/>
    <n v="1654"/>
    <s v="Doornik"/>
    <n v="1654"/>
    <n v="1663"/>
    <s v="Mechelen"/>
    <m/>
    <x v="5"/>
    <n v="1"/>
    <s v="check"/>
    <m/>
    <m/>
    <m/>
    <s v="son"/>
    <s v="Franchoys, Lucas I"/>
    <s v="father"/>
    <s v="Franchoys, Lucas Elias"/>
    <m/>
    <n v="1"/>
    <x v="1"/>
    <n v="0"/>
    <n v="0"/>
    <n v="0"/>
    <n v="1"/>
    <x v="0"/>
    <n v="0"/>
    <n v="0"/>
    <n v="1"/>
    <n v="0"/>
  </r>
  <r>
    <s v="Franchoys, Pieter"/>
    <s v="Franchoys"/>
    <s v="M00205"/>
    <x v="0"/>
    <n v="2"/>
    <s v="schilder"/>
    <s v="engraver"/>
    <m/>
    <m/>
    <n v="1"/>
    <n v="1649"/>
    <n v="1654"/>
    <n v="6"/>
    <n v="0"/>
    <n v="0"/>
    <n v="1606"/>
    <n v="1654"/>
    <s v="Mechelen"/>
    <n v="51.0167"/>
    <n v="4.4667000000000003"/>
    <n v="0"/>
    <x v="1"/>
    <n v="0"/>
    <x v="0"/>
    <n v="1631"/>
    <n v="1635"/>
    <x v="18"/>
    <n v="1649"/>
    <n v="1654"/>
    <s v="Mechelen"/>
    <m/>
    <m/>
    <m/>
    <m/>
    <m/>
    <m/>
    <m/>
    <x v="5"/>
    <n v="1"/>
    <s v="check"/>
    <m/>
    <m/>
    <m/>
    <s v="son"/>
    <s v="Franchoys, Lucas I"/>
    <m/>
    <m/>
    <s v="AL: Neefs 343-47; Note that he goes to Antwerp some time before he started traveling"/>
    <n v="1"/>
    <x v="1"/>
    <n v="0"/>
    <n v="0"/>
    <n v="0"/>
    <n v="1"/>
    <x v="0"/>
    <n v="0"/>
    <n v="0"/>
    <n v="0"/>
    <n v="0"/>
  </r>
  <r>
    <s v="Francken, Nicolas"/>
    <s v="Francken"/>
    <s v="M00206"/>
    <x v="0"/>
    <m/>
    <s v="schilder"/>
    <m/>
    <m/>
    <m/>
    <n v="0"/>
    <n v="1570"/>
    <n v="1571"/>
    <n v="2"/>
    <n v="0"/>
    <n v="0"/>
    <n v="1520"/>
    <n v="1596"/>
    <s v="Mechelen"/>
    <n v="51.0167"/>
    <n v="4.4667000000000003"/>
    <n v="1"/>
    <x v="1"/>
    <n v="0"/>
    <x v="6"/>
    <n v="1571"/>
    <n v="1596"/>
    <x v="3"/>
    <m/>
    <m/>
    <m/>
    <m/>
    <m/>
    <m/>
    <m/>
    <m/>
    <m/>
    <m/>
    <x v="3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Galliers, Carel"/>
    <s v="Galliers"/>
    <s v="M00207"/>
    <x v="0"/>
    <m/>
    <s v="cartographer"/>
    <m/>
    <m/>
    <m/>
    <n v="0"/>
    <n v="1597"/>
    <n v="1602"/>
    <n v="6"/>
    <n v="0"/>
    <n v="0"/>
    <n v="1577"/>
    <n v="1609"/>
    <s v="Mechelen"/>
    <n v="51.0167"/>
    <n v="4.4667000000000003"/>
    <n v="1"/>
    <x v="1"/>
    <n v="0"/>
    <x v="9"/>
    <n v="1602"/>
    <n v="1609"/>
    <x v="6"/>
    <m/>
    <m/>
    <m/>
    <m/>
    <m/>
    <m/>
    <m/>
    <m/>
    <m/>
    <m/>
    <x v="1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Geldersman, Vincent"/>
    <s v="Geldersman"/>
    <s v="M00208"/>
    <x v="0"/>
    <m/>
    <s v="schilder"/>
    <m/>
    <m/>
    <m/>
    <n v="0"/>
    <n v="1557"/>
    <n v="1575"/>
    <m/>
    <n v="0"/>
    <n v="0"/>
    <n v="1539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1"/>
    <n v="0"/>
    <n v="0"/>
    <n v="0"/>
    <x v="0"/>
    <n v="0"/>
    <n v="0"/>
    <n v="0"/>
    <n v="0"/>
  </r>
  <r>
    <s v="Ghuens, Boudewijn"/>
    <s v="Ghuens"/>
    <s v="M00209"/>
    <x v="0"/>
    <m/>
    <s v="schilder"/>
    <s v="stoffeerder"/>
    <m/>
    <m/>
    <n v="0"/>
    <n v="1637"/>
    <n v="1679"/>
    <n v="43"/>
    <n v="0"/>
    <n v="0"/>
    <n v="1599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Ghuens, Jan II"/>
    <m/>
    <m/>
    <s v="Neeffs 275-76; ECO"/>
    <n v="1"/>
    <x v="1"/>
    <n v="0"/>
    <n v="0"/>
    <n v="1"/>
    <n v="1"/>
    <x v="0"/>
    <n v="0"/>
    <n v="0"/>
    <n v="0"/>
    <n v="0"/>
  </r>
  <r>
    <s v="Ghuens, Jacob"/>
    <s v="Ghuens"/>
    <s v="M00210"/>
    <x v="0"/>
    <m/>
    <s v="schilder"/>
    <m/>
    <m/>
    <m/>
    <n v="0"/>
    <n v="1561"/>
    <n v="1579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Ghuens, Jan I"/>
    <m/>
    <m/>
    <s v="ECO"/>
    <n v="1"/>
    <x v="0"/>
    <n v="1"/>
    <n v="0"/>
    <n v="0"/>
    <n v="0"/>
    <x v="0"/>
    <n v="0"/>
    <n v="0"/>
    <n v="0"/>
    <n v="0"/>
  </r>
  <r>
    <s v="Ghuens, Jan I"/>
    <s v="Ghuens"/>
    <s v="M00211"/>
    <x v="0"/>
    <n v="1"/>
    <s v="schilder"/>
    <m/>
    <m/>
    <m/>
    <n v="1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Ghuens, Jacob"/>
    <s v="father"/>
    <s v="Ghuens, Jan II"/>
    <s v="Neeffs 271; ECO"/>
    <n v="1"/>
    <x v="1"/>
    <n v="0"/>
    <n v="0"/>
    <n v="0"/>
    <n v="0"/>
    <x v="0"/>
    <n v="0"/>
    <n v="0"/>
    <n v="0"/>
    <n v="0"/>
  </r>
  <r>
    <s v="Ghuens, Jan II"/>
    <s v="Ghuens"/>
    <s v="M00212"/>
    <x v="0"/>
    <n v="4"/>
    <s v="schilder"/>
    <m/>
    <m/>
    <m/>
    <n v="1"/>
    <n v="1577"/>
    <n v="1618"/>
    <n v="42"/>
    <n v="0"/>
    <n v="0"/>
    <n v="1557"/>
    <n v="1618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Ghuens, Jan I"/>
    <m/>
    <m/>
    <s v="AL; Neeffs 271-75; ECO"/>
    <n v="1"/>
    <x v="1"/>
    <n v="1"/>
    <n v="1"/>
    <n v="0"/>
    <n v="0"/>
    <x v="0"/>
    <n v="0"/>
    <n v="0"/>
    <n v="0"/>
    <n v="0"/>
  </r>
  <r>
    <s v="Ghysmans, Hendrick"/>
    <s v="Ghysmans"/>
    <s v="M00213"/>
    <x v="0"/>
    <m/>
    <s v="schilder"/>
    <m/>
    <m/>
    <m/>
    <n v="0"/>
    <n v="1562"/>
    <n v="1565"/>
    <m/>
    <n v="0"/>
    <n v="0"/>
    <n v="1544"/>
    <n v="1610"/>
    <s v="Mechelen"/>
    <n v="51.0167"/>
    <n v="4.4667000000000003"/>
    <n v="0"/>
    <x v="1"/>
    <n v="0"/>
    <x v="14"/>
    <n v="1565"/>
    <n v="1578"/>
    <x v="3"/>
    <n v="1585"/>
    <n v="1610"/>
    <s v="Frankenthal"/>
    <m/>
    <m/>
    <m/>
    <m/>
    <m/>
    <m/>
    <m/>
    <x v="17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Godtbetert, Willem"/>
    <s v="Godtbetert"/>
    <s v="M00214"/>
    <x v="0"/>
    <n v="3"/>
    <s v="?"/>
    <m/>
    <m/>
    <m/>
    <n v="1"/>
    <n v="1554"/>
    <n v="1565"/>
    <n v="1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Goetgebeur, Hans"/>
    <s v="Goetgebeur"/>
    <s v="M00215"/>
    <x v="0"/>
    <m/>
    <s v="schilder"/>
    <m/>
    <n v="1"/>
    <m/>
    <n v="0"/>
    <n v="1641"/>
    <n v="1641"/>
    <n v="1"/>
    <n v="0"/>
    <n v="0"/>
    <n v="1604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s v="Musson, Matthijs"/>
    <m/>
    <m/>
    <m/>
    <m/>
    <m/>
    <m/>
    <s v="Duverger"/>
    <n v="1"/>
    <x v="1"/>
    <n v="0"/>
    <n v="0"/>
    <n v="1"/>
    <n v="0"/>
    <x v="0"/>
    <n v="0"/>
    <n v="0"/>
    <n v="0"/>
    <n v="0"/>
  </r>
  <r>
    <s v="Gooris, Pieter"/>
    <s v="Gooris"/>
    <s v="M00216"/>
    <x v="0"/>
    <n v="1"/>
    <s v="goudslager"/>
    <m/>
    <m/>
    <m/>
    <n v="1"/>
    <n v="1658"/>
    <n v="16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Govaerts, Hendrik"/>
    <s v="Govaerts"/>
    <s v="M00217"/>
    <x v="0"/>
    <m/>
    <s v="schilder"/>
    <m/>
    <m/>
    <m/>
    <n v="0"/>
    <n v="1689"/>
    <n v="1689"/>
    <n v="1"/>
    <n v="0"/>
    <n v="0"/>
    <n v="1669"/>
    <n v="1720"/>
    <s v="Mechelen"/>
    <n v="51.0167"/>
    <n v="4.4667000000000003"/>
    <n v="0"/>
    <x v="1"/>
    <n v="0"/>
    <x v="16"/>
    <n v="1689"/>
    <n v="1690"/>
    <x v="19"/>
    <n v="1690"/>
    <n v="1720"/>
    <s v="Antwerp"/>
    <m/>
    <m/>
    <m/>
    <m/>
    <m/>
    <m/>
    <m/>
    <x v="3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Grymaers, Mathijs"/>
    <s v="Grymaers"/>
    <s v="M00218"/>
    <x v="0"/>
    <m/>
    <s v="verlichter"/>
    <m/>
    <m/>
    <m/>
    <n v="0"/>
    <n v="1547"/>
    <n v="155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79"/>
    <n v="1"/>
    <x v="0"/>
    <n v="0"/>
    <n v="0"/>
    <n v="0"/>
    <n v="0"/>
    <x v="0"/>
    <n v="0"/>
    <n v="0"/>
    <n v="0"/>
    <n v="0"/>
  </r>
  <r>
    <s v="Gysaerts, Wouter"/>
    <s v="Gysaerts"/>
    <s v="M00219"/>
    <x v="0"/>
    <m/>
    <s v="schilder"/>
    <m/>
    <m/>
    <m/>
    <n v="0"/>
    <n v="1674"/>
    <n v="1677"/>
    <n v="4"/>
    <n v="0"/>
    <n v="0"/>
    <n v="1649"/>
    <n v="1677"/>
    <s v="Mechelen"/>
    <n v="51.0167"/>
    <n v="4.4667000000000003"/>
    <n v="0"/>
    <x v="1"/>
    <n v="0"/>
    <x v="13"/>
    <n v="1674"/>
    <m/>
    <x v="13"/>
    <m/>
    <m/>
    <m/>
    <m/>
    <m/>
    <m/>
    <m/>
    <m/>
    <m/>
    <m/>
    <x v="5"/>
    <m/>
    <m/>
    <m/>
    <m/>
    <m/>
    <m/>
    <m/>
    <m/>
    <m/>
    <m/>
    <n v="1"/>
    <x v="1"/>
    <n v="0"/>
    <n v="0"/>
    <n v="0"/>
    <n v="1"/>
    <x v="0"/>
    <n v="0"/>
    <n v="0"/>
    <n v="0"/>
    <n v="1"/>
  </r>
  <r>
    <s v="Hack, Adam"/>
    <s v="Hack"/>
    <s v="M00220"/>
    <x v="0"/>
    <n v="1"/>
    <s v="schilder"/>
    <m/>
    <m/>
    <m/>
    <n v="1"/>
    <n v="1552"/>
    <n v="1570"/>
    <n v="19"/>
    <n v="0"/>
    <n v="0"/>
    <s v="1530?"/>
    <n v="157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Hack, Hans"/>
    <s v="Hack"/>
    <s v="M00221"/>
    <x v="0"/>
    <m/>
    <s v="schilder"/>
    <m/>
    <m/>
    <m/>
    <n v="0"/>
    <n v="1571"/>
    <n v="1589"/>
    <n v="19"/>
    <n v="0"/>
    <n v="0"/>
    <m/>
    <n v="1602"/>
    <s v="Mechelen"/>
    <n v="51.0167"/>
    <n v="4.4667000000000003"/>
    <n v="1"/>
    <x v="1"/>
    <n v="0"/>
    <x v="2"/>
    <n v="1589"/>
    <n v="1602"/>
    <x v="3"/>
    <m/>
    <m/>
    <m/>
    <m/>
    <m/>
    <m/>
    <m/>
    <m/>
    <m/>
    <m/>
    <x v="3"/>
    <m/>
    <m/>
    <m/>
    <m/>
    <m/>
    <m/>
    <m/>
    <m/>
    <m/>
    <s v="Neeffs, 287"/>
    <n v="1"/>
    <x v="1"/>
    <n v="1"/>
    <n v="0"/>
    <n v="0"/>
    <n v="0"/>
    <x v="0"/>
    <n v="1"/>
    <n v="0"/>
    <n v="0"/>
    <n v="0"/>
  </r>
  <r>
    <s v="Hack, Michiel"/>
    <s v="Hack"/>
    <s v="M00222"/>
    <x v="0"/>
    <m/>
    <s v="schilder"/>
    <m/>
    <m/>
    <m/>
    <n v="0"/>
    <n v="1576"/>
    <n v="1580"/>
    <m/>
    <n v="0"/>
    <n v="0"/>
    <m/>
    <s v="1594"/>
    <s v="Mechelen"/>
    <n v="51.0167"/>
    <n v="4.4667000000000003"/>
    <n v="1"/>
    <x v="1"/>
    <n v="0"/>
    <x v="2"/>
    <n v="1580"/>
    <m/>
    <x v="4"/>
    <m/>
    <m/>
    <m/>
    <m/>
    <m/>
    <m/>
    <m/>
    <m/>
    <m/>
    <m/>
    <x v="4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Hannuyts, Gillis"/>
    <s v="Hannuyts"/>
    <s v="M00223"/>
    <x v="0"/>
    <m/>
    <s v="schilder"/>
    <m/>
    <m/>
    <m/>
    <n v="0"/>
    <n v="1574"/>
    <n v="1588"/>
    <n v="15"/>
    <n v="0"/>
    <n v="0"/>
    <n v="1554"/>
    <n v="1609"/>
    <s v="Mechelen"/>
    <n v="51.0167"/>
    <n v="4.4667000000000003"/>
    <n v="1"/>
    <x v="1"/>
    <n v="0"/>
    <x v="2"/>
    <n v="1588"/>
    <n v="1609"/>
    <x v="20"/>
    <m/>
    <m/>
    <m/>
    <m/>
    <m/>
    <m/>
    <m/>
    <m/>
    <m/>
    <m/>
    <x v="18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Hemelaer, Jasper"/>
    <s v="Hemelaer"/>
    <s v="M00224"/>
    <x v="0"/>
    <n v="3"/>
    <s v="schilder"/>
    <m/>
    <n v="1"/>
    <m/>
    <n v="1"/>
    <n v="1615"/>
    <n v="1635"/>
    <n v="21"/>
    <n v="1"/>
    <n v="1"/>
    <n v="1587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s v="Musson, Matthijs"/>
    <m/>
    <m/>
    <m/>
    <m/>
    <m/>
    <m/>
    <s v="AL; Montballieu 34"/>
    <n v="1"/>
    <x v="1"/>
    <n v="0"/>
    <n v="1"/>
    <n v="1"/>
    <n v="0"/>
    <x v="0"/>
    <n v="0"/>
    <n v="0"/>
    <n v="0"/>
    <n v="0"/>
  </r>
  <r>
    <s v="Herens, ?"/>
    <s v="Herens"/>
    <s v="M00225"/>
    <x v="0"/>
    <n v="1"/>
    <s v="goudslager"/>
    <m/>
    <m/>
    <m/>
    <n v="1"/>
    <n v="1616"/>
    <n v="1622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Herregouts, David"/>
    <s v="Herregouts"/>
    <s v="M00226"/>
    <x v="0"/>
    <n v="4"/>
    <s v="schilder"/>
    <m/>
    <m/>
    <m/>
    <n v="1"/>
    <n v="1624"/>
    <n v="1640"/>
    <n v="17"/>
    <n v="0"/>
    <n v="0"/>
    <n v="1603"/>
    <n v="1662"/>
    <s v="Mechelen"/>
    <n v="51.0167"/>
    <n v="4.4667000000000003"/>
    <n v="0"/>
    <x v="1"/>
    <n v="0"/>
    <x v="17"/>
    <n v="1640"/>
    <n v="1662"/>
    <x v="21"/>
    <n v="1679"/>
    <n v="1704"/>
    <s v="Antwerp"/>
    <m/>
    <m/>
    <m/>
    <m/>
    <m/>
    <m/>
    <m/>
    <x v="3"/>
    <m/>
    <m/>
    <m/>
    <m/>
    <m/>
    <s v="father"/>
    <s v="Herregouts, Hendrick I"/>
    <m/>
    <m/>
    <s v="AL"/>
    <n v="1"/>
    <x v="1"/>
    <n v="0"/>
    <n v="0"/>
    <n v="1"/>
    <n v="0"/>
    <x v="0"/>
    <n v="0"/>
    <n v="0"/>
    <n v="1"/>
    <n v="0"/>
  </r>
  <r>
    <s v="Herregouts, Hendrick I"/>
    <s v="Herregouts"/>
    <s v="M00227"/>
    <x v="0"/>
    <m/>
    <s v="schilder"/>
    <m/>
    <m/>
    <m/>
    <n v="0"/>
    <n v="1653"/>
    <n v="1660"/>
    <n v="8"/>
    <n v="0"/>
    <n v="0"/>
    <n v="1633"/>
    <s v="?"/>
    <s v="Mechelen"/>
    <n v="51.0167"/>
    <n v="4.4667000000000003"/>
    <n v="0"/>
    <x v="1"/>
    <n v="0"/>
    <x v="10"/>
    <n v="1660"/>
    <n v="1660"/>
    <x v="9"/>
    <n v="1664"/>
    <n v="1666"/>
    <s v="Antwerp"/>
    <n v="1667"/>
    <n v="1678"/>
    <s v="Rome"/>
    <n v="1679"/>
    <n v="1704"/>
    <s v="Antwerp"/>
    <m/>
    <x v="3"/>
    <m/>
    <m/>
    <m/>
    <m/>
    <m/>
    <s v="son"/>
    <s v="Herregouts, David"/>
    <m/>
    <m/>
    <s v="Neeffss 373-77"/>
    <n v="1"/>
    <x v="1"/>
    <n v="0"/>
    <n v="0"/>
    <n v="0"/>
    <n v="1"/>
    <x v="0"/>
    <n v="0"/>
    <n v="0"/>
    <n v="0"/>
    <n v="1"/>
  </r>
  <r>
    <s v="Herregouts, Hendrick II"/>
    <s v="Herregouts"/>
    <s v="M00228"/>
    <x v="0"/>
    <m/>
    <s v="schilder"/>
    <m/>
    <m/>
    <m/>
    <n v="0"/>
    <n v="1684"/>
    <n v="1724"/>
    <n v="41"/>
    <n v="1"/>
    <n v="0"/>
    <n v="1666"/>
    <n v="172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Herregouts, Hendrick I"/>
    <m/>
    <m/>
    <m/>
    <n v="1"/>
    <x v="1"/>
    <n v="0"/>
    <n v="0"/>
    <n v="0"/>
    <n v="0"/>
    <x v="0"/>
    <n v="0"/>
    <n v="0"/>
    <n v="0"/>
    <n v="0"/>
  </r>
  <r>
    <s v="Hoebens, Jan"/>
    <s v="Hoebens"/>
    <s v="M00229"/>
    <x v="0"/>
    <n v="3"/>
    <s v="schilder"/>
    <m/>
    <m/>
    <m/>
    <n v="1"/>
    <n v="1554"/>
    <n v="1567"/>
    <n v="1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Hoeberghen, Jan"/>
    <s v="Hoeberghen"/>
    <s v="M00230"/>
    <x v="0"/>
    <n v="1"/>
    <s v="schilder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Hogenberg, Frans"/>
    <s v="Hogenberg"/>
    <s v="M00231"/>
    <x v="0"/>
    <n v="2"/>
    <s v="engraver"/>
    <m/>
    <m/>
    <m/>
    <n v="1"/>
    <n v="1557"/>
    <n v="1558"/>
    <n v="2"/>
    <n v="0"/>
    <n v="0"/>
    <n v="1540"/>
    <n v="1590"/>
    <s v="Mechelen"/>
    <n v="51.0167"/>
    <n v="4.4667000000000003"/>
    <n v="0"/>
    <x v="1"/>
    <n v="0"/>
    <x v="3"/>
    <n v="1558"/>
    <n v="1568"/>
    <x v="3"/>
    <n v="1568"/>
    <n v="1570"/>
    <s v="England"/>
    <n v="1570"/>
    <n v="1585"/>
    <s v="Cologne"/>
    <n v="1585"/>
    <n v="1589"/>
    <s v="Hamburg"/>
    <s v="Cologne"/>
    <x v="19"/>
    <m/>
    <m/>
    <m/>
    <m/>
    <m/>
    <s v="father"/>
    <s v="Hogenberg, Niclaus"/>
    <m/>
    <m/>
    <s v="AL"/>
    <n v="1"/>
    <x v="0"/>
    <n v="0"/>
    <n v="0"/>
    <n v="0"/>
    <n v="0"/>
    <x v="1"/>
    <n v="0"/>
    <n v="0"/>
    <n v="0"/>
    <n v="0"/>
  </r>
  <r>
    <s v="Hogenberg, Niclaus"/>
    <s v="Hogenberg"/>
    <s v="M00232"/>
    <x v="0"/>
    <m/>
    <s v="schilder"/>
    <m/>
    <m/>
    <m/>
    <n v="0"/>
    <n v="1520"/>
    <n v="1539"/>
    <n v="20"/>
    <n v="0"/>
    <n v="0"/>
    <n v="1500"/>
    <n v="153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Hogenberg, Frans"/>
    <m/>
    <m/>
    <m/>
    <n v="1"/>
    <x v="1"/>
    <n v="0"/>
    <n v="0"/>
    <n v="0"/>
    <n v="0"/>
    <x v="0"/>
    <n v="0"/>
    <n v="0"/>
    <n v="0"/>
    <n v="0"/>
  </r>
  <r>
    <s v="Hogenberg, Remigius"/>
    <s v="Hogenberg"/>
    <s v="M00233"/>
    <x v="0"/>
    <m/>
    <s v="schilder"/>
    <m/>
    <m/>
    <m/>
    <n v="0"/>
    <n v="1555"/>
    <n v="1568"/>
    <n v="14"/>
    <n v="0"/>
    <n v="0"/>
    <n v="1536"/>
    <s v="?"/>
    <s v="Mechelen"/>
    <n v="51.0167"/>
    <n v="4.4667000000000003"/>
    <n v="0"/>
    <x v="1"/>
    <n v="0"/>
    <x v="14"/>
    <n v="1568"/>
    <n v="1568"/>
    <x v="22"/>
    <m/>
    <m/>
    <m/>
    <m/>
    <m/>
    <m/>
    <m/>
    <m/>
    <m/>
    <m/>
    <x v="20"/>
    <m/>
    <m/>
    <m/>
    <m/>
    <m/>
    <s v="father"/>
    <s v="Hogenberg, Niclaus"/>
    <m/>
    <m/>
    <m/>
    <n v="1"/>
    <x v="0"/>
    <n v="0"/>
    <n v="0"/>
    <n v="0"/>
    <n v="0"/>
    <x v="1"/>
    <n v="0"/>
    <n v="0"/>
    <n v="0"/>
    <n v="0"/>
  </r>
  <r>
    <s v="Holemans, Geert"/>
    <s v="Holemans"/>
    <s v="M00234"/>
    <x v="0"/>
    <n v="1"/>
    <s v="beeldsnijder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Honnecore, Claes"/>
    <s v="Honnecore"/>
    <s v="M00235"/>
    <x v="0"/>
    <n v="1"/>
    <s v="?"/>
    <m/>
    <m/>
    <m/>
    <n v="1"/>
    <n v="1571"/>
    <n v="157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Hovitt, Hans"/>
    <s v="Hovitt"/>
    <s v="M00236"/>
    <x v="0"/>
    <n v="1"/>
    <s v="beeldsnijder"/>
    <m/>
    <m/>
    <m/>
    <n v="1"/>
    <n v="1623"/>
    <n v="162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Huys, Balthasar"/>
    <s v="Huys"/>
    <s v="M00237"/>
    <x v="0"/>
    <n v="1"/>
    <s v="schilder"/>
    <m/>
    <m/>
    <m/>
    <n v="1"/>
    <n v="1611"/>
    <n v="1621"/>
    <n v="11"/>
    <n v="1"/>
    <n v="1"/>
    <m/>
    <n v="1652"/>
    <s v="Mechelen"/>
    <n v="51.0167"/>
    <n v="4.4667000000000003"/>
    <n v="1"/>
    <x v="1"/>
    <n v="0"/>
    <x v="12"/>
    <n v="1621"/>
    <n v="1652"/>
    <x v="20"/>
    <m/>
    <m/>
    <m/>
    <m/>
    <m/>
    <m/>
    <m/>
    <m/>
    <m/>
    <m/>
    <x v="18"/>
    <m/>
    <m/>
    <m/>
    <m/>
    <m/>
    <m/>
    <m/>
    <m/>
    <m/>
    <s v="AL"/>
    <n v="1"/>
    <x v="1"/>
    <n v="0"/>
    <n v="1"/>
    <n v="0"/>
    <n v="0"/>
    <x v="0"/>
    <n v="0"/>
    <n v="1"/>
    <n v="0"/>
    <n v="0"/>
  </r>
  <r>
    <s v="Huysmans, Cornelis"/>
    <s v="Huysmans"/>
    <s v="M00238"/>
    <x v="0"/>
    <m/>
    <s v="schilder"/>
    <m/>
    <n v="1"/>
    <m/>
    <n v="0"/>
    <n v="1668"/>
    <n v="1702"/>
    <n v="35"/>
    <n v="0"/>
    <n v="0"/>
    <n v="1648"/>
    <n v="1727"/>
    <s v="Mechelen"/>
    <n v="51.0167"/>
    <n v="4.4667000000000003"/>
    <n v="0"/>
    <x v="1"/>
    <n v="0"/>
    <x v="13"/>
    <n v="1675"/>
    <n v="1675"/>
    <x v="15"/>
    <n v="1681"/>
    <n v="1681"/>
    <s v="Brussels"/>
    <n v="1682"/>
    <n v="1702"/>
    <s v="Mechelen"/>
    <n v="1702"/>
    <n v="1716"/>
    <s v="Antwerp"/>
    <m/>
    <x v="3"/>
    <m/>
    <m/>
    <m/>
    <m/>
    <m/>
    <s v="son"/>
    <s v="Huysmans, Pieter Balthasar"/>
    <m/>
    <m/>
    <m/>
    <n v="1"/>
    <x v="1"/>
    <n v="0"/>
    <n v="0"/>
    <n v="0"/>
    <n v="1"/>
    <x v="0"/>
    <n v="0"/>
    <n v="0"/>
    <n v="0"/>
    <n v="1"/>
  </r>
  <r>
    <s v="Huysmans, Pieter Balthasar"/>
    <s v="Huysmans"/>
    <s v="M00239"/>
    <x v="0"/>
    <m/>
    <s v="schilder"/>
    <m/>
    <m/>
    <m/>
    <n v="0"/>
    <n v="1702"/>
    <n v="1706"/>
    <m/>
    <n v="0"/>
    <n v="0"/>
    <n v="1684"/>
    <n v="1706"/>
    <s v="Mechelen"/>
    <n v="51.0167"/>
    <n v="4.4667000000000003"/>
    <n v="0"/>
    <x v="1"/>
    <n v="0"/>
    <x v="18"/>
    <n v="1706"/>
    <n v="1706"/>
    <x v="3"/>
    <m/>
    <m/>
    <m/>
    <m/>
    <m/>
    <m/>
    <m/>
    <m/>
    <m/>
    <m/>
    <x v="3"/>
    <m/>
    <m/>
    <m/>
    <m/>
    <m/>
    <s v="father"/>
    <s v="Huysmans, Cornelis"/>
    <m/>
    <m/>
    <m/>
    <n v="1"/>
    <x v="1"/>
    <n v="0"/>
    <n v="0"/>
    <n v="0"/>
    <n v="0"/>
    <x v="0"/>
    <n v="0"/>
    <n v="0"/>
    <n v="0"/>
    <n v="0"/>
  </r>
  <r>
    <s v="Inghelrams, Adriaen"/>
    <s v="Inghelrams"/>
    <s v="M00240"/>
    <x v="0"/>
    <n v="1"/>
    <s v="schilder"/>
    <m/>
    <n v="1"/>
    <m/>
    <n v="1"/>
    <n v="1569"/>
    <n v="15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Inghelrams, Andries"/>
    <s v="Inghelrams"/>
    <s v="M00241"/>
    <x v="0"/>
    <n v="1"/>
    <s v="schilder"/>
    <m/>
    <m/>
    <m/>
    <n v="1"/>
    <n v="1570"/>
    <n v="1595"/>
    <n v="26"/>
    <n v="0"/>
    <n v="0"/>
    <s v="1551?"/>
    <n v="159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Inghelrams, Cornelis"/>
    <s v="Inghelrams"/>
    <s v="M00242"/>
    <x v="0"/>
    <n v="4"/>
    <s v="schilder"/>
    <m/>
    <n v="1"/>
    <m/>
    <n v="1"/>
    <n v="1546"/>
    <n v="1580"/>
    <n v="35"/>
    <n v="0"/>
    <n v="0"/>
    <n v="1527"/>
    <n v="158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Inghelrams, Cornelis II"/>
    <s v="Inghelrams"/>
    <s v="M00243"/>
    <x v="0"/>
    <m/>
    <s v="schilder"/>
    <m/>
    <n v="1"/>
    <m/>
    <n v="0"/>
    <n v="1571"/>
    <n v="1595"/>
    <n v="25"/>
    <n v="0"/>
    <n v="0"/>
    <s v="?"/>
    <n v="159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Janssens, Daniel"/>
    <s v="Janssens"/>
    <s v="M00244"/>
    <x v="0"/>
    <n v="1"/>
    <s v="schilder"/>
    <m/>
    <n v="1"/>
    <m/>
    <n v="1"/>
    <n v="1667"/>
    <n v="1682"/>
    <n v="16"/>
    <n v="0"/>
    <n v="0"/>
    <n v="1637"/>
    <n v="1682"/>
    <s v="Mechelen"/>
    <n v="51.0167"/>
    <n v="4.4667000000000003"/>
    <n v="0"/>
    <x v="1"/>
    <n v="0"/>
    <x v="10"/>
    <n v="1666"/>
    <n v="1667"/>
    <x v="3"/>
    <n v="1667"/>
    <n v="1682"/>
    <s v="Mechelen"/>
    <m/>
    <m/>
    <m/>
    <m/>
    <m/>
    <m/>
    <m/>
    <x v="5"/>
    <m/>
    <m/>
    <m/>
    <m/>
    <m/>
    <m/>
    <m/>
    <m/>
    <m/>
    <s v="AL"/>
    <n v="1"/>
    <x v="1"/>
    <n v="0"/>
    <n v="0"/>
    <n v="0"/>
    <n v="1"/>
    <x v="0"/>
    <n v="0"/>
    <n v="0"/>
    <n v="0"/>
    <n v="1"/>
  </r>
  <r>
    <s v="Janssens, Hans"/>
    <s v="Janssens"/>
    <s v="M00245"/>
    <x v="0"/>
    <n v="1"/>
    <s v="beeldsnijder"/>
    <m/>
    <m/>
    <m/>
    <n v="1"/>
    <n v="1609"/>
    <n v="161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Kaulier, Pieter"/>
    <s v="Kaulier"/>
    <s v="M00246"/>
    <x v="0"/>
    <n v="1"/>
    <s v="beeldsnijder"/>
    <m/>
    <m/>
    <m/>
    <n v="1"/>
    <n v="1637"/>
    <n v="164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Kerael, Philip"/>
    <s v="Kerael"/>
    <s v="M00247"/>
    <x v="0"/>
    <n v="1"/>
    <s v="beeldsnijder"/>
    <m/>
    <m/>
    <m/>
    <n v="1"/>
    <n v="1593"/>
    <n v="159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Keynooghe, Jacques"/>
    <s v="Keynooghe"/>
    <s v="M00248"/>
    <x v="0"/>
    <m/>
    <s v="schilder"/>
    <m/>
    <m/>
    <m/>
    <n v="0"/>
    <n v="1565"/>
    <n v="1597"/>
    <n v="3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68-69"/>
    <n v="1"/>
    <x v="0"/>
    <n v="1"/>
    <n v="0"/>
    <n v="0"/>
    <n v="0"/>
    <x v="0"/>
    <n v="0"/>
    <n v="0"/>
    <n v="0"/>
    <n v="0"/>
  </r>
  <r>
    <s v="Keynooghe, Jan"/>
    <s v="Keynooghe"/>
    <s v="M00249"/>
    <x v="0"/>
    <m/>
    <s v="schilder"/>
    <m/>
    <m/>
    <m/>
    <n v="0"/>
    <n v="1507"/>
    <n v="1570"/>
    <n v="6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s 268"/>
    <n v="1"/>
    <x v="0"/>
    <n v="0"/>
    <n v="0"/>
    <n v="0"/>
    <n v="0"/>
    <x v="0"/>
    <n v="0"/>
    <n v="0"/>
    <n v="0"/>
    <n v="0"/>
  </r>
  <r>
    <s v="Koea, Gillis"/>
    <s v="Koea"/>
    <s v="M00250"/>
    <x v="0"/>
    <n v="1"/>
    <s v="goudslager"/>
    <m/>
    <m/>
    <m/>
    <n v="1"/>
    <n v="1658"/>
    <n v="16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Koers, Peter"/>
    <s v="Koers"/>
    <s v="M00251"/>
    <x v="0"/>
    <n v="1"/>
    <s v="goudslager"/>
    <m/>
    <m/>
    <m/>
    <n v="1"/>
    <n v="1655"/>
    <n v="166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Koetemans, Hendrick"/>
    <s v="Koetemans"/>
    <s v="M00252"/>
    <x v="0"/>
    <m/>
    <s v="schilder"/>
    <m/>
    <m/>
    <m/>
    <n v="0"/>
    <n v="1576"/>
    <n v="1594"/>
    <n v="19"/>
    <n v="0"/>
    <n v="0"/>
    <m/>
    <n v="1612"/>
    <s v="Mechelen"/>
    <n v="51.0167"/>
    <n v="4.4667000000000003"/>
    <n v="1"/>
    <x v="1"/>
    <n v="0"/>
    <x v="1"/>
    <n v="1594"/>
    <n v="1612"/>
    <x v="6"/>
    <m/>
    <m/>
    <m/>
    <m/>
    <m/>
    <m/>
    <m/>
    <m/>
    <m/>
    <m/>
    <x v="1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Labbe, Maximiliaan"/>
    <s v="Labbe"/>
    <s v="M00253"/>
    <x v="0"/>
    <n v="14"/>
    <s v="beeldsnijder"/>
    <s v="architect"/>
    <m/>
    <m/>
    <n v="1"/>
    <n v="1632"/>
    <n v="1669"/>
    <n v="38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s 339"/>
    <n v="1"/>
    <x v="1"/>
    <n v="0"/>
    <n v="0"/>
    <n v="1"/>
    <n v="1"/>
    <x v="0"/>
    <n v="0"/>
    <n v="0"/>
    <n v="0"/>
    <n v="0"/>
  </r>
  <r>
    <s v="Labbe, Maximiliaan II"/>
    <s v="Labbe"/>
    <s v="M00254"/>
    <x v="0"/>
    <n v="1"/>
    <s v="beeldsnijder"/>
    <m/>
    <m/>
    <m/>
    <n v="1"/>
    <n v="1670"/>
    <n v="167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Lambrecht, Nicasen"/>
    <s v="Lambrecht"/>
    <s v="M00255"/>
    <x v="0"/>
    <n v="2"/>
    <s v="schilder"/>
    <m/>
    <m/>
    <m/>
    <n v="1"/>
    <n v="1583"/>
    <n v="1591"/>
    <n v="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Lambrecht, Pieter"/>
    <s v="Lambrecht"/>
    <s v="M00256"/>
    <x v="0"/>
    <m/>
    <s v="schilder"/>
    <m/>
    <m/>
    <m/>
    <n v="0"/>
    <n v="1549"/>
    <n v="1567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79-80"/>
    <n v="1"/>
    <x v="0"/>
    <n v="0"/>
    <n v="0"/>
    <n v="0"/>
    <n v="0"/>
    <x v="0"/>
    <n v="0"/>
    <n v="0"/>
    <n v="0"/>
    <n v="0"/>
  </r>
  <r>
    <s v="Langemans, Frans"/>
    <s v="Langemans"/>
    <s v="M00257"/>
    <x v="0"/>
    <n v="2"/>
    <s v="beeldsnijder"/>
    <m/>
    <m/>
    <m/>
    <n v="1"/>
    <n v="1660"/>
    <n v="1673"/>
    <n v="1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Lauwerys, Jan"/>
    <s v="Lauwerys"/>
    <s v="M00258"/>
    <x v="0"/>
    <n v="8"/>
    <s v="beeldsnijder"/>
    <m/>
    <m/>
    <m/>
    <n v="1"/>
    <n v="1661"/>
    <n v="1689"/>
    <n v="2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Lauwerys, Thomas"/>
    <s v="Lauwerys"/>
    <s v="M00259"/>
    <x v="0"/>
    <n v="2"/>
    <s v="beeldsnijder"/>
    <m/>
    <m/>
    <m/>
    <n v="1"/>
    <n v="1629"/>
    <n v="1639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Le Febre, Lancelot"/>
    <s v="Le Febre"/>
    <s v="M00260"/>
    <x v="0"/>
    <m/>
    <s v="tapijtontwerp"/>
    <m/>
    <m/>
    <m/>
    <n v="0"/>
    <n v="1591"/>
    <n v="1609"/>
    <n v="19"/>
    <n v="0"/>
    <n v="0"/>
    <m/>
    <m/>
    <s v="Mechelen"/>
    <n v="51.0167"/>
    <n v="4.4667000000000003"/>
    <n v="1"/>
    <x v="1"/>
    <n v="0"/>
    <x v="9"/>
    <n v="1609"/>
    <n v="1639"/>
    <x v="2"/>
    <m/>
    <m/>
    <m/>
    <m/>
    <m/>
    <m/>
    <m/>
    <m/>
    <m/>
    <m/>
    <x v="2"/>
    <m/>
    <m/>
    <m/>
    <m/>
    <m/>
    <m/>
    <m/>
    <m/>
    <m/>
    <s v="ECO"/>
    <n v="1"/>
    <x v="1"/>
    <n v="1"/>
    <n v="1"/>
    <n v="0"/>
    <n v="0"/>
    <x v="0"/>
    <n v="0"/>
    <n v="1"/>
    <n v="0"/>
    <n v="0"/>
  </r>
  <r>
    <s v="Le Pla, Jacob"/>
    <s v="Le Pla"/>
    <s v="M00261"/>
    <x v="0"/>
    <m/>
    <s v="schilder"/>
    <m/>
    <m/>
    <m/>
    <n v="0"/>
    <n v="1670"/>
    <n v="1678"/>
    <n v="9"/>
    <n v="0"/>
    <n v="0"/>
    <n v="1650"/>
    <n v="1678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Lefevere, Charles"/>
    <s v="Lefevere"/>
    <s v="M00262"/>
    <x v="0"/>
    <n v="1"/>
    <s v="schilder"/>
    <m/>
    <m/>
    <m/>
    <n v="1"/>
    <n v="1583"/>
    <n v="158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Lemmens, Karel"/>
    <s v="Lemmens"/>
    <s v="M00263"/>
    <x v="0"/>
    <n v="1"/>
    <s v="schilder"/>
    <m/>
    <m/>
    <m/>
    <n v="1"/>
    <n v="1607"/>
    <n v="1619"/>
    <n v="13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fs 323"/>
    <n v="1"/>
    <x v="1"/>
    <n v="1"/>
    <n v="1"/>
    <n v="0"/>
    <n v="0"/>
    <x v="0"/>
    <n v="0"/>
    <n v="0"/>
    <n v="0"/>
    <n v="0"/>
  </r>
  <r>
    <s v="Lemmens, Machiel"/>
    <s v="Lemmens"/>
    <s v="M00264"/>
    <x v="0"/>
    <n v="1"/>
    <s v="?"/>
    <m/>
    <m/>
    <m/>
    <n v="1"/>
    <n v="1545"/>
    <n v="155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Leurs, Pieter"/>
    <s v="Leurs"/>
    <s v="M00265"/>
    <x v="0"/>
    <n v="1"/>
    <s v="goudslager"/>
    <m/>
    <m/>
    <m/>
    <n v="1"/>
    <n v="1628"/>
    <n v="163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Liere, Jan"/>
    <s v="Liere"/>
    <s v="M00266"/>
    <x v="0"/>
    <n v="3"/>
    <s v="schilder"/>
    <m/>
    <m/>
    <m/>
    <n v="1"/>
    <n v="1555"/>
    <n v="1566"/>
    <n v="1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Lignis, Pietro"/>
    <s v="Lignis"/>
    <s v="M00267"/>
    <x v="0"/>
    <m/>
    <s v="schilder"/>
    <m/>
    <m/>
    <m/>
    <n v="0"/>
    <n v="1597"/>
    <n v="1599"/>
    <n v="3"/>
    <n v="0"/>
    <n v="0"/>
    <n v="1577"/>
    <n v="1627"/>
    <s v="Mechelen"/>
    <n v="51.0167"/>
    <n v="4.4667000000000003"/>
    <n v="1"/>
    <x v="1"/>
    <n v="0"/>
    <x v="1"/>
    <n v="1599"/>
    <n v="1627"/>
    <x v="5"/>
    <m/>
    <m/>
    <m/>
    <m/>
    <m/>
    <m/>
    <m/>
    <m/>
    <m/>
    <m/>
    <x v="10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Loemans, Philip"/>
    <s v="Loemans"/>
    <s v="M00268"/>
    <x v="0"/>
    <m/>
    <s v="schilder"/>
    <m/>
    <m/>
    <m/>
    <n v="0"/>
    <n v="1573"/>
    <n v="1575"/>
    <n v="3"/>
    <n v="0"/>
    <n v="0"/>
    <m/>
    <n v="1575"/>
    <s v="Mechelen"/>
    <n v="51.0167"/>
    <n v="4.4667000000000003"/>
    <n v="1"/>
    <x v="1"/>
    <n v="0"/>
    <x v="6"/>
    <n v="1575"/>
    <m/>
    <x v="14"/>
    <m/>
    <m/>
    <m/>
    <m/>
    <m/>
    <m/>
    <m/>
    <m/>
    <m/>
    <m/>
    <x v="21"/>
    <m/>
    <m/>
    <m/>
    <m/>
    <m/>
    <m/>
    <m/>
    <m/>
    <m/>
    <s v="Neeffs 324"/>
    <n v="1"/>
    <x v="1"/>
    <n v="1"/>
    <n v="0"/>
    <n v="0"/>
    <n v="0"/>
    <x v="0"/>
    <n v="1"/>
    <n v="0"/>
    <n v="0"/>
    <n v="0"/>
  </r>
  <r>
    <s v="Loots, Cornelis"/>
    <s v="Loots"/>
    <s v="M00269"/>
    <x v="0"/>
    <m/>
    <s v="schilder"/>
    <m/>
    <m/>
    <m/>
    <n v="0"/>
    <n v="1557"/>
    <n v="1575"/>
    <n v="19"/>
    <n v="0"/>
    <n v="0"/>
    <m/>
    <m/>
    <s v="Mechelen"/>
    <n v="51.0167"/>
    <n v="4.4667000000000003"/>
    <n v="1"/>
    <x v="1"/>
    <n v="0"/>
    <x v="6"/>
    <n v="1575"/>
    <m/>
    <x v="5"/>
    <m/>
    <m/>
    <m/>
    <m/>
    <m/>
    <m/>
    <m/>
    <m/>
    <m/>
    <m/>
    <x v="10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Machiels, Rombout"/>
    <s v="Machiels"/>
    <s v="M00270"/>
    <x v="0"/>
    <n v="2"/>
    <s v="schilder"/>
    <m/>
    <m/>
    <m/>
    <n v="1"/>
    <n v="1591"/>
    <n v="1601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Maes, Jan"/>
    <s v="Maes"/>
    <s v="M00271"/>
    <x v="0"/>
    <n v="1"/>
    <s v="schilder"/>
    <m/>
    <m/>
    <m/>
    <n v="1"/>
    <n v="1554"/>
    <n v="1566"/>
    <n v="13"/>
    <n v="0"/>
    <n v="0"/>
    <m/>
    <m/>
    <s v="Mechelen"/>
    <n v="51.0167"/>
    <n v="4.4667000000000003"/>
    <n v="0"/>
    <x v="1"/>
    <n v="0"/>
    <x v="14"/>
    <n v="1566"/>
    <m/>
    <x v="3"/>
    <m/>
    <m/>
    <m/>
    <m/>
    <m/>
    <m/>
    <m/>
    <m/>
    <m/>
    <m/>
    <x v="3"/>
    <m/>
    <m/>
    <m/>
    <m/>
    <m/>
    <m/>
    <m/>
    <m/>
    <m/>
    <s v="AL; ECO incorrect"/>
    <n v="1"/>
    <x v="0"/>
    <n v="0"/>
    <n v="0"/>
    <n v="0"/>
    <n v="0"/>
    <x v="1"/>
    <n v="0"/>
    <n v="0"/>
    <n v="0"/>
    <n v="0"/>
  </r>
  <r>
    <s v="Majer, Christiaen"/>
    <s v="Majer"/>
    <s v="M00272"/>
    <x v="0"/>
    <n v="1"/>
    <s v="goudslager"/>
    <m/>
    <m/>
    <m/>
    <n v="1"/>
    <n v="1669"/>
    <n v="16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Mares, Peter"/>
    <s v="Mares"/>
    <s v="M00273"/>
    <x v="0"/>
    <n v="1"/>
    <s v="schilder"/>
    <m/>
    <m/>
    <m/>
    <n v="1"/>
    <n v="1600"/>
    <n v="160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Massaer, Christoffel"/>
    <s v="Massaer"/>
    <s v="M00274"/>
    <x v="0"/>
    <n v="2"/>
    <s v="goudslager"/>
    <m/>
    <m/>
    <m/>
    <n v="1"/>
    <n v="1672"/>
    <n v="1685"/>
    <n v="1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Matheeusens, Adriaen"/>
    <s v="Matheeusens"/>
    <s v="M00275"/>
    <x v="0"/>
    <n v="4"/>
    <s v="schilder"/>
    <m/>
    <m/>
    <m/>
    <n v="1"/>
    <n v="1604"/>
    <n v="1620"/>
    <n v="1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Matheeusens, Hans"/>
    <s v="Matheeusens"/>
    <s v="M00276"/>
    <x v="0"/>
    <n v="2"/>
    <s v="schilder"/>
    <m/>
    <n v="1"/>
    <m/>
    <n v="1"/>
    <n v="1604"/>
    <n v="1618"/>
    <n v="15"/>
    <n v="0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Matheeusens, Mathys"/>
    <s v="Matheeusens"/>
    <s v="M00277"/>
    <x v="0"/>
    <n v="2"/>
    <s v="schilder"/>
    <m/>
    <m/>
    <m/>
    <n v="1"/>
    <n v="1613"/>
    <n v="1622"/>
    <n v="10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Matheus, Hans"/>
    <s v="Matheus"/>
    <s v="M00278"/>
    <x v="0"/>
    <n v="1"/>
    <s v="schilder"/>
    <m/>
    <m/>
    <m/>
    <n v="1"/>
    <n v="1614"/>
    <n v="1624"/>
    <n v="11"/>
    <n v="1"/>
    <n v="0"/>
    <n v="1683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Matthys, Hans"/>
    <s v="Matthys"/>
    <s v="M00279"/>
    <x v="0"/>
    <n v="1"/>
    <s v="stoffeerder"/>
    <m/>
    <m/>
    <m/>
    <n v="1"/>
    <n v="1616"/>
    <n v="1622"/>
    <n v="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Matthys, Jaak"/>
    <s v="Matthys"/>
    <s v="M00280"/>
    <x v="0"/>
    <n v="2"/>
    <s v="schilder"/>
    <m/>
    <m/>
    <m/>
    <n v="1"/>
    <n v="1607"/>
    <n v="1615"/>
    <n v="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Matthys, Pyeter"/>
    <s v="Matthys"/>
    <s v="M00281"/>
    <x v="0"/>
    <m/>
    <s v="schilder"/>
    <m/>
    <m/>
    <m/>
    <n v="0"/>
    <n v="1588"/>
    <n v="1612"/>
    <n v="25"/>
    <n v="0"/>
    <n v="0"/>
    <n v="1568"/>
    <n v="1641"/>
    <s v="Mechelen"/>
    <n v="51.0167"/>
    <n v="4.4667000000000003"/>
    <n v="1"/>
    <x v="1"/>
    <n v="0"/>
    <x v="11"/>
    <n v="1612"/>
    <n v="1641"/>
    <x v="4"/>
    <m/>
    <m/>
    <m/>
    <m/>
    <m/>
    <m/>
    <m/>
    <m/>
    <m/>
    <m/>
    <x v="4"/>
    <m/>
    <m/>
    <m/>
    <m/>
    <m/>
    <m/>
    <m/>
    <m/>
    <m/>
    <m/>
    <n v="1"/>
    <x v="1"/>
    <n v="1"/>
    <n v="1"/>
    <n v="0"/>
    <n v="0"/>
    <x v="0"/>
    <n v="0"/>
    <n v="1"/>
    <n v="0"/>
    <n v="0"/>
  </r>
  <r>
    <s v="Meckelenborgh, ?"/>
    <s v="Meckelenborgh"/>
    <s v="M00282"/>
    <x v="0"/>
    <n v="1"/>
    <s v="beeldsnijder"/>
    <m/>
    <m/>
    <m/>
    <n v="1"/>
    <n v="1679"/>
    <n v="168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Mertens, Hendrik"/>
    <s v="Mertens"/>
    <s v="M00283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Michiels, Rombout"/>
    <s v="Michiels"/>
    <s v="M00284"/>
    <x v="0"/>
    <n v="6"/>
    <s v="schilder"/>
    <m/>
    <n v="1"/>
    <m/>
    <n v="1"/>
    <n v="1586"/>
    <n v="1619"/>
    <n v="34"/>
    <n v="1"/>
    <n v="1"/>
    <n v="1567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Beagle, Anthony"/>
    <m/>
    <m/>
    <s v="Beagle, Peter"/>
    <m/>
    <m/>
    <m/>
    <m/>
    <s v="AL; Neefs 310"/>
    <n v="1"/>
    <x v="1"/>
    <n v="1"/>
    <n v="1"/>
    <n v="0"/>
    <n v="0"/>
    <x v="0"/>
    <n v="0"/>
    <n v="0"/>
    <n v="0"/>
    <n v="0"/>
  </r>
  <r>
    <s v="Monkaert, Jan"/>
    <s v="Monkaert"/>
    <s v="M00285"/>
    <x v="0"/>
    <n v="1"/>
    <s v="?"/>
    <m/>
    <m/>
    <m/>
    <n v="1"/>
    <n v="1550"/>
    <n v="155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Moreels, Maurus I"/>
    <s v="Moreels"/>
    <s v="M00286"/>
    <x v="0"/>
    <m/>
    <s v="schilder"/>
    <m/>
    <m/>
    <m/>
    <n v="0"/>
    <n v="1580"/>
    <n v="1631"/>
    <n v="52"/>
    <n v="1"/>
    <n v="1"/>
    <n v="1550"/>
    <n v="1631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s 359-60"/>
    <n v="1"/>
    <x v="1"/>
    <n v="1"/>
    <n v="1"/>
    <n v="1"/>
    <n v="0"/>
    <x v="0"/>
    <n v="0"/>
    <n v="0"/>
    <n v="0"/>
    <n v="0"/>
  </r>
  <r>
    <s v="Moreels, Maurus II"/>
    <s v="Moreels"/>
    <s v="M00287"/>
    <x v="0"/>
    <m/>
    <s v="schilder"/>
    <m/>
    <m/>
    <m/>
    <n v="0"/>
    <n v="1605"/>
    <n v="1647"/>
    <n v="43"/>
    <n v="1"/>
    <n v="0"/>
    <n v="1585"/>
    <n v="164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61-66"/>
    <n v="1"/>
    <x v="1"/>
    <n v="1"/>
    <n v="1"/>
    <n v="1"/>
    <n v="0"/>
    <x v="0"/>
    <n v="0"/>
    <n v="0"/>
    <n v="0"/>
    <n v="0"/>
  </r>
  <r>
    <s v="Muyl, Jan"/>
    <s v="Muyl"/>
    <s v="M00288"/>
    <x v="0"/>
    <m/>
    <s v="schilder"/>
    <m/>
    <m/>
    <m/>
    <n v="0"/>
    <n v="1523"/>
    <n v="1542"/>
    <n v="2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79"/>
    <n v="1"/>
    <x v="0"/>
    <n v="0"/>
    <n v="0"/>
    <n v="0"/>
    <n v="0"/>
    <x v="0"/>
    <n v="0"/>
    <n v="0"/>
    <n v="0"/>
    <n v="0"/>
  </r>
  <r>
    <s v="Myleman, Aert"/>
    <s v="Myleman"/>
    <s v="M00289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Neus, Gillis"/>
    <s v="Neus"/>
    <s v="M00290"/>
    <x v="0"/>
    <n v="1"/>
    <s v="kleinsteker"/>
    <m/>
    <m/>
    <m/>
    <n v="1"/>
    <n v="1616"/>
    <n v="1622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Neus, Jan"/>
    <s v="Neus"/>
    <s v="M00291"/>
    <x v="0"/>
    <m/>
    <s v="beeldsnijder"/>
    <m/>
    <m/>
    <m/>
    <n v="0"/>
    <n v="1626"/>
    <n v="1637"/>
    <n v="12"/>
    <n v="1"/>
    <n v="0"/>
    <n v="1608"/>
    <m/>
    <s v="Mechelen"/>
    <n v="51.0167"/>
    <n v="4.4667000000000003"/>
    <n v="0"/>
    <x v="1"/>
    <n v="0"/>
    <x v="15"/>
    <n v="1637"/>
    <m/>
    <x v="6"/>
    <m/>
    <m/>
    <m/>
    <m/>
    <m/>
    <m/>
    <m/>
    <m/>
    <m/>
    <m/>
    <x v="1"/>
    <m/>
    <m/>
    <m/>
    <m/>
    <m/>
    <m/>
    <m/>
    <m/>
    <m/>
    <m/>
    <n v="1"/>
    <x v="1"/>
    <n v="0"/>
    <n v="0"/>
    <n v="1"/>
    <n v="0"/>
    <x v="0"/>
    <n v="0"/>
    <n v="0"/>
    <n v="1"/>
    <n v="0"/>
  </r>
  <r>
    <s v="Nijns, Gillis"/>
    <s v="Nijns"/>
    <s v="M00292"/>
    <x v="0"/>
    <m/>
    <s v="schilder"/>
    <m/>
    <n v="1"/>
    <n v="1"/>
    <n v="0"/>
    <n v="1619"/>
    <n v="1667"/>
    <n v="49"/>
    <n v="1"/>
    <n v="1"/>
    <m/>
    <n v="1667"/>
    <s v="Mechelen"/>
    <n v="51.0167"/>
    <n v="4.4667000000000003"/>
    <n v="0"/>
    <x v="1"/>
    <n v="0"/>
    <x v="0"/>
    <m/>
    <m/>
    <x v="3"/>
    <m/>
    <m/>
    <m/>
    <m/>
    <m/>
    <m/>
    <m/>
    <m/>
    <m/>
    <m/>
    <x v="3"/>
    <n v="1"/>
    <s v="Van Immerseel, Chrisostomo"/>
    <s v="Forchondt, Guilliam"/>
    <m/>
    <m/>
    <m/>
    <m/>
    <m/>
    <m/>
    <s v="Duverger"/>
    <n v="1"/>
    <x v="1"/>
    <n v="0"/>
    <n v="1"/>
    <n v="1"/>
    <n v="1"/>
    <x v="0"/>
    <n v="0"/>
    <n v="0"/>
    <n v="0"/>
    <n v="0"/>
  </r>
  <r>
    <s v="Ongers, Jan"/>
    <s v="Ongers"/>
    <s v="M00293"/>
    <x v="0"/>
    <m/>
    <s v="schilder"/>
    <m/>
    <m/>
    <m/>
    <n v="0"/>
    <n v="1679"/>
    <n v="1690"/>
    <n v="12"/>
    <n v="0"/>
    <n v="0"/>
    <n v="1659"/>
    <n v="1735"/>
    <s v="Mechelen"/>
    <n v="51.0167"/>
    <n v="4.4667000000000003"/>
    <n v="0"/>
    <x v="1"/>
    <n v="0"/>
    <x v="7"/>
    <n v="1690"/>
    <n v="1735"/>
    <x v="23"/>
    <m/>
    <m/>
    <m/>
    <m/>
    <m/>
    <m/>
    <m/>
    <m/>
    <m/>
    <m/>
    <x v="22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Ongers, Oswald"/>
    <s v="Ongers"/>
    <s v="M00294"/>
    <x v="0"/>
    <m/>
    <s v="schilder"/>
    <m/>
    <m/>
    <m/>
    <n v="0"/>
    <n v="1648"/>
    <n v="1653"/>
    <n v="6"/>
    <n v="0"/>
    <n v="0"/>
    <n v="1628"/>
    <n v="1706"/>
    <s v="Mechelen"/>
    <n v="51.0167"/>
    <n v="4.4667000000000003"/>
    <n v="0"/>
    <x v="1"/>
    <n v="0"/>
    <x v="5"/>
    <n v="1653"/>
    <n v="1659"/>
    <x v="24"/>
    <n v="1659"/>
    <n v="1706"/>
    <s v="Wurzburg"/>
    <m/>
    <m/>
    <m/>
    <m/>
    <m/>
    <m/>
    <m/>
    <x v="23"/>
    <m/>
    <m/>
    <m/>
    <m/>
    <m/>
    <m/>
    <m/>
    <m/>
    <m/>
    <m/>
    <n v="1"/>
    <x v="1"/>
    <n v="0"/>
    <n v="0"/>
    <n v="1"/>
    <n v="1"/>
    <x v="0"/>
    <n v="0"/>
    <n v="0"/>
    <n v="0"/>
    <n v="1"/>
  </r>
  <r>
    <s v="Opdebeke, Guillaume"/>
    <s v="Opdebeke"/>
    <s v="M00295"/>
    <x v="0"/>
    <n v="3"/>
    <s v="schilder"/>
    <m/>
    <m/>
    <m/>
    <n v="1"/>
    <n v="1611"/>
    <n v="1629"/>
    <n v="19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Oyens, Gerrit"/>
    <s v="Oyens"/>
    <s v="M00296"/>
    <x v="0"/>
    <n v="2"/>
    <s v="?"/>
    <m/>
    <m/>
    <m/>
    <n v="1"/>
    <n v="1553"/>
    <n v="1563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Paep, Martin"/>
    <s v="Paep"/>
    <s v="M00297"/>
    <x v="0"/>
    <m/>
    <s v="schilder"/>
    <m/>
    <m/>
    <m/>
    <n v="0"/>
    <n v="1640"/>
    <n v="1687"/>
    <n v="48"/>
    <n v="0"/>
    <n v="0"/>
    <n v="1620"/>
    <n v="168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Paep, Thomas"/>
    <s v="Paep"/>
    <s v="M00298"/>
    <x v="0"/>
    <m/>
    <s v="schilder"/>
    <m/>
    <m/>
    <m/>
    <n v="0"/>
    <n v="1640"/>
    <n v="1670"/>
    <n v="31"/>
    <n v="0"/>
    <n v="0"/>
    <n v="1620"/>
    <s v="1670?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Paep, Valentin I"/>
    <s v="Paep"/>
    <s v="M00299"/>
    <x v="0"/>
    <m/>
    <s v="schilder"/>
    <m/>
    <m/>
    <m/>
    <n v="0"/>
    <n v="1599"/>
    <n v="1614"/>
    <n v="1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Paep, Valentin II"/>
    <m/>
    <m/>
    <m/>
    <n v="1"/>
    <x v="1"/>
    <n v="1"/>
    <n v="1"/>
    <n v="0"/>
    <n v="0"/>
    <x v="0"/>
    <n v="0"/>
    <n v="0"/>
    <n v="0"/>
    <n v="0"/>
  </r>
  <r>
    <s v="Paep, Valentin II"/>
    <s v="Paep"/>
    <s v="M00300"/>
    <x v="0"/>
    <n v="2"/>
    <s v="beeldsnijder"/>
    <m/>
    <m/>
    <m/>
    <n v="1"/>
    <n v="1642"/>
    <n v="1672"/>
    <n v="3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Paep, Valentin I"/>
    <m/>
    <m/>
    <s v="AL"/>
    <n v="1"/>
    <x v="1"/>
    <n v="0"/>
    <n v="0"/>
    <n v="1"/>
    <n v="1"/>
    <x v="0"/>
    <n v="0"/>
    <n v="0"/>
    <n v="0"/>
    <n v="0"/>
  </r>
  <r>
    <s v="Paep, Willem"/>
    <s v="Paep"/>
    <s v="M00301"/>
    <x v="0"/>
    <m/>
    <s v="schilder"/>
    <m/>
    <m/>
    <m/>
    <n v="0"/>
    <n v="1620"/>
    <n v="1638"/>
    <m/>
    <n v="0"/>
    <n v="0"/>
    <n v="1600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Pauwels , ?"/>
    <s v="Pauwels "/>
    <s v="M00302"/>
    <x v="0"/>
    <n v="1"/>
    <s v="schilder"/>
    <m/>
    <m/>
    <m/>
    <n v="1"/>
    <n v="1551"/>
    <n v="155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Pauwels, Frans"/>
    <s v="Pauwels"/>
    <s v="M00303"/>
    <x v="0"/>
    <n v="1"/>
    <s v="goudslager"/>
    <m/>
    <m/>
    <m/>
    <n v="1"/>
    <n v="1669"/>
    <n v="167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Pauwels, Jan"/>
    <s v="Pauwels"/>
    <s v="M00304"/>
    <x v="0"/>
    <n v="1"/>
    <s v="schilder"/>
    <m/>
    <m/>
    <m/>
    <n v="1"/>
    <n v="1545"/>
    <n v="1555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Pauwels, Jan II"/>
    <s v="Pauwels"/>
    <s v="M00305"/>
    <x v="0"/>
    <n v="2"/>
    <s v="goudslager"/>
    <m/>
    <m/>
    <m/>
    <n v="1"/>
    <n v="1659"/>
    <n v="1667"/>
    <n v="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Pauwels, Rombout"/>
    <s v="Pauwels"/>
    <s v="M00306"/>
    <x v="0"/>
    <n v="3"/>
    <s v="beeldsnijder"/>
    <m/>
    <m/>
    <m/>
    <n v="1"/>
    <n v="1642"/>
    <n v="1657"/>
    <n v="1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Peeters, Aert"/>
    <s v="Peeters"/>
    <s v="M00307"/>
    <x v="0"/>
    <n v="1"/>
    <s v="schilder"/>
    <m/>
    <m/>
    <m/>
    <n v="1"/>
    <n v="1573"/>
    <n v="157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Peters, Frans Lucas I"/>
    <s v="Peters"/>
    <s v="M00308"/>
    <x v="0"/>
    <m/>
    <s v="schilder"/>
    <m/>
    <m/>
    <m/>
    <n v="0"/>
    <n v="1626"/>
    <n v="1647"/>
    <n v="22"/>
    <n v="0"/>
    <n v="0"/>
    <n v="1606"/>
    <n v="1654"/>
    <s v="Mechelen"/>
    <n v="51.0167"/>
    <n v="4.4667000000000003"/>
    <n v="0"/>
    <x v="1"/>
    <n v="0"/>
    <x v="17"/>
    <n v="1647"/>
    <n v="1654"/>
    <x v="2"/>
    <m/>
    <m/>
    <m/>
    <m/>
    <m/>
    <m/>
    <m/>
    <m/>
    <m/>
    <m/>
    <x v="2"/>
    <m/>
    <m/>
    <m/>
    <m/>
    <m/>
    <m/>
    <m/>
    <m/>
    <m/>
    <m/>
    <n v="1"/>
    <x v="1"/>
    <n v="0"/>
    <n v="0"/>
    <n v="1"/>
    <n v="0"/>
    <x v="0"/>
    <n v="0"/>
    <n v="0"/>
    <n v="1"/>
    <n v="0"/>
  </r>
  <r>
    <s v="Pietersz, Hans"/>
    <s v="Pietersz"/>
    <s v="M00309"/>
    <x v="0"/>
    <m/>
    <s v="schilder"/>
    <m/>
    <m/>
    <m/>
    <n v="0"/>
    <n v="1584"/>
    <n v="1602"/>
    <n v="19"/>
    <n v="0"/>
    <n v="0"/>
    <m/>
    <m/>
    <s v="Mechelen"/>
    <n v="51.0167"/>
    <n v="4.4667000000000003"/>
    <n v="1"/>
    <x v="1"/>
    <n v="0"/>
    <x v="9"/>
    <n v="1602"/>
    <m/>
    <x v="6"/>
    <m/>
    <m/>
    <m/>
    <m/>
    <m/>
    <m/>
    <m/>
    <m/>
    <m/>
    <m/>
    <x v="1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Ponssaert, Nicolaes"/>
    <s v="Ponssaert"/>
    <s v="M00310"/>
    <x v="0"/>
    <n v="5"/>
    <s v="schilder"/>
    <m/>
    <n v="1"/>
    <m/>
    <n v="1"/>
    <n v="1635"/>
    <n v="1660"/>
    <n v="2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AL; Duverger"/>
    <n v="1"/>
    <x v="1"/>
    <n v="0"/>
    <n v="0"/>
    <n v="1"/>
    <n v="1"/>
    <x v="0"/>
    <n v="0"/>
    <n v="0"/>
    <n v="0"/>
    <n v="0"/>
  </r>
  <r>
    <s v="Quellinus, Jan Erasmus"/>
    <s v="Quellinus"/>
    <s v="M00311"/>
    <x v="0"/>
    <m/>
    <s v="schilder"/>
    <m/>
    <m/>
    <m/>
    <n v="0"/>
    <n v="1712"/>
    <n v="1715"/>
    <n v="4"/>
    <n v="0"/>
    <n v="0"/>
    <n v="1634"/>
    <n v="1715"/>
    <s v="Mechelen"/>
    <n v="51.0167"/>
    <n v="4.4667000000000003"/>
    <n v="0"/>
    <x v="1"/>
    <n v="0"/>
    <x v="5"/>
    <n v="1657"/>
    <n v="1659"/>
    <x v="5"/>
    <n v="1660"/>
    <n v="1661"/>
    <s v="Venice-Flor-Naples"/>
    <n v="1661"/>
    <n v="1712"/>
    <s v="Antwerp"/>
    <n v="1712"/>
    <n v="1715"/>
    <s v="Mechelen"/>
    <m/>
    <x v="5"/>
    <m/>
    <m/>
    <m/>
    <m/>
    <m/>
    <m/>
    <m/>
    <m/>
    <m/>
    <m/>
    <n v="1"/>
    <x v="1"/>
    <n v="0"/>
    <n v="0"/>
    <n v="0"/>
    <n v="0"/>
    <x v="0"/>
    <n v="0"/>
    <n v="0"/>
    <n v="0"/>
    <n v="1"/>
  </r>
  <r>
    <s v="Rael, Philip"/>
    <s v="Rael"/>
    <s v="M00312"/>
    <x v="0"/>
    <n v="1"/>
    <s v="beeldsnijder"/>
    <m/>
    <m/>
    <m/>
    <n v="1"/>
    <n v="1596"/>
    <n v="160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Raur, Jan"/>
    <s v="Raur"/>
    <s v="M00313"/>
    <x v="0"/>
    <n v="1"/>
    <s v="?"/>
    <m/>
    <m/>
    <m/>
    <n v="1"/>
    <n v="1552"/>
    <n v="155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Rayens, Goeris"/>
    <s v="Rayens"/>
    <s v="M00314"/>
    <x v="0"/>
    <n v="1"/>
    <s v="schilder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Redel, Augustyn Casimir"/>
    <s v="Redel"/>
    <s v="M00315"/>
    <x v="0"/>
    <m/>
    <s v="schilder"/>
    <m/>
    <n v="1"/>
    <m/>
    <n v="0"/>
    <n v="1676"/>
    <n v="1687"/>
    <n v="12"/>
    <n v="0"/>
    <n v="0"/>
    <n v="1656"/>
    <n v="1705"/>
    <s v="Mechelen"/>
    <n v="51.0167"/>
    <n v="4.4667000000000003"/>
    <n v="0"/>
    <x v="1"/>
    <n v="0"/>
    <x v="16"/>
    <n v="1687"/>
    <n v="1687"/>
    <x v="25"/>
    <n v="1687"/>
    <n v="1687"/>
    <s v="Rome"/>
    <m/>
    <m/>
    <m/>
    <m/>
    <m/>
    <m/>
    <m/>
    <x v="1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Regaels, Rombout"/>
    <s v="Regaels"/>
    <s v="M00316"/>
    <x v="0"/>
    <n v="2"/>
    <s v="?"/>
    <m/>
    <m/>
    <m/>
    <n v="1"/>
    <n v="1616"/>
    <n v="1634"/>
    <n v="19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Regouts, Aert"/>
    <s v="Regouts"/>
    <s v="M00317"/>
    <x v="0"/>
    <n v="3"/>
    <s v="?"/>
    <m/>
    <m/>
    <m/>
    <n v="1"/>
    <n v="1557"/>
    <n v="1575"/>
    <n v="1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Regouts, Philip"/>
    <s v="Regouts"/>
    <s v="M00318"/>
    <x v="0"/>
    <n v="1"/>
    <s v="?"/>
    <m/>
    <m/>
    <m/>
    <n v="1"/>
    <n v="1561"/>
    <n v="156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Regouts, Pieter"/>
    <s v="Regouts"/>
    <s v="M00319"/>
    <x v="0"/>
    <n v="1"/>
    <s v="beeldsnijder"/>
    <m/>
    <m/>
    <m/>
    <n v="1"/>
    <n v="1588"/>
    <n v="159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Regouts, Rombout"/>
    <s v="Regouts"/>
    <s v="M00320"/>
    <x v="0"/>
    <n v="4"/>
    <s v="kleinsteker"/>
    <m/>
    <m/>
    <m/>
    <n v="1"/>
    <n v="1609"/>
    <n v="1629"/>
    <n v="2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Reus, Joos"/>
    <s v="Reus"/>
    <s v="M00321"/>
    <x v="0"/>
    <n v="1"/>
    <s v="goudslager"/>
    <m/>
    <m/>
    <m/>
    <n v="1"/>
    <n v="1657"/>
    <n v="16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Reussens, Joannes"/>
    <s v="Reussens"/>
    <s v="M00322"/>
    <x v="0"/>
    <n v="1"/>
    <s v="goudslager"/>
    <m/>
    <m/>
    <m/>
    <n v="1"/>
    <n v="1670"/>
    <n v="167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Reussens, Joos"/>
    <s v="Reussens"/>
    <s v="M00323"/>
    <x v="0"/>
    <n v="1"/>
    <s v="goudslager"/>
    <m/>
    <m/>
    <m/>
    <n v="1"/>
    <n v="1658"/>
    <n v="16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Reussens, Melchior"/>
    <s v="Reussens"/>
    <s v="M00324"/>
    <x v="0"/>
    <n v="2"/>
    <s v="schilder"/>
    <s v="goudslager"/>
    <m/>
    <m/>
    <n v="1"/>
    <n v="1619"/>
    <n v="1647"/>
    <n v="29"/>
    <n v="1"/>
    <n v="1"/>
    <m/>
    <n v="167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Reussens, Nicolaes"/>
    <s v="Reussens"/>
    <s v="M00325"/>
    <x v="0"/>
    <n v="1"/>
    <s v="goudslager"/>
    <m/>
    <m/>
    <m/>
    <n v="1"/>
    <n v="1623"/>
    <n v="162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Roelants, Jean Pol"/>
    <s v="Roelants"/>
    <s v="M00326"/>
    <x v="0"/>
    <n v="1"/>
    <s v="schilder"/>
    <m/>
    <m/>
    <m/>
    <n v="1"/>
    <n v="1608"/>
    <n v="161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Roels, Rommout"/>
    <s v="Roels"/>
    <s v="M00327"/>
    <x v="0"/>
    <n v="1"/>
    <s v="?"/>
    <m/>
    <m/>
    <m/>
    <n v="1"/>
    <n v="1558"/>
    <n v="15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Rogiers, Nicolas"/>
    <s v="Rogiers"/>
    <s v="M00328"/>
    <x v="0"/>
    <m/>
    <s v="schilder"/>
    <m/>
    <m/>
    <m/>
    <n v="0"/>
    <n v="1516"/>
    <n v="1534"/>
    <n v="19"/>
    <n v="0"/>
    <n v="0"/>
    <m/>
    <n v="153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67; KvM"/>
    <n v="1"/>
    <x v="1"/>
    <n v="0"/>
    <n v="0"/>
    <n v="0"/>
    <n v="0"/>
    <x v="0"/>
    <n v="0"/>
    <n v="0"/>
    <n v="0"/>
    <n v="0"/>
  </r>
  <r>
    <s v="Rombouts, Gheeraert"/>
    <s v="Rombouts"/>
    <s v="M00329"/>
    <x v="0"/>
    <n v="1"/>
    <s v="schilder"/>
    <m/>
    <m/>
    <m/>
    <n v="1"/>
    <n v="1612"/>
    <n v="161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Rombouts, Willem"/>
    <s v="Rombouts"/>
    <s v="M00330"/>
    <x v="0"/>
    <n v="2"/>
    <s v="schilder"/>
    <m/>
    <m/>
    <m/>
    <n v="1"/>
    <n v="1636"/>
    <n v="1645"/>
    <n v="1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Royter, Jan"/>
    <s v="Royter"/>
    <s v="M00331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m/>
    <m/>
    <m/>
    <m/>
    <m/>
    <m/>
    <m/>
    <s v="Duverger"/>
    <n v="1"/>
    <x v="1"/>
    <n v="0"/>
    <n v="0"/>
    <n v="0"/>
    <n v="0"/>
    <x v="0"/>
    <n v="0"/>
    <n v="0"/>
    <n v="0"/>
    <n v="0"/>
  </r>
  <r>
    <s v="Ruts, Cornelis"/>
    <s v="Ruts"/>
    <s v="M00332"/>
    <x v="0"/>
    <m/>
    <s v="schilder"/>
    <m/>
    <n v="1"/>
    <m/>
    <n v="0"/>
    <n v="1552"/>
    <n v="1570"/>
    <n v="19"/>
    <n v="0"/>
    <n v="0"/>
    <m/>
    <n v="1610"/>
    <s v="Mechelen"/>
    <n v="51.0167"/>
    <n v="4.4667000000000003"/>
    <n v="1"/>
    <x v="1"/>
    <n v="0"/>
    <x v="6"/>
    <n v="1570"/>
    <n v="1570"/>
    <x v="9"/>
    <n v="1570"/>
    <n v="1585"/>
    <s v="Bremen"/>
    <n v="1586"/>
    <n v="1599"/>
    <s v="Amsterdam"/>
    <n v="1599"/>
    <n v="1600"/>
    <s v="Hoorn"/>
    <m/>
    <x v="24"/>
    <m/>
    <m/>
    <m/>
    <m/>
    <m/>
    <m/>
    <m/>
    <m/>
    <m/>
    <s v="Neeffs 294"/>
    <n v="1"/>
    <x v="0"/>
    <n v="0"/>
    <n v="0"/>
    <n v="0"/>
    <n v="0"/>
    <x v="1"/>
    <n v="0"/>
    <n v="0"/>
    <n v="0"/>
    <n v="0"/>
  </r>
  <r>
    <s v="Ruts, Gaspar"/>
    <s v="Ruts"/>
    <s v="M00333"/>
    <x v="0"/>
    <m/>
    <s v="schilder"/>
    <s v="printer"/>
    <m/>
    <n v="1"/>
    <n v="0"/>
    <n v="1566"/>
    <n v="1569"/>
    <n v="4"/>
    <n v="0"/>
    <n v="0"/>
    <m/>
    <m/>
    <s v="Mechelen"/>
    <n v="51.0167"/>
    <n v="4.4667000000000003"/>
    <n v="0"/>
    <x v="1"/>
    <n v="0"/>
    <x v="14"/>
    <n v="1569"/>
    <n v="1580"/>
    <x v="9"/>
    <n v="1580"/>
    <n v="1580"/>
    <s v="Antwerp"/>
    <m/>
    <m/>
    <m/>
    <m/>
    <m/>
    <m/>
    <m/>
    <x v="3"/>
    <m/>
    <m/>
    <m/>
    <m/>
    <m/>
    <m/>
    <m/>
    <m/>
    <m/>
    <s v="ECO"/>
    <n v="1"/>
    <x v="0"/>
    <n v="0"/>
    <n v="0"/>
    <n v="0"/>
    <n v="0"/>
    <x v="1"/>
    <n v="0"/>
    <n v="0"/>
    <n v="0"/>
    <n v="0"/>
  </r>
  <r>
    <s v="Saefs, Rombout"/>
    <s v="Saefs"/>
    <s v="M00334"/>
    <x v="0"/>
    <n v="1"/>
    <s v="beeldsnijder"/>
    <m/>
    <m/>
    <m/>
    <n v="1"/>
    <n v="1664"/>
    <n v="167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Saeys, Jacob Ferdinand"/>
    <s v="Saeys"/>
    <s v="M00335"/>
    <x v="0"/>
    <m/>
    <s v="schilder"/>
    <m/>
    <m/>
    <m/>
    <n v="0"/>
    <n v="1684"/>
    <n v="1694"/>
    <n v="11"/>
    <n v="0"/>
    <n v="0"/>
    <n v="1658"/>
    <n v="1726"/>
    <s v="Mechelen"/>
    <n v="51.0167"/>
    <n v="4.4667000000000003"/>
    <n v="0"/>
    <x v="1"/>
    <n v="0"/>
    <x v="16"/>
    <n v="1680"/>
    <n v="1684"/>
    <x v="3"/>
    <n v="1684"/>
    <n v="1694"/>
    <s v="Mechelen"/>
    <n v="1694"/>
    <n v="1726"/>
    <s v="Vienna"/>
    <m/>
    <m/>
    <m/>
    <m/>
    <x v="25"/>
    <m/>
    <m/>
    <m/>
    <m/>
    <m/>
    <m/>
    <m/>
    <m/>
    <m/>
    <m/>
    <n v="1"/>
    <x v="1"/>
    <n v="0"/>
    <n v="0"/>
    <n v="0"/>
    <n v="0"/>
    <x v="0"/>
    <n v="0"/>
    <n v="0"/>
    <n v="0"/>
    <n v="1"/>
  </r>
  <r>
    <s v="Salmier, Josse"/>
    <s v="Salmier"/>
    <s v="M00336"/>
    <x v="0"/>
    <n v="2"/>
    <s v="schilder"/>
    <m/>
    <m/>
    <m/>
    <n v="1"/>
    <n v="1609"/>
    <n v="1619"/>
    <n v="1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Sanders, Frans"/>
    <s v="Sanders"/>
    <s v="M00337"/>
    <x v="0"/>
    <m/>
    <s v="schilder"/>
    <m/>
    <m/>
    <m/>
    <n v="0"/>
    <n v="1533"/>
    <n v="1551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anders, Gielis"/>
    <s v="Sanders"/>
    <s v="M00338"/>
    <x v="0"/>
    <n v="1"/>
    <s v="goudslager"/>
    <m/>
    <m/>
    <m/>
    <n v="1"/>
    <n v="1666"/>
    <n v="167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Sarens, Christian"/>
    <s v="Sarens"/>
    <s v="M00339"/>
    <x v="0"/>
    <m/>
    <s v="schilder"/>
    <m/>
    <m/>
    <m/>
    <n v="0"/>
    <n v="1533"/>
    <n v="1551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05"/>
    <n v="1"/>
    <x v="0"/>
    <n v="0"/>
    <n v="0"/>
    <n v="0"/>
    <n v="0"/>
    <x v="0"/>
    <n v="0"/>
    <n v="0"/>
    <n v="0"/>
    <n v="0"/>
  </r>
  <r>
    <s v="Sbere, Hendrik"/>
    <s v="Sbere"/>
    <s v="M00340"/>
    <x v="0"/>
    <n v="1"/>
    <s v="?"/>
    <m/>
    <m/>
    <m/>
    <n v="1"/>
    <n v="1559"/>
    <n v="156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chalie, Antoon"/>
    <s v="Schalie"/>
    <s v="M00341"/>
    <x v="0"/>
    <n v="1"/>
    <s v="goudslager"/>
    <m/>
    <m/>
    <m/>
    <n v="1"/>
    <n v="1622"/>
    <n v="162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Schalie, Jan"/>
    <s v="Schalie"/>
    <s v="M00342"/>
    <x v="0"/>
    <n v="1"/>
    <s v="schilder"/>
    <m/>
    <m/>
    <m/>
    <n v="1"/>
    <n v="1551"/>
    <n v="155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cheppers, Anthonie"/>
    <s v="Scheppers"/>
    <s v="M00343"/>
    <x v="0"/>
    <m/>
    <s v="schilder"/>
    <m/>
    <m/>
    <m/>
    <n v="0"/>
    <n v="1598"/>
    <n v="1616"/>
    <n v="19"/>
    <n v="0"/>
    <n v="0"/>
    <m/>
    <n v="1616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Scheppers, Gaspar"/>
    <s v="Scheppers"/>
    <s v="M00344"/>
    <x v="0"/>
    <m/>
    <s v="schilder"/>
    <m/>
    <n v="1"/>
    <m/>
    <n v="0"/>
    <n v="1582"/>
    <n v="1600"/>
    <n v="19"/>
    <n v="0"/>
    <n v="0"/>
    <m/>
    <m/>
    <s v="Mechelen"/>
    <n v="51.0167"/>
    <n v="4.4667000000000003"/>
    <n v="1"/>
    <x v="1"/>
    <n v="0"/>
    <x v="9"/>
    <n v="1600"/>
    <m/>
    <x v="3"/>
    <m/>
    <m/>
    <m/>
    <m/>
    <m/>
    <m/>
    <m/>
    <m/>
    <m/>
    <m/>
    <x v="3"/>
    <m/>
    <m/>
    <m/>
    <m/>
    <m/>
    <m/>
    <m/>
    <m/>
    <m/>
    <s v="Neeffs 503"/>
    <n v="1"/>
    <x v="1"/>
    <n v="1"/>
    <n v="0"/>
    <n v="0"/>
    <n v="0"/>
    <x v="0"/>
    <n v="1"/>
    <n v="0"/>
    <n v="0"/>
    <n v="0"/>
  </r>
  <r>
    <s v="Scheppers, Jacques"/>
    <s v="Scheppers"/>
    <s v="M00345"/>
    <x v="0"/>
    <n v="3"/>
    <s v="schilder"/>
    <m/>
    <m/>
    <m/>
    <n v="1"/>
    <n v="1603"/>
    <n v="1619"/>
    <n v="1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Scheppers, Jan I"/>
    <s v="Scheppers"/>
    <s v="M00346"/>
    <x v="0"/>
    <n v="7"/>
    <s v="schilder"/>
    <m/>
    <m/>
    <m/>
    <n v="1"/>
    <n v="1590"/>
    <n v="1613"/>
    <n v="2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Scheppers, Jan II"/>
    <s v="Scheppers"/>
    <s v="M00347"/>
    <x v="0"/>
    <m/>
    <s v="schilder"/>
    <m/>
    <m/>
    <m/>
    <n v="0"/>
    <n v="1602"/>
    <n v="1620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ECO incorrect"/>
    <n v="1"/>
    <x v="1"/>
    <n v="1"/>
    <n v="1"/>
    <n v="0"/>
    <n v="0"/>
    <x v="0"/>
    <n v="0"/>
    <n v="0"/>
    <n v="0"/>
    <n v="0"/>
  </r>
  <r>
    <s v="Scheppers, Lucas"/>
    <s v="Scheppers"/>
    <s v="M00348"/>
    <x v="0"/>
    <m/>
    <s v="schilder"/>
    <m/>
    <m/>
    <m/>
    <n v="0"/>
    <n v="1551"/>
    <n v="1569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cherps, Joris"/>
    <s v="Scherps"/>
    <s v="M00349"/>
    <x v="0"/>
    <n v="1"/>
    <s v="schilder"/>
    <m/>
    <m/>
    <m/>
    <n v="1"/>
    <n v="1614"/>
    <n v="1620"/>
    <n v="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Schillemans, Jasper"/>
    <s v="Schillemans"/>
    <s v="M00350"/>
    <x v="0"/>
    <n v="10"/>
    <s v="beeldsnijder"/>
    <m/>
    <m/>
    <m/>
    <n v="1"/>
    <n v="1606"/>
    <n v="1657"/>
    <n v="52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1"/>
    <x v="0"/>
    <n v="0"/>
    <n v="0"/>
    <n v="0"/>
    <n v="0"/>
  </r>
  <r>
    <s v="Schooff, Gerard I"/>
    <s v="Schooff"/>
    <s v="M00351"/>
    <x v="0"/>
    <m/>
    <s v="schilder"/>
    <m/>
    <m/>
    <m/>
    <n v="0"/>
    <n v="1542"/>
    <n v="1586"/>
    <n v="45"/>
    <n v="0"/>
    <n v="0"/>
    <m/>
    <n v="1586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60-61"/>
    <n v="1"/>
    <x v="0"/>
    <n v="1"/>
    <n v="0"/>
    <n v="0"/>
    <n v="0"/>
    <x v="0"/>
    <n v="0"/>
    <n v="0"/>
    <n v="0"/>
    <n v="0"/>
  </r>
  <r>
    <s v="Schooff, Gerard II"/>
    <s v="Schooff"/>
    <s v="M00352"/>
    <x v="0"/>
    <m/>
    <s v="schilder"/>
    <m/>
    <m/>
    <n v="1"/>
    <n v="0"/>
    <n v="1557"/>
    <n v="1575"/>
    <n v="19"/>
    <n v="0"/>
    <n v="0"/>
    <m/>
    <n v="1624"/>
    <s v="Mechelen"/>
    <n v="51.0167"/>
    <n v="4.4667000000000003"/>
    <n v="1"/>
    <x v="1"/>
    <n v="0"/>
    <x v="6"/>
    <n v="1575"/>
    <n v="1624"/>
    <x v="3"/>
    <m/>
    <m/>
    <m/>
    <m/>
    <m/>
    <m/>
    <m/>
    <m/>
    <m/>
    <m/>
    <x v="3"/>
    <n v="1"/>
    <s v="Antwerp"/>
    <m/>
    <m/>
    <m/>
    <m/>
    <m/>
    <m/>
    <m/>
    <s v="Neeffs 265"/>
    <n v="1"/>
    <x v="0"/>
    <n v="1"/>
    <n v="0"/>
    <n v="0"/>
    <n v="0"/>
    <x v="0"/>
    <n v="1"/>
    <n v="0"/>
    <n v="0"/>
    <n v="0"/>
  </r>
  <r>
    <s v="Schooff, Jacob"/>
    <s v="Schooff"/>
    <s v="M00353"/>
    <x v="0"/>
    <m/>
    <s v="schilder"/>
    <m/>
    <m/>
    <m/>
    <n v="0"/>
    <n v="1551"/>
    <n v="1591"/>
    <n v="41"/>
    <n v="0"/>
    <n v="0"/>
    <m/>
    <n v="1591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64-65"/>
    <n v="1"/>
    <x v="0"/>
    <n v="1"/>
    <n v="0"/>
    <n v="0"/>
    <n v="0"/>
    <x v="0"/>
    <n v="0"/>
    <n v="0"/>
    <n v="0"/>
    <n v="0"/>
  </r>
  <r>
    <s v="Schooff, Jan"/>
    <s v="Schooff"/>
    <s v="M00354"/>
    <x v="0"/>
    <m/>
    <s v="schilder"/>
    <m/>
    <m/>
    <m/>
    <n v="0"/>
    <n v="1504"/>
    <n v="1533"/>
    <n v="30"/>
    <n v="0"/>
    <n v="0"/>
    <n v="1475"/>
    <n v="1533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; Neeffs 257"/>
    <n v="1"/>
    <x v="1"/>
    <n v="0"/>
    <n v="0"/>
    <n v="0"/>
    <n v="0"/>
    <x v="0"/>
    <n v="0"/>
    <n v="0"/>
    <n v="0"/>
    <n v="0"/>
  </r>
  <r>
    <s v="Schoonjans,  Jan"/>
    <s v="Schoonjans"/>
    <s v="M00355"/>
    <x v="0"/>
    <m/>
    <s v="schilder"/>
    <m/>
    <m/>
    <m/>
    <n v="0"/>
    <n v="1441"/>
    <n v="144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Schot, Conrad"/>
    <s v="Schot"/>
    <s v="M00356"/>
    <x v="0"/>
    <m/>
    <s v="schilder"/>
    <m/>
    <m/>
    <m/>
    <n v="0"/>
    <n v="1549"/>
    <n v="1553"/>
    <n v="5"/>
    <n v="0"/>
    <n v="0"/>
    <n v="1527"/>
    <m/>
    <s v="Mechelen"/>
    <n v="51.0167"/>
    <n v="4.4667000000000003"/>
    <n v="0"/>
    <x v="1"/>
    <n v="0"/>
    <x v="4"/>
    <n v="1549"/>
    <n v="1549"/>
    <x v="2"/>
    <n v="1549"/>
    <n v="1553"/>
    <s v="Mechelen "/>
    <m/>
    <m/>
    <m/>
    <m/>
    <m/>
    <m/>
    <m/>
    <x v="26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Schotelt, Pauwel"/>
    <s v="Schotelt"/>
    <s v="M00357"/>
    <x v="0"/>
    <n v="1"/>
    <s v="schilder"/>
    <m/>
    <m/>
    <m/>
    <n v="1"/>
    <n v="1607"/>
    <n v="161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Scraven, Pieter"/>
    <s v="Scraven"/>
    <s v="M00358"/>
    <x v="0"/>
    <m/>
    <s v="schilder"/>
    <m/>
    <m/>
    <m/>
    <n v="0"/>
    <n v="1564"/>
    <n v="1582"/>
    <n v="19"/>
    <n v="0"/>
    <n v="0"/>
    <m/>
    <m/>
    <s v="Mechelen"/>
    <n v="51.0167"/>
    <n v="4.4667000000000003"/>
    <n v="1"/>
    <x v="1"/>
    <n v="0"/>
    <x v="2"/>
    <n v="1582"/>
    <n v="1591"/>
    <x v="8"/>
    <n v="1591"/>
    <n v="1594"/>
    <s v="Amsterdam"/>
    <m/>
    <m/>
    <m/>
    <m/>
    <m/>
    <m/>
    <m/>
    <x v="1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Servaes,"/>
    <s v="Servaes"/>
    <s v="M00359"/>
    <x v="0"/>
    <m/>
    <s v="schilder"/>
    <m/>
    <m/>
    <m/>
    <n v="0"/>
    <m/>
    <m/>
    <m/>
    <n v="0"/>
    <n v="0"/>
    <m/>
    <m/>
    <s v="Mechelen"/>
    <n v="51.0167"/>
    <n v="4.4667000000000003"/>
    <n v="0"/>
    <x v="1"/>
    <n v="0"/>
    <x v="0"/>
    <m/>
    <n v="1601"/>
    <x v="4"/>
    <m/>
    <m/>
    <m/>
    <m/>
    <m/>
    <m/>
    <m/>
    <m/>
    <m/>
    <m/>
    <x v="4"/>
    <m/>
    <m/>
    <m/>
    <m/>
    <m/>
    <m/>
    <m/>
    <m/>
    <m/>
    <s v="Briels"/>
    <n v="1"/>
    <x v="1"/>
    <n v="0"/>
    <n v="0"/>
    <n v="0"/>
    <n v="0"/>
    <x v="0"/>
    <n v="0"/>
    <n v="0"/>
    <n v="0"/>
    <n v="0"/>
  </r>
  <r>
    <s v="Servaes, Herman"/>
    <s v="Servaes"/>
    <s v="M00360"/>
    <x v="0"/>
    <n v="1"/>
    <s v="schilder"/>
    <m/>
    <m/>
    <m/>
    <n v="1"/>
    <n v="1628"/>
    <n v="163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Sillevoorts, Matthys"/>
    <s v="Sillevoorts"/>
    <s v="M00361"/>
    <x v="0"/>
    <m/>
    <s v="schilder"/>
    <m/>
    <m/>
    <m/>
    <n v="0"/>
    <n v="1585"/>
    <n v="1603"/>
    <n v="19"/>
    <n v="0"/>
    <n v="0"/>
    <m/>
    <n v="1603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illevoorts, Pieter"/>
    <s v="Sillevoorts"/>
    <s v="M00362"/>
    <x v="0"/>
    <n v="3"/>
    <s v="schilder"/>
    <m/>
    <m/>
    <m/>
    <n v="1"/>
    <n v="1601"/>
    <n v="1616"/>
    <n v="1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Slingelant, N"/>
    <s v="Slingelant"/>
    <s v="M00363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Sloots, Jan"/>
    <s v="Sloots"/>
    <s v="M00364"/>
    <x v="0"/>
    <m/>
    <s v="schilder"/>
    <m/>
    <m/>
    <m/>
    <n v="0"/>
    <n v="1656"/>
    <n v="1690"/>
    <n v="35"/>
    <n v="0"/>
    <n v="0"/>
    <n v="1636"/>
    <n v="169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met, Antoon"/>
    <s v="Smet"/>
    <s v="M00365"/>
    <x v="0"/>
    <n v="3"/>
    <s v="verlichter"/>
    <m/>
    <m/>
    <m/>
    <n v="1"/>
    <n v="1549"/>
    <n v="1565"/>
    <n v="17"/>
    <n v="0"/>
    <n v="0"/>
    <m/>
    <n v="156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fs 327"/>
    <n v="1"/>
    <x v="0"/>
    <n v="0"/>
    <n v="0"/>
    <n v="0"/>
    <n v="0"/>
    <x v="0"/>
    <n v="0"/>
    <n v="0"/>
    <n v="0"/>
    <n v="0"/>
  </r>
  <r>
    <s v="Smet, Gilis"/>
    <s v="Smet"/>
    <s v="M00366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mets, Jacques II"/>
    <s v="Smets"/>
    <s v="M00367"/>
    <x v="0"/>
    <m/>
    <s v="schilder"/>
    <m/>
    <m/>
    <m/>
    <n v="0"/>
    <n v="1700"/>
    <n v="1746"/>
    <n v="47"/>
    <n v="0"/>
    <n v="0"/>
    <n v="1680"/>
    <n v="1746"/>
    <s v="Mechelen"/>
    <n v="51.0167"/>
    <n v="4.4667000000000003"/>
    <n v="0"/>
    <x v="1"/>
    <n v="0"/>
    <x v="19"/>
    <n v="1746"/>
    <n v="1746"/>
    <x v="26"/>
    <m/>
    <m/>
    <m/>
    <m/>
    <m/>
    <m/>
    <m/>
    <m/>
    <m/>
    <m/>
    <x v="27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Smets, Philip"/>
    <s v="Smets"/>
    <s v="M00368"/>
    <x v="0"/>
    <n v="2"/>
    <s v="?"/>
    <m/>
    <m/>
    <m/>
    <n v="1"/>
    <n v="1557"/>
    <n v="1564"/>
    <n v="8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meyers, Egide-Joseph"/>
    <s v="Smeyers"/>
    <s v="M00369"/>
    <x v="0"/>
    <m/>
    <s v="schilder"/>
    <m/>
    <m/>
    <m/>
    <n v="0"/>
    <n v="1712"/>
    <n v="1771"/>
    <n v="60"/>
    <n v="0"/>
    <n v="0"/>
    <n v="1694"/>
    <n v="1771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Smeyers, Gielis"/>
    <s v="Smeyers"/>
    <s v="M00370"/>
    <x v="0"/>
    <n v="2"/>
    <s v="schilder"/>
    <m/>
    <m/>
    <m/>
    <n v="1"/>
    <n v="1654"/>
    <n v="1710"/>
    <n v="57"/>
    <n v="0"/>
    <n v="0"/>
    <n v="1634"/>
    <n v="171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Smeyers, Jacques"/>
    <m/>
    <m/>
    <s v="AL"/>
    <n v="1"/>
    <x v="1"/>
    <n v="0"/>
    <n v="0"/>
    <n v="0"/>
    <n v="1"/>
    <x v="0"/>
    <n v="0"/>
    <n v="0"/>
    <n v="0"/>
    <n v="0"/>
  </r>
  <r>
    <s v="Smeyers, Jacques"/>
    <s v="Smeyers"/>
    <s v="M00371"/>
    <x v="0"/>
    <n v="4"/>
    <s v="schilder"/>
    <m/>
    <m/>
    <m/>
    <n v="1"/>
    <n v="1677"/>
    <n v="1732"/>
    <n v="56"/>
    <n v="0"/>
    <n v="0"/>
    <n v="1657"/>
    <n v="1732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Smeyers, Gielis"/>
    <m/>
    <m/>
    <s v="AL"/>
    <n v="1"/>
    <x v="1"/>
    <n v="0"/>
    <n v="0"/>
    <n v="0"/>
    <n v="1"/>
    <x v="0"/>
    <n v="0"/>
    <n v="0"/>
    <n v="0"/>
    <n v="0"/>
  </r>
  <r>
    <s v="Smeyers, Jean Louis"/>
    <s v="Smeyers"/>
    <s v="M00372"/>
    <x v="0"/>
    <m/>
    <s v="schilder"/>
    <m/>
    <m/>
    <m/>
    <n v="0"/>
    <n v="1683"/>
    <n v="1701"/>
    <m/>
    <n v="0"/>
    <n v="0"/>
    <n v="1663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Smeyers, Gielis"/>
    <m/>
    <m/>
    <m/>
    <n v="1"/>
    <x v="1"/>
    <n v="0"/>
    <n v="0"/>
    <n v="0"/>
    <n v="0"/>
    <x v="0"/>
    <n v="0"/>
    <n v="0"/>
    <n v="0"/>
    <n v="0"/>
  </r>
  <r>
    <s v="Smeyers, Juste"/>
    <s v="Smeyers"/>
    <s v="M00373"/>
    <x v="0"/>
    <m/>
    <s v="schilder"/>
    <m/>
    <m/>
    <m/>
    <n v="0"/>
    <n v="1699"/>
    <n v="1717"/>
    <m/>
    <n v="0"/>
    <n v="0"/>
    <n v="1669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Smeyers, Gielis"/>
    <m/>
    <m/>
    <m/>
    <n v="1"/>
    <x v="1"/>
    <n v="0"/>
    <n v="0"/>
    <n v="0"/>
    <n v="0"/>
    <x v="0"/>
    <n v="0"/>
    <n v="0"/>
    <n v="0"/>
    <n v="0"/>
  </r>
  <r>
    <s v="Smeyers, Nicolaes"/>
    <s v="Smeyers"/>
    <s v="M00374"/>
    <x v="0"/>
    <n v="3"/>
    <s v="schilder"/>
    <m/>
    <m/>
    <m/>
    <n v="1"/>
    <n v="1631"/>
    <n v="1642"/>
    <n v="1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Smeyers, Gielis"/>
    <m/>
    <m/>
    <s v="AL"/>
    <n v="1"/>
    <x v="1"/>
    <n v="0"/>
    <n v="0"/>
    <n v="1"/>
    <n v="0"/>
    <x v="0"/>
    <n v="0"/>
    <n v="0"/>
    <n v="0"/>
    <n v="0"/>
  </r>
  <r>
    <s v="Snellinck, Daniel"/>
    <s v="Snellinck"/>
    <s v="M00375"/>
    <x v="0"/>
    <n v="1"/>
    <s v="schilder"/>
    <m/>
    <n v="1"/>
    <m/>
    <n v="1"/>
    <n v="1531"/>
    <n v="1587"/>
    <n v="5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Snellinck, Jan I"/>
    <s v="Snellinck"/>
    <s v="M00376"/>
    <x v="0"/>
    <m/>
    <s v="schilder"/>
    <m/>
    <n v="1"/>
    <n v="1"/>
    <n v="0"/>
    <n v="1569"/>
    <n v="1573"/>
    <n v="5"/>
    <n v="0"/>
    <n v="0"/>
    <n v="1549"/>
    <n v="1638"/>
    <s v="Mechelen"/>
    <n v="51.0167"/>
    <n v="4.4667000000000003"/>
    <n v="1"/>
    <x v="1"/>
    <n v="0"/>
    <x v="6"/>
    <n v="1573"/>
    <n v="1638"/>
    <x v="3"/>
    <m/>
    <m/>
    <m/>
    <m/>
    <m/>
    <m/>
    <m/>
    <m/>
    <m/>
    <m/>
    <x v="3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Soetersz, Johannes Pieter"/>
    <s v="Soetersz"/>
    <s v="M00377"/>
    <x v="0"/>
    <m/>
    <s v="beeldsnijder"/>
    <m/>
    <m/>
    <m/>
    <n v="0"/>
    <n v="1680"/>
    <n v="1692"/>
    <n v="13"/>
    <n v="0"/>
    <n v="0"/>
    <n v="1660"/>
    <m/>
    <s v="Mechelen"/>
    <n v="51.0167"/>
    <n v="4.4667000000000003"/>
    <n v="0"/>
    <x v="1"/>
    <n v="0"/>
    <x v="7"/>
    <n v="1692"/>
    <n v="1692"/>
    <x v="6"/>
    <m/>
    <m/>
    <m/>
    <m/>
    <m/>
    <m/>
    <m/>
    <m/>
    <m/>
    <m/>
    <x v="1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onmans, Pieter"/>
    <s v="Sonmans"/>
    <s v="M00378"/>
    <x v="0"/>
    <m/>
    <s v="schilder"/>
    <m/>
    <m/>
    <m/>
    <n v="0"/>
    <n v="1664"/>
    <n v="1676"/>
    <n v="13"/>
    <n v="0"/>
    <n v="0"/>
    <n v="1644"/>
    <m/>
    <s v="Mechelen"/>
    <n v="51.0167"/>
    <n v="4.4667000000000003"/>
    <n v="0"/>
    <x v="1"/>
    <n v="0"/>
    <x v="13"/>
    <n v="1676"/>
    <n v="1683"/>
    <x v="8"/>
    <n v="1683"/>
    <m/>
    <s v="Mechelen"/>
    <m/>
    <m/>
    <m/>
    <m/>
    <m/>
    <m/>
    <m/>
    <x v="5"/>
    <m/>
    <m/>
    <m/>
    <m/>
    <m/>
    <m/>
    <m/>
    <m/>
    <m/>
    <m/>
    <n v="1"/>
    <x v="1"/>
    <n v="0"/>
    <n v="0"/>
    <n v="0"/>
    <n v="1"/>
    <x v="0"/>
    <n v="0"/>
    <n v="0"/>
    <n v="0"/>
    <n v="1"/>
  </r>
  <r>
    <s v="Steenbanck, Corneel"/>
    <s v="Steenbanck"/>
    <s v="M00379"/>
    <x v="0"/>
    <n v="2"/>
    <s v="schilder"/>
    <m/>
    <n v="1"/>
    <m/>
    <n v="1"/>
    <n v="1636"/>
    <n v="1656"/>
    <n v="2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Stelijcke, Antoni"/>
    <s v="Stelijcke"/>
    <s v="M00380"/>
    <x v="0"/>
    <n v="1"/>
    <s v="?"/>
    <m/>
    <m/>
    <m/>
    <n v="1"/>
    <n v="1579"/>
    <n v="158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Stella, Frans"/>
    <s v="Stella"/>
    <s v="M00381"/>
    <x v="0"/>
    <m/>
    <s v="schilder"/>
    <m/>
    <m/>
    <m/>
    <n v="0"/>
    <n v="1576"/>
    <n v="1576"/>
    <n v="1"/>
    <n v="0"/>
    <n v="0"/>
    <n v="1563"/>
    <n v="1606"/>
    <s v="Mechelen"/>
    <n v="51.0167"/>
    <n v="4.4667000000000003"/>
    <n v="1"/>
    <x v="1"/>
    <n v="0"/>
    <x v="6"/>
    <n v="1576"/>
    <n v="1576"/>
    <x v="5"/>
    <n v="1606"/>
    <n v="1606"/>
    <s v="Lyon"/>
    <m/>
    <m/>
    <m/>
    <m/>
    <m/>
    <m/>
    <m/>
    <x v="28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Stella, Jean"/>
    <s v="Stella"/>
    <s v="M00382"/>
    <x v="0"/>
    <m/>
    <s v="schilder"/>
    <m/>
    <m/>
    <m/>
    <n v="0"/>
    <n v="1545"/>
    <n v="1563"/>
    <n v="19"/>
    <n v="0"/>
    <n v="0"/>
    <n v="1525"/>
    <n v="1601"/>
    <s v="Mechelen"/>
    <n v="51.0167"/>
    <n v="4.4667000000000003"/>
    <n v="0"/>
    <x v="1"/>
    <n v="0"/>
    <x v="14"/>
    <n v="1563"/>
    <n v="1601"/>
    <x v="3"/>
    <m/>
    <m/>
    <m/>
    <m/>
    <m/>
    <m/>
    <m/>
    <m/>
    <m/>
    <m/>
    <x v="3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Sternie, ?"/>
    <s v="Sternie"/>
    <s v="M00383"/>
    <x v="0"/>
    <n v="1"/>
    <s v="?"/>
    <m/>
    <m/>
    <m/>
    <n v="1"/>
    <n v="1557"/>
    <n v="15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tevaert, Frans"/>
    <s v="Stevaert"/>
    <s v="M00384"/>
    <x v="0"/>
    <m/>
    <s v="schilder"/>
    <m/>
    <m/>
    <m/>
    <n v="0"/>
    <n v="1632"/>
    <n v="1650"/>
    <m/>
    <n v="0"/>
    <n v="0"/>
    <n v="1612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Stevaert, Joos"/>
    <m/>
    <m/>
    <m/>
    <n v="1"/>
    <x v="1"/>
    <n v="0"/>
    <n v="0"/>
    <n v="1"/>
    <n v="1"/>
    <x v="0"/>
    <n v="0"/>
    <n v="0"/>
    <n v="0"/>
    <n v="0"/>
  </r>
  <r>
    <s v="Stevaert, Joos"/>
    <s v="Stevaert"/>
    <s v="M00385"/>
    <x v="0"/>
    <n v="6"/>
    <s v="schilder"/>
    <m/>
    <m/>
    <m/>
    <n v="1"/>
    <n v="1608"/>
    <n v="1623"/>
    <n v="16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Stevaert, Frans"/>
    <m/>
    <m/>
    <s v="AL"/>
    <n v="1"/>
    <x v="1"/>
    <n v="1"/>
    <n v="1"/>
    <n v="1"/>
    <n v="0"/>
    <x v="0"/>
    <n v="0"/>
    <n v="0"/>
    <n v="0"/>
    <n v="0"/>
  </r>
  <r>
    <s v="Stevens, ?"/>
    <s v="Stevens"/>
    <s v="M00386"/>
    <x v="0"/>
    <n v="1"/>
    <s v="schilder"/>
    <m/>
    <m/>
    <m/>
    <n v="1"/>
    <n v="1589"/>
    <n v="159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Stevens, Antoon"/>
    <s v="Stevens"/>
    <s v="M00387"/>
    <x v="0"/>
    <n v="4"/>
    <s v="schilder"/>
    <m/>
    <m/>
    <m/>
    <n v="1"/>
    <n v="1556"/>
    <n v="1570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tevens, Gilliam"/>
    <s v="Stevens"/>
    <s v="M00388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s v="Forchondt, Guilliam"/>
    <m/>
    <m/>
    <m/>
    <m/>
    <m/>
    <m/>
    <s v="Duverger"/>
    <n v="1"/>
    <x v="1"/>
    <n v="0"/>
    <n v="0"/>
    <n v="0"/>
    <n v="0"/>
    <x v="0"/>
    <n v="0"/>
    <n v="0"/>
    <n v="0"/>
    <n v="0"/>
  </r>
  <r>
    <s v="Stevens, Hieronymus"/>
    <s v="Stevens"/>
    <s v="M00389"/>
    <x v="0"/>
    <n v="2"/>
    <s v="schilder"/>
    <m/>
    <m/>
    <m/>
    <n v="1"/>
    <n v="1557"/>
    <n v="1565"/>
    <n v="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Stevens, Jacob I"/>
    <s v="Stevens"/>
    <s v="M00390"/>
    <x v="0"/>
    <n v="8"/>
    <s v="schilder"/>
    <m/>
    <m/>
    <m/>
    <n v="1"/>
    <n v="1590"/>
    <n v="1630"/>
    <n v="41"/>
    <n v="1"/>
    <n v="1"/>
    <n v="1565"/>
    <n v="1630"/>
    <s v="Mechelen"/>
    <n v="51.0167"/>
    <n v="4.4667000000000003"/>
    <n v="1"/>
    <x v="1"/>
    <n v="0"/>
    <x v="2"/>
    <n v="1589"/>
    <n v="1590"/>
    <x v="3"/>
    <n v="1590"/>
    <n v="1630"/>
    <s v="Mechelen"/>
    <m/>
    <m/>
    <m/>
    <m/>
    <m/>
    <m/>
    <m/>
    <x v="5"/>
    <m/>
    <m/>
    <m/>
    <m/>
    <m/>
    <m/>
    <m/>
    <m/>
    <m/>
    <s v="AL"/>
    <n v="1"/>
    <x v="1"/>
    <n v="1"/>
    <n v="1"/>
    <n v="1"/>
    <n v="0"/>
    <x v="0"/>
    <n v="1"/>
    <n v="0"/>
    <n v="0"/>
    <n v="0"/>
  </r>
  <r>
    <s v="Stevens, Jacob II"/>
    <s v="Stevens"/>
    <s v="M00391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Stevens, Jan"/>
    <s v="Stevens"/>
    <s v="M00392"/>
    <x v="0"/>
    <m/>
    <s v="schilder"/>
    <m/>
    <m/>
    <m/>
    <n v="0"/>
    <n v="1613"/>
    <n v="1627"/>
    <n v="15"/>
    <n v="1"/>
    <n v="1"/>
    <s v="1595"/>
    <s v="162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Stevens, Jacob I"/>
    <m/>
    <m/>
    <s v="ECO"/>
    <n v="1"/>
    <x v="1"/>
    <n v="0"/>
    <n v="1"/>
    <n v="1"/>
    <n v="0"/>
    <x v="0"/>
    <n v="0"/>
    <n v="0"/>
    <n v="0"/>
    <n v="0"/>
  </r>
  <r>
    <s v="Stevens, Pieter I"/>
    <s v="Stevens"/>
    <s v="M00393"/>
    <x v="0"/>
    <m/>
    <s v="schilder"/>
    <m/>
    <m/>
    <m/>
    <n v="0"/>
    <n v="1558"/>
    <n v="1566"/>
    <n v="9"/>
    <n v="1"/>
    <n v="0"/>
    <s v="1540"/>
    <s v="1620"/>
    <s v="Mechelen"/>
    <n v="51.0167"/>
    <n v="4.4667000000000003"/>
    <n v="0"/>
    <x v="1"/>
    <n v="0"/>
    <x v="14"/>
    <n v="1566"/>
    <m/>
    <x v="11"/>
    <n v="1567"/>
    <m/>
    <s v="Prague"/>
    <m/>
    <m/>
    <m/>
    <m/>
    <m/>
    <m/>
    <m/>
    <x v="22"/>
    <m/>
    <m/>
    <m/>
    <m/>
    <m/>
    <m/>
    <m/>
    <m/>
    <m/>
    <s v="ECO"/>
    <n v="1"/>
    <x v="0"/>
    <n v="0"/>
    <n v="0"/>
    <n v="0"/>
    <n v="0"/>
    <x v="1"/>
    <n v="0"/>
    <n v="0"/>
    <n v="0"/>
    <n v="0"/>
  </r>
  <r>
    <s v="Stevens, Pieter II"/>
    <s v="Stevens"/>
    <s v="M00394"/>
    <x v="0"/>
    <m/>
    <s v="schilder"/>
    <m/>
    <m/>
    <m/>
    <n v="0"/>
    <n v="1585"/>
    <n v="1589"/>
    <n v="5"/>
    <n v="1"/>
    <n v="0"/>
    <s v="1567"/>
    <s v="1624"/>
    <s v="Mechelen"/>
    <n v="51.0167"/>
    <n v="4.4667000000000003"/>
    <n v="1"/>
    <x v="1"/>
    <n v="0"/>
    <x v="2"/>
    <n v="1589"/>
    <m/>
    <x v="3"/>
    <n v="1590"/>
    <m/>
    <s v="Prague"/>
    <m/>
    <m/>
    <m/>
    <m/>
    <m/>
    <m/>
    <m/>
    <x v="22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Storm, Jan"/>
    <s v="Storm"/>
    <s v="M00395"/>
    <x v="0"/>
    <m/>
    <s v="schilder"/>
    <m/>
    <m/>
    <m/>
    <n v="0"/>
    <n v="1573"/>
    <n v="1591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23"/>
    <n v="1"/>
    <x v="1"/>
    <n v="1"/>
    <n v="0"/>
    <n v="0"/>
    <n v="0"/>
    <x v="0"/>
    <n v="0"/>
    <n v="0"/>
    <n v="0"/>
    <n v="0"/>
  </r>
  <r>
    <s v="Struelens, Jan"/>
    <s v="Struelens"/>
    <s v="M00396"/>
    <x v="0"/>
    <n v="1"/>
    <s v="?"/>
    <m/>
    <m/>
    <m/>
    <n v="1"/>
    <n v="1616"/>
    <n v="1622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Suen, Gielis"/>
    <s v="Suen"/>
    <s v="M00397"/>
    <x v="0"/>
    <n v="1"/>
    <s v="kleinsteker"/>
    <m/>
    <m/>
    <m/>
    <n v="1"/>
    <n v="1618"/>
    <n v="1624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Swinnen, Rombout"/>
    <s v="Swinnen"/>
    <s v="M00398"/>
    <x v="0"/>
    <n v="1"/>
    <s v="?"/>
    <m/>
    <m/>
    <m/>
    <n v="1"/>
    <n v="1572"/>
    <n v="157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Thys, Hendrick"/>
    <s v="Thys"/>
    <s v="M00399"/>
    <x v="0"/>
    <m/>
    <s v="schilder"/>
    <m/>
    <m/>
    <m/>
    <n v="0"/>
    <n v="1561"/>
    <n v="1587"/>
    <n v="27"/>
    <n v="0"/>
    <n v="0"/>
    <s v="????"/>
    <s v="1600"/>
    <s v="Mechelen"/>
    <n v="51.0167"/>
    <n v="4.4667000000000003"/>
    <n v="0"/>
    <x v="1"/>
    <n v="0"/>
    <x v="14"/>
    <n v="1566"/>
    <n v="1583"/>
    <x v="3"/>
    <n v="1583"/>
    <n v="1587"/>
    <s v="Mechelen"/>
    <n v="1587"/>
    <n v="1600"/>
    <s v="Delft"/>
    <m/>
    <m/>
    <m/>
    <m/>
    <x v="4"/>
    <m/>
    <m/>
    <m/>
    <m/>
    <m/>
    <m/>
    <m/>
    <m/>
    <m/>
    <s v="ECO"/>
    <n v="1"/>
    <x v="0"/>
    <n v="1"/>
    <n v="0"/>
    <n v="0"/>
    <n v="0"/>
    <x v="1"/>
    <n v="0"/>
    <n v="0"/>
    <n v="0"/>
    <n v="0"/>
  </r>
  <r>
    <s v="Thys, Joachim"/>
    <s v="Thys"/>
    <s v="M00400"/>
    <x v="0"/>
    <n v="6"/>
    <s v="schilder"/>
    <m/>
    <n v="1"/>
    <m/>
    <n v="1"/>
    <n v="1589"/>
    <n v="1619"/>
    <n v="3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Beagle, Anthony"/>
    <m/>
    <m/>
    <s v="Beagle, Peter"/>
    <m/>
    <m/>
    <m/>
    <m/>
    <s v="AL; Neefs 310"/>
    <n v="1"/>
    <x v="1"/>
    <n v="1"/>
    <n v="1"/>
    <n v="0"/>
    <n v="0"/>
    <x v="0"/>
    <n v="0"/>
    <n v="0"/>
    <n v="0"/>
    <n v="0"/>
  </r>
  <r>
    <s v="Tiron, Christiaen"/>
    <s v="Tiron"/>
    <s v="M00401"/>
    <x v="0"/>
    <n v="1"/>
    <s v="?"/>
    <m/>
    <m/>
    <m/>
    <n v="1"/>
    <n v="1597"/>
    <n v="160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Tissenaken, Bartholomeus"/>
    <s v="Tissenaken"/>
    <s v="M00402"/>
    <x v="0"/>
    <n v="1"/>
    <s v="kleinsteker"/>
    <m/>
    <m/>
    <m/>
    <n v="1"/>
    <n v="1600"/>
    <n v="160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Tissenaken, David"/>
    <s v="Tissenaken"/>
    <s v="M00403"/>
    <x v="0"/>
    <n v="2"/>
    <s v="kleinsteker"/>
    <m/>
    <m/>
    <m/>
    <n v="1"/>
    <n v="1610"/>
    <n v="1619"/>
    <n v="10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Tissenaken, Rombout"/>
    <s v="Tissenaken"/>
    <s v="M00404"/>
    <x v="0"/>
    <n v="5"/>
    <s v="kleinsteker"/>
    <s v="stoffeerder"/>
    <m/>
    <m/>
    <n v="1"/>
    <n v="1588"/>
    <n v="1614"/>
    <n v="27"/>
    <n v="0"/>
    <n v="0"/>
    <m/>
    <n v="161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fs 332"/>
    <n v="1"/>
    <x v="1"/>
    <n v="1"/>
    <n v="1"/>
    <n v="0"/>
    <n v="0"/>
    <x v="0"/>
    <n v="0"/>
    <n v="0"/>
    <n v="0"/>
    <n v="0"/>
  </r>
  <r>
    <s v="Tissenaken, Tobias"/>
    <s v="Tissenaken"/>
    <s v="M00405"/>
    <x v="0"/>
    <n v="9"/>
    <s v="schilder"/>
    <m/>
    <m/>
    <m/>
    <n v="1"/>
    <n v="1584"/>
    <n v="1622"/>
    <n v="39"/>
    <n v="1"/>
    <n v="1"/>
    <m/>
    <n v="162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fs 332"/>
    <n v="1"/>
    <x v="1"/>
    <n v="1"/>
    <n v="1"/>
    <n v="1"/>
    <n v="0"/>
    <x v="0"/>
    <n v="0"/>
    <n v="0"/>
    <n v="0"/>
    <n v="0"/>
  </r>
  <r>
    <s v="Toussaint, Hendrik"/>
    <s v="Toussaint"/>
    <s v="M00406"/>
    <x v="0"/>
    <n v="1"/>
    <s v="stoffeerder"/>
    <m/>
    <m/>
    <m/>
    <n v="1"/>
    <n v="1651"/>
    <n v="165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Toussaint, Karel"/>
    <s v="Toussaint"/>
    <s v="M00407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m/>
    <m/>
    <m/>
    <m/>
    <m/>
    <m/>
    <m/>
    <s v="Duverger"/>
    <n v="1"/>
    <x v="1"/>
    <n v="0"/>
    <n v="0"/>
    <n v="0"/>
    <n v="0"/>
    <x v="0"/>
    <n v="0"/>
    <n v="0"/>
    <n v="0"/>
    <n v="0"/>
  </r>
  <r>
    <s v="Toussaint, Nicolaes"/>
    <s v="Toussaint"/>
    <s v="M00408"/>
    <x v="0"/>
    <n v="1"/>
    <s v="beeldsnijder"/>
    <m/>
    <m/>
    <m/>
    <n v="1"/>
    <n v="1619"/>
    <n v="1691"/>
    <n v="73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1"/>
    <x v="0"/>
    <n v="0"/>
    <n v="0"/>
    <n v="0"/>
    <n v="0"/>
  </r>
  <r>
    <s v="Truyts, Jan"/>
    <s v="Truyts"/>
    <s v="M00409"/>
    <x v="0"/>
    <n v="2"/>
    <s v="schilder"/>
    <m/>
    <m/>
    <m/>
    <n v="1"/>
    <n v="1569"/>
    <n v="1591"/>
    <n v="2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Tuback, Pauwels"/>
    <s v="Tuback"/>
    <s v="M00410"/>
    <x v="0"/>
    <m/>
    <s v="schilder"/>
    <m/>
    <m/>
    <m/>
    <n v="0"/>
    <n v="1510"/>
    <n v="1534"/>
    <n v="2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76-77"/>
    <n v="1"/>
    <x v="1"/>
    <n v="0"/>
    <n v="0"/>
    <n v="0"/>
    <n v="0"/>
    <x v="0"/>
    <n v="0"/>
    <n v="0"/>
    <n v="0"/>
    <n v="0"/>
  </r>
  <r>
    <s v="Valentijn, ?"/>
    <s v="Valentijn"/>
    <s v="M00411"/>
    <x v="0"/>
    <n v="1"/>
    <s v="beeldsnijder"/>
    <m/>
    <m/>
    <m/>
    <n v="1"/>
    <n v="1649"/>
    <n v="165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Aerendonk, Joris"/>
    <s v="Van Aerendonk"/>
    <s v="M00412"/>
    <x v="0"/>
    <n v="1"/>
    <s v="?"/>
    <m/>
    <m/>
    <m/>
    <n v="1"/>
    <n v="1553"/>
    <n v="155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Aken, Sebastiaan"/>
    <s v="Van Aken"/>
    <s v="M00413"/>
    <x v="0"/>
    <m/>
    <s v="schilder"/>
    <m/>
    <m/>
    <m/>
    <n v="0"/>
    <n v="1668"/>
    <n v="1676"/>
    <n v="9"/>
    <n v="0"/>
    <n v="0"/>
    <s v="1648"/>
    <s v="1722"/>
    <s v="Mechelen"/>
    <n v="51.0167"/>
    <n v="4.4667000000000003"/>
    <n v="0"/>
    <x v="1"/>
    <n v="0"/>
    <x v="13"/>
    <n v="1676"/>
    <m/>
    <x v="5"/>
    <n v="1697"/>
    <m/>
    <s v="Spain"/>
    <m/>
    <m/>
    <m/>
    <m/>
    <m/>
    <m/>
    <m/>
    <x v="29"/>
    <m/>
    <m/>
    <m/>
    <m/>
    <m/>
    <m/>
    <m/>
    <m/>
    <m/>
    <s v="ECO"/>
    <n v="1"/>
    <x v="1"/>
    <n v="0"/>
    <n v="0"/>
    <n v="0"/>
    <n v="1"/>
    <x v="0"/>
    <n v="0"/>
    <n v="0"/>
    <n v="0"/>
    <n v="1"/>
  </r>
  <r>
    <s v="Van Avont, Abraham"/>
    <s v="Van Avont"/>
    <s v="M00414"/>
    <x v="0"/>
    <n v="2"/>
    <s v="beeldsnijder"/>
    <m/>
    <m/>
    <m/>
    <n v="1"/>
    <n v="1612"/>
    <n v="1621"/>
    <n v="10"/>
    <n v="1"/>
    <n v="1"/>
    <n v="1593"/>
    <m/>
    <s v="Mechelen"/>
    <n v="51.0167"/>
    <n v="4.4667000000000003"/>
    <n v="1"/>
    <x v="1"/>
    <n v="0"/>
    <x v="12"/>
    <n v="1621"/>
    <m/>
    <x v="2"/>
    <m/>
    <m/>
    <m/>
    <m/>
    <m/>
    <m/>
    <m/>
    <m/>
    <m/>
    <m/>
    <x v="2"/>
    <m/>
    <m/>
    <m/>
    <m/>
    <m/>
    <s v="son"/>
    <s v="Van Avont, Hans"/>
    <m/>
    <m/>
    <s v="AL"/>
    <n v="1"/>
    <x v="1"/>
    <n v="0"/>
    <n v="1"/>
    <n v="0"/>
    <n v="0"/>
    <x v="0"/>
    <n v="0"/>
    <n v="1"/>
    <n v="0"/>
    <n v="0"/>
  </r>
  <r>
    <s v="Van Avont, Augustin"/>
    <s v="Van Avont"/>
    <s v="M00415"/>
    <x v="0"/>
    <m/>
    <s v="verlichter"/>
    <m/>
    <m/>
    <m/>
    <n v="0"/>
    <n v="1622"/>
    <n v="1622"/>
    <n v="1"/>
    <n v="0"/>
    <n v="0"/>
    <s v="1602"/>
    <s v="????"/>
    <s v="Mechelen"/>
    <n v="51.0167"/>
    <n v="4.4667000000000003"/>
    <n v="1"/>
    <x v="1"/>
    <n v="0"/>
    <x v="12"/>
    <n v="1622"/>
    <m/>
    <x v="9"/>
    <n v="1625"/>
    <m/>
    <s v="Brussels"/>
    <m/>
    <m/>
    <m/>
    <m/>
    <m/>
    <m/>
    <m/>
    <x v="2"/>
    <m/>
    <m/>
    <m/>
    <m/>
    <m/>
    <s v="son"/>
    <s v="Van Avont, Rombout"/>
    <m/>
    <m/>
    <s v="ECO; Neeffs 387-88"/>
    <n v="1"/>
    <x v="1"/>
    <n v="0"/>
    <n v="0"/>
    <n v="1"/>
    <n v="0"/>
    <x v="0"/>
    <n v="0"/>
    <n v="0"/>
    <n v="1"/>
    <n v="0"/>
  </r>
  <r>
    <s v="Van Avont, Elizabeth"/>
    <s v="Van Avont"/>
    <s v="M00416"/>
    <x v="0"/>
    <m/>
    <s v="schilder"/>
    <m/>
    <m/>
    <m/>
    <n v="0"/>
    <n v="1637"/>
    <n v="1695"/>
    <n v="59"/>
    <n v="1"/>
    <n v="0"/>
    <s v="1619"/>
    <s v="169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daughter"/>
    <s v="Van Avont, Melchior"/>
    <m/>
    <m/>
    <s v="ECO"/>
    <n v="1"/>
    <x v="1"/>
    <n v="0"/>
    <n v="0"/>
    <n v="1"/>
    <n v="1"/>
    <x v="0"/>
    <n v="0"/>
    <n v="0"/>
    <n v="0"/>
    <n v="0"/>
  </r>
  <r>
    <s v="Van Avont, Gilliam"/>
    <s v="Van Avont"/>
    <s v="M00417"/>
    <x v="0"/>
    <m/>
    <s v="beeldsnijder"/>
    <m/>
    <m/>
    <m/>
    <n v="0"/>
    <n v="1623"/>
    <n v="1625"/>
    <n v="3"/>
    <n v="1"/>
    <n v="0"/>
    <s v="1605"/>
    <s v="????"/>
    <s v="Mechelen"/>
    <n v="51.0167"/>
    <n v="4.4667000000000003"/>
    <n v="1"/>
    <x v="1"/>
    <n v="0"/>
    <x v="12"/>
    <n v="1625"/>
    <m/>
    <x v="6"/>
    <m/>
    <m/>
    <m/>
    <m/>
    <m/>
    <m/>
    <m/>
    <m/>
    <m/>
    <m/>
    <x v="1"/>
    <m/>
    <m/>
    <m/>
    <m/>
    <m/>
    <s v="son"/>
    <s v="Van Avont, Rombout"/>
    <m/>
    <m/>
    <s v="ECO"/>
    <n v="1"/>
    <x v="1"/>
    <n v="0"/>
    <n v="0"/>
    <n v="1"/>
    <n v="0"/>
    <x v="0"/>
    <n v="0"/>
    <n v="0"/>
    <n v="1"/>
    <n v="0"/>
  </r>
  <r>
    <s v="Van Avont, Hans"/>
    <s v="Van Avont"/>
    <s v="M00418"/>
    <x v="0"/>
    <n v="10"/>
    <s v="schilder"/>
    <s v="beeldsnijder"/>
    <m/>
    <m/>
    <n v="1"/>
    <n v="1595"/>
    <n v="1632"/>
    <n v="38"/>
    <n v="1"/>
    <n v="0"/>
    <n v="1579"/>
    <s v="1634?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0"/>
    <x v="0"/>
    <n v="0"/>
    <n v="0"/>
    <n v="0"/>
    <n v="0"/>
  </r>
  <r>
    <s v="Van Avont, Jacomina"/>
    <s v="Van Avont"/>
    <s v="M00419"/>
    <x v="0"/>
    <m/>
    <s v="schilder"/>
    <m/>
    <m/>
    <m/>
    <n v="0"/>
    <n v="1637"/>
    <n v="1655"/>
    <m/>
    <n v="0"/>
    <n v="0"/>
    <s v="1619"/>
    <s v="1673"/>
    <s v="Mechelen"/>
    <n v="51.0167"/>
    <n v="4.4667000000000003"/>
    <n v="0"/>
    <x v="1"/>
    <n v="0"/>
    <x v="0"/>
    <m/>
    <m/>
    <x v="6"/>
    <m/>
    <m/>
    <m/>
    <m/>
    <m/>
    <m/>
    <m/>
    <m/>
    <m/>
    <m/>
    <x v="1"/>
    <m/>
    <m/>
    <m/>
    <m/>
    <m/>
    <s v="daughter"/>
    <s v="Van Avont, Melchior"/>
    <m/>
    <m/>
    <s v="ECO"/>
    <n v="1"/>
    <x v="1"/>
    <n v="0"/>
    <n v="0"/>
    <n v="1"/>
    <n v="1"/>
    <x v="0"/>
    <n v="0"/>
    <n v="0"/>
    <n v="0"/>
    <n v="0"/>
  </r>
  <r>
    <s v="Van Avont, Melchior"/>
    <s v="Van Avont"/>
    <s v="M00420"/>
    <x v="0"/>
    <n v="2"/>
    <s v="schilder"/>
    <m/>
    <m/>
    <m/>
    <n v="1"/>
    <n v="1611"/>
    <n v="1652"/>
    <n v="42"/>
    <n v="1"/>
    <n v="1"/>
    <n v="1592"/>
    <n v="1652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an Avont, Hans"/>
    <m/>
    <m/>
    <s v="AL"/>
    <n v="1"/>
    <x v="1"/>
    <n v="0"/>
    <n v="1"/>
    <n v="1"/>
    <n v="1"/>
    <x v="0"/>
    <n v="0"/>
    <n v="0"/>
    <n v="0"/>
    <n v="0"/>
  </r>
  <r>
    <s v="Van Avont, Nicolas"/>
    <s v="Van Avont"/>
    <s v="M00421"/>
    <x v="0"/>
    <m/>
    <s v="schilder"/>
    <m/>
    <m/>
    <m/>
    <n v="0"/>
    <n v="1604"/>
    <n v="1622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1"/>
    <n v="1"/>
    <n v="1"/>
    <n v="0"/>
    <x v="0"/>
    <n v="0"/>
    <n v="0"/>
    <n v="0"/>
    <n v="0"/>
  </r>
  <r>
    <s v="Van Avont, Peter"/>
    <s v="Van Avont"/>
    <s v="M00422"/>
    <x v="0"/>
    <n v="1"/>
    <s v="schilder"/>
    <m/>
    <m/>
    <m/>
    <n v="1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nother Pieter van Avont, has pupil in 1601 (so different than the son of Hans van Avont)"/>
    <n v="1"/>
    <x v="1"/>
    <n v="0"/>
    <n v="0"/>
    <n v="0"/>
    <n v="0"/>
    <x v="0"/>
    <n v="0"/>
    <n v="0"/>
    <n v="0"/>
    <n v="0"/>
  </r>
  <r>
    <s v="Van Avont, Pieter"/>
    <s v="Van Avont"/>
    <s v="M00423"/>
    <x v="0"/>
    <m/>
    <s v="schilder"/>
    <m/>
    <n v="1"/>
    <n v="1"/>
    <n v="0"/>
    <n v="1620"/>
    <n v="1622"/>
    <n v="3"/>
    <n v="0"/>
    <n v="0"/>
    <n v="1600"/>
    <n v="1652"/>
    <s v="Mechelen"/>
    <n v="51.0167"/>
    <n v="4.4667000000000003"/>
    <n v="1"/>
    <x v="1"/>
    <n v="0"/>
    <x v="12"/>
    <n v="1622"/>
    <n v="1652"/>
    <x v="3"/>
    <m/>
    <m/>
    <m/>
    <m/>
    <m/>
    <m/>
    <m/>
    <m/>
    <m/>
    <m/>
    <x v="3"/>
    <n v="1"/>
    <m/>
    <m/>
    <m/>
    <m/>
    <s v="son"/>
    <s v="Van Avont, Hans"/>
    <m/>
    <m/>
    <s v="AL; Neeffs 384-87"/>
    <n v="1"/>
    <x v="1"/>
    <n v="0"/>
    <n v="1"/>
    <n v="1"/>
    <n v="0"/>
    <x v="0"/>
    <n v="0"/>
    <n v="0"/>
    <n v="1"/>
    <n v="0"/>
  </r>
  <r>
    <s v="Van Avont, Rombout"/>
    <s v="Van Avont"/>
    <s v="M00424"/>
    <x v="0"/>
    <n v="4"/>
    <s v="schilder"/>
    <m/>
    <m/>
    <m/>
    <n v="1"/>
    <n v="1600"/>
    <n v="1608"/>
    <n v="9"/>
    <n v="0"/>
    <n v="1"/>
    <n v="1570"/>
    <n v="1619"/>
    <s v="Mechelen"/>
    <n v="51.0167"/>
    <n v="4.4667000000000003"/>
    <n v="1"/>
    <x v="1"/>
    <n v="0"/>
    <x v="9"/>
    <n v="1608"/>
    <m/>
    <x v="3"/>
    <m/>
    <m/>
    <m/>
    <m/>
    <m/>
    <m/>
    <m/>
    <m/>
    <m/>
    <m/>
    <x v="3"/>
    <m/>
    <m/>
    <m/>
    <m/>
    <m/>
    <s v="son"/>
    <s v="Van Avont, Hans"/>
    <m/>
    <m/>
    <s v="AL; Monballieu"/>
    <n v="1"/>
    <x v="1"/>
    <n v="1"/>
    <n v="0"/>
    <n v="0"/>
    <n v="0"/>
    <x v="0"/>
    <n v="1"/>
    <n v="0"/>
    <n v="0"/>
    <n v="0"/>
  </r>
  <r>
    <s v="Van Battel, Gillis"/>
    <s v="Van Battel"/>
    <s v="M00425"/>
    <x v="0"/>
    <m/>
    <s v="schilder"/>
    <m/>
    <m/>
    <m/>
    <n v="0"/>
    <n v="1554"/>
    <n v="156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Van Battel, Jacques"/>
    <s v="Van Battel"/>
    <s v="M00426"/>
    <x v="0"/>
    <m/>
    <s v="schilder"/>
    <m/>
    <m/>
    <m/>
    <n v="0"/>
    <n v="1527"/>
    <n v="1557"/>
    <n v="31"/>
    <n v="0"/>
    <n v="0"/>
    <s v="1510"/>
    <s v="155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Van Battel, Jan II"/>
    <s v="Van Battel"/>
    <s v="M00427"/>
    <x v="0"/>
    <m/>
    <s v="schilder"/>
    <m/>
    <m/>
    <m/>
    <n v="0"/>
    <n v="1504"/>
    <n v="1557"/>
    <n v="54"/>
    <n v="0"/>
    <n v="0"/>
    <s v="1477"/>
    <s v="1557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Van Battel, Rombout"/>
    <s v="Van Battel"/>
    <s v="M00428"/>
    <x v="0"/>
    <m/>
    <s v="schilder"/>
    <m/>
    <m/>
    <m/>
    <n v="0"/>
    <n v="1512"/>
    <n v="1573"/>
    <n v="6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1"/>
    <n v="0"/>
    <n v="0"/>
    <n v="0"/>
    <x v="0"/>
    <n v="0"/>
    <n v="0"/>
    <n v="0"/>
    <n v="0"/>
  </r>
  <r>
    <s v="Van Bintel, Jan"/>
    <s v="Van Bintel"/>
    <s v="M00429"/>
    <x v="0"/>
    <n v="1"/>
    <s v="schilder"/>
    <m/>
    <m/>
    <m/>
    <n v="1"/>
    <n v="1657"/>
    <n v="16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Calster, Merten"/>
    <s v="Van Calster"/>
    <s v="M00430"/>
    <x v="0"/>
    <n v="12"/>
    <s v="beeldsnijder"/>
    <m/>
    <m/>
    <m/>
    <n v="1"/>
    <n v="1599"/>
    <n v="1628"/>
    <n v="30"/>
    <n v="1"/>
    <n v="1"/>
    <s v="????"/>
    <s v="1628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0"/>
    <x v="0"/>
    <n v="0"/>
    <n v="0"/>
    <n v="0"/>
    <n v="0"/>
  </r>
  <r>
    <s v="Van Campenhout, Frans"/>
    <s v="Van Campenhout"/>
    <s v="M00431"/>
    <x v="0"/>
    <n v="2"/>
    <s v="schilder"/>
    <m/>
    <m/>
    <m/>
    <n v="1"/>
    <n v="1628"/>
    <n v="1635"/>
    <n v="8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Van Coninxloo, Bartholomeus"/>
    <s v="Van Coninxloo"/>
    <s v="M00432"/>
    <x v="0"/>
    <n v="3"/>
    <s v="schilder"/>
    <m/>
    <m/>
    <m/>
    <n v="1"/>
    <n v="1577"/>
    <n v="1625"/>
    <n v="49"/>
    <n v="1"/>
    <n v="1"/>
    <s v="1550"/>
    <s v="1625?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Beagle, Anthony"/>
    <m/>
    <m/>
    <s v="Beagle, Peter"/>
    <m/>
    <m/>
    <m/>
    <m/>
    <s v="AL; Neefs 310; ECO"/>
    <n v="1"/>
    <x v="1"/>
    <n v="1"/>
    <n v="1"/>
    <n v="1"/>
    <n v="0"/>
    <x v="0"/>
    <n v="0"/>
    <n v="0"/>
    <n v="0"/>
    <n v="0"/>
  </r>
  <r>
    <s v="Van Craesbeeck, Francois"/>
    <s v="Van Craesbeeck"/>
    <s v="M00433"/>
    <x v="0"/>
    <m/>
    <s v="schilder"/>
    <m/>
    <m/>
    <m/>
    <n v="0"/>
    <n v="1673"/>
    <n v="1691"/>
    <m/>
    <n v="0"/>
    <n v="0"/>
    <n v="1650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1"/>
    <x v="0"/>
    <n v="0"/>
    <n v="0"/>
    <n v="0"/>
    <n v="0"/>
  </r>
  <r>
    <s v="Van Crieckenbeeck, Adriaen"/>
    <s v="Van Crieckenbeeck"/>
    <s v="M00434"/>
    <x v="0"/>
    <m/>
    <s v="schilder"/>
    <m/>
    <m/>
    <m/>
    <n v="0"/>
    <n v="1565"/>
    <n v="1585"/>
    <n v="21"/>
    <n v="0"/>
    <n v="0"/>
    <s v="1545?"/>
    <n v="1620"/>
    <s v="Mechelen"/>
    <n v="51.0167"/>
    <n v="4.4667000000000003"/>
    <n v="1"/>
    <x v="1"/>
    <n v="0"/>
    <x v="2"/>
    <n v="1585"/>
    <n v="1587"/>
    <x v="3"/>
    <n v="1587"/>
    <n v="1602"/>
    <s v="Amsterdam"/>
    <m/>
    <m/>
    <m/>
    <m/>
    <m/>
    <m/>
    <m/>
    <x v="1"/>
    <m/>
    <m/>
    <m/>
    <m/>
    <m/>
    <s v="father"/>
    <s v="Van Crieckenbeeck, Francois"/>
    <s v="father"/>
    <s v="Van Crieckenbeeck, Jacques"/>
    <s v="ECO; Briels"/>
    <n v="1"/>
    <x v="0"/>
    <n v="1"/>
    <n v="0"/>
    <n v="0"/>
    <n v="0"/>
    <x v="0"/>
    <n v="1"/>
    <n v="0"/>
    <n v="0"/>
    <n v="0"/>
  </r>
  <r>
    <s v="Van Crieckenbeeck, Francois"/>
    <s v="Van Crieckenbeeck"/>
    <s v="M00435"/>
    <x v="0"/>
    <m/>
    <s v="schilder"/>
    <m/>
    <m/>
    <m/>
    <n v="0"/>
    <n v="1594"/>
    <n v="1598"/>
    <n v="5"/>
    <n v="0"/>
    <n v="0"/>
    <n v="1576"/>
    <n v="1614"/>
    <s v="Mechelen"/>
    <n v="51.0167"/>
    <n v="4.4667000000000003"/>
    <n v="1"/>
    <x v="1"/>
    <n v="0"/>
    <x v="1"/>
    <n v="1598"/>
    <n v="1614"/>
    <x v="6"/>
    <m/>
    <m/>
    <m/>
    <m/>
    <m/>
    <m/>
    <m/>
    <m/>
    <m/>
    <m/>
    <x v="1"/>
    <m/>
    <m/>
    <m/>
    <m/>
    <m/>
    <s v="son"/>
    <s v="Van Crieckenbeeck, Adriaen"/>
    <m/>
    <m/>
    <s v="ECO; Briels"/>
    <n v="1"/>
    <x v="1"/>
    <n v="1"/>
    <n v="0"/>
    <n v="0"/>
    <n v="0"/>
    <x v="0"/>
    <n v="1"/>
    <n v="0"/>
    <n v="0"/>
    <n v="0"/>
  </r>
  <r>
    <s v="Van Crieckenbeeck, Jacques"/>
    <s v="Van Crieckenbeeck"/>
    <s v="M00436"/>
    <x v="0"/>
    <m/>
    <s v="schilder"/>
    <m/>
    <m/>
    <m/>
    <n v="0"/>
    <n v="1589"/>
    <n v="1598"/>
    <n v="10"/>
    <n v="0"/>
    <n v="0"/>
    <n v="1571"/>
    <n v="1612"/>
    <s v="Mechelen"/>
    <n v="51.0167"/>
    <n v="4.4667000000000003"/>
    <n v="1"/>
    <x v="1"/>
    <n v="0"/>
    <x v="1"/>
    <n v="1598"/>
    <n v="1612"/>
    <x v="6"/>
    <m/>
    <m/>
    <m/>
    <m/>
    <m/>
    <m/>
    <m/>
    <m/>
    <m/>
    <m/>
    <x v="1"/>
    <m/>
    <m/>
    <m/>
    <m/>
    <m/>
    <s v="son"/>
    <s v="Van Crieckenbeeck, Adriaen"/>
    <m/>
    <m/>
    <s v="ECO; Briels"/>
    <n v="1"/>
    <x v="1"/>
    <n v="1"/>
    <n v="0"/>
    <n v="0"/>
    <n v="0"/>
    <x v="0"/>
    <n v="1"/>
    <n v="0"/>
    <n v="0"/>
    <n v="0"/>
  </r>
  <r>
    <s v="Van de Kerckhove, Coenraet"/>
    <s v="Van de Kerckhove"/>
    <s v="M00437"/>
    <x v="0"/>
    <n v="2"/>
    <s v="beeldsnijder"/>
    <m/>
    <m/>
    <m/>
    <n v="1"/>
    <n v="1614"/>
    <n v="1669"/>
    <n v="56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1"/>
    <x v="0"/>
    <n v="0"/>
    <n v="0"/>
    <n v="0"/>
    <n v="0"/>
  </r>
  <r>
    <s v="Van de Kerckhove, Constant"/>
    <s v="Van de Kerckhove"/>
    <s v="M00438"/>
    <x v="0"/>
    <n v="1"/>
    <s v="beeldsnijder"/>
    <m/>
    <m/>
    <m/>
    <n v="1"/>
    <n v="1652"/>
    <n v="165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 Putte, Bernard"/>
    <s v="Van de Putte"/>
    <s v="M00439"/>
    <x v="0"/>
    <m/>
    <s v="engraver"/>
    <s v="printer"/>
    <m/>
    <m/>
    <n v="0"/>
    <n v="1572"/>
    <n v="1578"/>
    <n v="7"/>
    <n v="0"/>
    <n v="0"/>
    <n v="1528"/>
    <n v="1580"/>
    <s v="Mechelen"/>
    <n v="51.0167"/>
    <n v="4.4667000000000003"/>
    <n v="0"/>
    <x v="1"/>
    <n v="0"/>
    <x v="4"/>
    <n v="1549"/>
    <n v="1572"/>
    <x v="3"/>
    <n v="1572"/>
    <n v="1578"/>
    <s v="Mechelen"/>
    <n v="1578"/>
    <n v="1580"/>
    <s v="Antwerp"/>
    <m/>
    <m/>
    <m/>
    <m/>
    <x v="3"/>
    <m/>
    <m/>
    <m/>
    <m/>
    <m/>
    <m/>
    <m/>
    <m/>
    <m/>
    <m/>
    <n v="1"/>
    <x v="1"/>
    <n v="1"/>
    <n v="0"/>
    <n v="0"/>
    <n v="0"/>
    <x v="1"/>
    <n v="0"/>
    <n v="0"/>
    <n v="0"/>
    <n v="0"/>
  </r>
  <r>
    <s v="Van de Steen, Jasper"/>
    <s v="Van de Steen"/>
    <s v="M00440"/>
    <x v="0"/>
    <n v="1"/>
    <s v="beeldsnijder"/>
    <m/>
    <m/>
    <m/>
    <n v="1"/>
    <n v="1628"/>
    <n v="163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Van de Venne, Jan"/>
    <s v="Van de Venne"/>
    <s v="M00441"/>
    <x v="0"/>
    <m/>
    <s v="schilder"/>
    <m/>
    <m/>
    <m/>
    <n v="0"/>
    <n v="1610"/>
    <n v="1616"/>
    <n v="7"/>
    <n v="0"/>
    <n v="0"/>
    <n v="1592"/>
    <n v="1651"/>
    <s v="Mechelen"/>
    <n v="51.0167"/>
    <n v="4.4667000000000003"/>
    <n v="1"/>
    <x v="1"/>
    <n v="0"/>
    <x v="11"/>
    <n v="1616"/>
    <n v="1651"/>
    <x v="2"/>
    <m/>
    <m/>
    <m/>
    <m/>
    <m/>
    <m/>
    <m/>
    <m/>
    <m/>
    <m/>
    <x v="2"/>
    <m/>
    <m/>
    <m/>
    <m/>
    <m/>
    <m/>
    <m/>
    <m/>
    <m/>
    <s v="AL; Vlieghe 1983, 289; ECO"/>
    <n v="1"/>
    <x v="1"/>
    <n v="0"/>
    <n v="1"/>
    <n v="0"/>
    <n v="0"/>
    <x v="0"/>
    <n v="0"/>
    <n v="1"/>
    <n v="0"/>
    <n v="0"/>
  </r>
  <r>
    <s v="Van de Venne, Marten"/>
    <s v="Van de Venne"/>
    <s v="M00442"/>
    <x v="0"/>
    <n v="2"/>
    <s v="schilder"/>
    <m/>
    <m/>
    <m/>
    <n v="1"/>
    <n v="1615"/>
    <n v="1625"/>
    <n v="11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an de Wal, Jan"/>
    <s v="Van de Wal"/>
    <s v="M00443"/>
    <x v="0"/>
    <n v="1"/>
    <s v="schilder"/>
    <m/>
    <m/>
    <m/>
    <n v="1"/>
    <n v="1612"/>
    <n v="161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an den Blocke, Francois II"/>
    <s v="Van den Blocke"/>
    <s v="M00444"/>
    <x v="0"/>
    <n v="3"/>
    <s v="schilder"/>
    <m/>
    <m/>
    <m/>
    <n v="1"/>
    <n v="1547"/>
    <n v="1566"/>
    <n v="2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s 307"/>
    <n v="1"/>
    <x v="0"/>
    <n v="0"/>
    <n v="0"/>
    <n v="0"/>
    <n v="0"/>
    <x v="0"/>
    <n v="0"/>
    <n v="0"/>
    <n v="0"/>
    <n v="0"/>
  </r>
  <r>
    <s v="Van den Blocke, Cornelis"/>
    <s v="Van den Blocke"/>
    <s v="M00445"/>
    <x v="0"/>
    <m/>
    <s v="beeldsnijder"/>
    <m/>
    <m/>
    <m/>
    <n v="0"/>
    <n v="1586"/>
    <n v="1606"/>
    <n v="21"/>
    <n v="0"/>
    <n v="0"/>
    <n v="1568"/>
    <n v="1629"/>
    <s v="Mechelen"/>
    <n v="51.0167"/>
    <n v="4.4667000000000003"/>
    <n v="1"/>
    <x v="1"/>
    <n v="0"/>
    <x v="9"/>
    <n v="1606"/>
    <m/>
    <x v="6"/>
    <n v="1621"/>
    <m/>
    <m/>
    <m/>
    <m/>
    <m/>
    <m/>
    <m/>
    <m/>
    <m/>
    <x v="1"/>
    <m/>
    <m/>
    <m/>
    <m/>
    <m/>
    <s v="son"/>
    <s v="Van den Blocke, Francois"/>
    <m/>
    <m/>
    <s v="ECO"/>
    <n v="1"/>
    <x v="1"/>
    <n v="1"/>
    <n v="0"/>
    <n v="0"/>
    <n v="0"/>
    <x v="0"/>
    <n v="1"/>
    <n v="0"/>
    <n v="0"/>
    <n v="0"/>
  </r>
  <r>
    <s v="Van den Blocke, Francois"/>
    <s v="Van den Blocke"/>
    <s v="M00446"/>
    <x v="0"/>
    <m/>
    <s v="beeldsnijder"/>
    <m/>
    <m/>
    <m/>
    <n v="0"/>
    <n v="1590"/>
    <n v="1595"/>
    <n v="6"/>
    <n v="0"/>
    <n v="0"/>
    <n v="1572"/>
    <n v="1612"/>
    <s v="Mechelen"/>
    <n v="51.0167"/>
    <n v="4.4667000000000003"/>
    <n v="1"/>
    <x v="1"/>
    <n v="0"/>
    <x v="1"/>
    <n v="1595"/>
    <m/>
    <x v="6"/>
    <n v="1612"/>
    <m/>
    <m/>
    <m/>
    <m/>
    <m/>
    <m/>
    <m/>
    <m/>
    <m/>
    <x v="1"/>
    <m/>
    <m/>
    <m/>
    <m/>
    <m/>
    <s v="son"/>
    <s v="Van den Blocke, Francois"/>
    <m/>
    <m/>
    <s v="ECO"/>
    <n v="1"/>
    <x v="1"/>
    <n v="1"/>
    <n v="0"/>
    <n v="0"/>
    <n v="0"/>
    <x v="0"/>
    <n v="1"/>
    <n v="0"/>
    <n v="0"/>
    <n v="0"/>
  </r>
  <r>
    <s v="Van den Blocke, Philip"/>
    <s v="Van den Blocke"/>
    <s v="M00447"/>
    <x v="0"/>
    <m/>
    <s v="beeldsnijder"/>
    <m/>
    <m/>
    <m/>
    <n v="0"/>
    <n v="1568"/>
    <n v="1576"/>
    <n v="9"/>
    <n v="0"/>
    <n v="0"/>
    <n v="1545"/>
    <n v="1609"/>
    <s v="Mechelen"/>
    <n v="51.0167"/>
    <n v="4.4667000000000003"/>
    <n v="1"/>
    <x v="1"/>
    <n v="0"/>
    <x v="6"/>
    <n v="1576"/>
    <m/>
    <x v="10"/>
    <n v="1580"/>
    <m/>
    <s v="Amsterdam"/>
    <m/>
    <m/>
    <m/>
    <m/>
    <m/>
    <m/>
    <m/>
    <x v="1"/>
    <m/>
    <m/>
    <m/>
    <m/>
    <m/>
    <s v="father"/>
    <s v="Van den Blocke, Cornelis"/>
    <s v="father"/>
    <s v="Van den Blocke, Francois"/>
    <s v="ECO"/>
    <n v="1"/>
    <x v="0"/>
    <n v="1"/>
    <n v="0"/>
    <n v="0"/>
    <n v="0"/>
    <x v="0"/>
    <n v="1"/>
    <n v="0"/>
    <n v="0"/>
    <n v="0"/>
  </r>
  <r>
    <s v="Van den Blocke, Piet"/>
    <s v="Van den Blocke"/>
    <s v="M00448"/>
    <x v="0"/>
    <n v="1"/>
    <s v="beeldsnijder"/>
    <m/>
    <m/>
    <m/>
    <n v="1"/>
    <n v="1561"/>
    <n v="156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n Blocke, Sielis"/>
    <s v="Van den Blocke"/>
    <s v="M00449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n Blocke, Willem"/>
    <s v="Van den Blocke"/>
    <s v="M00450"/>
    <x v="0"/>
    <m/>
    <s v="beeldsnijder"/>
    <m/>
    <m/>
    <m/>
    <n v="0"/>
    <n v="1572"/>
    <n v="1620"/>
    <n v="49"/>
    <n v="1"/>
    <n v="0"/>
    <n v="1550"/>
    <n v="1628"/>
    <s v="Mechelen"/>
    <n v="51.0167"/>
    <n v="4.4667000000000003"/>
    <n v="0"/>
    <x v="1"/>
    <n v="0"/>
    <x v="14"/>
    <n v="1569"/>
    <m/>
    <x v="27"/>
    <n v="1584"/>
    <m/>
    <s v="Danzig"/>
    <m/>
    <m/>
    <m/>
    <m/>
    <m/>
    <m/>
    <m/>
    <x v="30"/>
    <m/>
    <m/>
    <m/>
    <m/>
    <m/>
    <m/>
    <m/>
    <m/>
    <m/>
    <s v="ECO"/>
    <n v="1"/>
    <x v="1"/>
    <n v="1"/>
    <n v="1"/>
    <n v="0"/>
    <n v="0"/>
    <x v="1"/>
    <n v="0"/>
    <n v="0"/>
    <n v="0"/>
    <n v="0"/>
  </r>
  <r>
    <s v="Van den Bossche, ?"/>
    <s v="Van den Bossche"/>
    <s v="M00451"/>
    <x v="0"/>
    <n v="1"/>
    <s v="schilder"/>
    <m/>
    <m/>
    <m/>
    <n v="1"/>
    <n v="1610"/>
    <n v="1619"/>
    <n v="10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an den Bossche, Jan"/>
    <s v="Van den Bossche"/>
    <s v="M00452"/>
    <x v="0"/>
    <n v="5"/>
    <s v="schilder"/>
    <m/>
    <m/>
    <m/>
    <n v="1"/>
    <n v="1603"/>
    <n v="1616"/>
    <n v="1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an den Bossche, Ludolph"/>
    <m/>
    <m/>
    <s v="Neeffss, 291"/>
    <n v="1"/>
    <x v="1"/>
    <n v="1"/>
    <n v="1"/>
    <n v="0"/>
    <n v="0"/>
    <x v="0"/>
    <n v="0"/>
    <n v="0"/>
    <n v="0"/>
    <n v="0"/>
  </r>
  <r>
    <s v="Van den Bossche, Ludolph"/>
    <s v="Van den Bossche"/>
    <s v="M00453"/>
    <x v="0"/>
    <m/>
    <s v="schilder"/>
    <m/>
    <m/>
    <m/>
    <n v="0"/>
    <n v="1585"/>
    <n v="1619"/>
    <n v="35"/>
    <n v="1"/>
    <n v="0"/>
    <m/>
    <n v="161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Van den Bossche, Pieter"/>
    <s v="father"/>
    <s v="Van den Bossche, Jan"/>
    <s v="; Neeffs 290"/>
    <n v="1"/>
    <x v="1"/>
    <n v="1"/>
    <n v="1"/>
    <n v="0"/>
    <n v="0"/>
    <x v="0"/>
    <n v="0"/>
    <n v="0"/>
    <n v="0"/>
    <n v="0"/>
  </r>
  <r>
    <s v="Van den Bossche, Peter"/>
    <s v="Van den Bossche"/>
    <s v="M00454"/>
    <x v="0"/>
    <n v="1"/>
    <s v="beeldsnijder"/>
    <m/>
    <m/>
    <m/>
    <n v="1"/>
    <n v="1596"/>
    <n v="1619"/>
    <n v="24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an den Bossche, Pieter"/>
    <s v="Van den Bossche"/>
    <s v="M00455"/>
    <x v="0"/>
    <m/>
    <s v="schilder"/>
    <m/>
    <m/>
    <m/>
    <n v="0"/>
    <n v="1634"/>
    <n v="1652"/>
    <n v="19"/>
    <n v="1"/>
    <n v="0"/>
    <m/>
    <n v="1652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an den Bossche, Ludolph"/>
    <m/>
    <m/>
    <s v="Neeffs, 291"/>
    <n v="1"/>
    <x v="1"/>
    <n v="0"/>
    <n v="0"/>
    <n v="1"/>
    <n v="1"/>
    <x v="0"/>
    <n v="0"/>
    <n v="0"/>
    <n v="0"/>
    <n v="0"/>
  </r>
  <r>
    <s v="Van den Broecke, Crispijn"/>
    <s v="Van den Broecke"/>
    <s v="M00456"/>
    <x v="0"/>
    <n v="1"/>
    <s v="schilder"/>
    <s v="architect"/>
    <m/>
    <m/>
    <n v="1"/>
    <n v="1565"/>
    <n v="1571"/>
    <n v="7"/>
    <n v="0"/>
    <n v="0"/>
    <s v="1524"/>
    <n v="1601"/>
    <s v="Mechelen"/>
    <n v="51.0167"/>
    <n v="4.4667000000000003"/>
    <n v="0"/>
    <x v="1"/>
    <n v="0"/>
    <x v="3"/>
    <n v="1555"/>
    <m/>
    <x v="3"/>
    <n v="1585"/>
    <m/>
    <s v="Middelburg"/>
    <m/>
    <m/>
    <m/>
    <m/>
    <m/>
    <m/>
    <m/>
    <x v="31"/>
    <m/>
    <m/>
    <m/>
    <m/>
    <m/>
    <m/>
    <m/>
    <m/>
    <m/>
    <s v="AL"/>
    <n v="1"/>
    <x v="0"/>
    <n v="1"/>
    <n v="0"/>
    <n v="0"/>
    <n v="0"/>
    <x v="1"/>
    <n v="0"/>
    <n v="0"/>
    <n v="0"/>
    <n v="0"/>
  </r>
  <r>
    <s v="Van den Broecke, Guillaume"/>
    <s v="Van den Broecke"/>
    <s v="M00457"/>
    <x v="0"/>
    <n v="1"/>
    <s v="schilder"/>
    <m/>
    <m/>
    <m/>
    <n v="1"/>
    <n v="1612"/>
    <n v="1618"/>
    <n v="7"/>
    <n v="0"/>
    <n v="0"/>
    <s v="1589"/>
    <s v="????"/>
    <s v="Mechelen"/>
    <n v="51.0167"/>
    <n v="4.4667000000000003"/>
    <n v="1"/>
    <x v="1"/>
    <n v="0"/>
    <x v="11"/>
    <n v="1618"/>
    <m/>
    <x v="28"/>
    <n v="1638"/>
    <m/>
    <m/>
    <m/>
    <m/>
    <m/>
    <m/>
    <m/>
    <m/>
    <m/>
    <x v="32"/>
    <m/>
    <m/>
    <m/>
    <m/>
    <m/>
    <m/>
    <m/>
    <m/>
    <m/>
    <s v="AL"/>
    <n v="1"/>
    <x v="1"/>
    <n v="0"/>
    <n v="1"/>
    <n v="0"/>
    <n v="0"/>
    <x v="0"/>
    <n v="0"/>
    <n v="1"/>
    <n v="0"/>
    <n v="0"/>
  </r>
  <r>
    <s v="Van den Broecke, Hendrik"/>
    <s v="Van den Broecke"/>
    <s v="M00458"/>
    <x v="0"/>
    <m/>
    <s v="schilder"/>
    <m/>
    <m/>
    <m/>
    <n v="0"/>
    <n v="1550"/>
    <n v="1560"/>
    <n v="11"/>
    <n v="0"/>
    <n v="0"/>
    <s v="1530"/>
    <s v="1597"/>
    <s v="Mechelen"/>
    <n v="51.0167"/>
    <n v="4.4667000000000003"/>
    <n v="0"/>
    <x v="1"/>
    <n v="0"/>
    <x v="14"/>
    <n v="1560"/>
    <m/>
    <x v="11"/>
    <m/>
    <m/>
    <m/>
    <m/>
    <m/>
    <m/>
    <m/>
    <m/>
    <m/>
    <m/>
    <x v="16"/>
    <m/>
    <m/>
    <m/>
    <m/>
    <m/>
    <s v="brother"/>
    <s v="Van den Broecke, Crispijn"/>
    <m/>
    <m/>
    <s v="ECO"/>
    <n v="1"/>
    <x v="0"/>
    <n v="0"/>
    <n v="0"/>
    <n v="0"/>
    <n v="0"/>
    <x v="1"/>
    <n v="0"/>
    <n v="0"/>
    <n v="0"/>
    <n v="0"/>
  </r>
  <r>
    <s v="Van den Broecke, Jacques"/>
    <s v="Van den Broecke"/>
    <s v="M00459"/>
    <x v="0"/>
    <m/>
    <s v="schilder"/>
    <m/>
    <m/>
    <m/>
    <n v="0"/>
    <n v="1594"/>
    <n v="1612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1"/>
    <n v="1"/>
    <n v="0"/>
    <n v="0"/>
    <x v="0"/>
    <n v="0"/>
    <n v="0"/>
    <n v="0"/>
    <n v="0"/>
  </r>
  <r>
    <s v="Van den Broecke, Jan"/>
    <s v="Van den Broecke"/>
    <s v="M00460"/>
    <x v="0"/>
    <m/>
    <s v="schilder"/>
    <m/>
    <m/>
    <m/>
    <n v="0"/>
    <n v="1551"/>
    <n v="1569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Van den Broecke, Peter"/>
    <s v="Van den Broecke"/>
    <s v="M00461"/>
    <x v="0"/>
    <n v="8"/>
    <s v="beeldsnijder"/>
    <m/>
    <m/>
    <m/>
    <n v="1"/>
    <n v="1562"/>
    <n v="1605"/>
    <n v="4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an den Daele, Baptist"/>
    <s v="Van den Daele"/>
    <s v="M00462"/>
    <x v="0"/>
    <n v="1"/>
    <s v="?"/>
    <m/>
    <m/>
    <m/>
    <n v="1"/>
    <n v="1567"/>
    <n v="157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an den Dale, Jan Baptist"/>
    <s v="Van den Dale"/>
    <s v="M00463"/>
    <x v="0"/>
    <m/>
    <s v="schilder"/>
    <m/>
    <m/>
    <m/>
    <n v="0"/>
    <n v="1586"/>
    <n v="1605"/>
    <n v="20"/>
    <n v="0"/>
    <n v="0"/>
    <m/>
    <n v="160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00"/>
    <n v="1"/>
    <x v="1"/>
    <n v="1"/>
    <n v="0"/>
    <n v="0"/>
    <n v="0"/>
    <x v="0"/>
    <n v="0"/>
    <n v="0"/>
    <n v="0"/>
    <n v="0"/>
  </r>
  <r>
    <s v="Van den Dalen, Gerard"/>
    <s v="Van den Dalen"/>
    <s v="M00464"/>
    <x v="0"/>
    <m/>
    <s v="schilder"/>
    <m/>
    <m/>
    <m/>
    <n v="0"/>
    <n v="1616"/>
    <n v="1625"/>
    <n v="10"/>
    <n v="1"/>
    <n v="0"/>
    <n v="1596"/>
    <n v="1648"/>
    <s v="Mechelen"/>
    <n v="51.0167"/>
    <n v="4.4667000000000003"/>
    <n v="1"/>
    <x v="1"/>
    <n v="0"/>
    <x v="12"/>
    <n v="1620"/>
    <n v="1625"/>
    <x v="7"/>
    <n v="1625"/>
    <n v="1625"/>
    <s v="Mechelen"/>
    <n v="1625"/>
    <n v="1648"/>
    <s v="Rome"/>
    <m/>
    <m/>
    <m/>
    <m/>
    <x v="10"/>
    <m/>
    <m/>
    <m/>
    <m/>
    <m/>
    <m/>
    <m/>
    <m/>
    <m/>
    <s v="ECO"/>
    <n v="1"/>
    <x v="1"/>
    <n v="0"/>
    <n v="1"/>
    <n v="1"/>
    <n v="0"/>
    <x v="0"/>
    <n v="0"/>
    <n v="1"/>
    <n v="0"/>
    <n v="0"/>
  </r>
  <r>
    <s v="Van den Dyck, Cornelis"/>
    <s v="Van den Dyck"/>
    <s v="M00465"/>
    <x v="0"/>
    <m/>
    <s v="schilder"/>
    <m/>
    <m/>
    <m/>
    <n v="0"/>
    <n v="1469"/>
    <n v="1487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0"/>
    <n v="0"/>
    <n v="0"/>
    <n v="0"/>
    <x v="0"/>
    <n v="0"/>
    <n v="0"/>
    <n v="0"/>
    <n v="0"/>
  </r>
  <r>
    <s v="Van den Enden, Machiel"/>
    <s v="Van den Enden"/>
    <s v="M00466"/>
    <x v="0"/>
    <n v="1"/>
    <s v="beeldsnijder"/>
    <m/>
    <m/>
    <m/>
    <n v="1"/>
    <n v="1661"/>
    <n v="166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n Eynde, Jan"/>
    <s v="Van den Eynde"/>
    <s v="M00467"/>
    <x v="0"/>
    <m/>
    <s v="glasschilder"/>
    <m/>
    <m/>
    <m/>
    <n v="0"/>
    <n v="1550"/>
    <n v="1568"/>
    <n v="1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95"/>
    <n v="1"/>
    <x v="0"/>
    <n v="0"/>
    <n v="0"/>
    <n v="0"/>
    <n v="0"/>
    <x v="0"/>
    <n v="0"/>
    <n v="0"/>
    <n v="0"/>
    <n v="0"/>
  </r>
  <r>
    <s v="Van den Eynde, Jan"/>
    <s v="Van den Eynde"/>
    <s v="M00468"/>
    <x v="0"/>
    <m/>
    <s v="glasschilder"/>
    <m/>
    <m/>
    <m/>
    <n v="0"/>
    <n v="1590"/>
    <n v="1608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1"/>
    <n v="1"/>
    <n v="0"/>
    <n v="0"/>
    <n v="0"/>
    <x v="0"/>
    <n v="0"/>
    <n v="0"/>
    <n v="0"/>
    <n v="0"/>
  </r>
  <r>
    <s v="Van den Houte, Adriaen I"/>
    <s v="Van den Houte"/>
    <s v="M00469"/>
    <x v="0"/>
    <n v="4"/>
    <s v="glasschilder"/>
    <m/>
    <m/>
    <m/>
    <n v="1"/>
    <n v="1554"/>
    <n v="1566"/>
    <n v="1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n Houte, Adriaen II"/>
    <s v="Van den Houte"/>
    <s v="M00470"/>
    <x v="0"/>
    <n v="3"/>
    <s v="schilder"/>
    <m/>
    <m/>
    <m/>
    <n v="1"/>
    <n v="1562"/>
    <n v="1582"/>
    <n v="21"/>
    <n v="0"/>
    <n v="0"/>
    <m/>
    <m/>
    <s v="Mechelen"/>
    <n v="51.0167"/>
    <n v="4.4667000000000003"/>
    <n v="1"/>
    <x v="1"/>
    <n v="0"/>
    <x v="2"/>
    <n v="1582"/>
    <n v="1589"/>
    <x v="3"/>
    <m/>
    <m/>
    <m/>
    <m/>
    <m/>
    <m/>
    <m/>
    <m/>
    <m/>
    <m/>
    <x v="3"/>
    <m/>
    <m/>
    <m/>
    <m/>
    <m/>
    <s v="son"/>
    <s v="Van den Houte, Pieter"/>
    <m/>
    <m/>
    <s v="ECO; Neeffs 269"/>
    <n v="1"/>
    <x v="0"/>
    <n v="1"/>
    <n v="0"/>
    <n v="0"/>
    <n v="0"/>
    <x v="0"/>
    <n v="1"/>
    <n v="0"/>
    <n v="0"/>
    <n v="0"/>
  </r>
  <r>
    <s v="Van den Houte, Pieter"/>
    <s v="Van den Houte"/>
    <s v="M00471"/>
    <x v="0"/>
    <m/>
    <s v="glas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Van den Houte, Adriaen II"/>
    <m/>
    <m/>
    <s v="Neeffs 270-71"/>
    <n v="1"/>
    <x v="1"/>
    <n v="0"/>
    <n v="0"/>
    <n v="0"/>
    <n v="0"/>
    <x v="0"/>
    <n v="0"/>
    <n v="0"/>
    <n v="0"/>
    <n v="0"/>
  </r>
  <r>
    <s v="Van den Steen, Jan"/>
    <s v="Van den Steen"/>
    <s v="M00472"/>
    <x v="0"/>
    <n v="1"/>
    <s v="beeldsnijder"/>
    <m/>
    <m/>
    <m/>
    <n v="1"/>
    <n v="1679"/>
    <n v="168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n Steen, Jasper"/>
    <s v="Van den Steen"/>
    <s v="M00473"/>
    <x v="0"/>
    <n v="1"/>
    <s v="schilder"/>
    <m/>
    <m/>
    <m/>
    <n v="1"/>
    <n v="1672"/>
    <n v="167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n Venne, Jan II"/>
    <s v="Van den Venne"/>
    <s v="M00474"/>
    <x v="0"/>
    <n v="1"/>
    <s v="vergulder"/>
    <m/>
    <m/>
    <m/>
    <n v="1"/>
    <n v="1565"/>
    <n v="157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an den Wyer, Aert"/>
    <m/>
    <s v="M00475"/>
    <x v="0"/>
    <n v="1"/>
    <s v="?"/>
    <m/>
    <m/>
    <m/>
    <n v="1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en Wyer, Hubrecht Willemsz"/>
    <s v="Van den Wyer"/>
    <s v="M00476"/>
    <x v="0"/>
    <m/>
    <s v="schilder"/>
    <m/>
    <m/>
    <m/>
    <n v="0"/>
    <n v="1566"/>
    <n v="1584"/>
    <n v="19"/>
    <n v="0"/>
    <n v="0"/>
    <m/>
    <m/>
    <s v="Mechelen"/>
    <n v="51.0167"/>
    <n v="4.4667000000000003"/>
    <n v="1"/>
    <x v="1"/>
    <n v="0"/>
    <x v="2"/>
    <n v="1584"/>
    <n v="1586"/>
    <x v="8"/>
    <n v="1586"/>
    <n v="1587"/>
    <s v="Amsterdam"/>
    <m/>
    <m/>
    <m/>
    <m/>
    <m/>
    <m/>
    <m/>
    <x v="1"/>
    <m/>
    <m/>
    <m/>
    <m/>
    <m/>
    <s v="son"/>
    <s v="Van de Weyer, Willem"/>
    <m/>
    <m/>
    <m/>
    <n v="1"/>
    <x v="0"/>
    <n v="1"/>
    <n v="0"/>
    <n v="0"/>
    <n v="0"/>
    <x v="0"/>
    <n v="1"/>
    <n v="0"/>
    <n v="0"/>
    <n v="0"/>
  </r>
  <r>
    <s v="Van den Wyer, Jacques"/>
    <s v="Van den Wyer"/>
    <s v="M00477"/>
    <x v="0"/>
    <m/>
    <s v="schilder"/>
    <m/>
    <m/>
    <m/>
    <n v="0"/>
    <n v="1591"/>
    <n v="1591"/>
    <n v="1"/>
    <n v="0"/>
    <n v="0"/>
    <n v="1588"/>
    <n v="1615"/>
    <s v="Mechelen"/>
    <n v="51.0167"/>
    <n v="4.4667000000000003"/>
    <n v="1"/>
    <x v="1"/>
    <n v="0"/>
    <x v="1"/>
    <n v="1591"/>
    <n v="1615"/>
    <x v="4"/>
    <m/>
    <m/>
    <m/>
    <m/>
    <m/>
    <m/>
    <m/>
    <m/>
    <m/>
    <m/>
    <x v="4"/>
    <m/>
    <m/>
    <m/>
    <m/>
    <m/>
    <m/>
    <m/>
    <m/>
    <m/>
    <s v="ECO; Briels"/>
    <n v="1"/>
    <x v="1"/>
    <n v="1"/>
    <n v="0"/>
    <n v="0"/>
    <n v="0"/>
    <x v="0"/>
    <n v="1"/>
    <n v="0"/>
    <n v="0"/>
    <n v="0"/>
  </r>
  <r>
    <s v="Van den Wyer, Jan"/>
    <s v="Van den Wyer"/>
    <s v="M00478"/>
    <x v="0"/>
    <n v="1"/>
    <s v="schilder"/>
    <m/>
    <m/>
    <m/>
    <n v="1"/>
    <n v="1544"/>
    <n v="155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n Wyer, Joes"/>
    <s v="Van den Wyer"/>
    <s v="M00479"/>
    <x v="0"/>
    <n v="1"/>
    <s v="schilder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n Wyer, Willem"/>
    <s v="Van den Wyer"/>
    <s v="M00480"/>
    <x v="0"/>
    <n v="2"/>
    <s v="schilder"/>
    <m/>
    <m/>
    <m/>
    <n v="1"/>
    <n v="1542"/>
    <n v="1566"/>
    <n v="25"/>
    <n v="0"/>
    <n v="0"/>
    <n v="1522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Van de Weyer, Hubrecht Willemsz"/>
    <m/>
    <m/>
    <s v="AL"/>
    <n v="1"/>
    <x v="0"/>
    <n v="0"/>
    <n v="0"/>
    <n v="0"/>
    <n v="0"/>
    <x v="0"/>
    <n v="0"/>
    <n v="0"/>
    <n v="0"/>
    <n v="0"/>
  </r>
  <r>
    <s v="Van der Becken, Jan"/>
    <s v="Van der Becken"/>
    <s v="M00481"/>
    <x v="0"/>
    <n v="2"/>
    <s v="schilder"/>
    <m/>
    <m/>
    <m/>
    <n v="1"/>
    <n v="1603"/>
    <n v="1619"/>
    <n v="17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an der Becken, Philip"/>
    <s v="Van der Becken"/>
    <s v="M00482"/>
    <x v="0"/>
    <n v="1"/>
    <s v="?"/>
    <m/>
    <m/>
    <m/>
    <n v="1"/>
    <n v="1598"/>
    <n v="160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an der Beeck, Hans"/>
    <s v="Van der Becken"/>
    <s v="M00483"/>
    <x v="0"/>
    <n v="2"/>
    <s v="?"/>
    <m/>
    <m/>
    <m/>
    <n v="0"/>
    <n v="1592"/>
    <n v="1600"/>
    <n v="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r Borcht, Jacques"/>
    <s v="Van der Borcht"/>
    <s v="M00484"/>
    <x v="0"/>
    <n v="1"/>
    <s v="schilder"/>
    <m/>
    <m/>
    <m/>
    <n v="1"/>
    <n v="1563"/>
    <n v="1564"/>
    <n v="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ECO"/>
    <n v="1"/>
    <x v="0"/>
    <n v="0"/>
    <n v="0"/>
    <n v="0"/>
    <n v="0"/>
    <x v="0"/>
    <n v="0"/>
    <n v="0"/>
    <n v="0"/>
    <n v="0"/>
  </r>
  <r>
    <s v="Van der Borcht, Paul"/>
    <s v="Van der Borcht"/>
    <s v="M00485"/>
    <x v="0"/>
    <m/>
    <s v="schilder"/>
    <m/>
    <m/>
    <m/>
    <n v="0"/>
    <n v="1554"/>
    <n v="1572"/>
    <n v="19"/>
    <n v="0"/>
    <n v="0"/>
    <m/>
    <m/>
    <s v="Mechelen"/>
    <n v="51.0167"/>
    <n v="4.4667000000000003"/>
    <n v="1"/>
    <x v="1"/>
    <n v="0"/>
    <x v="6"/>
    <n v="1572"/>
    <m/>
    <x v="3"/>
    <m/>
    <m/>
    <m/>
    <m/>
    <m/>
    <m/>
    <m/>
    <m/>
    <m/>
    <m/>
    <x v="3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Van der Borcht, Ph."/>
    <s v="Van der Borcht"/>
    <s v="M00486"/>
    <x v="0"/>
    <n v="1"/>
    <s v="schilder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r Borcht, Pieter"/>
    <s v="Van der Borcht"/>
    <s v="M00487"/>
    <x v="0"/>
    <m/>
    <s v="engraver"/>
    <m/>
    <m/>
    <n v="1"/>
    <n v="0"/>
    <n v="1555"/>
    <n v="1572"/>
    <n v="18"/>
    <n v="0"/>
    <n v="0"/>
    <s v="1535"/>
    <s v="1608"/>
    <s v="Mechelen"/>
    <n v="51.0167"/>
    <n v="4.4667000000000003"/>
    <n v="1"/>
    <x v="1"/>
    <n v="0"/>
    <x v="6"/>
    <n v="1572"/>
    <m/>
    <x v="3"/>
    <m/>
    <m/>
    <m/>
    <m/>
    <m/>
    <m/>
    <m/>
    <m/>
    <m/>
    <m/>
    <x v="3"/>
    <m/>
    <m/>
    <m/>
    <m/>
    <m/>
    <m/>
    <m/>
    <m/>
    <m/>
    <s v="ECO"/>
    <n v="1"/>
    <x v="0"/>
    <n v="1"/>
    <n v="0"/>
    <n v="0"/>
    <n v="0"/>
    <x v="0"/>
    <n v="1"/>
    <n v="0"/>
    <n v="0"/>
    <n v="0"/>
  </r>
  <r>
    <s v="Van der Burch, Jan"/>
    <s v="Van der Burch"/>
    <s v="M00488"/>
    <x v="0"/>
    <m/>
    <s v="schilder"/>
    <m/>
    <m/>
    <m/>
    <n v="0"/>
    <n v="1590"/>
    <n v="1590"/>
    <m/>
    <n v="0"/>
    <n v="0"/>
    <m/>
    <s v="1608"/>
    <s v="Mechelen"/>
    <n v="51.0167"/>
    <n v="4.4667000000000003"/>
    <n v="1"/>
    <x v="1"/>
    <n v="0"/>
    <x v="1"/>
    <n v="1590"/>
    <m/>
    <x v="4"/>
    <n v="1608"/>
    <m/>
    <m/>
    <m/>
    <m/>
    <m/>
    <m/>
    <m/>
    <m/>
    <m/>
    <x v="4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Van der Burch, Jan II"/>
    <s v="Van der Burch"/>
    <s v="M00489"/>
    <x v="0"/>
    <m/>
    <s v="schilder"/>
    <m/>
    <m/>
    <m/>
    <n v="0"/>
    <n v="1600"/>
    <n v="1617"/>
    <n v="18"/>
    <n v="0"/>
    <n v="0"/>
    <s v="1600"/>
    <s v="????"/>
    <s v="Mechelen"/>
    <n v="51.0167"/>
    <n v="4.4667000000000003"/>
    <n v="1"/>
    <x v="1"/>
    <n v="0"/>
    <x v="11"/>
    <n v="1617"/>
    <m/>
    <x v="29"/>
    <m/>
    <m/>
    <m/>
    <m/>
    <m/>
    <m/>
    <m/>
    <m/>
    <m/>
    <m/>
    <x v="33"/>
    <m/>
    <m/>
    <m/>
    <m/>
    <m/>
    <m/>
    <m/>
    <m/>
    <m/>
    <s v="ECO"/>
    <n v="1"/>
    <x v="1"/>
    <n v="1"/>
    <n v="1"/>
    <n v="0"/>
    <n v="0"/>
    <x v="0"/>
    <n v="0"/>
    <n v="1"/>
    <n v="0"/>
    <n v="0"/>
  </r>
  <r>
    <s v="Van der Eenken, Louis"/>
    <s v="Van der Eenken"/>
    <s v="M00490"/>
    <x v="0"/>
    <m/>
    <s v="schilder"/>
    <m/>
    <m/>
    <m/>
    <n v="0"/>
    <n v="1584"/>
    <n v="1602"/>
    <n v="19"/>
    <n v="0"/>
    <n v="0"/>
    <m/>
    <m/>
    <s v="Mechelen"/>
    <n v="51.0167"/>
    <n v="4.4667000000000003"/>
    <n v="1"/>
    <x v="1"/>
    <n v="0"/>
    <x v="9"/>
    <n v="1602"/>
    <n v="1607"/>
    <x v="6"/>
    <m/>
    <m/>
    <m/>
    <m/>
    <m/>
    <m/>
    <m/>
    <m/>
    <m/>
    <m/>
    <x v="1"/>
    <m/>
    <m/>
    <m/>
    <m/>
    <m/>
    <m/>
    <m/>
    <m/>
    <m/>
    <s v="ECO"/>
    <n v="1"/>
    <x v="1"/>
    <n v="1"/>
    <n v="0"/>
    <n v="0"/>
    <n v="0"/>
    <x v="0"/>
    <n v="1"/>
    <n v="0"/>
    <n v="0"/>
    <n v="0"/>
  </r>
  <r>
    <s v="Van der Eyck, Artus"/>
    <s v="Van der Eyck"/>
    <s v="M00491"/>
    <x v="0"/>
    <m/>
    <s v="schilder"/>
    <m/>
    <m/>
    <m/>
    <n v="0"/>
    <n v="1638"/>
    <n v="1646"/>
    <n v="9"/>
    <n v="1"/>
    <n v="0"/>
    <n v="1620"/>
    <m/>
    <s v="Mechelen"/>
    <n v="51.0167"/>
    <n v="4.4667000000000003"/>
    <n v="0"/>
    <x v="1"/>
    <n v="0"/>
    <x v="17"/>
    <n v="1646"/>
    <n v="1648"/>
    <x v="6"/>
    <m/>
    <m/>
    <m/>
    <m/>
    <m/>
    <m/>
    <m/>
    <m/>
    <m/>
    <m/>
    <x v="1"/>
    <m/>
    <m/>
    <m/>
    <m/>
    <m/>
    <m/>
    <m/>
    <m/>
    <m/>
    <s v="ECO"/>
    <n v="1"/>
    <x v="1"/>
    <n v="0"/>
    <n v="0"/>
    <n v="1"/>
    <n v="0"/>
    <x v="0"/>
    <n v="0"/>
    <n v="0"/>
    <n v="1"/>
    <n v="0"/>
  </r>
  <r>
    <s v="Van der Gracht, Gommarus"/>
    <s v="Van der Gracht"/>
    <s v="M00492"/>
    <x v="0"/>
    <n v="1"/>
    <s v="schilder"/>
    <m/>
    <m/>
    <m/>
    <n v="1"/>
    <n v="1612"/>
    <n v="1639"/>
    <n v="28"/>
    <n v="1"/>
    <n v="0"/>
    <n v="1592"/>
    <n v="163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der Gracht, Jacob"/>
    <s v="Van der Gracht"/>
    <s v="M00493"/>
    <x v="0"/>
    <m/>
    <s v="schilder"/>
    <s v="engraver"/>
    <m/>
    <m/>
    <n v="0"/>
    <n v="1613"/>
    <n v="1634"/>
    <n v="22"/>
    <n v="1"/>
    <n v="0"/>
    <n v="1593"/>
    <n v="1655"/>
    <s v="Mechelen"/>
    <n v="51.0167"/>
    <n v="4.4667000000000003"/>
    <n v="0"/>
    <x v="1"/>
    <n v="0"/>
    <x v="15"/>
    <n v="1634"/>
    <n v="1655"/>
    <x v="30"/>
    <m/>
    <m/>
    <m/>
    <m/>
    <m/>
    <m/>
    <m/>
    <m/>
    <m/>
    <m/>
    <x v="34"/>
    <m/>
    <m/>
    <m/>
    <m/>
    <m/>
    <m/>
    <m/>
    <m/>
    <m/>
    <s v="RKD; ECO"/>
    <n v="1"/>
    <x v="1"/>
    <n v="0"/>
    <n v="1"/>
    <n v="1"/>
    <n v="0"/>
    <x v="0"/>
    <n v="0"/>
    <n v="0"/>
    <n v="1"/>
    <n v="0"/>
  </r>
  <r>
    <s v="Van der Haegen, Joris"/>
    <s v="Van der Haegen"/>
    <s v="M00494"/>
    <x v="0"/>
    <n v="1"/>
    <s v="schilder"/>
    <m/>
    <m/>
    <m/>
    <n v="1"/>
    <n v="1571"/>
    <n v="157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an der Lantscroon, Jan Baptist"/>
    <s v="Van der Lantscroon"/>
    <s v="M00495"/>
    <x v="0"/>
    <m/>
    <s v="schilder"/>
    <m/>
    <m/>
    <m/>
    <n v="0"/>
    <n v="1673"/>
    <n v="1677"/>
    <n v="5"/>
    <n v="0"/>
    <n v="0"/>
    <n v="1653"/>
    <n v="1737"/>
    <s v="Mechelen"/>
    <n v="51.0167"/>
    <n v="4.4667000000000003"/>
    <n v="0"/>
    <x v="1"/>
    <n v="0"/>
    <x v="13"/>
    <n v="1677"/>
    <n v="1735"/>
    <x v="31"/>
    <m/>
    <m/>
    <m/>
    <m/>
    <m/>
    <m/>
    <m/>
    <m/>
    <m/>
    <m/>
    <x v="35"/>
    <m/>
    <m/>
    <m/>
    <m/>
    <m/>
    <m/>
    <m/>
    <m/>
    <m/>
    <m/>
    <n v="1"/>
    <x v="1"/>
    <n v="0"/>
    <n v="0"/>
    <n v="0"/>
    <n v="1"/>
    <x v="0"/>
    <n v="0"/>
    <n v="0"/>
    <n v="0"/>
    <n v="1"/>
  </r>
  <r>
    <s v="Van der Lantscroon, Valentijn"/>
    <s v="Van der Lantscroon"/>
    <s v="M00496"/>
    <x v="0"/>
    <n v="7"/>
    <s v="beeldsnijder"/>
    <m/>
    <m/>
    <m/>
    <n v="1"/>
    <n v="1652"/>
    <n v="1676"/>
    <n v="2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Meulen, Laureis"/>
    <s v="Van der Meulen"/>
    <s v="M00497"/>
    <x v="0"/>
    <n v="2"/>
    <s v="beeldsnijder"/>
    <m/>
    <m/>
    <m/>
    <n v="1"/>
    <n v="1665"/>
    <n v="1719"/>
    <n v="55"/>
    <n v="0"/>
    <n v="0"/>
    <n v="1645"/>
    <n v="171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Owermeiren, Hendrick"/>
    <s v="Van der Owermeiren"/>
    <s v="M00498"/>
    <x v="0"/>
    <n v="1"/>
    <s v="?"/>
    <m/>
    <m/>
    <m/>
    <n v="1"/>
    <n v="1582"/>
    <n v="158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an der Schooten, Jan"/>
    <s v="Van der Schooten"/>
    <s v="M00499"/>
    <x v="0"/>
    <m/>
    <s v="schilder"/>
    <m/>
    <m/>
    <m/>
    <n v="0"/>
    <n v="1566"/>
    <n v="1584"/>
    <n v="19"/>
    <n v="0"/>
    <n v="0"/>
    <m/>
    <n v="1625"/>
    <s v="Mechelen"/>
    <n v="51.0167"/>
    <n v="4.4667000000000003"/>
    <n v="1"/>
    <x v="1"/>
    <n v="0"/>
    <x v="2"/>
    <n v="1584"/>
    <n v="1625"/>
    <x v="4"/>
    <m/>
    <m/>
    <m/>
    <m/>
    <m/>
    <m/>
    <m/>
    <m/>
    <m/>
    <m/>
    <x v="4"/>
    <m/>
    <m/>
    <m/>
    <m/>
    <m/>
    <m/>
    <m/>
    <s v="brother-in-law"/>
    <s v="Van Pastenaken, Augustijn"/>
    <s v="Briels"/>
    <n v="1"/>
    <x v="0"/>
    <n v="1"/>
    <n v="0"/>
    <n v="0"/>
    <n v="0"/>
    <x v="0"/>
    <n v="1"/>
    <n v="0"/>
    <n v="0"/>
    <n v="0"/>
  </r>
  <r>
    <s v="Van der Steen, ?"/>
    <s v="Van der Steen"/>
    <s v="M00500"/>
    <x v="0"/>
    <n v="1"/>
    <s v="?"/>
    <m/>
    <m/>
    <m/>
    <n v="1"/>
    <n v="1668"/>
    <n v="167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Steen, Jasper"/>
    <s v="Van der Steen"/>
    <s v="M00501"/>
    <x v="0"/>
    <n v="1"/>
    <s v="beeldsnijder"/>
    <m/>
    <m/>
    <m/>
    <n v="1"/>
    <n v="1679"/>
    <n v="168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Stock, Peir"/>
    <s v="Van der Stock"/>
    <s v="M00502"/>
    <x v="0"/>
    <n v="1"/>
    <s v="beeldsnijder"/>
    <m/>
    <m/>
    <m/>
    <n v="1"/>
    <n v="1663"/>
    <n v="166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Vacken, Lauweryns"/>
    <s v="Van der Vacken"/>
    <s v="M00503"/>
    <x v="0"/>
    <n v="1"/>
    <s v="schilder"/>
    <m/>
    <m/>
    <m/>
    <n v="1"/>
    <n v="1574"/>
    <n v="158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an der Vecken, Frans"/>
    <s v="Van der Vecken"/>
    <s v="M00504"/>
    <x v="0"/>
    <n v="1"/>
    <s v="beeldsnijder"/>
    <m/>
    <m/>
    <m/>
    <n v="1"/>
    <n v="1682"/>
    <n v="168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0"/>
    <x v="0"/>
    <n v="0"/>
    <n v="0"/>
    <n v="0"/>
    <n v="0"/>
  </r>
  <r>
    <s v="Van der Vecken, Jan"/>
    <s v="Van der Vecken"/>
    <s v="M00505"/>
    <x v="0"/>
    <m/>
    <s v="beeldsnijder"/>
    <m/>
    <m/>
    <m/>
    <n v="0"/>
    <n v="1581"/>
    <n v="1585"/>
    <n v="5"/>
    <n v="0"/>
    <n v="0"/>
    <m/>
    <m/>
    <s v="Mechelen"/>
    <n v="51.0167"/>
    <n v="4.4667000000000003"/>
    <n v="1"/>
    <x v="1"/>
    <n v="0"/>
    <x v="6"/>
    <n v="1574"/>
    <n v="1581"/>
    <x v="3"/>
    <m/>
    <m/>
    <m/>
    <m/>
    <m/>
    <m/>
    <m/>
    <m/>
    <m/>
    <m/>
    <x v="3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Van der Vecken, Jan Baptist"/>
    <s v="Van der Vecken"/>
    <s v="M00506"/>
    <x v="0"/>
    <m/>
    <s v="glasschilder"/>
    <m/>
    <m/>
    <m/>
    <n v="0"/>
    <n v="1578"/>
    <n v="1596"/>
    <n v="19"/>
    <n v="0"/>
    <n v="0"/>
    <m/>
    <m/>
    <s v="Mechelen"/>
    <n v="51.0167"/>
    <n v="4.4667000000000003"/>
    <n v="1"/>
    <x v="1"/>
    <n v="0"/>
    <x v="1"/>
    <n v="1596"/>
    <m/>
    <x v="3"/>
    <m/>
    <m/>
    <m/>
    <m/>
    <m/>
    <m/>
    <m/>
    <m/>
    <m/>
    <m/>
    <x v="3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Van der Vecken, Lauwerys"/>
    <s v="Van der Vecken"/>
    <s v="M00507"/>
    <x v="0"/>
    <n v="1"/>
    <s v="?"/>
    <m/>
    <m/>
    <m/>
    <n v="1"/>
    <n v="1557"/>
    <n v="15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r Vecken, Nicolaes"/>
    <s v="Van der Vecken"/>
    <s v="M00508"/>
    <x v="0"/>
    <n v="4"/>
    <s v="beeldsnijder"/>
    <m/>
    <m/>
    <m/>
    <n v="1"/>
    <n v="1661"/>
    <n v="1704"/>
    <n v="44"/>
    <n v="0"/>
    <n v="0"/>
    <n v="1637"/>
    <n v="170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Vecken, Pierre"/>
    <s v="Van der Vecken"/>
    <s v="M00509"/>
    <x v="0"/>
    <m/>
    <s v="glasschilder"/>
    <m/>
    <m/>
    <m/>
    <n v="0"/>
    <n v="1595"/>
    <n v="1622"/>
    <n v="28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1"/>
    <n v="0"/>
    <x v="0"/>
    <n v="0"/>
    <n v="0"/>
    <n v="0"/>
    <n v="0"/>
  </r>
  <r>
    <s v="Van der Vecken, Rombout"/>
    <s v="Van der Vecken"/>
    <s v="M00510"/>
    <x v="0"/>
    <m/>
    <s v="glasschilder"/>
    <m/>
    <m/>
    <m/>
    <n v="0"/>
    <n v="1582"/>
    <n v="1582"/>
    <n v="1"/>
    <n v="1"/>
    <n v="0"/>
    <m/>
    <n v="1619"/>
    <s v="Mechelen"/>
    <n v="51.0167"/>
    <n v="4.4667000000000003"/>
    <n v="1"/>
    <x v="1"/>
    <n v="0"/>
    <x v="2"/>
    <n v="1582"/>
    <n v="1619"/>
    <x v="3"/>
    <m/>
    <m/>
    <m/>
    <m/>
    <m/>
    <m/>
    <m/>
    <m/>
    <m/>
    <m/>
    <x v="3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Van der Vorst, Jan"/>
    <s v="Van der Vorst"/>
    <s v="M00511"/>
    <x v="0"/>
    <n v="1"/>
    <s v="tekenaar"/>
    <m/>
    <m/>
    <m/>
    <n v="1"/>
    <n v="1692"/>
    <n v="169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0"/>
    <x v="0"/>
    <n v="0"/>
    <n v="0"/>
    <n v="0"/>
    <n v="0"/>
  </r>
  <r>
    <s v="Van der Vorst, Martinus"/>
    <s v="Van der Vorst"/>
    <s v="M00512"/>
    <x v="0"/>
    <n v="2"/>
    <s v="?"/>
    <m/>
    <m/>
    <m/>
    <n v="1"/>
    <n v="1680"/>
    <n v="168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er Wille, Machiel"/>
    <s v="Van der Wille"/>
    <s v="M00513"/>
    <x v="0"/>
    <n v="2"/>
    <s v="?"/>
    <m/>
    <m/>
    <m/>
    <n v="1"/>
    <n v="1573"/>
    <n v="1584"/>
    <n v="1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an der Wycke, Robert"/>
    <s v="Van der Wycke"/>
    <s v="M00514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Deurne, Jan"/>
    <s v="Van Deurne"/>
    <s v="M00515"/>
    <x v="0"/>
    <n v="3"/>
    <s v="beeldsnijder"/>
    <m/>
    <m/>
    <m/>
    <n v="1"/>
    <n v="1581"/>
    <n v="1601"/>
    <n v="2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an Deventer, Jacob"/>
    <s v="Van Deventer"/>
    <s v="M00516"/>
    <x v="0"/>
    <m/>
    <s v="cartographer"/>
    <m/>
    <m/>
    <m/>
    <n v="0"/>
    <n v="1544"/>
    <n v="1558"/>
    <n v="15"/>
    <n v="0"/>
    <n v="0"/>
    <m/>
    <m/>
    <s v="Mechelen"/>
    <n v="51.0167"/>
    <n v="4.4667000000000003"/>
    <n v="0"/>
    <x v="1"/>
    <n v="0"/>
    <x v="3"/>
    <n v="1558"/>
    <n v="1573"/>
    <x v="2"/>
    <n v="1573"/>
    <n v="1575"/>
    <s v="Cologne"/>
    <m/>
    <m/>
    <m/>
    <m/>
    <m/>
    <m/>
    <m/>
    <x v="7"/>
    <m/>
    <m/>
    <m/>
    <m/>
    <m/>
    <m/>
    <m/>
    <m/>
    <m/>
    <s v="ECO"/>
    <n v="1"/>
    <x v="0"/>
    <n v="0"/>
    <n v="0"/>
    <n v="0"/>
    <n v="0"/>
    <x v="1"/>
    <n v="0"/>
    <n v="0"/>
    <n v="0"/>
    <n v="0"/>
  </r>
  <r>
    <s v="Van Dooren, Hans"/>
    <s v="Van Dooren"/>
    <s v="M00517"/>
    <x v="0"/>
    <n v="5"/>
    <s v="schilder"/>
    <m/>
    <m/>
    <m/>
    <n v="1"/>
    <n v="1609"/>
    <n v="1623"/>
    <n v="15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an Doorne, Jaak"/>
    <s v="Van Doorne"/>
    <s v="M00518"/>
    <x v="0"/>
    <n v="1"/>
    <s v="beeldsnijder"/>
    <m/>
    <m/>
    <m/>
    <n v="1"/>
    <n v="1657"/>
    <n v="16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Doorne, Jan"/>
    <s v="Van Doorne"/>
    <s v="M00519"/>
    <x v="0"/>
    <n v="4"/>
    <s v="beeldsnijder"/>
    <m/>
    <m/>
    <m/>
    <n v="1"/>
    <n v="1598"/>
    <n v="1666"/>
    <n v="69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1"/>
    <x v="0"/>
    <n v="0"/>
    <n v="0"/>
    <n v="0"/>
    <n v="0"/>
  </r>
  <r>
    <s v="Van Dueren, Antoon"/>
    <s v="Van Dueren"/>
    <s v="M00520"/>
    <x v="0"/>
    <n v="2"/>
    <s v="?"/>
    <m/>
    <m/>
    <m/>
    <n v="1"/>
    <n v="1560"/>
    <n v="1572"/>
    <n v="1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an Eeghem, Lieven"/>
    <s v="Van Eeghem"/>
    <s v="M00521"/>
    <x v="0"/>
    <n v="10"/>
    <s v="beeldsnijder"/>
    <s v="schilder; engraver"/>
    <m/>
    <m/>
    <n v="1"/>
    <n v="1600"/>
    <n v="1638"/>
    <n v="39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s"/>
    <n v="1"/>
    <x v="1"/>
    <n v="1"/>
    <n v="1"/>
    <n v="1"/>
    <n v="0"/>
    <x v="0"/>
    <n v="0"/>
    <n v="0"/>
    <n v="0"/>
    <n v="0"/>
  </r>
  <r>
    <s v="Van Else, Wouter"/>
    <s v="Van Else"/>
    <s v="M00522"/>
    <x v="0"/>
    <n v="2"/>
    <s v="schilder"/>
    <m/>
    <m/>
    <m/>
    <n v="1"/>
    <n v="1609"/>
    <n v="1619"/>
    <n v="1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an Ercklantsz, Goeyvaert"/>
    <s v="Van Ercklantsz"/>
    <s v="M00523"/>
    <x v="0"/>
    <n v="1"/>
    <s v="?"/>
    <m/>
    <m/>
    <m/>
    <n v="1"/>
    <n v="1558"/>
    <n v="15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Halder, Antoine"/>
    <s v="Van Halder"/>
    <s v="M00524"/>
    <x v="0"/>
    <m/>
    <s v="schilder"/>
    <m/>
    <m/>
    <m/>
    <n v="0"/>
    <n v="1599"/>
    <n v="1617"/>
    <n v="19"/>
    <n v="0"/>
    <n v="0"/>
    <m/>
    <n v="1639"/>
    <s v="Mechelen"/>
    <n v="51.0167"/>
    <n v="4.4667000000000003"/>
    <n v="1"/>
    <x v="1"/>
    <n v="0"/>
    <x v="11"/>
    <n v="1617"/>
    <n v="1639"/>
    <x v="32"/>
    <m/>
    <m/>
    <m/>
    <m/>
    <m/>
    <m/>
    <m/>
    <m/>
    <m/>
    <m/>
    <x v="36"/>
    <m/>
    <m/>
    <m/>
    <m/>
    <m/>
    <m/>
    <m/>
    <m/>
    <m/>
    <m/>
    <n v="1"/>
    <x v="1"/>
    <n v="1"/>
    <n v="1"/>
    <n v="0"/>
    <n v="0"/>
    <x v="0"/>
    <n v="0"/>
    <n v="1"/>
    <n v="0"/>
    <n v="0"/>
  </r>
  <r>
    <s v="Van Hamme, Jan"/>
    <s v="Van Hamme"/>
    <s v="M00525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05"/>
    <n v="1"/>
    <x v="1"/>
    <n v="0"/>
    <n v="0"/>
    <n v="0"/>
    <n v="0"/>
    <x v="0"/>
    <n v="0"/>
    <n v="0"/>
    <n v="0"/>
    <n v="0"/>
  </r>
  <r>
    <s v="Van Heurck, N"/>
    <s v="Van Heurck"/>
    <s v="M00526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16-17"/>
    <n v="1"/>
    <x v="1"/>
    <n v="0"/>
    <n v="0"/>
    <n v="0"/>
    <n v="0"/>
    <x v="0"/>
    <n v="0"/>
    <n v="0"/>
    <n v="0"/>
    <n v="0"/>
  </r>
  <r>
    <s v="Van Horen, Jacques"/>
    <s v="Van Horen"/>
    <s v="M00527"/>
    <x v="0"/>
    <m/>
    <s v="schilder"/>
    <m/>
    <n v="1"/>
    <m/>
    <n v="0"/>
    <n v="1640"/>
    <n v="1674"/>
    <n v="35"/>
    <n v="0"/>
    <n v="0"/>
    <n v="1620"/>
    <n v="167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an Houthem, Pieter"/>
    <s v="Van Houthem"/>
    <s v="M00528"/>
    <x v="0"/>
    <m/>
    <s v="glasschilder"/>
    <m/>
    <m/>
    <m/>
    <n v="0"/>
    <n v="1526"/>
    <n v="1544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78"/>
    <n v="1"/>
    <x v="0"/>
    <n v="0"/>
    <n v="0"/>
    <n v="0"/>
    <n v="0"/>
    <x v="0"/>
    <n v="0"/>
    <n v="0"/>
    <n v="0"/>
    <n v="0"/>
  </r>
  <r>
    <s v="Van Hove, Pierre"/>
    <s v="Van Hove"/>
    <s v="M00529"/>
    <x v="0"/>
    <m/>
    <s v="schilder"/>
    <m/>
    <m/>
    <m/>
    <n v="0"/>
    <n v="1700"/>
    <n v="1714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Huffel, Frans"/>
    <s v="Van Huffel"/>
    <s v="M00530"/>
    <x v="0"/>
    <n v="1"/>
    <s v="?"/>
    <m/>
    <m/>
    <m/>
    <n v="1"/>
    <n v="1610"/>
    <n v="161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an Kerckhoven, Coenraet"/>
    <s v="Van Kerckhoven"/>
    <s v="M00531"/>
    <x v="0"/>
    <n v="1"/>
    <s v="beeldsnijder"/>
    <m/>
    <m/>
    <m/>
    <n v="1"/>
    <n v="1658"/>
    <n v="16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Kersbeke, Jan"/>
    <s v="Van Kersbeke"/>
    <s v="M00532"/>
    <x v="0"/>
    <n v="1"/>
    <s v="schilder"/>
    <m/>
    <m/>
    <m/>
    <n v="1"/>
    <n v="1563"/>
    <n v="156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Lint, Francon"/>
    <s v="Van Lint"/>
    <s v="M00533"/>
    <x v="0"/>
    <m/>
    <s v="schilder"/>
    <m/>
    <m/>
    <m/>
    <n v="0"/>
    <n v="1386"/>
    <n v="1417"/>
    <n v="3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Loo, Baptiste"/>
    <s v="Van Loo"/>
    <s v="M00534"/>
    <x v="0"/>
    <n v="2"/>
    <s v="beeldsnijder"/>
    <m/>
    <m/>
    <m/>
    <n v="1"/>
    <n v="1613"/>
    <n v="1622"/>
    <n v="10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an Loo, Frans"/>
    <s v="Van Loo"/>
    <s v="M00535"/>
    <x v="0"/>
    <n v="3"/>
    <s v="beeldsnijder"/>
    <m/>
    <m/>
    <m/>
    <n v="1"/>
    <n v="1626"/>
    <n v="1655"/>
    <n v="3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Van Loven, Hendrick"/>
    <s v="Van Loven"/>
    <s v="M00536"/>
    <x v="0"/>
    <n v="1"/>
    <s v="kleinsteker"/>
    <m/>
    <m/>
    <m/>
    <n v="1"/>
    <n v="1603"/>
    <n v="160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an Maysen, Frans"/>
    <s v="Van Maysen"/>
    <s v="M00537"/>
    <x v="0"/>
    <n v="1"/>
    <s v="schilder"/>
    <m/>
    <m/>
    <m/>
    <n v="1"/>
    <n v="1653"/>
    <n v="165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Mechelen, Hans"/>
    <s v="Van Mechelen"/>
    <s v="M00538"/>
    <x v="0"/>
    <m/>
    <s v="schilder"/>
    <s v="engraver"/>
    <m/>
    <m/>
    <n v="0"/>
    <n v="1607"/>
    <n v="1609"/>
    <n v="3"/>
    <n v="0"/>
    <n v="0"/>
    <n v="1587"/>
    <s v="1617?"/>
    <s v="Mechelen"/>
    <n v="51.0167"/>
    <n v="4.4667000000000003"/>
    <n v="1"/>
    <x v="1"/>
    <n v="0"/>
    <x v="9"/>
    <n v="1609"/>
    <n v="1617"/>
    <x v="3"/>
    <m/>
    <m/>
    <m/>
    <m/>
    <m/>
    <m/>
    <m/>
    <m/>
    <m/>
    <m/>
    <x v="3"/>
    <m/>
    <m/>
    <m/>
    <m/>
    <m/>
    <m/>
    <m/>
    <m/>
    <m/>
    <m/>
    <n v="1"/>
    <x v="1"/>
    <n v="1"/>
    <n v="1"/>
    <n v="0"/>
    <n v="0"/>
    <x v="0"/>
    <n v="0"/>
    <n v="1"/>
    <n v="0"/>
    <n v="0"/>
  </r>
  <r>
    <s v="Van Mechelen, Matthieu"/>
    <s v="Van Mechelen"/>
    <s v="M00539"/>
    <x v="0"/>
    <m/>
    <s v="schilder"/>
    <m/>
    <m/>
    <m/>
    <n v="0"/>
    <n v="1617"/>
    <n v="1636"/>
    <n v="20"/>
    <n v="1"/>
    <n v="1"/>
    <n v="1597"/>
    <n v="1636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Mechelen, Nicolaes"/>
    <s v="Van Mechelen"/>
    <s v="M00540"/>
    <x v="0"/>
    <m/>
    <s v="schilder"/>
    <m/>
    <m/>
    <m/>
    <n v="0"/>
    <n v="1597"/>
    <n v="1615"/>
    <n v="19"/>
    <n v="0"/>
    <n v="0"/>
    <m/>
    <m/>
    <s v="Mechelen"/>
    <n v="51.0167"/>
    <n v="4.4667000000000003"/>
    <n v="1"/>
    <x v="1"/>
    <n v="0"/>
    <x v="11"/>
    <n v="1615"/>
    <m/>
    <x v="5"/>
    <m/>
    <m/>
    <m/>
    <m/>
    <m/>
    <m/>
    <m/>
    <m/>
    <m/>
    <m/>
    <x v="10"/>
    <m/>
    <m/>
    <m/>
    <m/>
    <m/>
    <m/>
    <m/>
    <m/>
    <m/>
    <m/>
    <n v="1"/>
    <x v="1"/>
    <n v="1"/>
    <n v="1"/>
    <n v="0"/>
    <n v="0"/>
    <x v="0"/>
    <n v="0"/>
    <n v="1"/>
    <n v="0"/>
    <n v="0"/>
  </r>
  <r>
    <s v="Van Munster, Joris"/>
    <s v="Van Munster"/>
    <s v="M00541"/>
    <x v="0"/>
    <m/>
    <s v="schilder"/>
    <m/>
    <m/>
    <m/>
    <n v="0"/>
    <n v="1548"/>
    <n v="1566"/>
    <n v="19"/>
    <n v="0"/>
    <n v="0"/>
    <m/>
    <m/>
    <s v="Mechelen"/>
    <n v="51.0167"/>
    <n v="4.4667000000000003"/>
    <n v="0"/>
    <x v="1"/>
    <n v="0"/>
    <x v="14"/>
    <n v="1566"/>
    <m/>
    <x v="3"/>
    <m/>
    <m/>
    <m/>
    <m/>
    <m/>
    <m/>
    <m/>
    <m/>
    <m/>
    <m/>
    <x v="3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Van Muysen, Gillis"/>
    <s v="Van Muysen"/>
    <s v="M00542"/>
    <x v="0"/>
    <m/>
    <s v="beeldsnijder"/>
    <m/>
    <m/>
    <m/>
    <n v="0"/>
    <n v="1560"/>
    <n v="1564"/>
    <n v="5"/>
    <n v="0"/>
    <n v="0"/>
    <m/>
    <n v="156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97"/>
    <n v="1"/>
    <x v="0"/>
    <n v="0"/>
    <n v="0"/>
    <n v="0"/>
    <n v="0"/>
    <x v="0"/>
    <n v="0"/>
    <n v="0"/>
    <n v="0"/>
    <n v="0"/>
  </r>
  <r>
    <s v="Van Nopen, Frans"/>
    <s v="Van Nopen"/>
    <s v="M00543"/>
    <x v="0"/>
    <n v="1"/>
    <s v="beeldsnijder"/>
    <m/>
    <m/>
    <m/>
    <n v="1"/>
    <n v="1624"/>
    <n v="163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Van Noterschaeten, Antoon"/>
    <s v="Van Noterschaeten"/>
    <s v="M00544"/>
    <x v="0"/>
    <n v="1"/>
    <s v="schilder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Noterschaeten, Gabriel"/>
    <s v="Van Noterschaeten"/>
    <s v="M00545"/>
    <x v="0"/>
    <n v="1"/>
    <s v="schilder"/>
    <m/>
    <m/>
    <m/>
    <n v="1"/>
    <n v="1557"/>
    <n v="156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Oosterwyck, Jaak"/>
    <s v="Van Oosterwyck"/>
    <s v="M00546"/>
    <x v="0"/>
    <n v="1"/>
    <s v="goudslager"/>
    <m/>
    <m/>
    <m/>
    <n v="1"/>
    <n v="1670"/>
    <n v="167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Ophem, Frans"/>
    <s v="Van Ophem"/>
    <s v="M00547"/>
    <x v="0"/>
    <n v="1"/>
    <s v="schilder"/>
    <m/>
    <m/>
    <m/>
    <n v="1"/>
    <n v="1619"/>
    <n v="1633"/>
    <n v="15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an Ophem, Jan "/>
    <s v="Van Ophem"/>
    <s v="M00548"/>
    <x v="0"/>
    <m/>
    <s v="schilder"/>
    <m/>
    <n v="1"/>
    <m/>
    <n v="0"/>
    <n v="1509"/>
    <n v="1544"/>
    <n v="36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Duverger"/>
    <n v="1"/>
    <x v="0"/>
    <n v="0"/>
    <n v="0"/>
    <n v="0"/>
    <n v="0"/>
    <x v="0"/>
    <n v="0"/>
    <n v="0"/>
    <n v="0"/>
    <n v="0"/>
  </r>
  <r>
    <s v="Van Ophem, Nicolaes"/>
    <s v="Van Ophem"/>
    <s v="M00549"/>
    <x v="0"/>
    <n v="2"/>
    <s v="schilder"/>
    <m/>
    <m/>
    <m/>
    <n v="1"/>
    <n v="1610"/>
    <n v="161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an Orley, Hieronymus"/>
    <s v="Van Orley"/>
    <s v="M00550"/>
    <x v="0"/>
    <m/>
    <s v="schilder"/>
    <m/>
    <m/>
    <m/>
    <n v="0"/>
    <n v="1620"/>
    <n v="1661"/>
    <n v="42"/>
    <n v="0"/>
    <n v="0"/>
    <n v="1600"/>
    <n v="1661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1"/>
    <x v="0"/>
    <n v="0"/>
    <n v="0"/>
    <n v="0"/>
    <n v="0"/>
  </r>
  <r>
    <s v="Van Orssagen, Frans"/>
    <s v="Van Orssagen"/>
    <s v="M00551"/>
    <x v="0"/>
    <n v="3"/>
    <s v="schilder"/>
    <m/>
    <m/>
    <m/>
    <n v="1"/>
    <n v="1648"/>
    <n v="1666"/>
    <n v="19"/>
    <n v="0"/>
    <n v="0"/>
    <n v="1601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Van Orsum, Frans"/>
    <s v="Van Orsum"/>
    <s v="M00552"/>
    <x v="0"/>
    <n v="1"/>
    <s v="tekenaar"/>
    <m/>
    <m/>
    <m/>
    <n v="1"/>
    <n v="1654"/>
    <n v="166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Outer, Matthys"/>
    <s v="Van Outer"/>
    <s v="M00553"/>
    <x v="0"/>
    <n v="1"/>
    <s v="schilder"/>
    <m/>
    <m/>
    <m/>
    <n v="1"/>
    <n v="1582"/>
    <n v="1590"/>
    <n v="9"/>
    <n v="0"/>
    <n v="0"/>
    <m/>
    <m/>
    <s v="Mechelen"/>
    <n v="51.0167"/>
    <n v="4.4667000000000003"/>
    <n v="1"/>
    <x v="1"/>
    <n v="0"/>
    <x v="1"/>
    <n v="1590"/>
    <m/>
    <x v="3"/>
    <m/>
    <m/>
    <m/>
    <m/>
    <m/>
    <m/>
    <m/>
    <m/>
    <m/>
    <m/>
    <x v="3"/>
    <m/>
    <m/>
    <m/>
    <m/>
    <s v="Franchoys, Lucas I"/>
    <m/>
    <m/>
    <m/>
    <m/>
    <s v="AL"/>
    <n v="1"/>
    <x v="1"/>
    <n v="1"/>
    <n v="0"/>
    <n v="0"/>
    <n v="0"/>
    <x v="0"/>
    <n v="1"/>
    <n v="0"/>
    <n v="0"/>
    <n v="0"/>
  </r>
  <r>
    <s v="Van Paelschen, Jan"/>
    <s v="Van Paelschen"/>
    <s v="M00554"/>
    <x v="0"/>
    <m/>
    <s v="engraver"/>
    <m/>
    <m/>
    <m/>
    <n v="0"/>
    <n v="1649"/>
    <n v="1667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Palermo, Anthonie"/>
    <s v="Van Palermo"/>
    <s v="M00555"/>
    <x v="0"/>
    <m/>
    <s v="schilder"/>
    <m/>
    <m/>
    <m/>
    <n v="0"/>
    <n v="1530"/>
    <n v="1545"/>
    <n v="16"/>
    <n v="0"/>
    <n v="0"/>
    <n v="1510"/>
    <n v="1589"/>
    <s v="Mechelen"/>
    <n v="51.0167"/>
    <n v="4.4667000000000003"/>
    <n v="0"/>
    <x v="1"/>
    <n v="0"/>
    <x v="4"/>
    <n v="1545"/>
    <n v="1589"/>
    <x v="3"/>
    <m/>
    <m/>
    <m/>
    <m/>
    <m/>
    <m/>
    <m/>
    <m/>
    <m/>
    <m/>
    <x v="3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Van Pastenaken, Augustijn"/>
    <s v="Van Pastenaken"/>
    <s v="M00556"/>
    <x v="0"/>
    <m/>
    <s v="schilder"/>
    <m/>
    <m/>
    <m/>
    <n v="0"/>
    <n v="1572"/>
    <n v="1590"/>
    <n v="19"/>
    <n v="0"/>
    <n v="0"/>
    <m/>
    <n v="1604"/>
    <s v="Mechelen"/>
    <n v="51.0167"/>
    <n v="4.4667000000000003"/>
    <n v="1"/>
    <x v="1"/>
    <n v="0"/>
    <x v="1"/>
    <n v="1590"/>
    <n v="1604"/>
    <x v="4"/>
    <m/>
    <m/>
    <m/>
    <m/>
    <m/>
    <m/>
    <m/>
    <m/>
    <m/>
    <m/>
    <x v="4"/>
    <m/>
    <m/>
    <m/>
    <m/>
    <m/>
    <s v="son"/>
    <s v="Van Pastenaken, Matthys"/>
    <s v="brother-in-law"/>
    <s v="Van der Schooten, Jan"/>
    <m/>
    <n v="1"/>
    <x v="1"/>
    <n v="1"/>
    <n v="0"/>
    <n v="0"/>
    <n v="0"/>
    <x v="0"/>
    <n v="1"/>
    <n v="0"/>
    <n v="0"/>
    <n v="0"/>
  </r>
  <r>
    <s v="Van Pastenaken, Cornelis"/>
    <s v="Van Pastenaken"/>
    <s v="M00557"/>
    <x v="0"/>
    <m/>
    <s v="schilder"/>
    <m/>
    <n v="1"/>
    <m/>
    <n v="0"/>
    <n v="1572"/>
    <n v="1590"/>
    <n v="19"/>
    <n v="0"/>
    <n v="0"/>
    <m/>
    <n v="1630"/>
    <s v="Mechelen"/>
    <n v="51.0167"/>
    <n v="4.4667000000000003"/>
    <n v="1"/>
    <x v="1"/>
    <n v="0"/>
    <x v="1"/>
    <n v="1590"/>
    <n v="1630"/>
    <x v="4"/>
    <m/>
    <m/>
    <m/>
    <m/>
    <m/>
    <m/>
    <m/>
    <m/>
    <m/>
    <m/>
    <x v="4"/>
    <m/>
    <m/>
    <m/>
    <m/>
    <m/>
    <s v="son"/>
    <s v="Van Pastenaken, Matthys"/>
    <m/>
    <m/>
    <m/>
    <n v="1"/>
    <x v="1"/>
    <n v="1"/>
    <n v="0"/>
    <n v="0"/>
    <n v="0"/>
    <x v="0"/>
    <n v="1"/>
    <n v="0"/>
    <n v="0"/>
    <n v="0"/>
  </r>
  <r>
    <s v="Van Pastenaken, Hendrik"/>
    <s v="Van Pastenaken"/>
    <s v="M00558"/>
    <x v="0"/>
    <n v="4"/>
    <s v="schilder"/>
    <m/>
    <m/>
    <m/>
    <n v="1"/>
    <n v="1554"/>
    <n v="1568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Pastenaken, Matthys"/>
    <s v="Van Pastenaken"/>
    <s v="M00559"/>
    <x v="0"/>
    <m/>
    <s v="schilder"/>
    <m/>
    <m/>
    <m/>
    <n v="0"/>
    <n v="1560"/>
    <n v="1586"/>
    <n v="27"/>
    <n v="0"/>
    <n v="0"/>
    <n v="1540"/>
    <n v="1606"/>
    <s v="Mechelen"/>
    <n v="51.0167"/>
    <n v="4.4667000000000003"/>
    <n v="1"/>
    <x v="1"/>
    <n v="0"/>
    <x v="2"/>
    <n v="1586"/>
    <n v="1589"/>
    <x v="3"/>
    <n v="1589"/>
    <n v="1606"/>
    <s v="Delft"/>
    <m/>
    <m/>
    <m/>
    <m/>
    <m/>
    <m/>
    <m/>
    <x v="4"/>
    <m/>
    <m/>
    <m/>
    <m/>
    <m/>
    <s v="father"/>
    <s v="Van Pastenaken, Pieter"/>
    <m/>
    <m/>
    <m/>
    <n v="1"/>
    <x v="0"/>
    <n v="1"/>
    <n v="0"/>
    <n v="0"/>
    <n v="0"/>
    <x v="0"/>
    <n v="1"/>
    <n v="0"/>
    <n v="0"/>
    <n v="0"/>
  </r>
  <r>
    <s v="Van Pastenaken, Pieter"/>
    <s v="Van Pastenaken"/>
    <s v="M00560"/>
    <x v="0"/>
    <m/>
    <s v="schilder"/>
    <m/>
    <n v="1"/>
    <m/>
    <n v="0"/>
    <n v="1608"/>
    <n v="1613"/>
    <n v="6"/>
    <n v="0"/>
    <n v="0"/>
    <n v="1588"/>
    <n v="1641"/>
    <s v="Mechelen"/>
    <n v="51.0167"/>
    <n v="4.4667000000000003"/>
    <n v="1"/>
    <x v="1"/>
    <n v="0"/>
    <x v="11"/>
    <n v="1613"/>
    <n v="1641"/>
    <x v="4"/>
    <m/>
    <m/>
    <m/>
    <m/>
    <m/>
    <m/>
    <m/>
    <m/>
    <m/>
    <m/>
    <x v="4"/>
    <m/>
    <m/>
    <m/>
    <m/>
    <m/>
    <s v="son"/>
    <s v="Van Pastenaken, Matthys"/>
    <m/>
    <m/>
    <m/>
    <n v="1"/>
    <x v="1"/>
    <n v="1"/>
    <n v="1"/>
    <n v="0"/>
    <n v="0"/>
    <x v="0"/>
    <n v="0"/>
    <n v="1"/>
    <n v="0"/>
    <n v="0"/>
  </r>
  <r>
    <s v="Van Ranst, Jan"/>
    <s v="Van Ranst"/>
    <s v="M00561"/>
    <x v="0"/>
    <n v="5"/>
    <s v="schilder"/>
    <m/>
    <m/>
    <m/>
    <n v="1"/>
    <n v="1610"/>
    <n v="1632"/>
    <n v="23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an Recht, Hans"/>
    <s v="Van Recht"/>
    <s v="M00562"/>
    <x v="0"/>
    <n v="5"/>
    <s v="schilder"/>
    <m/>
    <n v="1"/>
    <m/>
    <n v="1"/>
    <n v="1612"/>
    <n v="1634"/>
    <n v="23"/>
    <n v="1"/>
    <n v="1"/>
    <n v="1581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arcellius, Michiel (Brussels)"/>
    <m/>
    <m/>
    <m/>
    <m/>
    <m/>
    <m/>
    <m/>
    <s v="AL; Autenboer 41"/>
    <n v="1"/>
    <x v="1"/>
    <n v="0"/>
    <n v="1"/>
    <n v="1"/>
    <n v="0"/>
    <x v="0"/>
    <n v="0"/>
    <n v="0"/>
    <n v="0"/>
    <n v="0"/>
  </r>
  <r>
    <s v="Van Rintel, Joes"/>
    <s v="Van Rintel"/>
    <s v="M00563"/>
    <x v="0"/>
    <n v="1"/>
    <s v="schilder"/>
    <m/>
    <m/>
    <m/>
    <n v="1"/>
    <n v="1653"/>
    <n v="1659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an Santvoort, Anthonie"/>
    <s v="Van Santvoort"/>
    <s v="M00564"/>
    <x v="0"/>
    <m/>
    <s v="schilder"/>
    <m/>
    <m/>
    <m/>
    <n v="0"/>
    <n v="1572"/>
    <n v="1575"/>
    <n v="4"/>
    <n v="0"/>
    <n v="0"/>
    <n v="1552"/>
    <n v="1600"/>
    <s v="Mechelen"/>
    <n v="51.0167"/>
    <n v="4.4667000000000003"/>
    <n v="1"/>
    <x v="1"/>
    <n v="0"/>
    <x v="6"/>
    <n v="1575"/>
    <n v="1600"/>
    <x v="5"/>
    <m/>
    <m/>
    <m/>
    <m/>
    <m/>
    <m/>
    <m/>
    <m/>
    <m/>
    <m/>
    <x v="10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Van Scelle, Wouter"/>
    <s v="Van Scelle"/>
    <s v="M00565"/>
    <x v="0"/>
    <n v="1"/>
    <s v="?"/>
    <m/>
    <m/>
    <m/>
    <n v="1"/>
    <n v="1548"/>
    <n v="155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Steynemolen, Goevaert"/>
    <s v="Van Steynemolen"/>
    <s v="M00566"/>
    <x v="0"/>
    <n v="1"/>
    <s v="schilder"/>
    <m/>
    <m/>
    <m/>
    <n v="1"/>
    <n v="1558"/>
    <n v="1586"/>
    <n v="29"/>
    <n v="0"/>
    <n v="0"/>
    <m/>
    <m/>
    <s v="Mechelen"/>
    <n v="51.0167"/>
    <n v="4.4667000000000003"/>
    <n v="1"/>
    <x v="1"/>
    <n v="0"/>
    <x v="2"/>
    <n v="1586"/>
    <m/>
    <x v="33"/>
    <m/>
    <m/>
    <m/>
    <m/>
    <m/>
    <m/>
    <m/>
    <m/>
    <m/>
    <m/>
    <x v="37"/>
    <m/>
    <m/>
    <m/>
    <m/>
    <m/>
    <m/>
    <m/>
    <m/>
    <m/>
    <s v="AL; Neeffs 298"/>
    <n v="1"/>
    <x v="0"/>
    <n v="1"/>
    <n v="0"/>
    <n v="0"/>
    <n v="0"/>
    <x v="0"/>
    <n v="1"/>
    <n v="0"/>
    <n v="0"/>
    <n v="0"/>
  </r>
  <r>
    <s v="Van Thielen, Anna Maria"/>
    <s v="Van Thielen"/>
    <s v="M00567"/>
    <x v="0"/>
    <m/>
    <s v="schilder"/>
    <m/>
    <n v="1"/>
    <m/>
    <n v="0"/>
    <n v="1662"/>
    <n v="1680"/>
    <m/>
    <n v="0"/>
    <n v="0"/>
    <n v="1642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an Thielen, Jan Philip"/>
    <m/>
    <m/>
    <m/>
    <n v="1"/>
    <x v="1"/>
    <n v="0"/>
    <n v="0"/>
    <n v="0"/>
    <n v="1"/>
    <x v="0"/>
    <n v="0"/>
    <n v="0"/>
    <n v="0"/>
    <n v="0"/>
  </r>
  <r>
    <s v="Van Thielen, Francisca"/>
    <s v="Van Thielen"/>
    <s v="M00568"/>
    <x v="0"/>
    <m/>
    <s v="schilder"/>
    <m/>
    <n v="1"/>
    <m/>
    <n v="0"/>
    <n v="1663"/>
    <n v="1681"/>
    <m/>
    <n v="0"/>
    <n v="0"/>
    <n v="1645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ister"/>
    <s v="Van Thielen, Anna Maria"/>
    <m/>
    <m/>
    <m/>
    <n v="1"/>
    <x v="1"/>
    <n v="0"/>
    <n v="0"/>
    <n v="0"/>
    <n v="1"/>
    <x v="0"/>
    <n v="0"/>
    <n v="0"/>
    <n v="0"/>
    <n v="0"/>
  </r>
  <r>
    <s v="Van Thielen, Jan Philip"/>
    <s v="Van Thielen"/>
    <s v="M00569"/>
    <x v="0"/>
    <m/>
    <s v="schilder"/>
    <m/>
    <n v="1"/>
    <m/>
    <n v="0"/>
    <n v="1660"/>
    <n v="1667"/>
    <n v="8"/>
    <n v="0"/>
    <n v="0"/>
    <n v="1618"/>
    <n v="1667"/>
    <s v="Mechelen"/>
    <n v="51.0167"/>
    <n v="4.4667000000000003"/>
    <n v="0"/>
    <x v="1"/>
    <n v="0"/>
    <x v="15"/>
    <n v="1631"/>
    <n v="1660"/>
    <x v="3"/>
    <n v="1660"/>
    <n v="1667"/>
    <s v="Mechelen"/>
    <m/>
    <m/>
    <m/>
    <m/>
    <m/>
    <m/>
    <m/>
    <x v="5"/>
    <m/>
    <m/>
    <m/>
    <m/>
    <m/>
    <s v="father"/>
    <s v="Van Thielen, Francisca"/>
    <m/>
    <m/>
    <m/>
    <n v="1"/>
    <x v="1"/>
    <n v="0"/>
    <n v="0"/>
    <n v="0"/>
    <n v="1"/>
    <x v="0"/>
    <n v="0"/>
    <n v="0"/>
    <n v="1"/>
    <n v="0"/>
  </r>
  <r>
    <s v="Van Tielt, Jan"/>
    <s v="Van Tielt"/>
    <s v="M00570"/>
    <x v="0"/>
    <n v="2"/>
    <s v="schilder"/>
    <m/>
    <m/>
    <m/>
    <n v="1"/>
    <n v="1557"/>
    <n v="1564"/>
    <n v="8"/>
    <n v="0"/>
    <n v="0"/>
    <m/>
    <m/>
    <s v="Mechelen"/>
    <n v="51.0167"/>
    <n v="4.4667000000000003"/>
    <n v="0"/>
    <x v="1"/>
    <n v="0"/>
    <x v="14"/>
    <n v="1564"/>
    <n v="1585"/>
    <x v="3"/>
    <n v="1585"/>
    <n v="1602"/>
    <s v="Delft"/>
    <m/>
    <m/>
    <m/>
    <m/>
    <m/>
    <m/>
    <m/>
    <x v="4"/>
    <m/>
    <m/>
    <m/>
    <m/>
    <m/>
    <m/>
    <m/>
    <m/>
    <m/>
    <s v="AL"/>
    <n v="1"/>
    <x v="0"/>
    <n v="0"/>
    <n v="0"/>
    <n v="0"/>
    <n v="0"/>
    <x v="1"/>
    <n v="0"/>
    <n v="0"/>
    <n v="0"/>
    <n v="0"/>
  </r>
  <r>
    <s v="Van Tryf, Machiel"/>
    <s v="Van Tryf"/>
    <s v="M00571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Ursel, Godevaert"/>
    <s v="Van Ursel"/>
    <s v="M00572"/>
    <x v="0"/>
    <m/>
    <s v="schilder"/>
    <m/>
    <m/>
    <m/>
    <n v="0"/>
    <n v="1525"/>
    <n v="1576"/>
    <n v="5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82-83"/>
    <n v="1"/>
    <x v="0"/>
    <n v="1"/>
    <n v="0"/>
    <n v="0"/>
    <n v="0"/>
    <x v="0"/>
    <n v="0"/>
    <n v="0"/>
    <n v="0"/>
    <n v="0"/>
  </r>
  <r>
    <s v="Van Vaes, Pieter"/>
    <s v="Van Vaes"/>
    <s v="M00573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Valckenborgh, Hendrick"/>
    <s v="Van Valckenborgh"/>
    <s v="M00574"/>
    <x v="0"/>
    <m/>
    <s v="schilder"/>
    <m/>
    <m/>
    <m/>
    <n v="0"/>
    <n v="1561"/>
    <n v="1570"/>
    <n v="10"/>
    <n v="0"/>
    <n v="0"/>
    <n v="1541"/>
    <n v="1585"/>
    <s v="Mechelen"/>
    <n v="51.0167"/>
    <n v="4.4667000000000003"/>
    <n v="1"/>
    <x v="1"/>
    <n v="0"/>
    <x v="6"/>
    <n v="1570"/>
    <n v="1585"/>
    <x v="34"/>
    <m/>
    <m/>
    <m/>
    <m/>
    <m/>
    <m/>
    <m/>
    <m/>
    <m/>
    <m/>
    <x v="38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Van Valckenborgh, Lucas"/>
    <s v="Van Valckenborgh"/>
    <s v="M00575"/>
    <x v="0"/>
    <n v="1"/>
    <s v="schilder"/>
    <m/>
    <m/>
    <m/>
    <n v="1"/>
    <n v="1559"/>
    <n v="156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an Valckenborgh, Maarten I"/>
    <s v="Van Valckenborgh"/>
    <s v="M00576"/>
    <x v="0"/>
    <n v="1"/>
    <s v="schilder"/>
    <m/>
    <m/>
    <m/>
    <n v="1"/>
    <n v="1561"/>
    <n v="1564"/>
    <n v="4"/>
    <n v="0"/>
    <n v="0"/>
    <n v="1534"/>
    <n v="1612"/>
    <s v="Mechelen"/>
    <n v="51.0167"/>
    <n v="4.4667000000000003"/>
    <n v="0"/>
    <x v="1"/>
    <n v="0"/>
    <x v="14"/>
    <n v="1564"/>
    <n v="1566"/>
    <x v="3"/>
    <n v="1566"/>
    <n v="1575"/>
    <s v="Aachen"/>
    <n v="1575"/>
    <n v="1585"/>
    <s v="Antwerp"/>
    <n v="1586"/>
    <n v="1612"/>
    <s v="Frankfurt a/M"/>
    <m/>
    <x v="39"/>
    <m/>
    <m/>
    <m/>
    <m/>
    <m/>
    <m/>
    <m/>
    <m/>
    <m/>
    <s v="AL"/>
    <n v="1"/>
    <x v="0"/>
    <n v="0"/>
    <n v="0"/>
    <n v="0"/>
    <n v="0"/>
    <x v="1"/>
    <n v="0"/>
    <n v="0"/>
    <n v="0"/>
    <n v="0"/>
  </r>
  <r>
    <s v="Van Valckenborgh, Maarten II"/>
    <s v="Van Valckenborgh"/>
    <s v="M00577"/>
    <x v="0"/>
    <m/>
    <s v="schilder"/>
    <m/>
    <m/>
    <m/>
    <n v="0"/>
    <n v="1586"/>
    <n v="1596"/>
    <n v="11"/>
    <n v="0"/>
    <n v="0"/>
    <n v="1566"/>
    <n v="1597"/>
    <s v="Mechelen"/>
    <n v="51.0167"/>
    <n v="4.4667000000000003"/>
    <n v="1"/>
    <x v="1"/>
    <n v="0"/>
    <x v="1"/>
    <n v="1596"/>
    <n v="1596"/>
    <x v="35"/>
    <n v="1597"/>
    <n v="1597"/>
    <s v="Vienna"/>
    <m/>
    <m/>
    <m/>
    <m/>
    <m/>
    <m/>
    <m/>
    <x v="25"/>
    <m/>
    <m/>
    <m/>
    <m/>
    <m/>
    <s v="son"/>
    <s v="Van Valckenborgh, Lucas"/>
    <m/>
    <m/>
    <m/>
    <n v="1"/>
    <x v="1"/>
    <n v="1"/>
    <n v="0"/>
    <n v="0"/>
    <n v="0"/>
    <x v="0"/>
    <n v="1"/>
    <n v="0"/>
    <n v="0"/>
    <n v="0"/>
  </r>
  <r>
    <s v="Van Valckenborgh, Quinten"/>
    <s v="Van Valckenborgh"/>
    <s v="M00578"/>
    <x v="0"/>
    <m/>
    <s v="schilder"/>
    <m/>
    <m/>
    <m/>
    <n v="0"/>
    <n v="1553"/>
    <n v="1578"/>
    <n v="26"/>
    <n v="0"/>
    <n v="0"/>
    <n v="1533"/>
    <s v="?"/>
    <s v="Mechelen"/>
    <n v="51.0167"/>
    <n v="4.4667000000000003"/>
    <n v="1"/>
    <x v="1"/>
    <n v="0"/>
    <x v="6"/>
    <n v="1578"/>
    <n v="1585"/>
    <x v="3"/>
    <n v="1587"/>
    <m/>
    <s v="Frankfurt a/M"/>
    <m/>
    <m/>
    <m/>
    <m/>
    <m/>
    <m/>
    <m/>
    <x v="39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Van Viaenen, Cornelis"/>
    <s v="Van Viaenen"/>
    <s v="M00579"/>
    <x v="0"/>
    <m/>
    <s v="schilder"/>
    <m/>
    <m/>
    <m/>
    <n v="0"/>
    <n v="1560"/>
    <n v="1578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an Voorspoel, Jaak"/>
    <s v="Van Voorspoel"/>
    <s v="M00580"/>
    <x v="0"/>
    <n v="1"/>
    <s v="beeldsnijder"/>
    <m/>
    <m/>
    <m/>
    <n v="1"/>
    <n v="1634"/>
    <n v="1648"/>
    <n v="15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Van Voorspoel, Peter"/>
    <s v="Van Voorspoel"/>
    <s v="M00581"/>
    <x v="0"/>
    <m/>
    <s v="schilder"/>
    <m/>
    <n v="1"/>
    <m/>
    <n v="1"/>
    <n v="1615"/>
    <n v="1670"/>
    <n v="56"/>
    <n v="1"/>
    <n v="0"/>
    <n v="1595"/>
    <n v="167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1"/>
    <x v="0"/>
    <n v="0"/>
    <n v="0"/>
    <n v="0"/>
    <n v="0"/>
  </r>
  <r>
    <s v="Van Wael, Jan"/>
    <s v="Van Wael"/>
    <s v="M00582"/>
    <x v="0"/>
    <n v="1"/>
    <s v="schilder"/>
    <m/>
    <m/>
    <m/>
    <n v="1"/>
    <n v="1645"/>
    <n v="165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1"/>
    <x v="0"/>
    <n v="0"/>
    <n v="0"/>
    <n v="0"/>
    <n v="0"/>
  </r>
  <r>
    <s v="Van Waes, Pieter"/>
    <s v="Van Waes"/>
    <s v="M00583"/>
    <x v="0"/>
    <n v="1"/>
    <s v="schilder"/>
    <m/>
    <m/>
    <m/>
    <n v="1"/>
    <n v="1558"/>
    <n v="156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elsen, Bartholomeus"/>
    <s v="Velsen"/>
    <s v="M00584"/>
    <x v="0"/>
    <m/>
    <s v="schilder"/>
    <m/>
    <m/>
    <m/>
    <n v="0"/>
    <n v="1642"/>
    <n v="1676"/>
    <n v="35"/>
    <n v="0"/>
    <n v="0"/>
    <n v="1622"/>
    <s v="1676?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elsen, Gauthier"/>
    <s v="Velsen"/>
    <s v="M00585"/>
    <x v="0"/>
    <m/>
    <s v="schilder"/>
    <m/>
    <m/>
    <m/>
    <n v="0"/>
    <n v="1619"/>
    <n v="1661"/>
    <n v="43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1"/>
    <x v="0"/>
    <n v="0"/>
    <n v="0"/>
    <n v="0"/>
    <n v="0"/>
  </r>
  <r>
    <s v="Verbaeck, Cornelis"/>
    <s v="Verbaeck"/>
    <s v="M00586"/>
    <x v="0"/>
    <n v="1"/>
    <s v="kleinsteker"/>
    <m/>
    <m/>
    <m/>
    <n v="1"/>
    <n v="1612"/>
    <n v="161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erbaeck, Michiel"/>
    <s v="Verbaeck"/>
    <s v="M00587"/>
    <x v="0"/>
    <n v="1"/>
    <s v="schilder"/>
    <m/>
    <m/>
    <m/>
    <n v="1"/>
    <n v="1654"/>
    <n v="1660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erbeeck, Frans I"/>
    <s v="Verbeeck"/>
    <s v="M00588"/>
    <x v="0"/>
    <n v="1"/>
    <s v="schilder"/>
    <m/>
    <n v="1"/>
    <m/>
    <n v="1"/>
    <n v="1521"/>
    <n v="1570"/>
    <n v="50"/>
    <n v="0"/>
    <n v="0"/>
    <n v="1510"/>
    <n v="1570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Verbeeck, Jan I"/>
    <m/>
    <m/>
    <s v="AL: ECO"/>
    <n v="1"/>
    <x v="0"/>
    <n v="0"/>
    <n v="0"/>
    <n v="0"/>
    <n v="0"/>
    <x v="0"/>
    <n v="0"/>
    <n v="0"/>
    <n v="0"/>
    <n v="0"/>
  </r>
  <r>
    <s v="Verbeeck, Frans II"/>
    <s v="Verbeeck"/>
    <s v="M00589"/>
    <x v="0"/>
    <n v="4"/>
    <s v="schilder"/>
    <m/>
    <n v="1"/>
    <m/>
    <n v="1"/>
    <n v="1606"/>
    <n v="1618"/>
    <n v="13"/>
    <n v="0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??? AL"/>
    <n v="1"/>
    <x v="1"/>
    <n v="1"/>
    <n v="1"/>
    <n v="0"/>
    <n v="0"/>
    <x v="0"/>
    <n v="0"/>
    <n v="0"/>
    <n v="0"/>
    <n v="0"/>
  </r>
  <r>
    <s v="Verbeeck, Jan I"/>
    <s v="Verbeeck"/>
    <s v="M00590"/>
    <x v="0"/>
    <n v="8"/>
    <s v="schilder"/>
    <m/>
    <n v="1"/>
    <m/>
    <n v="1"/>
    <n v="1569"/>
    <n v="1600"/>
    <n v="32"/>
    <n v="1"/>
    <n v="1"/>
    <n v="1544"/>
    <n v="1629"/>
    <s v="Mechelen"/>
    <n v="51.0167"/>
    <n v="4.4667000000000003"/>
    <n v="1"/>
    <x v="1"/>
    <n v="0"/>
    <x v="9"/>
    <n v="1600"/>
    <n v="1619"/>
    <x v="2"/>
    <m/>
    <m/>
    <m/>
    <m/>
    <m/>
    <m/>
    <m/>
    <m/>
    <m/>
    <m/>
    <x v="2"/>
    <m/>
    <m/>
    <m/>
    <m/>
    <m/>
    <s v="son"/>
    <s v="Verbeeck, Frans I"/>
    <m/>
    <m/>
    <s v="AL; ECO"/>
    <n v="1"/>
    <x v="0"/>
    <n v="1"/>
    <n v="0"/>
    <n v="0"/>
    <n v="0"/>
    <x v="0"/>
    <n v="1"/>
    <n v="0"/>
    <n v="0"/>
    <n v="0"/>
  </r>
  <r>
    <s v="Verbeeck, Jan II"/>
    <s v="Verbeeck"/>
    <s v="M00591"/>
    <x v="0"/>
    <n v="5"/>
    <s v="kleinsteker"/>
    <m/>
    <m/>
    <m/>
    <n v="1"/>
    <n v="1608"/>
    <n v="1629"/>
    <n v="22"/>
    <n v="1"/>
    <n v="0"/>
    <n v="1519"/>
    <n v="156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0"/>
    <x v="0"/>
    <n v="0"/>
    <n v="0"/>
    <n v="0"/>
    <n v="0"/>
  </r>
  <r>
    <s v="Verbeeck, Karel"/>
    <s v="Verbeeck"/>
    <s v="M00592"/>
    <x v="0"/>
    <n v="3"/>
    <s v="schilder"/>
    <m/>
    <m/>
    <m/>
    <n v="1"/>
    <n v="1570"/>
    <n v="1600"/>
    <n v="3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erbeeck, Frans I"/>
    <m/>
    <m/>
    <s v="AL"/>
    <n v="1"/>
    <x v="0"/>
    <n v="1"/>
    <n v="0"/>
    <n v="0"/>
    <n v="0"/>
    <x v="0"/>
    <n v="0"/>
    <n v="0"/>
    <n v="0"/>
    <n v="0"/>
  </r>
  <r>
    <s v="Verbeeck, Philip"/>
    <s v="Verbeeck"/>
    <s v="M00593"/>
    <x v="0"/>
    <n v="2"/>
    <s v="schilder"/>
    <m/>
    <m/>
    <m/>
    <n v="1"/>
    <n v="1595"/>
    <n v="1606"/>
    <n v="1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brother"/>
    <s v="Verbeeck, Frans I"/>
    <m/>
    <m/>
    <s v="AL"/>
    <n v="1"/>
    <x v="1"/>
    <n v="1"/>
    <n v="0"/>
    <n v="0"/>
    <n v="0"/>
    <x v="0"/>
    <n v="0"/>
    <n v="0"/>
    <n v="0"/>
    <n v="0"/>
  </r>
  <r>
    <s v="Verbercht, Frans"/>
    <s v="Verbercht"/>
    <s v="M00594"/>
    <x v="0"/>
    <n v="1"/>
    <s v="schilder"/>
    <m/>
    <m/>
    <m/>
    <n v="1"/>
    <n v="1671"/>
    <n v="167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erbercht, J.B."/>
    <s v="Verbercht"/>
    <s v="M00595"/>
    <x v="0"/>
    <n v="1"/>
    <s v="schilder"/>
    <m/>
    <m/>
    <m/>
    <n v="1"/>
    <n v="1652"/>
    <n v="165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1"/>
    <x v="0"/>
    <n v="0"/>
    <n v="0"/>
    <n v="0"/>
    <n v="0"/>
  </r>
  <r>
    <s v="Verbiest, Corneel"/>
    <s v="Verbiest"/>
    <s v="M00596"/>
    <x v="0"/>
    <n v="3"/>
    <s v="schilder"/>
    <m/>
    <m/>
    <m/>
    <n v="1"/>
    <n v="1610"/>
    <n v="1620"/>
    <n v="11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erbiest, Romment"/>
    <s v="Verbiest"/>
    <s v="M00597"/>
    <x v="0"/>
    <n v="1"/>
    <s v="verlichter"/>
    <m/>
    <m/>
    <m/>
    <n v="1"/>
    <n v="1581"/>
    <n v="158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erborcht, Pauwel"/>
    <s v="Verborcht"/>
    <s v="M00598"/>
    <x v="0"/>
    <n v="1"/>
    <s v="schilder"/>
    <m/>
    <m/>
    <m/>
    <n v="1"/>
    <n v="1548"/>
    <n v="1554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erboven, Gielis"/>
    <s v="Verboven"/>
    <s v="M00599"/>
    <x v="0"/>
    <n v="1"/>
    <s v="?"/>
    <m/>
    <m/>
    <m/>
    <n v="1"/>
    <n v="1617"/>
    <n v="1623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ererden, Adriaen"/>
    <s v="Vererden"/>
    <s v="M00600"/>
    <x v="0"/>
    <n v="1"/>
    <s v="beeldsnijder"/>
    <m/>
    <m/>
    <m/>
    <n v="1"/>
    <n v="1609"/>
    <n v="161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erhaeck, Corneel"/>
    <s v="Verhaeck"/>
    <s v="M00601"/>
    <x v="0"/>
    <n v="2"/>
    <s v="beeldsnijder"/>
    <m/>
    <m/>
    <m/>
    <n v="1"/>
    <n v="1609"/>
    <n v="1619"/>
    <n v="11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0"/>
    <n v="0"/>
    <x v="0"/>
    <n v="0"/>
    <n v="0"/>
    <n v="0"/>
    <n v="0"/>
  </r>
  <r>
    <s v="Verhaeck, Michiel"/>
    <s v="Verhaeck"/>
    <s v="M00602"/>
    <x v="0"/>
    <n v="1"/>
    <s v="schilder"/>
    <m/>
    <m/>
    <m/>
    <n v="1"/>
    <n v="1646"/>
    <n v="165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AL; IB Forchondt"/>
    <n v="1"/>
    <x v="1"/>
    <n v="0"/>
    <n v="0"/>
    <n v="1"/>
    <n v="1"/>
    <x v="0"/>
    <n v="0"/>
    <n v="0"/>
    <n v="0"/>
    <n v="0"/>
  </r>
  <r>
    <s v="Verhaeghen, Louwereyns"/>
    <s v="Verhaeghen"/>
    <s v="M00603"/>
    <x v="0"/>
    <m/>
    <s v="schilder"/>
    <m/>
    <m/>
    <m/>
    <n v="0"/>
    <n v="1569"/>
    <n v="1587"/>
    <n v="19"/>
    <n v="0"/>
    <n v="0"/>
    <m/>
    <m/>
    <s v="Mechelen"/>
    <n v="51.0167"/>
    <n v="4.4667000000000003"/>
    <n v="1"/>
    <x v="1"/>
    <n v="0"/>
    <x v="2"/>
    <n v="1587"/>
    <m/>
    <x v="4"/>
    <m/>
    <m/>
    <m/>
    <m/>
    <m/>
    <m/>
    <m/>
    <m/>
    <m/>
    <m/>
    <x v="4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Verhagen, Corneel"/>
    <s v="Verhagen"/>
    <s v="M00604"/>
    <x v="0"/>
    <n v="1"/>
    <s v="kleinsteker"/>
    <m/>
    <m/>
    <m/>
    <n v="1"/>
    <n v="1607"/>
    <n v="161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erhagen, Joris"/>
    <s v="Verhagen"/>
    <s v="M00605"/>
    <x v="0"/>
    <n v="1"/>
    <s v="?"/>
    <m/>
    <m/>
    <m/>
    <n v="1"/>
    <n v="1556"/>
    <n v="156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erheurts, Pieter"/>
    <s v="Verheurts"/>
    <s v="M00606"/>
    <x v="0"/>
    <n v="1"/>
    <s v="?"/>
    <m/>
    <m/>
    <m/>
    <n v="1"/>
    <n v="1587"/>
    <n v="159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erheyden, Jan"/>
    <s v="Verheyden"/>
    <s v="M00607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s 454"/>
    <n v="1"/>
    <x v="1"/>
    <n v="0"/>
    <n v="0"/>
    <n v="0"/>
    <n v="0"/>
    <x v="0"/>
    <n v="0"/>
    <n v="0"/>
    <n v="0"/>
    <n v="0"/>
  </r>
  <r>
    <s v="Verhoeven, Gielis"/>
    <s v="Verhoeven"/>
    <s v="M00608"/>
    <x v="0"/>
    <n v="1"/>
    <s v="schilder"/>
    <m/>
    <m/>
    <m/>
    <n v="1"/>
    <n v="1637"/>
    <n v="1647"/>
    <n v="1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father"/>
    <s v="Verhoeven, Jan"/>
    <m/>
    <m/>
    <s v="AL"/>
    <n v="1"/>
    <x v="1"/>
    <n v="0"/>
    <n v="0"/>
    <n v="1"/>
    <n v="0"/>
    <x v="0"/>
    <n v="0"/>
    <n v="0"/>
    <n v="0"/>
    <n v="0"/>
  </r>
  <r>
    <s v="Verhoeven, Hans"/>
    <s v="Verhoeven"/>
    <s v="M00609"/>
    <x v="0"/>
    <n v="1"/>
    <s v="schilder"/>
    <m/>
    <m/>
    <m/>
    <n v="1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0"/>
    <n v="0"/>
    <x v="0"/>
    <n v="0"/>
    <n v="0"/>
    <n v="0"/>
    <n v="0"/>
  </r>
  <r>
    <s v="Verhoeven, Jan"/>
    <s v="Verhoeven"/>
    <s v="M00610"/>
    <x v="0"/>
    <n v="16"/>
    <s v="schilder"/>
    <m/>
    <m/>
    <m/>
    <n v="1"/>
    <n v="1642"/>
    <n v="1680"/>
    <n v="39"/>
    <n v="0"/>
    <n v="0"/>
    <n v="1600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erhoeven, Gielis"/>
    <s v="brother"/>
    <s v="Verhoeven, Maarten"/>
    <s v="AL; Neeffs 377-80"/>
    <n v="1"/>
    <x v="1"/>
    <n v="0"/>
    <n v="0"/>
    <n v="1"/>
    <n v="1"/>
    <x v="0"/>
    <n v="0"/>
    <n v="0"/>
    <n v="0"/>
    <n v="0"/>
  </r>
  <r>
    <s v="Verhoeven, Maarten"/>
    <s v="Verhoeven"/>
    <s v="M00611"/>
    <x v="0"/>
    <m/>
    <s v="schilder"/>
    <m/>
    <m/>
    <m/>
    <n v="0"/>
    <n v="1623"/>
    <n v="1641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s v="son"/>
    <s v="Verhoeven, Gielis"/>
    <s v="brother"/>
    <s v="Verhoeven, Jan"/>
    <m/>
    <n v="1"/>
    <x v="1"/>
    <n v="0"/>
    <n v="0"/>
    <n v="1"/>
    <n v="0"/>
    <x v="0"/>
    <n v="0"/>
    <n v="0"/>
    <n v="0"/>
    <n v="0"/>
  </r>
  <r>
    <s v="Verhulst, Elias"/>
    <s v="Verhulst"/>
    <s v="M00612"/>
    <x v="0"/>
    <m/>
    <s v="schilder"/>
    <m/>
    <m/>
    <m/>
    <n v="0"/>
    <n v="1568"/>
    <n v="1586"/>
    <n v="19"/>
    <n v="0"/>
    <n v="0"/>
    <m/>
    <m/>
    <s v="Mechelen"/>
    <n v="51.0167"/>
    <n v="4.4667000000000003"/>
    <n v="1"/>
    <x v="1"/>
    <n v="0"/>
    <x v="2"/>
    <n v="1586"/>
    <n v="1601"/>
    <x v="4"/>
    <m/>
    <m/>
    <m/>
    <m/>
    <m/>
    <m/>
    <m/>
    <m/>
    <m/>
    <m/>
    <x v="4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Verhulst, Francois"/>
    <s v="Verhulst"/>
    <s v="M00613"/>
    <x v="0"/>
    <m/>
    <s v="schilder"/>
    <m/>
    <n v="1"/>
    <m/>
    <n v="0"/>
    <n v="1583"/>
    <n v="1601"/>
    <n v="19"/>
    <n v="0"/>
    <n v="0"/>
    <m/>
    <n v="1624"/>
    <s v="Mechelen"/>
    <n v="51.0167"/>
    <n v="4.4667000000000003"/>
    <n v="1"/>
    <x v="1"/>
    <n v="0"/>
    <x v="9"/>
    <n v="1601"/>
    <n v="1624"/>
    <x v="4"/>
    <m/>
    <m/>
    <m/>
    <m/>
    <m/>
    <m/>
    <m/>
    <m/>
    <m/>
    <m/>
    <x v="4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Verhulst, Jacques"/>
    <s v="Verhulst"/>
    <s v="M00614"/>
    <x v="0"/>
    <n v="3"/>
    <s v="kleinsteker"/>
    <m/>
    <m/>
    <m/>
    <n v="1"/>
    <n v="1618"/>
    <n v="1637"/>
    <n v="20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erhulst, Lanceloot"/>
    <s v="Verhulst"/>
    <s v="M00615"/>
    <x v="0"/>
    <n v="1"/>
    <s v="schilder"/>
    <m/>
    <m/>
    <m/>
    <n v="1"/>
    <n v="1561"/>
    <n v="156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erhulst, Merten"/>
    <s v="Verhulst"/>
    <s v="M00616"/>
    <x v="0"/>
    <n v="2"/>
    <s v="schilder"/>
    <m/>
    <m/>
    <m/>
    <n v="1"/>
    <n v="1559"/>
    <n v="1600"/>
    <n v="42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erhulst, Rombout"/>
    <s v="Verhulst"/>
    <s v="M00617"/>
    <x v="0"/>
    <m/>
    <s v="beeldsnijder"/>
    <m/>
    <m/>
    <m/>
    <n v="0"/>
    <n v="1644"/>
    <n v="1646"/>
    <n v="3"/>
    <n v="0"/>
    <n v="0"/>
    <n v="1624"/>
    <n v="1694"/>
    <s v="Mechelen"/>
    <n v="51.0167"/>
    <n v="4.4667000000000003"/>
    <n v="0"/>
    <x v="1"/>
    <n v="0"/>
    <x v="17"/>
    <n v="1646"/>
    <n v="1646"/>
    <x v="6"/>
    <n v="1646"/>
    <n v="1654"/>
    <s v="Italy"/>
    <n v="1654"/>
    <n v="1663"/>
    <s v="Amsterdam"/>
    <n v="1663"/>
    <n v="1664"/>
    <s v="Leiden"/>
    <s v="Den Haag"/>
    <x v="40"/>
    <m/>
    <m/>
    <m/>
    <m/>
    <m/>
    <m/>
    <m/>
    <m/>
    <m/>
    <m/>
    <n v="1"/>
    <x v="1"/>
    <n v="0"/>
    <n v="0"/>
    <n v="1"/>
    <n v="0"/>
    <x v="0"/>
    <n v="0"/>
    <n v="0"/>
    <n v="1"/>
    <n v="0"/>
  </r>
  <r>
    <s v="Verhult, Pieter alias Floris"/>
    <s v="Verhult"/>
    <s v="M00618"/>
    <x v="0"/>
    <m/>
    <s v="schilder"/>
    <m/>
    <m/>
    <m/>
    <n v="0"/>
    <n v="1588"/>
    <n v="1589"/>
    <n v="2"/>
    <n v="0"/>
    <n v="0"/>
    <n v="1570"/>
    <n v="1628"/>
    <s v="Mechelen"/>
    <n v="51.0167"/>
    <n v="4.4667000000000003"/>
    <n v="1"/>
    <x v="1"/>
    <n v="0"/>
    <x v="2"/>
    <n v="1589"/>
    <n v="1628"/>
    <x v="3"/>
    <m/>
    <m/>
    <m/>
    <m/>
    <m/>
    <m/>
    <m/>
    <m/>
    <m/>
    <m/>
    <x v="3"/>
    <m/>
    <m/>
    <m/>
    <m/>
    <m/>
    <m/>
    <m/>
    <m/>
    <m/>
    <m/>
    <n v="1"/>
    <x v="1"/>
    <n v="1"/>
    <n v="0"/>
    <n v="0"/>
    <n v="0"/>
    <x v="0"/>
    <n v="1"/>
    <n v="0"/>
    <n v="0"/>
    <n v="0"/>
  </r>
  <r>
    <s v="Verhuyck, Corneel"/>
    <s v="Verhuyck"/>
    <s v="M00619"/>
    <x v="0"/>
    <n v="1"/>
    <s v="kleinsteker"/>
    <m/>
    <m/>
    <m/>
    <n v="1"/>
    <n v="1616"/>
    <n v="1622"/>
    <n v="7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erhuyck, Jan"/>
    <s v="Verhuyck"/>
    <s v="M00620"/>
    <x v="0"/>
    <n v="3"/>
    <s v="schilder"/>
    <m/>
    <n v="1"/>
    <m/>
    <n v="1"/>
    <n v="1652"/>
    <n v="1684"/>
    <n v="33"/>
    <n v="0"/>
    <n v="0"/>
    <n v="1622"/>
    <n v="168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AL"/>
    <n v="1"/>
    <x v="1"/>
    <n v="0"/>
    <n v="0"/>
    <n v="0"/>
    <n v="1"/>
    <x v="0"/>
    <n v="0"/>
    <n v="0"/>
    <n v="0"/>
    <n v="0"/>
  </r>
  <r>
    <s v="Verhuyck, Machiel"/>
    <s v="Verhuyck"/>
    <s v="M00621"/>
    <x v="0"/>
    <n v="1"/>
    <s v="schilder"/>
    <m/>
    <n v="1"/>
    <m/>
    <n v="1"/>
    <n v="1672"/>
    <n v="167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AL"/>
    <n v="1"/>
    <x v="1"/>
    <n v="0"/>
    <n v="0"/>
    <n v="0"/>
    <n v="1"/>
    <x v="0"/>
    <n v="0"/>
    <n v="0"/>
    <n v="0"/>
    <n v="0"/>
  </r>
  <r>
    <s v="Verhuyck, Willem"/>
    <s v="Verhuyck"/>
    <s v="M00622"/>
    <x v="0"/>
    <n v="1"/>
    <s v="schilder"/>
    <m/>
    <n v="1"/>
    <m/>
    <n v="1"/>
    <n v="1610"/>
    <n v="1663"/>
    <n v="54"/>
    <n v="1"/>
    <n v="0"/>
    <n v="1590"/>
    <n v="1663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1"/>
    <x v="0"/>
    <n v="0"/>
    <n v="0"/>
    <n v="0"/>
    <n v="0"/>
  </r>
  <r>
    <s v="Verlinden, Hans"/>
    <s v="Verlinden"/>
    <s v="M00623"/>
    <x v="0"/>
    <m/>
    <s v="schilder"/>
    <m/>
    <n v="1"/>
    <m/>
    <n v="0"/>
    <n v="1569"/>
    <n v="1581"/>
    <n v="13"/>
    <n v="0"/>
    <n v="0"/>
    <m/>
    <n v="1624"/>
    <s v="Mechelen"/>
    <n v="51.0167"/>
    <n v="4.4667000000000003"/>
    <n v="1"/>
    <x v="1"/>
    <n v="0"/>
    <x v="2"/>
    <n v="1581"/>
    <n v="1605"/>
    <x v="20"/>
    <n v="1605"/>
    <n v="1624"/>
    <s v="Delft"/>
    <m/>
    <m/>
    <m/>
    <m/>
    <m/>
    <m/>
    <m/>
    <x v="4"/>
    <m/>
    <m/>
    <m/>
    <m/>
    <m/>
    <m/>
    <m/>
    <m/>
    <m/>
    <m/>
    <n v="1"/>
    <x v="0"/>
    <n v="1"/>
    <n v="0"/>
    <n v="0"/>
    <n v="0"/>
    <x v="0"/>
    <n v="1"/>
    <n v="0"/>
    <n v="0"/>
    <n v="0"/>
  </r>
  <r>
    <s v="Verlinden, Pieter"/>
    <s v="Verlinden"/>
    <s v="M00624"/>
    <x v="0"/>
    <m/>
    <s v="schilder"/>
    <m/>
    <m/>
    <m/>
    <n v="0"/>
    <n v="1685"/>
    <n v="1725"/>
    <n v="41"/>
    <n v="0"/>
    <n v="0"/>
    <n v="1665"/>
    <n v="172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erloo, Frans"/>
    <s v="Verloo"/>
    <s v="M00625"/>
    <x v="0"/>
    <n v="1"/>
    <s v="beeldsnijder"/>
    <m/>
    <m/>
    <m/>
    <n v="1"/>
    <n v="1605"/>
    <n v="161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ermasen, Adriaen"/>
    <s v="Vermasen"/>
    <s v="M00626"/>
    <x v="0"/>
    <n v="1"/>
    <s v="schilder"/>
    <m/>
    <m/>
    <m/>
    <n v="1"/>
    <n v="1600"/>
    <n v="160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ermeulen, Gerard"/>
    <s v="Vermeulen"/>
    <s v="M00627"/>
    <x v="0"/>
    <m/>
    <s v="schilder"/>
    <m/>
    <m/>
    <m/>
    <n v="0"/>
    <n v="1622"/>
    <n v="1652"/>
    <n v="3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erpoorten, Cornelis"/>
    <s v="Verpoorten"/>
    <s v="M00628"/>
    <x v="0"/>
    <n v="1"/>
    <s v="schilder"/>
    <m/>
    <m/>
    <m/>
    <n v="1"/>
    <n v="1605"/>
    <n v="1619"/>
    <n v="15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s 503"/>
    <n v="1"/>
    <x v="1"/>
    <n v="1"/>
    <n v="1"/>
    <n v="0"/>
    <n v="0"/>
    <x v="0"/>
    <n v="0"/>
    <n v="0"/>
    <n v="0"/>
    <n v="0"/>
  </r>
  <r>
    <s v="Verpoorten, Jan"/>
    <s v="Verpoorten"/>
    <s v="M00629"/>
    <x v="0"/>
    <m/>
    <s v="schilder"/>
    <m/>
    <n v="1"/>
    <m/>
    <n v="0"/>
    <n v="1624"/>
    <n v="1642"/>
    <m/>
    <n v="0"/>
    <n v="0"/>
    <n v="1606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s v="Forchondt, Guilliam"/>
    <m/>
    <m/>
    <m/>
    <m/>
    <m/>
    <m/>
    <s v="Duverger"/>
    <n v="1"/>
    <x v="1"/>
    <n v="0"/>
    <n v="0"/>
    <n v="1"/>
    <n v="0"/>
    <x v="0"/>
    <n v="0"/>
    <n v="0"/>
    <n v="0"/>
    <n v="0"/>
  </r>
  <r>
    <s v="Verpoorten, Machiel"/>
    <s v="Verpoorten"/>
    <s v="M00630"/>
    <x v="0"/>
    <n v="4"/>
    <s v="schilder"/>
    <m/>
    <m/>
    <m/>
    <n v="1"/>
    <n v="1567"/>
    <n v="1602"/>
    <n v="36"/>
    <n v="0"/>
    <n v="0"/>
    <n v="1547"/>
    <n v="1604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; Neefs 444, 503"/>
    <n v="1"/>
    <x v="0"/>
    <n v="1"/>
    <n v="0"/>
    <n v="0"/>
    <n v="0"/>
    <x v="0"/>
    <n v="0"/>
    <n v="0"/>
    <n v="0"/>
    <n v="0"/>
  </r>
  <r>
    <s v="Verschueren, Ambrosius"/>
    <s v="Verschueren"/>
    <s v="M00631"/>
    <x v="0"/>
    <n v="5"/>
    <s v="schilder"/>
    <m/>
    <n v="1"/>
    <m/>
    <n v="1"/>
    <n v="1609"/>
    <n v="1637"/>
    <n v="29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erschueren, Geeraert"/>
    <s v="Verschueren"/>
    <s v="M00632"/>
    <x v="0"/>
    <m/>
    <s v="schilder"/>
    <m/>
    <n v="1"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Forchondt, Guilliam"/>
    <m/>
    <m/>
    <m/>
    <m/>
    <m/>
    <m/>
    <m/>
    <s v="Duverger"/>
    <n v="1"/>
    <x v="1"/>
    <n v="0"/>
    <n v="0"/>
    <n v="0"/>
    <n v="0"/>
    <x v="0"/>
    <n v="0"/>
    <n v="0"/>
    <n v="0"/>
    <n v="0"/>
  </r>
  <r>
    <s v="Verschueren, Jan"/>
    <s v="Verschueren"/>
    <s v="M00633"/>
    <x v="0"/>
    <m/>
    <s v="schilder"/>
    <m/>
    <n v="1"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n v="1"/>
    <s v="Musson, Matthijs"/>
    <s v="Forchondt, Guilliam"/>
    <m/>
    <m/>
    <m/>
    <m/>
    <m/>
    <m/>
    <s v="Duverger"/>
    <n v="1"/>
    <x v="1"/>
    <n v="0"/>
    <n v="0"/>
    <n v="0"/>
    <n v="0"/>
    <x v="0"/>
    <n v="0"/>
    <n v="0"/>
    <n v="0"/>
    <n v="0"/>
  </r>
  <r>
    <s v="Verschueren, Machiel"/>
    <s v="Verschueren"/>
    <s v="M00634"/>
    <x v="0"/>
    <n v="12"/>
    <s v="schilder"/>
    <m/>
    <n v="1"/>
    <m/>
    <n v="1"/>
    <n v="1580"/>
    <n v="1617"/>
    <n v="38"/>
    <n v="0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erschueren, Pieter"/>
    <s v="Verschueren"/>
    <s v="M00635"/>
    <x v="0"/>
    <n v="2"/>
    <s v="schilder"/>
    <m/>
    <m/>
    <m/>
    <n v="1"/>
    <n v="1607"/>
    <n v="1618"/>
    <n v="12"/>
    <n v="0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0"/>
    <n v="0"/>
    <x v="0"/>
    <n v="0"/>
    <n v="0"/>
    <n v="0"/>
    <n v="0"/>
  </r>
  <r>
    <s v="Verstappen, Rombout"/>
    <s v="Verstappen"/>
    <s v="M00636"/>
    <x v="0"/>
    <n v="5"/>
    <s v="beeldsnijder"/>
    <m/>
    <m/>
    <m/>
    <n v="1"/>
    <n v="1613"/>
    <n v="1640"/>
    <n v="28"/>
    <n v="1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erstappen, Roment"/>
    <s v="Verstappen"/>
    <s v="M00637"/>
    <x v="0"/>
    <n v="1"/>
    <s v="beeldsnijder"/>
    <m/>
    <m/>
    <m/>
    <n v="1"/>
    <n v="1630"/>
    <n v="163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Verstrepen, Frans"/>
    <s v="Verstrepen"/>
    <s v="M00638"/>
    <x v="0"/>
    <m/>
    <s v="schilder"/>
    <m/>
    <m/>
    <m/>
    <n v="0"/>
    <n v="1557"/>
    <n v="1575"/>
    <n v="19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erwoort, Philip"/>
    <s v="Verwoort"/>
    <s v="M00639"/>
    <x v="0"/>
    <n v="2"/>
    <s v="?"/>
    <m/>
    <m/>
    <m/>
    <n v="1"/>
    <n v="1555"/>
    <n v="1564"/>
    <n v="1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inchennoveus, Antoon"/>
    <s v="Vinchennoveus"/>
    <s v="M00640"/>
    <x v="0"/>
    <n v="1"/>
    <s v="?"/>
    <m/>
    <m/>
    <m/>
    <n v="1"/>
    <n v="1581"/>
    <n v="1587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inckboons, David I"/>
    <s v="Vinckboons"/>
    <s v="M00641"/>
    <x v="0"/>
    <m/>
    <s v="schilder"/>
    <s v="engraver"/>
    <n v="1"/>
    <m/>
    <n v="0"/>
    <n v="1596"/>
    <n v="1602"/>
    <n v="7"/>
    <n v="0"/>
    <n v="0"/>
    <n v="1576"/>
    <n v="1633"/>
    <s v="Mechelen"/>
    <n v="51.0167"/>
    <n v="4.4667000000000003"/>
    <n v="1"/>
    <x v="1"/>
    <n v="0"/>
    <x v="9"/>
    <n v="1602"/>
    <n v="1633"/>
    <x v="6"/>
    <m/>
    <m/>
    <m/>
    <m/>
    <m/>
    <m/>
    <m/>
    <m/>
    <m/>
    <m/>
    <x v="1"/>
    <n v="1"/>
    <s v="Caymocx, Balthasar"/>
    <m/>
    <m/>
    <m/>
    <s v="son"/>
    <s v="Vinckboons, Philips"/>
    <m/>
    <m/>
    <s v="Briels"/>
    <n v="1"/>
    <x v="1"/>
    <n v="1"/>
    <n v="0"/>
    <n v="0"/>
    <n v="0"/>
    <x v="0"/>
    <n v="1"/>
    <n v="0"/>
    <n v="0"/>
    <n v="0"/>
  </r>
  <r>
    <s v="Vinckboons, Frans"/>
    <s v="Vinckboons"/>
    <s v="M00642"/>
    <x v="0"/>
    <n v="1"/>
    <s v="schilder"/>
    <m/>
    <m/>
    <m/>
    <n v="1"/>
    <n v="1559"/>
    <n v="156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inckboons, Gillis"/>
    <s v="Vinckboons"/>
    <s v="M00643"/>
    <x v="0"/>
    <m/>
    <s v="schilder"/>
    <m/>
    <m/>
    <m/>
    <n v="0"/>
    <n v="1551"/>
    <n v="1569"/>
    <n v="19"/>
    <n v="0"/>
    <n v="0"/>
    <m/>
    <m/>
    <s v="Mechelen"/>
    <n v="51.0167"/>
    <n v="4.4667000000000003"/>
    <n v="0"/>
    <x v="1"/>
    <n v="0"/>
    <x v="14"/>
    <n v="1569"/>
    <n v="1586"/>
    <x v="3"/>
    <m/>
    <m/>
    <m/>
    <m/>
    <m/>
    <m/>
    <m/>
    <m/>
    <m/>
    <m/>
    <x v="3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Vinckboons, Philips"/>
    <s v="Vinckboons"/>
    <s v="M00644"/>
    <x v="0"/>
    <n v="1"/>
    <s v="schilder"/>
    <m/>
    <n v="1"/>
    <m/>
    <n v="1"/>
    <n v="1565"/>
    <n v="1579"/>
    <n v="15"/>
    <n v="0"/>
    <n v="0"/>
    <n v="1545"/>
    <n v="1601"/>
    <s v="Mechelen"/>
    <n v="51.0167"/>
    <n v="4.4667000000000003"/>
    <n v="1"/>
    <x v="1"/>
    <n v="0"/>
    <x v="6"/>
    <n v="1579"/>
    <n v="1586"/>
    <x v="3"/>
    <n v="1586"/>
    <n v="1601"/>
    <s v="Amsterdam"/>
    <m/>
    <m/>
    <m/>
    <m/>
    <m/>
    <m/>
    <m/>
    <x v="1"/>
    <m/>
    <m/>
    <m/>
    <m/>
    <m/>
    <s v="father"/>
    <s v="Vinckboons, David I"/>
    <m/>
    <m/>
    <s v="AL; Briels"/>
    <n v="1"/>
    <x v="0"/>
    <n v="1"/>
    <n v="0"/>
    <n v="0"/>
    <n v="0"/>
    <x v="0"/>
    <n v="1"/>
    <n v="0"/>
    <n v="0"/>
    <n v="0"/>
  </r>
  <r>
    <s v="Vinckfelt, Joris"/>
    <s v="Vinckfelt"/>
    <s v="M00645"/>
    <x v="0"/>
    <n v="1"/>
    <s v="schilder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Vlam, Pieter Ghysbrechtsz"/>
    <s v="Vlam"/>
    <s v="M00646"/>
    <x v="0"/>
    <m/>
    <s v="verlichter"/>
    <m/>
    <m/>
    <m/>
    <n v="0"/>
    <n v="1543"/>
    <n v="1565"/>
    <n v="23"/>
    <n v="0"/>
    <n v="0"/>
    <m/>
    <m/>
    <s v="Mechelen"/>
    <n v="51.0167"/>
    <n v="4.4667000000000003"/>
    <n v="0"/>
    <x v="1"/>
    <n v="0"/>
    <x v="14"/>
    <n v="1565"/>
    <n v="1566"/>
    <x v="4"/>
    <m/>
    <m/>
    <m/>
    <m/>
    <m/>
    <m/>
    <m/>
    <m/>
    <m/>
    <m/>
    <x v="4"/>
    <m/>
    <m/>
    <m/>
    <m/>
    <m/>
    <m/>
    <m/>
    <m/>
    <m/>
    <m/>
    <n v="1"/>
    <x v="0"/>
    <n v="0"/>
    <n v="0"/>
    <n v="0"/>
    <n v="0"/>
    <x v="1"/>
    <n v="0"/>
    <n v="0"/>
    <n v="0"/>
    <n v="0"/>
  </r>
  <r>
    <s v="Vlaminc, Gysbrecht"/>
    <s v="Vlaminc"/>
    <s v="M00647"/>
    <x v="0"/>
    <n v="3"/>
    <s v="?"/>
    <m/>
    <m/>
    <m/>
    <n v="1"/>
    <n v="1560"/>
    <n v="1580"/>
    <n v="21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oerhuyden, Hans"/>
    <s v="Voerhuyden"/>
    <s v="M00648"/>
    <x v="0"/>
    <n v="1"/>
    <s v="?"/>
    <m/>
    <m/>
    <m/>
    <n v="1"/>
    <n v="1567"/>
    <n v="1573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Vranckx, Frans"/>
    <s v="Vranckx"/>
    <s v="M00649"/>
    <x v="0"/>
    <n v="4"/>
    <s v="schilder"/>
    <m/>
    <m/>
    <m/>
    <n v="1"/>
    <n v="1564"/>
    <n v="1603"/>
    <n v="40"/>
    <n v="0"/>
    <n v="0"/>
    <m/>
    <n v="1603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s 309"/>
    <n v="1"/>
    <x v="0"/>
    <n v="1"/>
    <n v="0"/>
    <n v="0"/>
    <n v="0"/>
    <x v="0"/>
    <n v="0"/>
    <n v="0"/>
    <n v="0"/>
    <n v="0"/>
  </r>
  <r>
    <s v="Vranckx, Pieter"/>
    <s v="Vranckx"/>
    <s v="M00650"/>
    <x v="0"/>
    <m/>
    <s v="schilder"/>
    <m/>
    <m/>
    <m/>
    <n v="0"/>
    <n v="1645"/>
    <n v="1645"/>
    <n v="1"/>
    <n v="0"/>
    <n v="0"/>
    <m/>
    <n v="1645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09"/>
    <n v="1"/>
    <x v="1"/>
    <n v="0"/>
    <n v="0"/>
    <n v="1"/>
    <n v="0"/>
    <x v="0"/>
    <n v="0"/>
    <n v="0"/>
    <n v="0"/>
    <n v="0"/>
  </r>
  <r>
    <s v="Vredeman de Vries, Hans"/>
    <s v="Vredeman de Vries"/>
    <s v="M00651"/>
    <x v="0"/>
    <m/>
    <s v="schilder"/>
    <m/>
    <m/>
    <m/>
    <n v="0"/>
    <n v="1547"/>
    <n v="1566"/>
    <n v="20"/>
    <n v="0"/>
    <n v="0"/>
    <n v="1527"/>
    <n v="1607"/>
    <s v="Mechelen"/>
    <n v="51.0167"/>
    <n v="4.4667000000000003"/>
    <n v="0"/>
    <x v="1"/>
    <n v="0"/>
    <x v="14"/>
    <n v="1566"/>
    <n v="1570"/>
    <x v="3"/>
    <n v="1570"/>
    <n v="1577"/>
    <s v="Aachen"/>
    <n v="1577"/>
    <n v="1586"/>
    <s v="Antwerp"/>
    <n v="1586"/>
    <n v="1599"/>
    <s v="Germany"/>
    <s v="Amsterdam"/>
    <x v="41"/>
    <m/>
    <m/>
    <m/>
    <m/>
    <m/>
    <s v="father"/>
    <s v="Vredeman de Vries, Salomon"/>
    <m/>
    <m/>
    <m/>
    <n v="1"/>
    <x v="0"/>
    <n v="0"/>
    <n v="0"/>
    <n v="0"/>
    <n v="0"/>
    <x v="1"/>
    <n v="0"/>
    <n v="0"/>
    <n v="0"/>
    <n v="0"/>
  </r>
  <r>
    <s v="Vredeman de Vries, Salomon"/>
    <s v="Vredeman de Vries"/>
    <s v="M00652"/>
    <x v="0"/>
    <m/>
    <s v="schilder"/>
    <m/>
    <m/>
    <m/>
    <n v="0"/>
    <n v="1576"/>
    <n v="1587"/>
    <n v="12"/>
    <n v="0"/>
    <n v="0"/>
    <n v="1556"/>
    <n v="1604"/>
    <s v="Mechelen"/>
    <n v="51.0167"/>
    <n v="4.4667000000000003"/>
    <n v="1"/>
    <x v="1"/>
    <n v="0"/>
    <x v="2"/>
    <n v="1587"/>
    <n v="1604"/>
    <x v="30"/>
    <m/>
    <m/>
    <m/>
    <m/>
    <m/>
    <m/>
    <m/>
    <m/>
    <m/>
    <m/>
    <x v="34"/>
    <m/>
    <m/>
    <m/>
    <m/>
    <m/>
    <s v="son"/>
    <s v="Vredeman de Vries, Hans"/>
    <m/>
    <m/>
    <m/>
    <n v="1"/>
    <x v="1"/>
    <n v="1"/>
    <n v="0"/>
    <n v="0"/>
    <n v="0"/>
    <x v="0"/>
    <n v="1"/>
    <n v="0"/>
    <n v="0"/>
    <n v="0"/>
  </r>
  <r>
    <s v="Vrints, Gielis"/>
    <s v="Vrints"/>
    <s v="M00653"/>
    <x v="0"/>
    <n v="7"/>
    <s v="stoffeerder"/>
    <m/>
    <m/>
    <m/>
    <n v="1"/>
    <n v="1614"/>
    <n v="1641"/>
    <n v="28"/>
    <n v="1"/>
    <n v="1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1"/>
    <n v="1"/>
    <n v="0"/>
    <x v="0"/>
    <n v="0"/>
    <n v="0"/>
    <n v="0"/>
    <n v="0"/>
  </r>
  <r>
    <s v="Vrints, Jan"/>
    <s v="Vrints"/>
    <s v="M00654"/>
    <x v="0"/>
    <n v="1"/>
    <s v="?"/>
    <m/>
    <m/>
    <m/>
    <n v="1"/>
    <n v="1592"/>
    <n v="1598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0"/>
    <n v="0"/>
    <n v="0"/>
    <x v="0"/>
    <n v="0"/>
    <n v="0"/>
    <n v="0"/>
    <n v="0"/>
  </r>
  <r>
    <s v="Vrints, Jan Baptist"/>
    <s v="Vrints"/>
    <s v="M00655"/>
    <x v="0"/>
    <m/>
    <s v="engraver"/>
    <m/>
    <m/>
    <m/>
    <n v="0"/>
    <n v="1621"/>
    <n v="1673"/>
    <n v="53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1"/>
    <x v="0"/>
    <n v="0"/>
    <n v="0"/>
    <n v="0"/>
    <n v="0"/>
  </r>
  <r>
    <s v="Vrints, Remi"/>
    <s v="Vrints"/>
    <s v="M00656"/>
    <x v="0"/>
    <m/>
    <s v="schilder"/>
    <m/>
    <m/>
    <m/>
    <n v="0"/>
    <n v="1614"/>
    <n v="1619"/>
    <n v="6"/>
    <n v="1"/>
    <n v="1"/>
    <n v="1594"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abbes, Francois"/>
    <s v="Wabbes"/>
    <s v="M00657"/>
    <x v="0"/>
    <n v="1"/>
    <s v="beeldsnijder"/>
    <m/>
    <m/>
    <m/>
    <n v="1"/>
    <n v="1625"/>
    <n v="1631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Webels, Andries"/>
    <s v="Webels"/>
    <s v="M00658"/>
    <x v="0"/>
    <n v="1"/>
    <s v="?"/>
    <m/>
    <m/>
    <m/>
    <n v="1"/>
    <n v="1566"/>
    <n v="1572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1"/>
    <n v="0"/>
    <n v="0"/>
    <n v="0"/>
    <x v="0"/>
    <n v="0"/>
    <n v="0"/>
    <n v="0"/>
    <n v="0"/>
  </r>
  <r>
    <s v="Weimers, Corneel"/>
    <s v="Weimers"/>
    <s v="M00659"/>
    <x v="0"/>
    <n v="1"/>
    <s v="beeldsnijder"/>
    <m/>
    <m/>
    <m/>
    <n v="1"/>
    <n v="1629"/>
    <n v="1635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0"/>
    <n v="0"/>
    <n v="1"/>
    <n v="0"/>
    <x v="0"/>
    <n v="0"/>
    <n v="0"/>
    <n v="0"/>
    <n v="0"/>
  </r>
  <r>
    <s v="Wellemans, Gregorius"/>
    <s v="Wellemans"/>
    <s v="M00660"/>
    <x v="0"/>
    <m/>
    <s v="schilder"/>
    <m/>
    <m/>
    <m/>
    <n v="0"/>
    <n v="1551"/>
    <n v="1569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278"/>
    <n v="1"/>
    <x v="0"/>
    <n v="0"/>
    <n v="0"/>
    <n v="0"/>
    <n v="0"/>
    <x v="0"/>
    <n v="0"/>
    <n v="0"/>
    <n v="0"/>
    <n v="0"/>
  </r>
  <r>
    <s v="Weyermans, Paul"/>
    <s v="Weyermans"/>
    <s v="M00661"/>
    <x v="0"/>
    <m/>
    <s v="schilder"/>
    <m/>
    <m/>
    <m/>
    <n v="0"/>
    <n v="1578"/>
    <n v="1596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Neeffs 323"/>
    <n v="1"/>
    <x v="1"/>
    <n v="1"/>
    <n v="0"/>
    <n v="0"/>
    <n v="0"/>
    <x v="0"/>
    <n v="0"/>
    <n v="0"/>
    <n v="0"/>
    <n v="0"/>
  </r>
  <r>
    <s v="Willems, Marcus"/>
    <s v="Willems"/>
    <s v="M00662"/>
    <x v="0"/>
    <m/>
    <s v="schilder"/>
    <s v="glasschilder"/>
    <m/>
    <m/>
    <n v="0"/>
    <n v="1552"/>
    <n v="1561"/>
    <n v="10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Williams, Sielis"/>
    <s v="Williams"/>
    <s v="M00663"/>
    <x v="0"/>
    <n v="1"/>
    <s v="?"/>
    <m/>
    <m/>
    <m/>
    <n v="1"/>
    <n v="1560"/>
    <n v="1566"/>
    <n v="7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0"/>
    <n v="0"/>
    <n v="0"/>
    <n v="0"/>
    <n v="0"/>
    <x v="0"/>
    <n v="0"/>
    <n v="0"/>
    <n v="0"/>
    <n v="0"/>
  </r>
  <r>
    <s v="Winckelhoven, Anthonie"/>
    <s v="Winckelhoven"/>
    <s v="M00664"/>
    <x v="0"/>
    <m/>
    <s v="schilder"/>
    <m/>
    <m/>
    <m/>
    <n v="0"/>
    <n v="1585"/>
    <n v="1603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ollenbosch, Jan"/>
    <s v="Wollenbosch"/>
    <s v="M00665"/>
    <x v="0"/>
    <n v="6"/>
    <s v="schilder"/>
    <m/>
    <n v="1"/>
    <m/>
    <n v="1"/>
    <n v="1592"/>
    <n v="1629"/>
    <n v="38"/>
    <n v="1"/>
    <n v="1"/>
    <m/>
    <n v="1629"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s v="AL"/>
    <n v="1"/>
    <x v="1"/>
    <n v="1"/>
    <n v="1"/>
    <n v="1"/>
    <n v="0"/>
    <x v="0"/>
    <n v="0"/>
    <n v="0"/>
    <n v="0"/>
    <n v="0"/>
  </r>
  <r>
    <s v="Ysermans, Frans"/>
    <s v="Ysermans"/>
    <s v="M00666"/>
    <x v="0"/>
    <m/>
    <s v="schilder"/>
    <m/>
    <n v="1"/>
    <m/>
    <n v="0"/>
    <n v="1572"/>
    <n v="1590"/>
    <n v="19"/>
    <n v="0"/>
    <n v="0"/>
    <m/>
    <n v="1614"/>
    <s v="Mechelen"/>
    <n v="51.0167"/>
    <n v="4.4667000000000003"/>
    <n v="1"/>
    <x v="1"/>
    <n v="0"/>
    <x v="1"/>
    <n v="1590"/>
    <n v="1614"/>
    <x v="3"/>
    <m/>
    <m/>
    <m/>
    <m/>
    <m/>
    <m/>
    <m/>
    <m/>
    <m/>
    <m/>
    <x v="3"/>
    <m/>
    <m/>
    <m/>
    <m/>
    <m/>
    <m/>
    <m/>
    <m/>
    <m/>
    <s v="Neeffs 287"/>
    <n v="1"/>
    <x v="1"/>
    <n v="1"/>
    <n v="0"/>
    <n v="0"/>
    <n v="0"/>
    <x v="0"/>
    <n v="1"/>
    <n v="0"/>
    <n v="0"/>
    <n v="0"/>
  </r>
  <r>
    <s v="Zellaer, Vincent"/>
    <s v="Zellaer"/>
    <s v="M00667"/>
    <x v="0"/>
    <m/>
    <s v="schilder"/>
    <m/>
    <m/>
    <m/>
    <n v="0"/>
    <m/>
    <m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en Wouwer, Erasmus"/>
    <s v="Van den Wouwer"/>
    <s v="L00001"/>
    <x v="1"/>
    <m/>
    <s v="?"/>
    <m/>
    <m/>
    <m/>
    <n v="0"/>
    <n v="1538"/>
    <n v="15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Horbens, Jan "/>
    <s v="Horbens"/>
    <s v="L00002"/>
    <x v="1"/>
    <m/>
    <s v="schilder"/>
    <m/>
    <m/>
    <m/>
    <n v="0"/>
    <n v="1546"/>
    <n v="155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bercht, Romment"/>
    <s v="Verbercht"/>
    <s v="L00003"/>
    <x v="1"/>
    <m/>
    <s v="?"/>
    <m/>
    <m/>
    <m/>
    <n v="0"/>
    <n v="1547"/>
    <n v="155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Coeck, Jan"/>
    <s v="de Coeck"/>
    <s v="L00004"/>
    <x v="1"/>
    <m/>
    <s v="schilder"/>
    <m/>
    <m/>
    <m/>
    <n v="0"/>
    <n v="1549"/>
    <n v="155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auwels, Heynken "/>
    <s v="Pauwels"/>
    <s v="L00005"/>
    <x v="1"/>
    <m/>
    <s v="schilder"/>
    <m/>
    <m/>
    <m/>
    <n v="0"/>
    <n v="1549"/>
    <n v="155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eghers, Geromken "/>
    <s v="Seghers"/>
    <s v="L00006"/>
    <x v="1"/>
    <m/>
    <s v="?"/>
    <m/>
    <m/>
    <m/>
    <n v="0"/>
    <n v="1549"/>
    <n v="155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Omlop, Jan "/>
    <s v="Omlop"/>
    <s v="L00007"/>
    <x v="1"/>
    <m/>
    <s v="?"/>
    <m/>
    <m/>
    <m/>
    <n v="0"/>
    <n v="1550"/>
    <n v="15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wyllien , ?"/>
    <s v="Swyllien "/>
    <s v="L00008"/>
    <x v="1"/>
    <m/>
    <s v="?"/>
    <m/>
    <m/>
    <m/>
    <n v="0"/>
    <n v="1550"/>
    <n v="15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Brieckberghe, Oriaen "/>
    <s v="Van Brieckberghe"/>
    <s v="L00009"/>
    <x v="1"/>
    <m/>
    <s v="schilder"/>
    <m/>
    <m/>
    <m/>
    <n v="0"/>
    <n v="1550"/>
    <n v="15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russers, Jaak "/>
    <s v="Brussers"/>
    <s v="L00010"/>
    <x v="1"/>
    <m/>
    <s v="?"/>
    <m/>
    <m/>
    <m/>
    <n v="0"/>
    <n v="1551"/>
    <n v="15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uyssrogge, Jan "/>
    <s v="Buyssrogge"/>
    <s v="L00011"/>
    <x v="1"/>
    <m/>
    <s v="verlichter"/>
    <m/>
    <m/>
    <m/>
    <n v="0"/>
    <n v="1551"/>
    <n v="15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Tielman, Neelken "/>
    <s v="Tielman"/>
    <s v="L00012"/>
    <x v="1"/>
    <m/>
    <s v="schilder"/>
    <m/>
    <m/>
    <m/>
    <n v="0"/>
    <n v="1552"/>
    <n v="155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Papenbroeck, Neyl "/>
    <s v="Van Papenbroeck"/>
    <s v="L00013"/>
    <x v="1"/>
    <m/>
    <s v="?"/>
    <m/>
    <m/>
    <m/>
    <n v="0"/>
    <n v="1552"/>
    <n v="155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Heyns, Jan "/>
    <s v="Heyns"/>
    <s v="L00015"/>
    <x v="1"/>
    <m/>
    <s v="schilder"/>
    <m/>
    <m/>
    <m/>
    <n v="0"/>
    <n v="1553"/>
    <n v="15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auwels, Jaak"/>
    <s v="Pauwels"/>
    <s v="L00016"/>
    <x v="1"/>
    <m/>
    <s v="schilder"/>
    <m/>
    <m/>
    <m/>
    <n v="0"/>
    <n v="1553"/>
    <n v="15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elst, Pierken"/>
    <s v="Verelst"/>
    <s v="L00017"/>
    <x v="1"/>
    <m/>
    <s v="schilder"/>
    <m/>
    <m/>
    <m/>
    <n v="0"/>
    <n v="1553"/>
    <n v="15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Kael, Luycx"/>
    <s v="de Kael"/>
    <s v="L00018"/>
    <x v="1"/>
    <m/>
    <s v="schilder"/>
    <m/>
    <m/>
    <m/>
    <n v="0"/>
    <n v="1554"/>
    <n v="15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lamincx, Floris"/>
    <s v="Vlamincx"/>
    <s v="L00019"/>
    <x v="1"/>
    <m/>
    <s v="?"/>
    <m/>
    <m/>
    <m/>
    <n v="0"/>
    <n v="1554"/>
    <n v="15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ovelaers, Geromken "/>
    <s v="Covelaers"/>
    <s v="L00020"/>
    <x v="1"/>
    <m/>
    <s v="?"/>
    <m/>
    <m/>
    <m/>
    <n v="0"/>
    <n v="1555"/>
    <n v="15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Cock, Adriaen"/>
    <s v="de Cock"/>
    <s v="L00021"/>
    <x v="1"/>
    <m/>
    <s v="?"/>
    <m/>
    <m/>
    <m/>
    <n v="0"/>
    <n v="1555"/>
    <n v="15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ircx, Gert "/>
    <s v="Dircx"/>
    <s v="L00022"/>
    <x v="1"/>
    <m/>
    <s v="?"/>
    <m/>
    <m/>
    <m/>
    <n v="0"/>
    <n v="1555"/>
    <n v="15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Hollemans, Jacob"/>
    <s v="Hollemans"/>
    <s v="L00023"/>
    <x v="1"/>
    <m/>
    <s v="schilder"/>
    <m/>
    <m/>
    <m/>
    <n v="0"/>
    <n v="1555"/>
    <n v="15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Regouts, Adriaen "/>
    <s v="Regouts"/>
    <s v="L00024"/>
    <x v="1"/>
    <m/>
    <s v="?"/>
    <m/>
    <m/>
    <m/>
    <n v="0"/>
    <n v="1555"/>
    <n v="15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Veecken, Machiel"/>
    <s v="Van der Veecken"/>
    <s v="L00025"/>
    <x v="1"/>
    <m/>
    <s v="?"/>
    <m/>
    <m/>
    <m/>
    <n v="0"/>
    <n v="1555"/>
    <n v="15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oekstuyn, Roment"/>
    <s v="Boekstuyn"/>
    <s v="L00026"/>
    <x v="1"/>
    <m/>
    <s v="?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oeymans , ?"/>
    <s v="Boeymans "/>
    <s v="L00027"/>
    <x v="1"/>
    <m/>
    <s v="?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laes, Merten "/>
    <s v="Claes"/>
    <s v="L00028"/>
    <x v="1"/>
    <m/>
    <s v="?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oppenmuncks, ?"/>
    <s v="Coppenmuncks"/>
    <s v="L00029"/>
    <x v="1"/>
    <m/>
    <s v="schilder"/>
    <m/>
    <n v="1"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eerts, Claes"/>
    <s v="Geerts"/>
    <s v="L00030"/>
    <x v="1"/>
    <m/>
    <s v="?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ommaers, Coppen"/>
    <s v="Gommaers"/>
    <s v="L00031"/>
    <x v="1"/>
    <m/>
    <s v="glasschilder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Jenten, Dierick"/>
    <s v="Jenten"/>
    <s v="L00032"/>
    <x v="1"/>
    <m/>
    <s v="schilder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n Hove, Jan"/>
    <s v="Van den Hove"/>
    <s v="L00033"/>
    <x v="1"/>
    <m/>
    <s v="?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Leemput, Jan"/>
    <s v="Van Leemput"/>
    <s v="L00034"/>
    <x v="1"/>
    <m/>
    <s v="?"/>
    <m/>
    <m/>
    <m/>
    <n v="0"/>
    <n v="1556"/>
    <n v="15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ooten, Merten "/>
    <s v="Gooten"/>
    <s v="L00036"/>
    <x v="1"/>
    <m/>
    <s v="?"/>
    <m/>
    <m/>
    <m/>
    <n v="0"/>
    <n v="1557"/>
    <n v="15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Moens, Dirk"/>
    <s v="Moens"/>
    <s v="L00037"/>
    <x v="1"/>
    <m/>
    <s v="schilder"/>
    <m/>
    <m/>
    <m/>
    <n v="0"/>
    <n v="1557"/>
    <n v="15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Thielemans, Hansken "/>
    <s v="Thielemans"/>
    <s v="L00038"/>
    <x v="1"/>
    <m/>
    <s v="?"/>
    <m/>
    <m/>
    <m/>
    <n v="0"/>
    <n v="1557"/>
    <n v="15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Ieteghem, Pierken"/>
    <s v="Van Ieteghem"/>
    <s v="L00039"/>
    <x v="1"/>
    <m/>
    <s v="?"/>
    <m/>
    <m/>
    <m/>
    <n v="0"/>
    <n v="1557"/>
    <n v="15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Sellaer, Stoffel "/>
    <s v="Van Sellaer"/>
    <s v="L00040"/>
    <x v="1"/>
    <m/>
    <s v="?"/>
    <m/>
    <m/>
    <m/>
    <n v="0"/>
    <n v="1557"/>
    <n v="15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isscoppen, Daniel"/>
    <s v="Bisscoppen"/>
    <s v="L00041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isscoppen, Frans"/>
    <s v="Bisscoppen"/>
    <s v="L00042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Bey, Hansken"/>
    <s v="de Bey"/>
    <s v="L00043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Herstraete, Roment"/>
    <s v="de Herstraete"/>
    <s v="L00044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Spaegnaert, Pierken"/>
    <s v="de Spaegnaert"/>
    <s v="L00045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Huydelers, Adriaen"/>
    <s v="Huydelers"/>
    <s v="L00046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Mascapt, Hansken"/>
    <s v="Mascapt"/>
    <s v="L00047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Moens, Coppen "/>
    <s v="Moens"/>
    <s v="L00048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Olivys, Baptiste"/>
    <s v="Olivys"/>
    <s v="L00049"/>
    <x v="1"/>
    <m/>
    <s v="glas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Oostens, Frans"/>
    <s v="Oostens"/>
    <s v="L00050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ieten, Jacus"/>
    <s v="Pieten"/>
    <s v="L00051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cheers, Willem"/>
    <s v="Scheers"/>
    <s v="L00052"/>
    <x v="1"/>
    <m/>
    <s v="beeldsnij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n Bossche, Anthonis"/>
    <s v="Van den Bossche"/>
    <s v="L00053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n Haute, Willem"/>
    <s v="Van den Haute"/>
    <s v="L00054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Hoeven, Frans"/>
    <s v="Van der Hoeven"/>
    <s v="L00055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Haltere, Joseph"/>
    <s v="Van Haltere"/>
    <s v="L00056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Roye, Jan"/>
    <s v="Van Roye"/>
    <s v="L00057"/>
    <x v="1"/>
    <m/>
    <s v="schilder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Steynenmolen, Stephen"/>
    <s v="Van Steynenmolen"/>
    <s v="L00058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raren, Claes"/>
    <s v="Verraren"/>
    <s v="L00059"/>
    <x v="1"/>
    <m/>
    <s v="?"/>
    <m/>
    <m/>
    <m/>
    <n v="0"/>
    <n v="1558"/>
    <n v="15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recht, Jan"/>
    <s v="Brecht"/>
    <s v="L00061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Backer, Pauken "/>
    <s v="de Backer"/>
    <s v="L00062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Hovder , ?"/>
    <s v="de Hovder "/>
    <s v="L00063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Ka, Nicolas"/>
    <s v="de Ka"/>
    <s v="L00064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Kael, Gielis"/>
    <s v="de Kael"/>
    <s v="L00065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Poeter, Antonius"/>
    <s v="de Poeter"/>
    <s v="L00066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Praet, Augustyn"/>
    <s v="de Praet"/>
    <s v="L00067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Vos, Willem"/>
    <s v="de Vos"/>
    <s v="L00068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fner, Augustijn"/>
    <s v="Defner"/>
    <s v="L00069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ruyver, Simoen"/>
    <s v="Druyver"/>
    <s v="L00070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Evels, Pietken"/>
    <s v="Evels"/>
    <s v="L00071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Joressen, Gielis"/>
    <s v="Joressen"/>
    <s v="L00073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Mols, Engel"/>
    <s v="Mols"/>
    <s v="L00074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Roysen, Baptiste"/>
    <s v="Roysen"/>
    <s v="L00075"/>
    <x v="1"/>
    <m/>
    <s v="verlicht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onnecoeten, Claes"/>
    <s v="Sonnecoeten"/>
    <s v="L00076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ternie, Hansken"/>
    <s v="Sternie"/>
    <s v="L00077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Hoeve, Abraham"/>
    <s v="Van der Hoeve"/>
    <s v="L00078"/>
    <x v="1"/>
    <m/>
    <s v="plaatsnij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Muscom, Cornelis"/>
    <s v="Van Muscom"/>
    <s v="L00079"/>
    <x v="1"/>
    <m/>
    <s v="schilder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Nuffel, Broelen"/>
    <s v="Van Nuffel"/>
    <s v="L00080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Vossel, Pierken"/>
    <s v="Van Vossel"/>
    <s v="L00081"/>
    <x v="1"/>
    <m/>
    <s v="?"/>
    <m/>
    <m/>
    <m/>
    <n v="0"/>
    <n v="1559"/>
    <n v="15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leymans, Peerken"/>
    <s v="Cleymans"/>
    <s v="L00082"/>
    <x v="1"/>
    <m/>
    <s v="?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oertmans, Heynken"/>
    <s v="Coertmans"/>
    <s v="L00083"/>
    <x v="1"/>
    <m/>
    <s v="?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upont, Louwies"/>
    <s v="Dupont"/>
    <s v="L00084"/>
    <x v="1"/>
    <m/>
    <s v="schilder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Lemmens, Roment"/>
    <s v="Lemmens"/>
    <s v="L00085"/>
    <x v="1"/>
    <m/>
    <s v="schilder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chotels, Hensken"/>
    <s v="Schotels"/>
    <s v="L00086"/>
    <x v="1"/>
    <m/>
    <s v="?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yllenis, Heynken"/>
    <s v="Syllenis"/>
    <s v="L00087"/>
    <x v="1"/>
    <m/>
    <s v="?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Tobbacx, Heinken"/>
    <s v="Tobbacx"/>
    <s v="L00088"/>
    <x v="1"/>
    <m/>
    <s v="schilder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Heevert, Roment"/>
    <s v="Van Heevert"/>
    <s v="L00089"/>
    <x v="1"/>
    <m/>
    <s v="schilder"/>
    <m/>
    <m/>
    <m/>
    <n v="0"/>
    <n v="1560"/>
    <n v="15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rowies, Lodewijk"/>
    <s v="Crowies"/>
    <s v="L00091"/>
    <x v="1"/>
    <m/>
    <s v="schild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aems, Hendrik"/>
    <s v="Daems"/>
    <s v="L00092"/>
    <x v="1"/>
    <m/>
    <s v="schild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Wint, Antonius"/>
    <s v="de Wint"/>
    <s v="L00093"/>
    <x v="1"/>
    <m/>
    <s v="?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Wooll, Hensken"/>
    <s v="de Wooll"/>
    <s v="L00094"/>
    <x v="1"/>
    <m/>
    <s v="?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onjon, Jeroom"/>
    <s v="Donjon"/>
    <s v="L00095"/>
    <x v="1"/>
    <m/>
    <s v="?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Oystens, Merten"/>
    <s v="Oystens"/>
    <s v="L00097"/>
    <x v="1"/>
    <m/>
    <s v="?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ei, Hans"/>
    <s v="Pei"/>
    <s v="L00099"/>
    <x v="1"/>
    <m/>
    <s v="schild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cheers, Hendrik"/>
    <s v="Scheers"/>
    <s v="L00100"/>
    <x v="1"/>
    <m/>
    <s v="verlicht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ierden, Anneken"/>
    <s v="Sierden"/>
    <s v="L00101"/>
    <x v="1"/>
    <m/>
    <s v="printstek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Veecken, Gerald"/>
    <s v="Van der Veecken"/>
    <s v="L00104"/>
    <x v="1"/>
    <m/>
    <s v="schild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Roye, Leonard"/>
    <s v="Van Roye"/>
    <s v="L00105"/>
    <x v="1"/>
    <m/>
    <s v="?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Linden, Jasper"/>
    <s v="Van der Linden"/>
    <s v="L00106"/>
    <x v="1"/>
    <m/>
    <s v="schilder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Wouters, Frans"/>
    <s v="Wouters"/>
    <s v="L00107"/>
    <x v="1"/>
    <m/>
    <s v="?"/>
    <m/>
    <m/>
    <m/>
    <n v="0"/>
    <n v="1561"/>
    <n v="15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aeckx, Hansken"/>
    <s v="Baeckx"/>
    <s v="L00109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erckman, Pieter"/>
    <s v="Berckman"/>
    <s v="L00110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oppens, Robert"/>
    <s v="Coppens"/>
    <s v="L00111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Greve, Hansken"/>
    <s v="de Greve"/>
    <s v="L00112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Greve, Peerken"/>
    <s v="de Greve"/>
    <s v="L00113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Haen, Geeraert"/>
    <s v="de Haen"/>
    <s v="L00114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Kuster, Hansken"/>
    <s v="de Kuster"/>
    <s v="L00115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Vleeschouwer, Pauken"/>
    <s v="de Vleeschouwer"/>
    <s v="L00116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auns, Hansken"/>
    <s v="Gauns"/>
    <s v="L00117"/>
    <x v="1"/>
    <m/>
    <s v="glas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aylens, Fransen"/>
    <s v="Gaylens"/>
    <s v="L00118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ovaerts, Herman"/>
    <s v="Govaerts"/>
    <s v="L00119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Hoevest, Lieven"/>
    <s v="Hoevest"/>
    <s v="L00120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Hoeybosches, Christiaen"/>
    <s v="Hoeybosches"/>
    <s v="L00121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Lenaerts, Hans"/>
    <s v="Lenaerts"/>
    <s v="L00122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Lombaers, Caerle"/>
    <s v="Lombaers"/>
    <s v="L00123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Matthys, Gielis"/>
    <s v="Matthys"/>
    <s v="L00124"/>
    <x v="1"/>
    <m/>
    <s v="glas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oepetens, Hansken"/>
    <s v="Poepetens"/>
    <s v="L00125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yls, Pierken"/>
    <s v="Pyls"/>
    <s v="L00126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Rans, Claes"/>
    <s v="Rans"/>
    <s v="L00127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n Berghe, Dierick"/>
    <s v="Van den Berghe"/>
    <s v="L00129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n Hont, Jan"/>
    <s v="Van den Hont"/>
    <s v="L00130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iepenbeecken, Boudewyn"/>
    <s v="Van Diepenbeecken"/>
    <s v="L00131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heyden, Coppen"/>
    <s v="Verheyden"/>
    <s v="L00132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heyen, Hanske"/>
    <s v="Verheyen"/>
    <s v="L00133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huden, Fluys"/>
    <s v="Verhuden"/>
    <s v="L00134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erstrate, Romment"/>
    <s v="Verstrate"/>
    <s v="L00135"/>
    <x v="1"/>
    <m/>
    <s v="schilder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Weers, Floris"/>
    <s v="Weers"/>
    <s v="L00136"/>
    <x v="1"/>
    <m/>
    <s v="?"/>
    <m/>
    <m/>
    <m/>
    <n v="0"/>
    <n v="1562"/>
    <n v="15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isschop, Thomas"/>
    <s v="Bisschop"/>
    <s v="L00137"/>
    <x v="1"/>
    <m/>
    <s v="schilder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Wint, Willem van Brussel"/>
    <s v="de Wint"/>
    <s v="L00138"/>
    <x v="1"/>
    <m/>
    <s v="schilder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Janssens, Willem"/>
    <s v="Janssens"/>
    <s v="L00139"/>
    <x v="1"/>
    <m/>
    <s v="schilder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Jaspers, Ghysbrecht"/>
    <s v="Jaspers"/>
    <s v="L00140"/>
    <x v="1"/>
    <m/>
    <s v="schilder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Roguyts, Thoentien"/>
    <s v="Roguyts"/>
    <s v="L00141"/>
    <x v="1"/>
    <m/>
    <s v="?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Hyden, Hans"/>
    <s v="Van der Hyden"/>
    <s v="L00142"/>
    <x v="1"/>
    <m/>
    <s v="beeldsnijder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Stock, Denys"/>
    <s v="Van Stock"/>
    <s v="L00143"/>
    <x v="1"/>
    <m/>
    <s v="schilder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Meere, Herman"/>
    <s v="Van der Meere"/>
    <s v="L00144"/>
    <x v="1"/>
    <m/>
    <s v="?"/>
    <m/>
    <m/>
    <m/>
    <n v="0"/>
    <n v="1563"/>
    <n v="15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ollaerts, Kersten"/>
    <s v="Bollaerts"/>
    <s v="L00146"/>
    <x v="1"/>
    <m/>
    <s v="?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Geerts, Flups"/>
    <s v="Geerts"/>
    <s v="L00147"/>
    <x v="1"/>
    <m/>
    <s v="schilder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Sermerten, Coppen"/>
    <s v="Sermerten"/>
    <s v="L00148"/>
    <x v="1"/>
    <m/>
    <s v="schilder"/>
    <m/>
    <n v="1"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 Schlype, Claes"/>
    <s v="Van de Schlype"/>
    <s v="L00149"/>
    <x v="1"/>
    <m/>
    <s v="?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Gruendale, Joseph"/>
    <s v="Van Gruendale"/>
    <s v="L00150"/>
    <x v="1"/>
    <m/>
    <s v="schilder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Rootvent, Frans"/>
    <s v="Van Rootvent"/>
    <s v="L00151"/>
    <x v="1"/>
    <m/>
    <s v="schilder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der Nieuwermeulen, Hendrick"/>
    <s v="Van der Nieuwermeulen"/>
    <s v="L00152"/>
    <x v="1"/>
    <m/>
    <s v="?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Wouters, Floris"/>
    <s v="Wouters"/>
    <s v="L00153"/>
    <x v="1"/>
    <m/>
    <s v="?"/>
    <m/>
    <m/>
    <m/>
    <n v="0"/>
    <n v="1564"/>
    <n v="15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Beda, Hendrik"/>
    <s v="Beda"/>
    <s v="L00154"/>
    <x v="1"/>
    <m/>
    <s v="?"/>
    <m/>
    <m/>
    <m/>
    <n v="0"/>
    <n v="1565"/>
    <n v="15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Bruyne, Bertelken"/>
    <s v="de Bruyne"/>
    <s v="L00155"/>
    <x v="1"/>
    <m/>
    <s v="?"/>
    <m/>
    <m/>
    <m/>
    <n v="0"/>
    <n v="1565"/>
    <n v="15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de Ka, Siel"/>
    <s v="de Ka"/>
    <s v="L00156"/>
    <x v="1"/>
    <m/>
    <s v="?"/>
    <m/>
    <m/>
    <m/>
    <n v="0"/>
    <n v="1565"/>
    <n v="15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Proest, Lodewyk"/>
    <s v="Proest"/>
    <s v="L00157"/>
    <x v="1"/>
    <m/>
    <s v="?"/>
    <m/>
    <m/>
    <m/>
    <n v="0"/>
    <n v="1565"/>
    <n v="15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Stock, Denys"/>
    <s v="Van Stock"/>
    <s v="L00158"/>
    <x v="1"/>
    <m/>
    <s v="schilder"/>
    <m/>
    <m/>
    <m/>
    <n v="0"/>
    <n v="1565"/>
    <n v="15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Van Middeldonck, Cornelis"/>
    <s v="Van Middeldonck"/>
    <s v="L00160"/>
    <x v="1"/>
    <m/>
    <s v="schilder"/>
    <m/>
    <m/>
    <m/>
    <n v="0"/>
    <n v="1566"/>
    <n v="157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0"/>
    <n v="0"/>
    <n v="0"/>
    <n v="0"/>
    <x v="0"/>
    <n v="0"/>
    <n v="0"/>
    <n v="0"/>
    <n v="0"/>
  </r>
  <r>
    <s v="Claysens, Adriaen"/>
    <s v="Claysens"/>
    <s v="L00161"/>
    <x v="1"/>
    <m/>
    <s v="schilder"/>
    <m/>
    <m/>
    <m/>
    <n v="0"/>
    <n v="1567"/>
    <n v="157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de Cordes, Caerle"/>
    <s v="de Cordes"/>
    <s v="L00162"/>
    <x v="1"/>
    <m/>
    <s v="?"/>
    <m/>
    <m/>
    <m/>
    <n v="0"/>
    <n v="1567"/>
    <n v="157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de Helt, Matheus"/>
    <s v="de Helt"/>
    <s v="L00163"/>
    <x v="1"/>
    <m/>
    <s v="vergulder"/>
    <m/>
    <m/>
    <m/>
    <n v="0"/>
    <n v="1567"/>
    <n v="157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an Wallem, Gielis"/>
    <s v="Van Wallem"/>
    <s v="L00164"/>
    <x v="1"/>
    <m/>
    <s v="?"/>
    <m/>
    <m/>
    <m/>
    <n v="0"/>
    <n v="1567"/>
    <n v="157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Bollaerts, Coppen"/>
    <s v="Bollaerts"/>
    <s v="L00165"/>
    <x v="1"/>
    <m/>
    <s v="?"/>
    <m/>
    <m/>
    <m/>
    <n v="0"/>
    <n v="1568"/>
    <n v="157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Pauwels, Coppen"/>
    <s v="Pauwels"/>
    <s v="L00166"/>
    <x v="1"/>
    <m/>
    <s v="?"/>
    <m/>
    <m/>
    <m/>
    <n v="0"/>
    <n v="1568"/>
    <n v="157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an den Eynde, Corneel"/>
    <s v="Van den Eynde"/>
    <s v="L00167"/>
    <x v="1"/>
    <m/>
    <s v="schilder"/>
    <m/>
    <n v="1"/>
    <m/>
    <n v="0"/>
    <n v="1568"/>
    <n v="157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an Eeghem, Geert"/>
    <s v="Van Eeghem"/>
    <s v="L00168"/>
    <x v="1"/>
    <m/>
    <s v="?"/>
    <m/>
    <m/>
    <m/>
    <n v="0"/>
    <n v="1568"/>
    <n v="157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erlinden, Hans"/>
    <s v="Verlinden"/>
    <s v="L00169"/>
    <x v="1"/>
    <m/>
    <s v="schilder"/>
    <m/>
    <m/>
    <m/>
    <n v="0"/>
    <n v="1568"/>
    <n v="157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Keulemans, Pieter"/>
    <s v="Keulemans"/>
    <s v="L00170"/>
    <x v="1"/>
    <m/>
    <s v="?"/>
    <m/>
    <m/>
    <m/>
    <n v="0"/>
    <n v="1569"/>
    <n v="157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Wolkaerts, Hans"/>
    <s v="Wolkaerts"/>
    <s v="L00171"/>
    <x v="1"/>
    <m/>
    <s v="?"/>
    <m/>
    <m/>
    <m/>
    <n v="0"/>
    <n v="1569"/>
    <n v="157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de Booees, Henske"/>
    <s v="de Booees"/>
    <s v="L00172"/>
    <x v="1"/>
    <m/>
    <s v="schilder"/>
    <m/>
    <m/>
    <m/>
    <n v="0"/>
    <n v="1570"/>
    <n v="15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Turroen, Stoffel"/>
    <s v="Turroen"/>
    <s v="L00173"/>
    <x v="1"/>
    <m/>
    <s v="schilder"/>
    <m/>
    <m/>
    <m/>
    <n v="0"/>
    <n v="1570"/>
    <n v="15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an den Poel, Balten"/>
    <s v="Van den Poel"/>
    <s v="L00174"/>
    <x v="1"/>
    <m/>
    <s v="schilder"/>
    <m/>
    <m/>
    <m/>
    <n v="0"/>
    <n v="1570"/>
    <n v="15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Van der Linden, Sarel"/>
    <s v="Van der Linden"/>
    <s v="L00175"/>
    <x v="1"/>
    <m/>
    <s v="?"/>
    <m/>
    <m/>
    <m/>
    <n v="0"/>
    <n v="1570"/>
    <n v="15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0"/>
    <n v="1"/>
    <n v="0"/>
    <n v="0"/>
    <n v="0"/>
    <x v="0"/>
    <n v="0"/>
    <n v="0"/>
    <n v="0"/>
    <n v="0"/>
  </r>
  <r>
    <s v="Buyck, Rombout"/>
    <s v="Buyck"/>
    <s v="L00176"/>
    <x v="1"/>
    <m/>
    <s v="schilder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aems, Roment"/>
    <s v="Daems"/>
    <s v="L00177"/>
    <x v="1"/>
    <m/>
    <s v="?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Boey, Gielis"/>
    <s v="de Boey"/>
    <s v="L00178"/>
    <x v="1"/>
    <m/>
    <s v="schilder"/>
    <m/>
    <n v="1"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Cuypere, Hubert"/>
    <s v="de Cuypere"/>
    <s v="L00179"/>
    <x v="1"/>
    <m/>
    <s v="schilder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Grimmer, Hans"/>
    <s v="de Grimmer"/>
    <s v="L00180"/>
    <x v="1"/>
    <m/>
    <s v="?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Wynt, Jeppen "/>
    <s v="de Wynt"/>
    <s v="L00181"/>
    <x v="1"/>
    <m/>
    <s v="?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Emmens, Joos"/>
    <s v="Emmens"/>
    <s v="L00182"/>
    <x v="1"/>
    <m/>
    <s v="?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Goossen, Hanske"/>
    <s v="Goossen"/>
    <s v="L00183"/>
    <x v="1"/>
    <m/>
    <s v="schilder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Guellens, Bastiaen"/>
    <s v="Guellens"/>
    <s v="L00184"/>
    <x v="1"/>
    <m/>
    <s v="?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eelkens, Dirkus"/>
    <s v="Seelkens"/>
    <s v="L00185"/>
    <x v="1"/>
    <m/>
    <s v="schilder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ossche, Jan"/>
    <s v="Van den Bossche"/>
    <s v="L00186"/>
    <x v="1"/>
    <m/>
    <s v="?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iest, Joost "/>
    <s v="Van Diest"/>
    <s v="L00187"/>
    <x v="1"/>
    <m/>
    <s v="beeldsnijder"/>
    <m/>
    <m/>
    <m/>
    <n v="0"/>
    <n v="1571"/>
    <n v="15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avydt, Thoentje"/>
    <s v="Davydt"/>
    <s v="L00188"/>
    <x v="1"/>
    <m/>
    <s v="schilder"/>
    <m/>
    <m/>
    <m/>
    <n v="0"/>
    <n v="1572"/>
    <n v="15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erghels, Casen "/>
    <s v="Merghels"/>
    <s v="L00189"/>
    <x v="1"/>
    <m/>
    <s v="?"/>
    <m/>
    <m/>
    <m/>
    <n v="0"/>
    <n v="1572"/>
    <n v="15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Beve, Roment"/>
    <s v="Van Beve"/>
    <s v="L00190"/>
    <x v="1"/>
    <m/>
    <s v="schilder"/>
    <m/>
    <m/>
    <m/>
    <n v="0"/>
    <n v="1572"/>
    <n v="15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Hecke, Siele"/>
    <s v="Van Hecke"/>
    <s v="L00191"/>
    <x v="1"/>
    <m/>
    <s v="schilder"/>
    <m/>
    <m/>
    <m/>
    <n v="0"/>
    <n v="1572"/>
    <n v="15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eerts, Philip "/>
    <s v="Weerts"/>
    <s v="L00192"/>
    <x v="1"/>
    <m/>
    <s v="?"/>
    <m/>
    <m/>
    <m/>
    <n v="0"/>
    <n v="1572"/>
    <n v="15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outers, Romment"/>
    <s v="Wouters"/>
    <s v="L00193"/>
    <x v="1"/>
    <m/>
    <s v="schilder"/>
    <m/>
    <m/>
    <m/>
    <n v="0"/>
    <n v="1572"/>
    <n v="15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oykens, Machiel"/>
    <s v="Boykens"/>
    <s v="L00194"/>
    <x v="1"/>
    <m/>
    <s v="?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auvoers, Jacus"/>
    <s v="Dauvoers"/>
    <s v="L00195"/>
    <x v="1"/>
    <m/>
    <s v="schilder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Berthout, Hyppoliet"/>
    <s v="de Berthout"/>
    <s v="L00196"/>
    <x v="1"/>
    <m/>
    <s v="schilder"/>
    <m/>
    <n v="1"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Vos, Frans"/>
    <s v="de Vos"/>
    <s v="L00197"/>
    <x v="1"/>
    <m/>
    <s v="?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rwoers, Schasper"/>
    <s v="Derwoers"/>
    <s v="L00198"/>
    <x v="1"/>
    <m/>
    <s v="schilder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iellens, Peerken "/>
    <s v="Diellens"/>
    <s v="L00199"/>
    <x v="1"/>
    <m/>
    <s v="?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erremans, Roment"/>
    <s v="Merremans"/>
    <s v="L00201"/>
    <x v="1"/>
    <m/>
    <s v="?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eys, Peerken"/>
    <s v="Meys"/>
    <s v="L00202"/>
    <x v="1"/>
    <m/>
    <s v="schilder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tocmans, Peerken"/>
    <s v="Stocmans"/>
    <s v="L00203"/>
    <x v="1"/>
    <m/>
    <s v="schilder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ymoens, Peter"/>
    <s v="Symoens"/>
    <s v="L00204"/>
    <x v="1"/>
    <m/>
    <s v="schilder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r Auwera, Baptist"/>
    <s v="Van der Auwera"/>
    <s v="L00205"/>
    <x v="1"/>
    <m/>
    <s v="schilder"/>
    <m/>
    <m/>
    <m/>
    <n v="0"/>
    <n v="1573"/>
    <n v="15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asseliers, Lodewijk"/>
    <s v="Basseliers"/>
    <s v="L00206"/>
    <x v="1"/>
    <m/>
    <s v="?"/>
    <m/>
    <m/>
    <m/>
    <n v="0"/>
    <n v="1574"/>
    <n v="15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oxie, Adriaen"/>
    <s v="Coxie"/>
    <s v="L00207"/>
    <x v="1"/>
    <m/>
    <s v="schilder"/>
    <m/>
    <m/>
    <m/>
    <n v="0"/>
    <n v="1574"/>
    <n v="15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Neve, Jan II"/>
    <s v="de Neve"/>
    <s v="L00208"/>
    <x v="1"/>
    <m/>
    <s v="schilder"/>
    <m/>
    <m/>
    <m/>
    <n v="0"/>
    <n v="1574"/>
    <n v="15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Houdekoken, Adriaen"/>
    <s v="Houdekoken"/>
    <s v="L00209"/>
    <x v="1"/>
    <m/>
    <s v="?"/>
    <m/>
    <m/>
    <m/>
    <n v="0"/>
    <n v="1574"/>
    <n v="15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Govaerts, Wouter"/>
    <s v="Govaerts"/>
    <s v="L00210"/>
    <x v="1"/>
    <m/>
    <s v="?"/>
    <m/>
    <m/>
    <m/>
    <n v="0"/>
    <n v="1575"/>
    <n v="157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r Wille, Hans"/>
    <s v="Van der Wille"/>
    <s v="L00211"/>
    <x v="1"/>
    <m/>
    <s v="?"/>
    <m/>
    <m/>
    <m/>
    <n v="0"/>
    <n v="1575"/>
    <n v="157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Leuven, Caerel"/>
    <s v="Van Leuven"/>
    <s v="L00212"/>
    <x v="1"/>
    <m/>
    <s v="schilder"/>
    <m/>
    <m/>
    <m/>
    <n v="0"/>
    <n v="1575"/>
    <n v="157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ouckaerts, Coppen"/>
    <s v="Couckaerts"/>
    <s v="L00213"/>
    <x v="1"/>
    <m/>
    <s v="?"/>
    <m/>
    <m/>
    <m/>
    <n v="0"/>
    <n v="1576"/>
    <n v="158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Rombouts, Hans"/>
    <s v="Rombouts"/>
    <s v="L00214"/>
    <x v="1"/>
    <m/>
    <s v="schilder"/>
    <m/>
    <m/>
    <m/>
    <n v="0"/>
    <n v="1576"/>
    <n v="158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ymoens, Philip"/>
    <s v="Symoens"/>
    <s v="L00215"/>
    <x v="1"/>
    <m/>
    <s v="schilder"/>
    <m/>
    <m/>
    <m/>
    <n v="0"/>
    <n v="1578"/>
    <n v="158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 Rye, Siel"/>
    <s v="Van de Rye"/>
    <s v="L00216"/>
    <x v="1"/>
    <m/>
    <s v="schilder"/>
    <m/>
    <m/>
    <m/>
    <n v="0"/>
    <n v="1578"/>
    <n v="158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omers, Paeschier "/>
    <s v="Somers"/>
    <s v="L00217"/>
    <x v="1"/>
    <m/>
    <s v="?"/>
    <m/>
    <m/>
    <m/>
    <n v="0"/>
    <n v="1579"/>
    <n v="158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roecke, Helias"/>
    <s v="Van den Broecke"/>
    <s v="L00218"/>
    <x v="1"/>
    <m/>
    <s v="beeldsnijder"/>
    <m/>
    <m/>
    <m/>
    <n v="0"/>
    <n v="1579"/>
    <n v="158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r Wille, Machiel"/>
    <s v="Van der Wille"/>
    <s v="L00219"/>
    <x v="1"/>
    <m/>
    <s v="?"/>
    <m/>
    <m/>
    <m/>
    <n v="0"/>
    <n v="1580"/>
    <n v="158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elwildens, Samuel"/>
    <s v="Welwildens"/>
    <s v="L00220"/>
    <x v="1"/>
    <m/>
    <s v="?"/>
    <m/>
    <m/>
    <m/>
    <n v="0"/>
    <n v="1580"/>
    <n v="158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oeck, Anselmus"/>
    <s v="Coeck"/>
    <s v="L00221"/>
    <x v="1"/>
    <m/>
    <s v="?"/>
    <m/>
    <m/>
    <m/>
    <n v="0"/>
    <n v="1581"/>
    <n v="158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Pachtere, Aert"/>
    <s v="Pachtere"/>
    <s v="L00223"/>
    <x v="1"/>
    <m/>
    <s v="schilder"/>
    <m/>
    <m/>
    <m/>
    <n v="0"/>
    <n v="1582"/>
    <n v="15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roecke, Peter II"/>
    <s v="Van den Broecke"/>
    <s v="L00224"/>
    <x v="1"/>
    <m/>
    <s v="beeldsnijder"/>
    <m/>
    <m/>
    <m/>
    <n v="0"/>
    <n v="1582"/>
    <n v="15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Thilborgh, Suens"/>
    <s v="van Thilborgh"/>
    <s v="L00225"/>
    <x v="1"/>
    <m/>
    <s v="schilder"/>
    <m/>
    <m/>
    <m/>
    <n v="0"/>
    <n v="1582"/>
    <n v="15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auweliers, Pieter "/>
    <s v="Cauweliers"/>
    <s v="L00226"/>
    <x v="1"/>
    <m/>
    <s v="stoffeerder"/>
    <m/>
    <m/>
    <m/>
    <n v="0"/>
    <n v="1583"/>
    <n v="158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Schoubroeck, Peeter"/>
    <s v="Van Schoubroeck"/>
    <s v="L00228"/>
    <x v="1"/>
    <m/>
    <s v="verlichter"/>
    <m/>
    <m/>
    <m/>
    <n v="0"/>
    <n v="1583"/>
    <n v="158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ruele, Simon"/>
    <s v="Van den Bruele"/>
    <s v="L00229"/>
    <x v="1"/>
    <m/>
    <s v="?"/>
    <m/>
    <m/>
    <m/>
    <n v="0"/>
    <n v="1583"/>
    <n v="158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Groete, Merck"/>
    <s v="de Groete"/>
    <s v="L00230"/>
    <x v="1"/>
    <m/>
    <s v="beeldsnijder"/>
    <m/>
    <m/>
    <m/>
    <n v="0"/>
    <n v="1584"/>
    <n v="15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bruggen, Lambrecht"/>
    <s v="Verbruggen"/>
    <s v="L00232"/>
    <x v="1"/>
    <m/>
    <s v="?"/>
    <m/>
    <m/>
    <m/>
    <n v="0"/>
    <n v="1584"/>
    <n v="15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Antwerpen, Machiel"/>
    <s v="Van Antwerpen"/>
    <s v="L00234"/>
    <x v="1"/>
    <m/>
    <s v="schilder"/>
    <m/>
    <m/>
    <m/>
    <n v="0"/>
    <n v="1585"/>
    <n v="158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roecke, Joris"/>
    <s v="Van den Broecke"/>
    <s v="L00235"/>
    <x v="1"/>
    <m/>
    <s v="schilder"/>
    <m/>
    <m/>
    <m/>
    <n v="0"/>
    <n v="1585"/>
    <n v="158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Boysie, Hendrik "/>
    <s v="de Boysie"/>
    <s v="L00236"/>
    <x v="1"/>
    <m/>
    <s v="?"/>
    <m/>
    <m/>
    <m/>
    <n v="0"/>
    <n v="1587"/>
    <n v="159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t Sas, Andries"/>
    <s v="t Sas"/>
    <s v="L00237"/>
    <x v="1"/>
    <m/>
    <s v="schilder"/>
    <m/>
    <m/>
    <m/>
    <n v="0"/>
    <n v="1587"/>
    <n v="159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ossche, Stolleke"/>
    <s v="Van den Bossche"/>
    <s v="L00238"/>
    <x v="1"/>
    <m/>
    <s v="schilder"/>
    <m/>
    <m/>
    <m/>
    <n v="0"/>
    <n v="1587"/>
    <n v="159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Ysserwools, ?"/>
    <s v="Ysserwools"/>
    <s v="L00240"/>
    <x v="1"/>
    <m/>
    <s v="schilder"/>
    <m/>
    <m/>
    <m/>
    <n v="0"/>
    <n v="1587"/>
    <n v="159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ruwees, Guillaume"/>
    <s v="Bruwees"/>
    <s v="L00241"/>
    <x v="1"/>
    <m/>
    <s v="schilder"/>
    <m/>
    <m/>
    <m/>
    <n v="0"/>
    <n v="1588"/>
    <n v="159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Langwuyts, Peerken "/>
    <s v="Langwuyts"/>
    <s v="L00243"/>
    <x v="1"/>
    <m/>
    <s v="schilder"/>
    <m/>
    <m/>
    <m/>
    <n v="0"/>
    <n v="1588"/>
    <n v="159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Baesroy, Machiel"/>
    <s v="Van Baesroy"/>
    <s v="L00245"/>
    <x v="1"/>
    <m/>
    <s v="schilder"/>
    <m/>
    <m/>
    <m/>
    <n v="0"/>
    <n v="1588"/>
    <n v="159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Marres, Peeter"/>
    <s v="de Marres"/>
    <s v="L00246"/>
    <x v="1"/>
    <m/>
    <s v="schilder"/>
    <m/>
    <m/>
    <m/>
    <n v="0"/>
    <n v="1589"/>
    <n v="159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list, Hans"/>
    <s v="Verlist"/>
    <s v="L00247"/>
    <x v="1"/>
    <m/>
    <s v="?"/>
    <m/>
    <m/>
    <m/>
    <n v="0"/>
    <n v="1589"/>
    <n v="159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la Porte, Hansken"/>
    <s v="de la Porte"/>
    <s v="L00248"/>
    <x v="1"/>
    <m/>
    <s v="beeldsnijder"/>
    <m/>
    <m/>
    <m/>
    <n v="0"/>
    <n v="1590"/>
    <n v="159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Hemelrycks, Hanske"/>
    <s v="Hemelrycks"/>
    <s v="L00249"/>
    <x v="1"/>
    <m/>
    <s v="stoffeerder"/>
    <m/>
    <m/>
    <m/>
    <n v="0"/>
    <n v="1590"/>
    <n v="159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Penninck, Jacques"/>
    <s v="Penninck"/>
    <s v="L00250"/>
    <x v="1"/>
    <m/>
    <s v="beeldsnijder"/>
    <m/>
    <m/>
    <m/>
    <n v="0"/>
    <n v="1590"/>
    <n v="159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ellens, Jacus"/>
    <s v="Wellens"/>
    <s v="L00251"/>
    <x v="1"/>
    <m/>
    <s v="schilder"/>
    <m/>
    <m/>
    <m/>
    <n v="0"/>
    <n v="1590"/>
    <n v="159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lements, Joris"/>
    <s v="Clements"/>
    <s v="L00252"/>
    <x v="1"/>
    <m/>
    <s v="schilder"/>
    <m/>
    <m/>
    <m/>
    <n v="0"/>
    <n v="1591"/>
    <n v="15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uppen, Beltelke"/>
    <s v="Cuppen"/>
    <s v="L00253"/>
    <x v="1"/>
    <m/>
    <s v="schilder"/>
    <m/>
    <m/>
    <m/>
    <n v="0"/>
    <n v="1591"/>
    <n v="15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Lapostool, Nicolas"/>
    <s v="Lapostool"/>
    <s v="L00254"/>
    <x v="1"/>
    <m/>
    <s v="schilder"/>
    <m/>
    <m/>
    <m/>
    <n v="0"/>
    <n v="1591"/>
    <n v="15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Ysermans, Peerken"/>
    <s v="Ysermans"/>
    <s v="L00255"/>
    <x v="1"/>
    <m/>
    <s v="schilder"/>
    <m/>
    <m/>
    <m/>
    <n v="0"/>
    <n v="1591"/>
    <n v="15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rewa, Antoon"/>
    <s v="Drewa"/>
    <s v="L00256"/>
    <x v="1"/>
    <m/>
    <s v="schilder"/>
    <m/>
    <m/>
    <m/>
    <n v="0"/>
    <n v="1592"/>
    <n v="159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Hemelrycks, Hendrick"/>
    <s v="Hemelrycks"/>
    <s v="L00257"/>
    <x v="1"/>
    <m/>
    <s v="?"/>
    <m/>
    <m/>
    <m/>
    <n v="0"/>
    <n v="1592"/>
    <n v="159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ns, Hans"/>
    <s v="Dens"/>
    <s v="L00258"/>
    <x v="1"/>
    <m/>
    <s v="schilder"/>
    <m/>
    <m/>
    <m/>
    <n v="0"/>
    <n v="1593"/>
    <n v="15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Coninxloo, Roment"/>
    <s v="Van Coninxloo"/>
    <s v="L00259"/>
    <x v="1"/>
    <m/>
    <s v="stoffeerder"/>
    <m/>
    <m/>
    <m/>
    <n v="0"/>
    <n v="1593"/>
    <n v="15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uetens, Hans"/>
    <s v="Suetens"/>
    <s v="L00260"/>
    <x v="1"/>
    <m/>
    <s v="schilder"/>
    <m/>
    <m/>
    <m/>
    <n v="0"/>
    <n v="1593"/>
    <n v="15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uys, Hans"/>
    <s v="Suys"/>
    <s v="L00261"/>
    <x v="1"/>
    <m/>
    <s v="schilder"/>
    <m/>
    <m/>
    <m/>
    <n v="0"/>
    <n v="1593"/>
    <n v="15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Thys, Jacus II"/>
    <s v="Thys"/>
    <s v="L00262"/>
    <x v="1"/>
    <m/>
    <s v="beeldsnijder"/>
    <m/>
    <m/>
    <m/>
    <n v="0"/>
    <n v="1593"/>
    <n v="15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roecke, Teuken"/>
    <s v="Van den Broecke"/>
    <s v="L00263"/>
    <x v="1"/>
    <m/>
    <s v="beeldsnijder"/>
    <m/>
    <m/>
    <m/>
    <n v="0"/>
    <n v="1593"/>
    <n v="15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Grauwens, Alexander"/>
    <s v="Grauwens"/>
    <s v="L00264"/>
    <x v="1"/>
    <m/>
    <s v="schilder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attheus, Oriaen"/>
    <s v="Mattheus"/>
    <s v="L00265"/>
    <x v="1"/>
    <m/>
    <s v="?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Baesroy, Jasper"/>
    <s v="Van Baesroy"/>
    <s v="L00266"/>
    <x v="1"/>
    <m/>
    <s v="schilder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ueren, Samuel"/>
    <s v="Van Dueren"/>
    <s v="L00267"/>
    <x v="1"/>
    <m/>
    <s v="?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Leuven, Hansken"/>
    <s v="Van Leuven"/>
    <s v="L00268"/>
    <x v="1"/>
    <m/>
    <s v="schilder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llens, Luppeken"/>
    <s v="Vellens"/>
    <s v="L00269"/>
    <x v="1"/>
    <m/>
    <s v="stoffeerder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heyden, Jacquessone"/>
    <s v="Verheyden"/>
    <s v="L00270"/>
    <x v="1"/>
    <m/>
    <s v="plaatsnijder"/>
    <m/>
    <m/>
    <m/>
    <n v="0"/>
    <n v="1594"/>
    <n v="15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Grauw, Peerken"/>
    <s v="de Grauw"/>
    <s v="L00273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ubois, Hansken"/>
    <s v="Dubois"/>
    <s v="L00274"/>
    <x v="1"/>
    <m/>
    <s v="goudsmid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Herremans, Hendrik"/>
    <s v="Herremans"/>
    <s v="L00275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Keridder, Hans"/>
    <s v="Keridder"/>
    <s v="L00276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athuys, Hansken"/>
    <s v="Mathuys"/>
    <s v="L00277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Peelmans, Mathys"/>
    <s v="Peelmans"/>
    <s v="L00278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uyers, Willem "/>
    <s v="Suyers"/>
    <s v="L00279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straeten, Merten"/>
    <s v="Verstraeten"/>
    <s v="L00281"/>
    <x v="1"/>
    <m/>
    <s v="schilder"/>
    <m/>
    <m/>
    <m/>
    <n v="0"/>
    <n v="1596"/>
    <n v="16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ierkens, Hans"/>
    <s v="Dierkens"/>
    <s v="L00283"/>
    <x v="1"/>
    <m/>
    <s v="schilder"/>
    <m/>
    <m/>
    <m/>
    <n v="0"/>
    <n v="1597"/>
    <n v="160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otteman, Carel"/>
    <s v="Motteman"/>
    <s v="L00284"/>
    <x v="1"/>
    <m/>
    <s v="schilder"/>
    <m/>
    <m/>
    <m/>
    <n v="0"/>
    <n v="1597"/>
    <n v="160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pillemans, Jasper"/>
    <s v="Spillemans"/>
    <s v="L00285"/>
    <x v="1"/>
    <m/>
    <s v="beeldsnijder"/>
    <m/>
    <m/>
    <m/>
    <n v="0"/>
    <n v="1597"/>
    <n v="160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Turnhout, Hans"/>
    <s v="Van Turnhout"/>
    <s v="L00286"/>
    <x v="1"/>
    <m/>
    <s v="schilder"/>
    <m/>
    <m/>
    <m/>
    <n v="0"/>
    <n v="1597"/>
    <n v="160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straete, Heinken"/>
    <s v="Verstraete"/>
    <s v="L00287"/>
    <x v="1"/>
    <m/>
    <s v="beeldsnijder"/>
    <m/>
    <m/>
    <m/>
    <n v="0"/>
    <n v="1597"/>
    <n v="160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alrave, Gilliam"/>
    <s v="Walrave"/>
    <s v="L00288"/>
    <x v="1"/>
    <m/>
    <s v="goudsmid"/>
    <m/>
    <m/>
    <m/>
    <n v="0"/>
    <n v="1597"/>
    <n v="160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Boysie, ?"/>
    <s v="de Boysie"/>
    <s v="L00290"/>
    <x v="1"/>
    <m/>
    <s v="schil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ubois, Hansken"/>
    <s v="Dubois"/>
    <s v="L00292"/>
    <x v="1"/>
    <m/>
    <s v="schil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Herbouts, Hans"/>
    <s v="Herbouts"/>
    <s v="L00293"/>
    <x v="1"/>
    <m/>
    <s v="schil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Neeffs, Adriaen"/>
    <s v="Neeffs"/>
    <s v="L00294"/>
    <x v="1"/>
    <m/>
    <s v="beeldsnij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chils, Jacques "/>
    <s v="Schils"/>
    <s v="L00295"/>
    <x v="1"/>
    <m/>
    <s v="schil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 Kerckhove, Adriaen "/>
    <s v="Van de Kerckhove"/>
    <s v="L00296"/>
    <x v="1"/>
    <m/>
    <s v="beeldsnij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ossche, Carel"/>
    <s v="Van den Bossche"/>
    <s v="L00297"/>
    <x v="1"/>
    <m/>
    <s v="beeldsnij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r Hoeve, Hans"/>
    <s v="Van der Hoeve"/>
    <s v="L00298"/>
    <x v="1"/>
    <m/>
    <s v="schil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delle, Antoon"/>
    <s v="Verdelle"/>
    <s v="L00299"/>
    <x v="1"/>
    <m/>
    <s v="beeldsnij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rints, Giel"/>
    <s v="Vrints"/>
    <s v="L00300"/>
    <x v="1"/>
    <m/>
    <s v="stoffeer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alrave, Hansken"/>
    <s v="Walrave"/>
    <s v="L00301"/>
    <x v="1"/>
    <m/>
    <s v="schilder"/>
    <m/>
    <m/>
    <m/>
    <n v="0"/>
    <n v="1598"/>
    <n v="160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Boysie, Claude"/>
    <s v="de Boysie"/>
    <s v="L00302"/>
    <x v="1"/>
    <m/>
    <s v="schilder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Cruybeke, Jaak"/>
    <s v="Van Cruybeke"/>
    <s v="L00303"/>
    <x v="1"/>
    <m/>
    <s v="schilder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Elsen, Hans"/>
    <s v="Van Elsen"/>
    <s v="L00304"/>
    <x v="1"/>
    <m/>
    <s v="?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Halder, Antoon "/>
    <s v="Van Halder"/>
    <s v="L00305"/>
    <x v="1"/>
    <m/>
    <s v="schilder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Nieuwenhuisen, Hans "/>
    <s v="Van Nieuwenhuisen"/>
    <s v="L00306"/>
    <x v="1"/>
    <m/>
    <s v="stoffeerder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Wallem, Corneel"/>
    <s v="Van Wallem"/>
    <s v="L00307"/>
    <x v="1"/>
    <m/>
    <s v="schilder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meulen, Antoni "/>
    <s v="Vermeulen"/>
    <s v="L00308"/>
    <x v="1"/>
    <m/>
    <s v="stoffeerder"/>
    <m/>
    <m/>
    <m/>
    <n v="0"/>
    <n v="1599"/>
    <n v="160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luppel, Machiel"/>
    <s v="Cluppel"/>
    <s v="L00309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Man, Pauwel"/>
    <s v="de Man"/>
    <s v="L00311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Pout, Jan"/>
    <s v="de Pout"/>
    <s v="L00312"/>
    <x v="1"/>
    <m/>
    <s v="?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Hoeyeler, Willeke"/>
    <s v="Hoeyeler"/>
    <s v="L00313"/>
    <x v="1"/>
    <m/>
    <s v="beeldsnij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ertens, Hans"/>
    <s v="Mertens"/>
    <s v="L00315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Roddeleers, Hansken"/>
    <s v="Roddeleers"/>
    <s v="L00316"/>
    <x v="1"/>
    <m/>
    <s v="beeldsnij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Rombouts, Guillaume"/>
    <s v="Rombouts"/>
    <s v="L00317"/>
    <x v="1"/>
    <m/>
    <s v="beeldsnij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Assche, Guillaume"/>
    <s v="Van Assche"/>
    <s v="L00318"/>
    <x v="1"/>
    <m/>
    <s v="beeldsnij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Ursel, Hans"/>
    <s v="Van Ursel"/>
    <s v="L00319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 Kerckhoven, Roment"/>
    <s v="Van de Kerckhoven"/>
    <s v="L00320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biest, Cornelis"/>
    <s v="Verbiest"/>
    <s v="L00321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haeck, Guillaume"/>
    <s v="Verhaeck"/>
    <s v="L00322"/>
    <x v="1"/>
    <m/>
    <s v="schilder"/>
    <m/>
    <m/>
    <m/>
    <n v="0"/>
    <n v="1600"/>
    <n v="160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osmans, Hans"/>
    <s v="Bosmans"/>
    <s v="L00324"/>
    <x v="1"/>
    <m/>
    <s v="schil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rouwers, Peerken"/>
    <s v="Brouwers"/>
    <s v="L00325"/>
    <x v="1"/>
    <m/>
    <s v="schil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Grauwe, Frans"/>
    <s v="de Grauwe"/>
    <s v="L00326"/>
    <x v="1"/>
    <m/>
    <s v="schil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enous, Geeraert"/>
    <s v="Menous"/>
    <s v="L00327"/>
    <x v="1"/>
    <m/>
    <s v="beeldsnij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Elsen, Wouter"/>
    <s v="Van Elsen"/>
    <s v="L00328"/>
    <x v="1"/>
    <m/>
    <s v="schil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Gersmoeter, Frans "/>
    <s v="Van Gersmoeter"/>
    <s v="L00329"/>
    <x v="1"/>
    <m/>
    <s v="schil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len, Frans"/>
    <s v="Verlen"/>
    <s v="L00330"/>
    <x v="1"/>
    <m/>
    <s v="beeldsnij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outers, Philip"/>
    <s v="Wouters"/>
    <s v="L00332"/>
    <x v="1"/>
    <m/>
    <s v="schilder"/>
    <m/>
    <m/>
    <m/>
    <n v="0"/>
    <n v="1601"/>
    <n v="160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lanckx, Boudewijn"/>
    <s v="Blanckx"/>
    <s v="L00333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Carondelet, Ferdinand"/>
    <s v="Carondelet"/>
    <s v="L00334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aps, Hansken"/>
    <s v="Daps"/>
    <s v="L00335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de Maey, Jaak"/>
    <s v="de Maey"/>
    <s v="L00336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Ghuens, Frans"/>
    <s v="Ghuens"/>
    <s v="L00337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Goysens, Lambrecht"/>
    <s v="Goysens"/>
    <s v="L00338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Mahlen, Guillaume"/>
    <s v="Mahlen"/>
    <s v="L00340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Pallet, Machiel"/>
    <s v="Pallet"/>
    <s v="L00342"/>
    <x v="1"/>
    <m/>
    <s v="kleinstek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Steen, Pieter"/>
    <s v="Van den Steen"/>
    <s v="L00343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r Grecht, Gomm"/>
    <s v="Van der Grecht"/>
    <s v="L00345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ersteven, Romment"/>
    <s v="Versteven"/>
    <s v="L00347"/>
    <x v="1"/>
    <m/>
    <s v="schilder"/>
    <m/>
    <m/>
    <m/>
    <n v="0"/>
    <n v="1602"/>
    <n v="160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chuermans, Ferdinand"/>
    <s v="Schuermans"/>
    <s v="L00349"/>
    <x v="1"/>
    <m/>
    <s v="schilder"/>
    <m/>
    <m/>
    <m/>
    <n v="0"/>
    <n v="1603"/>
    <n v="160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Symoens, Frans"/>
    <s v="Symoens"/>
    <s v="L00350"/>
    <x v="1"/>
    <m/>
    <s v="beeldsnijder"/>
    <m/>
    <m/>
    <m/>
    <n v="0"/>
    <n v="1603"/>
    <n v="160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en Bossche, Carel"/>
    <s v="Van den Bossche"/>
    <s v="L00351"/>
    <x v="1"/>
    <m/>
    <s v="schilder"/>
    <m/>
    <m/>
    <m/>
    <n v="0"/>
    <n v="1603"/>
    <n v="160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ort, Dink"/>
    <s v="Van Dort"/>
    <s v="L00352"/>
    <x v="1"/>
    <m/>
    <s v="schilder"/>
    <m/>
    <m/>
    <m/>
    <n v="0"/>
    <n v="1603"/>
    <n v="160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Walla, Hendrick"/>
    <s v="Walla"/>
    <s v="L00355"/>
    <x v="1"/>
    <m/>
    <s v="schilder"/>
    <m/>
    <m/>
    <m/>
    <n v="0"/>
    <n v="1603"/>
    <n v="160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Ysermans, Hans"/>
    <s v="Ysermans"/>
    <s v="L00356"/>
    <x v="1"/>
    <m/>
    <s v="schilder"/>
    <m/>
    <m/>
    <m/>
    <n v="0"/>
    <n v="1603"/>
    <n v="160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Fonteyn, Hans"/>
    <s v="Fonteyn"/>
    <s v="L00357"/>
    <x v="1"/>
    <m/>
    <s v="schilder"/>
    <m/>
    <m/>
    <m/>
    <n v="0"/>
    <n v="1604"/>
    <n v="160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Imbrechts, Antoon"/>
    <s v="Imbrechts"/>
    <s v="L00358"/>
    <x v="1"/>
    <m/>
    <s v="schilder"/>
    <m/>
    <m/>
    <m/>
    <n v="0"/>
    <n v="1604"/>
    <n v="160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Baelen, August"/>
    <s v="Van Baelen"/>
    <s v="L00359"/>
    <x v="1"/>
    <m/>
    <s v="kleinsteker"/>
    <m/>
    <m/>
    <m/>
    <n v="0"/>
    <n v="1604"/>
    <n v="160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Opstal, Michiel"/>
    <s v="Van Opstal"/>
    <s v="L00361"/>
    <x v="1"/>
    <m/>
    <s v="schilder"/>
    <m/>
    <m/>
    <m/>
    <n v="0"/>
    <n v="1604"/>
    <n v="160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Van Diest, Hans"/>
    <s v="Van Diest"/>
    <s v="L00362"/>
    <x v="1"/>
    <m/>
    <s v="schilder"/>
    <m/>
    <m/>
    <m/>
    <n v="0"/>
    <n v="1604"/>
    <n v="160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0"/>
    <n v="0"/>
    <n v="0"/>
    <x v="0"/>
    <n v="0"/>
    <n v="0"/>
    <n v="0"/>
    <n v="0"/>
  </r>
  <r>
    <s v="Beda, Hans"/>
    <s v="Beda"/>
    <s v="L00363"/>
    <x v="1"/>
    <m/>
    <s v="kleinstek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Heer, Nicolaes"/>
    <s v="Heer"/>
    <s v="L00365"/>
    <x v="1"/>
    <m/>
    <s v="kleinstek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Hens, Hans"/>
    <s v="Hens"/>
    <s v="L00366"/>
    <x v="1"/>
    <m/>
    <s v="schil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Mocquin, Bernard"/>
    <s v="Mocquin"/>
    <s v="L00367"/>
    <x v="1"/>
    <m/>
    <s v="schil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Roelants, Hans"/>
    <s v="Roelants"/>
    <s v="L00368"/>
    <x v="1"/>
    <m/>
    <s v="beeldsnij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an Haechten, Hans"/>
    <s v="Van Haechten"/>
    <s v="L00369"/>
    <x v="1"/>
    <m/>
    <s v="beeldsnij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an Loo, Pieter "/>
    <s v="Van Loo"/>
    <s v="L00370"/>
    <x v="1"/>
    <m/>
    <s v="schil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an den Slype, Jaak"/>
    <s v="Van den Slype"/>
    <s v="L00371"/>
    <x v="1"/>
    <m/>
    <s v="schil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an der Hofstadt, Antoni"/>
    <s v="Van der Hofstadt"/>
    <s v="L00372"/>
    <x v="1"/>
    <m/>
    <s v="kleinstek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rints, Gielis M*"/>
    <s v="Vrints"/>
    <s v="L00373"/>
    <x v="1"/>
    <m/>
    <s v="beeldsnijder"/>
    <m/>
    <m/>
    <m/>
    <n v="0"/>
    <n v="1605"/>
    <n v="160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Boonants, Anthonis"/>
    <s v="Boonants"/>
    <s v="L00374"/>
    <x v="1"/>
    <m/>
    <s v="schil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de Longeval, Adriaen"/>
    <s v="de Longeval"/>
    <s v="L00375"/>
    <x v="1"/>
    <m/>
    <s v="beeldsnij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de Maey, Anthoni"/>
    <s v="de Maey"/>
    <s v="L00376"/>
    <x v="1"/>
    <m/>
    <s v="beeldsnij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de Rengoumont, Rem"/>
    <s v="de Rengoumont"/>
    <s v="L00377"/>
    <x v="1"/>
    <m/>
    <s v="beeldsnij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Gelyns, Joos"/>
    <s v="Gelyns"/>
    <s v="L00378"/>
    <x v="1"/>
    <m/>
    <s v="kleinstek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Mattheeusens, Guillaume"/>
    <s v="Mattheeusens"/>
    <s v="L00379"/>
    <x v="1"/>
    <m/>
    <s v="schil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Matthys, Frans"/>
    <s v="Matthys"/>
    <s v="L00381"/>
    <x v="1"/>
    <m/>
    <s v="stoffeer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an Orssagen, Guillaume"/>
    <s v="Van Orssagen"/>
    <s v="L00382"/>
    <x v="1"/>
    <m/>
    <s v="schil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an der Vorst, Pieter"/>
    <s v="Van der Vorst"/>
    <s v="L00383"/>
    <x v="1"/>
    <m/>
    <s v="schil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oorspoel, Pieter"/>
    <s v="Voorspoel"/>
    <e v="#N/A"/>
    <x v="1"/>
    <m/>
    <s v="schilder"/>
    <m/>
    <m/>
    <m/>
    <n v="0"/>
    <n v="1606"/>
    <n v="161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Everaerdts, Melchior"/>
    <s v="Everaerdts"/>
    <s v="L00386"/>
    <x v="1"/>
    <m/>
    <s v="schilder"/>
    <m/>
    <m/>
    <m/>
    <n v="0"/>
    <n v="1607"/>
    <n v="161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ercluysen, Corneel"/>
    <s v="Vercluysen"/>
    <s v="L00387"/>
    <x v="1"/>
    <m/>
    <s v="beeldsnijder"/>
    <m/>
    <m/>
    <m/>
    <n v="0"/>
    <n v="1607"/>
    <n v="161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de Rengoumont, Frans"/>
    <s v="de Rengoumont"/>
    <s v="L00391"/>
    <x v="1"/>
    <m/>
    <s v="kleinsteker"/>
    <m/>
    <m/>
    <m/>
    <n v="0"/>
    <n v="1608"/>
    <n v="161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Felton, Georges "/>
    <s v="Felton"/>
    <s v="L00392"/>
    <x v="1"/>
    <m/>
    <s v="stoffeerder"/>
    <m/>
    <m/>
    <m/>
    <n v="0"/>
    <n v="1608"/>
    <n v="161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Kholton, Joorse "/>
    <s v="Kholton"/>
    <s v="L00395"/>
    <x v="1"/>
    <m/>
    <s v="schilder"/>
    <m/>
    <m/>
    <m/>
    <n v="0"/>
    <n v="1608"/>
    <n v="161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Nieuwenhuysen, Hans-Willem"/>
    <s v="Nieuwenhuysen"/>
    <s v="L00396"/>
    <x v="1"/>
    <m/>
    <s v="schilder"/>
    <m/>
    <m/>
    <m/>
    <n v="0"/>
    <n v="1608"/>
    <n v="161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Stroolens, Jaak"/>
    <s v="Stroolens"/>
    <s v="L00397"/>
    <x v="1"/>
    <m/>
    <s v="schilder"/>
    <m/>
    <m/>
    <m/>
    <n v="0"/>
    <n v="1608"/>
    <n v="161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Vermeulen, Hans"/>
    <s v="Vermeulen"/>
    <s v="L00399"/>
    <x v="1"/>
    <m/>
    <s v="beeldsnijder"/>
    <m/>
    <m/>
    <m/>
    <n v="0"/>
    <n v="1608"/>
    <n v="161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1"/>
    <n v="1"/>
    <n v="0"/>
    <n v="0"/>
    <x v="0"/>
    <n v="0"/>
    <n v="0"/>
    <n v="0"/>
    <n v="0"/>
  </r>
  <r>
    <s v="Aubri, Remy"/>
    <s v="Aubri"/>
    <s v="L00402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aeltmans, Lambrecht"/>
    <s v="Baeltmans"/>
    <s v="L00403"/>
    <x v="1"/>
    <m/>
    <s v="stoffeer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Carridder, Filip"/>
    <s v="Carridder"/>
    <s v="L00404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Ceulemans, Pieter II"/>
    <s v="Ceulemans"/>
    <s v="L00405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avidts, Hans"/>
    <s v="Davidts"/>
    <s v="L00406"/>
    <x v="1"/>
    <m/>
    <s v="kleinstek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uplis, Nicolaes"/>
    <s v="Duplis"/>
    <s v="L00408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Gaylens, Anthoni"/>
    <s v="Gaylens"/>
    <s v="L00409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allet, Machiel"/>
    <s v="Pallet"/>
    <s v="L00411"/>
    <x v="1"/>
    <m/>
    <s v="kleinstek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allet, Romment"/>
    <s v="Pallet"/>
    <s v="L00412"/>
    <x v="1"/>
    <m/>
    <s v="kleinstek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oels, Merten"/>
    <s v="Poels"/>
    <s v="L00413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opeliers, Machiel"/>
    <s v="Popeliers"/>
    <s v="L00414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Raes, Baptiste"/>
    <s v="Raes"/>
    <s v="L00415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Daele, Geeraert"/>
    <s v="Van den Daele"/>
    <s v="L00416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Loven, Rombaut"/>
    <s v="Van Loven"/>
    <s v="L00417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r Escche, Corneel"/>
    <s v="Van der Escche"/>
    <s v="L00418"/>
    <x v="1"/>
    <m/>
    <s v="schilder"/>
    <m/>
    <m/>
    <m/>
    <n v="0"/>
    <n v="1609"/>
    <n v="161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rans, Hans"/>
    <s v="Brans"/>
    <s v="L00421"/>
    <x v="1"/>
    <m/>
    <s v="kleinstek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Coleman, Jaak"/>
    <s v="Coleman"/>
    <s v="L00422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Everaerdts, Carel"/>
    <s v="Everaerdts"/>
    <s v="L00423"/>
    <x v="1"/>
    <m/>
    <s v="kleinstek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apens, Guillaume"/>
    <s v="Papens"/>
    <s v="L00424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Roose, Philip"/>
    <s v="Roose"/>
    <s v="L00425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Huisen, Pieter"/>
    <s v="Van Huisen"/>
    <s v="L00426"/>
    <x v="1"/>
    <m/>
    <s v="kleinstek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Rocxum, Corneel"/>
    <s v="Van Rocxum"/>
    <s v="L00427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Zyp, Adriaan"/>
    <s v="Van den Zyp"/>
    <s v="L00428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Eynde, Hans"/>
    <s v="Van den Eynde"/>
    <s v="L00429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brecht, Hans"/>
    <s v="Verbrecht"/>
    <s v="L00430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elst, Philip"/>
    <s v="Verelst"/>
    <s v="L00431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hanst, Hans"/>
    <s v="Verhanst"/>
    <s v="L00432"/>
    <x v="1"/>
    <m/>
    <s v="beeldsnij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straeten, Corneel"/>
    <s v="Verstraeten"/>
    <s v="L00433"/>
    <x v="1"/>
    <m/>
    <s v="stoffeer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iaerts, Hans"/>
    <s v="Wiaerts"/>
    <s v="L00434"/>
    <x v="1"/>
    <m/>
    <s v="schilder"/>
    <m/>
    <m/>
    <m/>
    <n v="0"/>
    <n v="1610"/>
    <n v="161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oot, Joos"/>
    <s v="Boot"/>
    <s v="L00435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Caep, Frans"/>
    <s v="Caep"/>
    <s v="L00436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avidts, Pieter"/>
    <s v="Davidts"/>
    <s v="L00438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Mares, Otho"/>
    <s v="de Mares"/>
    <s v="L00439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Voccht, Romment"/>
    <s v="de Voccht"/>
    <s v="L00440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rvaert, Frans"/>
    <s v="Dervaert"/>
    <s v="L00441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Geeraerts, Geeraert"/>
    <s v="Geeraerts"/>
    <s v="L00442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Jacobs, Machiel"/>
    <s v="Jacobs"/>
    <s v="L00443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Lauwerys, Jaak"/>
    <s v="Lauwerys"/>
    <s v="L00444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Lebas, Frans"/>
    <s v="Lebas"/>
    <s v="L00445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Nynst, Romment"/>
    <s v="Nynst"/>
    <s v="L00446"/>
    <x v="1"/>
    <m/>
    <s v="kleinstek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amors, Anthoni"/>
    <s v="Samors"/>
    <s v="L00447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Taelt, Guillaume"/>
    <s v="Taelt"/>
    <s v="L00448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Pallenroy, Andries"/>
    <s v="Van Pallenroy"/>
    <s v="L00450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Broecke, Philip I"/>
    <s v="Van den Broecke"/>
    <s v="L00451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r Noort, Hans"/>
    <s v="Van der Noort"/>
    <s v="L00452"/>
    <x v="1"/>
    <m/>
    <s v="beeldsnij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r Strepen, Piet"/>
    <s v="Van der Strepen"/>
    <s v="L00453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schueren, Philip"/>
    <s v="Verschueren"/>
    <s v="L00455"/>
    <x v="1"/>
    <m/>
    <s v="kleinstek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iers, Hans"/>
    <s v="Viers"/>
    <s v="L00456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outs, Augustijn"/>
    <s v="Wouts"/>
    <s v="L00457"/>
    <x v="1"/>
    <m/>
    <s v="schilder"/>
    <m/>
    <m/>
    <m/>
    <n v="0"/>
    <n v="1611"/>
    <n v="161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Akkermans, Pieter"/>
    <s v="Akkermans"/>
    <s v="L00458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oekstuyn, Roelant"/>
    <s v="Boekstuyn"/>
    <s v="L00459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Munck, Caerle"/>
    <s v="de Munck"/>
    <s v="L00461"/>
    <x v="1"/>
    <m/>
    <s v="kleinstek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Hayert, Robert"/>
    <s v="Hayert"/>
    <s v="L00462"/>
    <x v="1"/>
    <m/>
    <s v="beeldsnij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Hemelaer, Nicolaes"/>
    <s v="Hemelaer"/>
    <s v="L00463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Janssens, Hans"/>
    <s v="Janssens"/>
    <s v="L00464"/>
    <x v="1"/>
    <m/>
    <s v="?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Kersavent, Hans"/>
    <s v="Kersavent"/>
    <s v="L00465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Overloots, Jaak"/>
    <s v="Overloots"/>
    <s v="L00466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nyders, Baptiste"/>
    <s v="Snyders"/>
    <s v="L00468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nyers, ?"/>
    <s v="Snyers"/>
    <s v="L00469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nyers, Frans"/>
    <s v="Snyers"/>
    <s v="L00470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trypen, Peeter"/>
    <s v="Strypen"/>
    <s v="L00471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Taels, Carel"/>
    <s v="Taels"/>
    <s v="L00472"/>
    <x v="1"/>
    <m/>
    <s v="beeldsnij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Baelen, Peter"/>
    <s v="Van Baelen"/>
    <s v="L00473"/>
    <x v="1"/>
    <m/>
    <s v="kleinstek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Orley, Jeroom"/>
    <s v="Van Orley"/>
    <s v="L00474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 Vliet, Hans"/>
    <s v="Van de Vliet"/>
    <s v="L00475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 Wouwer, Balthasar"/>
    <s v="Van de Wouwer"/>
    <s v="L00476"/>
    <x v="1"/>
    <m/>
    <s v="kleinstek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Zyp, Philip"/>
    <s v="Van den Zyp"/>
    <s v="L00477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bercht, Pieter"/>
    <s v="Verbercht"/>
    <s v="L00478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hoeven, Machiel"/>
    <s v="Verhoeven"/>
    <s v="L00481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hoeven, Machiel"/>
    <s v="Verhoeven"/>
    <s v="L00482"/>
    <x v="1"/>
    <m/>
    <s v="schilder"/>
    <m/>
    <m/>
    <m/>
    <n v="0"/>
    <n v="1612"/>
    <n v="161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Bruyne, Jan III"/>
    <s v="de Bruyne"/>
    <s v="L00483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Vriese, Philip"/>
    <s v="de Vriese"/>
    <s v="L00484"/>
    <x v="1"/>
    <m/>
    <s v="stoffeer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Wilde, Frans"/>
    <s v="de Wilde"/>
    <s v="L00485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Imbrechts, Hans"/>
    <s v="Imbrechts"/>
    <s v="L00486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Kerstiaens, Hans"/>
    <s v="Kerstiaens"/>
    <s v="L00487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Momboirs, Jan"/>
    <s v="Momboirs"/>
    <s v="L00488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Beygheem, Hans"/>
    <s v="Van Beygheem"/>
    <s v="L00489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Hese, Servaes"/>
    <s v="Van Hese"/>
    <s v="L00490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Steensel, Guillaume"/>
    <s v="Van Steensel"/>
    <s v="L00492"/>
    <x v="1"/>
    <m/>
    <s v="beeldsnij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Tolhuyse, Anthoni"/>
    <s v="Van Tolhuyse"/>
    <s v="L00493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Blocke, Gielis"/>
    <s v="Van den Blocke"/>
    <s v="L00494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ellen, Melchior"/>
    <s v="Verellen"/>
    <s v="L00495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ersteven, Pieter"/>
    <s v="Versteven"/>
    <s v="L00496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ierponts, Hans"/>
    <s v="Vierponts"/>
    <s v="L00497"/>
    <x v="1"/>
    <m/>
    <s v="stoffeer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abbes, Nicolaes"/>
    <s v="Wabbes"/>
    <s v="L00498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ydmes, Cornelis"/>
    <s v="Wydmes"/>
    <s v="L00499"/>
    <x v="1"/>
    <m/>
    <s v="beeldsnij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Ysermans, Hans "/>
    <s v="Ysermans"/>
    <s v="L00500"/>
    <x v="1"/>
    <m/>
    <s v="schilder"/>
    <m/>
    <m/>
    <m/>
    <n v="0"/>
    <n v="1613"/>
    <n v="161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londel, Guillaume"/>
    <s v="Blondel"/>
    <s v="L00501"/>
    <x v="1"/>
    <m/>
    <s v="beeldsnij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Bonne, Esperantie"/>
    <s v="de Bonne"/>
    <s v="L00503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Kael, Pieter"/>
    <s v="de Kael"/>
    <s v="L00504"/>
    <x v="1"/>
    <m/>
    <s v="beeldsnij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Coster, Jaak"/>
    <s v="de Coster"/>
    <s v="L00505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Neeffs, Jan"/>
    <s v="de Neeffs"/>
    <s v="L00506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Ridder, Joris"/>
    <s v="de Ridder"/>
    <s v="L00507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Egerickx, Hans"/>
    <s v="Egerickx"/>
    <s v="L00508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Hayeler, Sebastiaen"/>
    <s v="Hayeler"/>
    <s v="L00509"/>
    <x v="1"/>
    <m/>
    <s v="kleinstek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Louche, Corneel"/>
    <s v="Louche"/>
    <s v="L00510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Tintoli, Sebastiaen"/>
    <s v="Tintoli"/>
    <s v="L00512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 Wouwer, Jeroom"/>
    <s v="Van de Wouwer"/>
    <s v="L00513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r Meulen, Jaak"/>
    <s v="Van der Meulen"/>
    <s v="L00514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r Borcht, Jacques II"/>
    <s v="Van der Borcht"/>
    <s v="L00515"/>
    <x v="1"/>
    <m/>
    <s v="beeldsnij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ranckx, Guillaume"/>
    <s v="Vranckx"/>
    <s v="L00516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alraeff, Hans"/>
    <s v="Walraeff"/>
    <s v="L00517"/>
    <x v="1"/>
    <m/>
    <s v="schilder"/>
    <m/>
    <m/>
    <m/>
    <n v="0"/>
    <n v="1614"/>
    <n v="161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aeltmans, Gaspard"/>
    <s v="Baeltmans"/>
    <s v="L00518"/>
    <x v="1"/>
    <m/>
    <s v="kleinstek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eys, Gerard"/>
    <s v="Beys"/>
    <s v="L00519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lieck, Roment"/>
    <s v="Blieck"/>
    <s v="L00521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oot, Guillaume"/>
    <s v="Boot"/>
    <s v="L00522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aems, Antoon"/>
    <s v="Daems"/>
    <s v="L00523"/>
    <x v="1"/>
    <m/>
    <s v="beeldsnij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Lansloot, Melchior"/>
    <s v="Lansloot"/>
    <s v="L00527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aep, Bartholomeus"/>
    <s v="Paep"/>
    <s v="L00528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apart, Jaak"/>
    <s v="Papart"/>
    <s v="L00529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Regouts, Aert"/>
    <s v="Regouts"/>
    <s v="L00530"/>
    <x v="1"/>
    <m/>
    <s v="kleinstek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torms, Aertus"/>
    <s v="Storms"/>
    <s v="L00532"/>
    <x v="1"/>
    <m/>
    <s v="beeldsnij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Tollenaere, Mattheus"/>
    <s v="Tollenaere"/>
    <s v="L00533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Geil, Dierick"/>
    <s v="Van Geil"/>
    <s v="L00534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Loven, Symon"/>
    <s v="Van Loven"/>
    <s v="L00535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Bevaer, Philip"/>
    <s v="Van den Bevaer"/>
    <s v="L00536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n Eynde, Hans"/>
    <s v="Van den Eynde"/>
    <s v="L00537"/>
    <x v="1"/>
    <m/>
    <s v="schilder"/>
    <m/>
    <m/>
    <m/>
    <n v="0"/>
    <n v="1615"/>
    <n v="161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Craesbeeck, Frans"/>
    <s v="Craesbeeck"/>
    <s v="L00538"/>
    <x v="1"/>
    <m/>
    <s v="beeldsnij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Bruyne, Jan III"/>
    <s v="de Bruyne"/>
    <s v="L00539"/>
    <x v="1"/>
    <m/>
    <s v="schil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Grove, Hendrick"/>
    <s v="de Grove"/>
    <s v="L00540"/>
    <x v="1"/>
    <m/>
    <s v="kleinstek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Genits, Gielis"/>
    <s v="Genits"/>
    <s v="L00541"/>
    <x v="1"/>
    <m/>
    <s v="schil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Laenens, Bartholomeus"/>
    <s v="Laenens"/>
    <s v="L00543"/>
    <x v="1"/>
    <m/>
    <s v="beeldsnij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Lettemer, Jaak"/>
    <s v="Lettemer"/>
    <s v="L00544"/>
    <x v="1"/>
    <m/>
    <s v="schil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Boekhout, Andries"/>
    <s v="Van Boekhout"/>
    <s v="L00546"/>
    <x v="1"/>
    <m/>
    <s v="schil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Coxie, ?"/>
    <s v="Coxie"/>
    <s v="L00547"/>
    <x v="1"/>
    <m/>
    <s v="schil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 Velde, Hans"/>
    <s v="Van de Velde"/>
    <s v="L00548"/>
    <x v="1"/>
    <m/>
    <s v="beeldsnij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der Wouwe, Hensken"/>
    <s v="Van der Wouwe"/>
    <s v="L00549"/>
    <x v="1"/>
    <m/>
    <s v="stoffeer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Wiemes, Pauwel"/>
    <s v="Wiemes"/>
    <s v="L00551"/>
    <x v="1"/>
    <m/>
    <s v="schilder"/>
    <m/>
    <m/>
    <m/>
    <n v="0"/>
    <n v="1616"/>
    <n v="162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de Borgher, Anthoni"/>
    <s v="de Borgher"/>
    <s v="L00552"/>
    <x v="1"/>
    <m/>
    <s v="schild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Eeders, Mark"/>
    <s v="Eeders"/>
    <s v="L00553"/>
    <x v="1"/>
    <m/>
    <s v="schild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Merck, Philip"/>
    <s v="Merck"/>
    <s v="L00554"/>
    <x v="1"/>
    <m/>
    <s v="kleinstek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Plisaert, Bernard"/>
    <s v="Plisaert"/>
    <s v="L00555"/>
    <x v="1"/>
    <m/>
    <s v="beeldsnijd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tuers, Anthoni"/>
    <s v="Stuers"/>
    <s v="L00556"/>
    <x v="1"/>
    <m/>
    <s v="schild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Suetemans, Jaak"/>
    <s v="Suetemans"/>
    <s v="L00557"/>
    <x v="1"/>
    <m/>
    <s v="schild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Van Ollens, Guillaume"/>
    <s v="Van Ollens"/>
    <s v="L00558"/>
    <x v="1"/>
    <m/>
    <s v="schilder"/>
    <m/>
    <m/>
    <m/>
    <n v="0"/>
    <n v="1617"/>
    <n v="162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0"/>
    <n v="0"/>
    <x v="0"/>
    <n v="0"/>
    <n v="0"/>
    <n v="0"/>
    <n v="0"/>
  </r>
  <r>
    <s v="Blick, Guillaume"/>
    <s v="Blick"/>
    <s v="L00559"/>
    <x v="1"/>
    <m/>
    <s v="kleinstek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Ceulemans, Hans"/>
    <s v="Ceulemans"/>
    <s v="L00560"/>
    <x v="1"/>
    <m/>
    <s v="stoffeer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Christyn, Jan"/>
    <s v="Christyn"/>
    <s v="L00561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Coutermans, Alexander"/>
    <s v="Coutermans"/>
    <s v="L00562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aems, Sebastiaen"/>
    <s v="Daems"/>
    <s v="L00563"/>
    <x v="1"/>
    <m/>
    <s v="?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Borgher, Gielis"/>
    <s v="de Borgher"/>
    <s v="L00564"/>
    <x v="1"/>
    <m/>
    <s v="kleinstek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Crucke, Christiaen"/>
    <s v="de Crucke"/>
    <s v="L00565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Man, Jaak"/>
    <s v="de Man"/>
    <s v="L00566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Rese, Dominicus"/>
    <s v="de Rese"/>
    <s v="L00567"/>
    <x v="1"/>
    <m/>
    <s v="beeldsnij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Towel, Jeronimus"/>
    <s v="de Towel"/>
    <s v="L00568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Fayd'herbe, Jan"/>
    <s v="Fayd'herbe"/>
    <s v="L00569"/>
    <x v="1"/>
    <m/>
    <s v="beeldsnij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Lemmens, Corneel"/>
    <s v="Lemmens"/>
    <s v="L00570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Lowies, Guillaume"/>
    <s v="Lowies"/>
    <s v="L00571"/>
    <x v="1"/>
    <m/>
    <s v="goudslag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Palidaen, Hans"/>
    <s v="Palidaen"/>
    <s v="L00572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mets, Hendrick"/>
    <s v="Smets"/>
    <s v="L00573"/>
    <x v="1"/>
    <m/>
    <s v="kleinstek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nyers, Antoon"/>
    <s v="Snyers"/>
    <s v="L00574"/>
    <x v="1"/>
    <m/>
    <s v="stoffeer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uetens, Frans"/>
    <s v="Suetens"/>
    <s v="L00575"/>
    <x v="1"/>
    <m/>
    <s v="kleinstek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w Mayens, Jan"/>
    <s v="sw Mayens"/>
    <s v="L00576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Taels, Rombout"/>
    <s v="Taels"/>
    <s v="L00577"/>
    <x v="1"/>
    <m/>
    <s v="beeldsnij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Schelle, Dismas"/>
    <s v="Van Schelle"/>
    <s v="L00578"/>
    <x v="1"/>
    <m/>
    <s v="beeldsnij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erhulst, Pieter"/>
    <s v="Verhulst"/>
    <s v="L00579"/>
    <x v="1"/>
    <m/>
    <s v="schilder"/>
    <m/>
    <m/>
    <m/>
    <n v="0"/>
    <n v="1618"/>
    <n v="162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Carels, Hendrick"/>
    <s v="Carels"/>
    <s v="L00580"/>
    <x v="1"/>
    <m/>
    <s v="?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Lambert, Jacques"/>
    <s v="de Lambert"/>
    <s v="L00581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de Lau, Antoon"/>
    <s v="de Lau"/>
    <s v="L00582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Ghuens, Philips"/>
    <s v="Ghuens"/>
    <s v="L00583"/>
    <x v="1"/>
    <m/>
    <s v="beeldsnij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Lauwerys, Herman"/>
    <s v="Lauwerys"/>
    <s v="L00584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mets, Frans"/>
    <s v="Smets"/>
    <s v="L00585"/>
    <x v="1"/>
    <m/>
    <s v="beeldsnij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Bakkleghem, Hans"/>
    <s v="Van Bakkleghem"/>
    <s v="L00586"/>
    <x v="1"/>
    <m/>
    <s v="stoffeer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Eyck, Dierick"/>
    <s v="Van Eyck"/>
    <s v="L00587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Hese, Corneel"/>
    <s v="Van Hese"/>
    <s v="L00588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erachter, Hendrick"/>
    <s v="Verachter"/>
    <s v="L00589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erbeeck, Huybrecht"/>
    <s v="Verbeeck"/>
    <s v="L00590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ersteven, Nicolaes"/>
    <s v="Versteven"/>
    <s v="L00591"/>
    <x v="1"/>
    <m/>
    <s v="schilder"/>
    <m/>
    <m/>
    <m/>
    <n v="0"/>
    <n v="1619"/>
    <n v="162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Lauwaerts, Jaak"/>
    <s v="Lauwaerts"/>
    <s v="L00592"/>
    <x v="1"/>
    <m/>
    <s v="stoffeer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Lemmens, Corneel"/>
    <s v="Lemmens"/>
    <s v="L00593"/>
    <x v="1"/>
    <m/>
    <s v="schil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Maes, Simon"/>
    <s v="Maes"/>
    <s v="L00594"/>
    <x v="1"/>
    <m/>
    <s v="schil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Neus, Hans"/>
    <s v="Neus"/>
    <s v="L00595"/>
    <x v="1"/>
    <m/>
    <s v="kleinstek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alomeer, Joos"/>
    <s v="Salomeer"/>
    <s v="L00596"/>
    <x v="1"/>
    <m/>
    <s v="kleinstek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chrynwerckers, Valentyn"/>
    <s v="Schrynwerckers"/>
    <s v="L00597"/>
    <x v="1"/>
    <m/>
    <s v="beeldsnij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Spies, Gilliam"/>
    <s v="Spies"/>
    <s v="L00598"/>
    <x v="1"/>
    <m/>
    <s v="schil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Hassel, Frans"/>
    <s v="Van Hassel"/>
    <s v="L00599"/>
    <x v="1"/>
    <m/>
    <s v="stoffeer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Loeck, Gabriel"/>
    <s v="Van Loeck"/>
    <s v="L00600"/>
    <x v="1"/>
    <m/>
    <s v="beeldsnij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Polom, Hans"/>
    <s v="Van Polom"/>
    <s v="L00601"/>
    <x v="1"/>
    <m/>
    <s v="kleinstek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an Vechter, Matthys"/>
    <s v="Van Vechter"/>
    <s v="L00602"/>
    <x v="1"/>
    <m/>
    <s v="kleinstek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ercluysen, Anthoni"/>
    <s v="Vercluysen"/>
    <s v="L00603"/>
    <x v="1"/>
    <m/>
    <s v="stoffeer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Vlemmincx, Joachim"/>
    <s v="Vlemmincx"/>
    <s v="L00604"/>
    <x v="1"/>
    <m/>
    <s v="kleinstek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Wabbes, Adriaen"/>
    <s v="Wabbes"/>
    <s v="L00605"/>
    <x v="1"/>
    <m/>
    <s v="beeldsnijder"/>
    <m/>
    <m/>
    <m/>
    <n v="0"/>
    <n v="1620"/>
    <n v="162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Erber, Pauwel"/>
    <s v="Erber"/>
    <s v="L00606"/>
    <x v="1"/>
    <m/>
    <s v="schilder"/>
    <m/>
    <m/>
    <m/>
    <n v="0"/>
    <n v="1621"/>
    <n v="162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1"/>
    <n v="1"/>
    <n v="0"/>
    <x v="0"/>
    <n v="0"/>
    <n v="0"/>
    <n v="0"/>
    <n v="0"/>
  </r>
  <r>
    <s v="Perquesie, Thomas"/>
    <s v="Perquesie"/>
    <s v="L00607"/>
    <x v="1"/>
    <m/>
    <s v="schilder"/>
    <m/>
    <m/>
    <m/>
    <n v="0"/>
    <n v="1622"/>
    <n v="162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ortens, Peeter"/>
    <s v="Cortens"/>
    <s v="L00608"/>
    <x v="1"/>
    <m/>
    <s v="goudslager"/>
    <m/>
    <m/>
    <m/>
    <n v="0"/>
    <n v="1624"/>
    <n v="162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Matthys, Pieter"/>
    <s v="Matthys"/>
    <s v="L00609"/>
    <x v="1"/>
    <m/>
    <s v="beeldsnijder"/>
    <m/>
    <m/>
    <m/>
    <n v="0"/>
    <n v="1624"/>
    <n v="162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cherps, Hans"/>
    <s v="Scherps"/>
    <s v="L00610"/>
    <x v="1"/>
    <m/>
    <s v="stoffeerder"/>
    <m/>
    <m/>
    <m/>
    <n v="0"/>
    <n v="1624"/>
    <n v="162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Tisson, Pieter"/>
    <s v="Tisson"/>
    <s v="L00611"/>
    <x v="1"/>
    <m/>
    <s v="beeldsnijder"/>
    <m/>
    <m/>
    <m/>
    <n v="0"/>
    <n v="1624"/>
    <n v="162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Winter, Pieter"/>
    <s v="de Winter"/>
    <s v="L00612"/>
    <x v="1"/>
    <m/>
    <s v="schild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Finsent, Melsen"/>
    <s v="Finsent"/>
    <s v="L00613"/>
    <x v="1"/>
    <m/>
    <s v="kleinstek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Gheeraerts, Cornelis"/>
    <s v="Gheeraerts"/>
    <s v="L00614"/>
    <x v="1"/>
    <m/>
    <s v="beeldsnijd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Lowies, Nicolaes"/>
    <s v="Lowies"/>
    <s v="L00615"/>
    <x v="1"/>
    <m/>
    <s v="goudslag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Regouts, Lucas"/>
    <s v="Regouts"/>
    <s v="L00616"/>
    <x v="1"/>
    <m/>
    <s v="kleinstek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Orley, Richard"/>
    <s v="Van Orley"/>
    <s v="L00617"/>
    <x v="1"/>
    <m/>
    <s v="stoffeerd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Steensel, Kerstiaen"/>
    <s v="Van Steensel"/>
    <s v="L00618"/>
    <x v="1"/>
    <m/>
    <s v="beeldsnijder"/>
    <m/>
    <m/>
    <m/>
    <n v="0"/>
    <n v="1625"/>
    <n v="162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Nelis, Jaak"/>
    <s v="de Nelis"/>
    <s v="L00619"/>
    <x v="1"/>
    <m/>
    <s v="beeldsnijd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Govaerts, Frans"/>
    <s v="Govaerts"/>
    <s v="L00620"/>
    <x v="1"/>
    <m/>
    <s v="stoffeerd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cheltens, Jacques"/>
    <s v="Scheltens"/>
    <s v="L00621"/>
    <x v="1"/>
    <m/>
    <s v="beeldsnijd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Bem, Jan"/>
    <s v="Van Bem"/>
    <s v="L00622"/>
    <x v="1"/>
    <m/>
    <s v="beeldsnijd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Sintruyen, Nicolaes"/>
    <s v="Van Sintruyen"/>
    <s v="L00623"/>
    <x v="1"/>
    <m/>
    <s v="beeldsnijd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den Branden, Hans"/>
    <s v="Van den Branden"/>
    <s v="L00624"/>
    <x v="1"/>
    <m/>
    <s v="beeldsnijd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vaeren, Guillaume"/>
    <s v="Vervaeren"/>
    <s v="L00625"/>
    <x v="1"/>
    <m/>
    <s v="kleinsteker"/>
    <m/>
    <m/>
    <m/>
    <n v="0"/>
    <n v="1626"/>
    <n v="163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essemeers, Jan II"/>
    <s v="Bessemeers"/>
    <s v="L00627"/>
    <x v="1"/>
    <m/>
    <s v="beeldsnijder"/>
    <m/>
    <m/>
    <m/>
    <n v="0"/>
    <n v="1627"/>
    <n v="163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Gooris, Bartholomeus"/>
    <s v="Gooris"/>
    <s v="L00628"/>
    <x v="1"/>
    <m/>
    <s v="beeldsnijder"/>
    <m/>
    <m/>
    <m/>
    <n v="0"/>
    <n v="1627"/>
    <n v="163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oppens, Robert II"/>
    <s v="Coppens"/>
    <s v="L00630"/>
    <x v="1"/>
    <m/>
    <s v="beeldsnij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roon, Jasper"/>
    <s v="Croon"/>
    <s v="L00631"/>
    <x v="1"/>
    <m/>
    <s v="beeldsnij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Munck, Nicolaas"/>
    <s v="de Munck"/>
    <s v="L00632"/>
    <x v="1"/>
    <m/>
    <s v="schil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uchenoni, Ramena"/>
    <s v="Duchenoni"/>
    <s v="L00633"/>
    <x v="1"/>
    <m/>
    <s v="goudslag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Hulstbos, Corneel"/>
    <s v="Hulstbos"/>
    <s v="L00634"/>
    <x v="1"/>
    <m/>
    <s v="beeldsnij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Lauwers, Frans"/>
    <s v="Lauwers"/>
    <s v="L00635"/>
    <x v="1"/>
    <m/>
    <s v="schil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Pauwels, Frans"/>
    <s v="Pauwels"/>
    <s v="L00636"/>
    <x v="1"/>
    <m/>
    <s v="schil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Persoons, Guillaume"/>
    <s v="Persoons"/>
    <s v="L00637"/>
    <x v="1"/>
    <m/>
    <s v="beeldsnij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Ekeren, Joachim"/>
    <s v="Van Ekeren"/>
    <s v="L00638"/>
    <x v="1"/>
    <m/>
    <s v="schil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banck, Jan"/>
    <s v="Verbanck"/>
    <s v="L00639"/>
    <x v="1"/>
    <m/>
    <s v="stoffeerder"/>
    <m/>
    <m/>
    <m/>
    <n v="0"/>
    <n v="1628"/>
    <n v="163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lieck, Melsen"/>
    <s v="Blieck"/>
    <s v="L00640"/>
    <x v="1"/>
    <m/>
    <s v="kleinsteker"/>
    <m/>
    <m/>
    <m/>
    <n v="0"/>
    <n v="1629"/>
    <n v="163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audelier, Jaak"/>
    <s v="Caudelier"/>
    <s v="L00641"/>
    <x v="1"/>
    <m/>
    <s v="beeldsnijder"/>
    <m/>
    <m/>
    <m/>
    <n v="0"/>
    <n v="1629"/>
    <n v="163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Wilde, Frans"/>
    <s v="de Wilde"/>
    <s v="L00642"/>
    <x v="1"/>
    <m/>
    <s v="schilder"/>
    <m/>
    <m/>
    <m/>
    <n v="0"/>
    <n v="1629"/>
    <n v="163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Egerickx, Merten"/>
    <s v="Egerickx"/>
    <s v="L00643"/>
    <x v="1"/>
    <m/>
    <s v="schilder"/>
    <m/>
    <m/>
    <m/>
    <n v="0"/>
    <n v="1629"/>
    <n v="163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Frayman, Philip"/>
    <s v="Frayman"/>
    <s v="L00644"/>
    <x v="1"/>
    <m/>
    <s v="beeldsnijder"/>
    <m/>
    <m/>
    <m/>
    <n v="0"/>
    <n v="1629"/>
    <n v="163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ranckx, Jasper"/>
    <s v="Vranckx"/>
    <s v="L00646"/>
    <x v="1"/>
    <m/>
    <s v="stoffeerder"/>
    <m/>
    <m/>
    <m/>
    <n v="0"/>
    <n v="1629"/>
    <n v="163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Augustijns, Jeroom "/>
    <s v="Augustijns"/>
    <s v="L00647"/>
    <x v="1"/>
    <m/>
    <s v="schil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rimoens, Peter"/>
    <s v="Crimoens"/>
    <s v="L00648"/>
    <x v="1"/>
    <m/>
    <s v="schil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rom, Jan"/>
    <s v="Crom"/>
    <s v="L00649"/>
    <x v="1"/>
    <m/>
    <s v="kleinstek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Bolion, Machiel"/>
    <s v="de Bolion"/>
    <s v="L00650"/>
    <x v="1"/>
    <m/>
    <s v="schil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Neve, Nicolaes"/>
    <s v="de Neve"/>
    <s v="L00652"/>
    <x v="1"/>
    <m/>
    <s v="beeldsnij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Nola, Frans"/>
    <s v="de Nola"/>
    <s v="L00653"/>
    <x v="1"/>
    <m/>
    <s v="schil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Gooris, Anthoni"/>
    <s v="Gooris"/>
    <s v="L00654"/>
    <x v="1"/>
    <m/>
    <s v="goudslag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Hallemans, Karel"/>
    <s v="Hallemans"/>
    <s v="L00655"/>
    <x v="1"/>
    <m/>
    <s v="schil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Inghels, Karel"/>
    <s v="Inghels"/>
    <s v="L00656"/>
    <x v="1"/>
    <m/>
    <s v="kleinstek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Pauwels, Maximiliaan"/>
    <s v="Pauwels"/>
    <s v="L00657"/>
    <x v="1"/>
    <m/>
    <s v="schil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imons, Karel"/>
    <s v="Simons"/>
    <s v="L00658"/>
    <x v="1"/>
    <m/>
    <s v="beeldsnijd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tuers, Geeraert"/>
    <s v="Stuers"/>
    <s v="L00659"/>
    <x v="1"/>
    <m/>
    <s v="kleinstek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Nieuwenhuisen, Pieter"/>
    <s v="Van Nieuwenhuisen"/>
    <s v="L00660"/>
    <x v="1"/>
    <m/>
    <s v="kleinsteker"/>
    <m/>
    <m/>
    <m/>
    <n v="0"/>
    <n v="1630"/>
    <n v="163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oppens, Frans"/>
    <s v="Coppens"/>
    <s v="L00661"/>
    <x v="1"/>
    <m/>
    <s v="?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Wist, Lodewyk"/>
    <s v="de Wist"/>
    <s v="L00662"/>
    <x v="1"/>
    <m/>
    <s v="stoffeer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Fryman, Frans"/>
    <s v="Fryman"/>
    <s v="L00663"/>
    <x v="1"/>
    <m/>
    <s v="schil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Rodrigues, Jan"/>
    <s v="Rodrigues"/>
    <s v="L00664"/>
    <x v="1"/>
    <m/>
    <s v="schil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ermettens, Rombaut"/>
    <s v="Sermettens"/>
    <s v="L00665"/>
    <x v="1"/>
    <m/>
    <s v="schil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uetens, Rombout"/>
    <s v="Suetens"/>
    <s v="L00666"/>
    <x v="1"/>
    <m/>
    <s v="kleinstek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Nieuwenhuisen, Jasper"/>
    <s v="Van Nieuwenhuisen"/>
    <s v="L00667"/>
    <x v="1"/>
    <m/>
    <s v="schil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Loo, Antoon"/>
    <s v="Van Loo"/>
    <s v="L00668"/>
    <x v="1"/>
    <m/>
    <s v="beeldsnij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poorten, Pieter"/>
    <s v="Verpoorten"/>
    <s v="L00669"/>
    <x v="1"/>
    <m/>
    <s v="beeldsnijder"/>
    <m/>
    <m/>
    <m/>
    <n v="0"/>
    <n v="1631"/>
    <n v="163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Musyn, Jaak"/>
    <s v="de Musyn"/>
    <s v="L00670"/>
    <x v="1"/>
    <m/>
    <s v="beeldsnijder"/>
    <m/>
    <m/>
    <m/>
    <n v="0"/>
    <n v="1632"/>
    <n v="163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Nieuwenhuysen, Ferdinando"/>
    <s v="Nieuwenhuysen"/>
    <s v="L00671"/>
    <x v="1"/>
    <m/>
    <s v="beeldsnijder"/>
    <m/>
    <m/>
    <m/>
    <n v="0"/>
    <n v="1632"/>
    <n v="163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Baesroy, Remi"/>
    <s v="Van Baesroy"/>
    <s v="L00673"/>
    <x v="1"/>
    <m/>
    <s v="stoffeerder"/>
    <m/>
    <m/>
    <m/>
    <n v="0"/>
    <n v="1632"/>
    <n v="163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Erp, Edward"/>
    <s v="Van Erp"/>
    <s v="L00674"/>
    <x v="1"/>
    <m/>
    <s v="schilder"/>
    <m/>
    <m/>
    <m/>
    <n v="0"/>
    <n v="1632"/>
    <n v="163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den Berg, Anselm"/>
    <s v="Van den Berg"/>
    <s v="L00675"/>
    <x v="1"/>
    <m/>
    <s v="kleinsteker"/>
    <m/>
    <m/>
    <m/>
    <n v="0"/>
    <n v="1632"/>
    <n v="163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veke, Jan-Frans"/>
    <s v="Verveke"/>
    <s v="L00676"/>
    <x v="1"/>
    <m/>
    <s v="schilder"/>
    <m/>
    <m/>
    <m/>
    <n v="0"/>
    <n v="1632"/>
    <n v="163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Hellyn, Passchier"/>
    <s v="de Hellyn"/>
    <s v="L00677"/>
    <x v="1"/>
    <m/>
    <s v="schilder"/>
    <m/>
    <m/>
    <m/>
    <n v="0"/>
    <n v="1633"/>
    <n v="163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Lanchals, Pieter"/>
    <s v="Lanchals"/>
    <s v="L00678"/>
    <x v="1"/>
    <m/>
    <s v="schilder"/>
    <m/>
    <m/>
    <m/>
    <n v="0"/>
    <n v="1633"/>
    <n v="163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Erp, Edward"/>
    <s v="Van Erp"/>
    <s v="L00679"/>
    <x v="1"/>
    <m/>
    <s v="schilder"/>
    <m/>
    <m/>
    <m/>
    <n v="0"/>
    <n v="1633"/>
    <n v="163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ulst, Rombout"/>
    <s v="Verulst"/>
    <s v="L00681"/>
    <x v="1"/>
    <m/>
    <s v="beeldsnijder"/>
    <m/>
    <m/>
    <m/>
    <n v="0"/>
    <n v="1633"/>
    <n v="163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Wouts, Guilluame"/>
    <s v="Wouts"/>
    <s v="L00682"/>
    <x v="1"/>
    <m/>
    <s v="kleinsteker"/>
    <m/>
    <m/>
    <m/>
    <n v="0"/>
    <n v="1633"/>
    <n v="163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orkelmans, Marten "/>
    <s v="Borkelmans"/>
    <s v="L00683"/>
    <x v="1"/>
    <m/>
    <s v="schilder"/>
    <m/>
    <m/>
    <m/>
    <n v="0"/>
    <n v="1634"/>
    <n v="163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Vocht, Gommaer"/>
    <s v="de Vocht"/>
    <s v="L00684"/>
    <x v="1"/>
    <m/>
    <s v="stoffeerder"/>
    <m/>
    <m/>
    <m/>
    <n v="0"/>
    <n v="1634"/>
    <n v="163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Frederix, Jan"/>
    <s v="Frederix"/>
    <s v="L00685"/>
    <x v="1"/>
    <m/>
    <s v="beeldsnijder"/>
    <m/>
    <m/>
    <m/>
    <n v="0"/>
    <n v="1634"/>
    <n v="163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Florssum, Jan"/>
    <s v="Van Florssum"/>
    <s v="L00687"/>
    <x v="1"/>
    <m/>
    <s v="beeldsnijder"/>
    <m/>
    <m/>
    <m/>
    <n v="0"/>
    <n v="1634"/>
    <n v="163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Loven, Rombaut"/>
    <s v="Van Loven"/>
    <s v="L00688"/>
    <x v="1"/>
    <m/>
    <s v="schilder"/>
    <m/>
    <m/>
    <m/>
    <n v="0"/>
    <n v="1634"/>
    <n v="163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Grauw, Jan"/>
    <s v="de Grauw"/>
    <s v="L00689"/>
    <x v="1"/>
    <m/>
    <s v="schilder"/>
    <m/>
    <m/>
    <m/>
    <n v="0"/>
    <n v="1635"/>
    <n v="163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Kuyper, Jan"/>
    <s v="de Kuyper"/>
    <s v="L00690"/>
    <x v="1"/>
    <m/>
    <s v="schilder"/>
    <m/>
    <m/>
    <m/>
    <n v="0"/>
    <n v="1635"/>
    <n v="163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poorten, David"/>
    <s v="Verpoorten"/>
    <s v="L00691"/>
    <x v="1"/>
    <m/>
    <s v="beeldsnijder"/>
    <m/>
    <m/>
    <m/>
    <n v="0"/>
    <n v="1635"/>
    <n v="163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straeten, Frans"/>
    <s v="Verstraeten"/>
    <s v="L00692"/>
    <x v="1"/>
    <m/>
    <s v="beeldsnijder"/>
    <m/>
    <m/>
    <m/>
    <n v="0"/>
    <n v="1635"/>
    <n v="163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oelmans, Pieter"/>
    <s v="Boelmans"/>
    <s v="L00693"/>
    <x v="1"/>
    <m/>
    <s v="schilder"/>
    <m/>
    <m/>
    <m/>
    <n v="0"/>
    <n v="1636"/>
    <n v="164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Coster, Jaak II"/>
    <s v="de Coster"/>
    <s v="L00694"/>
    <x v="1"/>
    <m/>
    <s v="beeldsnijder"/>
    <m/>
    <m/>
    <m/>
    <n v="0"/>
    <n v="1636"/>
    <n v="164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Pauli, Romment"/>
    <s v="Pauli"/>
    <s v="L00695"/>
    <x v="1"/>
    <m/>
    <s v="beeldsnijder"/>
    <m/>
    <m/>
    <m/>
    <n v="0"/>
    <n v="1636"/>
    <n v="164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Greef, Passchier"/>
    <s v="de Greef"/>
    <s v="L00696"/>
    <x v="1"/>
    <m/>
    <s v="stoffeerder"/>
    <m/>
    <m/>
    <m/>
    <n v="0"/>
    <n v="1637"/>
    <n v="164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ryboom, Jan"/>
    <s v="Dryboom"/>
    <s v="L00697"/>
    <x v="1"/>
    <m/>
    <s v="schilder"/>
    <m/>
    <m/>
    <m/>
    <n v="0"/>
    <n v="1637"/>
    <n v="164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ordel, Christiaen"/>
    <s v="Bordel"/>
    <s v="L00699"/>
    <x v="1"/>
    <m/>
    <s v="schil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oetters, Anthoni "/>
    <s v="Coetters"/>
    <s v="L00700"/>
    <x v="1"/>
    <m/>
    <s v="schil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Laforge, Peeter"/>
    <s v="Laforge"/>
    <s v="L00702"/>
    <x v="1"/>
    <m/>
    <s v="schil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chut, Cornelis"/>
    <s v="Schut"/>
    <s v="L00703"/>
    <x v="1"/>
    <m/>
    <s v="schil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Cammen, Jan"/>
    <s v="Van Cammen"/>
    <s v="L00704"/>
    <x v="1"/>
    <m/>
    <s v="schil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Urel, Rombaut"/>
    <s v="Van Urel"/>
    <s v="L00705"/>
    <x v="1"/>
    <m/>
    <s v="beeldsnij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ienx, Pieter"/>
    <s v="Vienx"/>
    <s v="L00706"/>
    <x v="1"/>
    <m/>
    <s v="beeldsnijder"/>
    <m/>
    <m/>
    <m/>
    <n v="0"/>
    <n v="1638"/>
    <n v="164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Ghysbrechts, Renier"/>
    <s v="Ghysbrechts"/>
    <s v="L00707"/>
    <x v="1"/>
    <m/>
    <s v="beeldsnijder"/>
    <m/>
    <m/>
    <m/>
    <n v="0"/>
    <n v="1639"/>
    <n v="164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Jourets, Godevaart"/>
    <s v="Jourets"/>
    <s v="L00708"/>
    <x v="1"/>
    <m/>
    <s v="beeldsnijder"/>
    <m/>
    <m/>
    <m/>
    <n v="0"/>
    <n v="1639"/>
    <n v="164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hulst, Philip"/>
    <s v="Verhulst"/>
    <s v="L00709"/>
    <x v="1"/>
    <m/>
    <s v="schilder"/>
    <m/>
    <m/>
    <m/>
    <n v="0"/>
    <n v="1639"/>
    <n v="164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Hey, Matthias "/>
    <s v="de Hey"/>
    <s v="L00710"/>
    <x v="1"/>
    <m/>
    <s v="stoffeerder"/>
    <m/>
    <m/>
    <m/>
    <n v="0"/>
    <n v="1640"/>
    <n v="164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Cornet, Alexander"/>
    <s v="Cornet"/>
    <s v="L00711"/>
    <x v="1"/>
    <m/>
    <s v="goudslager"/>
    <m/>
    <m/>
    <m/>
    <n v="0"/>
    <n v="1641"/>
    <n v="164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Vos, Rombout"/>
    <s v="de Vos"/>
    <s v="L00713"/>
    <x v="1"/>
    <m/>
    <s v="schilder"/>
    <m/>
    <m/>
    <m/>
    <n v="0"/>
    <n v="1641"/>
    <n v="164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Marminon, Jan"/>
    <s v="Marminon"/>
    <s v="L00714"/>
    <x v="1"/>
    <m/>
    <s v="stoffeerder"/>
    <m/>
    <m/>
    <m/>
    <n v="0"/>
    <n v="1641"/>
    <n v="164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luys, Guillaume"/>
    <s v="Sluys"/>
    <s v="L00716"/>
    <x v="1"/>
    <m/>
    <s v="beeldsnijder"/>
    <m/>
    <m/>
    <m/>
    <n v="0"/>
    <n v="1641"/>
    <n v="164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nyers, Andries"/>
    <s v="Snyers"/>
    <s v="L00717"/>
    <x v="1"/>
    <m/>
    <s v="schilder"/>
    <m/>
    <m/>
    <m/>
    <n v="0"/>
    <n v="1641"/>
    <n v="164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Spalirt, Jaak"/>
    <s v="Spalirt"/>
    <s v="L00718"/>
    <x v="1"/>
    <m/>
    <s v="beeldsnijder"/>
    <m/>
    <m/>
    <m/>
    <n v="0"/>
    <n v="1641"/>
    <n v="164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Mescien, Jan"/>
    <s v="Mescien"/>
    <s v="L00719"/>
    <x v="1"/>
    <m/>
    <s v="beeldsnijder"/>
    <m/>
    <m/>
    <m/>
    <n v="0"/>
    <n v="1642"/>
    <n v="164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erbercht, Jan"/>
    <s v="Verbercht"/>
    <s v="L00720"/>
    <x v="1"/>
    <m/>
    <s v="schilder"/>
    <m/>
    <m/>
    <m/>
    <n v="0"/>
    <n v="1642"/>
    <n v="164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ients, Nicolaes "/>
    <s v="Vients"/>
    <s v="L00721"/>
    <x v="1"/>
    <m/>
    <s v="schilder"/>
    <m/>
    <m/>
    <m/>
    <n v="0"/>
    <n v="1642"/>
    <n v="164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Ridder, Joris II"/>
    <s v="de Ridder"/>
    <s v="L00722"/>
    <x v="1"/>
    <m/>
    <s v="schilder"/>
    <m/>
    <m/>
    <m/>
    <n v="0"/>
    <n v="1643"/>
    <n v="164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Everaedt, Hendrick"/>
    <s v="Everaedt"/>
    <s v="L00723"/>
    <x v="1"/>
    <m/>
    <s v="goudslager"/>
    <m/>
    <m/>
    <m/>
    <n v="0"/>
    <n v="1643"/>
    <n v="164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eckx, Jan"/>
    <s v="Beckx"/>
    <s v="L00724"/>
    <x v="1"/>
    <m/>
    <s v="schilder"/>
    <m/>
    <m/>
    <m/>
    <n v="0"/>
    <n v="1644"/>
    <n v="16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de Bruyn, J.-B."/>
    <s v="de Bruyn"/>
    <s v="L00725"/>
    <x v="1"/>
    <m/>
    <s v="schilder"/>
    <m/>
    <m/>
    <m/>
    <n v="0"/>
    <n v="1644"/>
    <n v="16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Laddersous, Jaak"/>
    <s v="Laddersous"/>
    <s v="L00726"/>
    <x v="1"/>
    <m/>
    <s v="schilder"/>
    <m/>
    <m/>
    <m/>
    <n v="0"/>
    <n v="1644"/>
    <n v="16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Matthys, Frans"/>
    <s v="Matthys"/>
    <s v="L00727"/>
    <x v="1"/>
    <m/>
    <s v="beeldsnijder"/>
    <m/>
    <m/>
    <m/>
    <n v="0"/>
    <n v="1644"/>
    <n v="16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an Waeterloo, Tobias"/>
    <s v="Van Waeterloo"/>
    <s v="L00728"/>
    <x v="1"/>
    <m/>
    <s v="beeldsnijder"/>
    <m/>
    <m/>
    <m/>
    <n v="0"/>
    <n v="1644"/>
    <n v="16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Vlemmincx, Jaak"/>
    <s v="Vlemmincx"/>
    <s v="L00729"/>
    <x v="1"/>
    <m/>
    <s v="beeldsnijder"/>
    <m/>
    <m/>
    <m/>
    <n v="0"/>
    <n v="1644"/>
    <n v="164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0"/>
    <x v="0"/>
    <n v="0"/>
    <n v="0"/>
    <n v="0"/>
    <n v="0"/>
  </r>
  <r>
    <s v="Baltus, Bartholomeus"/>
    <s v="Baltus"/>
    <s v="L00730"/>
    <x v="1"/>
    <m/>
    <s v="?"/>
    <m/>
    <m/>
    <m/>
    <n v="0"/>
    <n v="1645"/>
    <n v="164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Minola, Anthoni"/>
    <s v="Minola"/>
    <s v="L00731"/>
    <x v="1"/>
    <m/>
    <s v="tekenaar"/>
    <m/>
    <m/>
    <m/>
    <n v="0"/>
    <n v="1645"/>
    <n v="164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Schiel, Corneel"/>
    <s v="Schiel"/>
    <s v="L00732"/>
    <x v="1"/>
    <m/>
    <s v="schilder"/>
    <m/>
    <m/>
    <m/>
    <n v="0"/>
    <n v="1645"/>
    <n v="164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an Vierstel,  Alonsi"/>
    <s v="Van Vierstel"/>
    <s v="L00733"/>
    <x v="1"/>
    <m/>
    <s v="schilder"/>
    <m/>
    <m/>
    <m/>
    <n v="0"/>
    <n v="1645"/>
    <n v="164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an de Wiel, Martin"/>
    <s v="Van de Wiel"/>
    <s v="L00734"/>
    <x v="1"/>
    <m/>
    <s v="schilder"/>
    <m/>
    <m/>
    <m/>
    <n v="0"/>
    <n v="1645"/>
    <n v="164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Jacobs, Anthoni"/>
    <s v="Jacobs"/>
    <s v="L00735"/>
    <x v="1"/>
    <m/>
    <s v="stoffeerder"/>
    <m/>
    <m/>
    <m/>
    <n v="0"/>
    <n v="1646"/>
    <n v="165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Rymenans, Pieter"/>
    <s v="Rymenans"/>
    <s v="L00736"/>
    <x v="1"/>
    <m/>
    <s v="?"/>
    <m/>
    <m/>
    <m/>
    <n v="0"/>
    <n v="1646"/>
    <n v="165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an den Steen, Jan"/>
    <s v="Van den Steen"/>
    <s v="L00737"/>
    <x v="1"/>
    <m/>
    <s v="beeldhouwer"/>
    <m/>
    <m/>
    <m/>
    <n v="0"/>
    <n v="1646"/>
    <n v="165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erhulst, Jan"/>
    <s v="Verhulst"/>
    <s v="L00738"/>
    <x v="1"/>
    <m/>
    <s v="beeldsnijder"/>
    <m/>
    <m/>
    <m/>
    <n v="0"/>
    <n v="1646"/>
    <n v="165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Couppyn, Charles"/>
    <s v="Couppyn"/>
    <s v="L00739"/>
    <x v="1"/>
    <m/>
    <s v="schilder"/>
    <m/>
    <m/>
    <m/>
    <n v="0"/>
    <n v="1647"/>
    <n v="165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de Visscher, Lowies"/>
    <s v="de Visscher"/>
    <s v="L00740"/>
    <x v="1"/>
    <m/>
    <s v="schilder"/>
    <m/>
    <m/>
    <m/>
    <n v="0"/>
    <n v="1647"/>
    <n v="165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Hermans, Nicolaes"/>
    <s v="Hermans"/>
    <s v="L00741"/>
    <x v="1"/>
    <m/>
    <s v="schilder"/>
    <m/>
    <m/>
    <m/>
    <n v="0"/>
    <n v="1647"/>
    <n v="165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Lemmens, Jan"/>
    <s v="Lemmens"/>
    <s v="L00742"/>
    <x v="1"/>
    <m/>
    <s v="schilder"/>
    <m/>
    <m/>
    <m/>
    <n v="0"/>
    <n v="1647"/>
    <n v="165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Seeberge, Anastasius"/>
    <s v="Seeberge"/>
    <s v="L00746"/>
    <x v="1"/>
    <m/>
    <s v="schilder"/>
    <m/>
    <m/>
    <m/>
    <n v="0"/>
    <n v="1648"/>
    <n v="165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Van der Vorst, Christiaen"/>
    <s v="Van der Vorst"/>
    <s v="L00747"/>
    <x v="1"/>
    <m/>
    <s v="schilder"/>
    <m/>
    <m/>
    <m/>
    <n v="0"/>
    <n v="1648"/>
    <n v="165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1"/>
    <n v="1"/>
    <x v="0"/>
    <n v="0"/>
    <n v="0"/>
    <n v="0"/>
    <n v="0"/>
  </r>
  <r>
    <s v="Mercelis, Joos"/>
    <s v="Mercelis"/>
    <s v="L00748"/>
    <x v="1"/>
    <m/>
    <s v="beeldsnijder"/>
    <m/>
    <m/>
    <m/>
    <n v="0"/>
    <n v="1649"/>
    <n v="165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Bos, Jan"/>
    <s v="Van den Bos"/>
    <s v="L00749"/>
    <x v="1"/>
    <m/>
    <s v="schilder"/>
    <m/>
    <m/>
    <m/>
    <n v="0"/>
    <n v="1649"/>
    <n v="165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Wouters, Hendrick"/>
    <s v="Wouters"/>
    <s v="L00750"/>
    <x v="1"/>
    <m/>
    <s v="schilder"/>
    <m/>
    <m/>
    <m/>
    <n v="0"/>
    <n v="1649"/>
    <n v="165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Robert, David"/>
    <s v="Robert"/>
    <s v="L00752"/>
    <x v="1"/>
    <m/>
    <s v="beeldsnijder"/>
    <m/>
    <m/>
    <m/>
    <n v="0"/>
    <n v="1650"/>
    <n v="16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ebastiaen, Frans"/>
    <s v="Sebastiaen"/>
    <s v="L00753"/>
    <x v="1"/>
    <m/>
    <s v="beeldsnijder"/>
    <m/>
    <m/>
    <m/>
    <n v="0"/>
    <n v="1650"/>
    <n v="16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rywerken, Sebastiaan"/>
    <s v="Van Drywerken"/>
    <s v="L00755"/>
    <x v="1"/>
    <m/>
    <s v="schilder"/>
    <m/>
    <m/>
    <m/>
    <n v="0"/>
    <n v="1650"/>
    <n v="16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Geenen, jeronimus"/>
    <s v="Van Geenen"/>
    <s v="L00756"/>
    <x v="1"/>
    <m/>
    <s v="schilder"/>
    <m/>
    <m/>
    <m/>
    <n v="0"/>
    <n v="1650"/>
    <n v="16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beeck, Marcus"/>
    <s v="Verbeeck"/>
    <s v="L00757"/>
    <x v="1"/>
    <m/>
    <s v="stoffeerder"/>
    <m/>
    <m/>
    <m/>
    <n v="0"/>
    <n v="1650"/>
    <n v="165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Bruyn, Gielis"/>
    <s v="de Bruyn"/>
    <s v="L00758"/>
    <x v="1"/>
    <m/>
    <s v="beeldsnij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ooms, Jan"/>
    <s v="Dooms"/>
    <s v="L00759"/>
    <x v="1"/>
    <m/>
    <s v="beeldsnij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Mockman, Joris"/>
    <s v="Mockman"/>
    <s v="L00761"/>
    <x v="1"/>
    <m/>
    <s v="schil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Reniers, Gielis"/>
    <s v="Reniers"/>
    <s v="L00762"/>
    <x v="1"/>
    <m/>
    <s v="stoffeer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mets, Segher"/>
    <s v="Smets"/>
    <s v="L00763"/>
    <x v="1"/>
    <m/>
    <s v="beeldsnij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Emele, Pieter"/>
    <s v="Van Emele"/>
    <s v="L00764"/>
    <x v="1"/>
    <m/>
    <s v="schil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Vogelsanck, Frans"/>
    <s v="Van Vogelsanck"/>
    <s v="L00765"/>
    <x v="1"/>
    <m/>
    <s v="schil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rycken, Joseph"/>
    <s v="Verrycken"/>
    <s v="L00766"/>
    <x v="1"/>
    <m/>
    <s v="schilder"/>
    <m/>
    <m/>
    <m/>
    <n v="0"/>
    <n v="1651"/>
    <n v="165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Amens, Pauwel"/>
    <s v="Amens"/>
    <s v="L00767"/>
    <x v="1"/>
    <m/>
    <s v="schilder"/>
    <m/>
    <m/>
    <m/>
    <n v="0"/>
    <n v="1652"/>
    <n v="165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avidts, Frans"/>
    <s v="Davidts"/>
    <s v="L00768"/>
    <x v="1"/>
    <m/>
    <s v="goudslager"/>
    <m/>
    <m/>
    <m/>
    <n v="0"/>
    <n v="1652"/>
    <n v="165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Franco, J.-B."/>
    <s v="Franco"/>
    <s v="L00770"/>
    <x v="1"/>
    <m/>
    <s v="schil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Ghysbrechts, Simon"/>
    <s v="Ghysbrechts"/>
    <s v="L00771"/>
    <x v="1"/>
    <m/>
    <s v="beeldsnij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Marcelis, Christiaan"/>
    <s v="Marcelis"/>
    <s v="L00772"/>
    <x v="1"/>
    <m/>
    <s v="schil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Oppermans, Thomas"/>
    <s v="Oppermans"/>
    <s v="L00773"/>
    <x v="1"/>
    <m/>
    <s v="stoffeer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Robert, Eloy"/>
    <s v="Robert"/>
    <s v="L00774"/>
    <x v="1"/>
    <m/>
    <s v="stoffeer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aef, Dominicus"/>
    <s v="Saef"/>
    <s v="L00775"/>
    <x v="1"/>
    <m/>
    <s v="beeldsnij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taes, Vincent"/>
    <s v="Staes"/>
    <s v="L00776"/>
    <x v="1"/>
    <m/>
    <s v="schil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Kercken, Anthoni"/>
    <s v="Van Kercken"/>
    <s v="L00777"/>
    <x v="1"/>
    <m/>
    <s v="beeldsnij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Wagemans, Nicolaes"/>
    <s v="Wagemans"/>
    <s v="L00778"/>
    <x v="1"/>
    <m/>
    <s v="beeldsnijder"/>
    <m/>
    <m/>
    <m/>
    <n v="0"/>
    <n v="1653"/>
    <n v="165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Alrams, Gillis"/>
    <s v="Alrams"/>
    <s v="L00779"/>
    <x v="1"/>
    <m/>
    <s v="beeldsnijder"/>
    <m/>
    <m/>
    <m/>
    <n v="0"/>
    <n v="1654"/>
    <n v="16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Laddersous, Jaak"/>
    <s v="Laddersous"/>
    <s v="L00780"/>
    <x v="1"/>
    <m/>
    <s v="schilder"/>
    <m/>
    <m/>
    <m/>
    <n v="0"/>
    <n v="1654"/>
    <n v="16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Langeneus, Rombaut"/>
    <s v="Langeneus"/>
    <s v="L00781"/>
    <x v="1"/>
    <m/>
    <s v="beeldsnijder"/>
    <m/>
    <m/>
    <m/>
    <n v="0"/>
    <n v="1654"/>
    <n v="16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arden, Corneel"/>
    <s v="Verarden"/>
    <s v="L00782"/>
    <x v="1"/>
    <m/>
    <s v="schilder"/>
    <m/>
    <m/>
    <m/>
    <n v="0"/>
    <n v="1654"/>
    <n v="16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Wendricx, Jaak"/>
    <s v="Wendricx"/>
    <s v="L00783"/>
    <x v="1"/>
    <m/>
    <s v="schilder"/>
    <m/>
    <m/>
    <m/>
    <n v="0"/>
    <n v="1654"/>
    <n v="165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Kiement, Steven"/>
    <s v="Kiement"/>
    <s v="L00785"/>
    <x v="1"/>
    <m/>
    <s v="schilder"/>
    <m/>
    <m/>
    <m/>
    <n v="0"/>
    <n v="1655"/>
    <n v="16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Loven, Corneel"/>
    <s v="Van Loven"/>
    <s v="L00786"/>
    <x v="1"/>
    <m/>
    <s v="schilder"/>
    <m/>
    <m/>
    <m/>
    <n v="0"/>
    <n v="1655"/>
    <n v="16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 Kerckhoven, Balthasar"/>
    <s v="Van de Kerckhoven"/>
    <s v="L00787"/>
    <x v="1"/>
    <m/>
    <s v="schilder"/>
    <m/>
    <m/>
    <m/>
    <n v="0"/>
    <n v="1655"/>
    <n v="16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gaelen, Pieter"/>
    <s v="Vergaelen"/>
    <s v="L00788"/>
    <x v="1"/>
    <m/>
    <s v="beeldsnijder"/>
    <m/>
    <m/>
    <m/>
    <n v="0"/>
    <n v="1655"/>
    <n v="16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meulen, Geeraert"/>
    <s v="Vermeulen"/>
    <s v="L00789"/>
    <x v="1"/>
    <m/>
    <s v="schilder"/>
    <m/>
    <m/>
    <m/>
    <n v="0"/>
    <n v="1655"/>
    <n v="16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meulen, Pieter"/>
    <s v="Vermeulen"/>
    <s v="L00790"/>
    <x v="1"/>
    <m/>
    <s v="schilder"/>
    <m/>
    <m/>
    <m/>
    <n v="0"/>
    <n v="1655"/>
    <n v="165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Voren, Jan"/>
    <s v="de Voren"/>
    <s v="L00792"/>
    <x v="1"/>
    <m/>
    <s v="schilder"/>
    <m/>
    <m/>
    <m/>
    <n v="0"/>
    <n v="1656"/>
    <n v="16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Labbe, Remi"/>
    <s v="Labbe"/>
    <s v="L00793"/>
    <x v="1"/>
    <m/>
    <s v="schilder"/>
    <m/>
    <m/>
    <m/>
    <n v="0"/>
    <n v="1656"/>
    <n v="16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Eyck, Geraert"/>
    <s v="Van Eyck"/>
    <s v="L00794"/>
    <x v="1"/>
    <m/>
    <s v="tekenaar"/>
    <m/>
    <m/>
    <m/>
    <n v="0"/>
    <n v="1656"/>
    <n v="16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Geele, Maximiliaan"/>
    <s v="Van Geele"/>
    <s v="L00795"/>
    <x v="1"/>
    <m/>
    <s v="schilder"/>
    <m/>
    <m/>
    <m/>
    <n v="0"/>
    <n v="1656"/>
    <n v="16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Rooe, Jan"/>
    <s v="Van Rooe"/>
    <s v="L00796"/>
    <x v="1"/>
    <m/>
    <s v="beeldsnijder"/>
    <m/>
    <m/>
    <m/>
    <n v="0"/>
    <n v="1656"/>
    <n v="166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Hassel, Jar"/>
    <s v="Van Hassel"/>
    <s v="L00797"/>
    <x v="1"/>
    <m/>
    <s v="stoffeerder"/>
    <m/>
    <m/>
    <m/>
    <n v="0"/>
    <n v="1657"/>
    <n v="16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Hoovorst, Jan"/>
    <s v="Van Hoovorst"/>
    <s v="L00798"/>
    <x v="1"/>
    <m/>
    <s v="stoffeerder"/>
    <m/>
    <m/>
    <m/>
    <n v="0"/>
    <n v="1657"/>
    <n v="16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Hoie, Guillaume"/>
    <s v="Van den Hoie"/>
    <s v="L00799"/>
    <x v="1"/>
    <m/>
    <s v="schilder"/>
    <m/>
    <m/>
    <m/>
    <n v="0"/>
    <n v="1657"/>
    <n v="16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biest, Rombout"/>
    <s v="Verbiest"/>
    <s v="L00800"/>
    <x v="1"/>
    <m/>
    <s v="goudslager"/>
    <m/>
    <m/>
    <m/>
    <n v="0"/>
    <n v="1657"/>
    <n v="166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Potbecker, Pieter"/>
    <s v="Potbecker"/>
    <s v="L00801"/>
    <x v="1"/>
    <m/>
    <s v="schilder"/>
    <m/>
    <m/>
    <m/>
    <n v="0"/>
    <n v="1658"/>
    <n v="166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Brans, Guillaume"/>
    <s v="Brans"/>
    <s v="L00802"/>
    <x v="1"/>
    <m/>
    <s v="goudslager"/>
    <m/>
    <m/>
    <m/>
    <n v="0"/>
    <n v="1659"/>
    <n v="16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Grison, Lauwerys"/>
    <s v="Grison"/>
    <s v="L00803"/>
    <x v="1"/>
    <m/>
    <s v="schilder"/>
    <m/>
    <m/>
    <m/>
    <n v="0"/>
    <n v="1659"/>
    <n v="16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Vinselhoven, Wouter"/>
    <s v="Van Vinselhoven"/>
    <s v="L00804"/>
    <x v="1"/>
    <m/>
    <s v="beeldsnijder"/>
    <m/>
    <m/>
    <m/>
    <n v="0"/>
    <n v="1659"/>
    <n v="166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Brans, Peter"/>
    <s v="Brans"/>
    <s v="L00805"/>
    <x v="1"/>
    <m/>
    <s v="schild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Beken, Guillaume"/>
    <s v="de Beken"/>
    <s v="L00806"/>
    <x v="1"/>
    <m/>
    <s v="goudslag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Mersaer, Jan"/>
    <s v="Mersaer"/>
    <s v="L00807"/>
    <x v="1"/>
    <m/>
    <s v="goudslag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Pauwels, Jan"/>
    <s v="Pauwels"/>
    <s v="L00808"/>
    <x v="1"/>
    <m/>
    <s v="goudslag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Hassel, Philip"/>
    <s v="Van Hassel"/>
    <s v="L00809"/>
    <x v="1"/>
    <m/>
    <s v="stoffeerd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Stock, Pieter "/>
    <s v="Van Stock"/>
    <s v="L00810"/>
    <x v="1"/>
    <m/>
    <s v="beeldsnijd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rycken, Corneel"/>
    <s v="Verrycken"/>
    <s v="L00811"/>
    <x v="1"/>
    <m/>
    <s v="schild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schueren, J.-B."/>
    <s v="Verschueren"/>
    <s v="L00812"/>
    <x v="1"/>
    <m/>
    <s v="schilder"/>
    <m/>
    <m/>
    <m/>
    <n v="0"/>
    <n v="1660"/>
    <n v="166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Bessemeers, Jan III"/>
    <s v="Bessemeers"/>
    <s v="L00813"/>
    <x v="1"/>
    <m/>
    <s v="schilder"/>
    <m/>
    <m/>
    <m/>
    <n v="0"/>
    <n v="1661"/>
    <n v="16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Cornelis, Pieter"/>
    <s v="Cornelis"/>
    <s v="L00814"/>
    <x v="1"/>
    <m/>
    <s v="schilder"/>
    <m/>
    <m/>
    <m/>
    <n v="0"/>
    <n v="1661"/>
    <n v="16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Eyck, Geraert"/>
    <s v="Van Eyck"/>
    <s v="L00815"/>
    <x v="1"/>
    <m/>
    <s v="schilder"/>
    <m/>
    <m/>
    <m/>
    <n v="0"/>
    <n v="1661"/>
    <n v="16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Broecke, Philip II"/>
    <s v="Van den Broecke"/>
    <s v="L00816"/>
    <x v="1"/>
    <m/>
    <s v="beeldsnijder"/>
    <m/>
    <m/>
    <m/>
    <n v="0"/>
    <n v="1661"/>
    <n v="16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r Vorst, Jan-Antoon"/>
    <s v="Van der Vorst"/>
    <s v="L00817"/>
    <x v="1"/>
    <m/>
    <s v="schilder"/>
    <m/>
    <m/>
    <m/>
    <n v="0"/>
    <n v="1661"/>
    <n v="16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Wallon, Govaer"/>
    <s v="Wallon"/>
    <s v="L00818"/>
    <x v="1"/>
    <m/>
    <s v="goudslager"/>
    <m/>
    <m/>
    <m/>
    <n v="0"/>
    <n v="1661"/>
    <n v="166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Boeckshuys, Gillis"/>
    <s v="Boeckshuys"/>
    <s v="L00819"/>
    <x v="1"/>
    <m/>
    <s v="beeldsnijder"/>
    <m/>
    <m/>
    <m/>
    <n v="0"/>
    <n v="1662"/>
    <n v="16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Cornelis, Beernaert"/>
    <s v="Cornelis"/>
    <s v="L00820"/>
    <x v="1"/>
    <m/>
    <s v="beeldsnijder"/>
    <m/>
    <m/>
    <m/>
    <n v="0"/>
    <n v="1662"/>
    <n v="16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Merica, Antoon"/>
    <s v="Merica"/>
    <s v="L00821"/>
    <x v="1"/>
    <m/>
    <s v="schilder"/>
    <m/>
    <m/>
    <m/>
    <n v="0"/>
    <n v="1662"/>
    <n v="16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bercht, Guillaume"/>
    <s v="Verbercht"/>
    <s v="L00822"/>
    <x v="1"/>
    <m/>
    <s v="schilder"/>
    <m/>
    <m/>
    <m/>
    <n v="0"/>
    <n v="1662"/>
    <n v="16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rints, Marten"/>
    <s v="Vrints"/>
    <s v="L00823"/>
    <x v="1"/>
    <m/>
    <s v="beeldsnijder"/>
    <m/>
    <m/>
    <m/>
    <n v="0"/>
    <n v="1662"/>
    <n v="166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iddens, Nicolaes"/>
    <s v="Siddens"/>
    <s v="L00824"/>
    <x v="1"/>
    <m/>
    <s v="beeldsnijder"/>
    <m/>
    <m/>
    <m/>
    <n v="0"/>
    <n v="1663"/>
    <n v="16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Oostenryck, Jaak"/>
    <s v="Van Oostenryck"/>
    <s v="L00825"/>
    <x v="1"/>
    <m/>
    <s v="goudslager"/>
    <m/>
    <m/>
    <m/>
    <n v="0"/>
    <n v="1663"/>
    <n v="16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Eynde, J.B."/>
    <s v="Van den Eynde"/>
    <s v="L00826"/>
    <x v="1"/>
    <m/>
    <s v="beeldsnijder"/>
    <m/>
    <m/>
    <m/>
    <n v="0"/>
    <n v="1663"/>
    <n v="16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r Becken, Ignatius"/>
    <s v="Van der Becken"/>
    <s v="L00827"/>
    <x v="1"/>
    <m/>
    <s v="beeldsnijder"/>
    <m/>
    <m/>
    <m/>
    <n v="0"/>
    <n v="1663"/>
    <n v="16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r Vecken, Gielis"/>
    <s v="Van der Vecken"/>
    <s v="L00828"/>
    <x v="1"/>
    <m/>
    <s v="beeldsnijder"/>
    <m/>
    <m/>
    <m/>
    <n v="0"/>
    <n v="1663"/>
    <n v="166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Gooris, Lauwerys"/>
    <s v="Gooris"/>
    <s v="L00830"/>
    <x v="1"/>
    <m/>
    <s v="schilder"/>
    <m/>
    <m/>
    <m/>
    <n v="0"/>
    <n v="1664"/>
    <n v="16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bercht, Anselmus"/>
    <s v="Verbercht"/>
    <s v="L00831"/>
    <x v="1"/>
    <m/>
    <s v="beeldsnijder"/>
    <m/>
    <m/>
    <m/>
    <n v="0"/>
    <n v="1664"/>
    <n v="166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Reyger, Bernard"/>
    <s v="de Reyger"/>
    <s v="L00832"/>
    <x v="1"/>
    <m/>
    <s v="schilder"/>
    <m/>
    <m/>
    <m/>
    <n v="0"/>
    <n v="1665"/>
    <n v="16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Vos, Antoon"/>
    <s v="de Vos"/>
    <s v="L00833"/>
    <x v="1"/>
    <m/>
    <s v="stoffeerder"/>
    <m/>
    <m/>
    <m/>
    <n v="0"/>
    <n v="1665"/>
    <n v="16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Coelput, Baldwinus"/>
    <s v="Van Coelput"/>
    <s v="L00834"/>
    <x v="1"/>
    <m/>
    <s v="schilder"/>
    <m/>
    <m/>
    <m/>
    <n v="0"/>
    <n v="1665"/>
    <n v="16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r Meulen, Lauwerys"/>
    <s v="Van der Meulen"/>
    <s v="L00835"/>
    <x v="1"/>
    <m/>
    <s v="beeldsnijder"/>
    <m/>
    <m/>
    <m/>
    <n v="0"/>
    <n v="1665"/>
    <n v="16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hoeven, Marcus"/>
    <s v="Verhoeven"/>
    <s v="L00836"/>
    <x v="1"/>
    <m/>
    <s v="beeldsnijder"/>
    <m/>
    <m/>
    <m/>
    <n v="0"/>
    <n v="1665"/>
    <n v="166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Pla, Jaak"/>
    <s v="de Pla"/>
    <s v="L00837"/>
    <x v="1"/>
    <m/>
    <s v="schilder"/>
    <m/>
    <m/>
    <m/>
    <n v="0"/>
    <n v="1666"/>
    <n v="167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Roe, Rombout"/>
    <s v="de Roe"/>
    <s v="L00838"/>
    <x v="1"/>
    <m/>
    <s v="schilder"/>
    <m/>
    <m/>
    <m/>
    <n v="0"/>
    <n v="1666"/>
    <n v="167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Kolien, Machiel"/>
    <s v="Kolien"/>
    <s v="L00839"/>
    <x v="1"/>
    <m/>
    <s v="beeldsnijder"/>
    <m/>
    <m/>
    <m/>
    <n v="0"/>
    <n v="1666"/>
    <n v="167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Schrieck, Frans"/>
    <s v="Van den Schrieck"/>
    <s v="L00841"/>
    <x v="1"/>
    <m/>
    <s v="beeldsnijder"/>
    <m/>
    <m/>
    <m/>
    <n v="0"/>
    <n v="1666"/>
    <n v="167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bercht, Machiel"/>
    <s v="Verbercht"/>
    <s v="L00842"/>
    <x v="1"/>
    <m/>
    <s v="beeldsnijder"/>
    <m/>
    <m/>
    <m/>
    <n v="0"/>
    <n v="1666"/>
    <n v="167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Hoef, Philip"/>
    <s v="Van den Hoef"/>
    <s v="L00843"/>
    <x v="1"/>
    <m/>
    <s v="goudslager"/>
    <m/>
    <m/>
    <m/>
    <n v="0"/>
    <n v="1667"/>
    <n v="167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Oostenryck, Frans"/>
    <s v="Van Oostenryck"/>
    <s v="L00844"/>
    <x v="1"/>
    <m/>
    <s v="goudslager"/>
    <m/>
    <m/>
    <m/>
    <n v="0"/>
    <n v="1668"/>
    <n v="1672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Nieuwenhuysen, Guillaume"/>
    <s v="Nieuwenhuysen"/>
    <s v="L00845"/>
    <x v="1"/>
    <m/>
    <s v="beeldsnijder"/>
    <m/>
    <m/>
    <m/>
    <n v="0"/>
    <n v="1669"/>
    <n v="167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Rynaerts, Sebastiaen"/>
    <s v="Rynaerts"/>
    <s v="L00846"/>
    <x v="1"/>
    <m/>
    <s v="beeldsnijder"/>
    <m/>
    <m/>
    <m/>
    <n v="0"/>
    <n v="1669"/>
    <n v="167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uvens, Jan"/>
    <s v="Duvens"/>
    <s v="L00847"/>
    <x v="1"/>
    <m/>
    <s v="beeldsnijder"/>
    <m/>
    <m/>
    <m/>
    <n v="0"/>
    <n v="1670"/>
    <n v="16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Machelbergh, Jaak"/>
    <s v="Machelbergh"/>
    <s v="L00848"/>
    <x v="1"/>
    <m/>
    <s v="beeldsnijder"/>
    <m/>
    <m/>
    <m/>
    <n v="0"/>
    <n v="1670"/>
    <n v="16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Broecke, Philip II"/>
    <s v="Van den Broecke"/>
    <s v="L00849"/>
    <x v="1"/>
    <m/>
    <s v="?"/>
    <m/>
    <m/>
    <m/>
    <n v="0"/>
    <n v="1670"/>
    <n v="1674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Bernaerts, Artus"/>
    <s v="Bernaerts"/>
    <s v="L00850"/>
    <x v="1"/>
    <m/>
    <s v="goudslager"/>
    <m/>
    <m/>
    <m/>
    <n v="0"/>
    <n v="1671"/>
    <n v="16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Aver, Joos"/>
    <s v="Van Aver"/>
    <s v="L00851"/>
    <x v="1"/>
    <m/>
    <s v="goudslager"/>
    <m/>
    <m/>
    <m/>
    <n v="0"/>
    <n v="1671"/>
    <n v="16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Roeckhout, Pieter"/>
    <s v="Van Roeckhout"/>
    <s v="L00852"/>
    <x v="1"/>
    <m/>
    <s v="schilder"/>
    <m/>
    <m/>
    <m/>
    <n v="0"/>
    <n v="1671"/>
    <n v="16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r Vecken, Coorneel"/>
    <s v="Van der Vecken"/>
    <s v="L00853"/>
    <x v="1"/>
    <m/>
    <s v="beeldsnijder"/>
    <m/>
    <m/>
    <m/>
    <n v="0"/>
    <n v="1671"/>
    <n v="167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Castelnovi, Eligius Fr."/>
    <s v="Castelnovi"/>
    <s v="L00854"/>
    <x v="1"/>
    <m/>
    <s v="beeldsnijder"/>
    <m/>
    <m/>
    <m/>
    <n v="0"/>
    <n v="1672"/>
    <n v="16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Post, Frans"/>
    <s v="de Post"/>
    <s v="L00855"/>
    <x v="1"/>
    <m/>
    <s v="goudslager"/>
    <m/>
    <m/>
    <m/>
    <n v="0"/>
    <n v="1672"/>
    <n v="16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Goetkins, Jaak"/>
    <s v="Goetkins"/>
    <s v="L00856"/>
    <x v="1"/>
    <m/>
    <s v="beeldsnijder"/>
    <m/>
    <m/>
    <m/>
    <n v="0"/>
    <n v="1672"/>
    <n v="16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Malys, J.-B."/>
    <s v="Malys"/>
    <s v="L00857"/>
    <x v="1"/>
    <m/>
    <s v="goudslager"/>
    <m/>
    <m/>
    <m/>
    <n v="0"/>
    <n v="1672"/>
    <n v="16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Redel, Frederik-Frans"/>
    <s v="Redel"/>
    <s v="L00858"/>
    <x v="1"/>
    <m/>
    <s v="beeldsnijder"/>
    <m/>
    <m/>
    <m/>
    <n v="0"/>
    <n v="1672"/>
    <n v="16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an den Berg, Hendrick"/>
    <s v="Van den Berg"/>
    <s v="L00859"/>
    <x v="1"/>
    <m/>
    <s v="goudslager"/>
    <m/>
    <m/>
    <m/>
    <n v="0"/>
    <n v="1672"/>
    <n v="167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Heyden, Jan"/>
    <s v="de Heyden"/>
    <s v="L00860"/>
    <x v="1"/>
    <m/>
    <s v="schilder"/>
    <m/>
    <m/>
    <m/>
    <n v="0"/>
    <n v="1673"/>
    <n v="16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alcedo, Ant.-Vincent"/>
    <s v="Salcedo"/>
    <s v="L00861"/>
    <x v="1"/>
    <m/>
    <s v="schilder"/>
    <m/>
    <m/>
    <m/>
    <n v="0"/>
    <n v="1673"/>
    <n v="167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Lauwerys, Jaak II"/>
    <s v="Lauwerys"/>
    <s v="L00862"/>
    <x v="1"/>
    <m/>
    <s v="goudslager"/>
    <m/>
    <m/>
    <m/>
    <n v="0"/>
    <n v="1674"/>
    <n v="16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Lodewyk, Albert"/>
    <s v="Lodewyk"/>
    <s v="L00863"/>
    <x v="1"/>
    <m/>
    <s v="schilder"/>
    <m/>
    <m/>
    <m/>
    <n v="0"/>
    <n v="1674"/>
    <n v="16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Schoutbroeck, Wil"/>
    <s v="Schoutbroeck"/>
    <s v="L00864"/>
    <x v="1"/>
    <m/>
    <s v="schilder"/>
    <m/>
    <m/>
    <m/>
    <n v="0"/>
    <n v="1674"/>
    <n v="16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incent, Jan"/>
    <s v="Vincent"/>
    <s v="L00865"/>
    <x v="1"/>
    <m/>
    <s v="beeldsnijder"/>
    <m/>
    <m/>
    <m/>
    <n v="0"/>
    <n v="1674"/>
    <n v="167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Koninck, Guillaume"/>
    <s v="de Koninck"/>
    <s v="L00866"/>
    <x v="1"/>
    <m/>
    <s v="goudslager"/>
    <m/>
    <m/>
    <m/>
    <n v="0"/>
    <n v="1675"/>
    <n v="167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de Kegel, Jan"/>
    <s v="de Kegel"/>
    <s v="L00867"/>
    <x v="1"/>
    <m/>
    <s v="schilder"/>
    <m/>
    <m/>
    <m/>
    <n v="0"/>
    <n v="1676"/>
    <n v="168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Oeyens, Sebastiaen"/>
    <s v="Oeyens"/>
    <s v="L00868"/>
    <x v="1"/>
    <m/>
    <s v="beeldsnijder"/>
    <m/>
    <m/>
    <m/>
    <n v="0"/>
    <n v="1676"/>
    <n v="168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Verlinden, Pieter Simon"/>
    <s v="Verlinden"/>
    <s v="L00869"/>
    <x v="1"/>
    <m/>
    <s v="schilder"/>
    <m/>
    <m/>
    <m/>
    <n v="0"/>
    <n v="1677"/>
    <n v="168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1"/>
    <x v="0"/>
    <n v="0"/>
    <n v="0"/>
    <n v="0"/>
    <n v="0"/>
  </r>
  <r>
    <s v="Buyl, Jan"/>
    <s v="Buyl"/>
    <s v="L00870"/>
    <x v="1"/>
    <m/>
    <s v="goudslager"/>
    <m/>
    <m/>
    <m/>
    <n v="0"/>
    <n v="1681"/>
    <n v="168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e Moulder, Nicolaes"/>
    <s v="de Moulder"/>
    <s v="L00871"/>
    <x v="1"/>
    <m/>
    <s v="beeldsnijder"/>
    <m/>
    <m/>
    <m/>
    <n v="0"/>
    <n v="1681"/>
    <n v="168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Oudenaerden, Jan"/>
    <s v="Van Oudenaerden"/>
    <s v="L00872"/>
    <x v="1"/>
    <m/>
    <s v="beeldsnijder"/>
    <m/>
    <m/>
    <m/>
    <n v="0"/>
    <n v="1681"/>
    <n v="168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ies, Jan"/>
    <s v="Vies"/>
    <s v="L00873"/>
    <x v="1"/>
    <m/>
    <s v="beeldsnijder"/>
    <m/>
    <m/>
    <m/>
    <n v="0"/>
    <n v="1681"/>
    <n v="168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Allemens, Fluys"/>
    <s v="Allemens"/>
    <s v="L00874"/>
    <x v="1"/>
    <m/>
    <s v="beeldsnijder"/>
    <m/>
    <m/>
    <m/>
    <n v="0"/>
    <n v="1682"/>
    <n v="16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e Hon, Cornelis"/>
    <s v="de Hon"/>
    <s v="L00875"/>
    <x v="1"/>
    <m/>
    <s v="?"/>
    <m/>
    <m/>
    <m/>
    <n v="0"/>
    <n v="1682"/>
    <n v="16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Jeshoeven, Frans"/>
    <s v="Jeshoeven"/>
    <s v="L00876"/>
    <x v="1"/>
    <m/>
    <s v="schilder"/>
    <m/>
    <m/>
    <m/>
    <n v="0"/>
    <n v="1682"/>
    <n v="16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Lauwerys, Andries"/>
    <s v="Lauwerys"/>
    <s v="L00877"/>
    <x v="1"/>
    <m/>
    <s v="beeldsnijder"/>
    <m/>
    <m/>
    <m/>
    <n v="0"/>
    <n v="1682"/>
    <n v="1686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e Leenheer, Frans"/>
    <s v="de Leenheer"/>
    <s v="L00878"/>
    <x v="1"/>
    <m/>
    <s v="beeldsnijder"/>
    <m/>
    <m/>
    <m/>
    <n v="0"/>
    <n v="1684"/>
    <n v="16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elen, Frans"/>
    <s v="Delen"/>
    <s v="L00879"/>
    <x v="1"/>
    <m/>
    <s v="beeldsnijder"/>
    <m/>
    <m/>
    <m/>
    <n v="0"/>
    <n v="1684"/>
    <n v="16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Filian, Jan"/>
    <s v="Filian"/>
    <s v="L00880"/>
    <x v="1"/>
    <m/>
    <s v="stoffeerder"/>
    <m/>
    <m/>
    <m/>
    <n v="0"/>
    <n v="1684"/>
    <n v="16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Glattigny, Peeter"/>
    <s v="Glattigny"/>
    <s v="L00881"/>
    <x v="1"/>
    <m/>
    <s v="beeldsnijder"/>
    <m/>
    <m/>
    <m/>
    <n v="0"/>
    <n v="1684"/>
    <n v="16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Huys, Filiaan-Jan"/>
    <s v="Huys"/>
    <s v="L00882"/>
    <x v="1"/>
    <m/>
    <s v="stoffeerder"/>
    <m/>
    <m/>
    <m/>
    <n v="0"/>
    <n v="1684"/>
    <n v="168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Aionberg, Jaak"/>
    <s v="Van Aionberg"/>
    <s v="L00883"/>
    <x v="1"/>
    <m/>
    <s v="beeldsnijder"/>
    <m/>
    <m/>
    <m/>
    <n v="0"/>
    <n v="1685"/>
    <n v="168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oeren, Jaak"/>
    <s v="Van Doeren"/>
    <s v="L00884"/>
    <x v="1"/>
    <m/>
    <s v="schilder"/>
    <m/>
    <m/>
    <m/>
    <n v="0"/>
    <n v="1685"/>
    <n v="168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ryweghen, Balthasar"/>
    <s v="Van Dryweghen"/>
    <s v="L00885"/>
    <x v="1"/>
    <m/>
    <s v="beeldsnijder"/>
    <m/>
    <m/>
    <m/>
    <n v="0"/>
    <n v="1687"/>
    <n v="169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er Vecken, Coorneel"/>
    <s v="Van der Vecken"/>
    <s v="L00886"/>
    <x v="1"/>
    <m/>
    <s v="beeldsnijder"/>
    <m/>
    <m/>
    <m/>
    <n v="0"/>
    <n v="1687"/>
    <n v="1691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Eulens, Roelant"/>
    <s v="Eulens"/>
    <s v="L00887"/>
    <x v="1"/>
    <m/>
    <s v="schilder"/>
    <m/>
    <m/>
    <m/>
    <n v="0"/>
    <n v="1689"/>
    <n v="1693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Doms, Frans"/>
    <s v="Doms"/>
    <s v="L00888"/>
    <x v="1"/>
    <m/>
    <s v="tekenaar"/>
    <m/>
    <m/>
    <m/>
    <n v="0"/>
    <n v="1691"/>
    <n v="16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Robes, Simon"/>
    <s v="Robes"/>
    <s v="L00889"/>
    <x v="1"/>
    <m/>
    <s v="schilder"/>
    <m/>
    <m/>
    <m/>
    <n v="0"/>
    <n v="1691"/>
    <n v="16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Mompeyen, Hendrick"/>
    <s v="Van Mompeyen"/>
    <s v="L00891"/>
    <x v="1"/>
    <m/>
    <s v="schilder"/>
    <m/>
    <m/>
    <m/>
    <n v="0"/>
    <n v="1691"/>
    <n v="1695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Andries, Gaspard"/>
    <s v="Andries"/>
    <s v="L00892"/>
    <x v="1"/>
    <m/>
    <s v="schilder"/>
    <m/>
    <m/>
    <m/>
    <n v="0"/>
    <n v="1693"/>
    <n v="1697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Lier, Alphons"/>
    <s v="Van Lier"/>
    <s v="L00893"/>
    <x v="1"/>
    <m/>
    <s v="stoffeerder"/>
    <m/>
    <m/>
    <m/>
    <n v="0"/>
    <n v="1694"/>
    <n v="16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e Plas, Lauwerys"/>
    <s v="Van de Plas"/>
    <s v="L00894"/>
    <x v="1"/>
    <m/>
    <s v="tekenaar"/>
    <m/>
    <m/>
    <m/>
    <n v="0"/>
    <n v="1694"/>
    <n v="16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er Haegen, Piet"/>
    <s v="Van der Haegen"/>
    <s v="L00895"/>
    <x v="1"/>
    <m/>
    <s v="schilder"/>
    <m/>
    <m/>
    <m/>
    <n v="0"/>
    <n v="1694"/>
    <n v="16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erstappen, Frans"/>
    <s v="Verstappen"/>
    <s v="L00896"/>
    <x v="1"/>
    <m/>
    <s v="beeldsnijder"/>
    <m/>
    <m/>
    <m/>
    <n v="0"/>
    <n v="1694"/>
    <n v="1698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Tisson, Pieter II"/>
    <s v="Tisson"/>
    <s v="L00897"/>
    <x v="1"/>
    <m/>
    <s v="beeldsnijder"/>
    <m/>
    <m/>
    <m/>
    <n v="0"/>
    <n v="1695"/>
    <n v="1699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Van den Broecke, Jan"/>
    <s v="Van den Broecke"/>
    <s v="L00898"/>
    <x v="1"/>
    <m/>
    <s v="beeldsnijder"/>
    <m/>
    <m/>
    <m/>
    <n v="0"/>
    <n v="1696"/>
    <n v="1700"/>
    <n v="4"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Hoefnagel, Joris"/>
    <s v="Hoefnagel"/>
    <s v="L00902"/>
    <x v="1"/>
    <m/>
    <s v="schilder"/>
    <m/>
    <m/>
    <m/>
    <n v="0"/>
    <s v="????"/>
    <s v="????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  <r>
    <s v="Savery, Jacob"/>
    <s v="Savery"/>
    <s v="L00903"/>
    <x v="1"/>
    <m/>
    <s v="schilder"/>
    <m/>
    <m/>
    <m/>
    <n v="0"/>
    <s v="????"/>
    <s v="????"/>
    <m/>
    <n v="0"/>
    <n v="0"/>
    <m/>
    <m/>
    <s v="Mechelen"/>
    <n v="51.0167"/>
    <n v="4.4667000000000003"/>
    <n v="0"/>
    <x v="0"/>
    <n v="0"/>
    <x v="0"/>
    <m/>
    <m/>
    <x v="0"/>
    <m/>
    <m/>
    <m/>
    <m/>
    <m/>
    <m/>
    <m/>
    <m/>
    <m/>
    <m/>
    <x v="0"/>
    <m/>
    <m/>
    <m/>
    <m/>
    <m/>
    <m/>
    <m/>
    <m/>
    <m/>
    <m/>
    <n v="1"/>
    <x v="1"/>
    <n v="0"/>
    <n v="0"/>
    <n v="0"/>
    <n v="0"/>
    <x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73">
  <r>
    <s v="?, ?"/>
    <m/>
    <s v="M00000"/>
    <x v="0"/>
    <n v="1"/>
    <x v="0"/>
    <m/>
    <m/>
    <m/>
    <n v="1"/>
    <n v="1536"/>
    <n v="1613"/>
    <n v="78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1"/>
    <n v="0"/>
    <n v="0"/>
  </r>
  <r>
    <s v="Adriaens, Michiel"/>
    <s v="Adriaens"/>
    <s v="M00001"/>
    <x v="0"/>
    <n v="1"/>
    <x v="1"/>
    <m/>
    <m/>
    <m/>
    <n v="1"/>
    <n v="1633"/>
    <n v="163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Adriaenssens, Gielis"/>
    <s v="Adriaenssens"/>
    <s v="M00002"/>
    <x v="0"/>
    <n v="5"/>
    <x v="1"/>
    <m/>
    <n v="1"/>
    <m/>
    <n v="1"/>
    <n v="1607"/>
    <n v="1637"/>
    <n v="3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0"/>
  </r>
  <r>
    <s v="Aerts, Hendrick"/>
    <s v="Aerts"/>
    <s v="M00003"/>
    <x v="0"/>
    <m/>
    <x v="1"/>
    <s v="architect"/>
    <m/>
    <m/>
    <n v="0"/>
    <n v="1574"/>
    <n v="1592"/>
    <n v="19"/>
    <n v="0"/>
    <n v="0"/>
    <m/>
    <n v="1603"/>
    <s v="Mechelen"/>
    <n v="51.0167"/>
    <n v="4.4667000000000003"/>
    <n v="1"/>
    <x v="1"/>
    <n v="0"/>
    <s v="1590"/>
    <n v="1592"/>
    <n v="1595"/>
    <x v="1"/>
    <n v="1596"/>
    <n v="1599"/>
    <x v="1"/>
    <n v="1600"/>
    <m/>
    <s v="Amsterdam"/>
    <m/>
    <m/>
    <m/>
    <m/>
    <s v="Amsterdam"/>
    <m/>
    <m/>
    <m/>
    <m/>
    <m/>
    <m/>
    <m/>
    <m/>
    <m/>
    <s v="ECO; Briels"/>
    <n v="1"/>
    <n v="0"/>
    <n v="1"/>
    <n v="0"/>
    <n v="0"/>
    <n v="0"/>
  </r>
  <r>
    <s v="Aken,"/>
    <s v="Aken"/>
    <s v="M00004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Alsloot, Denys"/>
    <s v="Alsloot"/>
    <s v="M00005"/>
    <x v="0"/>
    <m/>
    <x v="1"/>
    <m/>
    <m/>
    <m/>
    <n v="0"/>
    <n v="1588"/>
    <n v="1599"/>
    <n v="12"/>
    <n v="0"/>
    <n v="0"/>
    <s v="1570"/>
    <s v="1627"/>
    <s v="Mechelen"/>
    <n v="51.0167"/>
    <n v="4.4667000000000003"/>
    <n v="1"/>
    <x v="1"/>
    <n v="0"/>
    <s v="1590"/>
    <n v="1599"/>
    <m/>
    <x v="2"/>
    <m/>
    <m/>
    <x v="0"/>
    <m/>
    <m/>
    <m/>
    <m/>
    <m/>
    <m/>
    <m/>
    <s v="Brussels"/>
    <m/>
    <m/>
    <m/>
    <m/>
    <m/>
    <m/>
    <m/>
    <m/>
    <m/>
    <s v="ECO"/>
    <n v="1"/>
    <n v="0"/>
    <n v="1"/>
    <n v="0"/>
    <n v="0"/>
    <n v="0"/>
  </r>
  <r>
    <s v="Anthonis, Jan"/>
    <s v="Anthonis"/>
    <s v="M00006"/>
    <x v="0"/>
    <m/>
    <x v="1"/>
    <m/>
    <m/>
    <m/>
    <n v="0"/>
    <n v="1562"/>
    <n v="1580"/>
    <n v="19"/>
    <n v="0"/>
    <n v="0"/>
    <m/>
    <m/>
    <s v="Mechelen"/>
    <n v="51.0167"/>
    <n v="4.4667000000000003"/>
    <n v="1"/>
    <x v="1"/>
    <n v="0"/>
    <s v="1580"/>
    <n v="1580"/>
    <m/>
    <x v="3"/>
    <m/>
    <m/>
    <x v="0"/>
    <m/>
    <m/>
    <m/>
    <m/>
    <m/>
    <m/>
    <m/>
    <s v="Antwerp"/>
    <m/>
    <m/>
    <m/>
    <m/>
    <m/>
    <m/>
    <m/>
    <m/>
    <m/>
    <s v="ECO; Neeffs 332"/>
    <n v="1"/>
    <n v="1"/>
    <n v="1"/>
    <n v="0"/>
    <n v="0"/>
    <n v="0"/>
  </r>
  <r>
    <s v="Apostool, Gielis"/>
    <s v="Apostool"/>
    <s v="M00007"/>
    <x v="0"/>
    <n v="1"/>
    <x v="0"/>
    <m/>
    <m/>
    <m/>
    <n v="1"/>
    <n v="1559"/>
    <n v="156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Arentsz, Adriaen"/>
    <s v="Arentsz"/>
    <s v="M00008"/>
    <x v="0"/>
    <m/>
    <x v="1"/>
    <m/>
    <m/>
    <m/>
    <n v="0"/>
    <n v="1576"/>
    <n v="1594"/>
    <n v="19"/>
    <n v="0"/>
    <n v="0"/>
    <m/>
    <m/>
    <s v="Mechelen"/>
    <n v="51.0167"/>
    <n v="4.4667000000000003"/>
    <n v="1"/>
    <x v="1"/>
    <n v="0"/>
    <s v="1590"/>
    <n v="1594"/>
    <m/>
    <x v="4"/>
    <m/>
    <m/>
    <x v="0"/>
    <m/>
    <m/>
    <m/>
    <m/>
    <m/>
    <m/>
    <m/>
    <s v="Delft"/>
    <m/>
    <m/>
    <m/>
    <m/>
    <m/>
    <m/>
    <m/>
    <m/>
    <m/>
    <s v="ECO"/>
    <n v="1"/>
    <n v="0"/>
    <n v="1"/>
    <n v="0"/>
    <n v="0"/>
    <n v="0"/>
  </r>
  <r>
    <s v="Bangwils, Pieter"/>
    <s v="Bangwils"/>
    <s v="M00009"/>
    <x v="0"/>
    <n v="1"/>
    <x v="1"/>
    <m/>
    <m/>
    <m/>
    <n v="1"/>
    <n v="1601"/>
    <n v="160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Bayens, Antoon"/>
    <s v="Bayens"/>
    <s v="M00010"/>
    <x v="0"/>
    <n v="8"/>
    <x v="2"/>
    <s v="beeldhouwer"/>
    <m/>
    <m/>
    <n v="1"/>
    <n v="1613"/>
    <n v="1659"/>
    <n v="4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1"/>
  </r>
  <r>
    <s v="Beagle, Peter"/>
    <s v="Beagle"/>
    <s v="M00011"/>
    <x v="0"/>
    <m/>
    <x v="1"/>
    <m/>
    <m/>
    <n v="1"/>
    <n v="0"/>
    <n v="1595"/>
    <n v="1605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Beagle, Anthony"/>
    <m/>
    <m/>
    <m/>
    <m/>
    <m/>
    <m/>
    <m/>
    <m/>
    <n v="1"/>
    <n v="0"/>
    <n v="1"/>
    <n v="0"/>
    <n v="0"/>
    <n v="0"/>
  </r>
  <r>
    <s v="Beda, Huybrecht"/>
    <s v="Beda"/>
    <s v="M00012"/>
    <x v="0"/>
    <n v="1"/>
    <x v="1"/>
    <m/>
    <m/>
    <m/>
    <n v="1"/>
    <n v="1563"/>
    <n v="156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Berckx, Huybrecht"/>
    <s v="Berckx"/>
    <s v="M00013"/>
    <x v="0"/>
    <n v="1"/>
    <x v="0"/>
    <m/>
    <m/>
    <m/>
    <n v="1"/>
    <n v="1565"/>
    <n v="157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Berens, Paul"/>
    <s v="Berens"/>
    <s v="M00014"/>
    <x v="0"/>
    <m/>
    <x v="1"/>
    <m/>
    <m/>
    <m/>
    <n v="0"/>
    <n v="1588"/>
    <n v="1606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1"/>
    <n v="0"/>
    <n v="0"/>
    <n v="0"/>
  </r>
  <r>
    <s v="Berinckx, Albert"/>
    <s v="Berinckx"/>
    <s v="M00015"/>
    <x v="0"/>
    <m/>
    <x v="1"/>
    <m/>
    <m/>
    <m/>
    <n v="0"/>
    <n v="1670"/>
    <n v="1688"/>
    <m/>
    <n v="0"/>
    <n v="0"/>
    <s v="1652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Berinckx, Gregorius III"/>
    <m/>
    <m/>
    <s v="ECO"/>
    <n v="1"/>
    <n v="0"/>
    <n v="0"/>
    <n v="0"/>
    <n v="0"/>
    <n v="1"/>
  </r>
  <r>
    <s v="Berinckx, Cornelis"/>
    <s v="Berinckx"/>
    <s v="M00016"/>
    <x v="0"/>
    <n v="6"/>
    <x v="1"/>
    <m/>
    <m/>
    <m/>
    <n v="1"/>
    <n v="1632"/>
    <n v="1655"/>
    <n v="24"/>
    <n v="0"/>
    <n v="0"/>
    <s v="1603"/>
    <s v="1657"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m/>
    <m/>
    <m/>
    <s v="son"/>
    <s v="Berinckx, Gregorius II"/>
    <m/>
    <m/>
    <s v="AL"/>
    <n v="1"/>
    <n v="0"/>
    <n v="0"/>
    <n v="0"/>
    <n v="1"/>
    <n v="1"/>
  </r>
  <r>
    <s v="Berinckx, Gilliam"/>
    <s v="Berinckx"/>
    <s v="M00017"/>
    <x v="0"/>
    <m/>
    <x v="1"/>
    <m/>
    <m/>
    <m/>
    <n v="0"/>
    <n v="1622"/>
    <n v="1644"/>
    <n v="23"/>
    <n v="0"/>
    <n v="0"/>
    <s v="1600?"/>
    <s v="164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1"/>
    <n v="0"/>
  </r>
  <r>
    <s v="Berinckx, Gregorius"/>
    <s v="Berinckx"/>
    <s v="M00018"/>
    <x v="0"/>
    <n v="1"/>
    <x v="1"/>
    <m/>
    <n v="1"/>
    <m/>
    <n v="1"/>
    <n v="1555"/>
    <n v="1573"/>
    <n v="19"/>
    <n v="0"/>
    <n v="0"/>
    <n v="1526"/>
    <n v="1573"/>
    <s v="Mechelen"/>
    <n v="51.0167"/>
    <n v="4.4667000000000003"/>
    <n v="0"/>
    <x v="1"/>
    <n v="0"/>
    <s v="1550"/>
    <n v="1554"/>
    <n v="1555"/>
    <x v="5"/>
    <n v="1555"/>
    <m/>
    <x v="2"/>
    <m/>
    <m/>
    <m/>
    <m/>
    <m/>
    <m/>
    <m/>
    <s v="Mechelen"/>
    <m/>
    <m/>
    <m/>
    <m/>
    <m/>
    <s v="father"/>
    <s v="Berinckx, Paul"/>
    <m/>
    <m/>
    <s v="AL; ECO"/>
    <n v="1"/>
    <n v="1"/>
    <n v="1"/>
    <n v="0"/>
    <n v="0"/>
    <n v="0"/>
  </r>
  <r>
    <s v="Berinckx, Gregorius II"/>
    <s v="Berinckx"/>
    <s v="M00019"/>
    <x v="0"/>
    <n v="10"/>
    <x v="1"/>
    <m/>
    <m/>
    <m/>
    <n v="1"/>
    <n v="1604"/>
    <n v="1669"/>
    <n v="66"/>
    <n v="1"/>
    <n v="1"/>
    <s v="1584?"/>
    <s v="1669"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s v="father"/>
    <s v="Berinckx, Gregorius III"/>
    <s v="father"/>
    <s v="Berinckx, Cornelis"/>
    <s v="AL; ECO"/>
    <n v="1"/>
    <n v="0"/>
    <n v="1"/>
    <n v="1"/>
    <n v="1"/>
    <n v="1"/>
  </r>
  <r>
    <s v="Berinckx, Gregorius III"/>
    <s v="Berinckx"/>
    <s v="M00020"/>
    <x v="0"/>
    <m/>
    <x v="1"/>
    <m/>
    <m/>
    <m/>
    <n v="0"/>
    <n v="1637"/>
    <n v="1655"/>
    <m/>
    <n v="0"/>
    <n v="0"/>
    <s v="1619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Berinckx, Gregorius V"/>
    <s v="father"/>
    <s v="Berinckx, Albert"/>
    <s v="AL; ECO"/>
    <n v="1"/>
    <n v="0"/>
    <n v="0"/>
    <n v="0"/>
    <n v="1"/>
    <n v="1"/>
  </r>
  <r>
    <s v="Berinckx, Gregorius IV"/>
    <s v="Berinckx"/>
    <s v="M00021"/>
    <x v="0"/>
    <m/>
    <x v="1"/>
    <m/>
    <m/>
    <m/>
    <n v="0"/>
    <n v="1667"/>
    <n v="1685"/>
    <m/>
    <n v="0"/>
    <n v="0"/>
    <s v="1649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Berinckx, Cornelis"/>
    <m/>
    <m/>
    <s v="AL; ECO"/>
    <n v="1"/>
    <n v="0"/>
    <n v="0"/>
    <n v="0"/>
    <n v="0"/>
    <n v="1"/>
  </r>
  <r>
    <s v="Berinckx, Gregorius V"/>
    <s v="Berinckx"/>
    <s v="M00022"/>
    <x v="0"/>
    <m/>
    <x v="1"/>
    <m/>
    <m/>
    <m/>
    <n v="0"/>
    <n v="1671"/>
    <n v="1689"/>
    <m/>
    <n v="0"/>
    <n v="0"/>
    <s v="1653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ECO"/>
    <n v="1"/>
    <n v="0"/>
    <n v="0"/>
    <n v="0"/>
    <n v="0"/>
    <n v="1"/>
  </r>
  <r>
    <s v="Berinckx, Jean-Baptiste"/>
    <s v="Berinckx"/>
    <s v="M00023"/>
    <x v="0"/>
    <n v="2"/>
    <x v="1"/>
    <m/>
    <m/>
    <m/>
    <n v="1"/>
    <n v="1651"/>
    <n v="1682"/>
    <n v="32"/>
    <n v="0"/>
    <n v="0"/>
    <n v="1634"/>
    <n v="1682"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m/>
    <m/>
    <m/>
    <s v="son"/>
    <s v="Berinckx, Cornelis"/>
    <m/>
    <m/>
    <s v="Duverger; ECO; Neefs 200"/>
    <n v="1"/>
    <n v="0"/>
    <n v="0"/>
    <n v="0"/>
    <n v="0"/>
    <n v="1"/>
  </r>
  <r>
    <s v="Berinckx, Paul"/>
    <s v="Berinckx"/>
    <s v="M00024"/>
    <x v="0"/>
    <n v="1"/>
    <x v="1"/>
    <m/>
    <m/>
    <m/>
    <n v="1"/>
    <n v="1594"/>
    <n v="1614"/>
    <n v="21"/>
    <n v="0"/>
    <n v="0"/>
    <s v="1574"/>
    <n v="161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Berinckx, Gregorius II"/>
    <s v="son"/>
    <s v="Berinckx, Gregorius"/>
    <s v="AL; ECO"/>
    <n v="1"/>
    <n v="0"/>
    <n v="1"/>
    <n v="1"/>
    <n v="0"/>
    <n v="0"/>
  </r>
  <r>
    <s v="Berts, Vernando"/>
    <s v="Berts"/>
    <s v="M00025"/>
    <x v="0"/>
    <n v="1"/>
    <x v="0"/>
    <m/>
    <m/>
    <m/>
    <n v="1"/>
    <n v="1592"/>
    <n v="159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Bessemeers, Antoine"/>
    <s v="Bessemeers"/>
    <s v="M00026"/>
    <x v="0"/>
    <m/>
    <x v="1"/>
    <m/>
    <n v="1"/>
    <m/>
    <n v="0"/>
    <n v="1544"/>
    <n v="1544"/>
    <n v="1"/>
    <n v="0"/>
    <n v="0"/>
    <m/>
    <m/>
    <s v="Mechelen"/>
    <n v="51.0167"/>
    <n v="4.4667000000000003"/>
    <n v="0"/>
    <x v="1"/>
    <n v="0"/>
    <s v="1540"/>
    <n v="1544"/>
    <n v="1556"/>
    <x v="3"/>
    <m/>
    <m/>
    <x v="0"/>
    <m/>
    <m/>
    <m/>
    <m/>
    <m/>
    <m/>
    <m/>
    <s v="Antwerp"/>
    <m/>
    <m/>
    <m/>
    <m/>
    <m/>
    <m/>
    <m/>
    <m/>
    <m/>
    <s v="ECO"/>
    <n v="1"/>
    <n v="1"/>
    <n v="0"/>
    <n v="0"/>
    <n v="0"/>
    <n v="0"/>
  </r>
  <r>
    <s v="Bessemeers, Floris"/>
    <s v="Bessemeers"/>
    <s v="M00027"/>
    <x v="0"/>
    <n v="3"/>
    <x v="1"/>
    <m/>
    <m/>
    <m/>
    <n v="1"/>
    <n v="1553"/>
    <n v="1567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Bessemeers, Jan"/>
    <s v="Bessemeers"/>
    <s v="M00028"/>
    <x v="0"/>
    <n v="1"/>
    <x v="1"/>
    <m/>
    <m/>
    <m/>
    <n v="1"/>
    <n v="1568"/>
    <n v="157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Bessemeers, Maria"/>
    <s v="Bessemeers"/>
    <s v="M00029"/>
    <x v="0"/>
    <m/>
    <x v="1"/>
    <m/>
    <n v="1"/>
    <m/>
    <n v="0"/>
    <n v="1542"/>
    <n v="1600"/>
    <n v="59"/>
    <n v="0"/>
    <n v="0"/>
    <s v="1522"/>
    <s v="160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1"/>
    <n v="0"/>
    <n v="0"/>
    <n v="0"/>
  </r>
  <r>
    <s v="Bessemeers, Merten"/>
    <s v="Bessemeers"/>
    <s v="M00030"/>
    <x v="0"/>
    <n v="2"/>
    <x v="1"/>
    <m/>
    <m/>
    <m/>
    <n v="1"/>
    <n v="1571"/>
    <n v="1580"/>
    <n v="10"/>
    <n v="0"/>
    <n v="0"/>
    <m/>
    <m/>
    <s v="Mechelen"/>
    <n v="51.0167"/>
    <n v="4.4667000000000003"/>
    <n v="1"/>
    <x v="1"/>
    <n v="0"/>
    <s v="1580"/>
    <n v="1580"/>
    <m/>
    <x v="3"/>
    <m/>
    <m/>
    <x v="0"/>
    <m/>
    <m/>
    <m/>
    <m/>
    <m/>
    <m/>
    <m/>
    <s v="Antwerp"/>
    <m/>
    <m/>
    <m/>
    <m/>
    <m/>
    <m/>
    <m/>
    <m/>
    <m/>
    <s v="AL"/>
    <n v="1"/>
    <n v="0"/>
    <n v="1"/>
    <n v="0"/>
    <n v="0"/>
    <n v="0"/>
  </r>
  <r>
    <s v="Bessemeers, Pieter"/>
    <s v="Bessemeers"/>
    <s v="M00031"/>
    <x v="0"/>
    <n v="2"/>
    <x v="1"/>
    <m/>
    <m/>
    <m/>
    <n v="1"/>
    <n v="1556"/>
    <n v="1568"/>
    <n v="1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Beth, Willem"/>
    <s v="Beth"/>
    <s v="M00032"/>
    <x v="0"/>
    <m/>
    <x v="1"/>
    <m/>
    <m/>
    <m/>
    <n v="0"/>
    <m/>
    <n v="1594"/>
    <m/>
    <n v="0"/>
    <n v="0"/>
    <m/>
    <s v="1594"/>
    <s v="Mechelen"/>
    <n v="51.0167"/>
    <n v="4.4667000000000003"/>
    <n v="1"/>
    <x v="1"/>
    <n v="0"/>
    <s v="1590"/>
    <n v="1594"/>
    <m/>
    <x v="6"/>
    <m/>
    <m/>
    <x v="0"/>
    <m/>
    <m/>
    <m/>
    <m/>
    <m/>
    <m/>
    <m/>
    <s v="Amsterdam"/>
    <m/>
    <m/>
    <m/>
    <m/>
    <m/>
    <m/>
    <m/>
    <m/>
    <m/>
    <s v="ECO"/>
    <n v="1"/>
    <n v="1"/>
    <n v="1"/>
    <n v="0"/>
    <n v="0"/>
    <n v="0"/>
  </r>
  <r>
    <s v="Biesselinck, Antoine"/>
    <s v="Biesselinck"/>
    <s v="M00033"/>
    <x v="0"/>
    <m/>
    <x v="1"/>
    <s v="beeldsnijder"/>
    <m/>
    <m/>
    <n v="0"/>
    <n v="1558"/>
    <n v="1581"/>
    <n v="2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; Neeffs 285"/>
    <n v="1"/>
    <n v="1"/>
    <n v="1"/>
    <n v="0"/>
    <n v="0"/>
    <n v="0"/>
  </r>
  <r>
    <s v="Biset, Charles-Emmanuel"/>
    <s v="Biset"/>
    <s v="M00034"/>
    <x v="0"/>
    <m/>
    <x v="1"/>
    <m/>
    <m/>
    <m/>
    <n v="0"/>
    <n v="1653"/>
    <n v="1655"/>
    <n v="3"/>
    <n v="0"/>
    <n v="0"/>
    <s v="1633"/>
    <s v="1710"/>
    <s v="Mechelen"/>
    <n v="51.0167"/>
    <n v="4.4667000000000003"/>
    <n v="0"/>
    <x v="1"/>
    <n v="0"/>
    <s v="1650"/>
    <n v="1655"/>
    <m/>
    <x v="7"/>
    <n v="1686"/>
    <m/>
    <x v="3"/>
    <m/>
    <m/>
    <m/>
    <m/>
    <m/>
    <m/>
    <m/>
    <s v="Breda"/>
    <m/>
    <m/>
    <m/>
    <m/>
    <m/>
    <s v="son"/>
    <s v="Biset, George"/>
    <m/>
    <m/>
    <s v="ECO"/>
    <n v="1"/>
    <n v="0"/>
    <n v="0"/>
    <n v="0"/>
    <n v="0"/>
    <n v="1"/>
  </r>
  <r>
    <s v="Biset, George"/>
    <s v="Biset"/>
    <s v="M00035"/>
    <x v="0"/>
    <m/>
    <x v="1"/>
    <s v="stoffeerder"/>
    <m/>
    <m/>
    <n v="0"/>
    <n v="1619"/>
    <n v="1671"/>
    <n v="53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Biset, Charles-Emmanuel"/>
    <m/>
    <m/>
    <s v="ECO; Neeffs 388-90"/>
    <n v="1"/>
    <n v="0"/>
    <n v="0"/>
    <n v="1"/>
    <n v="1"/>
    <n v="1"/>
  </r>
  <r>
    <s v="Bisschop, Frans"/>
    <s v="Bisschop"/>
    <s v="M00036"/>
    <x v="0"/>
    <n v="5"/>
    <x v="1"/>
    <m/>
    <m/>
    <m/>
    <n v="1"/>
    <n v="1597"/>
    <n v="1621"/>
    <n v="25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Bisschop, Frans de jongere"/>
    <s v="Bisschop"/>
    <s v="M00037"/>
    <x v="0"/>
    <n v="3"/>
    <x v="1"/>
    <m/>
    <m/>
    <m/>
    <n v="1"/>
    <n v="1608"/>
    <n v="1617"/>
    <n v="1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Bisschop, Frans den ouden"/>
    <s v="Bisschop"/>
    <s v="M00038"/>
    <x v="0"/>
    <n v="1"/>
    <x v="1"/>
    <m/>
    <m/>
    <m/>
    <n v="1"/>
    <n v="1613"/>
    <n v="1619"/>
    <n v="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Bisschop, Hans"/>
    <s v="Bisschop"/>
    <s v="M00039"/>
    <x v="0"/>
    <n v="2"/>
    <x v="1"/>
    <m/>
    <m/>
    <m/>
    <n v="1"/>
    <n v="1611"/>
    <n v="1622"/>
    <n v="12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Bisschop, Hendrick"/>
    <s v="Bisschop"/>
    <s v="M00040"/>
    <x v="0"/>
    <n v="1"/>
    <x v="1"/>
    <m/>
    <m/>
    <m/>
    <n v="1"/>
    <n v="1602"/>
    <n v="160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Block, Pieter"/>
    <s v="Block"/>
    <s v="M00041"/>
    <x v="0"/>
    <n v="1"/>
    <x v="2"/>
    <m/>
    <m/>
    <m/>
    <n v="1"/>
    <n v="1569"/>
    <n v="15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Boejman, Servaes"/>
    <s v="Boejman"/>
    <s v="M00042"/>
    <x v="0"/>
    <n v="1"/>
    <x v="0"/>
    <m/>
    <m/>
    <m/>
    <n v="1"/>
    <n v="1559"/>
    <n v="156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Boekstuyns, ?"/>
    <s v="Boekstuyns"/>
    <s v="M00043"/>
    <x v="0"/>
    <n v="1"/>
    <x v="2"/>
    <m/>
    <m/>
    <m/>
    <n v="1"/>
    <n v="1694"/>
    <n v="170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0"/>
  </r>
  <r>
    <s v="Boels, Frans"/>
    <s v="Boels"/>
    <s v="M00044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tepson/pupil"/>
    <s v="Bol, Hans"/>
    <m/>
    <m/>
    <s v="AL; Briels"/>
    <n v="1"/>
    <n v="0"/>
    <n v="0"/>
    <n v="0"/>
    <n v="0"/>
    <n v="0"/>
  </r>
  <r>
    <s v="Boextuyn, Frans"/>
    <s v="Boextuyn"/>
    <s v="M00045"/>
    <x v="0"/>
    <n v="1"/>
    <x v="0"/>
    <m/>
    <m/>
    <m/>
    <n v="1"/>
    <n v="1558"/>
    <n v="1572"/>
    <n v="15"/>
    <n v="0"/>
    <n v="0"/>
    <s v="1555"/>
    <n v="1596"/>
    <s v="Mechelen"/>
    <n v="51.0167"/>
    <n v="4.4667000000000003"/>
    <n v="1"/>
    <x v="1"/>
    <n v="0"/>
    <s v="1570"/>
    <n v="1572"/>
    <m/>
    <x v="6"/>
    <m/>
    <m/>
    <x v="0"/>
    <m/>
    <m/>
    <m/>
    <m/>
    <m/>
    <m/>
    <m/>
    <s v="Amsterdam"/>
    <m/>
    <m/>
    <m/>
    <m/>
    <m/>
    <m/>
    <m/>
    <m/>
    <m/>
    <s v="AL"/>
    <n v="1"/>
    <n v="1"/>
    <n v="1"/>
    <n v="0"/>
    <n v="0"/>
    <n v="0"/>
  </r>
  <r>
    <s v="Boeynants, Antoon"/>
    <s v="Boeynants"/>
    <s v="M00046"/>
    <x v="0"/>
    <n v="1"/>
    <x v="1"/>
    <m/>
    <m/>
    <m/>
    <n v="1"/>
    <n v="1613"/>
    <n v="1619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Bol, Cornelis"/>
    <s v="Bol"/>
    <s v="M00047"/>
    <x v="0"/>
    <m/>
    <x v="1"/>
    <m/>
    <m/>
    <m/>
    <n v="0"/>
    <n v="1554"/>
    <n v="1577"/>
    <n v="24"/>
    <n v="0"/>
    <n v="0"/>
    <n v="1536"/>
    <m/>
    <s v="Mechelen"/>
    <n v="51.0167"/>
    <n v="4.4667000000000003"/>
    <n v="1"/>
    <x v="1"/>
    <n v="0"/>
    <s v="1570"/>
    <n v="1577"/>
    <m/>
    <x v="3"/>
    <m/>
    <m/>
    <x v="0"/>
    <m/>
    <m/>
    <m/>
    <m/>
    <m/>
    <m/>
    <m/>
    <s v="Antwerp"/>
    <m/>
    <m/>
    <m/>
    <m/>
    <m/>
    <s v="brother"/>
    <s v="Bol, Hans"/>
    <m/>
    <m/>
    <s v="ECO"/>
    <n v="1"/>
    <n v="1"/>
    <n v="1"/>
    <n v="0"/>
    <n v="0"/>
    <n v="0"/>
  </r>
  <r>
    <s v="Bol, Hans"/>
    <s v="Bol"/>
    <s v="M00048"/>
    <x v="0"/>
    <n v="4"/>
    <x v="1"/>
    <m/>
    <n v="1"/>
    <m/>
    <n v="1"/>
    <n v="1568"/>
    <n v="1572"/>
    <n v="5"/>
    <n v="0"/>
    <n v="0"/>
    <s v="1534"/>
    <s v="1593"/>
    <s v="Mechelen"/>
    <n v="51.0167"/>
    <n v="4.4667000000000003"/>
    <n v="1"/>
    <x v="1"/>
    <n v="0"/>
    <s v="1570"/>
    <n v="1572"/>
    <n v="1584"/>
    <x v="3"/>
    <n v="1584"/>
    <n v="1586"/>
    <x v="4"/>
    <n v="1586"/>
    <n v="1586"/>
    <s v="Dordrecht"/>
    <n v="1586"/>
    <n v="1593"/>
    <s v="Amsterdam"/>
    <m/>
    <s v="Amsterdam"/>
    <m/>
    <m/>
    <m/>
    <m/>
    <m/>
    <s v="brother"/>
    <s v="Bol, Jacques I"/>
    <m/>
    <m/>
    <s v="AL; Neefs 203; Briels"/>
    <n v="1"/>
    <n v="1"/>
    <n v="1"/>
    <n v="0"/>
    <n v="0"/>
    <n v="0"/>
  </r>
  <r>
    <s v="Bol, Jacques I"/>
    <s v="Bol"/>
    <s v="M00049"/>
    <x v="0"/>
    <n v="2"/>
    <x v="1"/>
    <m/>
    <m/>
    <m/>
    <n v="1"/>
    <n v="1555"/>
    <n v="1579"/>
    <n v="25"/>
    <n v="0"/>
    <n v="0"/>
    <s v="????"/>
    <s v="1600"/>
    <s v="Mechelen"/>
    <n v="51.0167"/>
    <n v="4.4667000000000003"/>
    <n v="1"/>
    <x v="1"/>
    <n v="0"/>
    <s v="1570"/>
    <n v="1579"/>
    <m/>
    <x v="8"/>
    <n v="1589"/>
    <m/>
    <x v="5"/>
    <m/>
    <m/>
    <m/>
    <m/>
    <m/>
    <m/>
    <m/>
    <s v="Amsterdam"/>
    <m/>
    <m/>
    <m/>
    <m/>
    <m/>
    <s v="brother"/>
    <s v="Bol, Hans"/>
    <m/>
    <m/>
    <s v="AL; Neefs 203; Briels"/>
    <n v="1"/>
    <n v="1"/>
    <n v="1"/>
    <n v="0"/>
    <n v="0"/>
    <n v="0"/>
  </r>
  <r>
    <s v="Bol, Jacques II"/>
    <s v="Bol"/>
    <s v="M00050"/>
    <x v="0"/>
    <m/>
    <x v="1"/>
    <m/>
    <m/>
    <m/>
    <n v="0"/>
    <n v="1579"/>
    <n v="1579"/>
    <n v="1"/>
    <n v="0"/>
    <n v="0"/>
    <s v="1569"/>
    <s v="1611"/>
    <s v="Mechelen"/>
    <n v="51.0167"/>
    <n v="4.4667000000000003"/>
    <n v="1"/>
    <x v="1"/>
    <n v="0"/>
    <s v="1570"/>
    <n v="1579"/>
    <m/>
    <x v="8"/>
    <n v="1589"/>
    <m/>
    <x v="5"/>
    <m/>
    <m/>
    <m/>
    <m/>
    <m/>
    <m/>
    <m/>
    <s v="Amsterdam"/>
    <m/>
    <m/>
    <m/>
    <m/>
    <m/>
    <s v="son"/>
    <s v="Bol, Jacques I"/>
    <m/>
    <m/>
    <s v="AL; Neefs 203"/>
    <n v="1"/>
    <n v="0"/>
    <n v="1"/>
    <n v="0"/>
    <n v="0"/>
    <n v="0"/>
  </r>
  <r>
    <s v="Bol, Pieter"/>
    <s v="Bol"/>
    <s v="M00051"/>
    <x v="0"/>
    <m/>
    <x v="1"/>
    <m/>
    <m/>
    <m/>
    <n v="0"/>
    <n v="1579"/>
    <n v="1579"/>
    <n v="1"/>
    <n v="0"/>
    <n v="0"/>
    <s v="1563"/>
    <s v="1602"/>
    <s v="Mechelen"/>
    <n v="51.0167"/>
    <n v="4.4667000000000003"/>
    <n v="1"/>
    <x v="1"/>
    <n v="0"/>
    <s v="1570"/>
    <n v="1579"/>
    <m/>
    <x v="8"/>
    <n v="1589"/>
    <m/>
    <x v="5"/>
    <m/>
    <m/>
    <m/>
    <m/>
    <m/>
    <m/>
    <m/>
    <s v="Amsterdam"/>
    <m/>
    <m/>
    <m/>
    <m/>
    <m/>
    <s v="son"/>
    <s v="Bol, Jacques I"/>
    <m/>
    <m/>
    <s v="AL; Neefs 203"/>
    <n v="1"/>
    <n v="0"/>
    <n v="1"/>
    <n v="0"/>
    <n v="0"/>
    <n v="0"/>
  </r>
  <r>
    <s v="Bonjonne, Eloy"/>
    <s v="Bonjonne"/>
    <s v="M00052"/>
    <x v="0"/>
    <n v="4"/>
    <x v="1"/>
    <m/>
    <m/>
    <m/>
    <n v="1"/>
    <n v="1648"/>
    <n v="1695"/>
    <n v="48"/>
    <n v="0"/>
    <n v="0"/>
    <s v="????"/>
    <s v="169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Bosman, Servaes"/>
    <s v="Bosman"/>
    <s v="M00053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Bosteyn, Frans"/>
    <s v="Bosteyn"/>
    <s v="M00054"/>
    <x v="0"/>
    <n v="1"/>
    <x v="2"/>
    <m/>
    <m/>
    <m/>
    <n v="1"/>
    <n v="1680"/>
    <n v="168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Boumon, Pauwel"/>
    <s v="Boumon"/>
    <s v="M00055"/>
    <x v="0"/>
    <n v="2"/>
    <x v="1"/>
    <m/>
    <m/>
    <m/>
    <n v="1"/>
    <n v="1611"/>
    <n v="1623"/>
    <n v="13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Bous, Adriaen"/>
    <s v="Bous"/>
    <s v="M00056"/>
    <x v="0"/>
    <n v="1"/>
    <x v="0"/>
    <m/>
    <m/>
    <m/>
    <n v="1"/>
    <n v="1553"/>
    <n v="155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Bruyn, Christian"/>
    <s v="Bruyn"/>
    <s v="M00057"/>
    <x v="0"/>
    <m/>
    <x v="1"/>
    <m/>
    <m/>
    <m/>
    <n v="0"/>
    <n v="1566"/>
    <n v="1572"/>
    <n v="7"/>
    <n v="0"/>
    <n v="0"/>
    <s v="????"/>
    <s v="1586"/>
    <s v="Mechelen"/>
    <n v="51.0167"/>
    <n v="4.4667000000000003"/>
    <n v="1"/>
    <x v="1"/>
    <n v="0"/>
    <s v="1570"/>
    <n v="1572"/>
    <m/>
    <x v="9"/>
    <m/>
    <m/>
    <x v="0"/>
    <m/>
    <m/>
    <m/>
    <m/>
    <m/>
    <m/>
    <m/>
    <s v="Cologne"/>
    <m/>
    <m/>
    <m/>
    <m/>
    <m/>
    <m/>
    <m/>
    <m/>
    <m/>
    <s v="ECO"/>
    <n v="1"/>
    <n v="1"/>
    <n v="1"/>
    <n v="0"/>
    <n v="0"/>
    <n v="0"/>
  </r>
  <r>
    <s v="Cael, Nicolaas"/>
    <s v="Cael"/>
    <s v="M00058"/>
    <x v="0"/>
    <n v="1"/>
    <x v="2"/>
    <m/>
    <m/>
    <m/>
    <n v="1"/>
    <n v="1580"/>
    <n v="158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Caers, Peeter"/>
    <s v="Caers"/>
    <s v="M00059"/>
    <x v="0"/>
    <n v="1"/>
    <x v="3"/>
    <m/>
    <m/>
    <m/>
    <n v="1"/>
    <n v="1650"/>
    <n v="165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Ceppen, Paulus"/>
    <s v="Ceppen"/>
    <s v="M00060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Ceulemans, Ingel"/>
    <s v="Ceulemans"/>
    <s v="M00061"/>
    <x v="0"/>
    <n v="1"/>
    <x v="1"/>
    <m/>
    <m/>
    <m/>
    <n v="1"/>
    <n v="1616"/>
    <n v="1622"/>
    <n v="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Ceulemans, Pieter"/>
    <s v="Ceulemans"/>
    <s v="M00062"/>
    <x v="0"/>
    <n v="12"/>
    <x v="1"/>
    <m/>
    <m/>
    <m/>
    <n v="1"/>
    <n v="1585"/>
    <n v="1619"/>
    <n v="35"/>
    <n v="1"/>
    <n v="1"/>
    <s v="1570"/>
    <s v="161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ECO"/>
    <n v="1"/>
    <n v="0"/>
    <n v="1"/>
    <n v="1"/>
    <n v="0"/>
    <n v="0"/>
  </r>
  <r>
    <s v="Claessens, Jacques"/>
    <s v="Claessens"/>
    <s v="M00063"/>
    <x v="0"/>
    <m/>
    <x v="1"/>
    <m/>
    <m/>
    <m/>
    <n v="0"/>
    <m/>
    <n v="1570"/>
    <m/>
    <n v="0"/>
    <n v="0"/>
    <m/>
    <m/>
    <s v="Mechelen"/>
    <n v="51.0167"/>
    <n v="4.4667000000000003"/>
    <n v="1"/>
    <x v="1"/>
    <n v="0"/>
    <s v="1570"/>
    <n v="1570"/>
    <m/>
    <x v="3"/>
    <m/>
    <m/>
    <x v="0"/>
    <m/>
    <m/>
    <m/>
    <m/>
    <m/>
    <m/>
    <m/>
    <s v="Antwerp"/>
    <m/>
    <m/>
    <m/>
    <m/>
    <m/>
    <m/>
    <m/>
    <m/>
    <m/>
    <s v="ECO"/>
    <n v="1"/>
    <n v="1"/>
    <n v="0"/>
    <n v="0"/>
    <n v="0"/>
    <n v="0"/>
  </r>
  <r>
    <s v="Claesz, Hendrick"/>
    <s v="Claesz"/>
    <s v="M00064"/>
    <x v="0"/>
    <m/>
    <x v="1"/>
    <m/>
    <m/>
    <m/>
    <n v="0"/>
    <m/>
    <n v="1597"/>
    <m/>
    <n v="0"/>
    <n v="0"/>
    <m/>
    <m/>
    <s v="Mechelen"/>
    <n v="51.0167"/>
    <n v="4.4667000000000003"/>
    <n v="1"/>
    <x v="1"/>
    <n v="0"/>
    <s v="1590"/>
    <n v="1597"/>
    <m/>
    <x v="6"/>
    <m/>
    <m/>
    <x v="0"/>
    <m/>
    <m/>
    <m/>
    <m/>
    <m/>
    <m/>
    <m/>
    <s v="Amsterdam"/>
    <m/>
    <m/>
    <m/>
    <m/>
    <m/>
    <m/>
    <m/>
    <m/>
    <m/>
    <s v="ECO"/>
    <n v="1"/>
    <n v="1"/>
    <n v="1"/>
    <n v="0"/>
    <n v="0"/>
    <n v="0"/>
  </r>
  <r>
    <s v="Clerens, Bartholomeus"/>
    <s v="Clerens"/>
    <s v="M00065"/>
    <x v="0"/>
    <m/>
    <x v="1"/>
    <m/>
    <n v="1"/>
    <m/>
    <n v="0"/>
    <n v="1620"/>
    <n v="1645"/>
    <n v="2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Duverger; IB1085 Forchondt, letter 1638 [12 Batallieen (from &quot;tekeninghe van Callot&quot;)] &amp; of 1639"/>
    <n v="1"/>
    <n v="0"/>
    <n v="0"/>
    <n v="1"/>
    <n v="1"/>
    <n v="0"/>
  </r>
  <r>
    <s v="Cleyenborg, Gielis"/>
    <s v="Cleyenborg"/>
    <s v="M00066"/>
    <x v="0"/>
    <n v="1"/>
    <x v="1"/>
    <m/>
    <m/>
    <m/>
    <n v="1"/>
    <n v="1614"/>
    <n v="1620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Coesaert, Jan"/>
    <s v="Coesaert"/>
    <s v="M00067"/>
    <x v="0"/>
    <n v="1"/>
    <x v="1"/>
    <m/>
    <m/>
    <m/>
    <n v="1"/>
    <n v="1562"/>
    <n v="156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Collaert, Cornelis"/>
    <s v="Collaert"/>
    <s v="M00068"/>
    <x v="0"/>
    <n v="1"/>
    <x v="0"/>
    <m/>
    <m/>
    <m/>
    <n v="1"/>
    <n v="1629"/>
    <n v="163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Colyn, Crispen"/>
    <s v="Colyn"/>
    <s v="M00069"/>
    <x v="0"/>
    <n v="1"/>
    <x v="1"/>
    <m/>
    <m/>
    <n v="1"/>
    <n v="1"/>
    <n v="1567"/>
    <n v="1577"/>
    <n v="11"/>
    <n v="0"/>
    <n v="0"/>
    <s v="1547"/>
    <s v="1618"/>
    <s v="Mechelen"/>
    <n v="51.0167"/>
    <n v="4.4667000000000003"/>
    <n v="1"/>
    <x v="1"/>
    <n v="0"/>
    <s v="1570"/>
    <n v="1575"/>
    <m/>
    <x v="10"/>
    <n v="1579"/>
    <m/>
    <x v="6"/>
    <n v="1586"/>
    <n v="1618"/>
    <s v="Amsterdam"/>
    <m/>
    <m/>
    <m/>
    <m/>
    <s v="Amsterdam"/>
    <n v="1"/>
    <m/>
    <m/>
    <m/>
    <m/>
    <m/>
    <m/>
    <m/>
    <m/>
    <s v="AL; Neefs; Briels: 313"/>
    <n v="1"/>
    <n v="1"/>
    <n v="1"/>
    <n v="0"/>
    <n v="0"/>
    <n v="0"/>
  </r>
  <r>
    <s v="Colyn, Dierick"/>
    <s v="Colyn"/>
    <s v="M00070"/>
    <x v="0"/>
    <m/>
    <x v="1"/>
    <m/>
    <m/>
    <m/>
    <n v="0"/>
    <n v="1589"/>
    <n v="1607"/>
    <m/>
    <n v="0"/>
    <n v="0"/>
    <s v="1571"/>
    <m/>
    <s v="Mechelen"/>
    <n v="51.0167"/>
    <n v="4.4667000000000003"/>
    <n v="1"/>
    <x v="1"/>
    <n v="0"/>
    <s v="1590"/>
    <n v="1593"/>
    <m/>
    <x v="6"/>
    <m/>
    <m/>
    <x v="0"/>
    <m/>
    <m/>
    <m/>
    <m/>
    <m/>
    <m/>
    <m/>
    <s v="Amsterdam"/>
    <m/>
    <m/>
    <m/>
    <m/>
    <m/>
    <m/>
    <m/>
    <m/>
    <m/>
    <s v="ECO"/>
    <n v="1"/>
    <n v="0"/>
    <n v="1"/>
    <n v="0"/>
    <n v="0"/>
    <n v="0"/>
  </r>
  <r>
    <s v="Colyn, Hendrick"/>
    <s v="Colyn"/>
    <s v="M00071"/>
    <x v="0"/>
    <m/>
    <x v="1"/>
    <m/>
    <m/>
    <m/>
    <n v="0"/>
    <n v="1573"/>
    <n v="1591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1"/>
    <n v="0"/>
    <n v="0"/>
    <n v="0"/>
  </r>
  <r>
    <s v="Colyn, Jan"/>
    <s v="Colyn"/>
    <s v="M00072"/>
    <x v="0"/>
    <m/>
    <x v="1"/>
    <m/>
    <m/>
    <m/>
    <n v="0"/>
    <n v="1544"/>
    <n v="1562"/>
    <m/>
    <n v="0"/>
    <n v="0"/>
    <m/>
    <s v="1562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Colyn, Thierry"/>
    <s v="Colyn"/>
    <s v="M00073"/>
    <x v="0"/>
    <m/>
    <x v="1"/>
    <m/>
    <m/>
    <m/>
    <n v="0"/>
    <n v="1540"/>
    <n v="1585"/>
    <n v="46"/>
    <n v="0"/>
    <n v="0"/>
    <s v="????"/>
    <n v="158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; Neeffs 305"/>
    <n v="1"/>
    <n v="1"/>
    <n v="1"/>
    <n v="0"/>
    <n v="0"/>
    <n v="0"/>
  </r>
  <r>
    <s v="Cornelis, Pieter"/>
    <s v="Cornelis"/>
    <s v="M00074"/>
    <x v="0"/>
    <n v="1"/>
    <x v="0"/>
    <m/>
    <m/>
    <m/>
    <n v="1"/>
    <n v="1569"/>
    <n v="15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Couthals, Marck"/>
    <s v="Couthals"/>
    <s v="M00075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s v="Couthals, Andries"/>
    <m/>
    <m/>
    <m/>
    <m/>
    <m/>
    <m/>
    <s v="Duverger"/>
    <n v="1"/>
    <n v="0"/>
    <n v="0"/>
    <n v="0"/>
    <n v="0"/>
    <n v="0"/>
  </r>
  <r>
    <s v="Couvelier, Hans"/>
    <s v="Couvelier"/>
    <s v="M00076"/>
    <x v="0"/>
    <n v="1"/>
    <x v="1"/>
    <m/>
    <m/>
    <m/>
    <n v="1"/>
    <n v="1609"/>
    <n v="161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Coxie, Anna"/>
    <s v="Coxie"/>
    <s v="M00077"/>
    <x v="0"/>
    <m/>
    <x v="2"/>
    <m/>
    <m/>
    <m/>
    <n v="0"/>
    <n v="1567"/>
    <n v="1585"/>
    <m/>
    <n v="0"/>
    <n v="0"/>
    <n v="1547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oxie, Michiel I"/>
    <m/>
    <m/>
    <s v="ECO"/>
    <n v="1"/>
    <n v="1"/>
    <n v="1"/>
    <n v="0"/>
    <n v="0"/>
    <n v="0"/>
  </r>
  <r>
    <s v="Coxie, Anthonie"/>
    <s v="Coxie"/>
    <s v="M00078"/>
    <x v="0"/>
    <m/>
    <x v="1"/>
    <s v="stoffeerder"/>
    <m/>
    <m/>
    <n v="0"/>
    <n v="1670"/>
    <n v="1699"/>
    <n v="30"/>
    <n v="0"/>
    <n v="0"/>
    <s v="1650"/>
    <s v="1720"/>
    <s v="Mechelen"/>
    <n v="51.0167"/>
    <n v="4.4667000000000003"/>
    <n v="0"/>
    <x v="1"/>
    <n v="0"/>
    <s v="1690"/>
    <n v="1699"/>
    <m/>
    <x v="6"/>
    <n v="1705"/>
    <m/>
    <x v="7"/>
    <m/>
    <m/>
    <m/>
    <m/>
    <m/>
    <m/>
    <m/>
    <s v="Berlin"/>
    <m/>
    <m/>
    <m/>
    <m/>
    <m/>
    <s v="son"/>
    <s v="Coxie, Jan"/>
    <m/>
    <m/>
    <s v="ECO"/>
    <n v="1"/>
    <n v="0"/>
    <n v="0"/>
    <n v="0"/>
    <n v="0"/>
    <n v="1"/>
  </r>
  <r>
    <s v="Coxie, Frans"/>
    <s v="Coxie"/>
    <s v="M00079"/>
    <x v="0"/>
    <n v="1"/>
    <x v="1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Coxie, Hans"/>
    <s v="Coxie"/>
    <s v="M00080"/>
    <x v="0"/>
    <n v="1"/>
    <x v="1"/>
    <m/>
    <m/>
    <m/>
    <n v="1"/>
    <n v="1613"/>
    <n v="1619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Coxie, Jan"/>
    <s v="Coxie"/>
    <s v="M00081"/>
    <x v="0"/>
    <n v="2"/>
    <x v="1"/>
    <m/>
    <n v="1"/>
    <m/>
    <n v="1"/>
    <n v="1650"/>
    <n v="1670"/>
    <n v="21"/>
    <n v="0"/>
    <n v="0"/>
    <s v="1629"/>
    <s v="167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oxie, Michiel III"/>
    <m/>
    <m/>
    <s v="AL"/>
    <n v="1"/>
    <n v="0"/>
    <n v="0"/>
    <n v="0"/>
    <n v="0"/>
    <n v="1"/>
  </r>
  <r>
    <s v="Coxie, Jan Michiel"/>
    <s v="Coxie"/>
    <s v="M00082"/>
    <x v="0"/>
    <m/>
    <x v="1"/>
    <m/>
    <m/>
    <m/>
    <n v="0"/>
    <n v="1679"/>
    <n v="1689"/>
    <n v="11"/>
    <n v="0"/>
    <n v="0"/>
    <s v="1650"/>
    <s v="168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oxie, Jan"/>
    <m/>
    <m/>
    <s v="ECO"/>
    <n v="1"/>
    <n v="0"/>
    <n v="0"/>
    <n v="0"/>
    <n v="0"/>
    <n v="1"/>
  </r>
  <r>
    <s v="Coxie, Matthys"/>
    <s v="Coxie"/>
    <s v="M00083"/>
    <x v="0"/>
    <m/>
    <x v="1"/>
    <m/>
    <n v="1"/>
    <m/>
    <n v="0"/>
    <n v="1625"/>
    <n v="1638"/>
    <n v="14"/>
    <n v="0"/>
    <n v="0"/>
    <s v="1605"/>
    <s v="1638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oxie, Michiel II"/>
    <m/>
    <m/>
    <s v="AL; ECO"/>
    <n v="1"/>
    <n v="0"/>
    <n v="0"/>
    <n v="0"/>
    <n v="1"/>
    <n v="0"/>
  </r>
  <r>
    <s v="Coxie, Michiel I"/>
    <s v="Coxie"/>
    <s v="M00084"/>
    <x v="0"/>
    <n v="3"/>
    <x v="1"/>
    <m/>
    <m/>
    <m/>
    <n v="1"/>
    <n v="1519"/>
    <n v="1592"/>
    <n v="74"/>
    <n v="0"/>
    <n v="0"/>
    <s v="1499"/>
    <s v="1592"/>
    <s v="Mechelen"/>
    <n v="51.0167"/>
    <n v="4.4667000000000003"/>
    <n v="0"/>
    <x v="1"/>
    <n v="0"/>
    <s v="1530"/>
    <n v="1531"/>
    <n v="1539"/>
    <x v="5"/>
    <n v="1539"/>
    <n v="1543"/>
    <x v="2"/>
    <n v="1543"/>
    <n v="1563"/>
    <s v="Brussels"/>
    <n v="1563"/>
    <n v="1592"/>
    <s v="Mechelen"/>
    <m/>
    <s v="Mechelen"/>
    <m/>
    <m/>
    <m/>
    <m/>
    <m/>
    <m/>
    <m/>
    <m/>
    <m/>
    <s v="ECO"/>
    <n v="1"/>
    <n v="1"/>
    <n v="1"/>
    <n v="0"/>
    <n v="0"/>
    <n v="0"/>
  </r>
  <r>
    <s v="Coxie, Michiel II"/>
    <s v="Coxie"/>
    <s v="M00085"/>
    <x v="0"/>
    <n v="7"/>
    <x v="1"/>
    <m/>
    <m/>
    <m/>
    <n v="1"/>
    <n v="1598"/>
    <n v="1616"/>
    <n v="19"/>
    <n v="0"/>
    <n v="0"/>
    <n v="1569"/>
    <n v="1616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oxie, Michiel I"/>
    <m/>
    <m/>
    <s v="Ecartico"/>
    <n v="1"/>
    <n v="0"/>
    <n v="1"/>
    <n v="1"/>
    <n v="0"/>
    <n v="0"/>
  </r>
  <r>
    <s v="Coxie, Michiel III"/>
    <s v="Coxie"/>
    <s v="M00086"/>
    <x v="0"/>
    <n v="3"/>
    <x v="1"/>
    <m/>
    <m/>
    <m/>
    <n v="1"/>
    <n v="1630"/>
    <n v="1667"/>
    <n v="38"/>
    <n v="0"/>
    <n v="0"/>
    <n v="1603"/>
    <n v="166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oxie, Michiel II"/>
    <m/>
    <m/>
    <s v="AL"/>
    <n v="1"/>
    <n v="0"/>
    <n v="0"/>
    <n v="0"/>
    <n v="1"/>
    <n v="1"/>
  </r>
  <r>
    <s v="Coxie, Raphael"/>
    <s v="Coxie"/>
    <s v="M00087"/>
    <x v="0"/>
    <n v="4"/>
    <x v="1"/>
    <m/>
    <m/>
    <m/>
    <n v="1"/>
    <n v="1560"/>
    <n v="1585"/>
    <n v="26"/>
    <n v="0"/>
    <n v="0"/>
    <n v="1540"/>
    <n v="1616"/>
    <s v="Mechelen"/>
    <n v="51.0167"/>
    <n v="4.4667000000000003"/>
    <n v="1"/>
    <x v="1"/>
    <n v="0"/>
    <s v="1580"/>
    <n v="1585"/>
    <n v="1585"/>
    <x v="3"/>
    <n v="1586"/>
    <n v="1616"/>
    <x v="8"/>
    <m/>
    <m/>
    <m/>
    <m/>
    <m/>
    <m/>
    <m/>
    <s v="Brussels"/>
    <m/>
    <m/>
    <m/>
    <m/>
    <m/>
    <s v="son"/>
    <s v="Coxie, Michiel I"/>
    <m/>
    <m/>
    <s v="Ecartico"/>
    <n v="1"/>
    <n v="1"/>
    <n v="1"/>
    <n v="0"/>
    <n v="0"/>
    <n v="0"/>
  </r>
  <r>
    <s v="Coxie, Rombout "/>
    <s v="Coxie"/>
    <s v="M00088"/>
    <x v="0"/>
    <m/>
    <x v="4"/>
    <m/>
    <m/>
    <m/>
    <n v="0"/>
    <n v="1685"/>
    <n v="1714"/>
    <n v="3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Coxie, Willem"/>
    <s v="Coxie"/>
    <s v="M00089"/>
    <x v="0"/>
    <m/>
    <x v="1"/>
    <m/>
    <m/>
    <m/>
    <n v="0"/>
    <n v="1566"/>
    <n v="1584"/>
    <n v="19"/>
    <n v="0"/>
    <n v="0"/>
    <n v="1546"/>
    <n v="1584"/>
    <s v="Mechelen"/>
    <n v="51.0167"/>
    <n v="4.4667000000000003"/>
    <n v="1"/>
    <x v="1"/>
    <n v="0"/>
    <s v="1570"/>
    <n v="1570"/>
    <n v="1570"/>
    <x v="11"/>
    <n v="1571"/>
    <n v="1571"/>
    <x v="2"/>
    <n v="1574"/>
    <n v="1583"/>
    <s v="Italy"/>
    <n v="1584"/>
    <n v="1584"/>
    <s v="France"/>
    <m/>
    <s v="France"/>
    <m/>
    <m/>
    <m/>
    <m/>
    <m/>
    <s v="son"/>
    <s v="Coxie, Michiel I"/>
    <m/>
    <m/>
    <s v="ECO"/>
    <n v="1"/>
    <n v="1"/>
    <n v="1"/>
    <n v="0"/>
    <n v="0"/>
    <n v="0"/>
  </r>
  <r>
    <s v="Crabbe, Frans"/>
    <s v="Crabbe"/>
    <s v="M00090"/>
    <x v="0"/>
    <n v="1"/>
    <x v="5"/>
    <s v="engraver"/>
    <m/>
    <m/>
    <n v="1"/>
    <n v="1501"/>
    <n v="1553"/>
    <n v="53"/>
    <n v="0"/>
    <n v="0"/>
    <m/>
    <n v="1553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Crabbe, Jan II"/>
    <m/>
    <m/>
    <s v="ECO"/>
    <n v="1"/>
    <n v="1"/>
    <n v="0"/>
    <n v="0"/>
    <n v="0"/>
    <n v="0"/>
  </r>
  <r>
    <s v="Crabbe, Jan"/>
    <s v="Crabbe"/>
    <s v="M00091"/>
    <x v="0"/>
    <m/>
    <x v="1"/>
    <m/>
    <m/>
    <m/>
    <n v="0"/>
    <n v="1479"/>
    <n v="1504"/>
    <n v="26"/>
    <n v="0"/>
    <n v="0"/>
    <s v="1459?"/>
    <n v="150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Crabbe, Jan II"/>
    <s v="Crabbe"/>
    <s v="M00092"/>
    <x v="0"/>
    <m/>
    <x v="1"/>
    <m/>
    <m/>
    <m/>
    <n v="0"/>
    <n v="1561"/>
    <n v="1576"/>
    <n v="16"/>
    <n v="0"/>
    <n v="0"/>
    <s v="1541?"/>
    <n v="1576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Crabbe, Frans"/>
    <m/>
    <m/>
    <s v="ECO"/>
    <n v="1"/>
    <n v="1"/>
    <n v="1"/>
    <n v="0"/>
    <n v="0"/>
    <n v="0"/>
  </r>
  <r>
    <s v="Crabbe, Peter"/>
    <s v="Crabbe"/>
    <s v="M00093"/>
    <x v="0"/>
    <n v="2"/>
    <x v="1"/>
    <m/>
    <n v="1"/>
    <m/>
    <n v="1"/>
    <n v="1589"/>
    <n v="1600"/>
    <n v="12"/>
    <n v="0"/>
    <n v="1"/>
    <n v="1563"/>
    <s v="1621?"/>
    <s v="Mechelen"/>
    <n v="51.0167"/>
    <n v="4.4667000000000003"/>
    <n v="1"/>
    <x v="1"/>
    <n v="0"/>
    <s v="1600"/>
    <n v="1600"/>
    <s v="1621?"/>
    <x v="3"/>
    <m/>
    <m/>
    <x v="0"/>
    <m/>
    <m/>
    <m/>
    <m/>
    <m/>
    <m/>
    <m/>
    <s v="Antwerp"/>
    <n v="1"/>
    <s v="Beagle, Anthony"/>
    <m/>
    <m/>
    <s v="Beagle, Peter"/>
    <m/>
    <m/>
    <m/>
    <m/>
    <s v="AL; Neefs 310"/>
    <n v="1"/>
    <n v="0"/>
    <n v="1"/>
    <n v="0"/>
    <n v="0"/>
    <n v="0"/>
  </r>
  <r>
    <s v="Cresel, Jan"/>
    <s v="Cresel"/>
    <s v="M00094"/>
    <x v="0"/>
    <n v="1"/>
    <x v="0"/>
    <m/>
    <m/>
    <m/>
    <n v="1"/>
    <n v="1570"/>
    <n v="157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Croon, Ignatius"/>
    <s v="Croon"/>
    <s v="M00095"/>
    <x v="0"/>
    <m/>
    <x v="1"/>
    <m/>
    <m/>
    <m/>
    <n v="0"/>
    <n v="1657"/>
    <n v="1667"/>
    <m/>
    <n v="0"/>
    <n v="0"/>
    <n v="1639"/>
    <n v="1667"/>
    <s v="Mechelen"/>
    <n v="51.0167"/>
    <n v="4.4667000000000003"/>
    <n v="0"/>
    <x v="1"/>
    <n v="0"/>
    <s v="1660"/>
    <n v="1667"/>
    <n v="1667"/>
    <x v="5"/>
    <m/>
    <m/>
    <x v="0"/>
    <m/>
    <m/>
    <m/>
    <m/>
    <m/>
    <m/>
    <m/>
    <s v="Rome"/>
    <m/>
    <m/>
    <m/>
    <m/>
    <m/>
    <m/>
    <m/>
    <m/>
    <m/>
    <s v="ECO"/>
    <n v="1"/>
    <n v="0"/>
    <n v="0"/>
    <n v="0"/>
    <n v="0"/>
    <n v="1"/>
  </r>
  <r>
    <s v="Croon, Rombout"/>
    <s v="Croon"/>
    <s v="M00096"/>
    <x v="0"/>
    <m/>
    <x v="1"/>
    <m/>
    <m/>
    <m/>
    <n v="0"/>
    <n v="1714"/>
    <n v="1732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Cuyts, Jasper"/>
    <s v="Cuyts"/>
    <s v="M00097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'Assonville, Melchior"/>
    <s v="d'Assonville"/>
    <s v="M00098"/>
    <x v="0"/>
    <n v="4"/>
    <x v="1"/>
    <s v="stoffeerder"/>
    <m/>
    <m/>
    <n v="1"/>
    <n v="1588"/>
    <n v="1593"/>
    <n v="6"/>
    <n v="1"/>
    <n v="1"/>
    <s v="1518"/>
    <s v="1621"/>
    <s v="Mechelen"/>
    <n v="51.0167"/>
    <n v="4.4667000000000003"/>
    <n v="1"/>
    <x v="1"/>
    <n v="0"/>
    <s v="1590"/>
    <n v="1593"/>
    <n v="1600"/>
    <x v="10"/>
    <n v="1601"/>
    <n v="1621"/>
    <x v="9"/>
    <m/>
    <m/>
    <m/>
    <m/>
    <m/>
    <m/>
    <m/>
    <s v="Antwerp"/>
    <m/>
    <m/>
    <m/>
    <m/>
    <m/>
    <m/>
    <m/>
    <m/>
    <m/>
    <s v="AL"/>
    <n v="1"/>
    <n v="0"/>
    <n v="1"/>
    <n v="0"/>
    <n v="0"/>
    <n v="0"/>
  </r>
  <r>
    <s v="d'Hondecoeter, Adriaen"/>
    <s v="d'Hondecoeter"/>
    <s v="M00099"/>
    <x v="0"/>
    <m/>
    <x v="1"/>
    <m/>
    <n v="1"/>
    <m/>
    <n v="0"/>
    <n v="1572"/>
    <n v="1590"/>
    <n v="19"/>
    <n v="0"/>
    <n v="0"/>
    <m/>
    <m/>
    <s v="Mechelen"/>
    <n v="51.0167"/>
    <n v="4.4667000000000003"/>
    <n v="1"/>
    <x v="1"/>
    <n v="0"/>
    <s v="1590"/>
    <n v="1590"/>
    <n v="1613"/>
    <x v="4"/>
    <m/>
    <m/>
    <x v="0"/>
    <m/>
    <m/>
    <m/>
    <m/>
    <m/>
    <m/>
    <m/>
    <s v="Delft"/>
    <m/>
    <m/>
    <m/>
    <m/>
    <m/>
    <m/>
    <m/>
    <m/>
    <m/>
    <m/>
    <n v="1"/>
    <n v="0"/>
    <n v="1"/>
    <n v="0"/>
    <n v="0"/>
    <n v="0"/>
  </r>
  <r>
    <s v="d'Hondecoeter, Hans Claesz"/>
    <s v="d'Hondecoeter"/>
    <s v="M00100"/>
    <x v="0"/>
    <m/>
    <x v="1"/>
    <m/>
    <n v="1"/>
    <m/>
    <n v="0"/>
    <n v="1602"/>
    <n v="1601"/>
    <m/>
    <n v="0"/>
    <n v="0"/>
    <m/>
    <n v="1620"/>
    <s v="Mechelen"/>
    <n v="51.0167"/>
    <n v="4.4667000000000003"/>
    <n v="1"/>
    <x v="1"/>
    <n v="0"/>
    <s v="1600"/>
    <n v="1601"/>
    <n v="1620"/>
    <x v="4"/>
    <m/>
    <m/>
    <x v="0"/>
    <m/>
    <m/>
    <m/>
    <m/>
    <m/>
    <m/>
    <m/>
    <s v="Delft"/>
    <m/>
    <m/>
    <m/>
    <m/>
    <m/>
    <s v="son"/>
    <s v="d'Hondecoeter, Niclaes Jansz"/>
    <m/>
    <m/>
    <s v="Briels"/>
    <n v="1"/>
    <n v="0"/>
    <n v="1"/>
    <n v="0"/>
    <n v="0"/>
    <n v="0"/>
  </r>
  <r>
    <s v="d'Hondecoeter, Niclaes Jansz"/>
    <s v="d'Hondecoeter"/>
    <s v="M00101"/>
    <x v="0"/>
    <m/>
    <x v="1"/>
    <m/>
    <n v="1"/>
    <m/>
    <n v="0"/>
    <n v="1559"/>
    <n v="1573"/>
    <n v="15"/>
    <n v="0"/>
    <n v="0"/>
    <m/>
    <n v="1609"/>
    <s v="Mechelen"/>
    <n v="51.0167"/>
    <n v="4.4667000000000003"/>
    <n v="1"/>
    <x v="1"/>
    <n v="0"/>
    <s v="1570"/>
    <n v="1573"/>
    <n v="1586"/>
    <x v="3"/>
    <n v="1586"/>
    <n v="1609"/>
    <x v="10"/>
    <m/>
    <m/>
    <m/>
    <m/>
    <m/>
    <m/>
    <m/>
    <s v="Delft"/>
    <m/>
    <m/>
    <m/>
    <m/>
    <m/>
    <s v="father"/>
    <s v="d'Hondecoeter, Hans Claesz"/>
    <m/>
    <m/>
    <m/>
    <n v="1"/>
    <n v="1"/>
    <n v="1"/>
    <n v="0"/>
    <n v="0"/>
    <n v="0"/>
  </r>
  <r>
    <s v="Daems, Nicolaes"/>
    <s v="Daems"/>
    <s v="M00102"/>
    <x v="0"/>
    <n v="3"/>
    <x v="6"/>
    <m/>
    <m/>
    <m/>
    <n v="1"/>
    <n v="1624"/>
    <n v="1636"/>
    <n v="1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de Becker, Adriaen"/>
    <s v="de Becker"/>
    <s v="M00103"/>
    <x v="0"/>
    <n v="3"/>
    <x v="3"/>
    <m/>
    <m/>
    <m/>
    <n v="1"/>
    <n v="1665"/>
    <n v="1679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De Beer, Adriaen"/>
    <s v="De Beer"/>
    <s v="M00104"/>
    <x v="0"/>
    <n v="1"/>
    <x v="0"/>
    <m/>
    <m/>
    <m/>
    <n v="1"/>
    <n v="1559"/>
    <n v="156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Bolion, Jan"/>
    <s v="de Bolion"/>
    <s v="M00105"/>
    <x v="0"/>
    <n v="1"/>
    <x v="1"/>
    <m/>
    <m/>
    <m/>
    <n v="1"/>
    <n v="1628"/>
    <n v="163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de Bruyne, Ciprien"/>
    <s v="de Bruyne"/>
    <s v="M00106"/>
    <x v="0"/>
    <m/>
    <x v="1"/>
    <m/>
    <m/>
    <m/>
    <n v="0"/>
    <n v="1570"/>
    <n v="157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1"/>
    <n v="0"/>
    <n v="0"/>
    <n v="0"/>
  </r>
  <r>
    <s v="de Bruyne, Hans"/>
    <s v="de Bruyne"/>
    <s v="M00107"/>
    <x v="0"/>
    <n v="1"/>
    <x v="1"/>
    <m/>
    <m/>
    <m/>
    <n v="1"/>
    <n v="1599"/>
    <n v="160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e Bruyne, Jan I"/>
    <s v="de Bruyne"/>
    <s v="M00108"/>
    <x v="0"/>
    <m/>
    <x v="1"/>
    <m/>
    <m/>
    <m/>
    <n v="0"/>
    <n v="1479"/>
    <n v="1503"/>
    <n v="2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84"/>
    <n v="1"/>
    <n v="0"/>
    <n v="0"/>
    <n v="0"/>
    <n v="0"/>
    <n v="0"/>
  </r>
  <r>
    <s v="de Bruyne, Jan II"/>
    <s v="de Bruyne"/>
    <s v="M00109"/>
    <x v="0"/>
    <m/>
    <x v="1"/>
    <m/>
    <m/>
    <m/>
    <n v="0"/>
    <n v="1537"/>
    <n v="1555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de Bruyne, Jan III"/>
    <s v="de Bruyne"/>
    <s v="M00110"/>
    <x v="0"/>
    <m/>
    <x v="1"/>
    <m/>
    <m/>
    <m/>
    <n v="0"/>
    <n v="1621"/>
    <n v="1639"/>
    <m/>
    <n v="0"/>
    <n v="0"/>
    <n v="1601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1"/>
    <n v="1"/>
    <n v="0"/>
  </r>
  <r>
    <s v="de Bruyne, Kersten"/>
    <s v="de Bruyne"/>
    <s v="M00111"/>
    <x v="0"/>
    <n v="5"/>
    <x v="1"/>
    <m/>
    <m/>
    <m/>
    <n v="1"/>
    <n v="1554"/>
    <n v="1575"/>
    <n v="2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s 283"/>
    <n v="1"/>
    <n v="1"/>
    <n v="1"/>
    <n v="0"/>
    <n v="0"/>
    <n v="0"/>
  </r>
  <r>
    <s v="de Bruyne, Michiel"/>
    <s v="de Bruyne"/>
    <s v="M00112"/>
    <x v="0"/>
    <m/>
    <x v="1"/>
    <m/>
    <m/>
    <m/>
    <n v="0"/>
    <n v="1538"/>
    <n v="1574"/>
    <n v="37"/>
    <n v="0"/>
    <n v="0"/>
    <s v="1500?"/>
    <s v="157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; Neeffs 285"/>
    <n v="1"/>
    <n v="1"/>
    <n v="1"/>
    <n v="0"/>
    <n v="0"/>
    <n v="0"/>
  </r>
  <r>
    <s v="de Bruyne, Pieter"/>
    <s v="de Bruyne"/>
    <s v="M00113"/>
    <x v="0"/>
    <m/>
    <x v="1"/>
    <m/>
    <m/>
    <m/>
    <n v="0"/>
    <n v="1461"/>
    <n v="1479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De Clerck, Hans"/>
    <s v="De Clerck"/>
    <s v="M00114"/>
    <x v="0"/>
    <m/>
    <x v="1"/>
    <m/>
    <m/>
    <m/>
    <n v="0"/>
    <n v="1598"/>
    <n v="1598"/>
    <m/>
    <n v="0"/>
    <n v="0"/>
    <s v="1580"/>
    <s v="1611"/>
    <s v="Mechelen"/>
    <n v="51.0167"/>
    <n v="4.4667000000000003"/>
    <n v="1"/>
    <x v="1"/>
    <n v="0"/>
    <s v="1590"/>
    <n v="1598"/>
    <m/>
    <x v="12"/>
    <m/>
    <m/>
    <x v="0"/>
    <m/>
    <m/>
    <m/>
    <m/>
    <m/>
    <m/>
    <m/>
    <s v="Leeuwarden"/>
    <m/>
    <m/>
    <m/>
    <m/>
    <m/>
    <m/>
    <m/>
    <m/>
    <m/>
    <s v="ECO"/>
    <n v="1"/>
    <n v="0"/>
    <n v="1"/>
    <n v="0"/>
    <n v="0"/>
    <n v="0"/>
  </r>
  <r>
    <s v="De Clerck, Hendrik"/>
    <s v="De Clerck"/>
    <s v="M00115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De Clerck, Roelant"/>
    <s v="De Clerck"/>
    <s v="M00116"/>
    <x v="0"/>
    <m/>
    <x v="1"/>
    <m/>
    <m/>
    <m/>
    <n v="0"/>
    <n v="1619"/>
    <n v="1619"/>
    <n v="1"/>
    <n v="1"/>
    <n v="1"/>
    <m/>
    <m/>
    <s v="Mechelen"/>
    <n v="51.0167"/>
    <n v="4.4667000000000003"/>
    <n v="1"/>
    <x v="1"/>
    <n v="0"/>
    <s v="1610"/>
    <n v="1619"/>
    <m/>
    <x v="13"/>
    <m/>
    <m/>
    <x v="0"/>
    <m/>
    <m/>
    <m/>
    <m/>
    <m/>
    <m/>
    <m/>
    <s v="Mechelen"/>
    <m/>
    <m/>
    <m/>
    <m/>
    <m/>
    <m/>
    <m/>
    <m/>
    <m/>
    <s v="ECO"/>
    <n v="1"/>
    <n v="0"/>
    <n v="0"/>
    <n v="1"/>
    <n v="0"/>
    <n v="0"/>
  </r>
  <r>
    <s v="De Corte, Rombout"/>
    <s v="De Corte"/>
    <s v="M00117"/>
    <x v="0"/>
    <m/>
    <x v="1"/>
    <m/>
    <m/>
    <m/>
    <n v="0"/>
    <n v="1660"/>
    <n v="1670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1"/>
  </r>
  <r>
    <s v="De Coster, Adam"/>
    <s v="De Coster"/>
    <s v="M00118"/>
    <x v="0"/>
    <m/>
    <x v="1"/>
    <m/>
    <m/>
    <m/>
    <n v="0"/>
    <n v="1606"/>
    <n v="1607"/>
    <n v="2"/>
    <n v="0"/>
    <n v="0"/>
    <s v="1586"/>
    <s v="1643"/>
    <s v="Mechelen"/>
    <n v="51.0167"/>
    <n v="4.4667000000000003"/>
    <n v="1"/>
    <x v="1"/>
    <n v="0"/>
    <s v="1600"/>
    <n v="1607"/>
    <m/>
    <x v="3"/>
    <n v="1643"/>
    <m/>
    <x v="0"/>
    <m/>
    <m/>
    <m/>
    <m/>
    <m/>
    <m/>
    <m/>
    <s v="Antwerp"/>
    <m/>
    <m/>
    <m/>
    <m/>
    <m/>
    <m/>
    <m/>
    <m/>
    <m/>
    <s v="ECO"/>
    <n v="1"/>
    <n v="0"/>
    <n v="1"/>
    <n v="0"/>
    <n v="0"/>
    <n v="0"/>
  </r>
  <r>
    <s v="De Coster, Daniel"/>
    <s v="De Coster"/>
    <s v="M00119"/>
    <x v="0"/>
    <m/>
    <x v="1"/>
    <m/>
    <n v="1"/>
    <m/>
    <n v="0"/>
    <n v="1629"/>
    <n v="1647"/>
    <m/>
    <n v="0"/>
    <n v="0"/>
    <m/>
    <m/>
    <s v="Mechelen"/>
    <n v="51.0167"/>
    <n v="4.4667000000000003"/>
    <n v="0"/>
    <x v="1"/>
    <n v="0"/>
    <s v="1620"/>
    <n v="1627"/>
    <m/>
    <x v="3"/>
    <n v="1629"/>
    <m/>
    <x v="2"/>
    <m/>
    <m/>
    <m/>
    <m/>
    <m/>
    <m/>
    <m/>
    <s v="Mechelen"/>
    <m/>
    <m/>
    <m/>
    <m/>
    <m/>
    <m/>
    <m/>
    <m/>
    <m/>
    <s v="ECO"/>
    <n v="1"/>
    <n v="0"/>
    <n v="0"/>
    <n v="0"/>
    <n v="1"/>
    <n v="0"/>
  </r>
  <r>
    <s v="De Coster, Hans"/>
    <s v="De Coster"/>
    <s v="M00120"/>
    <x v="0"/>
    <n v="1"/>
    <x v="0"/>
    <m/>
    <m/>
    <m/>
    <n v="1"/>
    <n v="1578"/>
    <n v="158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e Coster, Jan"/>
    <s v="De Coster"/>
    <s v="M00121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m/>
    <m/>
    <m/>
    <m/>
    <m/>
    <m/>
    <m/>
    <s v="Duverger"/>
    <n v="1"/>
    <n v="0"/>
    <n v="0"/>
    <n v="0"/>
    <n v="0"/>
    <n v="0"/>
  </r>
  <r>
    <s v="De Croy, Jan"/>
    <s v="De Croy"/>
    <s v="M00122"/>
    <x v="0"/>
    <m/>
    <x v="1"/>
    <m/>
    <m/>
    <m/>
    <n v="0"/>
    <n v="1583"/>
    <n v="1619"/>
    <n v="3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1"/>
    <n v="1"/>
    <n v="0"/>
    <n v="0"/>
  </r>
  <r>
    <s v="de Cuyper, Jan"/>
    <s v="de Cuyper"/>
    <s v="M00123"/>
    <x v="0"/>
    <n v="4"/>
    <x v="0"/>
    <m/>
    <m/>
    <m/>
    <n v="1"/>
    <n v="1554"/>
    <n v="1566"/>
    <n v="1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Dekenen, Caerle"/>
    <s v="de Dekenen"/>
    <s v="M00124"/>
    <x v="0"/>
    <n v="1"/>
    <x v="0"/>
    <m/>
    <m/>
    <m/>
    <n v="1"/>
    <n v="1569"/>
    <n v="15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De Dryver, Francois"/>
    <s v="De Dryver"/>
    <s v="M00125"/>
    <x v="0"/>
    <m/>
    <x v="4"/>
    <m/>
    <m/>
    <m/>
    <n v="0"/>
    <n v="1655"/>
    <n v="1678"/>
    <n v="24"/>
    <n v="0"/>
    <n v="0"/>
    <n v="1635"/>
    <s v="1678?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1"/>
  </r>
  <r>
    <s v="De Dryver, Jan"/>
    <s v="De Dryver"/>
    <s v="M00126"/>
    <x v="0"/>
    <n v="3"/>
    <x v="2"/>
    <m/>
    <m/>
    <m/>
    <n v="1"/>
    <n v="1682"/>
    <n v="1698"/>
    <n v="1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0"/>
  </r>
  <r>
    <s v="de Dryver, Remi I"/>
    <s v="de Dryver"/>
    <s v="M00127"/>
    <x v="0"/>
    <n v="7"/>
    <x v="4"/>
    <m/>
    <m/>
    <m/>
    <n v="1"/>
    <n v="1617"/>
    <n v="1664"/>
    <n v="48"/>
    <n v="1"/>
    <n v="1"/>
    <n v="1595"/>
    <s v="1666?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incomp ECO"/>
    <n v="1"/>
    <n v="0"/>
    <n v="0"/>
    <n v="1"/>
    <n v="1"/>
    <n v="1"/>
  </r>
  <r>
    <s v="de Dryver, Remi II"/>
    <s v="de Dryver"/>
    <s v="M00128"/>
    <x v="0"/>
    <m/>
    <x v="4"/>
    <m/>
    <m/>
    <m/>
    <n v="0"/>
    <n v="1681"/>
    <n v="1737"/>
    <n v="57"/>
    <n v="0"/>
    <n v="0"/>
    <n v="1661"/>
    <n v="173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De febre, Karel"/>
    <s v="De febre"/>
    <s v="M00129"/>
    <x v="0"/>
    <n v="1"/>
    <x v="0"/>
    <m/>
    <m/>
    <m/>
    <n v="1"/>
    <n v="1579"/>
    <n v="158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e Graef, Philip"/>
    <s v="de Graef"/>
    <s v="M00130"/>
    <x v="0"/>
    <m/>
    <x v="1"/>
    <m/>
    <m/>
    <m/>
    <n v="0"/>
    <n v="1654"/>
    <n v="1685"/>
    <n v="32"/>
    <n v="0"/>
    <n v="0"/>
    <n v="1634"/>
    <n v="168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81"/>
    <n v="1"/>
    <n v="0"/>
    <n v="0"/>
    <n v="0"/>
    <n v="0"/>
    <n v="1"/>
  </r>
  <r>
    <s v="de Helt, Hans"/>
    <s v="de Helt"/>
    <s v="M00131"/>
    <x v="0"/>
    <n v="2"/>
    <x v="1"/>
    <m/>
    <m/>
    <m/>
    <n v="1"/>
    <n v="1596"/>
    <n v="1625"/>
    <n v="30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0"/>
  </r>
  <r>
    <s v="de Helt, Lambrecht"/>
    <s v="de Helt"/>
    <s v="M00132"/>
    <x v="0"/>
    <n v="1"/>
    <x v="0"/>
    <m/>
    <m/>
    <m/>
    <n v="1"/>
    <n v="1569"/>
    <n v="15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de Hollander, Jan"/>
    <s v="de Hollander"/>
    <s v="M00133"/>
    <x v="0"/>
    <m/>
    <x v="1"/>
    <m/>
    <m/>
    <m/>
    <n v="0"/>
    <n v="1436"/>
    <n v="1497"/>
    <n v="6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e Hollander, Willem"/>
    <s v="de Hollander"/>
    <s v="M00134"/>
    <x v="0"/>
    <n v="2"/>
    <x v="0"/>
    <m/>
    <m/>
    <m/>
    <n v="1"/>
    <n v="1555"/>
    <n v="1565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Hondt, Jan I"/>
    <s v="De Hondt"/>
    <s v="M00135"/>
    <x v="0"/>
    <m/>
    <x v="1"/>
    <m/>
    <n v="1"/>
    <m/>
    <n v="0"/>
    <n v="1619"/>
    <n v="1653"/>
    <n v="35"/>
    <n v="1"/>
    <n v="1"/>
    <m/>
    <n v="1653"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s v="de la Valle, Gerard"/>
    <s v="van Loock, Jan (Antwerp)"/>
    <m/>
    <m/>
    <m/>
    <m/>
    <m/>
    <m/>
    <n v="1"/>
    <n v="0"/>
    <n v="0"/>
    <n v="1"/>
    <n v="1"/>
    <n v="1"/>
  </r>
  <r>
    <s v="De Hondt, Jan II"/>
    <s v="De Hondt"/>
    <s v="M00136"/>
    <x v="0"/>
    <n v="1"/>
    <x v="1"/>
    <m/>
    <m/>
    <m/>
    <n v="1"/>
    <n v="1668"/>
    <n v="1726"/>
    <n v="59"/>
    <n v="0"/>
    <n v="0"/>
    <n v="1648"/>
    <n v="1726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De Hondt, Lambert I"/>
    <s v="De Hondt"/>
    <s v="M00137"/>
    <x v="0"/>
    <m/>
    <x v="1"/>
    <m/>
    <m/>
    <m/>
    <n v="0"/>
    <n v="1622"/>
    <n v="1665"/>
    <n v="4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De Hondt, Lambert II"/>
    <s v="De Hondt"/>
    <s v="M00138"/>
    <x v="0"/>
    <m/>
    <x v="1"/>
    <s v="tapiijtontwerp"/>
    <m/>
    <m/>
    <n v="0"/>
    <n v="1678"/>
    <n v="1678"/>
    <n v="0"/>
    <n v="1"/>
    <n v="0"/>
    <n v="1665"/>
    <n v="1679"/>
    <s v="Mechelen"/>
    <n v="51.0167"/>
    <n v="4.4667000000000003"/>
    <n v="0"/>
    <x v="1"/>
    <n v="0"/>
    <s v="1670"/>
    <n v="1678"/>
    <n v="1679"/>
    <x v="2"/>
    <m/>
    <m/>
    <x v="0"/>
    <m/>
    <m/>
    <m/>
    <m/>
    <m/>
    <m/>
    <m/>
    <s v="Brussels"/>
    <m/>
    <m/>
    <m/>
    <m/>
    <m/>
    <m/>
    <m/>
    <m/>
    <m/>
    <m/>
    <n v="1"/>
    <n v="0"/>
    <n v="0"/>
    <n v="0"/>
    <n v="0"/>
    <n v="1"/>
  </r>
  <r>
    <s v="de Hooghe, ?"/>
    <s v="de Hooghe"/>
    <s v="M00139"/>
    <x v="0"/>
    <n v="1"/>
    <x v="1"/>
    <m/>
    <m/>
    <m/>
    <n v="1"/>
    <n v="1639"/>
    <n v="164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de Hoornes, Jacob"/>
    <s v="de Hoornes"/>
    <s v="M00140"/>
    <x v="0"/>
    <n v="7"/>
    <x v="1"/>
    <m/>
    <m/>
    <m/>
    <n v="1"/>
    <n v="1638"/>
    <n v="1674"/>
    <n v="37"/>
    <n v="0"/>
    <n v="0"/>
    <n v="1620"/>
    <n v="167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de Ka, Jan"/>
    <s v="de Ka"/>
    <s v="M00141"/>
    <x v="0"/>
    <n v="1"/>
    <x v="0"/>
    <m/>
    <m/>
    <m/>
    <n v="1"/>
    <n v="1557"/>
    <n v="15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Kael, Huybrecht"/>
    <s v="de Kael"/>
    <s v="M00142"/>
    <x v="0"/>
    <n v="1"/>
    <x v="1"/>
    <m/>
    <m/>
    <m/>
    <n v="1"/>
    <n v="1689"/>
    <n v="169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0"/>
  </r>
  <r>
    <s v="de Kael, Jan"/>
    <s v="de Kael"/>
    <s v="M00143"/>
    <x v="0"/>
    <n v="1"/>
    <x v="2"/>
    <m/>
    <m/>
    <m/>
    <n v="1"/>
    <n v="1672"/>
    <n v="167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De Kael, Pieter"/>
    <s v="De Kael"/>
    <s v="M00144"/>
    <x v="0"/>
    <n v="2"/>
    <x v="2"/>
    <m/>
    <m/>
    <m/>
    <n v="1"/>
    <n v="1609"/>
    <n v="1632"/>
    <n v="24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De Keyser, Martin"/>
    <s v="De Keyser"/>
    <s v="M00145"/>
    <x v="0"/>
    <m/>
    <x v="1"/>
    <m/>
    <m/>
    <m/>
    <n v="0"/>
    <m/>
    <n v="1557"/>
    <m/>
    <n v="0"/>
    <n v="0"/>
    <m/>
    <m/>
    <s v="Mechelen"/>
    <n v="51.0167"/>
    <n v="4.4667000000000003"/>
    <n v="0"/>
    <x v="1"/>
    <n v="0"/>
    <s v="1550"/>
    <n v="1557"/>
    <n v="1571"/>
    <x v="3"/>
    <m/>
    <m/>
    <x v="0"/>
    <m/>
    <m/>
    <m/>
    <m/>
    <m/>
    <m/>
    <m/>
    <s v="Antwerp"/>
    <m/>
    <m/>
    <m/>
    <m/>
    <m/>
    <m/>
    <m/>
    <m/>
    <m/>
    <m/>
    <n v="1"/>
    <n v="1"/>
    <n v="0"/>
    <n v="0"/>
    <n v="0"/>
    <n v="0"/>
  </r>
  <r>
    <s v="De Keyser, Renier"/>
    <s v="De Keyser"/>
    <s v="M00146"/>
    <x v="0"/>
    <m/>
    <x v="1"/>
    <m/>
    <m/>
    <m/>
    <n v="0"/>
    <n v="1545"/>
    <n v="15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Lantmeter, Rombout"/>
    <s v="De Lantmeter"/>
    <s v="M00147"/>
    <x v="0"/>
    <n v="1"/>
    <x v="0"/>
    <m/>
    <m/>
    <m/>
    <n v="1"/>
    <n v="1568"/>
    <n v="157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de Leeuw, Frans"/>
    <s v="de Leeuw"/>
    <s v="M00148"/>
    <x v="0"/>
    <m/>
    <x v="1"/>
    <m/>
    <m/>
    <m/>
    <n v="0"/>
    <n v="1588"/>
    <n v="1607"/>
    <n v="20"/>
    <n v="0"/>
    <n v="0"/>
    <m/>
    <m/>
    <s v="Mechelen"/>
    <n v="51.0167"/>
    <n v="4.4667000000000003"/>
    <n v="1"/>
    <x v="1"/>
    <n v="0"/>
    <s v="1600"/>
    <n v="1607"/>
    <m/>
    <x v="3"/>
    <m/>
    <m/>
    <x v="0"/>
    <m/>
    <m/>
    <m/>
    <m/>
    <m/>
    <m/>
    <m/>
    <s v="Antwerp"/>
    <n v="1"/>
    <s v="Forchondt, Guilliam"/>
    <m/>
    <m/>
    <m/>
    <m/>
    <m/>
    <m/>
    <m/>
    <s v="Duverger; Neefs"/>
    <n v="1"/>
    <n v="0"/>
    <n v="1"/>
    <n v="0"/>
    <n v="0"/>
    <n v="0"/>
  </r>
  <r>
    <s v="de Momper, Hans"/>
    <s v="de Momper"/>
    <s v="M00149"/>
    <x v="0"/>
    <n v="4"/>
    <x v="1"/>
    <m/>
    <m/>
    <m/>
    <n v="1"/>
    <n v="1586"/>
    <n v="1604"/>
    <n v="1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e Munck, Augustijn"/>
    <s v="de Munck"/>
    <s v="M00150"/>
    <x v="0"/>
    <n v="1"/>
    <x v="6"/>
    <m/>
    <m/>
    <m/>
    <n v="1"/>
    <n v="1615"/>
    <n v="1621"/>
    <n v="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de Neve, Jan"/>
    <s v="de Neve"/>
    <s v="M00151"/>
    <x v="0"/>
    <n v="5"/>
    <x v="1"/>
    <m/>
    <m/>
    <m/>
    <n v="1"/>
    <n v="1556"/>
    <n v="1588"/>
    <n v="33"/>
    <n v="0"/>
    <n v="0"/>
    <m/>
    <n v="1588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ECO incorrect; Neeffs 327"/>
    <n v="1"/>
    <n v="1"/>
    <n v="1"/>
    <n v="0"/>
    <n v="0"/>
    <n v="0"/>
  </r>
  <r>
    <s v="de Punder, Jacques"/>
    <s v="de Punder"/>
    <s v="M00152"/>
    <x v="0"/>
    <n v="1"/>
    <x v="1"/>
    <m/>
    <m/>
    <m/>
    <n v="1"/>
    <n v="1557"/>
    <n v="1570"/>
    <n v="14"/>
    <n v="0"/>
    <n v="0"/>
    <n v="1527"/>
    <n v="1580"/>
    <s v="Mechelen"/>
    <n v="51.0167"/>
    <n v="4.4667000000000003"/>
    <n v="1"/>
    <x v="1"/>
    <n v="0"/>
    <s v="1570"/>
    <n v="1570"/>
    <n v="1570"/>
    <x v="14"/>
    <n v="1570"/>
    <n v="1580"/>
    <x v="11"/>
    <m/>
    <m/>
    <m/>
    <m/>
    <m/>
    <m/>
    <m/>
    <s v="Denmark"/>
    <m/>
    <m/>
    <m/>
    <m/>
    <m/>
    <m/>
    <m/>
    <m/>
    <m/>
    <s v="AL"/>
    <n v="1"/>
    <n v="1"/>
    <n v="0"/>
    <n v="0"/>
    <n v="0"/>
    <n v="0"/>
  </r>
  <r>
    <s v="De Reigers, Gielis"/>
    <s v="De Reigers"/>
    <s v="M00153"/>
    <x v="0"/>
    <n v="1"/>
    <x v="1"/>
    <m/>
    <m/>
    <m/>
    <n v="1"/>
    <n v="1612"/>
    <n v="161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de Reyger, ?"/>
    <s v="de Reyger"/>
    <s v="M00154"/>
    <x v="0"/>
    <n v="1"/>
    <x v="1"/>
    <m/>
    <m/>
    <m/>
    <n v="1"/>
    <n v="1609"/>
    <n v="161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de Reyger, Matthijs"/>
    <s v="de Reyger"/>
    <s v="M00155"/>
    <x v="0"/>
    <m/>
    <x v="1"/>
    <m/>
    <m/>
    <m/>
    <n v="0"/>
    <n v="1679"/>
    <n v="1679"/>
    <n v="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Duverger; Neefs"/>
    <n v="1"/>
    <n v="0"/>
    <n v="0"/>
    <n v="0"/>
    <n v="0"/>
    <n v="1"/>
  </r>
  <r>
    <s v="de Reyger, Philips"/>
    <s v="de Reyger"/>
    <s v="M00156"/>
    <x v="0"/>
    <m/>
    <x v="1"/>
    <m/>
    <n v="1"/>
    <m/>
    <n v="0"/>
    <n v="1619"/>
    <n v="1619"/>
    <n v="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Duverger"/>
    <n v="1"/>
    <n v="0"/>
    <n v="0"/>
    <n v="1"/>
    <n v="0"/>
    <n v="0"/>
  </r>
  <r>
    <s v="de Roec, Hendrik"/>
    <s v="de Roec"/>
    <s v="M00157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Rooster, Jacob"/>
    <s v="de Rooster"/>
    <s v="M00158"/>
    <x v="0"/>
    <m/>
    <x v="1"/>
    <m/>
    <m/>
    <m/>
    <n v="0"/>
    <n v="1660"/>
    <n v="1671"/>
    <n v="12"/>
    <n v="0"/>
    <n v="0"/>
    <n v="1640"/>
    <m/>
    <s v="Mechelen"/>
    <n v="51.0167"/>
    <n v="4.4667000000000003"/>
    <n v="0"/>
    <x v="1"/>
    <n v="0"/>
    <s v="1670"/>
    <n v="1671"/>
    <n v="1680"/>
    <x v="5"/>
    <m/>
    <m/>
    <x v="0"/>
    <m/>
    <m/>
    <m/>
    <m/>
    <m/>
    <m/>
    <m/>
    <s v="Rome"/>
    <m/>
    <m/>
    <m/>
    <m/>
    <m/>
    <m/>
    <m/>
    <m/>
    <m/>
    <m/>
    <n v="1"/>
    <n v="0"/>
    <n v="0"/>
    <n v="0"/>
    <n v="0"/>
    <n v="1"/>
  </r>
  <r>
    <s v="de Saive, Jan Baptist I"/>
    <s v="de Saive"/>
    <s v="M00159"/>
    <x v="0"/>
    <n v="7"/>
    <x v="1"/>
    <m/>
    <m/>
    <m/>
    <n v="1"/>
    <n v="1603"/>
    <n v="1624"/>
    <n v="22"/>
    <n v="1"/>
    <n v="0"/>
    <n v="1540"/>
    <n v="1624"/>
    <s v="Mechelen"/>
    <n v="51.0167"/>
    <n v="4.4667000000000003"/>
    <n v="0"/>
    <x v="1"/>
    <n v="0"/>
    <s v="1560"/>
    <n v="1560"/>
    <n v="1578"/>
    <x v="15"/>
    <n v="1590"/>
    <n v="1594"/>
    <x v="8"/>
    <n v="1594"/>
    <n v="1597"/>
    <s v="Namur"/>
    <n v="1603"/>
    <n v="1624"/>
    <s v="Mechelen"/>
    <m/>
    <s v="Mechelen"/>
    <m/>
    <m/>
    <m/>
    <m/>
    <m/>
    <s v="father"/>
    <s v="de Saive, Jan Baptist II"/>
    <m/>
    <m/>
    <s v="AL; ECO"/>
    <n v="1"/>
    <n v="0"/>
    <n v="1"/>
    <n v="1"/>
    <n v="1"/>
    <n v="0"/>
  </r>
  <r>
    <s v="de Saive, Jan Baptist II"/>
    <s v="de Saive"/>
    <s v="M00160"/>
    <x v="0"/>
    <n v="9"/>
    <x v="1"/>
    <m/>
    <m/>
    <m/>
    <n v="1"/>
    <n v="1625"/>
    <n v="1666"/>
    <n v="42"/>
    <n v="0"/>
    <n v="0"/>
    <n v="1608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de Saive, Jan Baptist I"/>
    <m/>
    <m/>
    <s v="AL; ECO"/>
    <n v="1"/>
    <n v="0"/>
    <n v="0"/>
    <n v="0"/>
    <n v="1"/>
    <n v="1"/>
  </r>
  <r>
    <s v="de Vadder, Jeroom"/>
    <s v="de Vadder"/>
    <s v="M00161"/>
    <x v="0"/>
    <n v="2"/>
    <x v="1"/>
    <m/>
    <m/>
    <m/>
    <n v="1"/>
    <n v="1559"/>
    <n v="1573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de Vleeschouwer, Jan"/>
    <s v="de Vleeschouwer"/>
    <s v="M00162"/>
    <x v="0"/>
    <n v="1"/>
    <x v="0"/>
    <m/>
    <m/>
    <m/>
    <n v="1"/>
    <n v="1557"/>
    <n v="15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Vleeschouwer, Rombout"/>
    <s v="De Vleeschouwer"/>
    <s v="M00163"/>
    <x v="0"/>
    <n v="1"/>
    <x v="1"/>
    <m/>
    <m/>
    <m/>
    <n v="1"/>
    <n v="1558"/>
    <n v="1568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e Vocht, Hendrik"/>
    <s v="de Vocht"/>
    <s v="M00164"/>
    <x v="0"/>
    <n v="1"/>
    <x v="0"/>
    <m/>
    <m/>
    <m/>
    <n v="1"/>
    <n v="1590"/>
    <n v="159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e Voocht, Jan"/>
    <s v="De Voocht"/>
    <s v="M00165"/>
    <x v="0"/>
    <m/>
    <x v="1"/>
    <m/>
    <m/>
    <m/>
    <n v="0"/>
    <m/>
    <n v="1544"/>
    <m/>
    <n v="0"/>
    <n v="0"/>
    <m/>
    <m/>
    <s v="Mechelen"/>
    <n v="51.0167"/>
    <n v="4.4667000000000003"/>
    <n v="0"/>
    <x v="1"/>
    <n v="0"/>
    <s v="1540"/>
    <n v="1544"/>
    <m/>
    <x v="3"/>
    <m/>
    <m/>
    <x v="0"/>
    <m/>
    <m/>
    <m/>
    <m/>
    <m/>
    <m/>
    <m/>
    <s v="Antwerp"/>
    <m/>
    <m/>
    <m/>
    <m/>
    <m/>
    <m/>
    <m/>
    <m/>
    <m/>
    <m/>
    <n v="1"/>
    <n v="1"/>
    <n v="0"/>
    <n v="0"/>
    <n v="0"/>
    <n v="0"/>
  </r>
  <r>
    <s v="de Vos, Hendrik"/>
    <s v="de Vos"/>
    <s v="M00166"/>
    <x v="0"/>
    <n v="5"/>
    <x v="0"/>
    <m/>
    <m/>
    <m/>
    <n v="1"/>
    <n v="1563"/>
    <n v="1578"/>
    <n v="1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de Vos, Jan"/>
    <s v="de Vos"/>
    <s v="M00167"/>
    <x v="0"/>
    <m/>
    <x v="1"/>
    <m/>
    <m/>
    <m/>
    <n v="0"/>
    <n v="1681"/>
    <n v="1702"/>
    <n v="2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67"/>
    <n v="1"/>
    <n v="0"/>
    <n v="0"/>
    <n v="0"/>
    <n v="0"/>
    <n v="0"/>
  </r>
  <r>
    <s v="de Vos, Lambert"/>
    <s v="de Vos"/>
    <s v="M00168"/>
    <x v="0"/>
    <m/>
    <x v="7"/>
    <m/>
    <m/>
    <m/>
    <n v="0"/>
    <n v="1565"/>
    <n v="1574"/>
    <n v="10"/>
    <n v="0"/>
    <n v="0"/>
    <m/>
    <n v="1574"/>
    <s v="Mechelen"/>
    <n v="51.0167"/>
    <n v="4.4667000000000003"/>
    <n v="1"/>
    <x v="1"/>
    <n v="0"/>
    <s v="1570"/>
    <n v="1574"/>
    <m/>
    <x v="16"/>
    <m/>
    <m/>
    <x v="0"/>
    <m/>
    <m/>
    <m/>
    <m/>
    <m/>
    <m/>
    <m/>
    <s v="Constantinople"/>
    <m/>
    <m/>
    <m/>
    <m/>
    <m/>
    <m/>
    <m/>
    <m/>
    <m/>
    <s v="Neeffs 266"/>
    <n v="1"/>
    <n v="1"/>
    <n v="1"/>
    <n v="0"/>
    <n v="0"/>
    <n v="0"/>
  </r>
  <r>
    <s v="De Wael, Philip"/>
    <s v="De Wael"/>
    <s v="M00169"/>
    <x v="0"/>
    <n v="1"/>
    <x v="2"/>
    <m/>
    <m/>
    <m/>
    <n v="1"/>
    <n v="1596"/>
    <n v="160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ehelt, Hans"/>
    <s v="Dehelt"/>
    <s v="M00170"/>
    <x v="0"/>
    <n v="1"/>
    <x v="1"/>
    <m/>
    <m/>
    <m/>
    <n v="1"/>
    <n v="1611"/>
    <n v="161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Del Vael, Frans"/>
    <s v="Del Vael"/>
    <s v="M00171"/>
    <x v="0"/>
    <n v="1"/>
    <x v="2"/>
    <m/>
    <m/>
    <m/>
    <n v="1"/>
    <n v="1624"/>
    <n v="163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den Duyts, Jan"/>
    <s v="den Duyts"/>
    <s v="M00172"/>
    <x v="0"/>
    <n v="1"/>
    <x v="1"/>
    <m/>
    <m/>
    <m/>
    <n v="1"/>
    <n v="1576"/>
    <n v="158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incomp ECO"/>
    <n v="1"/>
    <n v="0"/>
    <n v="1"/>
    <n v="0"/>
    <n v="0"/>
    <n v="0"/>
  </r>
  <r>
    <s v="den Nynen, Bartholomeus"/>
    <s v="den Nynen"/>
    <s v="M00173"/>
    <x v="0"/>
    <n v="1"/>
    <x v="0"/>
    <m/>
    <m/>
    <m/>
    <n v="1"/>
    <n v="1549"/>
    <n v="155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Dielkens, Pieter"/>
    <s v="Dielkens"/>
    <s v="M00174"/>
    <x v="0"/>
    <n v="1"/>
    <x v="1"/>
    <m/>
    <m/>
    <m/>
    <n v="1"/>
    <n v="1600"/>
    <n v="160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Dircks, Laurent"/>
    <s v="Dircks"/>
    <s v="M00175"/>
    <x v="0"/>
    <m/>
    <x v="1"/>
    <m/>
    <m/>
    <m/>
    <n v="0"/>
    <n v="1479"/>
    <n v="1479"/>
    <n v="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Disson, Joris"/>
    <s v="Disson"/>
    <s v="M00176"/>
    <x v="0"/>
    <n v="2"/>
    <x v="1"/>
    <m/>
    <m/>
    <m/>
    <n v="1"/>
    <n v="1599"/>
    <n v="1639"/>
    <n v="4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incomp ECO"/>
    <n v="1"/>
    <n v="0"/>
    <n v="1"/>
    <n v="1"/>
    <n v="1"/>
    <n v="0"/>
  </r>
  <r>
    <s v="Dorizi, Claude I"/>
    <s v="Dorizi"/>
    <s v="M00177"/>
    <x v="0"/>
    <m/>
    <x v="1"/>
    <m/>
    <m/>
    <m/>
    <n v="0"/>
    <n v="1535"/>
    <n v="1553"/>
    <m/>
    <n v="0"/>
    <n v="0"/>
    <n v="1517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orizi, Claude II"/>
    <s v="Dorizi"/>
    <s v="M00178"/>
    <x v="0"/>
    <m/>
    <x v="1"/>
    <m/>
    <m/>
    <n v="1"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oucet, Paulus"/>
    <s v="Doucet"/>
    <s v="M00179"/>
    <x v="0"/>
    <m/>
    <x v="1"/>
    <m/>
    <m/>
    <m/>
    <n v="0"/>
    <n v="1603"/>
    <n v="1604"/>
    <n v="2"/>
    <n v="0"/>
    <n v="0"/>
    <n v="1585"/>
    <m/>
    <s v="Mechelen"/>
    <n v="51.0167"/>
    <n v="4.4667000000000003"/>
    <n v="1"/>
    <x v="1"/>
    <n v="0"/>
    <s v="1600"/>
    <n v="1604"/>
    <m/>
    <x v="6"/>
    <m/>
    <m/>
    <x v="0"/>
    <m/>
    <m/>
    <m/>
    <m/>
    <m/>
    <m/>
    <m/>
    <s v="Amsterdam"/>
    <m/>
    <m/>
    <m/>
    <m/>
    <m/>
    <m/>
    <m/>
    <m/>
    <m/>
    <s v="Briels"/>
    <n v="1"/>
    <n v="0"/>
    <n v="1"/>
    <n v="0"/>
    <n v="0"/>
    <n v="0"/>
  </r>
  <r>
    <s v="Drua, Antoon"/>
    <s v="Drua"/>
    <s v="M00180"/>
    <x v="0"/>
    <n v="5"/>
    <x v="1"/>
    <m/>
    <m/>
    <m/>
    <n v="1"/>
    <n v="1600"/>
    <n v="1618"/>
    <n v="1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incomp ECO"/>
    <n v="1"/>
    <n v="0"/>
    <n v="1"/>
    <n v="1"/>
    <n v="0"/>
    <n v="0"/>
  </r>
  <r>
    <s v="Dubois, Pieter"/>
    <s v="Dubois"/>
    <s v="M00181"/>
    <x v="0"/>
    <m/>
    <x v="1"/>
    <m/>
    <m/>
    <m/>
    <n v="0"/>
    <n v="1597"/>
    <n v="1599"/>
    <n v="3"/>
    <n v="0"/>
    <n v="0"/>
    <n v="1577"/>
    <n v="1627"/>
    <s v="Mechelen"/>
    <n v="51.0167"/>
    <n v="4.4667000000000003"/>
    <n v="1"/>
    <x v="1"/>
    <n v="0"/>
    <s v="1590"/>
    <n v="1599"/>
    <n v="1627"/>
    <x v="5"/>
    <m/>
    <m/>
    <x v="0"/>
    <m/>
    <m/>
    <m/>
    <m/>
    <m/>
    <m/>
    <m/>
    <s v="Rome"/>
    <m/>
    <m/>
    <m/>
    <m/>
    <m/>
    <m/>
    <m/>
    <m/>
    <m/>
    <s v="ECO"/>
    <n v="1"/>
    <n v="0"/>
    <n v="1"/>
    <n v="0"/>
    <n v="0"/>
    <n v="0"/>
  </r>
  <r>
    <s v="Dupont, Jaak"/>
    <s v="Dupont"/>
    <s v="M00182"/>
    <x v="0"/>
    <n v="1"/>
    <x v="0"/>
    <m/>
    <m/>
    <m/>
    <n v="1"/>
    <n v="1569"/>
    <n v="1599"/>
    <n v="31"/>
    <n v="0"/>
    <n v="0"/>
    <m/>
    <m/>
    <s v="Mechelen"/>
    <n v="51.0167"/>
    <n v="4.4667000000000003"/>
    <n v="1"/>
    <x v="1"/>
    <n v="0"/>
    <s v="1590"/>
    <n v="1599"/>
    <n v="1627"/>
    <x v="5"/>
    <m/>
    <m/>
    <x v="0"/>
    <m/>
    <m/>
    <m/>
    <m/>
    <m/>
    <m/>
    <m/>
    <s v="Rome"/>
    <m/>
    <m/>
    <m/>
    <m/>
    <m/>
    <m/>
    <m/>
    <m/>
    <m/>
    <s v="AL; Neeffs 305"/>
    <n v="1"/>
    <n v="1"/>
    <n v="1"/>
    <n v="0"/>
    <n v="0"/>
    <n v="0"/>
  </r>
  <r>
    <s v="Eessels, Hans"/>
    <s v="Eessels"/>
    <s v="M00183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Egret, Peter"/>
    <s v="Egret"/>
    <s v="M00184"/>
    <x v="0"/>
    <m/>
    <x v="1"/>
    <m/>
    <m/>
    <m/>
    <n v="0"/>
    <n v="1663"/>
    <n v="1666"/>
    <n v="4"/>
    <n v="0"/>
    <n v="0"/>
    <n v="1637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brother"/>
    <s v="Egret, Theodorus"/>
    <m/>
    <m/>
    <m/>
    <n v="1"/>
    <n v="0"/>
    <n v="0"/>
    <n v="0"/>
    <n v="0"/>
    <n v="1"/>
  </r>
  <r>
    <s v="Egret, Theodorus"/>
    <s v="Egret"/>
    <s v="M00185"/>
    <x v="0"/>
    <n v="1"/>
    <x v="1"/>
    <m/>
    <m/>
    <m/>
    <n v="1"/>
    <n v="1663"/>
    <n v="1722"/>
    <n v="60"/>
    <n v="0"/>
    <n v="0"/>
    <n v="1640"/>
    <n v="1722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brother"/>
    <s v="Egret, Peter"/>
    <m/>
    <m/>
    <s v="AL"/>
    <n v="1"/>
    <n v="0"/>
    <n v="0"/>
    <n v="0"/>
    <n v="0"/>
    <n v="1"/>
  </r>
  <r>
    <s v="Elle, Ferdinand"/>
    <s v="Elle"/>
    <s v="M00186"/>
    <x v="0"/>
    <m/>
    <x v="1"/>
    <m/>
    <m/>
    <m/>
    <n v="0"/>
    <n v="1588"/>
    <n v="1601"/>
    <m/>
    <n v="0"/>
    <n v="0"/>
    <n v="1570"/>
    <n v="1637"/>
    <s v="Mechelen"/>
    <n v="51.0167"/>
    <n v="4.4667000000000003"/>
    <n v="1"/>
    <x v="1"/>
    <n v="0"/>
    <s v="1600"/>
    <n v="1601"/>
    <n v="1637"/>
    <x v="7"/>
    <m/>
    <m/>
    <x v="0"/>
    <m/>
    <m/>
    <m/>
    <m/>
    <m/>
    <m/>
    <m/>
    <s v="Paris"/>
    <m/>
    <m/>
    <m/>
    <m/>
    <m/>
    <m/>
    <m/>
    <m/>
    <m/>
    <s v="ECO"/>
    <n v="1"/>
    <n v="0"/>
    <n v="1"/>
    <n v="0"/>
    <n v="0"/>
    <n v="0"/>
  </r>
  <r>
    <s v="Engels, Jan Baptist"/>
    <s v="Engels"/>
    <s v="M00187"/>
    <x v="0"/>
    <m/>
    <x v="1"/>
    <m/>
    <n v="1"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Mon"/>
    <n v="1"/>
    <n v="0"/>
    <n v="0"/>
    <n v="0"/>
    <n v="0"/>
    <n v="0"/>
  </r>
  <r>
    <s v="Engels, Remi"/>
    <s v="Engels"/>
    <s v="M00188"/>
    <x v="0"/>
    <m/>
    <x v="1"/>
    <m/>
    <n v="1"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Mon"/>
    <n v="1"/>
    <n v="0"/>
    <n v="0"/>
    <n v="0"/>
    <n v="0"/>
    <n v="0"/>
  </r>
  <r>
    <s v="Enguys, Symon"/>
    <s v="Enguys"/>
    <s v="M00189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Erts, Jasper alias Baert"/>
    <s v="Erts"/>
    <s v="M00190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Eskens, Merten"/>
    <s v="Eskens"/>
    <s v="M00191"/>
    <x v="0"/>
    <n v="1"/>
    <x v="1"/>
    <m/>
    <m/>
    <m/>
    <n v="1"/>
    <n v="1568"/>
    <n v="157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Fayd'herbe, Antoon"/>
    <s v="Fayd'herbe"/>
    <s v="M00192"/>
    <x v="0"/>
    <n v="14"/>
    <x v="2"/>
    <m/>
    <m/>
    <m/>
    <n v="1"/>
    <n v="1604"/>
    <n v="1655"/>
    <n v="52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1"/>
  </r>
  <r>
    <s v="Fayd'herbe, Henrick"/>
    <s v="Fayd'herbe"/>
    <s v="M00193"/>
    <x v="0"/>
    <n v="4"/>
    <x v="4"/>
    <m/>
    <m/>
    <m/>
    <n v="1"/>
    <n v="1597"/>
    <n v="1608"/>
    <n v="12"/>
    <n v="0"/>
    <n v="1"/>
    <n v="1574"/>
    <n v="1629"/>
    <s v="Mechelen"/>
    <n v="51.0167"/>
    <n v="4.4667000000000003"/>
    <n v="1"/>
    <x v="1"/>
    <n v="0"/>
    <s v="1600"/>
    <n v="1608"/>
    <n v="1629"/>
    <x v="3"/>
    <m/>
    <m/>
    <x v="0"/>
    <m/>
    <m/>
    <m/>
    <m/>
    <m/>
    <m/>
    <m/>
    <s v="Antwerp"/>
    <m/>
    <m/>
    <m/>
    <m/>
    <m/>
    <s v="father"/>
    <s v="Fayd'herbe, Lucas"/>
    <m/>
    <m/>
    <s v="AL"/>
    <n v="1"/>
    <n v="0"/>
    <n v="1"/>
    <n v="0"/>
    <n v="0"/>
    <n v="0"/>
  </r>
  <r>
    <s v="Fayd'herbe, Lucas"/>
    <s v="Fayd'herbe"/>
    <s v="M00194"/>
    <x v="0"/>
    <n v="3"/>
    <x v="2"/>
    <s v="architect"/>
    <m/>
    <m/>
    <n v="1"/>
    <n v="1642"/>
    <n v="1697"/>
    <n v="56"/>
    <n v="0"/>
    <n v="0"/>
    <n v="1617"/>
    <n v="169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Fayd'herbe, Henrick"/>
    <m/>
    <m/>
    <s v="AL"/>
    <n v="1"/>
    <n v="0"/>
    <n v="0"/>
    <n v="0"/>
    <n v="1"/>
    <n v="1"/>
  </r>
  <r>
    <s v="Fayd'herbe, Rombout"/>
    <s v="Fayd'herbe"/>
    <s v="M00195"/>
    <x v="0"/>
    <m/>
    <x v="1"/>
    <m/>
    <m/>
    <m/>
    <n v="0"/>
    <n v="1667"/>
    <n v="1673"/>
    <m/>
    <n v="0"/>
    <n v="0"/>
    <n v="1649"/>
    <n v="1673"/>
    <s v="Mechelen"/>
    <n v="51.0167"/>
    <n v="4.4667000000000003"/>
    <n v="0"/>
    <x v="1"/>
    <n v="0"/>
    <s v="1670"/>
    <n v="1673"/>
    <n v="1673"/>
    <x v="17"/>
    <m/>
    <m/>
    <x v="0"/>
    <m/>
    <m/>
    <m/>
    <m/>
    <m/>
    <m/>
    <m/>
    <s v="Naxos"/>
    <n v="1"/>
    <s v="Forchondt, Guilliam"/>
    <m/>
    <m/>
    <m/>
    <s v="son"/>
    <s v="Fayd'herbe, Lucas"/>
    <m/>
    <m/>
    <s v="ECO"/>
    <n v="1"/>
    <n v="0"/>
    <n v="0"/>
    <n v="0"/>
    <n v="0"/>
    <n v="1"/>
  </r>
  <r>
    <s v="Feermans, Corneel"/>
    <s v="Feermans"/>
    <s v="M00196"/>
    <x v="0"/>
    <n v="9"/>
    <x v="4"/>
    <m/>
    <m/>
    <m/>
    <n v="1"/>
    <n v="1581"/>
    <n v="1617"/>
    <n v="37"/>
    <n v="0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Feermans, Jan"/>
    <s v="Feermans"/>
    <s v="M00197"/>
    <x v="0"/>
    <n v="3"/>
    <x v="1"/>
    <m/>
    <m/>
    <m/>
    <n v="1"/>
    <n v="1556"/>
    <n v="1575"/>
    <n v="2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Fevers, Caerle"/>
    <s v="Fevers"/>
    <s v="M00198"/>
    <x v="0"/>
    <n v="1"/>
    <x v="0"/>
    <m/>
    <m/>
    <m/>
    <n v="1"/>
    <n v="1566"/>
    <n v="157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Fielix, Antoon"/>
    <s v="Fielix"/>
    <s v="M00199"/>
    <x v="0"/>
    <n v="1"/>
    <x v="0"/>
    <m/>
    <m/>
    <m/>
    <n v="1"/>
    <n v="1571"/>
    <n v="1619"/>
    <n v="49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Finel, Antoon"/>
    <s v="Finel"/>
    <s v="M00200"/>
    <x v="0"/>
    <n v="1"/>
    <x v="0"/>
    <m/>
    <m/>
    <m/>
    <n v="1"/>
    <n v="1562"/>
    <n v="156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Floers, Peter"/>
    <s v="Floers"/>
    <s v="M00201"/>
    <x v="0"/>
    <n v="1"/>
    <x v="3"/>
    <m/>
    <m/>
    <m/>
    <n v="1"/>
    <n v="1639"/>
    <n v="164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Franchoys, Lucas Elias"/>
    <s v="Franchoys"/>
    <s v="M00202"/>
    <x v="0"/>
    <m/>
    <x v="1"/>
    <m/>
    <m/>
    <m/>
    <n v="0"/>
    <n v="1688"/>
    <n v="1706"/>
    <m/>
    <n v="0"/>
    <n v="0"/>
    <n v="1670"/>
    <m/>
    <s v="Mechelen"/>
    <n v="51.0167"/>
    <n v="4.4667000000000003"/>
    <n v="0"/>
    <x v="1"/>
    <n v="0"/>
    <m/>
    <m/>
    <m/>
    <x v="11"/>
    <m/>
    <m/>
    <x v="0"/>
    <m/>
    <m/>
    <m/>
    <m/>
    <m/>
    <m/>
    <m/>
    <s v="Italy"/>
    <m/>
    <m/>
    <m/>
    <m/>
    <m/>
    <s v="son"/>
    <s v="Franchoys, Lucas II"/>
    <m/>
    <m/>
    <m/>
    <n v="1"/>
    <n v="0"/>
    <n v="0"/>
    <n v="0"/>
    <n v="0"/>
    <n v="0"/>
  </r>
  <r>
    <s v="Franchoys, Lucas I"/>
    <s v="Franchoys"/>
    <s v="M00203"/>
    <x v="0"/>
    <n v="18"/>
    <x v="1"/>
    <m/>
    <m/>
    <m/>
    <n v="1"/>
    <n v="1599"/>
    <n v="1643"/>
    <n v="45"/>
    <n v="1"/>
    <n v="1"/>
    <n v="1574"/>
    <n v="1643"/>
    <s v="Mechelen"/>
    <n v="51.0167"/>
    <n v="4.4667000000000003"/>
    <n v="1"/>
    <x v="1"/>
    <n v="0"/>
    <s v="1590"/>
    <n v="1599"/>
    <n v="1604"/>
    <x v="7"/>
    <n v="1604"/>
    <n v="1604"/>
    <x v="12"/>
    <n v="1605"/>
    <n v="1645"/>
    <s v="Mechelen"/>
    <m/>
    <m/>
    <m/>
    <m/>
    <s v="Mechelen"/>
    <m/>
    <m/>
    <m/>
    <m/>
    <m/>
    <s v="father"/>
    <s v="Franchoys, Lucas II"/>
    <s v="father"/>
    <s v="Franchoys, Pieter"/>
    <s v="AL; ECO"/>
    <n v="1"/>
    <n v="0"/>
    <n v="1"/>
    <n v="1"/>
    <n v="1"/>
    <n v="0"/>
  </r>
  <r>
    <s v="Franchoys, Lucas II"/>
    <s v="Franchoys"/>
    <s v="M00204"/>
    <x v="0"/>
    <n v="5"/>
    <x v="1"/>
    <s v="engraver"/>
    <m/>
    <m/>
    <n v="1"/>
    <n v="1654"/>
    <n v="1681"/>
    <n v="28"/>
    <n v="0"/>
    <n v="0"/>
    <n v="1616"/>
    <n v="1681"/>
    <s v="Mechelen"/>
    <n v="51.0167"/>
    <n v="4.4667000000000003"/>
    <n v="0"/>
    <x v="1"/>
    <n v="0"/>
    <s v="1630"/>
    <n v="1636"/>
    <n v="1640"/>
    <x v="3"/>
    <n v="1640"/>
    <n v="1649"/>
    <x v="13"/>
    <n v="1649"/>
    <n v="1654"/>
    <s v="Doornik"/>
    <n v="1654"/>
    <n v="1663"/>
    <s v="Mechelen"/>
    <m/>
    <s v="Mechelen"/>
    <n v="1"/>
    <s v="check"/>
    <m/>
    <m/>
    <m/>
    <s v="son"/>
    <s v="Franchoys, Lucas I"/>
    <s v="father"/>
    <s v="Franchoys, Lucas Elias"/>
    <m/>
    <n v="1"/>
    <n v="0"/>
    <n v="0"/>
    <n v="0"/>
    <n v="0"/>
    <n v="1"/>
  </r>
  <r>
    <s v="Franchoys, Pieter"/>
    <s v="Franchoys"/>
    <s v="M00205"/>
    <x v="0"/>
    <n v="2"/>
    <x v="1"/>
    <s v="engraver"/>
    <m/>
    <m/>
    <n v="1"/>
    <n v="1649"/>
    <n v="1654"/>
    <n v="6"/>
    <n v="0"/>
    <n v="0"/>
    <n v="1606"/>
    <n v="1654"/>
    <s v="Mechelen"/>
    <n v="51.0167"/>
    <n v="4.4667000000000003"/>
    <n v="0"/>
    <x v="1"/>
    <n v="0"/>
    <m/>
    <n v="1631"/>
    <n v="1635"/>
    <x v="18"/>
    <n v="1649"/>
    <n v="1654"/>
    <x v="2"/>
    <m/>
    <m/>
    <m/>
    <m/>
    <m/>
    <m/>
    <m/>
    <s v="Mechelen"/>
    <n v="1"/>
    <s v="check"/>
    <m/>
    <m/>
    <m/>
    <s v="son"/>
    <s v="Franchoys, Lucas I"/>
    <m/>
    <m/>
    <s v="AL: Neefs 343-47; Note that he goes to Antwerp some time before he started traveling"/>
    <n v="1"/>
    <n v="0"/>
    <n v="0"/>
    <n v="0"/>
    <n v="0"/>
    <n v="1"/>
  </r>
  <r>
    <s v="Francken, Nicolas"/>
    <s v="Francken"/>
    <s v="M00206"/>
    <x v="0"/>
    <m/>
    <x v="1"/>
    <m/>
    <m/>
    <m/>
    <n v="0"/>
    <n v="1570"/>
    <n v="1571"/>
    <n v="2"/>
    <n v="0"/>
    <n v="0"/>
    <n v="1520"/>
    <n v="1596"/>
    <s v="Mechelen"/>
    <n v="51.0167"/>
    <n v="4.4667000000000003"/>
    <n v="1"/>
    <x v="1"/>
    <n v="0"/>
    <s v="1570"/>
    <n v="1571"/>
    <n v="1596"/>
    <x v="3"/>
    <m/>
    <m/>
    <x v="0"/>
    <m/>
    <m/>
    <m/>
    <m/>
    <m/>
    <m/>
    <m/>
    <s v="Antwerp"/>
    <m/>
    <m/>
    <m/>
    <m/>
    <m/>
    <m/>
    <m/>
    <m/>
    <m/>
    <m/>
    <n v="1"/>
    <n v="1"/>
    <n v="1"/>
    <n v="0"/>
    <n v="0"/>
    <n v="0"/>
  </r>
  <r>
    <s v="Galliers, Carel"/>
    <s v="Galliers"/>
    <s v="M00207"/>
    <x v="0"/>
    <m/>
    <x v="8"/>
    <m/>
    <m/>
    <m/>
    <n v="0"/>
    <n v="1597"/>
    <n v="1602"/>
    <n v="6"/>
    <n v="0"/>
    <n v="0"/>
    <n v="1577"/>
    <n v="1609"/>
    <s v="Mechelen"/>
    <n v="51.0167"/>
    <n v="4.4667000000000003"/>
    <n v="1"/>
    <x v="1"/>
    <n v="0"/>
    <s v="1600"/>
    <n v="1602"/>
    <n v="1609"/>
    <x v="6"/>
    <m/>
    <m/>
    <x v="0"/>
    <m/>
    <m/>
    <m/>
    <m/>
    <m/>
    <m/>
    <m/>
    <s v="Amsterdam"/>
    <m/>
    <m/>
    <m/>
    <m/>
    <m/>
    <m/>
    <m/>
    <m/>
    <m/>
    <m/>
    <n v="1"/>
    <n v="0"/>
    <n v="1"/>
    <n v="0"/>
    <n v="0"/>
    <n v="0"/>
  </r>
  <r>
    <s v="Geldersman, Vincent"/>
    <s v="Geldersman"/>
    <s v="M00208"/>
    <x v="0"/>
    <m/>
    <x v="1"/>
    <m/>
    <m/>
    <m/>
    <n v="0"/>
    <n v="1557"/>
    <n v="1575"/>
    <m/>
    <n v="0"/>
    <n v="0"/>
    <n v="1539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1"/>
    <n v="0"/>
    <n v="0"/>
    <n v="0"/>
  </r>
  <r>
    <s v="Ghuens, Boudewijn"/>
    <s v="Ghuens"/>
    <s v="M00209"/>
    <x v="0"/>
    <m/>
    <x v="1"/>
    <s v="stoffeerder"/>
    <m/>
    <m/>
    <n v="0"/>
    <n v="1637"/>
    <n v="1679"/>
    <n v="43"/>
    <n v="0"/>
    <n v="0"/>
    <n v="1599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Ghuens, Jan II"/>
    <m/>
    <m/>
    <s v="Neeffs 275-76; ECO"/>
    <n v="1"/>
    <n v="0"/>
    <n v="0"/>
    <n v="0"/>
    <n v="1"/>
    <n v="1"/>
  </r>
  <r>
    <s v="Ghuens, Jacob"/>
    <s v="Ghuens"/>
    <s v="M00210"/>
    <x v="0"/>
    <m/>
    <x v="1"/>
    <m/>
    <m/>
    <m/>
    <n v="0"/>
    <n v="1561"/>
    <n v="1579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Ghuens, Jan I"/>
    <m/>
    <m/>
    <s v="ECO"/>
    <n v="1"/>
    <n v="1"/>
    <n v="1"/>
    <n v="0"/>
    <n v="0"/>
    <n v="0"/>
  </r>
  <r>
    <s v="Ghuens, Jan I"/>
    <s v="Ghuens"/>
    <s v="M00211"/>
    <x v="0"/>
    <n v="1"/>
    <x v="1"/>
    <m/>
    <m/>
    <m/>
    <n v="1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Ghuens, Jacob"/>
    <s v="father"/>
    <s v="Ghuens, Jan II"/>
    <s v="Neeffs 271; ECO"/>
    <n v="1"/>
    <n v="0"/>
    <n v="0"/>
    <n v="0"/>
    <n v="0"/>
    <n v="0"/>
  </r>
  <r>
    <s v="Ghuens, Jan II"/>
    <s v="Ghuens"/>
    <s v="M00212"/>
    <x v="0"/>
    <n v="4"/>
    <x v="1"/>
    <m/>
    <m/>
    <m/>
    <n v="1"/>
    <n v="1577"/>
    <n v="1618"/>
    <n v="42"/>
    <n v="0"/>
    <n v="0"/>
    <n v="1557"/>
    <n v="1618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Ghuens, Jan I"/>
    <m/>
    <m/>
    <s v="AL; Neeffs 271-75; ECO"/>
    <n v="1"/>
    <n v="0"/>
    <n v="1"/>
    <n v="1"/>
    <n v="0"/>
    <n v="0"/>
  </r>
  <r>
    <s v="Ghysmans, Hendrick"/>
    <s v="Ghysmans"/>
    <s v="M00213"/>
    <x v="0"/>
    <m/>
    <x v="1"/>
    <m/>
    <m/>
    <m/>
    <n v="0"/>
    <n v="1562"/>
    <n v="1565"/>
    <m/>
    <n v="0"/>
    <n v="0"/>
    <n v="1544"/>
    <n v="1610"/>
    <s v="Mechelen"/>
    <n v="51.0167"/>
    <n v="4.4667000000000003"/>
    <n v="0"/>
    <x v="1"/>
    <n v="0"/>
    <s v="1560"/>
    <n v="1565"/>
    <n v="1578"/>
    <x v="3"/>
    <n v="1585"/>
    <n v="1610"/>
    <x v="14"/>
    <m/>
    <m/>
    <m/>
    <m/>
    <m/>
    <m/>
    <m/>
    <s v="Frankenthal"/>
    <m/>
    <m/>
    <m/>
    <m/>
    <m/>
    <m/>
    <m/>
    <m/>
    <m/>
    <m/>
    <n v="1"/>
    <n v="1"/>
    <n v="0"/>
    <n v="0"/>
    <n v="0"/>
    <n v="0"/>
  </r>
  <r>
    <s v="Godtbetert, Willem"/>
    <s v="Godtbetert"/>
    <s v="M00214"/>
    <x v="0"/>
    <n v="3"/>
    <x v="0"/>
    <m/>
    <m/>
    <m/>
    <n v="1"/>
    <n v="1554"/>
    <n v="1565"/>
    <n v="1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Goetgebeur, Hans"/>
    <s v="Goetgebeur"/>
    <s v="M00215"/>
    <x v="0"/>
    <m/>
    <x v="1"/>
    <m/>
    <n v="1"/>
    <m/>
    <n v="0"/>
    <n v="1641"/>
    <n v="1641"/>
    <n v="1"/>
    <n v="0"/>
    <n v="0"/>
    <n v="1604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s v="Musson, Matthijs"/>
    <m/>
    <m/>
    <m/>
    <m/>
    <m/>
    <m/>
    <s v="Duverger"/>
    <n v="1"/>
    <n v="0"/>
    <n v="0"/>
    <n v="0"/>
    <n v="1"/>
    <n v="0"/>
  </r>
  <r>
    <s v="Gooris, Pieter"/>
    <s v="Gooris"/>
    <s v="M00216"/>
    <x v="0"/>
    <n v="1"/>
    <x v="3"/>
    <m/>
    <m/>
    <m/>
    <n v="1"/>
    <n v="1658"/>
    <n v="16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Govaerts, Hendrik"/>
    <s v="Govaerts"/>
    <s v="M00217"/>
    <x v="0"/>
    <m/>
    <x v="1"/>
    <m/>
    <m/>
    <m/>
    <n v="0"/>
    <n v="1689"/>
    <n v="1689"/>
    <n v="1"/>
    <n v="0"/>
    <n v="0"/>
    <n v="1669"/>
    <n v="1720"/>
    <s v="Mechelen"/>
    <n v="51.0167"/>
    <n v="4.4667000000000003"/>
    <n v="0"/>
    <x v="1"/>
    <n v="0"/>
    <s v="1680"/>
    <n v="1689"/>
    <n v="1690"/>
    <x v="19"/>
    <n v="1690"/>
    <n v="1720"/>
    <x v="9"/>
    <m/>
    <m/>
    <m/>
    <m/>
    <m/>
    <m/>
    <m/>
    <s v="Antwerp"/>
    <m/>
    <m/>
    <m/>
    <m/>
    <m/>
    <m/>
    <m/>
    <m/>
    <m/>
    <m/>
    <n v="1"/>
    <n v="0"/>
    <n v="0"/>
    <n v="0"/>
    <n v="0"/>
    <n v="0"/>
  </r>
  <r>
    <s v="Grymaers, Mathijs"/>
    <s v="Grymaers"/>
    <s v="M00218"/>
    <x v="0"/>
    <m/>
    <x v="7"/>
    <m/>
    <m/>
    <m/>
    <n v="0"/>
    <n v="1547"/>
    <n v="155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79"/>
    <n v="1"/>
    <n v="1"/>
    <n v="0"/>
    <n v="0"/>
    <n v="0"/>
    <n v="0"/>
  </r>
  <r>
    <s v="Gysaerts, Wouter"/>
    <s v="Gysaerts"/>
    <s v="M00219"/>
    <x v="0"/>
    <m/>
    <x v="1"/>
    <m/>
    <m/>
    <m/>
    <n v="0"/>
    <n v="1674"/>
    <n v="1677"/>
    <n v="4"/>
    <n v="0"/>
    <n v="0"/>
    <n v="1649"/>
    <n v="1677"/>
    <s v="Mechelen"/>
    <n v="51.0167"/>
    <n v="4.4667000000000003"/>
    <n v="0"/>
    <x v="1"/>
    <n v="0"/>
    <s v="1670"/>
    <n v="1674"/>
    <m/>
    <x v="13"/>
    <m/>
    <m/>
    <x v="0"/>
    <m/>
    <m/>
    <m/>
    <m/>
    <m/>
    <m/>
    <m/>
    <s v="Mechelen"/>
    <m/>
    <m/>
    <m/>
    <m/>
    <m/>
    <m/>
    <m/>
    <m/>
    <m/>
    <m/>
    <n v="1"/>
    <n v="0"/>
    <n v="0"/>
    <n v="0"/>
    <n v="0"/>
    <n v="1"/>
  </r>
  <r>
    <s v="Hack, Adam"/>
    <s v="Hack"/>
    <s v="M00220"/>
    <x v="0"/>
    <n v="1"/>
    <x v="1"/>
    <m/>
    <m/>
    <m/>
    <n v="1"/>
    <n v="1552"/>
    <n v="1570"/>
    <n v="19"/>
    <n v="0"/>
    <n v="0"/>
    <s v="1530?"/>
    <n v="157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Hack, Hans"/>
    <s v="Hack"/>
    <s v="M00221"/>
    <x v="0"/>
    <m/>
    <x v="1"/>
    <m/>
    <m/>
    <m/>
    <n v="0"/>
    <n v="1571"/>
    <n v="1589"/>
    <n v="19"/>
    <n v="0"/>
    <n v="0"/>
    <m/>
    <n v="1602"/>
    <s v="Mechelen"/>
    <n v="51.0167"/>
    <n v="4.4667000000000003"/>
    <n v="1"/>
    <x v="1"/>
    <n v="0"/>
    <s v="1580"/>
    <n v="1589"/>
    <n v="1602"/>
    <x v="3"/>
    <m/>
    <m/>
    <x v="0"/>
    <m/>
    <m/>
    <m/>
    <m/>
    <m/>
    <m/>
    <m/>
    <s v="Antwerp"/>
    <m/>
    <m/>
    <m/>
    <m/>
    <m/>
    <m/>
    <m/>
    <m/>
    <m/>
    <s v="Neeffs, 287"/>
    <n v="1"/>
    <n v="0"/>
    <n v="1"/>
    <n v="0"/>
    <n v="0"/>
    <n v="0"/>
  </r>
  <r>
    <s v="Hack, Michiel"/>
    <s v="Hack"/>
    <s v="M00222"/>
    <x v="0"/>
    <m/>
    <x v="1"/>
    <m/>
    <m/>
    <m/>
    <n v="0"/>
    <n v="1576"/>
    <n v="1580"/>
    <m/>
    <n v="0"/>
    <n v="0"/>
    <m/>
    <s v="1594"/>
    <s v="Mechelen"/>
    <n v="51.0167"/>
    <n v="4.4667000000000003"/>
    <n v="1"/>
    <x v="1"/>
    <n v="0"/>
    <s v="1580"/>
    <n v="1580"/>
    <m/>
    <x v="4"/>
    <m/>
    <m/>
    <x v="0"/>
    <m/>
    <m/>
    <m/>
    <m/>
    <m/>
    <m/>
    <m/>
    <s v="Delft"/>
    <m/>
    <m/>
    <m/>
    <m/>
    <m/>
    <m/>
    <m/>
    <m/>
    <m/>
    <s v="ECO"/>
    <n v="1"/>
    <n v="0"/>
    <n v="1"/>
    <n v="0"/>
    <n v="0"/>
    <n v="0"/>
  </r>
  <r>
    <s v="Hannuyts, Gillis"/>
    <s v="Hannuyts"/>
    <s v="M00223"/>
    <x v="0"/>
    <m/>
    <x v="1"/>
    <m/>
    <m/>
    <m/>
    <n v="0"/>
    <n v="1574"/>
    <n v="1588"/>
    <n v="15"/>
    <n v="0"/>
    <n v="0"/>
    <n v="1554"/>
    <n v="1609"/>
    <s v="Mechelen"/>
    <n v="51.0167"/>
    <n v="4.4667000000000003"/>
    <n v="1"/>
    <x v="1"/>
    <n v="0"/>
    <s v="1580"/>
    <n v="1588"/>
    <n v="1609"/>
    <x v="20"/>
    <m/>
    <m/>
    <x v="0"/>
    <m/>
    <m/>
    <m/>
    <m/>
    <m/>
    <m/>
    <m/>
    <s v="Rotterdam"/>
    <m/>
    <m/>
    <m/>
    <m/>
    <m/>
    <m/>
    <m/>
    <m/>
    <m/>
    <m/>
    <n v="1"/>
    <n v="0"/>
    <n v="1"/>
    <n v="0"/>
    <n v="0"/>
    <n v="0"/>
  </r>
  <r>
    <s v="Hemelaer, Jasper"/>
    <s v="Hemelaer"/>
    <s v="M00224"/>
    <x v="0"/>
    <n v="3"/>
    <x v="1"/>
    <m/>
    <n v="1"/>
    <m/>
    <n v="1"/>
    <n v="1615"/>
    <n v="1635"/>
    <n v="21"/>
    <n v="1"/>
    <n v="1"/>
    <n v="1587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s v="Musson, Matthijs"/>
    <m/>
    <m/>
    <m/>
    <m/>
    <m/>
    <m/>
    <s v="AL; Montballieu 34"/>
    <n v="1"/>
    <n v="0"/>
    <n v="0"/>
    <n v="1"/>
    <n v="1"/>
    <n v="0"/>
  </r>
  <r>
    <s v="Herens, ?"/>
    <s v="Herens"/>
    <s v="M00225"/>
    <x v="0"/>
    <n v="1"/>
    <x v="3"/>
    <m/>
    <m/>
    <m/>
    <n v="1"/>
    <n v="1616"/>
    <n v="1622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Herregouts, David"/>
    <s v="Herregouts"/>
    <s v="M00226"/>
    <x v="0"/>
    <n v="4"/>
    <x v="1"/>
    <m/>
    <m/>
    <m/>
    <n v="1"/>
    <n v="1624"/>
    <n v="1640"/>
    <n v="17"/>
    <n v="0"/>
    <n v="0"/>
    <n v="1603"/>
    <n v="1662"/>
    <s v="Mechelen"/>
    <n v="51.0167"/>
    <n v="4.4667000000000003"/>
    <n v="0"/>
    <x v="1"/>
    <n v="0"/>
    <s v="1640"/>
    <n v="1640"/>
    <n v="1662"/>
    <x v="21"/>
    <n v="1679"/>
    <n v="1704"/>
    <x v="9"/>
    <m/>
    <m/>
    <m/>
    <m/>
    <m/>
    <m/>
    <m/>
    <s v="Antwerp"/>
    <m/>
    <m/>
    <m/>
    <m/>
    <m/>
    <s v="father"/>
    <s v="Herregouts, Hendrick I"/>
    <m/>
    <m/>
    <s v="AL"/>
    <n v="1"/>
    <n v="0"/>
    <n v="0"/>
    <n v="0"/>
    <n v="1"/>
    <n v="0"/>
  </r>
  <r>
    <s v="Herregouts, Hendrick I"/>
    <s v="Herregouts"/>
    <s v="M00227"/>
    <x v="0"/>
    <m/>
    <x v="1"/>
    <m/>
    <m/>
    <m/>
    <n v="0"/>
    <n v="1653"/>
    <n v="1660"/>
    <n v="8"/>
    <n v="0"/>
    <n v="0"/>
    <n v="1633"/>
    <s v="?"/>
    <s v="Mechelen"/>
    <n v="51.0167"/>
    <n v="4.4667000000000003"/>
    <n v="0"/>
    <x v="1"/>
    <n v="0"/>
    <s v="1660"/>
    <n v="1660"/>
    <n v="1660"/>
    <x v="9"/>
    <n v="1664"/>
    <n v="1666"/>
    <x v="9"/>
    <n v="1667"/>
    <n v="1678"/>
    <s v="Rome"/>
    <n v="1679"/>
    <n v="1704"/>
    <s v="Antwerp"/>
    <m/>
    <s v="Antwerp"/>
    <m/>
    <m/>
    <m/>
    <m/>
    <m/>
    <s v="son"/>
    <s v="Herregouts, David"/>
    <m/>
    <m/>
    <s v="Neeffss 373-77"/>
    <n v="1"/>
    <n v="0"/>
    <n v="0"/>
    <n v="0"/>
    <n v="0"/>
    <n v="1"/>
  </r>
  <r>
    <s v="Herregouts, Hendrick II"/>
    <s v="Herregouts"/>
    <s v="M00228"/>
    <x v="0"/>
    <m/>
    <x v="1"/>
    <m/>
    <m/>
    <m/>
    <n v="0"/>
    <n v="1684"/>
    <n v="1724"/>
    <n v="41"/>
    <n v="1"/>
    <n v="0"/>
    <n v="1666"/>
    <n v="172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Herregouts, Hendrick I"/>
    <m/>
    <m/>
    <m/>
    <n v="1"/>
    <n v="0"/>
    <n v="0"/>
    <n v="0"/>
    <n v="0"/>
    <n v="0"/>
  </r>
  <r>
    <s v="Hoebens, Jan"/>
    <s v="Hoebens"/>
    <s v="M00229"/>
    <x v="0"/>
    <n v="3"/>
    <x v="1"/>
    <m/>
    <m/>
    <m/>
    <n v="1"/>
    <n v="1554"/>
    <n v="1567"/>
    <n v="1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Hoeberghen, Jan"/>
    <s v="Hoeberghen"/>
    <s v="M00230"/>
    <x v="0"/>
    <n v="1"/>
    <x v="1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Hogenberg, Frans"/>
    <s v="Hogenberg"/>
    <s v="M00231"/>
    <x v="0"/>
    <n v="2"/>
    <x v="9"/>
    <m/>
    <m/>
    <m/>
    <n v="1"/>
    <n v="1557"/>
    <n v="1558"/>
    <n v="2"/>
    <n v="0"/>
    <n v="0"/>
    <n v="1540"/>
    <n v="1590"/>
    <s v="Mechelen"/>
    <n v="51.0167"/>
    <n v="4.4667000000000003"/>
    <n v="0"/>
    <x v="1"/>
    <n v="0"/>
    <s v="1550"/>
    <n v="1558"/>
    <n v="1568"/>
    <x v="3"/>
    <n v="1568"/>
    <n v="1570"/>
    <x v="15"/>
    <n v="1570"/>
    <n v="1585"/>
    <s v="Cologne"/>
    <n v="1585"/>
    <n v="1589"/>
    <s v="Hamburg"/>
    <s v="Cologne"/>
    <s v="Hamburg"/>
    <m/>
    <m/>
    <m/>
    <m/>
    <m/>
    <s v="father"/>
    <s v="Hogenberg, Niclaus"/>
    <m/>
    <m/>
    <s v="AL"/>
    <n v="1"/>
    <n v="1"/>
    <n v="0"/>
    <n v="0"/>
    <n v="0"/>
    <n v="0"/>
  </r>
  <r>
    <s v="Hogenberg, Niclaus"/>
    <s v="Hogenberg"/>
    <s v="M00232"/>
    <x v="0"/>
    <m/>
    <x v="1"/>
    <m/>
    <m/>
    <m/>
    <n v="0"/>
    <n v="1520"/>
    <n v="1539"/>
    <n v="20"/>
    <n v="0"/>
    <n v="0"/>
    <n v="1500"/>
    <n v="153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Hogenberg, Frans"/>
    <m/>
    <m/>
    <m/>
    <n v="1"/>
    <n v="0"/>
    <n v="0"/>
    <n v="0"/>
    <n v="0"/>
    <n v="0"/>
  </r>
  <r>
    <s v="Hogenberg, Remigius"/>
    <s v="Hogenberg"/>
    <s v="M00233"/>
    <x v="0"/>
    <m/>
    <x v="1"/>
    <m/>
    <m/>
    <m/>
    <n v="0"/>
    <n v="1555"/>
    <n v="1568"/>
    <n v="14"/>
    <n v="0"/>
    <n v="0"/>
    <n v="1536"/>
    <s v="?"/>
    <s v="Mechelen"/>
    <n v="51.0167"/>
    <n v="4.4667000000000003"/>
    <n v="0"/>
    <x v="1"/>
    <n v="0"/>
    <s v="1560"/>
    <n v="1568"/>
    <n v="1568"/>
    <x v="22"/>
    <m/>
    <m/>
    <x v="0"/>
    <m/>
    <m/>
    <m/>
    <m/>
    <m/>
    <m/>
    <m/>
    <s v="England"/>
    <m/>
    <m/>
    <m/>
    <m/>
    <m/>
    <s v="father"/>
    <s v="Hogenberg, Niclaus"/>
    <m/>
    <m/>
    <m/>
    <n v="1"/>
    <n v="1"/>
    <n v="0"/>
    <n v="0"/>
    <n v="0"/>
    <n v="0"/>
  </r>
  <r>
    <s v="Holemans, Geert"/>
    <s v="Holemans"/>
    <s v="M00234"/>
    <x v="0"/>
    <n v="1"/>
    <x v="2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Honnecore, Claes"/>
    <s v="Honnecore"/>
    <s v="M00235"/>
    <x v="0"/>
    <n v="1"/>
    <x v="0"/>
    <m/>
    <m/>
    <m/>
    <n v="1"/>
    <n v="1571"/>
    <n v="157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Hovitt, Hans"/>
    <s v="Hovitt"/>
    <s v="M00236"/>
    <x v="0"/>
    <n v="1"/>
    <x v="2"/>
    <m/>
    <m/>
    <m/>
    <n v="1"/>
    <n v="1623"/>
    <n v="162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Huys, Balthasar"/>
    <s v="Huys"/>
    <s v="M00237"/>
    <x v="0"/>
    <n v="1"/>
    <x v="1"/>
    <m/>
    <m/>
    <m/>
    <n v="1"/>
    <n v="1611"/>
    <n v="1621"/>
    <n v="11"/>
    <n v="1"/>
    <n v="1"/>
    <m/>
    <n v="1652"/>
    <s v="Mechelen"/>
    <n v="51.0167"/>
    <n v="4.4667000000000003"/>
    <n v="1"/>
    <x v="1"/>
    <n v="0"/>
    <s v="1620"/>
    <n v="1621"/>
    <n v="1652"/>
    <x v="20"/>
    <m/>
    <m/>
    <x v="0"/>
    <m/>
    <m/>
    <m/>
    <m/>
    <m/>
    <m/>
    <m/>
    <s v="Rotterdam"/>
    <m/>
    <m/>
    <m/>
    <m/>
    <m/>
    <m/>
    <m/>
    <m/>
    <m/>
    <s v="AL"/>
    <n v="1"/>
    <n v="0"/>
    <n v="0"/>
    <n v="1"/>
    <n v="0"/>
    <n v="0"/>
  </r>
  <r>
    <s v="Huysmans, Cornelis"/>
    <s v="Huysmans"/>
    <s v="M00238"/>
    <x v="0"/>
    <m/>
    <x v="1"/>
    <m/>
    <n v="1"/>
    <m/>
    <n v="0"/>
    <n v="1668"/>
    <n v="1702"/>
    <n v="35"/>
    <n v="0"/>
    <n v="0"/>
    <n v="1648"/>
    <n v="1727"/>
    <s v="Mechelen"/>
    <n v="51.0167"/>
    <n v="4.4667000000000003"/>
    <n v="0"/>
    <x v="1"/>
    <n v="0"/>
    <s v="1670"/>
    <n v="1675"/>
    <n v="1675"/>
    <x v="15"/>
    <n v="1681"/>
    <n v="1681"/>
    <x v="8"/>
    <n v="1682"/>
    <n v="1702"/>
    <s v="Mechelen"/>
    <n v="1702"/>
    <n v="1716"/>
    <s v="Antwerp"/>
    <m/>
    <s v="Antwerp"/>
    <m/>
    <m/>
    <m/>
    <m/>
    <m/>
    <s v="son"/>
    <s v="Huysmans, Pieter Balthasar"/>
    <m/>
    <m/>
    <m/>
    <n v="1"/>
    <n v="0"/>
    <n v="0"/>
    <n v="0"/>
    <n v="0"/>
    <n v="1"/>
  </r>
  <r>
    <s v="Huysmans, Pieter Balthasar"/>
    <s v="Huysmans"/>
    <s v="M00239"/>
    <x v="0"/>
    <m/>
    <x v="1"/>
    <m/>
    <m/>
    <m/>
    <n v="0"/>
    <n v="1702"/>
    <n v="1706"/>
    <m/>
    <n v="0"/>
    <n v="0"/>
    <n v="1684"/>
    <n v="1706"/>
    <s v="Mechelen"/>
    <n v="51.0167"/>
    <n v="4.4667000000000003"/>
    <n v="0"/>
    <x v="1"/>
    <n v="0"/>
    <s v="1700"/>
    <n v="1706"/>
    <n v="1706"/>
    <x v="3"/>
    <m/>
    <m/>
    <x v="0"/>
    <m/>
    <m/>
    <m/>
    <m/>
    <m/>
    <m/>
    <m/>
    <s v="Antwerp"/>
    <m/>
    <m/>
    <m/>
    <m/>
    <m/>
    <s v="father"/>
    <s v="Huysmans, Cornelis"/>
    <m/>
    <m/>
    <m/>
    <n v="1"/>
    <n v="0"/>
    <n v="0"/>
    <n v="0"/>
    <n v="0"/>
    <n v="0"/>
  </r>
  <r>
    <s v="Inghelrams, Adriaen"/>
    <s v="Inghelrams"/>
    <s v="M00240"/>
    <x v="0"/>
    <n v="1"/>
    <x v="1"/>
    <m/>
    <n v="1"/>
    <m/>
    <n v="1"/>
    <n v="1569"/>
    <n v="15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Inghelrams, Andries"/>
    <s v="Inghelrams"/>
    <s v="M00241"/>
    <x v="0"/>
    <n v="1"/>
    <x v="1"/>
    <m/>
    <m/>
    <m/>
    <n v="1"/>
    <n v="1570"/>
    <n v="1595"/>
    <n v="26"/>
    <n v="0"/>
    <n v="0"/>
    <s v="1551?"/>
    <n v="159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Inghelrams, Cornelis"/>
    <s v="Inghelrams"/>
    <s v="M00242"/>
    <x v="0"/>
    <n v="4"/>
    <x v="1"/>
    <m/>
    <n v="1"/>
    <m/>
    <n v="1"/>
    <n v="1546"/>
    <n v="1580"/>
    <n v="35"/>
    <n v="0"/>
    <n v="0"/>
    <n v="1527"/>
    <n v="158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Inghelrams, Cornelis II"/>
    <s v="Inghelrams"/>
    <s v="M00243"/>
    <x v="0"/>
    <m/>
    <x v="1"/>
    <m/>
    <n v="1"/>
    <m/>
    <n v="0"/>
    <n v="1571"/>
    <n v="1595"/>
    <n v="25"/>
    <n v="0"/>
    <n v="0"/>
    <s v="?"/>
    <n v="159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Janssens, Daniel"/>
    <s v="Janssens"/>
    <s v="M00244"/>
    <x v="0"/>
    <n v="1"/>
    <x v="1"/>
    <m/>
    <n v="1"/>
    <m/>
    <n v="1"/>
    <n v="1667"/>
    <n v="1682"/>
    <n v="16"/>
    <n v="0"/>
    <n v="0"/>
    <n v="1637"/>
    <n v="1682"/>
    <s v="Mechelen"/>
    <n v="51.0167"/>
    <n v="4.4667000000000003"/>
    <n v="0"/>
    <x v="1"/>
    <n v="0"/>
    <s v="1660"/>
    <n v="1666"/>
    <n v="1667"/>
    <x v="3"/>
    <n v="1667"/>
    <n v="1682"/>
    <x v="2"/>
    <m/>
    <m/>
    <m/>
    <m/>
    <m/>
    <m/>
    <m/>
    <s v="Mechelen"/>
    <m/>
    <m/>
    <m/>
    <m/>
    <m/>
    <m/>
    <m/>
    <m/>
    <m/>
    <s v="AL"/>
    <n v="1"/>
    <n v="0"/>
    <n v="0"/>
    <n v="0"/>
    <n v="0"/>
    <n v="1"/>
  </r>
  <r>
    <s v="Janssens, Hans"/>
    <s v="Janssens"/>
    <s v="M00245"/>
    <x v="0"/>
    <n v="1"/>
    <x v="2"/>
    <m/>
    <m/>
    <m/>
    <n v="1"/>
    <n v="1609"/>
    <n v="161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Kaulier, Pieter"/>
    <s v="Kaulier"/>
    <s v="M00246"/>
    <x v="0"/>
    <n v="1"/>
    <x v="2"/>
    <m/>
    <m/>
    <m/>
    <n v="1"/>
    <n v="1637"/>
    <n v="164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Kerael, Philip"/>
    <s v="Kerael"/>
    <s v="M00247"/>
    <x v="0"/>
    <n v="1"/>
    <x v="2"/>
    <m/>
    <m/>
    <m/>
    <n v="1"/>
    <n v="1593"/>
    <n v="159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Keynooghe, Jacques"/>
    <s v="Keynooghe"/>
    <s v="M00248"/>
    <x v="0"/>
    <m/>
    <x v="1"/>
    <m/>
    <m/>
    <m/>
    <n v="0"/>
    <n v="1565"/>
    <n v="1597"/>
    <n v="3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68-69"/>
    <n v="1"/>
    <n v="1"/>
    <n v="1"/>
    <n v="0"/>
    <n v="0"/>
    <n v="0"/>
  </r>
  <r>
    <s v="Keynooghe, Jan"/>
    <s v="Keynooghe"/>
    <s v="M00249"/>
    <x v="0"/>
    <m/>
    <x v="1"/>
    <m/>
    <m/>
    <m/>
    <n v="0"/>
    <n v="1507"/>
    <n v="1570"/>
    <n v="6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s 268"/>
    <n v="1"/>
    <n v="1"/>
    <n v="0"/>
    <n v="0"/>
    <n v="0"/>
    <n v="0"/>
  </r>
  <r>
    <s v="Koea, Gillis"/>
    <s v="Koea"/>
    <s v="M00250"/>
    <x v="0"/>
    <n v="1"/>
    <x v="3"/>
    <m/>
    <m/>
    <m/>
    <n v="1"/>
    <n v="1658"/>
    <n v="16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Koers, Peter"/>
    <s v="Koers"/>
    <s v="M00251"/>
    <x v="0"/>
    <n v="1"/>
    <x v="3"/>
    <m/>
    <m/>
    <m/>
    <n v="1"/>
    <n v="1655"/>
    <n v="166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Koetemans, Hendrick"/>
    <s v="Koetemans"/>
    <s v="M00252"/>
    <x v="0"/>
    <m/>
    <x v="1"/>
    <m/>
    <m/>
    <m/>
    <n v="0"/>
    <n v="1576"/>
    <n v="1594"/>
    <n v="19"/>
    <n v="0"/>
    <n v="0"/>
    <m/>
    <n v="1612"/>
    <s v="Mechelen"/>
    <n v="51.0167"/>
    <n v="4.4667000000000003"/>
    <n v="1"/>
    <x v="1"/>
    <n v="0"/>
    <s v="1590"/>
    <n v="1594"/>
    <n v="1612"/>
    <x v="6"/>
    <m/>
    <m/>
    <x v="0"/>
    <m/>
    <m/>
    <m/>
    <m/>
    <m/>
    <m/>
    <m/>
    <s v="Amsterdam"/>
    <m/>
    <m/>
    <m/>
    <m/>
    <m/>
    <m/>
    <m/>
    <m/>
    <m/>
    <m/>
    <n v="1"/>
    <n v="0"/>
    <n v="1"/>
    <n v="0"/>
    <n v="0"/>
    <n v="0"/>
  </r>
  <r>
    <s v="Labbe, Maximiliaan"/>
    <s v="Labbe"/>
    <s v="M00253"/>
    <x v="0"/>
    <n v="14"/>
    <x v="2"/>
    <s v="architect"/>
    <m/>
    <m/>
    <n v="1"/>
    <n v="1632"/>
    <n v="1669"/>
    <n v="38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s 339"/>
    <n v="1"/>
    <n v="0"/>
    <n v="0"/>
    <n v="0"/>
    <n v="1"/>
    <n v="1"/>
  </r>
  <r>
    <s v="Labbe, Maximiliaan II"/>
    <s v="Labbe"/>
    <s v="M00254"/>
    <x v="0"/>
    <n v="1"/>
    <x v="2"/>
    <m/>
    <m/>
    <m/>
    <n v="1"/>
    <n v="1670"/>
    <n v="167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Lambrecht, Nicasen"/>
    <s v="Lambrecht"/>
    <s v="M00255"/>
    <x v="0"/>
    <n v="2"/>
    <x v="1"/>
    <m/>
    <m/>
    <m/>
    <n v="1"/>
    <n v="1583"/>
    <n v="1591"/>
    <n v="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Lambrecht, Pieter"/>
    <s v="Lambrecht"/>
    <s v="M00256"/>
    <x v="0"/>
    <m/>
    <x v="1"/>
    <m/>
    <m/>
    <m/>
    <n v="0"/>
    <n v="1549"/>
    <n v="1567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79-80"/>
    <n v="1"/>
    <n v="1"/>
    <n v="0"/>
    <n v="0"/>
    <n v="0"/>
    <n v="0"/>
  </r>
  <r>
    <s v="Langemans, Frans"/>
    <s v="Langemans"/>
    <s v="M00257"/>
    <x v="0"/>
    <n v="2"/>
    <x v="2"/>
    <m/>
    <m/>
    <m/>
    <n v="1"/>
    <n v="1660"/>
    <n v="1673"/>
    <n v="1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Lauwerys, Jan"/>
    <s v="Lauwerys"/>
    <s v="M00258"/>
    <x v="0"/>
    <n v="8"/>
    <x v="2"/>
    <m/>
    <m/>
    <m/>
    <n v="1"/>
    <n v="1661"/>
    <n v="1689"/>
    <n v="2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Lauwerys, Thomas"/>
    <s v="Lauwerys"/>
    <s v="M00259"/>
    <x v="0"/>
    <n v="2"/>
    <x v="2"/>
    <m/>
    <m/>
    <m/>
    <n v="1"/>
    <n v="1629"/>
    <n v="1639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Le Febre, Lancelot"/>
    <s v="Le Febre"/>
    <s v="M00260"/>
    <x v="0"/>
    <m/>
    <x v="10"/>
    <m/>
    <m/>
    <m/>
    <n v="0"/>
    <n v="1591"/>
    <n v="1609"/>
    <n v="19"/>
    <n v="0"/>
    <n v="0"/>
    <m/>
    <m/>
    <s v="Mechelen"/>
    <n v="51.0167"/>
    <n v="4.4667000000000003"/>
    <n v="1"/>
    <x v="1"/>
    <n v="0"/>
    <s v="1600"/>
    <n v="1609"/>
    <n v="1639"/>
    <x v="2"/>
    <m/>
    <m/>
    <x v="0"/>
    <m/>
    <m/>
    <m/>
    <m/>
    <m/>
    <m/>
    <m/>
    <s v="Brussels"/>
    <m/>
    <m/>
    <m/>
    <m/>
    <m/>
    <m/>
    <m/>
    <m/>
    <m/>
    <s v="ECO"/>
    <n v="1"/>
    <n v="0"/>
    <n v="1"/>
    <n v="1"/>
    <n v="0"/>
    <n v="0"/>
  </r>
  <r>
    <s v="Le Pla, Jacob"/>
    <s v="Le Pla"/>
    <s v="M00261"/>
    <x v="0"/>
    <m/>
    <x v="1"/>
    <m/>
    <m/>
    <m/>
    <n v="0"/>
    <n v="1670"/>
    <n v="1678"/>
    <n v="9"/>
    <n v="0"/>
    <n v="0"/>
    <n v="1650"/>
    <n v="1678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Lefevere, Charles"/>
    <s v="Lefevere"/>
    <s v="M00262"/>
    <x v="0"/>
    <n v="1"/>
    <x v="1"/>
    <m/>
    <m/>
    <m/>
    <n v="1"/>
    <n v="1583"/>
    <n v="158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Lemmens, Karel"/>
    <s v="Lemmens"/>
    <s v="M00263"/>
    <x v="0"/>
    <n v="1"/>
    <x v="1"/>
    <m/>
    <m/>
    <m/>
    <n v="1"/>
    <n v="1607"/>
    <n v="1619"/>
    <n v="13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fs 323"/>
    <n v="1"/>
    <n v="0"/>
    <n v="1"/>
    <n v="1"/>
    <n v="0"/>
    <n v="0"/>
  </r>
  <r>
    <s v="Lemmens, Machiel"/>
    <s v="Lemmens"/>
    <s v="M00264"/>
    <x v="0"/>
    <n v="1"/>
    <x v="0"/>
    <m/>
    <m/>
    <m/>
    <n v="1"/>
    <n v="1545"/>
    <n v="155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Leurs, Pieter"/>
    <s v="Leurs"/>
    <s v="M00265"/>
    <x v="0"/>
    <n v="1"/>
    <x v="3"/>
    <m/>
    <m/>
    <m/>
    <n v="1"/>
    <n v="1628"/>
    <n v="163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Liere, Jan"/>
    <s v="Liere"/>
    <s v="M00266"/>
    <x v="0"/>
    <n v="3"/>
    <x v="1"/>
    <m/>
    <m/>
    <m/>
    <n v="1"/>
    <n v="1555"/>
    <n v="1566"/>
    <n v="1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Lignis, Pietro"/>
    <s v="Lignis"/>
    <s v="M00267"/>
    <x v="0"/>
    <m/>
    <x v="1"/>
    <m/>
    <m/>
    <m/>
    <n v="0"/>
    <n v="1597"/>
    <n v="1599"/>
    <n v="3"/>
    <n v="0"/>
    <n v="0"/>
    <n v="1577"/>
    <n v="1627"/>
    <s v="Mechelen"/>
    <n v="51.0167"/>
    <n v="4.4667000000000003"/>
    <n v="1"/>
    <x v="1"/>
    <n v="0"/>
    <s v="1590"/>
    <n v="1599"/>
    <n v="1627"/>
    <x v="5"/>
    <m/>
    <m/>
    <x v="0"/>
    <m/>
    <m/>
    <m/>
    <m/>
    <m/>
    <m/>
    <m/>
    <s v="Rome"/>
    <m/>
    <m/>
    <m/>
    <m/>
    <m/>
    <m/>
    <m/>
    <m/>
    <m/>
    <m/>
    <n v="1"/>
    <n v="0"/>
    <n v="1"/>
    <n v="0"/>
    <n v="0"/>
    <n v="0"/>
  </r>
  <r>
    <s v="Loemans, Philip"/>
    <s v="Loemans"/>
    <s v="M00268"/>
    <x v="0"/>
    <m/>
    <x v="1"/>
    <m/>
    <m/>
    <m/>
    <n v="0"/>
    <n v="1573"/>
    <n v="1575"/>
    <n v="3"/>
    <n v="0"/>
    <n v="0"/>
    <m/>
    <n v="1575"/>
    <s v="Mechelen"/>
    <n v="51.0167"/>
    <n v="4.4667000000000003"/>
    <n v="1"/>
    <x v="1"/>
    <n v="0"/>
    <s v="1570"/>
    <n v="1575"/>
    <m/>
    <x v="14"/>
    <m/>
    <m/>
    <x v="0"/>
    <m/>
    <m/>
    <m/>
    <m/>
    <m/>
    <m/>
    <m/>
    <s v="Leipzig"/>
    <m/>
    <m/>
    <m/>
    <m/>
    <m/>
    <m/>
    <m/>
    <m/>
    <m/>
    <s v="Neeffs 324"/>
    <n v="1"/>
    <n v="0"/>
    <n v="1"/>
    <n v="0"/>
    <n v="0"/>
    <n v="0"/>
  </r>
  <r>
    <s v="Loots, Cornelis"/>
    <s v="Loots"/>
    <s v="M00269"/>
    <x v="0"/>
    <m/>
    <x v="1"/>
    <m/>
    <m/>
    <m/>
    <n v="0"/>
    <n v="1557"/>
    <n v="1575"/>
    <n v="19"/>
    <n v="0"/>
    <n v="0"/>
    <m/>
    <m/>
    <s v="Mechelen"/>
    <n v="51.0167"/>
    <n v="4.4667000000000003"/>
    <n v="1"/>
    <x v="1"/>
    <n v="0"/>
    <s v="1570"/>
    <n v="1575"/>
    <m/>
    <x v="5"/>
    <m/>
    <m/>
    <x v="0"/>
    <m/>
    <m/>
    <m/>
    <m/>
    <m/>
    <m/>
    <m/>
    <s v="Rome"/>
    <m/>
    <m/>
    <m/>
    <m/>
    <m/>
    <m/>
    <m/>
    <m/>
    <m/>
    <m/>
    <n v="1"/>
    <n v="1"/>
    <n v="1"/>
    <n v="0"/>
    <n v="0"/>
    <n v="0"/>
  </r>
  <r>
    <s v="Machiels, Rombout"/>
    <s v="Machiels"/>
    <s v="M00270"/>
    <x v="0"/>
    <n v="2"/>
    <x v="1"/>
    <m/>
    <m/>
    <m/>
    <n v="1"/>
    <n v="1591"/>
    <n v="1601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Maes, Jan"/>
    <s v="Maes"/>
    <s v="M00271"/>
    <x v="0"/>
    <n v="1"/>
    <x v="1"/>
    <m/>
    <m/>
    <m/>
    <n v="1"/>
    <n v="1554"/>
    <n v="1566"/>
    <n v="13"/>
    <n v="0"/>
    <n v="0"/>
    <m/>
    <m/>
    <s v="Mechelen"/>
    <n v="51.0167"/>
    <n v="4.4667000000000003"/>
    <n v="0"/>
    <x v="1"/>
    <n v="0"/>
    <s v="1560"/>
    <n v="1566"/>
    <m/>
    <x v="3"/>
    <m/>
    <m/>
    <x v="0"/>
    <m/>
    <m/>
    <m/>
    <m/>
    <m/>
    <m/>
    <m/>
    <s v="Antwerp"/>
    <m/>
    <m/>
    <m/>
    <m/>
    <m/>
    <m/>
    <m/>
    <m/>
    <m/>
    <s v="AL; ECO incorrect"/>
    <n v="1"/>
    <n v="1"/>
    <n v="0"/>
    <n v="0"/>
    <n v="0"/>
    <n v="0"/>
  </r>
  <r>
    <s v="Majer, Christiaen"/>
    <s v="Majer"/>
    <s v="M00272"/>
    <x v="0"/>
    <n v="1"/>
    <x v="3"/>
    <m/>
    <m/>
    <m/>
    <n v="1"/>
    <n v="1669"/>
    <n v="16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Mares, Peter"/>
    <s v="Mares"/>
    <s v="M00273"/>
    <x v="0"/>
    <n v="1"/>
    <x v="1"/>
    <m/>
    <m/>
    <m/>
    <n v="1"/>
    <n v="1600"/>
    <n v="160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Massaer, Christoffel"/>
    <s v="Massaer"/>
    <s v="M00274"/>
    <x v="0"/>
    <n v="2"/>
    <x v="3"/>
    <m/>
    <m/>
    <m/>
    <n v="1"/>
    <n v="1672"/>
    <n v="1685"/>
    <n v="1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Matheeusens, Adriaen"/>
    <s v="Matheeusens"/>
    <s v="M00275"/>
    <x v="0"/>
    <n v="4"/>
    <x v="1"/>
    <m/>
    <m/>
    <m/>
    <n v="1"/>
    <n v="1604"/>
    <n v="1620"/>
    <n v="1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Matheeusens, Hans"/>
    <s v="Matheeusens"/>
    <s v="M00276"/>
    <x v="0"/>
    <n v="2"/>
    <x v="1"/>
    <m/>
    <n v="1"/>
    <m/>
    <n v="1"/>
    <n v="1604"/>
    <n v="1618"/>
    <n v="15"/>
    <n v="0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Matheeusens, Mathys"/>
    <s v="Matheeusens"/>
    <s v="M00277"/>
    <x v="0"/>
    <n v="2"/>
    <x v="1"/>
    <m/>
    <m/>
    <m/>
    <n v="1"/>
    <n v="1613"/>
    <n v="1622"/>
    <n v="10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Matheus, Hans"/>
    <s v="Matheus"/>
    <s v="M00278"/>
    <x v="0"/>
    <n v="1"/>
    <x v="1"/>
    <m/>
    <m/>
    <m/>
    <n v="1"/>
    <n v="1614"/>
    <n v="1624"/>
    <n v="11"/>
    <n v="1"/>
    <n v="0"/>
    <n v="1683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Matthys, Hans"/>
    <s v="Matthys"/>
    <s v="M00279"/>
    <x v="0"/>
    <n v="1"/>
    <x v="4"/>
    <m/>
    <m/>
    <m/>
    <n v="1"/>
    <n v="1616"/>
    <n v="1622"/>
    <n v="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Matthys, Jaak"/>
    <s v="Matthys"/>
    <s v="M00280"/>
    <x v="0"/>
    <n v="2"/>
    <x v="1"/>
    <m/>
    <m/>
    <m/>
    <n v="1"/>
    <n v="1607"/>
    <n v="1615"/>
    <n v="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Matthys, Pyeter"/>
    <s v="Matthys"/>
    <s v="M00281"/>
    <x v="0"/>
    <m/>
    <x v="1"/>
    <m/>
    <m/>
    <m/>
    <n v="0"/>
    <n v="1588"/>
    <n v="1612"/>
    <n v="25"/>
    <n v="0"/>
    <n v="0"/>
    <n v="1568"/>
    <n v="1641"/>
    <s v="Mechelen"/>
    <n v="51.0167"/>
    <n v="4.4667000000000003"/>
    <n v="1"/>
    <x v="1"/>
    <n v="0"/>
    <s v="1610"/>
    <n v="1612"/>
    <n v="1641"/>
    <x v="4"/>
    <m/>
    <m/>
    <x v="0"/>
    <m/>
    <m/>
    <m/>
    <m/>
    <m/>
    <m/>
    <m/>
    <s v="Delft"/>
    <m/>
    <m/>
    <m/>
    <m/>
    <m/>
    <m/>
    <m/>
    <m/>
    <m/>
    <m/>
    <n v="1"/>
    <n v="0"/>
    <n v="1"/>
    <n v="1"/>
    <n v="0"/>
    <n v="0"/>
  </r>
  <r>
    <s v="Meckelenborgh, ?"/>
    <s v="Meckelenborgh"/>
    <s v="M00282"/>
    <x v="0"/>
    <n v="1"/>
    <x v="2"/>
    <m/>
    <m/>
    <m/>
    <n v="1"/>
    <n v="1679"/>
    <n v="168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Mertens, Hendrik"/>
    <s v="Mertens"/>
    <s v="M00283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Michiels, Rombout"/>
    <s v="Michiels"/>
    <s v="M00284"/>
    <x v="0"/>
    <n v="6"/>
    <x v="1"/>
    <m/>
    <n v="1"/>
    <m/>
    <n v="1"/>
    <n v="1586"/>
    <n v="1619"/>
    <n v="34"/>
    <n v="1"/>
    <n v="1"/>
    <n v="1567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Beagle, Anthony"/>
    <m/>
    <m/>
    <s v="Beagle, Peter"/>
    <m/>
    <m/>
    <m/>
    <m/>
    <s v="AL; Neefs 310"/>
    <n v="1"/>
    <n v="0"/>
    <n v="1"/>
    <n v="1"/>
    <n v="0"/>
    <n v="0"/>
  </r>
  <r>
    <s v="Monkaert, Jan"/>
    <s v="Monkaert"/>
    <s v="M00285"/>
    <x v="0"/>
    <n v="1"/>
    <x v="0"/>
    <m/>
    <m/>
    <m/>
    <n v="1"/>
    <n v="1550"/>
    <n v="155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Moreels, Maurus I"/>
    <s v="Moreels"/>
    <s v="M00286"/>
    <x v="0"/>
    <m/>
    <x v="1"/>
    <m/>
    <m/>
    <m/>
    <n v="0"/>
    <n v="1580"/>
    <n v="1631"/>
    <n v="52"/>
    <n v="1"/>
    <n v="1"/>
    <n v="1550"/>
    <n v="1631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s 359-60"/>
    <n v="1"/>
    <n v="0"/>
    <n v="1"/>
    <n v="1"/>
    <n v="1"/>
    <n v="0"/>
  </r>
  <r>
    <s v="Moreels, Maurus II"/>
    <s v="Moreels"/>
    <s v="M00287"/>
    <x v="0"/>
    <m/>
    <x v="1"/>
    <m/>
    <m/>
    <m/>
    <n v="0"/>
    <n v="1605"/>
    <n v="1647"/>
    <n v="43"/>
    <n v="1"/>
    <n v="0"/>
    <n v="1585"/>
    <n v="164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61-66"/>
    <n v="1"/>
    <n v="0"/>
    <n v="1"/>
    <n v="1"/>
    <n v="1"/>
    <n v="0"/>
  </r>
  <r>
    <s v="Muyl, Jan"/>
    <s v="Muyl"/>
    <s v="M00288"/>
    <x v="0"/>
    <m/>
    <x v="1"/>
    <m/>
    <m/>
    <m/>
    <n v="0"/>
    <n v="1523"/>
    <n v="1542"/>
    <n v="2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79"/>
    <n v="1"/>
    <n v="1"/>
    <n v="0"/>
    <n v="0"/>
    <n v="0"/>
    <n v="0"/>
  </r>
  <r>
    <s v="Myleman, Aert"/>
    <s v="Myleman"/>
    <s v="M00289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Neus, Gillis"/>
    <s v="Neus"/>
    <s v="M00290"/>
    <x v="0"/>
    <n v="1"/>
    <x v="6"/>
    <m/>
    <m/>
    <m/>
    <n v="1"/>
    <n v="1616"/>
    <n v="1622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Neus, Jan"/>
    <s v="Neus"/>
    <s v="M00291"/>
    <x v="0"/>
    <m/>
    <x v="2"/>
    <m/>
    <m/>
    <m/>
    <n v="0"/>
    <n v="1626"/>
    <n v="1637"/>
    <n v="12"/>
    <n v="1"/>
    <n v="0"/>
    <n v="1608"/>
    <m/>
    <s v="Mechelen"/>
    <n v="51.0167"/>
    <n v="4.4667000000000003"/>
    <n v="0"/>
    <x v="1"/>
    <n v="0"/>
    <s v="1630"/>
    <n v="1637"/>
    <m/>
    <x v="6"/>
    <m/>
    <m/>
    <x v="0"/>
    <m/>
    <m/>
    <m/>
    <m/>
    <m/>
    <m/>
    <m/>
    <s v="Amsterdam"/>
    <m/>
    <m/>
    <m/>
    <m/>
    <m/>
    <m/>
    <m/>
    <m/>
    <m/>
    <m/>
    <n v="1"/>
    <n v="0"/>
    <n v="0"/>
    <n v="0"/>
    <n v="1"/>
    <n v="0"/>
  </r>
  <r>
    <s v="Nijns, Gillis"/>
    <s v="Nijns"/>
    <s v="M00292"/>
    <x v="0"/>
    <m/>
    <x v="1"/>
    <m/>
    <n v="1"/>
    <n v="1"/>
    <n v="0"/>
    <n v="1619"/>
    <n v="1667"/>
    <n v="49"/>
    <n v="1"/>
    <n v="1"/>
    <m/>
    <n v="1667"/>
    <s v="Mechelen"/>
    <n v="51.0167"/>
    <n v="4.4667000000000003"/>
    <n v="0"/>
    <x v="1"/>
    <n v="0"/>
    <m/>
    <m/>
    <m/>
    <x v="3"/>
    <m/>
    <m/>
    <x v="0"/>
    <m/>
    <m/>
    <m/>
    <m/>
    <m/>
    <m/>
    <m/>
    <s v="Antwerp"/>
    <n v="1"/>
    <s v="Van Immerseel, Chrisostomo"/>
    <s v="Forchondt, Guilliam"/>
    <m/>
    <m/>
    <m/>
    <m/>
    <m/>
    <m/>
    <s v="Duverger"/>
    <n v="1"/>
    <n v="0"/>
    <n v="0"/>
    <n v="1"/>
    <n v="1"/>
    <n v="1"/>
  </r>
  <r>
    <s v="Ongers, Jan"/>
    <s v="Ongers"/>
    <s v="M00293"/>
    <x v="0"/>
    <m/>
    <x v="1"/>
    <m/>
    <m/>
    <m/>
    <n v="0"/>
    <n v="1679"/>
    <n v="1690"/>
    <n v="12"/>
    <n v="0"/>
    <n v="0"/>
    <n v="1659"/>
    <n v="1735"/>
    <s v="Mechelen"/>
    <n v="51.0167"/>
    <n v="4.4667000000000003"/>
    <n v="0"/>
    <x v="1"/>
    <n v="0"/>
    <s v="1690"/>
    <n v="1690"/>
    <n v="1735"/>
    <x v="23"/>
    <m/>
    <m/>
    <x v="0"/>
    <m/>
    <m/>
    <m/>
    <m/>
    <m/>
    <m/>
    <m/>
    <s v="Prague"/>
    <m/>
    <m/>
    <m/>
    <m/>
    <m/>
    <m/>
    <m/>
    <m/>
    <m/>
    <m/>
    <n v="1"/>
    <n v="0"/>
    <n v="0"/>
    <n v="0"/>
    <n v="0"/>
    <n v="1"/>
  </r>
  <r>
    <s v="Ongers, Oswald"/>
    <s v="Ongers"/>
    <s v="M00294"/>
    <x v="0"/>
    <m/>
    <x v="1"/>
    <m/>
    <m/>
    <m/>
    <n v="0"/>
    <n v="1648"/>
    <n v="1653"/>
    <n v="6"/>
    <n v="0"/>
    <n v="0"/>
    <n v="1628"/>
    <n v="1706"/>
    <s v="Mechelen"/>
    <n v="51.0167"/>
    <n v="4.4667000000000003"/>
    <n v="0"/>
    <x v="1"/>
    <n v="0"/>
    <s v="1650"/>
    <n v="1653"/>
    <n v="1659"/>
    <x v="24"/>
    <n v="1659"/>
    <n v="1706"/>
    <x v="16"/>
    <m/>
    <m/>
    <m/>
    <m/>
    <m/>
    <m/>
    <m/>
    <s v="Wurzburg"/>
    <m/>
    <m/>
    <m/>
    <m/>
    <m/>
    <m/>
    <m/>
    <m/>
    <m/>
    <m/>
    <n v="1"/>
    <n v="0"/>
    <n v="0"/>
    <n v="0"/>
    <n v="1"/>
    <n v="1"/>
  </r>
  <r>
    <s v="Opdebeke, Guillaume"/>
    <s v="Opdebeke"/>
    <s v="M00295"/>
    <x v="0"/>
    <n v="3"/>
    <x v="1"/>
    <m/>
    <m/>
    <m/>
    <n v="1"/>
    <n v="1611"/>
    <n v="1629"/>
    <n v="19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Oyens, Gerrit"/>
    <s v="Oyens"/>
    <s v="M00296"/>
    <x v="0"/>
    <n v="2"/>
    <x v="0"/>
    <m/>
    <m/>
    <m/>
    <n v="1"/>
    <n v="1553"/>
    <n v="1563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Paep, Martin"/>
    <s v="Paep"/>
    <s v="M00297"/>
    <x v="0"/>
    <m/>
    <x v="1"/>
    <m/>
    <m/>
    <m/>
    <n v="0"/>
    <n v="1640"/>
    <n v="1687"/>
    <n v="48"/>
    <n v="0"/>
    <n v="0"/>
    <n v="1620"/>
    <n v="168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Paep, Thomas"/>
    <s v="Paep"/>
    <s v="M00298"/>
    <x v="0"/>
    <m/>
    <x v="1"/>
    <m/>
    <m/>
    <m/>
    <n v="0"/>
    <n v="1640"/>
    <n v="1670"/>
    <n v="31"/>
    <n v="0"/>
    <n v="0"/>
    <n v="1620"/>
    <s v="1670?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Paep, Valentin I"/>
    <s v="Paep"/>
    <s v="M00299"/>
    <x v="0"/>
    <m/>
    <x v="1"/>
    <m/>
    <m/>
    <m/>
    <n v="0"/>
    <n v="1599"/>
    <n v="1614"/>
    <n v="1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Paep, Valentin II"/>
    <m/>
    <m/>
    <m/>
    <n v="1"/>
    <n v="0"/>
    <n v="1"/>
    <n v="1"/>
    <n v="0"/>
    <n v="0"/>
  </r>
  <r>
    <s v="Paep, Valentin II"/>
    <s v="Paep"/>
    <s v="M00300"/>
    <x v="0"/>
    <n v="2"/>
    <x v="2"/>
    <m/>
    <m/>
    <m/>
    <n v="1"/>
    <n v="1642"/>
    <n v="1672"/>
    <n v="3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Paep, Valentin I"/>
    <m/>
    <m/>
    <s v="AL"/>
    <n v="1"/>
    <n v="0"/>
    <n v="0"/>
    <n v="0"/>
    <n v="1"/>
    <n v="1"/>
  </r>
  <r>
    <s v="Paep, Willem"/>
    <s v="Paep"/>
    <s v="M00301"/>
    <x v="0"/>
    <m/>
    <x v="1"/>
    <m/>
    <m/>
    <m/>
    <n v="0"/>
    <n v="1620"/>
    <n v="1638"/>
    <m/>
    <n v="0"/>
    <n v="0"/>
    <n v="1600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Pauwels , ?"/>
    <s v="Pauwels "/>
    <s v="M00302"/>
    <x v="0"/>
    <n v="1"/>
    <x v="1"/>
    <m/>
    <m/>
    <m/>
    <n v="1"/>
    <n v="1551"/>
    <n v="155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Pauwels, Frans"/>
    <s v="Pauwels"/>
    <s v="M00303"/>
    <x v="0"/>
    <n v="1"/>
    <x v="3"/>
    <m/>
    <m/>
    <m/>
    <n v="1"/>
    <n v="1669"/>
    <n v="167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Pauwels, Jan"/>
    <s v="Pauwels"/>
    <s v="M00304"/>
    <x v="0"/>
    <n v="1"/>
    <x v="1"/>
    <m/>
    <m/>
    <m/>
    <n v="1"/>
    <n v="1545"/>
    <n v="1555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Pauwels, Jan II"/>
    <s v="Pauwels"/>
    <s v="M00305"/>
    <x v="0"/>
    <n v="2"/>
    <x v="3"/>
    <m/>
    <m/>
    <m/>
    <n v="1"/>
    <n v="1659"/>
    <n v="1667"/>
    <n v="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Pauwels, Rombout"/>
    <s v="Pauwels"/>
    <s v="M00306"/>
    <x v="0"/>
    <n v="3"/>
    <x v="2"/>
    <m/>
    <m/>
    <m/>
    <n v="1"/>
    <n v="1642"/>
    <n v="1657"/>
    <n v="1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Peeters, Aert"/>
    <s v="Peeters"/>
    <s v="M00307"/>
    <x v="0"/>
    <n v="1"/>
    <x v="1"/>
    <m/>
    <m/>
    <m/>
    <n v="1"/>
    <n v="1573"/>
    <n v="157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Peters, Frans Lucas I"/>
    <s v="Peters"/>
    <s v="M00308"/>
    <x v="0"/>
    <m/>
    <x v="1"/>
    <m/>
    <m/>
    <m/>
    <n v="0"/>
    <n v="1626"/>
    <n v="1647"/>
    <n v="22"/>
    <n v="0"/>
    <n v="0"/>
    <n v="1606"/>
    <n v="1654"/>
    <s v="Mechelen"/>
    <n v="51.0167"/>
    <n v="4.4667000000000003"/>
    <n v="0"/>
    <x v="1"/>
    <n v="0"/>
    <s v="1640"/>
    <n v="1647"/>
    <n v="1654"/>
    <x v="2"/>
    <m/>
    <m/>
    <x v="0"/>
    <m/>
    <m/>
    <m/>
    <m/>
    <m/>
    <m/>
    <m/>
    <s v="Brussels"/>
    <m/>
    <m/>
    <m/>
    <m/>
    <m/>
    <m/>
    <m/>
    <m/>
    <m/>
    <m/>
    <n v="1"/>
    <n v="0"/>
    <n v="0"/>
    <n v="0"/>
    <n v="1"/>
    <n v="0"/>
  </r>
  <r>
    <s v="Pietersz, Hans"/>
    <s v="Pietersz"/>
    <s v="M00309"/>
    <x v="0"/>
    <m/>
    <x v="1"/>
    <m/>
    <m/>
    <m/>
    <n v="0"/>
    <n v="1584"/>
    <n v="1602"/>
    <n v="19"/>
    <n v="0"/>
    <n v="0"/>
    <m/>
    <m/>
    <s v="Mechelen"/>
    <n v="51.0167"/>
    <n v="4.4667000000000003"/>
    <n v="1"/>
    <x v="1"/>
    <n v="0"/>
    <s v="1600"/>
    <n v="1602"/>
    <m/>
    <x v="6"/>
    <m/>
    <m/>
    <x v="0"/>
    <m/>
    <m/>
    <m/>
    <m/>
    <m/>
    <m/>
    <m/>
    <s v="Amsterdam"/>
    <m/>
    <m/>
    <m/>
    <m/>
    <m/>
    <m/>
    <m/>
    <m/>
    <m/>
    <s v="ECO"/>
    <n v="1"/>
    <n v="0"/>
    <n v="1"/>
    <n v="0"/>
    <n v="0"/>
    <n v="0"/>
  </r>
  <r>
    <s v="Ponssaert, Nicolaes"/>
    <s v="Ponssaert"/>
    <s v="M00310"/>
    <x v="0"/>
    <n v="5"/>
    <x v="1"/>
    <m/>
    <n v="1"/>
    <m/>
    <n v="1"/>
    <n v="1635"/>
    <n v="1660"/>
    <n v="2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AL; Duverger"/>
    <n v="1"/>
    <n v="0"/>
    <n v="0"/>
    <n v="0"/>
    <n v="1"/>
    <n v="1"/>
  </r>
  <r>
    <s v="Quellinus, Jan Erasmus"/>
    <s v="Quellinus"/>
    <s v="M00311"/>
    <x v="0"/>
    <m/>
    <x v="1"/>
    <m/>
    <m/>
    <m/>
    <n v="0"/>
    <n v="1712"/>
    <n v="1715"/>
    <n v="4"/>
    <n v="0"/>
    <n v="0"/>
    <n v="1634"/>
    <n v="1715"/>
    <s v="Mechelen"/>
    <n v="51.0167"/>
    <n v="4.4667000000000003"/>
    <n v="0"/>
    <x v="1"/>
    <n v="0"/>
    <s v="1650"/>
    <n v="1657"/>
    <n v="1659"/>
    <x v="5"/>
    <n v="1660"/>
    <n v="1661"/>
    <x v="17"/>
    <n v="1661"/>
    <n v="1712"/>
    <s v="Antwerp"/>
    <n v="1712"/>
    <n v="1715"/>
    <s v="Mechelen"/>
    <m/>
    <s v="Mechelen"/>
    <m/>
    <m/>
    <m/>
    <m/>
    <m/>
    <m/>
    <m/>
    <m/>
    <m/>
    <m/>
    <n v="1"/>
    <n v="0"/>
    <n v="0"/>
    <n v="0"/>
    <n v="0"/>
    <n v="0"/>
  </r>
  <r>
    <s v="Rael, Philip"/>
    <s v="Rael"/>
    <s v="M00312"/>
    <x v="0"/>
    <n v="1"/>
    <x v="2"/>
    <m/>
    <m/>
    <m/>
    <n v="1"/>
    <n v="1596"/>
    <n v="160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Raur, Jan"/>
    <s v="Raur"/>
    <s v="M00313"/>
    <x v="0"/>
    <n v="1"/>
    <x v="0"/>
    <m/>
    <m/>
    <m/>
    <n v="1"/>
    <n v="1552"/>
    <n v="155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Rayens, Goeris"/>
    <s v="Rayens"/>
    <s v="M00314"/>
    <x v="0"/>
    <n v="1"/>
    <x v="1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Redel, Augustyn Casimir"/>
    <s v="Redel"/>
    <s v="M00315"/>
    <x v="0"/>
    <m/>
    <x v="1"/>
    <m/>
    <n v="1"/>
    <m/>
    <n v="0"/>
    <n v="1676"/>
    <n v="1687"/>
    <n v="12"/>
    <n v="0"/>
    <n v="0"/>
    <n v="1656"/>
    <n v="1705"/>
    <s v="Mechelen"/>
    <n v="51.0167"/>
    <n v="4.4667000000000003"/>
    <n v="0"/>
    <x v="1"/>
    <n v="0"/>
    <s v="1680"/>
    <n v="1687"/>
    <n v="1687"/>
    <x v="25"/>
    <n v="1687"/>
    <n v="1687"/>
    <x v="18"/>
    <m/>
    <m/>
    <m/>
    <m/>
    <m/>
    <m/>
    <m/>
    <s v="Rome"/>
    <m/>
    <m/>
    <m/>
    <m/>
    <m/>
    <m/>
    <m/>
    <m/>
    <m/>
    <m/>
    <n v="1"/>
    <n v="0"/>
    <n v="0"/>
    <n v="0"/>
    <n v="0"/>
    <n v="1"/>
  </r>
  <r>
    <s v="Regaels, Rombout"/>
    <s v="Regaels"/>
    <s v="M00316"/>
    <x v="0"/>
    <n v="2"/>
    <x v="0"/>
    <m/>
    <m/>
    <m/>
    <n v="1"/>
    <n v="1616"/>
    <n v="1634"/>
    <n v="19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Regouts, Aert"/>
    <s v="Regouts"/>
    <s v="M00317"/>
    <x v="0"/>
    <n v="3"/>
    <x v="0"/>
    <m/>
    <m/>
    <m/>
    <n v="1"/>
    <n v="1557"/>
    <n v="1575"/>
    <n v="1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Regouts, Philip"/>
    <s v="Regouts"/>
    <s v="M00318"/>
    <x v="0"/>
    <n v="1"/>
    <x v="0"/>
    <m/>
    <m/>
    <m/>
    <n v="1"/>
    <n v="1561"/>
    <n v="156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Regouts, Pieter"/>
    <s v="Regouts"/>
    <s v="M00319"/>
    <x v="0"/>
    <n v="1"/>
    <x v="2"/>
    <m/>
    <m/>
    <m/>
    <n v="1"/>
    <n v="1588"/>
    <n v="159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Regouts, Rombout"/>
    <s v="Regouts"/>
    <s v="M00320"/>
    <x v="0"/>
    <n v="4"/>
    <x v="6"/>
    <m/>
    <m/>
    <m/>
    <n v="1"/>
    <n v="1609"/>
    <n v="1629"/>
    <n v="2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Reus, Joos"/>
    <s v="Reus"/>
    <s v="M00321"/>
    <x v="0"/>
    <n v="1"/>
    <x v="3"/>
    <m/>
    <m/>
    <m/>
    <n v="1"/>
    <n v="1657"/>
    <n v="16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Reussens, Joannes"/>
    <s v="Reussens"/>
    <s v="M00322"/>
    <x v="0"/>
    <n v="1"/>
    <x v="3"/>
    <m/>
    <m/>
    <m/>
    <n v="1"/>
    <n v="1670"/>
    <n v="167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Reussens, Joos"/>
    <s v="Reussens"/>
    <s v="M00323"/>
    <x v="0"/>
    <n v="1"/>
    <x v="3"/>
    <m/>
    <m/>
    <m/>
    <n v="1"/>
    <n v="1658"/>
    <n v="16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Reussens, Melchior"/>
    <s v="Reussens"/>
    <s v="M00324"/>
    <x v="0"/>
    <n v="2"/>
    <x v="1"/>
    <s v="goudslager"/>
    <m/>
    <m/>
    <n v="1"/>
    <n v="1619"/>
    <n v="1647"/>
    <n v="29"/>
    <n v="1"/>
    <n v="1"/>
    <m/>
    <n v="167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Reussens, Nicolaes"/>
    <s v="Reussens"/>
    <s v="M00325"/>
    <x v="0"/>
    <n v="1"/>
    <x v="3"/>
    <m/>
    <m/>
    <m/>
    <n v="1"/>
    <n v="1623"/>
    <n v="162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Roelants, Jean Pol"/>
    <s v="Roelants"/>
    <s v="M00326"/>
    <x v="0"/>
    <n v="1"/>
    <x v="1"/>
    <m/>
    <m/>
    <m/>
    <n v="1"/>
    <n v="1608"/>
    <n v="161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Roels, Rommout"/>
    <s v="Roels"/>
    <s v="M00327"/>
    <x v="0"/>
    <n v="1"/>
    <x v="0"/>
    <m/>
    <m/>
    <m/>
    <n v="1"/>
    <n v="1558"/>
    <n v="15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Rogiers, Nicolas"/>
    <s v="Rogiers"/>
    <s v="M00328"/>
    <x v="0"/>
    <m/>
    <x v="1"/>
    <m/>
    <m/>
    <m/>
    <n v="0"/>
    <n v="1516"/>
    <n v="1534"/>
    <n v="19"/>
    <n v="0"/>
    <n v="0"/>
    <m/>
    <n v="153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67; KvM"/>
    <n v="1"/>
    <n v="0"/>
    <n v="0"/>
    <n v="0"/>
    <n v="0"/>
    <n v="0"/>
  </r>
  <r>
    <s v="Rombouts, Gheeraert"/>
    <s v="Rombouts"/>
    <s v="M00329"/>
    <x v="0"/>
    <n v="1"/>
    <x v="1"/>
    <m/>
    <m/>
    <m/>
    <n v="1"/>
    <n v="1612"/>
    <n v="161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Rombouts, Willem"/>
    <s v="Rombouts"/>
    <s v="M00330"/>
    <x v="0"/>
    <n v="2"/>
    <x v="1"/>
    <m/>
    <m/>
    <m/>
    <n v="1"/>
    <n v="1636"/>
    <n v="1645"/>
    <n v="1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Royter, Jan"/>
    <s v="Royter"/>
    <s v="M00331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m/>
    <m/>
    <m/>
    <m/>
    <m/>
    <m/>
    <m/>
    <s v="Duverger"/>
    <n v="1"/>
    <n v="0"/>
    <n v="0"/>
    <n v="0"/>
    <n v="0"/>
    <n v="0"/>
  </r>
  <r>
    <s v="Ruts, Cornelis"/>
    <s v="Ruts"/>
    <s v="M00332"/>
    <x v="0"/>
    <m/>
    <x v="1"/>
    <m/>
    <n v="1"/>
    <m/>
    <n v="0"/>
    <n v="1552"/>
    <n v="1570"/>
    <n v="19"/>
    <n v="0"/>
    <n v="0"/>
    <m/>
    <n v="1610"/>
    <s v="Mechelen"/>
    <n v="51.0167"/>
    <n v="4.4667000000000003"/>
    <n v="1"/>
    <x v="1"/>
    <n v="0"/>
    <s v="1570"/>
    <n v="1570"/>
    <n v="1570"/>
    <x v="9"/>
    <n v="1570"/>
    <n v="1585"/>
    <x v="19"/>
    <n v="1586"/>
    <n v="1599"/>
    <s v="Amsterdam"/>
    <n v="1599"/>
    <n v="1600"/>
    <s v="Hoorn"/>
    <m/>
    <s v="Hoorn"/>
    <m/>
    <m/>
    <m/>
    <m/>
    <m/>
    <m/>
    <m/>
    <m/>
    <m/>
    <s v="Neeffs 294"/>
    <n v="1"/>
    <n v="1"/>
    <n v="0"/>
    <n v="0"/>
    <n v="0"/>
    <n v="0"/>
  </r>
  <r>
    <s v="Ruts, Gaspar"/>
    <s v="Ruts"/>
    <s v="M00333"/>
    <x v="0"/>
    <m/>
    <x v="1"/>
    <s v="printer"/>
    <m/>
    <n v="1"/>
    <n v="0"/>
    <n v="1566"/>
    <n v="1569"/>
    <n v="4"/>
    <n v="0"/>
    <n v="0"/>
    <m/>
    <m/>
    <s v="Mechelen"/>
    <n v="51.0167"/>
    <n v="4.4667000000000003"/>
    <n v="0"/>
    <x v="1"/>
    <n v="0"/>
    <s v="1560"/>
    <n v="1569"/>
    <n v="1580"/>
    <x v="9"/>
    <n v="1580"/>
    <n v="1580"/>
    <x v="9"/>
    <m/>
    <m/>
    <m/>
    <m/>
    <m/>
    <m/>
    <m/>
    <s v="Antwerp"/>
    <m/>
    <m/>
    <m/>
    <m/>
    <m/>
    <m/>
    <m/>
    <m/>
    <m/>
    <s v="ECO"/>
    <n v="1"/>
    <n v="1"/>
    <n v="0"/>
    <n v="0"/>
    <n v="0"/>
    <n v="0"/>
  </r>
  <r>
    <s v="Saefs, Rombout"/>
    <s v="Saefs"/>
    <s v="M00334"/>
    <x v="0"/>
    <n v="1"/>
    <x v="2"/>
    <m/>
    <m/>
    <m/>
    <n v="1"/>
    <n v="1664"/>
    <n v="167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Saeys, Jacob Ferdinand"/>
    <s v="Saeys"/>
    <s v="M00335"/>
    <x v="0"/>
    <m/>
    <x v="1"/>
    <m/>
    <m/>
    <m/>
    <n v="0"/>
    <n v="1684"/>
    <n v="1694"/>
    <n v="11"/>
    <n v="0"/>
    <n v="0"/>
    <n v="1658"/>
    <n v="1726"/>
    <s v="Mechelen"/>
    <n v="51.0167"/>
    <n v="4.4667000000000003"/>
    <n v="0"/>
    <x v="1"/>
    <n v="0"/>
    <s v="1680"/>
    <n v="1680"/>
    <n v="1684"/>
    <x v="3"/>
    <n v="1684"/>
    <n v="1694"/>
    <x v="2"/>
    <n v="1694"/>
    <n v="1726"/>
    <s v="Vienna"/>
    <m/>
    <m/>
    <m/>
    <m/>
    <s v="Vienna"/>
    <m/>
    <m/>
    <m/>
    <m/>
    <m/>
    <m/>
    <m/>
    <m/>
    <m/>
    <m/>
    <n v="1"/>
    <n v="0"/>
    <n v="0"/>
    <n v="0"/>
    <n v="0"/>
    <n v="0"/>
  </r>
  <r>
    <s v="Salmier, Josse"/>
    <s v="Salmier"/>
    <s v="M00336"/>
    <x v="0"/>
    <n v="2"/>
    <x v="1"/>
    <m/>
    <m/>
    <m/>
    <n v="1"/>
    <n v="1609"/>
    <n v="1619"/>
    <n v="1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Sanders, Frans"/>
    <s v="Sanders"/>
    <s v="M00337"/>
    <x v="0"/>
    <m/>
    <x v="1"/>
    <m/>
    <m/>
    <m/>
    <n v="0"/>
    <n v="1533"/>
    <n v="1551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anders, Gielis"/>
    <s v="Sanders"/>
    <s v="M00338"/>
    <x v="0"/>
    <n v="1"/>
    <x v="3"/>
    <m/>
    <m/>
    <m/>
    <n v="1"/>
    <n v="1666"/>
    <n v="167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Sarens, Christian"/>
    <s v="Sarens"/>
    <s v="M00339"/>
    <x v="0"/>
    <m/>
    <x v="1"/>
    <m/>
    <m/>
    <m/>
    <n v="0"/>
    <n v="1533"/>
    <n v="1551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05"/>
    <n v="1"/>
    <n v="1"/>
    <n v="0"/>
    <n v="0"/>
    <n v="0"/>
    <n v="0"/>
  </r>
  <r>
    <s v="Sbere, Hendrik"/>
    <s v="Sbere"/>
    <s v="M00340"/>
    <x v="0"/>
    <n v="1"/>
    <x v="0"/>
    <m/>
    <m/>
    <m/>
    <n v="1"/>
    <n v="1559"/>
    <n v="156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chalie, Antoon"/>
    <s v="Schalie"/>
    <s v="M00341"/>
    <x v="0"/>
    <n v="1"/>
    <x v="3"/>
    <m/>
    <m/>
    <m/>
    <n v="1"/>
    <n v="1622"/>
    <n v="162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Schalie, Jan"/>
    <s v="Schalie"/>
    <s v="M00342"/>
    <x v="0"/>
    <n v="1"/>
    <x v="1"/>
    <m/>
    <m/>
    <m/>
    <n v="1"/>
    <n v="1551"/>
    <n v="155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cheppers, Anthonie"/>
    <s v="Scheppers"/>
    <s v="M00343"/>
    <x v="0"/>
    <m/>
    <x v="1"/>
    <m/>
    <m/>
    <m/>
    <n v="0"/>
    <n v="1598"/>
    <n v="1616"/>
    <n v="19"/>
    <n v="0"/>
    <n v="0"/>
    <m/>
    <n v="1616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Scheppers, Gaspar"/>
    <s v="Scheppers"/>
    <s v="M00344"/>
    <x v="0"/>
    <m/>
    <x v="1"/>
    <m/>
    <n v="1"/>
    <m/>
    <n v="0"/>
    <n v="1582"/>
    <n v="1600"/>
    <n v="19"/>
    <n v="0"/>
    <n v="0"/>
    <m/>
    <m/>
    <s v="Mechelen"/>
    <n v="51.0167"/>
    <n v="4.4667000000000003"/>
    <n v="1"/>
    <x v="1"/>
    <n v="0"/>
    <s v="1600"/>
    <n v="1600"/>
    <m/>
    <x v="3"/>
    <m/>
    <m/>
    <x v="0"/>
    <m/>
    <m/>
    <m/>
    <m/>
    <m/>
    <m/>
    <m/>
    <s v="Antwerp"/>
    <m/>
    <m/>
    <m/>
    <m/>
    <m/>
    <m/>
    <m/>
    <m/>
    <m/>
    <s v="Neeffs 503"/>
    <n v="1"/>
    <n v="0"/>
    <n v="1"/>
    <n v="0"/>
    <n v="0"/>
    <n v="0"/>
  </r>
  <r>
    <s v="Scheppers, Jacques"/>
    <s v="Scheppers"/>
    <s v="M00345"/>
    <x v="0"/>
    <n v="3"/>
    <x v="1"/>
    <m/>
    <m/>
    <m/>
    <n v="1"/>
    <n v="1603"/>
    <n v="1619"/>
    <n v="1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Scheppers, Jan I"/>
    <s v="Scheppers"/>
    <s v="M00346"/>
    <x v="0"/>
    <n v="7"/>
    <x v="1"/>
    <m/>
    <m/>
    <m/>
    <n v="1"/>
    <n v="1590"/>
    <n v="1613"/>
    <n v="2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Scheppers, Jan II"/>
    <s v="Scheppers"/>
    <s v="M00347"/>
    <x v="0"/>
    <m/>
    <x v="1"/>
    <m/>
    <m/>
    <m/>
    <n v="0"/>
    <n v="1602"/>
    <n v="1620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ECO incorrect"/>
    <n v="1"/>
    <n v="0"/>
    <n v="1"/>
    <n v="1"/>
    <n v="0"/>
    <n v="0"/>
  </r>
  <r>
    <s v="Scheppers, Lucas"/>
    <s v="Scheppers"/>
    <s v="M00348"/>
    <x v="0"/>
    <m/>
    <x v="1"/>
    <m/>
    <m/>
    <m/>
    <n v="0"/>
    <n v="1551"/>
    <n v="1569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cherps, Joris"/>
    <s v="Scherps"/>
    <s v="M00349"/>
    <x v="0"/>
    <n v="1"/>
    <x v="1"/>
    <m/>
    <m/>
    <m/>
    <n v="1"/>
    <n v="1614"/>
    <n v="1620"/>
    <n v="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Schillemans, Jasper"/>
    <s v="Schillemans"/>
    <s v="M00350"/>
    <x v="0"/>
    <n v="10"/>
    <x v="2"/>
    <m/>
    <m/>
    <m/>
    <n v="1"/>
    <n v="1606"/>
    <n v="1657"/>
    <n v="52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1"/>
  </r>
  <r>
    <s v="Schooff, Gerard I"/>
    <s v="Schooff"/>
    <s v="M00351"/>
    <x v="0"/>
    <m/>
    <x v="1"/>
    <m/>
    <m/>
    <m/>
    <n v="0"/>
    <n v="1542"/>
    <n v="1586"/>
    <n v="45"/>
    <n v="0"/>
    <n v="0"/>
    <m/>
    <n v="1586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60-61"/>
    <n v="1"/>
    <n v="1"/>
    <n v="1"/>
    <n v="0"/>
    <n v="0"/>
    <n v="0"/>
  </r>
  <r>
    <s v="Schooff, Gerard II"/>
    <s v="Schooff"/>
    <s v="M00352"/>
    <x v="0"/>
    <m/>
    <x v="1"/>
    <m/>
    <m/>
    <n v="1"/>
    <n v="0"/>
    <n v="1557"/>
    <n v="1575"/>
    <n v="19"/>
    <n v="0"/>
    <n v="0"/>
    <m/>
    <n v="1624"/>
    <s v="Mechelen"/>
    <n v="51.0167"/>
    <n v="4.4667000000000003"/>
    <n v="1"/>
    <x v="1"/>
    <n v="0"/>
    <s v="1570"/>
    <n v="1575"/>
    <n v="1624"/>
    <x v="3"/>
    <m/>
    <m/>
    <x v="0"/>
    <m/>
    <m/>
    <m/>
    <m/>
    <m/>
    <m/>
    <m/>
    <s v="Antwerp"/>
    <n v="1"/>
    <s v="Antwerp"/>
    <m/>
    <m/>
    <m/>
    <m/>
    <m/>
    <m/>
    <m/>
    <s v="Neeffs 265"/>
    <n v="1"/>
    <n v="1"/>
    <n v="1"/>
    <n v="0"/>
    <n v="0"/>
    <n v="0"/>
  </r>
  <r>
    <s v="Schooff, Jacob"/>
    <s v="Schooff"/>
    <s v="M00353"/>
    <x v="0"/>
    <m/>
    <x v="1"/>
    <m/>
    <m/>
    <m/>
    <n v="0"/>
    <n v="1551"/>
    <n v="1591"/>
    <n v="41"/>
    <n v="0"/>
    <n v="0"/>
    <m/>
    <n v="1591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64-65"/>
    <n v="1"/>
    <n v="1"/>
    <n v="1"/>
    <n v="0"/>
    <n v="0"/>
    <n v="0"/>
  </r>
  <r>
    <s v="Schooff, Jan"/>
    <s v="Schooff"/>
    <s v="M00354"/>
    <x v="0"/>
    <m/>
    <x v="1"/>
    <m/>
    <m/>
    <m/>
    <n v="0"/>
    <n v="1504"/>
    <n v="1533"/>
    <n v="30"/>
    <n v="0"/>
    <n v="0"/>
    <n v="1475"/>
    <n v="1533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; Neeffs 257"/>
    <n v="1"/>
    <n v="0"/>
    <n v="0"/>
    <n v="0"/>
    <n v="0"/>
    <n v="0"/>
  </r>
  <r>
    <s v="Schoonjans,  Jan"/>
    <s v="Schoonjans"/>
    <s v="M00355"/>
    <x v="0"/>
    <m/>
    <x v="1"/>
    <m/>
    <m/>
    <m/>
    <n v="0"/>
    <n v="1441"/>
    <n v="144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Schot, Conrad"/>
    <s v="Schot"/>
    <s v="M00356"/>
    <x v="0"/>
    <m/>
    <x v="1"/>
    <m/>
    <m/>
    <m/>
    <n v="0"/>
    <n v="1549"/>
    <n v="1553"/>
    <n v="5"/>
    <n v="0"/>
    <n v="0"/>
    <n v="1527"/>
    <m/>
    <s v="Mechelen"/>
    <n v="51.0167"/>
    <n v="4.4667000000000003"/>
    <n v="0"/>
    <x v="1"/>
    <n v="0"/>
    <s v="1540"/>
    <n v="1549"/>
    <n v="1549"/>
    <x v="2"/>
    <n v="1549"/>
    <n v="1553"/>
    <x v="20"/>
    <m/>
    <m/>
    <m/>
    <m/>
    <m/>
    <m/>
    <m/>
    <s v="Mechelen "/>
    <m/>
    <m/>
    <m/>
    <m/>
    <m/>
    <m/>
    <m/>
    <m/>
    <m/>
    <m/>
    <n v="1"/>
    <n v="1"/>
    <n v="0"/>
    <n v="0"/>
    <n v="0"/>
    <n v="0"/>
  </r>
  <r>
    <s v="Schotelt, Pauwel"/>
    <s v="Schotelt"/>
    <s v="M00357"/>
    <x v="0"/>
    <n v="1"/>
    <x v="1"/>
    <m/>
    <m/>
    <m/>
    <n v="1"/>
    <n v="1607"/>
    <n v="161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Scraven, Pieter"/>
    <s v="Scraven"/>
    <s v="M00358"/>
    <x v="0"/>
    <m/>
    <x v="1"/>
    <m/>
    <m/>
    <m/>
    <n v="0"/>
    <n v="1564"/>
    <n v="1582"/>
    <n v="19"/>
    <n v="0"/>
    <n v="0"/>
    <m/>
    <m/>
    <s v="Mechelen"/>
    <n v="51.0167"/>
    <n v="4.4667000000000003"/>
    <n v="1"/>
    <x v="1"/>
    <n v="0"/>
    <s v="1580"/>
    <n v="1582"/>
    <n v="1591"/>
    <x v="8"/>
    <n v="1591"/>
    <n v="1594"/>
    <x v="5"/>
    <m/>
    <m/>
    <m/>
    <m/>
    <m/>
    <m/>
    <m/>
    <s v="Amsterdam"/>
    <m/>
    <m/>
    <m/>
    <m/>
    <m/>
    <m/>
    <m/>
    <m/>
    <m/>
    <m/>
    <n v="1"/>
    <n v="1"/>
    <n v="1"/>
    <n v="0"/>
    <n v="0"/>
    <n v="0"/>
  </r>
  <r>
    <s v="Servaes,"/>
    <s v="Servaes"/>
    <s v="M00359"/>
    <x v="0"/>
    <m/>
    <x v="1"/>
    <m/>
    <m/>
    <m/>
    <n v="0"/>
    <m/>
    <m/>
    <m/>
    <n v="0"/>
    <n v="0"/>
    <m/>
    <m/>
    <s v="Mechelen"/>
    <n v="51.0167"/>
    <n v="4.4667000000000003"/>
    <n v="0"/>
    <x v="1"/>
    <n v="0"/>
    <m/>
    <m/>
    <n v="1601"/>
    <x v="4"/>
    <m/>
    <m/>
    <x v="0"/>
    <m/>
    <m/>
    <m/>
    <m/>
    <m/>
    <m/>
    <m/>
    <s v="Delft"/>
    <m/>
    <m/>
    <m/>
    <m/>
    <m/>
    <m/>
    <m/>
    <m/>
    <m/>
    <s v="Briels"/>
    <n v="1"/>
    <n v="0"/>
    <n v="0"/>
    <n v="0"/>
    <n v="0"/>
    <n v="0"/>
  </r>
  <r>
    <s v="Servaes, Herman"/>
    <s v="Servaes"/>
    <s v="M00360"/>
    <x v="0"/>
    <n v="1"/>
    <x v="1"/>
    <m/>
    <m/>
    <m/>
    <n v="1"/>
    <n v="1628"/>
    <n v="163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Sillevoorts, Matthys"/>
    <s v="Sillevoorts"/>
    <s v="M00361"/>
    <x v="0"/>
    <m/>
    <x v="1"/>
    <m/>
    <m/>
    <m/>
    <n v="0"/>
    <n v="1585"/>
    <n v="1603"/>
    <n v="19"/>
    <n v="0"/>
    <n v="0"/>
    <m/>
    <n v="1603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illevoorts, Pieter"/>
    <s v="Sillevoorts"/>
    <s v="M00362"/>
    <x v="0"/>
    <n v="3"/>
    <x v="1"/>
    <m/>
    <m/>
    <m/>
    <n v="1"/>
    <n v="1601"/>
    <n v="1616"/>
    <n v="1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Slingelant, N"/>
    <s v="Slingelant"/>
    <s v="M00363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Sloots, Jan"/>
    <s v="Sloots"/>
    <s v="M00364"/>
    <x v="0"/>
    <m/>
    <x v="1"/>
    <m/>
    <m/>
    <m/>
    <n v="0"/>
    <n v="1656"/>
    <n v="1690"/>
    <n v="35"/>
    <n v="0"/>
    <n v="0"/>
    <n v="1636"/>
    <n v="169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met, Antoon"/>
    <s v="Smet"/>
    <s v="M00365"/>
    <x v="0"/>
    <n v="3"/>
    <x v="7"/>
    <m/>
    <m/>
    <m/>
    <n v="1"/>
    <n v="1549"/>
    <n v="1565"/>
    <n v="17"/>
    <n v="0"/>
    <n v="0"/>
    <m/>
    <n v="156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fs 327"/>
    <n v="1"/>
    <n v="1"/>
    <n v="0"/>
    <n v="0"/>
    <n v="0"/>
    <n v="0"/>
  </r>
  <r>
    <s v="Smet, Gilis"/>
    <s v="Smet"/>
    <s v="M00366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mets, Jacques II"/>
    <s v="Smets"/>
    <s v="M00367"/>
    <x v="0"/>
    <m/>
    <x v="1"/>
    <m/>
    <m/>
    <m/>
    <n v="0"/>
    <n v="1700"/>
    <n v="1746"/>
    <n v="47"/>
    <n v="0"/>
    <n v="0"/>
    <n v="1680"/>
    <n v="1746"/>
    <s v="Mechelen"/>
    <n v="51.0167"/>
    <n v="4.4667000000000003"/>
    <n v="0"/>
    <x v="1"/>
    <n v="0"/>
    <s v="1740"/>
    <n v="1746"/>
    <n v="1746"/>
    <x v="26"/>
    <m/>
    <m/>
    <x v="0"/>
    <m/>
    <m/>
    <m/>
    <m/>
    <m/>
    <m/>
    <m/>
    <s v="Auch"/>
    <m/>
    <m/>
    <m/>
    <m/>
    <m/>
    <m/>
    <m/>
    <m/>
    <m/>
    <m/>
    <n v="1"/>
    <n v="0"/>
    <n v="0"/>
    <n v="0"/>
    <n v="0"/>
    <n v="0"/>
  </r>
  <r>
    <s v="Smets, Philip"/>
    <s v="Smets"/>
    <s v="M00368"/>
    <x v="0"/>
    <n v="2"/>
    <x v="0"/>
    <m/>
    <m/>
    <m/>
    <n v="1"/>
    <n v="1557"/>
    <n v="1564"/>
    <n v="8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meyers, Egide-Joseph"/>
    <s v="Smeyers"/>
    <s v="M00369"/>
    <x v="0"/>
    <m/>
    <x v="1"/>
    <m/>
    <m/>
    <m/>
    <n v="0"/>
    <n v="1712"/>
    <n v="1771"/>
    <n v="60"/>
    <n v="0"/>
    <n v="0"/>
    <n v="1694"/>
    <n v="1771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Smeyers, Gielis"/>
    <s v="Smeyers"/>
    <s v="M00370"/>
    <x v="0"/>
    <n v="2"/>
    <x v="1"/>
    <m/>
    <m/>
    <m/>
    <n v="1"/>
    <n v="1654"/>
    <n v="1710"/>
    <n v="57"/>
    <n v="0"/>
    <n v="0"/>
    <n v="1634"/>
    <n v="171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Smeyers, Jacques"/>
    <m/>
    <m/>
    <s v="AL"/>
    <n v="1"/>
    <n v="0"/>
    <n v="0"/>
    <n v="0"/>
    <n v="0"/>
    <n v="1"/>
  </r>
  <r>
    <s v="Smeyers, Jacques"/>
    <s v="Smeyers"/>
    <s v="M00371"/>
    <x v="0"/>
    <n v="4"/>
    <x v="1"/>
    <m/>
    <m/>
    <m/>
    <n v="1"/>
    <n v="1677"/>
    <n v="1732"/>
    <n v="56"/>
    <n v="0"/>
    <n v="0"/>
    <n v="1657"/>
    <n v="1732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Smeyers, Gielis"/>
    <m/>
    <m/>
    <s v="AL"/>
    <n v="1"/>
    <n v="0"/>
    <n v="0"/>
    <n v="0"/>
    <n v="0"/>
    <n v="1"/>
  </r>
  <r>
    <s v="Smeyers, Jean Louis"/>
    <s v="Smeyers"/>
    <s v="M00372"/>
    <x v="0"/>
    <m/>
    <x v="1"/>
    <m/>
    <m/>
    <m/>
    <n v="0"/>
    <n v="1683"/>
    <n v="1701"/>
    <m/>
    <n v="0"/>
    <n v="0"/>
    <n v="1663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Smeyers, Gielis"/>
    <m/>
    <m/>
    <m/>
    <n v="1"/>
    <n v="0"/>
    <n v="0"/>
    <n v="0"/>
    <n v="0"/>
    <n v="0"/>
  </r>
  <r>
    <s v="Smeyers, Juste"/>
    <s v="Smeyers"/>
    <s v="M00373"/>
    <x v="0"/>
    <m/>
    <x v="1"/>
    <m/>
    <m/>
    <m/>
    <n v="0"/>
    <n v="1699"/>
    <n v="1717"/>
    <m/>
    <n v="0"/>
    <n v="0"/>
    <n v="1669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Smeyers, Gielis"/>
    <m/>
    <m/>
    <m/>
    <n v="1"/>
    <n v="0"/>
    <n v="0"/>
    <n v="0"/>
    <n v="0"/>
    <n v="0"/>
  </r>
  <r>
    <s v="Smeyers, Nicolaes"/>
    <s v="Smeyers"/>
    <s v="M00374"/>
    <x v="0"/>
    <n v="3"/>
    <x v="1"/>
    <m/>
    <m/>
    <m/>
    <n v="1"/>
    <n v="1631"/>
    <n v="1642"/>
    <n v="1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Smeyers, Gielis"/>
    <m/>
    <m/>
    <s v="AL"/>
    <n v="1"/>
    <n v="0"/>
    <n v="0"/>
    <n v="0"/>
    <n v="1"/>
    <n v="0"/>
  </r>
  <r>
    <s v="Snellinck, Daniel"/>
    <s v="Snellinck"/>
    <s v="M00375"/>
    <x v="0"/>
    <n v="1"/>
    <x v="1"/>
    <m/>
    <n v="1"/>
    <m/>
    <n v="1"/>
    <n v="1531"/>
    <n v="1587"/>
    <n v="5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Snellinck, Jan I"/>
    <s v="Snellinck"/>
    <s v="M00376"/>
    <x v="0"/>
    <m/>
    <x v="1"/>
    <m/>
    <n v="1"/>
    <n v="1"/>
    <n v="0"/>
    <n v="1569"/>
    <n v="1573"/>
    <n v="5"/>
    <n v="0"/>
    <n v="0"/>
    <n v="1549"/>
    <n v="1638"/>
    <s v="Mechelen"/>
    <n v="51.0167"/>
    <n v="4.4667000000000003"/>
    <n v="1"/>
    <x v="1"/>
    <n v="0"/>
    <s v="1570"/>
    <n v="1573"/>
    <n v="1638"/>
    <x v="3"/>
    <m/>
    <m/>
    <x v="0"/>
    <m/>
    <m/>
    <m/>
    <m/>
    <m/>
    <m/>
    <m/>
    <s v="Antwerp"/>
    <m/>
    <m/>
    <m/>
    <m/>
    <m/>
    <m/>
    <m/>
    <m/>
    <m/>
    <m/>
    <n v="1"/>
    <n v="1"/>
    <n v="1"/>
    <n v="0"/>
    <n v="0"/>
    <n v="0"/>
  </r>
  <r>
    <s v="Soetersz, Johannes Pieter"/>
    <s v="Soetersz"/>
    <s v="M00377"/>
    <x v="0"/>
    <m/>
    <x v="2"/>
    <m/>
    <m/>
    <m/>
    <n v="0"/>
    <n v="1680"/>
    <n v="1692"/>
    <n v="13"/>
    <n v="0"/>
    <n v="0"/>
    <n v="1660"/>
    <m/>
    <s v="Mechelen"/>
    <n v="51.0167"/>
    <n v="4.4667000000000003"/>
    <n v="0"/>
    <x v="1"/>
    <n v="0"/>
    <s v="1690"/>
    <n v="1692"/>
    <n v="1692"/>
    <x v="6"/>
    <m/>
    <m/>
    <x v="0"/>
    <m/>
    <m/>
    <m/>
    <m/>
    <m/>
    <m/>
    <m/>
    <s v="Amsterdam"/>
    <m/>
    <m/>
    <m/>
    <m/>
    <m/>
    <m/>
    <m/>
    <m/>
    <m/>
    <m/>
    <n v="1"/>
    <n v="0"/>
    <n v="0"/>
    <n v="0"/>
    <n v="0"/>
    <n v="1"/>
  </r>
  <r>
    <s v="Sonmans, Pieter"/>
    <s v="Sonmans"/>
    <s v="M00378"/>
    <x v="0"/>
    <m/>
    <x v="1"/>
    <m/>
    <m/>
    <m/>
    <n v="0"/>
    <n v="1664"/>
    <n v="1676"/>
    <n v="13"/>
    <n v="0"/>
    <n v="0"/>
    <n v="1644"/>
    <m/>
    <s v="Mechelen"/>
    <n v="51.0167"/>
    <n v="4.4667000000000003"/>
    <n v="0"/>
    <x v="1"/>
    <n v="0"/>
    <s v="1670"/>
    <n v="1676"/>
    <n v="1683"/>
    <x v="8"/>
    <n v="1683"/>
    <m/>
    <x v="2"/>
    <m/>
    <m/>
    <m/>
    <m/>
    <m/>
    <m/>
    <m/>
    <s v="Mechelen"/>
    <m/>
    <m/>
    <m/>
    <m/>
    <m/>
    <m/>
    <m/>
    <m/>
    <m/>
    <m/>
    <n v="1"/>
    <n v="0"/>
    <n v="0"/>
    <n v="0"/>
    <n v="0"/>
    <n v="1"/>
  </r>
  <r>
    <s v="Steenbanck, Corneel"/>
    <s v="Steenbanck"/>
    <s v="M00379"/>
    <x v="0"/>
    <n v="2"/>
    <x v="1"/>
    <m/>
    <n v="1"/>
    <m/>
    <n v="1"/>
    <n v="1636"/>
    <n v="1656"/>
    <n v="2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Stelijcke, Antoni"/>
    <s v="Stelijcke"/>
    <s v="M00380"/>
    <x v="0"/>
    <n v="1"/>
    <x v="0"/>
    <m/>
    <m/>
    <m/>
    <n v="1"/>
    <n v="1579"/>
    <n v="158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Stella, Frans"/>
    <s v="Stella"/>
    <s v="M00381"/>
    <x v="0"/>
    <m/>
    <x v="1"/>
    <m/>
    <m/>
    <m/>
    <n v="0"/>
    <n v="1576"/>
    <n v="1576"/>
    <n v="1"/>
    <n v="0"/>
    <n v="0"/>
    <n v="1563"/>
    <n v="1606"/>
    <s v="Mechelen"/>
    <n v="51.0167"/>
    <n v="4.4667000000000003"/>
    <n v="1"/>
    <x v="1"/>
    <n v="0"/>
    <s v="1570"/>
    <n v="1576"/>
    <n v="1576"/>
    <x v="5"/>
    <n v="1606"/>
    <n v="1606"/>
    <x v="21"/>
    <m/>
    <m/>
    <m/>
    <m/>
    <m/>
    <m/>
    <m/>
    <s v="Lyon"/>
    <m/>
    <m/>
    <m/>
    <m/>
    <m/>
    <m/>
    <m/>
    <m/>
    <m/>
    <m/>
    <n v="1"/>
    <n v="0"/>
    <n v="1"/>
    <n v="0"/>
    <n v="0"/>
    <n v="0"/>
  </r>
  <r>
    <s v="Stella, Jean"/>
    <s v="Stella"/>
    <s v="M00382"/>
    <x v="0"/>
    <m/>
    <x v="1"/>
    <m/>
    <m/>
    <m/>
    <n v="0"/>
    <n v="1545"/>
    <n v="1563"/>
    <n v="19"/>
    <n v="0"/>
    <n v="0"/>
    <n v="1525"/>
    <n v="1601"/>
    <s v="Mechelen"/>
    <n v="51.0167"/>
    <n v="4.4667000000000003"/>
    <n v="0"/>
    <x v="1"/>
    <n v="0"/>
    <s v="1560"/>
    <n v="1563"/>
    <n v="1601"/>
    <x v="3"/>
    <m/>
    <m/>
    <x v="0"/>
    <m/>
    <m/>
    <m/>
    <m/>
    <m/>
    <m/>
    <m/>
    <s v="Antwerp"/>
    <m/>
    <m/>
    <m/>
    <m/>
    <m/>
    <m/>
    <m/>
    <m/>
    <m/>
    <m/>
    <n v="1"/>
    <n v="1"/>
    <n v="0"/>
    <n v="0"/>
    <n v="0"/>
    <n v="0"/>
  </r>
  <r>
    <s v="Sternie, ?"/>
    <s v="Sternie"/>
    <s v="M00383"/>
    <x v="0"/>
    <n v="1"/>
    <x v="0"/>
    <m/>
    <m/>
    <m/>
    <n v="1"/>
    <n v="1557"/>
    <n v="15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tevaert, Frans"/>
    <s v="Stevaert"/>
    <s v="M00384"/>
    <x v="0"/>
    <m/>
    <x v="1"/>
    <m/>
    <m/>
    <m/>
    <n v="0"/>
    <n v="1632"/>
    <n v="1650"/>
    <m/>
    <n v="0"/>
    <n v="0"/>
    <n v="1612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Stevaert, Joos"/>
    <m/>
    <m/>
    <m/>
    <n v="1"/>
    <n v="0"/>
    <n v="0"/>
    <n v="0"/>
    <n v="1"/>
    <n v="1"/>
  </r>
  <r>
    <s v="Stevaert, Joos"/>
    <s v="Stevaert"/>
    <s v="M00385"/>
    <x v="0"/>
    <n v="6"/>
    <x v="1"/>
    <m/>
    <m/>
    <m/>
    <n v="1"/>
    <n v="1608"/>
    <n v="1623"/>
    <n v="16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Stevaert, Frans"/>
    <m/>
    <m/>
    <s v="AL"/>
    <n v="1"/>
    <n v="0"/>
    <n v="1"/>
    <n v="1"/>
    <n v="1"/>
    <n v="0"/>
  </r>
  <r>
    <s v="Stevens, ?"/>
    <s v="Stevens"/>
    <s v="M00386"/>
    <x v="0"/>
    <n v="1"/>
    <x v="1"/>
    <m/>
    <m/>
    <m/>
    <n v="1"/>
    <n v="1589"/>
    <n v="159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Stevens, Antoon"/>
    <s v="Stevens"/>
    <s v="M00387"/>
    <x v="0"/>
    <n v="4"/>
    <x v="1"/>
    <m/>
    <m/>
    <m/>
    <n v="1"/>
    <n v="1556"/>
    <n v="1570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tevens, Gilliam"/>
    <s v="Stevens"/>
    <s v="M00388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s v="Forchondt, Guilliam"/>
    <m/>
    <m/>
    <m/>
    <m/>
    <m/>
    <m/>
    <s v="Duverger"/>
    <n v="1"/>
    <n v="0"/>
    <n v="0"/>
    <n v="0"/>
    <n v="0"/>
    <n v="0"/>
  </r>
  <r>
    <s v="Stevens, Hieronymus"/>
    <s v="Stevens"/>
    <s v="M00389"/>
    <x v="0"/>
    <n v="2"/>
    <x v="1"/>
    <m/>
    <m/>
    <m/>
    <n v="1"/>
    <n v="1557"/>
    <n v="1565"/>
    <n v="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Stevens, Jacob I"/>
    <s v="Stevens"/>
    <s v="M00390"/>
    <x v="0"/>
    <n v="8"/>
    <x v="1"/>
    <m/>
    <m/>
    <m/>
    <n v="1"/>
    <n v="1590"/>
    <n v="1630"/>
    <n v="41"/>
    <n v="1"/>
    <n v="1"/>
    <n v="1565"/>
    <n v="1630"/>
    <s v="Mechelen"/>
    <n v="51.0167"/>
    <n v="4.4667000000000003"/>
    <n v="1"/>
    <x v="1"/>
    <n v="0"/>
    <s v="1580"/>
    <n v="1589"/>
    <n v="1590"/>
    <x v="3"/>
    <n v="1590"/>
    <n v="1630"/>
    <x v="2"/>
    <m/>
    <m/>
    <m/>
    <m/>
    <m/>
    <m/>
    <m/>
    <s v="Mechelen"/>
    <m/>
    <m/>
    <m/>
    <m/>
    <m/>
    <m/>
    <m/>
    <m/>
    <m/>
    <s v="AL"/>
    <n v="1"/>
    <n v="0"/>
    <n v="1"/>
    <n v="1"/>
    <n v="1"/>
    <n v="0"/>
  </r>
  <r>
    <s v="Stevens, Jacob II"/>
    <s v="Stevens"/>
    <s v="M00391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Stevens, Jan"/>
    <s v="Stevens"/>
    <s v="M00392"/>
    <x v="0"/>
    <m/>
    <x v="1"/>
    <m/>
    <m/>
    <m/>
    <n v="0"/>
    <n v="1613"/>
    <n v="1627"/>
    <n v="15"/>
    <n v="1"/>
    <n v="1"/>
    <s v="1595"/>
    <s v="162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Stevens, Jacob I"/>
    <m/>
    <m/>
    <s v="ECO"/>
    <n v="1"/>
    <n v="0"/>
    <n v="0"/>
    <n v="1"/>
    <n v="1"/>
    <n v="0"/>
  </r>
  <r>
    <s v="Stevens, Pieter I"/>
    <s v="Stevens"/>
    <s v="M00393"/>
    <x v="0"/>
    <m/>
    <x v="1"/>
    <m/>
    <m/>
    <m/>
    <n v="0"/>
    <n v="1558"/>
    <n v="1566"/>
    <n v="9"/>
    <n v="1"/>
    <n v="0"/>
    <s v="1540"/>
    <s v="1620"/>
    <s v="Mechelen"/>
    <n v="51.0167"/>
    <n v="4.4667000000000003"/>
    <n v="0"/>
    <x v="1"/>
    <n v="0"/>
    <s v="1560"/>
    <n v="1566"/>
    <m/>
    <x v="11"/>
    <n v="1567"/>
    <m/>
    <x v="1"/>
    <m/>
    <m/>
    <m/>
    <m/>
    <m/>
    <m/>
    <m/>
    <s v="Prague"/>
    <m/>
    <m/>
    <m/>
    <m/>
    <m/>
    <m/>
    <m/>
    <m/>
    <m/>
    <s v="ECO"/>
    <n v="1"/>
    <n v="1"/>
    <n v="0"/>
    <n v="0"/>
    <n v="0"/>
    <n v="0"/>
  </r>
  <r>
    <s v="Stevens, Pieter II"/>
    <s v="Stevens"/>
    <s v="M00394"/>
    <x v="0"/>
    <m/>
    <x v="1"/>
    <m/>
    <m/>
    <m/>
    <n v="0"/>
    <n v="1585"/>
    <n v="1589"/>
    <n v="5"/>
    <n v="1"/>
    <n v="0"/>
    <s v="1567"/>
    <s v="1624"/>
    <s v="Mechelen"/>
    <n v="51.0167"/>
    <n v="4.4667000000000003"/>
    <n v="1"/>
    <x v="1"/>
    <n v="0"/>
    <s v="1580"/>
    <n v="1589"/>
    <m/>
    <x v="3"/>
    <n v="1590"/>
    <m/>
    <x v="1"/>
    <m/>
    <m/>
    <m/>
    <m/>
    <m/>
    <m/>
    <m/>
    <s v="Prague"/>
    <m/>
    <m/>
    <m/>
    <m/>
    <m/>
    <m/>
    <m/>
    <m/>
    <m/>
    <s v="ECO"/>
    <n v="1"/>
    <n v="0"/>
    <n v="1"/>
    <n v="0"/>
    <n v="0"/>
    <n v="0"/>
  </r>
  <r>
    <s v="Storm, Jan"/>
    <s v="Storm"/>
    <s v="M00395"/>
    <x v="0"/>
    <m/>
    <x v="1"/>
    <m/>
    <m/>
    <m/>
    <n v="0"/>
    <n v="1573"/>
    <n v="1591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23"/>
    <n v="1"/>
    <n v="0"/>
    <n v="1"/>
    <n v="0"/>
    <n v="0"/>
    <n v="0"/>
  </r>
  <r>
    <s v="Struelens, Jan"/>
    <s v="Struelens"/>
    <s v="M00396"/>
    <x v="0"/>
    <n v="1"/>
    <x v="0"/>
    <m/>
    <m/>
    <m/>
    <n v="1"/>
    <n v="1616"/>
    <n v="1622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Suen, Gielis"/>
    <s v="Suen"/>
    <s v="M00397"/>
    <x v="0"/>
    <n v="1"/>
    <x v="6"/>
    <m/>
    <m/>
    <m/>
    <n v="1"/>
    <n v="1618"/>
    <n v="1624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Swinnen, Rombout"/>
    <s v="Swinnen"/>
    <s v="M00398"/>
    <x v="0"/>
    <n v="1"/>
    <x v="0"/>
    <m/>
    <m/>
    <m/>
    <n v="1"/>
    <n v="1572"/>
    <n v="157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Thys, Hendrick"/>
    <s v="Thys"/>
    <s v="M00399"/>
    <x v="0"/>
    <m/>
    <x v="1"/>
    <m/>
    <m/>
    <m/>
    <n v="0"/>
    <n v="1561"/>
    <n v="1587"/>
    <n v="27"/>
    <n v="0"/>
    <n v="0"/>
    <s v="????"/>
    <s v="1600"/>
    <s v="Mechelen"/>
    <n v="51.0167"/>
    <n v="4.4667000000000003"/>
    <n v="0"/>
    <x v="1"/>
    <n v="0"/>
    <s v="1560"/>
    <n v="1566"/>
    <n v="1583"/>
    <x v="3"/>
    <n v="1583"/>
    <n v="1587"/>
    <x v="2"/>
    <n v="1587"/>
    <n v="1600"/>
    <s v="Delft"/>
    <m/>
    <m/>
    <m/>
    <m/>
    <s v="Delft"/>
    <m/>
    <m/>
    <m/>
    <m/>
    <m/>
    <m/>
    <m/>
    <m/>
    <m/>
    <s v="ECO"/>
    <n v="1"/>
    <n v="1"/>
    <n v="1"/>
    <n v="0"/>
    <n v="0"/>
    <n v="0"/>
  </r>
  <r>
    <s v="Thys, Joachim"/>
    <s v="Thys"/>
    <s v="M00400"/>
    <x v="0"/>
    <n v="6"/>
    <x v="1"/>
    <m/>
    <n v="1"/>
    <m/>
    <n v="1"/>
    <n v="1589"/>
    <n v="1619"/>
    <n v="3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Beagle, Anthony"/>
    <m/>
    <m/>
    <s v="Beagle, Peter"/>
    <m/>
    <m/>
    <m/>
    <m/>
    <s v="AL; Neefs 310"/>
    <n v="1"/>
    <n v="0"/>
    <n v="1"/>
    <n v="1"/>
    <n v="0"/>
    <n v="0"/>
  </r>
  <r>
    <s v="Tiron, Christiaen"/>
    <s v="Tiron"/>
    <s v="M00401"/>
    <x v="0"/>
    <n v="1"/>
    <x v="0"/>
    <m/>
    <m/>
    <m/>
    <n v="1"/>
    <n v="1597"/>
    <n v="160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Tissenaken, Bartholomeus"/>
    <s v="Tissenaken"/>
    <s v="M00402"/>
    <x v="0"/>
    <n v="1"/>
    <x v="6"/>
    <m/>
    <m/>
    <m/>
    <n v="1"/>
    <n v="1600"/>
    <n v="160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Tissenaken, David"/>
    <s v="Tissenaken"/>
    <s v="M00403"/>
    <x v="0"/>
    <n v="2"/>
    <x v="6"/>
    <m/>
    <m/>
    <m/>
    <n v="1"/>
    <n v="1610"/>
    <n v="1619"/>
    <n v="10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Tissenaken, Rombout"/>
    <s v="Tissenaken"/>
    <s v="M00404"/>
    <x v="0"/>
    <n v="5"/>
    <x v="6"/>
    <s v="stoffeerder"/>
    <m/>
    <m/>
    <n v="1"/>
    <n v="1588"/>
    <n v="1614"/>
    <n v="27"/>
    <n v="0"/>
    <n v="0"/>
    <m/>
    <n v="161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fs 332"/>
    <n v="1"/>
    <n v="0"/>
    <n v="1"/>
    <n v="1"/>
    <n v="0"/>
    <n v="0"/>
  </r>
  <r>
    <s v="Tissenaken, Tobias"/>
    <s v="Tissenaken"/>
    <s v="M00405"/>
    <x v="0"/>
    <n v="9"/>
    <x v="1"/>
    <m/>
    <m/>
    <m/>
    <n v="1"/>
    <n v="1584"/>
    <n v="1622"/>
    <n v="39"/>
    <n v="1"/>
    <n v="1"/>
    <m/>
    <n v="162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fs 332"/>
    <n v="1"/>
    <n v="0"/>
    <n v="1"/>
    <n v="1"/>
    <n v="1"/>
    <n v="0"/>
  </r>
  <r>
    <s v="Toussaint, Hendrik"/>
    <s v="Toussaint"/>
    <s v="M00406"/>
    <x v="0"/>
    <n v="1"/>
    <x v="4"/>
    <m/>
    <m/>
    <m/>
    <n v="1"/>
    <n v="1651"/>
    <n v="165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Toussaint, Karel"/>
    <s v="Toussaint"/>
    <s v="M00407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m/>
    <m/>
    <m/>
    <m/>
    <m/>
    <m/>
    <m/>
    <s v="Duverger"/>
    <n v="1"/>
    <n v="0"/>
    <n v="0"/>
    <n v="0"/>
    <n v="0"/>
    <n v="0"/>
  </r>
  <r>
    <s v="Toussaint, Nicolaes"/>
    <s v="Toussaint"/>
    <s v="M00408"/>
    <x v="0"/>
    <n v="1"/>
    <x v="2"/>
    <m/>
    <m/>
    <m/>
    <n v="1"/>
    <n v="1619"/>
    <n v="1691"/>
    <n v="73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1"/>
  </r>
  <r>
    <s v="Truyts, Jan"/>
    <s v="Truyts"/>
    <s v="M00409"/>
    <x v="0"/>
    <n v="2"/>
    <x v="1"/>
    <m/>
    <m/>
    <m/>
    <n v="1"/>
    <n v="1569"/>
    <n v="1591"/>
    <n v="2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Tuback, Pauwels"/>
    <s v="Tuback"/>
    <s v="M00410"/>
    <x v="0"/>
    <m/>
    <x v="1"/>
    <m/>
    <m/>
    <m/>
    <n v="0"/>
    <n v="1510"/>
    <n v="1534"/>
    <n v="2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76-77"/>
    <n v="1"/>
    <n v="0"/>
    <n v="0"/>
    <n v="0"/>
    <n v="0"/>
    <n v="0"/>
  </r>
  <r>
    <s v="Valentijn, ?"/>
    <s v="Valentijn"/>
    <s v="M00411"/>
    <x v="0"/>
    <n v="1"/>
    <x v="2"/>
    <m/>
    <m/>
    <m/>
    <n v="1"/>
    <n v="1649"/>
    <n v="165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Aerendonk, Joris"/>
    <s v="Van Aerendonk"/>
    <s v="M00412"/>
    <x v="0"/>
    <n v="1"/>
    <x v="0"/>
    <m/>
    <m/>
    <m/>
    <n v="1"/>
    <n v="1553"/>
    <n v="155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Aken, Sebastiaan"/>
    <s v="Van Aken"/>
    <s v="M00413"/>
    <x v="0"/>
    <m/>
    <x v="1"/>
    <m/>
    <m/>
    <m/>
    <n v="0"/>
    <n v="1668"/>
    <n v="1676"/>
    <n v="9"/>
    <n v="0"/>
    <n v="0"/>
    <s v="1648"/>
    <s v="1722"/>
    <s v="Mechelen"/>
    <n v="51.0167"/>
    <n v="4.4667000000000003"/>
    <n v="0"/>
    <x v="1"/>
    <n v="0"/>
    <s v="1670"/>
    <n v="1676"/>
    <m/>
    <x v="5"/>
    <n v="1697"/>
    <m/>
    <x v="22"/>
    <m/>
    <m/>
    <m/>
    <m/>
    <m/>
    <m/>
    <m/>
    <s v="Spain"/>
    <m/>
    <m/>
    <m/>
    <m/>
    <m/>
    <m/>
    <m/>
    <m/>
    <m/>
    <s v="ECO"/>
    <n v="1"/>
    <n v="0"/>
    <n v="0"/>
    <n v="0"/>
    <n v="0"/>
    <n v="1"/>
  </r>
  <r>
    <s v="Van Avont, Abraham"/>
    <s v="Van Avont"/>
    <s v="M00414"/>
    <x v="0"/>
    <n v="2"/>
    <x v="2"/>
    <m/>
    <m/>
    <m/>
    <n v="1"/>
    <n v="1612"/>
    <n v="1621"/>
    <n v="10"/>
    <n v="1"/>
    <n v="1"/>
    <n v="1593"/>
    <m/>
    <s v="Mechelen"/>
    <n v="51.0167"/>
    <n v="4.4667000000000003"/>
    <n v="1"/>
    <x v="1"/>
    <n v="0"/>
    <s v="1620"/>
    <n v="1621"/>
    <m/>
    <x v="2"/>
    <m/>
    <m/>
    <x v="0"/>
    <m/>
    <m/>
    <m/>
    <m/>
    <m/>
    <m/>
    <m/>
    <s v="Brussels"/>
    <m/>
    <m/>
    <m/>
    <m/>
    <m/>
    <s v="son"/>
    <s v="Van Avont, Hans"/>
    <m/>
    <m/>
    <s v="AL"/>
    <n v="1"/>
    <n v="0"/>
    <n v="0"/>
    <n v="1"/>
    <n v="0"/>
    <n v="0"/>
  </r>
  <r>
    <s v="Van Avont, Augustin"/>
    <s v="Van Avont"/>
    <s v="M00415"/>
    <x v="0"/>
    <m/>
    <x v="7"/>
    <m/>
    <m/>
    <m/>
    <n v="0"/>
    <n v="1622"/>
    <n v="1622"/>
    <n v="1"/>
    <n v="0"/>
    <n v="0"/>
    <s v="1602"/>
    <s v="????"/>
    <s v="Mechelen"/>
    <n v="51.0167"/>
    <n v="4.4667000000000003"/>
    <n v="1"/>
    <x v="1"/>
    <n v="0"/>
    <s v="1620"/>
    <n v="1622"/>
    <m/>
    <x v="9"/>
    <n v="1625"/>
    <m/>
    <x v="8"/>
    <m/>
    <m/>
    <m/>
    <m/>
    <m/>
    <m/>
    <m/>
    <s v="Brussels"/>
    <m/>
    <m/>
    <m/>
    <m/>
    <m/>
    <s v="son"/>
    <s v="Van Avont, Rombout"/>
    <m/>
    <m/>
    <s v="ECO; Neeffs 387-88"/>
    <n v="1"/>
    <n v="0"/>
    <n v="0"/>
    <n v="0"/>
    <n v="1"/>
    <n v="0"/>
  </r>
  <r>
    <s v="Van Avont, Elizabeth"/>
    <s v="Van Avont"/>
    <s v="M00416"/>
    <x v="0"/>
    <m/>
    <x v="1"/>
    <m/>
    <m/>
    <m/>
    <n v="0"/>
    <n v="1637"/>
    <n v="1695"/>
    <n v="59"/>
    <n v="1"/>
    <n v="0"/>
    <s v="1619"/>
    <s v="169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daughter"/>
    <s v="Van Avont, Melchior"/>
    <m/>
    <m/>
    <s v="ECO"/>
    <n v="1"/>
    <n v="0"/>
    <n v="0"/>
    <n v="0"/>
    <n v="1"/>
    <n v="1"/>
  </r>
  <r>
    <s v="Van Avont, Gilliam"/>
    <s v="Van Avont"/>
    <s v="M00417"/>
    <x v="0"/>
    <m/>
    <x v="2"/>
    <m/>
    <m/>
    <m/>
    <n v="0"/>
    <n v="1623"/>
    <n v="1625"/>
    <n v="3"/>
    <n v="1"/>
    <n v="0"/>
    <s v="1605"/>
    <s v="????"/>
    <s v="Mechelen"/>
    <n v="51.0167"/>
    <n v="4.4667000000000003"/>
    <n v="1"/>
    <x v="1"/>
    <n v="0"/>
    <s v="1620"/>
    <n v="1625"/>
    <m/>
    <x v="6"/>
    <m/>
    <m/>
    <x v="0"/>
    <m/>
    <m/>
    <m/>
    <m/>
    <m/>
    <m/>
    <m/>
    <s v="Amsterdam"/>
    <m/>
    <m/>
    <m/>
    <m/>
    <m/>
    <s v="son"/>
    <s v="Van Avont, Rombout"/>
    <m/>
    <m/>
    <s v="ECO"/>
    <n v="1"/>
    <n v="0"/>
    <n v="0"/>
    <n v="0"/>
    <n v="1"/>
    <n v="0"/>
  </r>
  <r>
    <s v="Van Avont, Hans"/>
    <s v="Van Avont"/>
    <s v="M00418"/>
    <x v="0"/>
    <n v="10"/>
    <x v="1"/>
    <s v="beeldsnijder"/>
    <m/>
    <m/>
    <n v="1"/>
    <n v="1595"/>
    <n v="1632"/>
    <n v="38"/>
    <n v="1"/>
    <n v="0"/>
    <n v="1579"/>
    <s v="1634?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0"/>
  </r>
  <r>
    <s v="Van Avont, Jacomina"/>
    <s v="Van Avont"/>
    <s v="M00419"/>
    <x v="0"/>
    <m/>
    <x v="1"/>
    <m/>
    <m/>
    <m/>
    <n v="0"/>
    <n v="1637"/>
    <n v="1655"/>
    <m/>
    <n v="0"/>
    <n v="0"/>
    <s v="1619"/>
    <s v="1673"/>
    <s v="Mechelen"/>
    <n v="51.0167"/>
    <n v="4.4667000000000003"/>
    <n v="0"/>
    <x v="1"/>
    <n v="0"/>
    <m/>
    <m/>
    <m/>
    <x v="6"/>
    <m/>
    <m/>
    <x v="0"/>
    <m/>
    <m/>
    <m/>
    <m/>
    <m/>
    <m/>
    <m/>
    <s v="Amsterdam"/>
    <m/>
    <m/>
    <m/>
    <m/>
    <m/>
    <s v="daughter"/>
    <s v="Van Avont, Melchior"/>
    <m/>
    <m/>
    <s v="ECO"/>
    <n v="1"/>
    <n v="0"/>
    <n v="0"/>
    <n v="0"/>
    <n v="1"/>
    <n v="1"/>
  </r>
  <r>
    <s v="Van Avont, Melchior"/>
    <s v="Van Avont"/>
    <s v="M00420"/>
    <x v="0"/>
    <n v="2"/>
    <x v="1"/>
    <m/>
    <m/>
    <m/>
    <n v="1"/>
    <n v="1611"/>
    <n v="1652"/>
    <n v="42"/>
    <n v="1"/>
    <n v="1"/>
    <n v="1592"/>
    <n v="1652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an Avont, Hans"/>
    <m/>
    <m/>
    <s v="AL"/>
    <n v="1"/>
    <n v="0"/>
    <n v="0"/>
    <n v="1"/>
    <n v="1"/>
    <n v="1"/>
  </r>
  <r>
    <s v="Van Avont, Nicolas"/>
    <s v="Van Avont"/>
    <s v="M00421"/>
    <x v="0"/>
    <m/>
    <x v="1"/>
    <m/>
    <m/>
    <m/>
    <n v="0"/>
    <n v="1604"/>
    <n v="1622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1"/>
    <n v="1"/>
    <n v="1"/>
    <n v="0"/>
  </r>
  <r>
    <s v="Van Avont, Peter"/>
    <s v="Van Avont"/>
    <s v="M00422"/>
    <x v="0"/>
    <n v="1"/>
    <x v="1"/>
    <m/>
    <m/>
    <m/>
    <n v="1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nother Pieter van Avont, has pupil in 1601 (so different than the son of Hans van Avont)"/>
    <n v="1"/>
    <n v="0"/>
    <n v="0"/>
    <n v="0"/>
    <n v="0"/>
    <n v="0"/>
  </r>
  <r>
    <s v="Van Avont, Pieter"/>
    <s v="Van Avont"/>
    <s v="M00423"/>
    <x v="0"/>
    <m/>
    <x v="1"/>
    <m/>
    <n v="1"/>
    <n v="1"/>
    <n v="0"/>
    <n v="1620"/>
    <n v="1622"/>
    <n v="3"/>
    <n v="0"/>
    <n v="0"/>
    <n v="1600"/>
    <n v="1652"/>
    <s v="Mechelen"/>
    <n v="51.0167"/>
    <n v="4.4667000000000003"/>
    <n v="1"/>
    <x v="1"/>
    <n v="0"/>
    <s v="1620"/>
    <n v="1622"/>
    <n v="1652"/>
    <x v="3"/>
    <m/>
    <m/>
    <x v="0"/>
    <m/>
    <m/>
    <m/>
    <m/>
    <m/>
    <m/>
    <m/>
    <s v="Antwerp"/>
    <n v="1"/>
    <m/>
    <m/>
    <m/>
    <m/>
    <s v="son"/>
    <s v="Van Avont, Hans"/>
    <m/>
    <m/>
    <s v="AL; Neeffs 384-87"/>
    <n v="1"/>
    <n v="0"/>
    <n v="0"/>
    <n v="1"/>
    <n v="1"/>
    <n v="0"/>
  </r>
  <r>
    <s v="Van Avont, Rombout"/>
    <s v="Van Avont"/>
    <s v="M00424"/>
    <x v="0"/>
    <n v="4"/>
    <x v="1"/>
    <m/>
    <m/>
    <m/>
    <n v="1"/>
    <n v="1600"/>
    <n v="1608"/>
    <n v="9"/>
    <n v="0"/>
    <n v="1"/>
    <n v="1570"/>
    <n v="1619"/>
    <s v="Mechelen"/>
    <n v="51.0167"/>
    <n v="4.4667000000000003"/>
    <n v="1"/>
    <x v="1"/>
    <n v="0"/>
    <s v="1600"/>
    <n v="1608"/>
    <m/>
    <x v="3"/>
    <m/>
    <m/>
    <x v="0"/>
    <m/>
    <m/>
    <m/>
    <m/>
    <m/>
    <m/>
    <m/>
    <s v="Antwerp"/>
    <m/>
    <m/>
    <m/>
    <m/>
    <m/>
    <s v="son"/>
    <s v="Van Avont, Hans"/>
    <m/>
    <m/>
    <s v="AL; Monballieu"/>
    <n v="1"/>
    <n v="0"/>
    <n v="1"/>
    <n v="0"/>
    <n v="0"/>
    <n v="0"/>
  </r>
  <r>
    <s v="Van Battel, Gillis"/>
    <s v="Van Battel"/>
    <s v="M00425"/>
    <x v="0"/>
    <m/>
    <x v="1"/>
    <m/>
    <m/>
    <m/>
    <n v="0"/>
    <n v="1554"/>
    <n v="156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Van Battel, Jacques"/>
    <s v="Van Battel"/>
    <s v="M00426"/>
    <x v="0"/>
    <m/>
    <x v="1"/>
    <m/>
    <m/>
    <m/>
    <n v="0"/>
    <n v="1527"/>
    <n v="1557"/>
    <n v="31"/>
    <n v="0"/>
    <n v="0"/>
    <s v="1510"/>
    <s v="155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Van Battel, Jan II"/>
    <s v="Van Battel"/>
    <s v="M00427"/>
    <x v="0"/>
    <m/>
    <x v="1"/>
    <m/>
    <m/>
    <m/>
    <n v="0"/>
    <n v="1504"/>
    <n v="1557"/>
    <n v="54"/>
    <n v="0"/>
    <n v="0"/>
    <s v="1477"/>
    <s v="1557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Van Battel, Rombout"/>
    <s v="Van Battel"/>
    <s v="M00428"/>
    <x v="0"/>
    <m/>
    <x v="1"/>
    <m/>
    <m/>
    <m/>
    <n v="0"/>
    <n v="1512"/>
    <n v="1573"/>
    <n v="6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1"/>
    <n v="0"/>
    <n v="0"/>
    <n v="0"/>
  </r>
  <r>
    <s v="Van Bintel, Jan"/>
    <s v="Van Bintel"/>
    <s v="M00429"/>
    <x v="0"/>
    <n v="1"/>
    <x v="1"/>
    <m/>
    <m/>
    <m/>
    <n v="1"/>
    <n v="1657"/>
    <n v="16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Calster, Merten"/>
    <s v="Van Calster"/>
    <s v="M00430"/>
    <x v="0"/>
    <n v="12"/>
    <x v="2"/>
    <m/>
    <m/>
    <m/>
    <n v="1"/>
    <n v="1599"/>
    <n v="1628"/>
    <n v="30"/>
    <n v="1"/>
    <n v="1"/>
    <s v="????"/>
    <s v="1628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0"/>
  </r>
  <r>
    <s v="Van Campenhout, Frans"/>
    <s v="Van Campenhout"/>
    <s v="M00431"/>
    <x v="0"/>
    <n v="2"/>
    <x v="1"/>
    <m/>
    <m/>
    <m/>
    <n v="1"/>
    <n v="1628"/>
    <n v="1635"/>
    <n v="8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Van Coninxloo, Bartholomeus"/>
    <s v="Van Coninxloo"/>
    <s v="M00432"/>
    <x v="0"/>
    <n v="3"/>
    <x v="1"/>
    <m/>
    <m/>
    <m/>
    <n v="1"/>
    <n v="1577"/>
    <n v="1625"/>
    <n v="49"/>
    <n v="1"/>
    <n v="1"/>
    <s v="1550"/>
    <s v="1625?"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Beagle, Anthony"/>
    <m/>
    <m/>
    <s v="Beagle, Peter"/>
    <m/>
    <m/>
    <m/>
    <m/>
    <s v="AL; Neefs 310; ECO"/>
    <n v="1"/>
    <n v="0"/>
    <n v="1"/>
    <n v="1"/>
    <n v="1"/>
    <n v="0"/>
  </r>
  <r>
    <s v="Van Craesbeeck, Francois"/>
    <s v="Van Craesbeeck"/>
    <s v="M00433"/>
    <x v="0"/>
    <m/>
    <x v="1"/>
    <m/>
    <m/>
    <m/>
    <n v="0"/>
    <n v="1673"/>
    <n v="1691"/>
    <m/>
    <n v="0"/>
    <n v="0"/>
    <n v="1650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1"/>
  </r>
  <r>
    <s v="Van Crieckenbeeck, Adriaen"/>
    <s v="Van Crieckenbeeck"/>
    <s v="M00434"/>
    <x v="0"/>
    <m/>
    <x v="1"/>
    <m/>
    <m/>
    <m/>
    <n v="0"/>
    <n v="1565"/>
    <n v="1585"/>
    <n v="21"/>
    <n v="0"/>
    <n v="0"/>
    <s v="1545?"/>
    <n v="1620"/>
    <s v="Mechelen"/>
    <n v="51.0167"/>
    <n v="4.4667000000000003"/>
    <n v="1"/>
    <x v="1"/>
    <n v="0"/>
    <s v="1580"/>
    <n v="1585"/>
    <n v="1587"/>
    <x v="3"/>
    <n v="1587"/>
    <n v="1602"/>
    <x v="5"/>
    <m/>
    <m/>
    <m/>
    <m/>
    <m/>
    <m/>
    <m/>
    <s v="Amsterdam"/>
    <m/>
    <m/>
    <m/>
    <m/>
    <m/>
    <s v="father"/>
    <s v="Van Crieckenbeeck, Francois"/>
    <s v="father"/>
    <s v="Van Crieckenbeeck, Jacques"/>
    <s v="ECO; Briels"/>
    <n v="1"/>
    <n v="1"/>
    <n v="1"/>
    <n v="0"/>
    <n v="0"/>
    <n v="0"/>
  </r>
  <r>
    <s v="Van Crieckenbeeck, Francois"/>
    <s v="Van Crieckenbeeck"/>
    <s v="M00435"/>
    <x v="0"/>
    <m/>
    <x v="1"/>
    <m/>
    <m/>
    <m/>
    <n v="0"/>
    <n v="1594"/>
    <n v="1598"/>
    <n v="5"/>
    <n v="0"/>
    <n v="0"/>
    <n v="1576"/>
    <n v="1614"/>
    <s v="Mechelen"/>
    <n v="51.0167"/>
    <n v="4.4667000000000003"/>
    <n v="1"/>
    <x v="1"/>
    <n v="0"/>
    <s v="1590"/>
    <n v="1598"/>
    <n v="1614"/>
    <x v="6"/>
    <m/>
    <m/>
    <x v="0"/>
    <m/>
    <m/>
    <m/>
    <m/>
    <m/>
    <m/>
    <m/>
    <s v="Amsterdam"/>
    <m/>
    <m/>
    <m/>
    <m/>
    <m/>
    <s v="son"/>
    <s v="Van Crieckenbeeck, Adriaen"/>
    <m/>
    <m/>
    <s v="ECO; Briels"/>
    <n v="1"/>
    <n v="0"/>
    <n v="1"/>
    <n v="0"/>
    <n v="0"/>
    <n v="0"/>
  </r>
  <r>
    <s v="Van Crieckenbeeck, Jacques"/>
    <s v="Van Crieckenbeeck"/>
    <s v="M00436"/>
    <x v="0"/>
    <m/>
    <x v="1"/>
    <m/>
    <m/>
    <m/>
    <n v="0"/>
    <n v="1589"/>
    <n v="1598"/>
    <n v="10"/>
    <n v="0"/>
    <n v="0"/>
    <n v="1571"/>
    <n v="1612"/>
    <s v="Mechelen"/>
    <n v="51.0167"/>
    <n v="4.4667000000000003"/>
    <n v="1"/>
    <x v="1"/>
    <n v="0"/>
    <s v="1590"/>
    <n v="1598"/>
    <n v="1612"/>
    <x v="6"/>
    <m/>
    <m/>
    <x v="0"/>
    <m/>
    <m/>
    <m/>
    <m/>
    <m/>
    <m/>
    <m/>
    <s v="Amsterdam"/>
    <m/>
    <m/>
    <m/>
    <m/>
    <m/>
    <s v="son"/>
    <s v="Van Crieckenbeeck, Adriaen"/>
    <m/>
    <m/>
    <s v="ECO; Briels"/>
    <n v="1"/>
    <n v="0"/>
    <n v="1"/>
    <n v="0"/>
    <n v="0"/>
    <n v="0"/>
  </r>
  <r>
    <s v="Van de Kerckhove, Coenraet"/>
    <s v="Van de Kerckhove"/>
    <s v="M00437"/>
    <x v="0"/>
    <n v="2"/>
    <x v="2"/>
    <m/>
    <m/>
    <m/>
    <n v="1"/>
    <n v="1614"/>
    <n v="1669"/>
    <n v="56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1"/>
  </r>
  <r>
    <s v="Van de Kerckhove, Constant"/>
    <s v="Van de Kerckhove"/>
    <s v="M00438"/>
    <x v="0"/>
    <n v="1"/>
    <x v="2"/>
    <m/>
    <m/>
    <m/>
    <n v="1"/>
    <n v="1652"/>
    <n v="165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 Putte, Bernard"/>
    <s v="Van de Putte"/>
    <s v="M00439"/>
    <x v="0"/>
    <m/>
    <x v="9"/>
    <s v="printer"/>
    <m/>
    <m/>
    <n v="0"/>
    <n v="1572"/>
    <n v="1578"/>
    <n v="7"/>
    <n v="0"/>
    <n v="0"/>
    <n v="1528"/>
    <n v="1580"/>
    <s v="Mechelen"/>
    <n v="51.0167"/>
    <n v="4.4667000000000003"/>
    <n v="0"/>
    <x v="1"/>
    <n v="0"/>
    <s v="1540"/>
    <n v="1549"/>
    <n v="1572"/>
    <x v="3"/>
    <n v="1572"/>
    <n v="1578"/>
    <x v="2"/>
    <n v="1578"/>
    <n v="1580"/>
    <s v="Antwerp"/>
    <m/>
    <m/>
    <m/>
    <m/>
    <s v="Antwerp"/>
    <m/>
    <m/>
    <m/>
    <m/>
    <m/>
    <m/>
    <m/>
    <m/>
    <m/>
    <m/>
    <n v="1"/>
    <n v="0"/>
    <n v="1"/>
    <n v="0"/>
    <n v="0"/>
    <n v="0"/>
  </r>
  <r>
    <s v="Van de Steen, Jasper"/>
    <s v="Van de Steen"/>
    <s v="M00440"/>
    <x v="0"/>
    <n v="1"/>
    <x v="2"/>
    <m/>
    <m/>
    <m/>
    <n v="1"/>
    <n v="1628"/>
    <n v="163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Van de Venne, Jan"/>
    <s v="Van de Venne"/>
    <s v="M00441"/>
    <x v="0"/>
    <m/>
    <x v="1"/>
    <m/>
    <m/>
    <m/>
    <n v="0"/>
    <n v="1610"/>
    <n v="1616"/>
    <n v="7"/>
    <n v="0"/>
    <n v="0"/>
    <n v="1592"/>
    <n v="1651"/>
    <s v="Mechelen"/>
    <n v="51.0167"/>
    <n v="4.4667000000000003"/>
    <n v="1"/>
    <x v="1"/>
    <n v="0"/>
    <s v="1610"/>
    <n v="1616"/>
    <n v="1651"/>
    <x v="2"/>
    <m/>
    <m/>
    <x v="0"/>
    <m/>
    <m/>
    <m/>
    <m/>
    <m/>
    <m/>
    <m/>
    <s v="Brussels"/>
    <m/>
    <m/>
    <m/>
    <m/>
    <m/>
    <m/>
    <m/>
    <m/>
    <m/>
    <s v="AL; Vlieghe 1983, 289; ECO"/>
    <n v="1"/>
    <n v="0"/>
    <n v="0"/>
    <n v="1"/>
    <n v="0"/>
    <n v="0"/>
  </r>
  <r>
    <s v="Van de Venne, Marten"/>
    <s v="Van de Venne"/>
    <s v="M00442"/>
    <x v="0"/>
    <n v="2"/>
    <x v="1"/>
    <m/>
    <m/>
    <m/>
    <n v="1"/>
    <n v="1615"/>
    <n v="1625"/>
    <n v="11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an de Wal, Jan"/>
    <s v="Van de Wal"/>
    <s v="M00443"/>
    <x v="0"/>
    <n v="1"/>
    <x v="1"/>
    <m/>
    <m/>
    <m/>
    <n v="1"/>
    <n v="1612"/>
    <n v="161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an den Blocke, Francois II"/>
    <s v="Van den Blocke"/>
    <s v="M00444"/>
    <x v="0"/>
    <n v="3"/>
    <x v="1"/>
    <m/>
    <m/>
    <m/>
    <n v="1"/>
    <n v="1547"/>
    <n v="1566"/>
    <n v="2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s 307"/>
    <n v="1"/>
    <n v="1"/>
    <n v="0"/>
    <n v="0"/>
    <n v="0"/>
    <n v="0"/>
  </r>
  <r>
    <s v="Van den Blocke, Cornelis"/>
    <s v="Van den Blocke"/>
    <s v="M00445"/>
    <x v="0"/>
    <m/>
    <x v="2"/>
    <m/>
    <m/>
    <m/>
    <n v="0"/>
    <n v="1586"/>
    <n v="1606"/>
    <n v="21"/>
    <n v="0"/>
    <n v="0"/>
    <n v="1568"/>
    <n v="1629"/>
    <s v="Mechelen"/>
    <n v="51.0167"/>
    <n v="4.4667000000000003"/>
    <n v="1"/>
    <x v="1"/>
    <n v="0"/>
    <s v="1600"/>
    <n v="1606"/>
    <m/>
    <x v="6"/>
    <n v="1621"/>
    <m/>
    <x v="0"/>
    <m/>
    <m/>
    <m/>
    <m/>
    <m/>
    <m/>
    <m/>
    <s v="Amsterdam"/>
    <m/>
    <m/>
    <m/>
    <m/>
    <m/>
    <s v="son"/>
    <s v="Van den Blocke, Francois"/>
    <m/>
    <m/>
    <s v="ECO"/>
    <n v="1"/>
    <n v="0"/>
    <n v="1"/>
    <n v="0"/>
    <n v="0"/>
    <n v="0"/>
  </r>
  <r>
    <s v="Van den Blocke, Francois"/>
    <s v="Van den Blocke"/>
    <s v="M00446"/>
    <x v="0"/>
    <m/>
    <x v="2"/>
    <m/>
    <m/>
    <m/>
    <n v="0"/>
    <n v="1590"/>
    <n v="1595"/>
    <n v="6"/>
    <n v="0"/>
    <n v="0"/>
    <n v="1572"/>
    <n v="1612"/>
    <s v="Mechelen"/>
    <n v="51.0167"/>
    <n v="4.4667000000000003"/>
    <n v="1"/>
    <x v="1"/>
    <n v="0"/>
    <s v="1590"/>
    <n v="1595"/>
    <m/>
    <x v="6"/>
    <n v="1612"/>
    <m/>
    <x v="0"/>
    <m/>
    <m/>
    <m/>
    <m/>
    <m/>
    <m/>
    <m/>
    <s v="Amsterdam"/>
    <m/>
    <m/>
    <m/>
    <m/>
    <m/>
    <s v="son"/>
    <s v="Van den Blocke, Francois"/>
    <m/>
    <m/>
    <s v="ECO"/>
    <n v="1"/>
    <n v="0"/>
    <n v="1"/>
    <n v="0"/>
    <n v="0"/>
    <n v="0"/>
  </r>
  <r>
    <s v="Van den Blocke, Philip"/>
    <s v="Van den Blocke"/>
    <s v="M00447"/>
    <x v="0"/>
    <m/>
    <x v="2"/>
    <m/>
    <m/>
    <m/>
    <n v="0"/>
    <n v="1568"/>
    <n v="1576"/>
    <n v="9"/>
    <n v="0"/>
    <n v="0"/>
    <n v="1545"/>
    <n v="1609"/>
    <s v="Mechelen"/>
    <n v="51.0167"/>
    <n v="4.4667000000000003"/>
    <n v="1"/>
    <x v="1"/>
    <n v="0"/>
    <s v="1570"/>
    <n v="1576"/>
    <m/>
    <x v="10"/>
    <n v="1580"/>
    <m/>
    <x v="5"/>
    <m/>
    <m/>
    <m/>
    <m/>
    <m/>
    <m/>
    <m/>
    <s v="Amsterdam"/>
    <m/>
    <m/>
    <m/>
    <m/>
    <m/>
    <s v="father"/>
    <s v="Van den Blocke, Cornelis"/>
    <s v="father"/>
    <s v="Van den Blocke, Francois"/>
    <s v="ECO"/>
    <n v="1"/>
    <n v="1"/>
    <n v="1"/>
    <n v="0"/>
    <n v="0"/>
    <n v="0"/>
  </r>
  <r>
    <s v="Van den Blocke, Piet"/>
    <s v="Van den Blocke"/>
    <s v="M00448"/>
    <x v="0"/>
    <n v="1"/>
    <x v="2"/>
    <m/>
    <m/>
    <m/>
    <n v="1"/>
    <n v="1561"/>
    <n v="156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n Blocke, Sielis"/>
    <s v="Van den Blocke"/>
    <s v="M00449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n Blocke, Willem"/>
    <s v="Van den Blocke"/>
    <s v="M00450"/>
    <x v="0"/>
    <m/>
    <x v="2"/>
    <m/>
    <m/>
    <m/>
    <n v="0"/>
    <n v="1572"/>
    <n v="1620"/>
    <n v="49"/>
    <n v="1"/>
    <n v="0"/>
    <n v="1550"/>
    <n v="1628"/>
    <s v="Mechelen"/>
    <n v="51.0167"/>
    <n v="4.4667000000000003"/>
    <n v="0"/>
    <x v="1"/>
    <n v="0"/>
    <s v="1560"/>
    <n v="1569"/>
    <m/>
    <x v="27"/>
    <n v="1584"/>
    <m/>
    <x v="23"/>
    <m/>
    <m/>
    <m/>
    <m/>
    <m/>
    <m/>
    <m/>
    <s v="Danzig"/>
    <m/>
    <m/>
    <m/>
    <m/>
    <m/>
    <m/>
    <m/>
    <m/>
    <m/>
    <s v="ECO"/>
    <n v="1"/>
    <n v="0"/>
    <n v="1"/>
    <n v="1"/>
    <n v="0"/>
    <n v="0"/>
  </r>
  <r>
    <s v="Van den Bossche, ?"/>
    <s v="Van den Bossche"/>
    <s v="M00451"/>
    <x v="0"/>
    <n v="1"/>
    <x v="1"/>
    <m/>
    <m/>
    <m/>
    <n v="1"/>
    <n v="1610"/>
    <n v="1619"/>
    <n v="10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an den Bossche, Jan"/>
    <s v="Van den Bossche"/>
    <s v="M00452"/>
    <x v="0"/>
    <n v="5"/>
    <x v="1"/>
    <m/>
    <m/>
    <m/>
    <n v="1"/>
    <n v="1603"/>
    <n v="1616"/>
    <n v="1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an den Bossche, Ludolph"/>
    <m/>
    <m/>
    <s v="Neeffss, 291"/>
    <n v="1"/>
    <n v="0"/>
    <n v="1"/>
    <n v="1"/>
    <n v="0"/>
    <n v="0"/>
  </r>
  <r>
    <s v="Van den Bossche, Ludolph"/>
    <s v="Van den Bossche"/>
    <s v="M00453"/>
    <x v="0"/>
    <m/>
    <x v="1"/>
    <m/>
    <m/>
    <m/>
    <n v="0"/>
    <n v="1585"/>
    <n v="1619"/>
    <n v="35"/>
    <n v="1"/>
    <n v="0"/>
    <m/>
    <n v="161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Van den Bossche, Pieter"/>
    <s v="father"/>
    <s v="Van den Bossche, Jan"/>
    <s v="; Neeffs 290"/>
    <n v="1"/>
    <n v="0"/>
    <n v="1"/>
    <n v="1"/>
    <n v="0"/>
    <n v="0"/>
  </r>
  <r>
    <s v="Van den Bossche, Peter"/>
    <s v="Van den Bossche"/>
    <s v="M00454"/>
    <x v="0"/>
    <n v="1"/>
    <x v="2"/>
    <m/>
    <m/>
    <m/>
    <n v="1"/>
    <n v="1596"/>
    <n v="1619"/>
    <n v="24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an den Bossche, Pieter"/>
    <s v="Van den Bossche"/>
    <s v="M00455"/>
    <x v="0"/>
    <m/>
    <x v="1"/>
    <m/>
    <m/>
    <m/>
    <n v="0"/>
    <n v="1634"/>
    <n v="1652"/>
    <n v="19"/>
    <n v="1"/>
    <n v="0"/>
    <m/>
    <n v="1652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an den Bossche, Ludolph"/>
    <m/>
    <m/>
    <s v="Neeffs, 291"/>
    <n v="1"/>
    <n v="0"/>
    <n v="0"/>
    <n v="0"/>
    <n v="1"/>
    <n v="1"/>
  </r>
  <r>
    <s v="Van den Broecke, Crispijn"/>
    <s v="Van den Broecke"/>
    <s v="M00456"/>
    <x v="0"/>
    <n v="1"/>
    <x v="1"/>
    <s v="architect"/>
    <m/>
    <m/>
    <n v="1"/>
    <n v="1565"/>
    <n v="1571"/>
    <n v="7"/>
    <n v="0"/>
    <n v="0"/>
    <s v="1524"/>
    <n v="1601"/>
    <s v="Mechelen"/>
    <n v="51.0167"/>
    <n v="4.4667000000000003"/>
    <n v="0"/>
    <x v="1"/>
    <n v="0"/>
    <s v="1550"/>
    <n v="1555"/>
    <m/>
    <x v="3"/>
    <n v="1585"/>
    <m/>
    <x v="24"/>
    <m/>
    <m/>
    <m/>
    <m/>
    <m/>
    <m/>
    <m/>
    <s v="Middelburg"/>
    <m/>
    <m/>
    <m/>
    <m/>
    <m/>
    <m/>
    <m/>
    <m/>
    <m/>
    <s v="AL"/>
    <n v="1"/>
    <n v="1"/>
    <n v="1"/>
    <n v="0"/>
    <n v="0"/>
    <n v="0"/>
  </r>
  <r>
    <s v="Van den Broecke, Guillaume"/>
    <s v="Van den Broecke"/>
    <s v="M00457"/>
    <x v="0"/>
    <n v="1"/>
    <x v="1"/>
    <m/>
    <m/>
    <m/>
    <n v="1"/>
    <n v="1612"/>
    <n v="1618"/>
    <n v="7"/>
    <n v="0"/>
    <n v="0"/>
    <s v="1589"/>
    <s v="????"/>
    <s v="Mechelen"/>
    <n v="51.0167"/>
    <n v="4.4667000000000003"/>
    <n v="1"/>
    <x v="1"/>
    <n v="0"/>
    <s v="1610"/>
    <n v="1618"/>
    <m/>
    <x v="28"/>
    <n v="1638"/>
    <m/>
    <x v="0"/>
    <m/>
    <m/>
    <m/>
    <m/>
    <m/>
    <m/>
    <m/>
    <s v="Haarlem"/>
    <m/>
    <m/>
    <m/>
    <m/>
    <m/>
    <m/>
    <m/>
    <m/>
    <m/>
    <s v="AL"/>
    <n v="1"/>
    <n v="0"/>
    <n v="0"/>
    <n v="1"/>
    <n v="0"/>
    <n v="0"/>
  </r>
  <r>
    <s v="Van den Broecke, Hendrik"/>
    <s v="Van den Broecke"/>
    <s v="M00458"/>
    <x v="0"/>
    <m/>
    <x v="1"/>
    <m/>
    <m/>
    <m/>
    <n v="0"/>
    <n v="1550"/>
    <n v="1560"/>
    <n v="11"/>
    <n v="0"/>
    <n v="0"/>
    <s v="1530"/>
    <s v="1597"/>
    <s v="Mechelen"/>
    <n v="51.0167"/>
    <n v="4.4667000000000003"/>
    <n v="0"/>
    <x v="1"/>
    <n v="0"/>
    <s v="1560"/>
    <n v="1560"/>
    <m/>
    <x v="11"/>
    <m/>
    <m/>
    <x v="0"/>
    <m/>
    <m/>
    <m/>
    <m/>
    <m/>
    <m/>
    <m/>
    <s v="Italy"/>
    <m/>
    <m/>
    <m/>
    <m/>
    <m/>
    <s v="brother"/>
    <s v="Van den Broecke, Crispijn"/>
    <m/>
    <m/>
    <s v="ECO"/>
    <n v="1"/>
    <n v="1"/>
    <n v="0"/>
    <n v="0"/>
    <n v="0"/>
    <n v="0"/>
  </r>
  <r>
    <s v="Van den Broecke, Jacques"/>
    <s v="Van den Broecke"/>
    <s v="M00459"/>
    <x v="0"/>
    <m/>
    <x v="1"/>
    <m/>
    <m/>
    <m/>
    <n v="0"/>
    <n v="1594"/>
    <n v="1612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1"/>
    <n v="1"/>
    <n v="0"/>
    <n v="0"/>
  </r>
  <r>
    <s v="Van den Broecke, Jan"/>
    <s v="Van den Broecke"/>
    <s v="M00460"/>
    <x v="0"/>
    <m/>
    <x v="1"/>
    <m/>
    <m/>
    <m/>
    <n v="0"/>
    <n v="1551"/>
    <n v="1569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Van den Broecke, Peter"/>
    <s v="Van den Broecke"/>
    <s v="M00461"/>
    <x v="0"/>
    <n v="8"/>
    <x v="2"/>
    <m/>
    <m/>
    <m/>
    <n v="1"/>
    <n v="1562"/>
    <n v="1605"/>
    <n v="4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an den Daele, Baptist"/>
    <s v="Van den Daele"/>
    <s v="M00462"/>
    <x v="0"/>
    <n v="1"/>
    <x v="0"/>
    <m/>
    <m/>
    <m/>
    <n v="1"/>
    <n v="1567"/>
    <n v="157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an den Dale, Jan Baptist"/>
    <s v="Van den Dale"/>
    <s v="M00463"/>
    <x v="0"/>
    <m/>
    <x v="1"/>
    <m/>
    <m/>
    <m/>
    <n v="0"/>
    <n v="1586"/>
    <n v="1605"/>
    <n v="20"/>
    <n v="0"/>
    <n v="0"/>
    <m/>
    <n v="160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00"/>
    <n v="1"/>
    <n v="0"/>
    <n v="1"/>
    <n v="0"/>
    <n v="0"/>
    <n v="0"/>
  </r>
  <r>
    <s v="Van den Dalen, Gerard"/>
    <s v="Van den Dalen"/>
    <s v="M00464"/>
    <x v="0"/>
    <m/>
    <x v="1"/>
    <m/>
    <m/>
    <m/>
    <n v="0"/>
    <n v="1616"/>
    <n v="1625"/>
    <n v="10"/>
    <n v="1"/>
    <n v="0"/>
    <n v="1596"/>
    <n v="1648"/>
    <s v="Mechelen"/>
    <n v="51.0167"/>
    <n v="4.4667000000000003"/>
    <n v="1"/>
    <x v="1"/>
    <n v="0"/>
    <s v="1620"/>
    <n v="1620"/>
    <n v="1625"/>
    <x v="7"/>
    <n v="1625"/>
    <n v="1625"/>
    <x v="2"/>
    <n v="1625"/>
    <n v="1648"/>
    <s v="Rome"/>
    <m/>
    <m/>
    <m/>
    <m/>
    <s v="Rome"/>
    <m/>
    <m/>
    <m/>
    <m/>
    <m/>
    <m/>
    <m/>
    <m/>
    <m/>
    <s v="ECO"/>
    <n v="1"/>
    <n v="0"/>
    <n v="0"/>
    <n v="1"/>
    <n v="1"/>
    <n v="0"/>
  </r>
  <r>
    <s v="Van den Dyck, Cornelis"/>
    <s v="Van den Dyck"/>
    <s v="M00465"/>
    <x v="0"/>
    <m/>
    <x v="1"/>
    <m/>
    <m/>
    <m/>
    <n v="0"/>
    <n v="1469"/>
    <n v="1487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0"/>
    <n v="0"/>
    <n v="0"/>
    <n v="0"/>
  </r>
  <r>
    <s v="Van den Enden, Machiel"/>
    <s v="Van den Enden"/>
    <s v="M00466"/>
    <x v="0"/>
    <n v="1"/>
    <x v="2"/>
    <m/>
    <m/>
    <m/>
    <n v="1"/>
    <n v="1661"/>
    <n v="166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n Eynde, Jan"/>
    <s v="Van den Eynde"/>
    <s v="M00467"/>
    <x v="0"/>
    <m/>
    <x v="11"/>
    <m/>
    <m/>
    <m/>
    <n v="0"/>
    <n v="1550"/>
    <n v="1568"/>
    <n v="1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95"/>
    <n v="1"/>
    <n v="1"/>
    <n v="0"/>
    <n v="0"/>
    <n v="0"/>
    <n v="0"/>
  </r>
  <r>
    <s v="Van den Eynde, Jan"/>
    <s v="Van den Eynde"/>
    <s v="M00468"/>
    <x v="0"/>
    <m/>
    <x v="11"/>
    <m/>
    <m/>
    <m/>
    <n v="0"/>
    <n v="1590"/>
    <n v="1608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0"/>
    <n v="1"/>
    <n v="0"/>
    <n v="0"/>
    <n v="0"/>
  </r>
  <r>
    <s v="Van den Houte, Adriaen I"/>
    <s v="Van den Houte"/>
    <s v="M00469"/>
    <x v="0"/>
    <n v="4"/>
    <x v="11"/>
    <m/>
    <m/>
    <m/>
    <n v="1"/>
    <n v="1554"/>
    <n v="1566"/>
    <n v="1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n Houte, Adriaen II"/>
    <s v="Van den Houte"/>
    <s v="M00470"/>
    <x v="0"/>
    <n v="3"/>
    <x v="1"/>
    <m/>
    <m/>
    <m/>
    <n v="1"/>
    <n v="1562"/>
    <n v="1582"/>
    <n v="21"/>
    <n v="0"/>
    <n v="0"/>
    <m/>
    <m/>
    <s v="Mechelen"/>
    <n v="51.0167"/>
    <n v="4.4667000000000003"/>
    <n v="1"/>
    <x v="1"/>
    <n v="0"/>
    <s v="1580"/>
    <n v="1582"/>
    <n v="1589"/>
    <x v="3"/>
    <m/>
    <m/>
    <x v="0"/>
    <m/>
    <m/>
    <m/>
    <m/>
    <m/>
    <m/>
    <m/>
    <s v="Antwerp"/>
    <m/>
    <m/>
    <m/>
    <m/>
    <m/>
    <s v="son"/>
    <s v="Van den Houte, Pieter"/>
    <m/>
    <m/>
    <s v="ECO; Neeffs 269"/>
    <n v="1"/>
    <n v="1"/>
    <n v="1"/>
    <n v="0"/>
    <n v="0"/>
    <n v="0"/>
  </r>
  <r>
    <s v="Van den Houte, Pieter"/>
    <s v="Van den Houte"/>
    <s v="M00471"/>
    <x v="0"/>
    <m/>
    <x v="1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Van den Houte, Adriaen II"/>
    <m/>
    <m/>
    <s v="Neeffs 270-71"/>
    <n v="1"/>
    <n v="0"/>
    <n v="0"/>
    <n v="0"/>
    <n v="0"/>
    <n v="0"/>
  </r>
  <r>
    <s v="Van den Steen, Jan"/>
    <s v="Van den Steen"/>
    <s v="M00472"/>
    <x v="0"/>
    <n v="1"/>
    <x v="2"/>
    <m/>
    <m/>
    <m/>
    <n v="1"/>
    <n v="1679"/>
    <n v="168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n Steen, Jasper"/>
    <s v="Van den Steen"/>
    <s v="M00473"/>
    <x v="0"/>
    <n v="1"/>
    <x v="1"/>
    <m/>
    <m/>
    <m/>
    <n v="1"/>
    <n v="1672"/>
    <n v="167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n Venne, Jan II"/>
    <s v="Van den Venne"/>
    <s v="M00474"/>
    <x v="0"/>
    <n v="1"/>
    <x v="12"/>
    <m/>
    <m/>
    <m/>
    <n v="1"/>
    <n v="1565"/>
    <n v="157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an den Wyer, Aert"/>
    <m/>
    <s v="M00475"/>
    <x v="0"/>
    <n v="1"/>
    <x v="0"/>
    <m/>
    <m/>
    <m/>
    <n v="1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en Wyer, Hubrecht Willemsz"/>
    <s v="Van den Wyer"/>
    <s v="M00476"/>
    <x v="0"/>
    <m/>
    <x v="1"/>
    <m/>
    <m/>
    <m/>
    <n v="0"/>
    <n v="1566"/>
    <n v="1584"/>
    <n v="19"/>
    <n v="0"/>
    <n v="0"/>
    <m/>
    <m/>
    <s v="Mechelen"/>
    <n v="51.0167"/>
    <n v="4.4667000000000003"/>
    <n v="1"/>
    <x v="1"/>
    <n v="0"/>
    <s v="1580"/>
    <n v="1584"/>
    <n v="1586"/>
    <x v="8"/>
    <n v="1586"/>
    <n v="1587"/>
    <x v="5"/>
    <m/>
    <m/>
    <m/>
    <m/>
    <m/>
    <m/>
    <m/>
    <s v="Amsterdam"/>
    <m/>
    <m/>
    <m/>
    <m/>
    <m/>
    <s v="son"/>
    <s v="Van de Weyer, Willem"/>
    <m/>
    <m/>
    <m/>
    <n v="1"/>
    <n v="1"/>
    <n v="1"/>
    <n v="0"/>
    <n v="0"/>
    <n v="0"/>
  </r>
  <r>
    <s v="Van den Wyer, Jacques"/>
    <s v="Van den Wyer"/>
    <s v="M00477"/>
    <x v="0"/>
    <m/>
    <x v="1"/>
    <m/>
    <m/>
    <m/>
    <n v="0"/>
    <n v="1591"/>
    <n v="1591"/>
    <n v="1"/>
    <n v="0"/>
    <n v="0"/>
    <n v="1588"/>
    <n v="1615"/>
    <s v="Mechelen"/>
    <n v="51.0167"/>
    <n v="4.4667000000000003"/>
    <n v="1"/>
    <x v="1"/>
    <n v="0"/>
    <s v="1590"/>
    <n v="1591"/>
    <n v="1615"/>
    <x v="4"/>
    <m/>
    <m/>
    <x v="0"/>
    <m/>
    <m/>
    <m/>
    <m/>
    <m/>
    <m/>
    <m/>
    <s v="Delft"/>
    <m/>
    <m/>
    <m/>
    <m/>
    <m/>
    <m/>
    <m/>
    <m/>
    <m/>
    <s v="ECO; Briels"/>
    <n v="1"/>
    <n v="0"/>
    <n v="1"/>
    <n v="0"/>
    <n v="0"/>
    <n v="0"/>
  </r>
  <r>
    <s v="Van den Wyer, Jan"/>
    <s v="Van den Wyer"/>
    <s v="M00478"/>
    <x v="0"/>
    <n v="1"/>
    <x v="1"/>
    <m/>
    <m/>
    <m/>
    <n v="1"/>
    <n v="1544"/>
    <n v="155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n Wyer, Joes"/>
    <s v="Van den Wyer"/>
    <s v="M00479"/>
    <x v="0"/>
    <n v="1"/>
    <x v="1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n Wyer, Willem"/>
    <s v="Van den Wyer"/>
    <s v="M00480"/>
    <x v="0"/>
    <n v="2"/>
    <x v="1"/>
    <m/>
    <m/>
    <m/>
    <n v="1"/>
    <n v="1542"/>
    <n v="1566"/>
    <n v="25"/>
    <n v="0"/>
    <n v="0"/>
    <n v="1522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Van de Weyer, Hubrecht Willemsz"/>
    <m/>
    <m/>
    <s v="AL"/>
    <n v="1"/>
    <n v="1"/>
    <n v="0"/>
    <n v="0"/>
    <n v="0"/>
    <n v="0"/>
  </r>
  <r>
    <s v="Van der Becken, Jan"/>
    <s v="Van der Becken"/>
    <s v="M00481"/>
    <x v="0"/>
    <n v="2"/>
    <x v="1"/>
    <m/>
    <m/>
    <m/>
    <n v="1"/>
    <n v="1603"/>
    <n v="1619"/>
    <n v="17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an der Becken, Philip"/>
    <s v="Van der Becken"/>
    <s v="M00482"/>
    <x v="0"/>
    <n v="1"/>
    <x v="0"/>
    <m/>
    <m/>
    <m/>
    <n v="1"/>
    <n v="1598"/>
    <n v="160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an der Beeck, Hans"/>
    <s v="Van der Becken"/>
    <s v="M00483"/>
    <x v="0"/>
    <n v="2"/>
    <x v="0"/>
    <m/>
    <m/>
    <m/>
    <n v="0"/>
    <n v="1592"/>
    <n v="1600"/>
    <n v="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r Borcht, Jacques"/>
    <s v="Van der Borcht"/>
    <s v="M00484"/>
    <x v="0"/>
    <n v="1"/>
    <x v="1"/>
    <m/>
    <m/>
    <m/>
    <n v="1"/>
    <n v="1563"/>
    <n v="1564"/>
    <n v="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ECO"/>
    <n v="1"/>
    <n v="1"/>
    <n v="0"/>
    <n v="0"/>
    <n v="0"/>
    <n v="0"/>
  </r>
  <r>
    <s v="Van der Borcht, Paul"/>
    <s v="Van der Borcht"/>
    <s v="M00485"/>
    <x v="0"/>
    <m/>
    <x v="1"/>
    <m/>
    <m/>
    <m/>
    <n v="0"/>
    <n v="1554"/>
    <n v="1572"/>
    <n v="19"/>
    <n v="0"/>
    <n v="0"/>
    <m/>
    <m/>
    <s v="Mechelen"/>
    <n v="51.0167"/>
    <n v="4.4667000000000003"/>
    <n v="1"/>
    <x v="1"/>
    <n v="0"/>
    <s v="1570"/>
    <n v="1572"/>
    <m/>
    <x v="3"/>
    <m/>
    <m/>
    <x v="0"/>
    <m/>
    <m/>
    <m/>
    <m/>
    <m/>
    <m/>
    <m/>
    <s v="Antwerp"/>
    <m/>
    <m/>
    <m/>
    <m/>
    <m/>
    <m/>
    <m/>
    <m/>
    <m/>
    <m/>
    <n v="1"/>
    <n v="1"/>
    <n v="1"/>
    <n v="0"/>
    <n v="0"/>
    <n v="0"/>
  </r>
  <r>
    <s v="Van der Borcht, Ph."/>
    <s v="Van der Borcht"/>
    <s v="M00486"/>
    <x v="0"/>
    <n v="1"/>
    <x v="1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r Borcht, Pieter"/>
    <s v="Van der Borcht"/>
    <s v="M00487"/>
    <x v="0"/>
    <m/>
    <x v="9"/>
    <m/>
    <m/>
    <n v="1"/>
    <n v="0"/>
    <n v="1555"/>
    <n v="1572"/>
    <n v="18"/>
    <n v="0"/>
    <n v="0"/>
    <s v="1535"/>
    <s v="1608"/>
    <s v="Mechelen"/>
    <n v="51.0167"/>
    <n v="4.4667000000000003"/>
    <n v="1"/>
    <x v="1"/>
    <n v="0"/>
    <s v="1570"/>
    <n v="1572"/>
    <m/>
    <x v="3"/>
    <m/>
    <m/>
    <x v="0"/>
    <m/>
    <m/>
    <m/>
    <m/>
    <m/>
    <m/>
    <m/>
    <s v="Antwerp"/>
    <m/>
    <m/>
    <m/>
    <m/>
    <m/>
    <m/>
    <m/>
    <m/>
    <m/>
    <s v="ECO"/>
    <n v="1"/>
    <n v="1"/>
    <n v="1"/>
    <n v="0"/>
    <n v="0"/>
    <n v="0"/>
  </r>
  <r>
    <s v="Van der Burch, Jan"/>
    <s v="Van der Burch"/>
    <s v="M00488"/>
    <x v="0"/>
    <m/>
    <x v="1"/>
    <m/>
    <m/>
    <m/>
    <n v="0"/>
    <n v="1590"/>
    <n v="1590"/>
    <m/>
    <n v="0"/>
    <n v="0"/>
    <m/>
    <s v="1608"/>
    <s v="Mechelen"/>
    <n v="51.0167"/>
    <n v="4.4667000000000003"/>
    <n v="1"/>
    <x v="1"/>
    <n v="0"/>
    <s v="1590"/>
    <n v="1590"/>
    <m/>
    <x v="4"/>
    <n v="1608"/>
    <m/>
    <x v="0"/>
    <m/>
    <m/>
    <m/>
    <m/>
    <m/>
    <m/>
    <m/>
    <s v="Delft"/>
    <m/>
    <m/>
    <m/>
    <m/>
    <m/>
    <m/>
    <m/>
    <m/>
    <m/>
    <s v="ECO"/>
    <n v="1"/>
    <n v="0"/>
    <n v="1"/>
    <n v="0"/>
    <n v="0"/>
    <n v="0"/>
  </r>
  <r>
    <s v="Van der Burch, Jan II"/>
    <s v="Van der Burch"/>
    <s v="M00489"/>
    <x v="0"/>
    <m/>
    <x v="1"/>
    <m/>
    <m/>
    <m/>
    <n v="0"/>
    <n v="1600"/>
    <n v="1617"/>
    <n v="18"/>
    <n v="0"/>
    <n v="0"/>
    <s v="1600"/>
    <s v="????"/>
    <s v="Mechelen"/>
    <n v="51.0167"/>
    <n v="4.4667000000000003"/>
    <n v="1"/>
    <x v="1"/>
    <n v="0"/>
    <s v="1610"/>
    <n v="1617"/>
    <m/>
    <x v="29"/>
    <m/>
    <m/>
    <x v="0"/>
    <m/>
    <m/>
    <m/>
    <m/>
    <m/>
    <m/>
    <m/>
    <s v="Den Bosch"/>
    <m/>
    <m/>
    <m/>
    <m/>
    <m/>
    <m/>
    <m/>
    <m/>
    <m/>
    <s v="ECO"/>
    <n v="1"/>
    <n v="0"/>
    <n v="1"/>
    <n v="1"/>
    <n v="0"/>
    <n v="0"/>
  </r>
  <r>
    <s v="Van der Eenken, Louis"/>
    <s v="Van der Eenken"/>
    <s v="M00490"/>
    <x v="0"/>
    <m/>
    <x v="1"/>
    <m/>
    <m/>
    <m/>
    <n v="0"/>
    <n v="1584"/>
    <n v="1602"/>
    <n v="19"/>
    <n v="0"/>
    <n v="0"/>
    <m/>
    <m/>
    <s v="Mechelen"/>
    <n v="51.0167"/>
    <n v="4.4667000000000003"/>
    <n v="1"/>
    <x v="1"/>
    <n v="0"/>
    <s v="1600"/>
    <n v="1602"/>
    <n v="1607"/>
    <x v="6"/>
    <m/>
    <m/>
    <x v="0"/>
    <m/>
    <m/>
    <m/>
    <m/>
    <m/>
    <m/>
    <m/>
    <s v="Amsterdam"/>
    <m/>
    <m/>
    <m/>
    <m/>
    <m/>
    <m/>
    <m/>
    <m/>
    <m/>
    <s v="ECO"/>
    <n v="1"/>
    <n v="0"/>
    <n v="1"/>
    <n v="0"/>
    <n v="0"/>
    <n v="0"/>
  </r>
  <r>
    <s v="Van der Eyck, Artus"/>
    <s v="Van der Eyck"/>
    <s v="M00491"/>
    <x v="0"/>
    <m/>
    <x v="1"/>
    <m/>
    <m/>
    <m/>
    <n v="0"/>
    <n v="1638"/>
    <n v="1646"/>
    <n v="9"/>
    <n v="1"/>
    <n v="0"/>
    <n v="1620"/>
    <m/>
    <s v="Mechelen"/>
    <n v="51.0167"/>
    <n v="4.4667000000000003"/>
    <n v="0"/>
    <x v="1"/>
    <n v="0"/>
    <s v="1640"/>
    <n v="1646"/>
    <n v="1648"/>
    <x v="6"/>
    <m/>
    <m/>
    <x v="0"/>
    <m/>
    <m/>
    <m/>
    <m/>
    <m/>
    <m/>
    <m/>
    <s v="Amsterdam"/>
    <m/>
    <m/>
    <m/>
    <m/>
    <m/>
    <m/>
    <m/>
    <m/>
    <m/>
    <s v="ECO"/>
    <n v="1"/>
    <n v="0"/>
    <n v="0"/>
    <n v="0"/>
    <n v="1"/>
    <n v="0"/>
  </r>
  <r>
    <s v="Van der Gracht, Gommarus"/>
    <s v="Van der Gracht"/>
    <s v="M00492"/>
    <x v="0"/>
    <n v="1"/>
    <x v="1"/>
    <m/>
    <m/>
    <m/>
    <n v="1"/>
    <n v="1612"/>
    <n v="1639"/>
    <n v="28"/>
    <n v="1"/>
    <n v="0"/>
    <n v="1592"/>
    <n v="163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der Gracht, Jacob"/>
    <s v="Van der Gracht"/>
    <s v="M00493"/>
    <x v="0"/>
    <m/>
    <x v="1"/>
    <s v="engraver"/>
    <m/>
    <m/>
    <n v="0"/>
    <n v="1613"/>
    <n v="1634"/>
    <n v="22"/>
    <n v="1"/>
    <n v="0"/>
    <n v="1593"/>
    <n v="1655"/>
    <s v="Mechelen"/>
    <n v="51.0167"/>
    <n v="4.4667000000000003"/>
    <n v="0"/>
    <x v="1"/>
    <n v="0"/>
    <s v="1630"/>
    <n v="1634"/>
    <n v="1655"/>
    <x v="30"/>
    <m/>
    <m/>
    <x v="0"/>
    <m/>
    <m/>
    <m/>
    <m/>
    <m/>
    <m/>
    <m/>
    <s v="The Hague"/>
    <m/>
    <m/>
    <m/>
    <m/>
    <m/>
    <m/>
    <m/>
    <m/>
    <m/>
    <s v="RKD; ECO"/>
    <n v="1"/>
    <n v="0"/>
    <n v="0"/>
    <n v="1"/>
    <n v="1"/>
    <n v="0"/>
  </r>
  <r>
    <s v="Van der Haegen, Joris"/>
    <s v="Van der Haegen"/>
    <s v="M00494"/>
    <x v="0"/>
    <n v="1"/>
    <x v="1"/>
    <m/>
    <m/>
    <m/>
    <n v="1"/>
    <n v="1571"/>
    <n v="157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an der Lantscroon, Jan Baptist"/>
    <s v="Van der Lantscroon"/>
    <s v="M00495"/>
    <x v="0"/>
    <m/>
    <x v="1"/>
    <m/>
    <m/>
    <m/>
    <n v="0"/>
    <n v="1673"/>
    <n v="1677"/>
    <n v="5"/>
    <n v="0"/>
    <n v="0"/>
    <n v="1653"/>
    <n v="1737"/>
    <s v="Mechelen"/>
    <n v="51.0167"/>
    <n v="4.4667000000000003"/>
    <n v="0"/>
    <x v="1"/>
    <n v="0"/>
    <s v="1670"/>
    <n v="1677"/>
    <n v="1735"/>
    <x v="31"/>
    <m/>
    <m/>
    <x v="0"/>
    <m/>
    <m/>
    <m/>
    <m/>
    <m/>
    <m/>
    <m/>
    <s v="London"/>
    <m/>
    <m/>
    <m/>
    <m/>
    <m/>
    <m/>
    <m/>
    <m/>
    <m/>
    <m/>
    <n v="1"/>
    <n v="0"/>
    <n v="0"/>
    <n v="0"/>
    <n v="0"/>
    <n v="1"/>
  </r>
  <r>
    <s v="Van der Lantscroon, Valentijn"/>
    <s v="Van der Lantscroon"/>
    <s v="M00496"/>
    <x v="0"/>
    <n v="7"/>
    <x v="2"/>
    <m/>
    <m/>
    <m/>
    <n v="1"/>
    <n v="1652"/>
    <n v="1676"/>
    <n v="2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Meulen, Laureis"/>
    <s v="Van der Meulen"/>
    <s v="M00497"/>
    <x v="0"/>
    <n v="2"/>
    <x v="2"/>
    <m/>
    <m/>
    <m/>
    <n v="1"/>
    <n v="1665"/>
    <n v="1719"/>
    <n v="55"/>
    <n v="0"/>
    <n v="0"/>
    <n v="1645"/>
    <n v="171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Owermeiren, Hendrick"/>
    <s v="Van der Owermeiren"/>
    <s v="M00498"/>
    <x v="0"/>
    <n v="1"/>
    <x v="0"/>
    <m/>
    <m/>
    <m/>
    <n v="1"/>
    <n v="1582"/>
    <n v="158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an der Schooten, Jan"/>
    <s v="Van der Schooten"/>
    <s v="M00499"/>
    <x v="0"/>
    <m/>
    <x v="1"/>
    <m/>
    <m/>
    <m/>
    <n v="0"/>
    <n v="1566"/>
    <n v="1584"/>
    <n v="19"/>
    <n v="0"/>
    <n v="0"/>
    <m/>
    <n v="1625"/>
    <s v="Mechelen"/>
    <n v="51.0167"/>
    <n v="4.4667000000000003"/>
    <n v="1"/>
    <x v="1"/>
    <n v="0"/>
    <s v="1580"/>
    <n v="1584"/>
    <n v="1625"/>
    <x v="4"/>
    <m/>
    <m/>
    <x v="0"/>
    <m/>
    <m/>
    <m/>
    <m/>
    <m/>
    <m/>
    <m/>
    <s v="Delft"/>
    <m/>
    <m/>
    <m/>
    <m/>
    <m/>
    <m/>
    <m/>
    <s v="brother-in-law"/>
    <s v="Van Pastenaken, Augustijn"/>
    <s v="Briels"/>
    <n v="1"/>
    <n v="1"/>
    <n v="1"/>
    <n v="0"/>
    <n v="0"/>
    <n v="0"/>
  </r>
  <r>
    <s v="Van der Steen, ?"/>
    <s v="Van der Steen"/>
    <s v="M00500"/>
    <x v="0"/>
    <n v="1"/>
    <x v="0"/>
    <m/>
    <m/>
    <m/>
    <n v="1"/>
    <n v="1668"/>
    <n v="167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Steen, Jasper"/>
    <s v="Van der Steen"/>
    <s v="M00501"/>
    <x v="0"/>
    <n v="1"/>
    <x v="2"/>
    <m/>
    <m/>
    <m/>
    <n v="1"/>
    <n v="1679"/>
    <n v="168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Stock, Peir"/>
    <s v="Van der Stock"/>
    <s v="M00502"/>
    <x v="0"/>
    <n v="1"/>
    <x v="2"/>
    <m/>
    <m/>
    <m/>
    <n v="1"/>
    <n v="1663"/>
    <n v="166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Vacken, Lauweryns"/>
    <s v="Van der Vacken"/>
    <s v="M00503"/>
    <x v="0"/>
    <n v="1"/>
    <x v="1"/>
    <m/>
    <m/>
    <m/>
    <n v="1"/>
    <n v="1574"/>
    <n v="158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an der Vecken, Frans"/>
    <s v="Van der Vecken"/>
    <s v="M00504"/>
    <x v="0"/>
    <n v="1"/>
    <x v="2"/>
    <m/>
    <m/>
    <m/>
    <n v="1"/>
    <n v="1682"/>
    <n v="168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0"/>
  </r>
  <r>
    <s v="Van der Vecken, Jan"/>
    <s v="Van der Vecken"/>
    <s v="M00505"/>
    <x v="0"/>
    <m/>
    <x v="2"/>
    <m/>
    <m/>
    <m/>
    <n v="0"/>
    <n v="1581"/>
    <n v="1585"/>
    <n v="5"/>
    <n v="0"/>
    <n v="0"/>
    <m/>
    <m/>
    <s v="Mechelen"/>
    <n v="51.0167"/>
    <n v="4.4667000000000003"/>
    <n v="1"/>
    <x v="1"/>
    <n v="0"/>
    <s v="1570"/>
    <n v="1574"/>
    <n v="1581"/>
    <x v="3"/>
    <m/>
    <m/>
    <x v="0"/>
    <m/>
    <m/>
    <m/>
    <m/>
    <m/>
    <m/>
    <m/>
    <s v="Antwerp"/>
    <m/>
    <m/>
    <m/>
    <m/>
    <m/>
    <m/>
    <m/>
    <m/>
    <m/>
    <m/>
    <n v="1"/>
    <n v="0"/>
    <n v="1"/>
    <n v="0"/>
    <n v="0"/>
    <n v="0"/>
  </r>
  <r>
    <s v="Van der Vecken, Jan Baptist"/>
    <s v="Van der Vecken"/>
    <s v="M00506"/>
    <x v="0"/>
    <m/>
    <x v="11"/>
    <m/>
    <m/>
    <m/>
    <n v="0"/>
    <n v="1578"/>
    <n v="1596"/>
    <n v="19"/>
    <n v="0"/>
    <n v="0"/>
    <m/>
    <m/>
    <s v="Mechelen"/>
    <n v="51.0167"/>
    <n v="4.4667000000000003"/>
    <n v="1"/>
    <x v="1"/>
    <n v="0"/>
    <s v="1590"/>
    <n v="1596"/>
    <m/>
    <x v="3"/>
    <m/>
    <m/>
    <x v="0"/>
    <m/>
    <m/>
    <m/>
    <m/>
    <m/>
    <m/>
    <m/>
    <s v="Antwerp"/>
    <m/>
    <m/>
    <m/>
    <m/>
    <m/>
    <m/>
    <m/>
    <m/>
    <m/>
    <m/>
    <n v="1"/>
    <n v="0"/>
    <n v="1"/>
    <n v="0"/>
    <n v="0"/>
    <n v="0"/>
  </r>
  <r>
    <s v="Van der Vecken, Lauwerys"/>
    <s v="Van der Vecken"/>
    <s v="M00507"/>
    <x v="0"/>
    <n v="1"/>
    <x v="0"/>
    <m/>
    <m/>
    <m/>
    <n v="1"/>
    <n v="1557"/>
    <n v="15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r Vecken, Nicolaes"/>
    <s v="Van der Vecken"/>
    <s v="M00508"/>
    <x v="0"/>
    <n v="4"/>
    <x v="2"/>
    <m/>
    <m/>
    <m/>
    <n v="1"/>
    <n v="1661"/>
    <n v="1704"/>
    <n v="44"/>
    <n v="0"/>
    <n v="0"/>
    <n v="1637"/>
    <n v="170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Vecken, Pierre"/>
    <s v="Van der Vecken"/>
    <s v="M00509"/>
    <x v="0"/>
    <m/>
    <x v="11"/>
    <m/>
    <m/>
    <m/>
    <n v="0"/>
    <n v="1595"/>
    <n v="1622"/>
    <n v="28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1"/>
    <n v="0"/>
  </r>
  <r>
    <s v="Van der Vecken, Rombout"/>
    <s v="Van der Vecken"/>
    <s v="M00510"/>
    <x v="0"/>
    <m/>
    <x v="11"/>
    <m/>
    <m/>
    <m/>
    <n v="0"/>
    <n v="1582"/>
    <n v="1582"/>
    <n v="1"/>
    <n v="1"/>
    <n v="0"/>
    <m/>
    <n v="1619"/>
    <s v="Mechelen"/>
    <n v="51.0167"/>
    <n v="4.4667000000000003"/>
    <n v="1"/>
    <x v="1"/>
    <n v="0"/>
    <s v="1580"/>
    <n v="1582"/>
    <n v="1619"/>
    <x v="3"/>
    <m/>
    <m/>
    <x v="0"/>
    <m/>
    <m/>
    <m/>
    <m/>
    <m/>
    <m/>
    <m/>
    <s v="Antwerp"/>
    <m/>
    <m/>
    <m/>
    <m/>
    <m/>
    <m/>
    <m/>
    <m/>
    <m/>
    <m/>
    <n v="1"/>
    <n v="0"/>
    <n v="1"/>
    <n v="0"/>
    <n v="0"/>
    <n v="0"/>
  </r>
  <r>
    <s v="Van der Vorst, Jan"/>
    <s v="Van der Vorst"/>
    <s v="M00511"/>
    <x v="0"/>
    <n v="1"/>
    <x v="13"/>
    <m/>
    <m/>
    <m/>
    <n v="1"/>
    <n v="1692"/>
    <n v="169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0"/>
  </r>
  <r>
    <s v="Van der Vorst, Martinus"/>
    <s v="Van der Vorst"/>
    <s v="M00512"/>
    <x v="0"/>
    <n v="2"/>
    <x v="0"/>
    <m/>
    <m/>
    <m/>
    <n v="1"/>
    <n v="1680"/>
    <n v="168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er Wille, Machiel"/>
    <s v="Van der Wille"/>
    <s v="M00513"/>
    <x v="0"/>
    <n v="2"/>
    <x v="0"/>
    <m/>
    <m/>
    <m/>
    <n v="1"/>
    <n v="1573"/>
    <n v="1584"/>
    <n v="1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an der Wycke, Robert"/>
    <s v="Van der Wycke"/>
    <s v="M00514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Deurne, Jan"/>
    <s v="Van Deurne"/>
    <s v="M00515"/>
    <x v="0"/>
    <n v="3"/>
    <x v="2"/>
    <m/>
    <m/>
    <m/>
    <n v="1"/>
    <n v="1581"/>
    <n v="1601"/>
    <n v="2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an Deventer, Jacob"/>
    <s v="Van Deventer"/>
    <s v="M00516"/>
    <x v="0"/>
    <m/>
    <x v="8"/>
    <m/>
    <m/>
    <m/>
    <n v="0"/>
    <n v="1544"/>
    <n v="1558"/>
    <n v="15"/>
    <n v="0"/>
    <n v="0"/>
    <m/>
    <m/>
    <s v="Mechelen"/>
    <n v="51.0167"/>
    <n v="4.4667000000000003"/>
    <n v="0"/>
    <x v="1"/>
    <n v="0"/>
    <s v="1550"/>
    <n v="1558"/>
    <n v="1573"/>
    <x v="2"/>
    <n v="1573"/>
    <n v="1575"/>
    <x v="25"/>
    <m/>
    <m/>
    <m/>
    <m/>
    <m/>
    <m/>
    <m/>
    <s v="Cologne"/>
    <m/>
    <m/>
    <m/>
    <m/>
    <m/>
    <m/>
    <m/>
    <m/>
    <m/>
    <s v="ECO"/>
    <n v="1"/>
    <n v="1"/>
    <n v="0"/>
    <n v="0"/>
    <n v="0"/>
    <n v="0"/>
  </r>
  <r>
    <s v="Van Dooren, Hans"/>
    <s v="Van Dooren"/>
    <s v="M00517"/>
    <x v="0"/>
    <n v="5"/>
    <x v="1"/>
    <m/>
    <m/>
    <m/>
    <n v="1"/>
    <n v="1609"/>
    <n v="1623"/>
    <n v="15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an Doorne, Jaak"/>
    <s v="Van Doorne"/>
    <s v="M00518"/>
    <x v="0"/>
    <n v="1"/>
    <x v="2"/>
    <m/>
    <m/>
    <m/>
    <n v="1"/>
    <n v="1657"/>
    <n v="16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Doorne, Jan"/>
    <s v="Van Doorne"/>
    <s v="M00519"/>
    <x v="0"/>
    <n v="4"/>
    <x v="2"/>
    <m/>
    <m/>
    <m/>
    <n v="1"/>
    <n v="1598"/>
    <n v="1666"/>
    <n v="69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1"/>
  </r>
  <r>
    <s v="Van Dueren, Antoon"/>
    <s v="Van Dueren"/>
    <s v="M00520"/>
    <x v="0"/>
    <n v="2"/>
    <x v="0"/>
    <m/>
    <m/>
    <m/>
    <n v="1"/>
    <n v="1560"/>
    <n v="1572"/>
    <n v="1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an Eeghem, Lieven"/>
    <s v="Van Eeghem"/>
    <s v="M00521"/>
    <x v="0"/>
    <n v="10"/>
    <x v="2"/>
    <s v="schilder; engraver"/>
    <m/>
    <m/>
    <n v="1"/>
    <n v="1600"/>
    <n v="1638"/>
    <n v="39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s"/>
    <n v="1"/>
    <n v="0"/>
    <n v="1"/>
    <n v="1"/>
    <n v="1"/>
    <n v="0"/>
  </r>
  <r>
    <s v="Van Else, Wouter"/>
    <s v="Van Else"/>
    <s v="M00522"/>
    <x v="0"/>
    <n v="2"/>
    <x v="1"/>
    <m/>
    <m/>
    <m/>
    <n v="1"/>
    <n v="1609"/>
    <n v="1619"/>
    <n v="1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an Ercklantsz, Goeyvaert"/>
    <s v="Van Ercklantsz"/>
    <s v="M00523"/>
    <x v="0"/>
    <n v="1"/>
    <x v="0"/>
    <m/>
    <m/>
    <m/>
    <n v="1"/>
    <n v="1558"/>
    <n v="15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Halder, Antoine"/>
    <s v="Van Halder"/>
    <s v="M00524"/>
    <x v="0"/>
    <m/>
    <x v="1"/>
    <m/>
    <m/>
    <m/>
    <n v="0"/>
    <n v="1599"/>
    <n v="1617"/>
    <n v="19"/>
    <n v="0"/>
    <n v="0"/>
    <m/>
    <n v="1639"/>
    <s v="Mechelen"/>
    <n v="51.0167"/>
    <n v="4.4667000000000003"/>
    <n v="1"/>
    <x v="1"/>
    <n v="0"/>
    <s v="1610"/>
    <n v="1617"/>
    <n v="1639"/>
    <x v="32"/>
    <m/>
    <m/>
    <x v="0"/>
    <m/>
    <m/>
    <m/>
    <m/>
    <m/>
    <m/>
    <m/>
    <s v="Grenoble"/>
    <m/>
    <m/>
    <m/>
    <m/>
    <m/>
    <m/>
    <m/>
    <m/>
    <m/>
    <m/>
    <n v="1"/>
    <n v="0"/>
    <n v="1"/>
    <n v="1"/>
    <n v="0"/>
    <n v="0"/>
  </r>
  <r>
    <s v="Van Hamme, Jan"/>
    <s v="Van Hamme"/>
    <s v="M00525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05"/>
    <n v="1"/>
    <n v="0"/>
    <n v="0"/>
    <n v="0"/>
    <n v="0"/>
    <n v="0"/>
  </r>
  <r>
    <s v="Van Heurck, N"/>
    <s v="Van Heurck"/>
    <s v="M00526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16-17"/>
    <n v="1"/>
    <n v="0"/>
    <n v="0"/>
    <n v="0"/>
    <n v="0"/>
    <n v="0"/>
  </r>
  <r>
    <s v="Van Horen, Jacques"/>
    <s v="Van Horen"/>
    <s v="M00527"/>
    <x v="0"/>
    <m/>
    <x v="1"/>
    <m/>
    <n v="1"/>
    <m/>
    <n v="0"/>
    <n v="1640"/>
    <n v="1674"/>
    <n v="35"/>
    <n v="0"/>
    <n v="0"/>
    <n v="1620"/>
    <n v="167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an Houthem, Pieter"/>
    <s v="Van Houthem"/>
    <s v="M00528"/>
    <x v="0"/>
    <m/>
    <x v="11"/>
    <m/>
    <m/>
    <m/>
    <n v="0"/>
    <n v="1526"/>
    <n v="1544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78"/>
    <n v="1"/>
    <n v="1"/>
    <n v="0"/>
    <n v="0"/>
    <n v="0"/>
    <n v="0"/>
  </r>
  <r>
    <s v="Van Hove, Pierre"/>
    <s v="Van Hove"/>
    <s v="M00529"/>
    <x v="0"/>
    <m/>
    <x v="1"/>
    <m/>
    <m/>
    <m/>
    <n v="0"/>
    <n v="1700"/>
    <n v="1714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Huffel, Frans"/>
    <s v="Van Huffel"/>
    <s v="M00530"/>
    <x v="0"/>
    <n v="1"/>
    <x v="0"/>
    <m/>
    <m/>
    <m/>
    <n v="1"/>
    <n v="1610"/>
    <n v="161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an Kerckhoven, Coenraet"/>
    <s v="Van Kerckhoven"/>
    <s v="M00531"/>
    <x v="0"/>
    <n v="1"/>
    <x v="2"/>
    <m/>
    <m/>
    <m/>
    <n v="1"/>
    <n v="1658"/>
    <n v="16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Kersbeke, Jan"/>
    <s v="Van Kersbeke"/>
    <s v="M00532"/>
    <x v="0"/>
    <n v="1"/>
    <x v="1"/>
    <m/>
    <m/>
    <m/>
    <n v="1"/>
    <n v="1563"/>
    <n v="156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Lint, Francon"/>
    <s v="Van Lint"/>
    <s v="M00533"/>
    <x v="0"/>
    <m/>
    <x v="1"/>
    <m/>
    <m/>
    <m/>
    <n v="0"/>
    <n v="1386"/>
    <n v="1417"/>
    <n v="3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Loo, Baptiste"/>
    <s v="Van Loo"/>
    <s v="M00534"/>
    <x v="0"/>
    <n v="2"/>
    <x v="2"/>
    <m/>
    <m/>
    <m/>
    <n v="1"/>
    <n v="1613"/>
    <n v="1622"/>
    <n v="10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an Loo, Frans"/>
    <s v="Van Loo"/>
    <s v="M00535"/>
    <x v="0"/>
    <n v="3"/>
    <x v="2"/>
    <m/>
    <m/>
    <m/>
    <n v="1"/>
    <n v="1626"/>
    <n v="1655"/>
    <n v="3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Van Loven, Hendrick"/>
    <s v="Van Loven"/>
    <s v="M00536"/>
    <x v="0"/>
    <n v="1"/>
    <x v="6"/>
    <m/>
    <m/>
    <m/>
    <n v="1"/>
    <n v="1603"/>
    <n v="160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an Maysen, Frans"/>
    <s v="Van Maysen"/>
    <s v="M00537"/>
    <x v="0"/>
    <n v="1"/>
    <x v="1"/>
    <m/>
    <m/>
    <m/>
    <n v="1"/>
    <n v="1653"/>
    <n v="165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Mechelen, Hans"/>
    <s v="Van Mechelen"/>
    <s v="M00538"/>
    <x v="0"/>
    <m/>
    <x v="1"/>
    <s v="engraver"/>
    <m/>
    <m/>
    <n v="0"/>
    <n v="1607"/>
    <n v="1609"/>
    <n v="3"/>
    <n v="0"/>
    <n v="0"/>
    <n v="1587"/>
    <s v="1617?"/>
    <s v="Mechelen"/>
    <n v="51.0167"/>
    <n v="4.4667000000000003"/>
    <n v="1"/>
    <x v="1"/>
    <n v="0"/>
    <s v="1600"/>
    <n v="1609"/>
    <n v="1617"/>
    <x v="3"/>
    <m/>
    <m/>
    <x v="0"/>
    <m/>
    <m/>
    <m/>
    <m/>
    <m/>
    <m/>
    <m/>
    <s v="Antwerp"/>
    <m/>
    <m/>
    <m/>
    <m/>
    <m/>
    <m/>
    <m/>
    <m/>
    <m/>
    <m/>
    <n v="1"/>
    <n v="0"/>
    <n v="1"/>
    <n v="1"/>
    <n v="0"/>
    <n v="0"/>
  </r>
  <r>
    <s v="Van Mechelen, Matthieu"/>
    <s v="Van Mechelen"/>
    <s v="M00539"/>
    <x v="0"/>
    <m/>
    <x v="1"/>
    <m/>
    <m/>
    <m/>
    <n v="0"/>
    <n v="1617"/>
    <n v="1636"/>
    <n v="20"/>
    <n v="1"/>
    <n v="1"/>
    <n v="1597"/>
    <n v="1636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Mechelen, Nicolaes"/>
    <s v="Van Mechelen"/>
    <s v="M00540"/>
    <x v="0"/>
    <m/>
    <x v="1"/>
    <m/>
    <m/>
    <m/>
    <n v="0"/>
    <n v="1597"/>
    <n v="1615"/>
    <n v="19"/>
    <n v="0"/>
    <n v="0"/>
    <m/>
    <m/>
    <s v="Mechelen"/>
    <n v="51.0167"/>
    <n v="4.4667000000000003"/>
    <n v="1"/>
    <x v="1"/>
    <n v="0"/>
    <s v="1610"/>
    <n v="1615"/>
    <m/>
    <x v="5"/>
    <m/>
    <m/>
    <x v="0"/>
    <m/>
    <m/>
    <m/>
    <m/>
    <m/>
    <m/>
    <m/>
    <s v="Rome"/>
    <m/>
    <m/>
    <m/>
    <m/>
    <m/>
    <m/>
    <m/>
    <m/>
    <m/>
    <m/>
    <n v="1"/>
    <n v="0"/>
    <n v="1"/>
    <n v="1"/>
    <n v="0"/>
    <n v="0"/>
  </r>
  <r>
    <s v="Van Munster, Joris"/>
    <s v="Van Munster"/>
    <s v="M00541"/>
    <x v="0"/>
    <m/>
    <x v="1"/>
    <m/>
    <m/>
    <m/>
    <n v="0"/>
    <n v="1548"/>
    <n v="1566"/>
    <n v="19"/>
    <n v="0"/>
    <n v="0"/>
    <m/>
    <m/>
    <s v="Mechelen"/>
    <n v="51.0167"/>
    <n v="4.4667000000000003"/>
    <n v="0"/>
    <x v="1"/>
    <n v="0"/>
    <s v="1560"/>
    <n v="1566"/>
    <m/>
    <x v="3"/>
    <m/>
    <m/>
    <x v="0"/>
    <m/>
    <m/>
    <m/>
    <m/>
    <m/>
    <m/>
    <m/>
    <s v="Antwerp"/>
    <m/>
    <m/>
    <m/>
    <m/>
    <m/>
    <m/>
    <m/>
    <m/>
    <m/>
    <m/>
    <n v="1"/>
    <n v="1"/>
    <n v="0"/>
    <n v="0"/>
    <n v="0"/>
    <n v="0"/>
  </r>
  <r>
    <s v="Van Muysen, Gillis"/>
    <s v="Van Muysen"/>
    <s v="M00542"/>
    <x v="0"/>
    <m/>
    <x v="2"/>
    <m/>
    <m/>
    <m/>
    <n v="0"/>
    <n v="1560"/>
    <n v="1564"/>
    <n v="5"/>
    <n v="0"/>
    <n v="0"/>
    <m/>
    <n v="156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97"/>
    <n v="1"/>
    <n v="1"/>
    <n v="0"/>
    <n v="0"/>
    <n v="0"/>
    <n v="0"/>
  </r>
  <r>
    <s v="Van Nopen, Frans"/>
    <s v="Van Nopen"/>
    <s v="M00543"/>
    <x v="0"/>
    <n v="1"/>
    <x v="2"/>
    <m/>
    <m/>
    <m/>
    <n v="1"/>
    <n v="1624"/>
    <n v="163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Van Noterschaeten, Antoon"/>
    <s v="Van Noterschaeten"/>
    <s v="M00544"/>
    <x v="0"/>
    <n v="1"/>
    <x v="1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Noterschaeten, Gabriel"/>
    <s v="Van Noterschaeten"/>
    <s v="M00545"/>
    <x v="0"/>
    <n v="1"/>
    <x v="1"/>
    <m/>
    <m/>
    <m/>
    <n v="1"/>
    <n v="1557"/>
    <n v="156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Oosterwyck, Jaak"/>
    <s v="Van Oosterwyck"/>
    <s v="M00546"/>
    <x v="0"/>
    <n v="1"/>
    <x v="3"/>
    <m/>
    <m/>
    <m/>
    <n v="1"/>
    <n v="1670"/>
    <n v="167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Ophem, Frans"/>
    <s v="Van Ophem"/>
    <s v="M00547"/>
    <x v="0"/>
    <n v="1"/>
    <x v="1"/>
    <m/>
    <m/>
    <m/>
    <n v="1"/>
    <n v="1619"/>
    <n v="1633"/>
    <n v="15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an Ophem, Jan "/>
    <s v="Van Ophem"/>
    <s v="M00548"/>
    <x v="0"/>
    <m/>
    <x v="1"/>
    <m/>
    <n v="1"/>
    <m/>
    <n v="0"/>
    <n v="1509"/>
    <n v="1544"/>
    <n v="36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Duverger"/>
    <n v="1"/>
    <n v="1"/>
    <n v="0"/>
    <n v="0"/>
    <n v="0"/>
    <n v="0"/>
  </r>
  <r>
    <s v="Van Ophem, Nicolaes"/>
    <s v="Van Ophem"/>
    <s v="M00549"/>
    <x v="0"/>
    <n v="2"/>
    <x v="1"/>
    <m/>
    <m/>
    <m/>
    <n v="1"/>
    <n v="1610"/>
    <n v="161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an Orley, Hieronymus"/>
    <s v="Van Orley"/>
    <s v="M00550"/>
    <x v="0"/>
    <m/>
    <x v="1"/>
    <m/>
    <m/>
    <m/>
    <n v="0"/>
    <n v="1620"/>
    <n v="1661"/>
    <n v="42"/>
    <n v="0"/>
    <n v="0"/>
    <n v="1600"/>
    <n v="1661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1"/>
  </r>
  <r>
    <s v="Van Orssagen, Frans"/>
    <s v="Van Orssagen"/>
    <s v="M00551"/>
    <x v="0"/>
    <n v="3"/>
    <x v="1"/>
    <m/>
    <m/>
    <m/>
    <n v="1"/>
    <n v="1648"/>
    <n v="1666"/>
    <n v="19"/>
    <n v="0"/>
    <n v="0"/>
    <n v="1601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Van Orsum, Frans"/>
    <s v="Van Orsum"/>
    <s v="M00552"/>
    <x v="0"/>
    <n v="1"/>
    <x v="13"/>
    <m/>
    <m/>
    <m/>
    <n v="1"/>
    <n v="1654"/>
    <n v="166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Outer, Matthys"/>
    <s v="Van Outer"/>
    <s v="M00553"/>
    <x v="0"/>
    <n v="1"/>
    <x v="1"/>
    <m/>
    <m/>
    <m/>
    <n v="1"/>
    <n v="1582"/>
    <n v="1590"/>
    <n v="9"/>
    <n v="0"/>
    <n v="0"/>
    <m/>
    <m/>
    <s v="Mechelen"/>
    <n v="51.0167"/>
    <n v="4.4667000000000003"/>
    <n v="1"/>
    <x v="1"/>
    <n v="0"/>
    <s v="1590"/>
    <n v="1590"/>
    <m/>
    <x v="3"/>
    <m/>
    <m/>
    <x v="0"/>
    <m/>
    <m/>
    <m/>
    <m/>
    <m/>
    <m/>
    <m/>
    <s v="Antwerp"/>
    <m/>
    <m/>
    <m/>
    <m/>
    <s v="Franchoys, Lucas I"/>
    <m/>
    <m/>
    <m/>
    <m/>
    <s v="AL"/>
    <n v="1"/>
    <n v="0"/>
    <n v="1"/>
    <n v="0"/>
    <n v="0"/>
    <n v="0"/>
  </r>
  <r>
    <s v="Van Paelschen, Jan"/>
    <s v="Van Paelschen"/>
    <s v="M00554"/>
    <x v="0"/>
    <m/>
    <x v="9"/>
    <m/>
    <m/>
    <m/>
    <n v="0"/>
    <n v="1649"/>
    <n v="1667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Palermo, Anthonie"/>
    <s v="Van Palermo"/>
    <s v="M00555"/>
    <x v="0"/>
    <m/>
    <x v="1"/>
    <m/>
    <m/>
    <m/>
    <n v="0"/>
    <n v="1530"/>
    <n v="1545"/>
    <n v="16"/>
    <n v="0"/>
    <n v="0"/>
    <n v="1510"/>
    <n v="1589"/>
    <s v="Mechelen"/>
    <n v="51.0167"/>
    <n v="4.4667000000000003"/>
    <n v="0"/>
    <x v="1"/>
    <n v="0"/>
    <s v="1540"/>
    <n v="1545"/>
    <n v="1589"/>
    <x v="3"/>
    <m/>
    <m/>
    <x v="0"/>
    <m/>
    <m/>
    <m/>
    <m/>
    <m/>
    <m/>
    <m/>
    <s v="Antwerp"/>
    <m/>
    <m/>
    <m/>
    <m/>
    <m/>
    <m/>
    <m/>
    <m/>
    <m/>
    <m/>
    <n v="1"/>
    <n v="1"/>
    <n v="0"/>
    <n v="0"/>
    <n v="0"/>
    <n v="0"/>
  </r>
  <r>
    <s v="Van Pastenaken, Augustijn"/>
    <s v="Van Pastenaken"/>
    <s v="M00556"/>
    <x v="0"/>
    <m/>
    <x v="1"/>
    <m/>
    <m/>
    <m/>
    <n v="0"/>
    <n v="1572"/>
    <n v="1590"/>
    <n v="19"/>
    <n v="0"/>
    <n v="0"/>
    <m/>
    <n v="1604"/>
    <s v="Mechelen"/>
    <n v="51.0167"/>
    <n v="4.4667000000000003"/>
    <n v="1"/>
    <x v="1"/>
    <n v="0"/>
    <s v="1590"/>
    <n v="1590"/>
    <n v="1604"/>
    <x v="4"/>
    <m/>
    <m/>
    <x v="0"/>
    <m/>
    <m/>
    <m/>
    <m/>
    <m/>
    <m/>
    <m/>
    <s v="Delft"/>
    <m/>
    <m/>
    <m/>
    <m/>
    <m/>
    <s v="son"/>
    <s v="Van Pastenaken, Matthys"/>
    <s v="brother-in-law"/>
    <s v="Van der Schooten, Jan"/>
    <m/>
    <n v="1"/>
    <n v="0"/>
    <n v="1"/>
    <n v="0"/>
    <n v="0"/>
    <n v="0"/>
  </r>
  <r>
    <s v="Van Pastenaken, Cornelis"/>
    <s v="Van Pastenaken"/>
    <s v="M00557"/>
    <x v="0"/>
    <m/>
    <x v="1"/>
    <m/>
    <n v="1"/>
    <m/>
    <n v="0"/>
    <n v="1572"/>
    <n v="1590"/>
    <n v="19"/>
    <n v="0"/>
    <n v="0"/>
    <m/>
    <n v="1630"/>
    <s v="Mechelen"/>
    <n v="51.0167"/>
    <n v="4.4667000000000003"/>
    <n v="1"/>
    <x v="1"/>
    <n v="0"/>
    <s v="1590"/>
    <n v="1590"/>
    <n v="1630"/>
    <x v="4"/>
    <m/>
    <m/>
    <x v="0"/>
    <m/>
    <m/>
    <m/>
    <m/>
    <m/>
    <m/>
    <m/>
    <s v="Delft"/>
    <m/>
    <m/>
    <m/>
    <m/>
    <m/>
    <s v="son"/>
    <s v="Van Pastenaken, Matthys"/>
    <m/>
    <m/>
    <m/>
    <n v="1"/>
    <n v="0"/>
    <n v="1"/>
    <n v="0"/>
    <n v="0"/>
    <n v="0"/>
  </r>
  <r>
    <s v="Van Pastenaken, Hendrik"/>
    <s v="Van Pastenaken"/>
    <s v="M00558"/>
    <x v="0"/>
    <n v="4"/>
    <x v="1"/>
    <m/>
    <m/>
    <m/>
    <n v="1"/>
    <n v="1554"/>
    <n v="1568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Pastenaken, Matthys"/>
    <s v="Van Pastenaken"/>
    <s v="M00559"/>
    <x v="0"/>
    <m/>
    <x v="1"/>
    <m/>
    <m/>
    <m/>
    <n v="0"/>
    <n v="1560"/>
    <n v="1586"/>
    <n v="27"/>
    <n v="0"/>
    <n v="0"/>
    <n v="1540"/>
    <n v="1606"/>
    <s v="Mechelen"/>
    <n v="51.0167"/>
    <n v="4.4667000000000003"/>
    <n v="1"/>
    <x v="1"/>
    <n v="0"/>
    <s v="1580"/>
    <n v="1586"/>
    <n v="1589"/>
    <x v="3"/>
    <n v="1589"/>
    <n v="1606"/>
    <x v="10"/>
    <m/>
    <m/>
    <m/>
    <m/>
    <m/>
    <m/>
    <m/>
    <s v="Delft"/>
    <m/>
    <m/>
    <m/>
    <m/>
    <m/>
    <s v="father"/>
    <s v="Van Pastenaken, Pieter"/>
    <m/>
    <m/>
    <m/>
    <n v="1"/>
    <n v="1"/>
    <n v="1"/>
    <n v="0"/>
    <n v="0"/>
    <n v="0"/>
  </r>
  <r>
    <s v="Van Pastenaken, Pieter"/>
    <s v="Van Pastenaken"/>
    <s v="M00560"/>
    <x v="0"/>
    <m/>
    <x v="1"/>
    <m/>
    <n v="1"/>
    <m/>
    <n v="0"/>
    <n v="1608"/>
    <n v="1613"/>
    <n v="6"/>
    <n v="0"/>
    <n v="0"/>
    <n v="1588"/>
    <n v="1641"/>
    <s v="Mechelen"/>
    <n v="51.0167"/>
    <n v="4.4667000000000003"/>
    <n v="1"/>
    <x v="1"/>
    <n v="0"/>
    <s v="1610"/>
    <n v="1613"/>
    <n v="1641"/>
    <x v="4"/>
    <m/>
    <m/>
    <x v="0"/>
    <m/>
    <m/>
    <m/>
    <m/>
    <m/>
    <m/>
    <m/>
    <s v="Delft"/>
    <m/>
    <m/>
    <m/>
    <m/>
    <m/>
    <s v="son"/>
    <s v="Van Pastenaken, Matthys"/>
    <m/>
    <m/>
    <m/>
    <n v="1"/>
    <n v="0"/>
    <n v="1"/>
    <n v="1"/>
    <n v="0"/>
    <n v="0"/>
  </r>
  <r>
    <s v="Van Ranst, Jan"/>
    <s v="Van Ranst"/>
    <s v="M00561"/>
    <x v="0"/>
    <n v="5"/>
    <x v="1"/>
    <m/>
    <m/>
    <m/>
    <n v="1"/>
    <n v="1610"/>
    <n v="1632"/>
    <n v="23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an Recht, Hans"/>
    <s v="Van Recht"/>
    <s v="M00562"/>
    <x v="0"/>
    <n v="5"/>
    <x v="1"/>
    <m/>
    <n v="1"/>
    <m/>
    <n v="1"/>
    <n v="1612"/>
    <n v="1634"/>
    <n v="23"/>
    <n v="1"/>
    <n v="1"/>
    <n v="1581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arcellius, Michiel (Brussels)"/>
    <m/>
    <m/>
    <m/>
    <m/>
    <m/>
    <m/>
    <m/>
    <s v="AL; Autenboer 41"/>
    <n v="1"/>
    <n v="0"/>
    <n v="0"/>
    <n v="1"/>
    <n v="1"/>
    <n v="0"/>
  </r>
  <r>
    <s v="Van Rintel, Joes"/>
    <s v="Van Rintel"/>
    <s v="M00563"/>
    <x v="0"/>
    <n v="1"/>
    <x v="1"/>
    <m/>
    <m/>
    <m/>
    <n v="1"/>
    <n v="1653"/>
    <n v="1659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an Santvoort, Anthonie"/>
    <s v="Van Santvoort"/>
    <s v="M00564"/>
    <x v="0"/>
    <m/>
    <x v="1"/>
    <m/>
    <m/>
    <m/>
    <n v="0"/>
    <n v="1572"/>
    <n v="1575"/>
    <n v="4"/>
    <n v="0"/>
    <n v="0"/>
    <n v="1552"/>
    <n v="1600"/>
    <s v="Mechelen"/>
    <n v="51.0167"/>
    <n v="4.4667000000000003"/>
    <n v="1"/>
    <x v="1"/>
    <n v="0"/>
    <s v="1570"/>
    <n v="1575"/>
    <n v="1600"/>
    <x v="5"/>
    <m/>
    <m/>
    <x v="0"/>
    <m/>
    <m/>
    <m/>
    <m/>
    <m/>
    <m/>
    <m/>
    <s v="Rome"/>
    <m/>
    <m/>
    <m/>
    <m/>
    <m/>
    <m/>
    <m/>
    <m/>
    <m/>
    <m/>
    <n v="1"/>
    <n v="0"/>
    <n v="1"/>
    <n v="0"/>
    <n v="0"/>
    <n v="0"/>
  </r>
  <r>
    <s v="Van Scelle, Wouter"/>
    <s v="Van Scelle"/>
    <s v="M00565"/>
    <x v="0"/>
    <n v="1"/>
    <x v="0"/>
    <m/>
    <m/>
    <m/>
    <n v="1"/>
    <n v="1548"/>
    <n v="155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Steynemolen, Goevaert"/>
    <s v="Van Steynemolen"/>
    <s v="M00566"/>
    <x v="0"/>
    <n v="1"/>
    <x v="1"/>
    <m/>
    <m/>
    <m/>
    <n v="1"/>
    <n v="1558"/>
    <n v="1586"/>
    <n v="29"/>
    <n v="0"/>
    <n v="0"/>
    <m/>
    <m/>
    <s v="Mechelen"/>
    <n v="51.0167"/>
    <n v="4.4667000000000003"/>
    <n v="1"/>
    <x v="1"/>
    <n v="0"/>
    <s v="1580"/>
    <n v="1586"/>
    <m/>
    <x v="33"/>
    <m/>
    <m/>
    <x v="0"/>
    <m/>
    <m/>
    <m/>
    <m/>
    <m/>
    <m/>
    <m/>
    <s v="Zemst"/>
    <m/>
    <m/>
    <m/>
    <m/>
    <m/>
    <m/>
    <m/>
    <m/>
    <m/>
    <s v="AL; Neeffs 298"/>
    <n v="1"/>
    <n v="1"/>
    <n v="1"/>
    <n v="0"/>
    <n v="0"/>
    <n v="0"/>
  </r>
  <r>
    <s v="Van Thielen, Anna Maria"/>
    <s v="Van Thielen"/>
    <s v="M00567"/>
    <x v="0"/>
    <m/>
    <x v="1"/>
    <m/>
    <n v="1"/>
    <m/>
    <n v="0"/>
    <n v="1662"/>
    <n v="1680"/>
    <m/>
    <n v="0"/>
    <n v="0"/>
    <n v="1642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an Thielen, Jan Philip"/>
    <m/>
    <m/>
    <m/>
    <n v="1"/>
    <n v="0"/>
    <n v="0"/>
    <n v="0"/>
    <n v="0"/>
    <n v="1"/>
  </r>
  <r>
    <s v="Van Thielen, Francisca"/>
    <s v="Van Thielen"/>
    <s v="M00568"/>
    <x v="0"/>
    <m/>
    <x v="1"/>
    <m/>
    <n v="1"/>
    <m/>
    <n v="0"/>
    <n v="1663"/>
    <n v="1681"/>
    <m/>
    <n v="0"/>
    <n v="0"/>
    <n v="1645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ister"/>
    <s v="Van Thielen, Anna Maria"/>
    <m/>
    <m/>
    <m/>
    <n v="1"/>
    <n v="0"/>
    <n v="0"/>
    <n v="0"/>
    <n v="0"/>
    <n v="1"/>
  </r>
  <r>
    <s v="Van Thielen, Jan Philip"/>
    <s v="Van Thielen"/>
    <s v="M00569"/>
    <x v="0"/>
    <m/>
    <x v="1"/>
    <m/>
    <n v="1"/>
    <m/>
    <n v="0"/>
    <n v="1660"/>
    <n v="1667"/>
    <n v="8"/>
    <n v="0"/>
    <n v="0"/>
    <n v="1618"/>
    <n v="1667"/>
    <s v="Mechelen"/>
    <n v="51.0167"/>
    <n v="4.4667000000000003"/>
    <n v="0"/>
    <x v="1"/>
    <n v="0"/>
    <s v="1630"/>
    <n v="1631"/>
    <n v="1660"/>
    <x v="3"/>
    <n v="1660"/>
    <n v="1667"/>
    <x v="2"/>
    <m/>
    <m/>
    <m/>
    <m/>
    <m/>
    <m/>
    <m/>
    <s v="Mechelen"/>
    <m/>
    <m/>
    <m/>
    <m/>
    <m/>
    <s v="father"/>
    <s v="Van Thielen, Francisca"/>
    <m/>
    <m/>
    <m/>
    <n v="1"/>
    <n v="0"/>
    <n v="0"/>
    <n v="0"/>
    <n v="0"/>
    <n v="1"/>
  </r>
  <r>
    <s v="Van Tielt, Jan"/>
    <s v="Van Tielt"/>
    <s v="M00570"/>
    <x v="0"/>
    <n v="2"/>
    <x v="1"/>
    <m/>
    <m/>
    <m/>
    <n v="1"/>
    <n v="1557"/>
    <n v="1564"/>
    <n v="8"/>
    <n v="0"/>
    <n v="0"/>
    <m/>
    <m/>
    <s v="Mechelen"/>
    <n v="51.0167"/>
    <n v="4.4667000000000003"/>
    <n v="0"/>
    <x v="1"/>
    <n v="0"/>
    <s v="1560"/>
    <n v="1564"/>
    <n v="1585"/>
    <x v="3"/>
    <n v="1585"/>
    <n v="1602"/>
    <x v="10"/>
    <m/>
    <m/>
    <m/>
    <m/>
    <m/>
    <m/>
    <m/>
    <s v="Delft"/>
    <m/>
    <m/>
    <m/>
    <m/>
    <m/>
    <m/>
    <m/>
    <m/>
    <m/>
    <s v="AL"/>
    <n v="1"/>
    <n v="1"/>
    <n v="0"/>
    <n v="0"/>
    <n v="0"/>
    <n v="0"/>
  </r>
  <r>
    <s v="Van Tryf, Machiel"/>
    <s v="Van Tryf"/>
    <s v="M00571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Ursel, Godevaert"/>
    <s v="Van Ursel"/>
    <s v="M00572"/>
    <x v="0"/>
    <m/>
    <x v="1"/>
    <m/>
    <m/>
    <m/>
    <n v="0"/>
    <n v="1525"/>
    <n v="1576"/>
    <n v="5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82-83"/>
    <n v="1"/>
    <n v="1"/>
    <n v="1"/>
    <n v="0"/>
    <n v="0"/>
    <n v="0"/>
  </r>
  <r>
    <s v="Van Vaes, Pieter"/>
    <s v="Van Vaes"/>
    <s v="M00573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Valckenborgh, Hendrick"/>
    <s v="Van Valckenborgh"/>
    <s v="M00574"/>
    <x v="0"/>
    <m/>
    <x v="1"/>
    <m/>
    <m/>
    <m/>
    <n v="0"/>
    <n v="1561"/>
    <n v="1570"/>
    <n v="10"/>
    <n v="0"/>
    <n v="0"/>
    <n v="1541"/>
    <n v="1585"/>
    <s v="Mechelen"/>
    <n v="51.0167"/>
    <n v="4.4667000000000003"/>
    <n v="1"/>
    <x v="1"/>
    <n v="0"/>
    <s v="1570"/>
    <n v="1570"/>
    <n v="1585"/>
    <x v="34"/>
    <m/>
    <m/>
    <x v="0"/>
    <m/>
    <m/>
    <m/>
    <m/>
    <m/>
    <m/>
    <m/>
    <s v="Leuven"/>
    <m/>
    <m/>
    <m/>
    <m/>
    <m/>
    <m/>
    <m/>
    <m/>
    <m/>
    <m/>
    <n v="1"/>
    <n v="1"/>
    <n v="0"/>
    <n v="0"/>
    <n v="0"/>
    <n v="0"/>
  </r>
  <r>
    <s v="Van Valckenborgh, Lucas"/>
    <s v="Van Valckenborgh"/>
    <s v="M00575"/>
    <x v="0"/>
    <n v="1"/>
    <x v="1"/>
    <m/>
    <m/>
    <m/>
    <n v="1"/>
    <n v="1559"/>
    <n v="156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an Valckenborgh, Maarten I"/>
    <s v="Van Valckenborgh"/>
    <s v="M00576"/>
    <x v="0"/>
    <n v="1"/>
    <x v="1"/>
    <m/>
    <m/>
    <m/>
    <n v="1"/>
    <n v="1561"/>
    <n v="1564"/>
    <n v="4"/>
    <n v="0"/>
    <n v="0"/>
    <n v="1534"/>
    <n v="1612"/>
    <s v="Mechelen"/>
    <n v="51.0167"/>
    <n v="4.4667000000000003"/>
    <n v="0"/>
    <x v="1"/>
    <n v="0"/>
    <s v="1560"/>
    <n v="1564"/>
    <n v="1566"/>
    <x v="3"/>
    <n v="1566"/>
    <n v="1575"/>
    <x v="26"/>
    <n v="1575"/>
    <n v="1585"/>
    <s v="Antwerp"/>
    <n v="1586"/>
    <n v="1612"/>
    <s v="Frankfurt a/M"/>
    <m/>
    <s v="Frankfurt a/M"/>
    <m/>
    <m/>
    <m/>
    <m/>
    <m/>
    <m/>
    <m/>
    <m/>
    <m/>
    <s v="AL"/>
    <n v="1"/>
    <n v="1"/>
    <n v="0"/>
    <n v="0"/>
    <n v="0"/>
    <n v="0"/>
  </r>
  <r>
    <s v="Van Valckenborgh, Maarten II"/>
    <s v="Van Valckenborgh"/>
    <s v="M00577"/>
    <x v="0"/>
    <m/>
    <x v="1"/>
    <m/>
    <m/>
    <m/>
    <n v="0"/>
    <n v="1586"/>
    <n v="1596"/>
    <n v="11"/>
    <n v="0"/>
    <n v="0"/>
    <n v="1566"/>
    <n v="1597"/>
    <s v="Mechelen"/>
    <n v="51.0167"/>
    <n v="4.4667000000000003"/>
    <n v="1"/>
    <x v="1"/>
    <n v="0"/>
    <s v="1590"/>
    <n v="1596"/>
    <n v="1596"/>
    <x v="35"/>
    <n v="1597"/>
    <n v="1597"/>
    <x v="27"/>
    <m/>
    <m/>
    <m/>
    <m/>
    <m/>
    <m/>
    <m/>
    <s v="Vienna"/>
    <m/>
    <m/>
    <m/>
    <m/>
    <m/>
    <s v="son"/>
    <s v="Van Valckenborgh, Lucas"/>
    <m/>
    <m/>
    <m/>
    <n v="1"/>
    <n v="0"/>
    <n v="1"/>
    <n v="0"/>
    <n v="0"/>
    <n v="0"/>
  </r>
  <r>
    <s v="Van Valckenborgh, Quinten"/>
    <s v="Van Valckenborgh"/>
    <s v="M00578"/>
    <x v="0"/>
    <m/>
    <x v="1"/>
    <m/>
    <m/>
    <m/>
    <n v="0"/>
    <n v="1553"/>
    <n v="1578"/>
    <n v="26"/>
    <n v="0"/>
    <n v="0"/>
    <n v="1533"/>
    <s v="?"/>
    <s v="Mechelen"/>
    <n v="51.0167"/>
    <n v="4.4667000000000003"/>
    <n v="1"/>
    <x v="1"/>
    <n v="0"/>
    <s v="1570"/>
    <n v="1578"/>
    <n v="1585"/>
    <x v="3"/>
    <n v="1587"/>
    <m/>
    <x v="28"/>
    <m/>
    <m/>
    <m/>
    <m/>
    <m/>
    <m/>
    <m/>
    <s v="Frankfurt a/M"/>
    <m/>
    <m/>
    <m/>
    <m/>
    <m/>
    <m/>
    <m/>
    <m/>
    <m/>
    <m/>
    <n v="1"/>
    <n v="1"/>
    <n v="1"/>
    <n v="0"/>
    <n v="0"/>
    <n v="0"/>
  </r>
  <r>
    <s v="Van Viaenen, Cornelis"/>
    <s v="Van Viaenen"/>
    <s v="M00579"/>
    <x v="0"/>
    <m/>
    <x v="1"/>
    <m/>
    <m/>
    <m/>
    <n v="0"/>
    <n v="1560"/>
    <n v="1578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an Voorspoel, Jaak"/>
    <s v="Van Voorspoel"/>
    <s v="M00580"/>
    <x v="0"/>
    <n v="1"/>
    <x v="2"/>
    <m/>
    <m/>
    <m/>
    <n v="1"/>
    <n v="1634"/>
    <n v="1648"/>
    <n v="15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Van Voorspoel, Peter"/>
    <s v="Van Voorspoel"/>
    <s v="M00581"/>
    <x v="0"/>
    <m/>
    <x v="1"/>
    <m/>
    <n v="1"/>
    <m/>
    <n v="1"/>
    <n v="1615"/>
    <n v="1670"/>
    <n v="56"/>
    <n v="1"/>
    <n v="0"/>
    <n v="1595"/>
    <n v="167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1"/>
  </r>
  <r>
    <s v="Van Wael, Jan"/>
    <s v="Van Wael"/>
    <s v="M00582"/>
    <x v="0"/>
    <n v="1"/>
    <x v="1"/>
    <m/>
    <m/>
    <m/>
    <n v="1"/>
    <n v="1645"/>
    <n v="165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1"/>
  </r>
  <r>
    <s v="Van Waes, Pieter"/>
    <s v="Van Waes"/>
    <s v="M00583"/>
    <x v="0"/>
    <n v="1"/>
    <x v="1"/>
    <m/>
    <m/>
    <m/>
    <n v="1"/>
    <n v="1558"/>
    <n v="156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elsen, Bartholomeus"/>
    <s v="Velsen"/>
    <s v="M00584"/>
    <x v="0"/>
    <m/>
    <x v="1"/>
    <m/>
    <m/>
    <m/>
    <n v="0"/>
    <n v="1642"/>
    <n v="1676"/>
    <n v="35"/>
    <n v="0"/>
    <n v="0"/>
    <n v="1622"/>
    <s v="1676?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elsen, Gauthier"/>
    <s v="Velsen"/>
    <s v="M00585"/>
    <x v="0"/>
    <m/>
    <x v="1"/>
    <m/>
    <m/>
    <m/>
    <n v="0"/>
    <n v="1619"/>
    <n v="1661"/>
    <n v="43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1"/>
  </r>
  <r>
    <s v="Verbaeck, Cornelis"/>
    <s v="Verbaeck"/>
    <s v="M00586"/>
    <x v="0"/>
    <n v="1"/>
    <x v="6"/>
    <m/>
    <m/>
    <m/>
    <n v="1"/>
    <n v="1612"/>
    <n v="161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erbaeck, Michiel"/>
    <s v="Verbaeck"/>
    <s v="M00587"/>
    <x v="0"/>
    <n v="1"/>
    <x v="1"/>
    <m/>
    <m/>
    <m/>
    <n v="1"/>
    <n v="1654"/>
    <n v="1660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erbeeck, Frans I"/>
    <s v="Verbeeck"/>
    <s v="M00588"/>
    <x v="0"/>
    <n v="1"/>
    <x v="1"/>
    <m/>
    <n v="1"/>
    <m/>
    <n v="1"/>
    <n v="1521"/>
    <n v="1570"/>
    <n v="50"/>
    <n v="0"/>
    <n v="0"/>
    <n v="1510"/>
    <n v="1570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Verbeeck, Jan I"/>
    <m/>
    <m/>
    <s v="AL: ECO"/>
    <n v="1"/>
    <n v="1"/>
    <n v="0"/>
    <n v="0"/>
    <n v="0"/>
    <n v="0"/>
  </r>
  <r>
    <s v="Verbeeck, Frans II"/>
    <s v="Verbeeck"/>
    <s v="M00589"/>
    <x v="0"/>
    <n v="4"/>
    <x v="1"/>
    <m/>
    <n v="1"/>
    <m/>
    <n v="1"/>
    <n v="1606"/>
    <n v="1618"/>
    <n v="13"/>
    <n v="0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??? AL"/>
    <n v="1"/>
    <n v="0"/>
    <n v="1"/>
    <n v="1"/>
    <n v="0"/>
    <n v="0"/>
  </r>
  <r>
    <s v="Verbeeck, Jan I"/>
    <s v="Verbeeck"/>
    <s v="M00590"/>
    <x v="0"/>
    <n v="8"/>
    <x v="1"/>
    <m/>
    <n v="1"/>
    <m/>
    <n v="1"/>
    <n v="1569"/>
    <n v="1600"/>
    <n v="32"/>
    <n v="1"/>
    <n v="1"/>
    <n v="1544"/>
    <n v="1629"/>
    <s v="Mechelen"/>
    <n v="51.0167"/>
    <n v="4.4667000000000003"/>
    <n v="1"/>
    <x v="1"/>
    <n v="0"/>
    <s v="1600"/>
    <n v="1600"/>
    <n v="1619"/>
    <x v="2"/>
    <m/>
    <m/>
    <x v="0"/>
    <m/>
    <m/>
    <m/>
    <m/>
    <m/>
    <m/>
    <m/>
    <s v="Brussels"/>
    <m/>
    <m/>
    <m/>
    <m/>
    <m/>
    <s v="son"/>
    <s v="Verbeeck, Frans I"/>
    <m/>
    <m/>
    <s v="AL; ECO"/>
    <n v="1"/>
    <n v="1"/>
    <n v="1"/>
    <n v="0"/>
    <n v="0"/>
    <n v="0"/>
  </r>
  <r>
    <s v="Verbeeck, Jan II"/>
    <s v="Verbeeck"/>
    <s v="M00591"/>
    <x v="0"/>
    <n v="5"/>
    <x v="6"/>
    <m/>
    <m/>
    <m/>
    <n v="1"/>
    <n v="1608"/>
    <n v="1629"/>
    <n v="22"/>
    <n v="1"/>
    <n v="0"/>
    <n v="1519"/>
    <n v="156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0"/>
  </r>
  <r>
    <s v="Verbeeck, Karel"/>
    <s v="Verbeeck"/>
    <s v="M00592"/>
    <x v="0"/>
    <n v="3"/>
    <x v="1"/>
    <m/>
    <m/>
    <m/>
    <n v="1"/>
    <n v="1570"/>
    <n v="1600"/>
    <n v="3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erbeeck, Frans I"/>
    <m/>
    <m/>
    <s v="AL"/>
    <n v="1"/>
    <n v="1"/>
    <n v="1"/>
    <n v="0"/>
    <n v="0"/>
    <n v="0"/>
  </r>
  <r>
    <s v="Verbeeck, Philip"/>
    <s v="Verbeeck"/>
    <s v="M00593"/>
    <x v="0"/>
    <n v="2"/>
    <x v="1"/>
    <m/>
    <m/>
    <m/>
    <n v="1"/>
    <n v="1595"/>
    <n v="1606"/>
    <n v="1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brother"/>
    <s v="Verbeeck, Frans I"/>
    <m/>
    <m/>
    <s v="AL"/>
    <n v="1"/>
    <n v="0"/>
    <n v="1"/>
    <n v="0"/>
    <n v="0"/>
    <n v="0"/>
  </r>
  <r>
    <s v="Verbercht, Frans"/>
    <s v="Verbercht"/>
    <s v="M00594"/>
    <x v="0"/>
    <n v="1"/>
    <x v="1"/>
    <m/>
    <m/>
    <m/>
    <n v="1"/>
    <n v="1671"/>
    <n v="167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erbercht, J.B."/>
    <s v="Verbercht"/>
    <s v="M00595"/>
    <x v="0"/>
    <n v="1"/>
    <x v="1"/>
    <m/>
    <m/>
    <m/>
    <n v="1"/>
    <n v="1652"/>
    <n v="165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1"/>
  </r>
  <r>
    <s v="Verbiest, Corneel"/>
    <s v="Verbiest"/>
    <s v="M00596"/>
    <x v="0"/>
    <n v="3"/>
    <x v="1"/>
    <m/>
    <m/>
    <m/>
    <n v="1"/>
    <n v="1610"/>
    <n v="1620"/>
    <n v="11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erbiest, Romment"/>
    <s v="Verbiest"/>
    <s v="M00597"/>
    <x v="0"/>
    <n v="1"/>
    <x v="7"/>
    <m/>
    <m/>
    <m/>
    <n v="1"/>
    <n v="1581"/>
    <n v="158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erborcht, Pauwel"/>
    <s v="Verborcht"/>
    <s v="M00598"/>
    <x v="0"/>
    <n v="1"/>
    <x v="1"/>
    <m/>
    <m/>
    <m/>
    <n v="1"/>
    <n v="1548"/>
    <n v="1554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erboven, Gielis"/>
    <s v="Verboven"/>
    <s v="M00599"/>
    <x v="0"/>
    <n v="1"/>
    <x v="0"/>
    <m/>
    <m/>
    <m/>
    <n v="1"/>
    <n v="1617"/>
    <n v="1623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ererden, Adriaen"/>
    <s v="Vererden"/>
    <s v="M00600"/>
    <x v="0"/>
    <n v="1"/>
    <x v="2"/>
    <m/>
    <m/>
    <m/>
    <n v="1"/>
    <n v="1609"/>
    <n v="161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erhaeck, Corneel"/>
    <s v="Verhaeck"/>
    <s v="M00601"/>
    <x v="0"/>
    <n v="2"/>
    <x v="2"/>
    <m/>
    <m/>
    <m/>
    <n v="1"/>
    <n v="1609"/>
    <n v="1619"/>
    <n v="11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0"/>
    <n v="0"/>
  </r>
  <r>
    <s v="Verhaeck, Michiel"/>
    <s v="Verhaeck"/>
    <s v="M00602"/>
    <x v="0"/>
    <n v="1"/>
    <x v="1"/>
    <m/>
    <m/>
    <m/>
    <n v="1"/>
    <n v="1646"/>
    <n v="165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AL; IB Forchondt"/>
    <n v="1"/>
    <n v="0"/>
    <n v="0"/>
    <n v="0"/>
    <n v="1"/>
    <n v="1"/>
  </r>
  <r>
    <s v="Verhaeghen, Louwereyns"/>
    <s v="Verhaeghen"/>
    <s v="M00603"/>
    <x v="0"/>
    <m/>
    <x v="1"/>
    <m/>
    <m/>
    <m/>
    <n v="0"/>
    <n v="1569"/>
    <n v="1587"/>
    <n v="19"/>
    <n v="0"/>
    <n v="0"/>
    <m/>
    <m/>
    <s v="Mechelen"/>
    <n v="51.0167"/>
    <n v="4.4667000000000003"/>
    <n v="1"/>
    <x v="1"/>
    <n v="0"/>
    <s v="1580"/>
    <n v="1587"/>
    <m/>
    <x v="4"/>
    <m/>
    <m/>
    <x v="0"/>
    <m/>
    <m/>
    <m/>
    <m/>
    <m/>
    <m/>
    <m/>
    <s v="Delft"/>
    <m/>
    <m/>
    <m/>
    <m/>
    <m/>
    <m/>
    <m/>
    <m/>
    <m/>
    <m/>
    <n v="1"/>
    <n v="1"/>
    <n v="1"/>
    <n v="0"/>
    <n v="0"/>
    <n v="0"/>
  </r>
  <r>
    <s v="Verhagen, Corneel"/>
    <s v="Verhagen"/>
    <s v="M00604"/>
    <x v="0"/>
    <n v="1"/>
    <x v="6"/>
    <m/>
    <m/>
    <m/>
    <n v="1"/>
    <n v="1607"/>
    <n v="161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erhagen, Joris"/>
    <s v="Verhagen"/>
    <s v="M00605"/>
    <x v="0"/>
    <n v="1"/>
    <x v="0"/>
    <m/>
    <m/>
    <m/>
    <n v="1"/>
    <n v="1556"/>
    <n v="156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erheurts, Pieter"/>
    <s v="Verheurts"/>
    <s v="M00606"/>
    <x v="0"/>
    <n v="1"/>
    <x v="0"/>
    <m/>
    <m/>
    <m/>
    <n v="1"/>
    <n v="1587"/>
    <n v="159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erheyden, Jan"/>
    <s v="Verheyden"/>
    <s v="M00607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s 454"/>
    <n v="1"/>
    <n v="0"/>
    <n v="0"/>
    <n v="0"/>
    <n v="0"/>
    <n v="0"/>
  </r>
  <r>
    <s v="Verhoeven, Gielis"/>
    <s v="Verhoeven"/>
    <s v="M00608"/>
    <x v="0"/>
    <n v="1"/>
    <x v="1"/>
    <m/>
    <m/>
    <m/>
    <n v="1"/>
    <n v="1637"/>
    <n v="1647"/>
    <n v="1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father"/>
    <s v="Verhoeven, Jan"/>
    <m/>
    <m/>
    <s v="AL"/>
    <n v="1"/>
    <n v="0"/>
    <n v="0"/>
    <n v="0"/>
    <n v="1"/>
    <n v="0"/>
  </r>
  <r>
    <s v="Verhoeven, Hans"/>
    <s v="Verhoeven"/>
    <s v="M00609"/>
    <x v="0"/>
    <n v="1"/>
    <x v="1"/>
    <m/>
    <m/>
    <m/>
    <n v="1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0"/>
    <n v="0"/>
  </r>
  <r>
    <s v="Verhoeven, Jan"/>
    <s v="Verhoeven"/>
    <s v="M00610"/>
    <x v="0"/>
    <n v="16"/>
    <x v="1"/>
    <m/>
    <m/>
    <m/>
    <n v="1"/>
    <n v="1642"/>
    <n v="1680"/>
    <n v="39"/>
    <n v="0"/>
    <n v="0"/>
    <n v="1600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erhoeven, Gielis"/>
    <s v="brother"/>
    <s v="Verhoeven, Maarten"/>
    <s v="AL; Neeffs 377-80"/>
    <n v="1"/>
    <n v="0"/>
    <n v="0"/>
    <n v="0"/>
    <n v="1"/>
    <n v="1"/>
  </r>
  <r>
    <s v="Verhoeven, Maarten"/>
    <s v="Verhoeven"/>
    <s v="M00611"/>
    <x v="0"/>
    <m/>
    <x v="1"/>
    <m/>
    <m/>
    <m/>
    <n v="0"/>
    <n v="1623"/>
    <n v="1641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s v="son"/>
    <s v="Verhoeven, Gielis"/>
    <s v="brother"/>
    <s v="Verhoeven, Jan"/>
    <m/>
    <n v="1"/>
    <n v="0"/>
    <n v="0"/>
    <n v="0"/>
    <n v="1"/>
    <n v="0"/>
  </r>
  <r>
    <s v="Verhulst, Elias"/>
    <s v="Verhulst"/>
    <s v="M00612"/>
    <x v="0"/>
    <m/>
    <x v="1"/>
    <m/>
    <m/>
    <m/>
    <n v="0"/>
    <n v="1568"/>
    <n v="1586"/>
    <n v="19"/>
    <n v="0"/>
    <n v="0"/>
    <m/>
    <m/>
    <s v="Mechelen"/>
    <n v="51.0167"/>
    <n v="4.4667000000000003"/>
    <n v="1"/>
    <x v="1"/>
    <n v="0"/>
    <s v="1580"/>
    <n v="1586"/>
    <n v="1601"/>
    <x v="4"/>
    <m/>
    <m/>
    <x v="0"/>
    <m/>
    <m/>
    <m/>
    <m/>
    <m/>
    <m/>
    <m/>
    <s v="Delft"/>
    <m/>
    <m/>
    <m/>
    <m/>
    <m/>
    <m/>
    <m/>
    <m/>
    <m/>
    <m/>
    <n v="1"/>
    <n v="1"/>
    <n v="1"/>
    <n v="0"/>
    <n v="0"/>
    <n v="0"/>
  </r>
  <r>
    <s v="Verhulst, Francois"/>
    <s v="Verhulst"/>
    <s v="M00613"/>
    <x v="0"/>
    <m/>
    <x v="1"/>
    <m/>
    <n v="1"/>
    <m/>
    <n v="0"/>
    <n v="1583"/>
    <n v="1601"/>
    <n v="19"/>
    <n v="0"/>
    <n v="0"/>
    <m/>
    <n v="1624"/>
    <s v="Mechelen"/>
    <n v="51.0167"/>
    <n v="4.4667000000000003"/>
    <n v="1"/>
    <x v="1"/>
    <n v="0"/>
    <s v="1600"/>
    <n v="1601"/>
    <n v="1624"/>
    <x v="4"/>
    <m/>
    <m/>
    <x v="0"/>
    <m/>
    <m/>
    <m/>
    <m/>
    <m/>
    <m/>
    <m/>
    <s v="Delft"/>
    <m/>
    <m/>
    <m/>
    <m/>
    <m/>
    <m/>
    <m/>
    <m/>
    <m/>
    <m/>
    <n v="1"/>
    <n v="0"/>
    <n v="1"/>
    <n v="0"/>
    <n v="0"/>
    <n v="0"/>
  </r>
  <r>
    <s v="Verhulst, Jacques"/>
    <s v="Verhulst"/>
    <s v="M00614"/>
    <x v="0"/>
    <n v="3"/>
    <x v="6"/>
    <m/>
    <m/>
    <m/>
    <n v="1"/>
    <n v="1618"/>
    <n v="1637"/>
    <n v="20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erhulst, Lanceloot"/>
    <s v="Verhulst"/>
    <s v="M00615"/>
    <x v="0"/>
    <n v="1"/>
    <x v="1"/>
    <m/>
    <m/>
    <m/>
    <n v="1"/>
    <n v="1561"/>
    <n v="156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erhulst, Merten"/>
    <s v="Verhulst"/>
    <s v="M00616"/>
    <x v="0"/>
    <n v="2"/>
    <x v="1"/>
    <m/>
    <m/>
    <m/>
    <n v="1"/>
    <n v="1559"/>
    <n v="1600"/>
    <n v="42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erhulst, Rombout"/>
    <s v="Verhulst"/>
    <s v="M00617"/>
    <x v="0"/>
    <m/>
    <x v="2"/>
    <m/>
    <m/>
    <m/>
    <n v="0"/>
    <n v="1644"/>
    <n v="1646"/>
    <n v="3"/>
    <n v="0"/>
    <n v="0"/>
    <n v="1624"/>
    <n v="1694"/>
    <s v="Mechelen"/>
    <n v="51.0167"/>
    <n v="4.4667000000000003"/>
    <n v="0"/>
    <x v="1"/>
    <n v="0"/>
    <s v="1640"/>
    <n v="1646"/>
    <n v="1646"/>
    <x v="6"/>
    <n v="1646"/>
    <n v="1654"/>
    <x v="29"/>
    <n v="1654"/>
    <n v="1663"/>
    <s v="Amsterdam"/>
    <n v="1663"/>
    <n v="1664"/>
    <s v="Leiden"/>
    <s v="Den Haag"/>
    <s v="Leiden"/>
    <m/>
    <m/>
    <m/>
    <m/>
    <m/>
    <m/>
    <m/>
    <m/>
    <m/>
    <m/>
    <n v="1"/>
    <n v="0"/>
    <n v="0"/>
    <n v="0"/>
    <n v="1"/>
    <n v="0"/>
  </r>
  <r>
    <s v="Verhult, Pieter alias Floris"/>
    <s v="Verhult"/>
    <s v="M00618"/>
    <x v="0"/>
    <m/>
    <x v="1"/>
    <m/>
    <m/>
    <m/>
    <n v="0"/>
    <n v="1588"/>
    <n v="1589"/>
    <n v="2"/>
    <n v="0"/>
    <n v="0"/>
    <n v="1570"/>
    <n v="1628"/>
    <s v="Mechelen"/>
    <n v="51.0167"/>
    <n v="4.4667000000000003"/>
    <n v="1"/>
    <x v="1"/>
    <n v="0"/>
    <s v="1580"/>
    <n v="1589"/>
    <n v="1628"/>
    <x v="3"/>
    <m/>
    <m/>
    <x v="0"/>
    <m/>
    <m/>
    <m/>
    <m/>
    <m/>
    <m/>
    <m/>
    <s v="Antwerp"/>
    <m/>
    <m/>
    <m/>
    <m/>
    <m/>
    <m/>
    <m/>
    <m/>
    <m/>
    <m/>
    <n v="1"/>
    <n v="0"/>
    <n v="1"/>
    <n v="0"/>
    <n v="0"/>
    <n v="0"/>
  </r>
  <r>
    <s v="Verhuyck, Corneel"/>
    <s v="Verhuyck"/>
    <s v="M00619"/>
    <x v="0"/>
    <n v="1"/>
    <x v="6"/>
    <m/>
    <m/>
    <m/>
    <n v="1"/>
    <n v="1616"/>
    <n v="1622"/>
    <n v="7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erhuyck, Jan"/>
    <s v="Verhuyck"/>
    <s v="M00620"/>
    <x v="0"/>
    <n v="3"/>
    <x v="1"/>
    <m/>
    <n v="1"/>
    <m/>
    <n v="1"/>
    <n v="1652"/>
    <n v="1684"/>
    <n v="33"/>
    <n v="0"/>
    <n v="0"/>
    <n v="1622"/>
    <n v="1684"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AL"/>
    <n v="1"/>
    <n v="0"/>
    <n v="0"/>
    <n v="0"/>
    <n v="0"/>
    <n v="1"/>
  </r>
  <r>
    <s v="Verhuyck, Machiel"/>
    <s v="Verhuyck"/>
    <s v="M00621"/>
    <x v="0"/>
    <n v="1"/>
    <x v="1"/>
    <m/>
    <n v="1"/>
    <m/>
    <n v="1"/>
    <n v="1672"/>
    <n v="167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AL"/>
    <n v="1"/>
    <n v="0"/>
    <n v="0"/>
    <n v="0"/>
    <n v="0"/>
    <n v="1"/>
  </r>
  <r>
    <s v="Verhuyck, Willem"/>
    <s v="Verhuyck"/>
    <s v="M00622"/>
    <x v="0"/>
    <n v="1"/>
    <x v="1"/>
    <m/>
    <n v="1"/>
    <m/>
    <n v="1"/>
    <n v="1610"/>
    <n v="1663"/>
    <n v="54"/>
    <n v="1"/>
    <n v="0"/>
    <n v="1590"/>
    <n v="1663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1"/>
  </r>
  <r>
    <s v="Verlinden, Hans"/>
    <s v="Verlinden"/>
    <s v="M00623"/>
    <x v="0"/>
    <m/>
    <x v="1"/>
    <m/>
    <n v="1"/>
    <m/>
    <n v="0"/>
    <n v="1569"/>
    <n v="1581"/>
    <n v="13"/>
    <n v="0"/>
    <n v="0"/>
    <m/>
    <n v="1624"/>
    <s v="Mechelen"/>
    <n v="51.0167"/>
    <n v="4.4667000000000003"/>
    <n v="1"/>
    <x v="1"/>
    <n v="0"/>
    <s v="1580"/>
    <n v="1581"/>
    <n v="1605"/>
    <x v="20"/>
    <n v="1605"/>
    <n v="1624"/>
    <x v="10"/>
    <m/>
    <m/>
    <m/>
    <m/>
    <m/>
    <m/>
    <m/>
    <s v="Delft"/>
    <m/>
    <m/>
    <m/>
    <m/>
    <m/>
    <m/>
    <m/>
    <m/>
    <m/>
    <m/>
    <n v="1"/>
    <n v="1"/>
    <n v="1"/>
    <n v="0"/>
    <n v="0"/>
    <n v="0"/>
  </r>
  <r>
    <s v="Verlinden, Pieter"/>
    <s v="Verlinden"/>
    <s v="M00624"/>
    <x v="0"/>
    <m/>
    <x v="1"/>
    <m/>
    <m/>
    <m/>
    <n v="0"/>
    <n v="1685"/>
    <n v="1725"/>
    <n v="41"/>
    <n v="0"/>
    <n v="0"/>
    <n v="1665"/>
    <n v="172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erloo, Frans"/>
    <s v="Verloo"/>
    <s v="M00625"/>
    <x v="0"/>
    <n v="1"/>
    <x v="2"/>
    <m/>
    <m/>
    <m/>
    <n v="1"/>
    <n v="1605"/>
    <n v="161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ermasen, Adriaen"/>
    <s v="Vermasen"/>
    <s v="M00626"/>
    <x v="0"/>
    <n v="1"/>
    <x v="1"/>
    <m/>
    <m/>
    <m/>
    <n v="1"/>
    <n v="1600"/>
    <n v="160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ermeulen, Gerard"/>
    <s v="Vermeulen"/>
    <s v="M00627"/>
    <x v="0"/>
    <m/>
    <x v="1"/>
    <m/>
    <m/>
    <m/>
    <n v="0"/>
    <n v="1622"/>
    <n v="1652"/>
    <n v="3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erpoorten, Cornelis"/>
    <s v="Verpoorten"/>
    <s v="M00628"/>
    <x v="0"/>
    <n v="1"/>
    <x v="1"/>
    <m/>
    <m/>
    <m/>
    <n v="1"/>
    <n v="1605"/>
    <n v="1619"/>
    <n v="15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s 503"/>
    <n v="1"/>
    <n v="0"/>
    <n v="1"/>
    <n v="1"/>
    <n v="0"/>
    <n v="0"/>
  </r>
  <r>
    <s v="Verpoorten, Jan"/>
    <s v="Verpoorten"/>
    <s v="M00629"/>
    <x v="0"/>
    <m/>
    <x v="1"/>
    <m/>
    <n v="1"/>
    <m/>
    <n v="0"/>
    <n v="1624"/>
    <n v="1642"/>
    <m/>
    <n v="0"/>
    <n v="0"/>
    <n v="1606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s v="Forchondt, Guilliam"/>
    <m/>
    <m/>
    <m/>
    <m/>
    <m/>
    <m/>
    <s v="Duverger"/>
    <n v="1"/>
    <n v="0"/>
    <n v="0"/>
    <n v="0"/>
    <n v="1"/>
    <n v="0"/>
  </r>
  <r>
    <s v="Verpoorten, Machiel"/>
    <s v="Verpoorten"/>
    <s v="M00630"/>
    <x v="0"/>
    <n v="4"/>
    <x v="1"/>
    <m/>
    <m/>
    <m/>
    <n v="1"/>
    <n v="1567"/>
    <n v="1602"/>
    <n v="36"/>
    <n v="0"/>
    <n v="0"/>
    <n v="1547"/>
    <n v="1604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; Neefs 444, 503"/>
    <n v="1"/>
    <n v="1"/>
    <n v="1"/>
    <n v="0"/>
    <n v="0"/>
    <n v="0"/>
  </r>
  <r>
    <s v="Verschueren, Ambrosius"/>
    <s v="Verschueren"/>
    <s v="M00631"/>
    <x v="0"/>
    <n v="5"/>
    <x v="1"/>
    <m/>
    <n v="1"/>
    <m/>
    <n v="1"/>
    <n v="1609"/>
    <n v="1637"/>
    <n v="29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erschueren, Geeraert"/>
    <s v="Verschueren"/>
    <s v="M00632"/>
    <x v="0"/>
    <m/>
    <x v="1"/>
    <m/>
    <n v="1"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Forchondt, Guilliam"/>
    <m/>
    <m/>
    <m/>
    <m/>
    <m/>
    <m/>
    <m/>
    <s v="Duverger"/>
    <n v="1"/>
    <n v="0"/>
    <n v="0"/>
    <n v="0"/>
    <n v="0"/>
    <n v="0"/>
  </r>
  <r>
    <s v="Verschueren, Jan"/>
    <s v="Verschueren"/>
    <s v="M00633"/>
    <x v="0"/>
    <m/>
    <x v="1"/>
    <m/>
    <n v="1"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n v="1"/>
    <s v="Musson, Matthijs"/>
    <s v="Forchondt, Guilliam"/>
    <m/>
    <m/>
    <m/>
    <m/>
    <m/>
    <m/>
    <s v="Duverger"/>
    <n v="1"/>
    <n v="0"/>
    <n v="0"/>
    <n v="0"/>
    <n v="0"/>
    <n v="0"/>
  </r>
  <r>
    <s v="Verschueren, Machiel"/>
    <s v="Verschueren"/>
    <s v="M00634"/>
    <x v="0"/>
    <n v="12"/>
    <x v="1"/>
    <m/>
    <n v="1"/>
    <m/>
    <n v="1"/>
    <n v="1580"/>
    <n v="1617"/>
    <n v="38"/>
    <n v="0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erschueren, Pieter"/>
    <s v="Verschueren"/>
    <s v="M00635"/>
    <x v="0"/>
    <n v="2"/>
    <x v="1"/>
    <m/>
    <m/>
    <m/>
    <n v="1"/>
    <n v="1607"/>
    <n v="1618"/>
    <n v="12"/>
    <n v="0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0"/>
    <n v="0"/>
  </r>
  <r>
    <s v="Verstappen, Rombout"/>
    <s v="Verstappen"/>
    <s v="M00636"/>
    <x v="0"/>
    <n v="5"/>
    <x v="2"/>
    <m/>
    <m/>
    <m/>
    <n v="1"/>
    <n v="1613"/>
    <n v="1640"/>
    <n v="28"/>
    <n v="1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erstappen, Roment"/>
    <s v="Verstappen"/>
    <s v="M00637"/>
    <x v="0"/>
    <n v="1"/>
    <x v="2"/>
    <m/>
    <m/>
    <m/>
    <n v="1"/>
    <n v="1630"/>
    <n v="163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Verstrepen, Frans"/>
    <s v="Verstrepen"/>
    <s v="M00638"/>
    <x v="0"/>
    <m/>
    <x v="1"/>
    <m/>
    <m/>
    <m/>
    <n v="0"/>
    <n v="1557"/>
    <n v="1575"/>
    <n v="19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erwoort, Philip"/>
    <s v="Verwoort"/>
    <s v="M00639"/>
    <x v="0"/>
    <n v="2"/>
    <x v="0"/>
    <m/>
    <m/>
    <m/>
    <n v="1"/>
    <n v="1555"/>
    <n v="1564"/>
    <n v="1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inchennoveus, Antoon"/>
    <s v="Vinchennoveus"/>
    <s v="M00640"/>
    <x v="0"/>
    <n v="1"/>
    <x v="0"/>
    <m/>
    <m/>
    <m/>
    <n v="1"/>
    <n v="1581"/>
    <n v="1587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inckboons, David I"/>
    <s v="Vinckboons"/>
    <s v="M00641"/>
    <x v="0"/>
    <m/>
    <x v="1"/>
    <s v="engraver"/>
    <n v="1"/>
    <m/>
    <n v="0"/>
    <n v="1596"/>
    <n v="1602"/>
    <n v="7"/>
    <n v="0"/>
    <n v="0"/>
    <n v="1576"/>
    <n v="1633"/>
    <s v="Mechelen"/>
    <n v="51.0167"/>
    <n v="4.4667000000000003"/>
    <n v="1"/>
    <x v="1"/>
    <n v="0"/>
    <s v="1600"/>
    <n v="1602"/>
    <n v="1633"/>
    <x v="6"/>
    <m/>
    <m/>
    <x v="0"/>
    <m/>
    <m/>
    <m/>
    <m/>
    <m/>
    <m/>
    <m/>
    <s v="Amsterdam"/>
    <n v="1"/>
    <s v="Caymocx, Balthasar"/>
    <m/>
    <m/>
    <m/>
    <s v="son"/>
    <s v="Vinckboons, Philips"/>
    <m/>
    <m/>
    <s v="Briels"/>
    <n v="1"/>
    <n v="0"/>
    <n v="1"/>
    <n v="0"/>
    <n v="0"/>
    <n v="0"/>
  </r>
  <r>
    <s v="Vinckboons, Frans"/>
    <s v="Vinckboons"/>
    <s v="M00642"/>
    <x v="0"/>
    <n v="1"/>
    <x v="1"/>
    <m/>
    <m/>
    <m/>
    <n v="1"/>
    <n v="1559"/>
    <n v="156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inckboons, Gillis"/>
    <s v="Vinckboons"/>
    <s v="M00643"/>
    <x v="0"/>
    <m/>
    <x v="1"/>
    <m/>
    <m/>
    <m/>
    <n v="0"/>
    <n v="1551"/>
    <n v="1569"/>
    <n v="19"/>
    <n v="0"/>
    <n v="0"/>
    <m/>
    <m/>
    <s v="Mechelen"/>
    <n v="51.0167"/>
    <n v="4.4667000000000003"/>
    <n v="0"/>
    <x v="1"/>
    <n v="0"/>
    <s v="1560"/>
    <n v="1569"/>
    <n v="1586"/>
    <x v="3"/>
    <m/>
    <m/>
    <x v="0"/>
    <m/>
    <m/>
    <m/>
    <m/>
    <m/>
    <m/>
    <m/>
    <s v="Antwerp"/>
    <m/>
    <m/>
    <m/>
    <m/>
    <m/>
    <m/>
    <m/>
    <m/>
    <m/>
    <m/>
    <n v="1"/>
    <n v="1"/>
    <n v="0"/>
    <n v="0"/>
    <n v="0"/>
    <n v="0"/>
  </r>
  <r>
    <s v="Vinckboons, Philips"/>
    <s v="Vinckboons"/>
    <s v="M00644"/>
    <x v="0"/>
    <n v="1"/>
    <x v="1"/>
    <m/>
    <n v="1"/>
    <m/>
    <n v="1"/>
    <n v="1565"/>
    <n v="1579"/>
    <n v="15"/>
    <n v="0"/>
    <n v="0"/>
    <n v="1545"/>
    <n v="1601"/>
    <s v="Mechelen"/>
    <n v="51.0167"/>
    <n v="4.4667000000000003"/>
    <n v="1"/>
    <x v="1"/>
    <n v="0"/>
    <s v="1570"/>
    <n v="1579"/>
    <n v="1586"/>
    <x v="3"/>
    <n v="1586"/>
    <n v="1601"/>
    <x v="5"/>
    <m/>
    <m/>
    <m/>
    <m/>
    <m/>
    <m/>
    <m/>
    <s v="Amsterdam"/>
    <m/>
    <m/>
    <m/>
    <m/>
    <m/>
    <s v="father"/>
    <s v="Vinckboons, David I"/>
    <m/>
    <m/>
    <s v="AL; Briels"/>
    <n v="1"/>
    <n v="1"/>
    <n v="1"/>
    <n v="0"/>
    <n v="0"/>
    <n v="0"/>
  </r>
  <r>
    <s v="Vinckfelt, Joris"/>
    <s v="Vinckfelt"/>
    <s v="M00645"/>
    <x v="0"/>
    <n v="1"/>
    <x v="1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Vlam, Pieter Ghysbrechtsz"/>
    <s v="Vlam"/>
    <s v="M00646"/>
    <x v="0"/>
    <m/>
    <x v="7"/>
    <m/>
    <m/>
    <m/>
    <n v="0"/>
    <n v="1543"/>
    <n v="1565"/>
    <n v="23"/>
    <n v="0"/>
    <n v="0"/>
    <m/>
    <m/>
    <s v="Mechelen"/>
    <n v="51.0167"/>
    <n v="4.4667000000000003"/>
    <n v="0"/>
    <x v="1"/>
    <n v="0"/>
    <s v="1560"/>
    <n v="1565"/>
    <n v="1566"/>
    <x v="4"/>
    <m/>
    <m/>
    <x v="0"/>
    <m/>
    <m/>
    <m/>
    <m/>
    <m/>
    <m/>
    <m/>
    <s v="Delft"/>
    <m/>
    <m/>
    <m/>
    <m/>
    <m/>
    <m/>
    <m/>
    <m/>
    <m/>
    <m/>
    <n v="1"/>
    <n v="1"/>
    <n v="0"/>
    <n v="0"/>
    <n v="0"/>
    <n v="0"/>
  </r>
  <r>
    <s v="Vlaminc, Gysbrecht"/>
    <s v="Vlaminc"/>
    <s v="M00647"/>
    <x v="0"/>
    <n v="3"/>
    <x v="0"/>
    <m/>
    <m/>
    <m/>
    <n v="1"/>
    <n v="1560"/>
    <n v="1580"/>
    <n v="21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oerhuyden, Hans"/>
    <s v="Voerhuyden"/>
    <s v="M00648"/>
    <x v="0"/>
    <n v="1"/>
    <x v="0"/>
    <m/>
    <m/>
    <m/>
    <n v="1"/>
    <n v="1567"/>
    <n v="1573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Vranckx, Frans"/>
    <s v="Vranckx"/>
    <s v="M00649"/>
    <x v="0"/>
    <n v="4"/>
    <x v="1"/>
    <m/>
    <m/>
    <m/>
    <n v="1"/>
    <n v="1564"/>
    <n v="1603"/>
    <n v="40"/>
    <n v="0"/>
    <n v="0"/>
    <m/>
    <n v="1603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s 309"/>
    <n v="1"/>
    <n v="1"/>
    <n v="1"/>
    <n v="0"/>
    <n v="0"/>
    <n v="0"/>
  </r>
  <r>
    <s v="Vranckx, Pieter"/>
    <s v="Vranckx"/>
    <s v="M00650"/>
    <x v="0"/>
    <m/>
    <x v="1"/>
    <m/>
    <m/>
    <m/>
    <n v="0"/>
    <n v="1645"/>
    <n v="1645"/>
    <n v="1"/>
    <n v="0"/>
    <n v="0"/>
    <m/>
    <n v="1645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09"/>
    <n v="1"/>
    <n v="0"/>
    <n v="0"/>
    <n v="0"/>
    <n v="1"/>
    <n v="0"/>
  </r>
  <r>
    <s v="Vredeman de Vries, Hans"/>
    <s v="Vredeman de Vries"/>
    <s v="M00651"/>
    <x v="0"/>
    <m/>
    <x v="1"/>
    <m/>
    <m/>
    <m/>
    <n v="0"/>
    <n v="1547"/>
    <n v="1566"/>
    <n v="20"/>
    <n v="0"/>
    <n v="0"/>
    <n v="1527"/>
    <n v="1607"/>
    <s v="Mechelen"/>
    <n v="51.0167"/>
    <n v="4.4667000000000003"/>
    <n v="0"/>
    <x v="1"/>
    <n v="0"/>
    <s v="1560"/>
    <n v="1566"/>
    <n v="1570"/>
    <x v="3"/>
    <n v="1570"/>
    <n v="1577"/>
    <x v="26"/>
    <n v="1577"/>
    <n v="1586"/>
    <s v="Antwerp"/>
    <n v="1586"/>
    <n v="1599"/>
    <s v="Germany"/>
    <s v="Amsterdam"/>
    <s v="Germany"/>
    <m/>
    <m/>
    <m/>
    <m/>
    <m/>
    <s v="father"/>
    <s v="Vredeman de Vries, Salomon"/>
    <m/>
    <m/>
    <m/>
    <n v="1"/>
    <n v="1"/>
    <n v="0"/>
    <n v="0"/>
    <n v="0"/>
    <n v="0"/>
  </r>
  <r>
    <s v="Vredeman de Vries, Salomon"/>
    <s v="Vredeman de Vries"/>
    <s v="M00652"/>
    <x v="0"/>
    <m/>
    <x v="1"/>
    <m/>
    <m/>
    <m/>
    <n v="0"/>
    <n v="1576"/>
    <n v="1587"/>
    <n v="12"/>
    <n v="0"/>
    <n v="0"/>
    <n v="1556"/>
    <n v="1604"/>
    <s v="Mechelen"/>
    <n v="51.0167"/>
    <n v="4.4667000000000003"/>
    <n v="1"/>
    <x v="1"/>
    <n v="0"/>
    <s v="1580"/>
    <n v="1587"/>
    <n v="1604"/>
    <x v="30"/>
    <m/>
    <m/>
    <x v="0"/>
    <m/>
    <m/>
    <m/>
    <m/>
    <m/>
    <m/>
    <m/>
    <s v="The Hague"/>
    <m/>
    <m/>
    <m/>
    <m/>
    <m/>
    <s v="son"/>
    <s v="Vredeman de Vries, Hans"/>
    <m/>
    <m/>
    <m/>
    <n v="1"/>
    <n v="0"/>
    <n v="1"/>
    <n v="0"/>
    <n v="0"/>
    <n v="0"/>
  </r>
  <r>
    <s v="Vrints, Gielis"/>
    <s v="Vrints"/>
    <s v="M00653"/>
    <x v="0"/>
    <n v="7"/>
    <x v="4"/>
    <m/>
    <m/>
    <m/>
    <n v="1"/>
    <n v="1614"/>
    <n v="1641"/>
    <n v="28"/>
    <n v="1"/>
    <n v="1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1"/>
    <n v="1"/>
    <n v="0"/>
  </r>
  <r>
    <s v="Vrints, Jan"/>
    <s v="Vrints"/>
    <s v="M00654"/>
    <x v="0"/>
    <n v="1"/>
    <x v="0"/>
    <m/>
    <m/>
    <m/>
    <n v="1"/>
    <n v="1592"/>
    <n v="1598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0"/>
    <n v="0"/>
    <n v="0"/>
  </r>
  <r>
    <s v="Vrints, Jan Baptist"/>
    <s v="Vrints"/>
    <s v="M00655"/>
    <x v="0"/>
    <m/>
    <x v="9"/>
    <m/>
    <m/>
    <m/>
    <n v="0"/>
    <n v="1621"/>
    <n v="1673"/>
    <n v="53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1"/>
  </r>
  <r>
    <s v="Vrints, Remi"/>
    <s v="Vrints"/>
    <s v="M00656"/>
    <x v="0"/>
    <m/>
    <x v="1"/>
    <m/>
    <m/>
    <m/>
    <n v="0"/>
    <n v="1614"/>
    <n v="1619"/>
    <n v="6"/>
    <n v="1"/>
    <n v="1"/>
    <n v="1594"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abbes, Francois"/>
    <s v="Wabbes"/>
    <s v="M00657"/>
    <x v="0"/>
    <n v="1"/>
    <x v="2"/>
    <m/>
    <m/>
    <m/>
    <n v="1"/>
    <n v="1625"/>
    <n v="1631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Webels, Andries"/>
    <s v="Webels"/>
    <s v="M00658"/>
    <x v="0"/>
    <n v="1"/>
    <x v="0"/>
    <m/>
    <m/>
    <m/>
    <n v="1"/>
    <n v="1566"/>
    <n v="1572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1"/>
    <n v="0"/>
    <n v="0"/>
    <n v="0"/>
  </r>
  <r>
    <s v="Weimers, Corneel"/>
    <s v="Weimers"/>
    <s v="M00659"/>
    <x v="0"/>
    <n v="1"/>
    <x v="2"/>
    <m/>
    <m/>
    <m/>
    <n v="1"/>
    <n v="1629"/>
    <n v="1635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0"/>
    <n v="0"/>
    <n v="1"/>
    <n v="0"/>
  </r>
  <r>
    <s v="Wellemans, Gregorius"/>
    <s v="Wellemans"/>
    <s v="M00660"/>
    <x v="0"/>
    <m/>
    <x v="1"/>
    <m/>
    <m/>
    <m/>
    <n v="0"/>
    <n v="1551"/>
    <n v="1569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278"/>
    <n v="1"/>
    <n v="1"/>
    <n v="0"/>
    <n v="0"/>
    <n v="0"/>
    <n v="0"/>
  </r>
  <r>
    <s v="Weyermans, Paul"/>
    <s v="Weyermans"/>
    <s v="M00661"/>
    <x v="0"/>
    <m/>
    <x v="1"/>
    <m/>
    <m/>
    <m/>
    <n v="0"/>
    <n v="1578"/>
    <n v="1596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Neeffs 323"/>
    <n v="1"/>
    <n v="0"/>
    <n v="1"/>
    <n v="0"/>
    <n v="0"/>
    <n v="0"/>
  </r>
  <r>
    <s v="Willems, Marcus"/>
    <s v="Willems"/>
    <s v="M00662"/>
    <x v="0"/>
    <m/>
    <x v="1"/>
    <s v="glasschilder"/>
    <m/>
    <m/>
    <n v="0"/>
    <n v="1552"/>
    <n v="1561"/>
    <n v="10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Williams, Sielis"/>
    <s v="Williams"/>
    <s v="M00663"/>
    <x v="0"/>
    <n v="1"/>
    <x v="0"/>
    <m/>
    <m/>
    <m/>
    <n v="1"/>
    <n v="1560"/>
    <n v="1566"/>
    <n v="7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1"/>
    <n v="0"/>
    <n v="0"/>
    <n v="0"/>
    <n v="0"/>
  </r>
  <r>
    <s v="Winckelhoven, Anthonie"/>
    <s v="Winckelhoven"/>
    <s v="M00664"/>
    <x v="0"/>
    <m/>
    <x v="1"/>
    <m/>
    <m/>
    <m/>
    <n v="0"/>
    <n v="1585"/>
    <n v="1603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ollenbosch, Jan"/>
    <s v="Wollenbosch"/>
    <s v="M00665"/>
    <x v="0"/>
    <n v="6"/>
    <x v="1"/>
    <m/>
    <n v="1"/>
    <m/>
    <n v="1"/>
    <n v="1592"/>
    <n v="1629"/>
    <n v="38"/>
    <n v="1"/>
    <n v="1"/>
    <m/>
    <n v="1629"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s v="AL"/>
    <n v="1"/>
    <n v="0"/>
    <n v="1"/>
    <n v="1"/>
    <n v="1"/>
    <n v="0"/>
  </r>
  <r>
    <s v="Ysermans, Frans"/>
    <s v="Ysermans"/>
    <s v="M00666"/>
    <x v="0"/>
    <m/>
    <x v="1"/>
    <m/>
    <n v="1"/>
    <m/>
    <n v="0"/>
    <n v="1572"/>
    <n v="1590"/>
    <n v="19"/>
    <n v="0"/>
    <n v="0"/>
    <m/>
    <n v="1614"/>
    <s v="Mechelen"/>
    <n v="51.0167"/>
    <n v="4.4667000000000003"/>
    <n v="1"/>
    <x v="1"/>
    <n v="0"/>
    <s v="1590"/>
    <n v="1590"/>
    <n v="1614"/>
    <x v="3"/>
    <m/>
    <m/>
    <x v="0"/>
    <m/>
    <m/>
    <m/>
    <m/>
    <m/>
    <m/>
    <m/>
    <s v="Antwerp"/>
    <m/>
    <m/>
    <m/>
    <m/>
    <m/>
    <m/>
    <m/>
    <m/>
    <m/>
    <s v="Neeffs 287"/>
    <n v="1"/>
    <n v="0"/>
    <n v="1"/>
    <n v="0"/>
    <n v="0"/>
    <n v="0"/>
  </r>
  <r>
    <s v="Zellaer, Vincent"/>
    <s v="Zellaer"/>
    <s v="M00667"/>
    <x v="0"/>
    <m/>
    <x v="1"/>
    <m/>
    <m/>
    <m/>
    <n v="0"/>
    <m/>
    <m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en Wouwer, Erasmus"/>
    <s v="Van den Wouwer"/>
    <s v="L00001"/>
    <x v="1"/>
    <m/>
    <x v="0"/>
    <m/>
    <m/>
    <m/>
    <n v="0"/>
    <n v="1538"/>
    <n v="15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Horbens, Jan "/>
    <s v="Horbens"/>
    <s v="L00002"/>
    <x v="1"/>
    <m/>
    <x v="1"/>
    <m/>
    <m/>
    <m/>
    <n v="0"/>
    <n v="1546"/>
    <n v="155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bercht, Romment"/>
    <s v="Verbercht"/>
    <s v="L00003"/>
    <x v="1"/>
    <m/>
    <x v="0"/>
    <m/>
    <m/>
    <m/>
    <n v="0"/>
    <n v="1547"/>
    <n v="155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Coeck, Jan"/>
    <s v="de Coeck"/>
    <s v="L00004"/>
    <x v="1"/>
    <m/>
    <x v="1"/>
    <m/>
    <m/>
    <m/>
    <n v="0"/>
    <n v="1549"/>
    <n v="155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auwels, Heynken "/>
    <s v="Pauwels"/>
    <s v="L00005"/>
    <x v="1"/>
    <m/>
    <x v="1"/>
    <m/>
    <m/>
    <m/>
    <n v="0"/>
    <n v="1549"/>
    <n v="155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eghers, Geromken "/>
    <s v="Seghers"/>
    <s v="L00006"/>
    <x v="1"/>
    <m/>
    <x v="0"/>
    <m/>
    <m/>
    <m/>
    <n v="0"/>
    <n v="1549"/>
    <n v="155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Omlop, Jan "/>
    <s v="Omlop"/>
    <s v="L00007"/>
    <x v="1"/>
    <m/>
    <x v="0"/>
    <m/>
    <m/>
    <m/>
    <n v="0"/>
    <n v="1550"/>
    <n v="15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wyllien , ?"/>
    <s v="Swyllien "/>
    <s v="L00008"/>
    <x v="1"/>
    <m/>
    <x v="0"/>
    <m/>
    <m/>
    <m/>
    <n v="0"/>
    <n v="1550"/>
    <n v="15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Brieckberghe, Oriaen "/>
    <s v="Van Brieckberghe"/>
    <s v="L00009"/>
    <x v="1"/>
    <m/>
    <x v="1"/>
    <m/>
    <m/>
    <m/>
    <n v="0"/>
    <n v="1550"/>
    <n v="15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russers, Jaak "/>
    <s v="Brussers"/>
    <s v="L00010"/>
    <x v="1"/>
    <m/>
    <x v="0"/>
    <m/>
    <m/>
    <m/>
    <n v="0"/>
    <n v="1551"/>
    <n v="15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uyssrogge, Jan "/>
    <s v="Buyssrogge"/>
    <s v="L00011"/>
    <x v="1"/>
    <m/>
    <x v="7"/>
    <m/>
    <m/>
    <m/>
    <n v="0"/>
    <n v="1551"/>
    <n v="15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Tielman, Neelken "/>
    <s v="Tielman"/>
    <s v="L00012"/>
    <x v="1"/>
    <m/>
    <x v="1"/>
    <m/>
    <m/>
    <m/>
    <n v="0"/>
    <n v="1552"/>
    <n v="155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Papenbroeck, Neyl "/>
    <s v="Van Papenbroeck"/>
    <s v="L00013"/>
    <x v="1"/>
    <m/>
    <x v="0"/>
    <m/>
    <m/>
    <m/>
    <n v="0"/>
    <n v="1552"/>
    <n v="155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Heyns, Jan "/>
    <s v="Heyns"/>
    <s v="L00015"/>
    <x v="1"/>
    <m/>
    <x v="1"/>
    <m/>
    <m/>
    <m/>
    <n v="0"/>
    <n v="1553"/>
    <n v="15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auwels, Jaak"/>
    <s v="Pauwels"/>
    <s v="L00016"/>
    <x v="1"/>
    <m/>
    <x v="1"/>
    <m/>
    <m/>
    <m/>
    <n v="0"/>
    <n v="1553"/>
    <n v="15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elst, Pierken"/>
    <s v="Verelst"/>
    <s v="L00017"/>
    <x v="1"/>
    <m/>
    <x v="1"/>
    <m/>
    <m/>
    <m/>
    <n v="0"/>
    <n v="1553"/>
    <n v="15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Kael, Luycx"/>
    <s v="de Kael"/>
    <s v="L00018"/>
    <x v="1"/>
    <m/>
    <x v="1"/>
    <m/>
    <m/>
    <m/>
    <n v="0"/>
    <n v="1554"/>
    <n v="15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lamincx, Floris"/>
    <s v="Vlamincx"/>
    <s v="L00019"/>
    <x v="1"/>
    <m/>
    <x v="0"/>
    <m/>
    <m/>
    <m/>
    <n v="0"/>
    <n v="1554"/>
    <n v="15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ovelaers, Geromken "/>
    <s v="Covelaers"/>
    <s v="L00020"/>
    <x v="1"/>
    <m/>
    <x v="0"/>
    <m/>
    <m/>
    <m/>
    <n v="0"/>
    <n v="1555"/>
    <n v="15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Cock, Adriaen"/>
    <s v="de Cock"/>
    <s v="L00021"/>
    <x v="1"/>
    <m/>
    <x v="0"/>
    <m/>
    <m/>
    <m/>
    <n v="0"/>
    <n v="1555"/>
    <n v="15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ircx, Gert "/>
    <s v="Dircx"/>
    <s v="L00022"/>
    <x v="1"/>
    <m/>
    <x v="0"/>
    <m/>
    <m/>
    <m/>
    <n v="0"/>
    <n v="1555"/>
    <n v="15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Hollemans, Jacob"/>
    <s v="Hollemans"/>
    <s v="L00023"/>
    <x v="1"/>
    <m/>
    <x v="1"/>
    <m/>
    <m/>
    <m/>
    <n v="0"/>
    <n v="1555"/>
    <n v="15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Regouts, Adriaen "/>
    <s v="Regouts"/>
    <s v="L00024"/>
    <x v="1"/>
    <m/>
    <x v="0"/>
    <m/>
    <m/>
    <m/>
    <n v="0"/>
    <n v="1555"/>
    <n v="15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Veecken, Machiel"/>
    <s v="Van der Veecken"/>
    <s v="L00025"/>
    <x v="1"/>
    <m/>
    <x v="0"/>
    <m/>
    <m/>
    <m/>
    <n v="0"/>
    <n v="1555"/>
    <n v="15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oekstuyn, Roment"/>
    <s v="Boekstuyn"/>
    <s v="L00026"/>
    <x v="1"/>
    <m/>
    <x v="0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oeymans , ?"/>
    <s v="Boeymans "/>
    <s v="L00027"/>
    <x v="1"/>
    <m/>
    <x v="0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laes, Merten "/>
    <s v="Claes"/>
    <s v="L00028"/>
    <x v="1"/>
    <m/>
    <x v="0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oppenmuncks, ?"/>
    <s v="Coppenmuncks"/>
    <s v="L00029"/>
    <x v="1"/>
    <m/>
    <x v="1"/>
    <m/>
    <n v="1"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eerts, Claes"/>
    <s v="Geerts"/>
    <s v="L00030"/>
    <x v="1"/>
    <m/>
    <x v="0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ommaers, Coppen"/>
    <s v="Gommaers"/>
    <s v="L00031"/>
    <x v="1"/>
    <m/>
    <x v="11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Jenten, Dierick"/>
    <s v="Jenten"/>
    <s v="L00032"/>
    <x v="1"/>
    <m/>
    <x v="1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n Hove, Jan"/>
    <s v="Van den Hove"/>
    <s v="L00033"/>
    <x v="1"/>
    <m/>
    <x v="0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Leemput, Jan"/>
    <s v="Van Leemput"/>
    <s v="L00034"/>
    <x v="1"/>
    <m/>
    <x v="0"/>
    <m/>
    <m/>
    <m/>
    <n v="0"/>
    <n v="1556"/>
    <n v="15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ooten, Merten "/>
    <s v="Gooten"/>
    <s v="L00036"/>
    <x v="1"/>
    <m/>
    <x v="0"/>
    <m/>
    <m/>
    <m/>
    <n v="0"/>
    <n v="1557"/>
    <n v="15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Moens, Dirk"/>
    <s v="Moens"/>
    <s v="L00037"/>
    <x v="1"/>
    <m/>
    <x v="1"/>
    <m/>
    <m/>
    <m/>
    <n v="0"/>
    <n v="1557"/>
    <n v="15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Thielemans, Hansken "/>
    <s v="Thielemans"/>
    <s v="L00038"/>
    <x v="1"/>
    <m/>
    <x v="0"/>
    <m/>
    <m/>
    <m/>
    <n v="0"/>
    <n v="1557"/>
    <n v="15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Ieteghem, Pierken"/>
    <s v="Van Ieteghem"/>
    <s v="L00039"/>
    <x v="1"/>
    <m/>
    <x v="0"/>
    <m/>
    <m/>
    <m/>
    <n v="0"/>
    <n v="1557"/>
    <n v="15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Sellaer, Stoffel "/>
    <s v="Van Sellaer"/>
    <s v="L00040"/>
    <x v="1"/>
    <m/>
    <x v="0"/>
    <m/>
    <m/>
    <m/>
    <n v="0"/>
    <n v="1557"/>
    <n v="15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isscoppen, Daniel"/>
    <s v="Bisscoppen"/>
    <s v="L00041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isscoppen, Frans"/>
    <s v="Bisscoppen"/>
    <s v="L00042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Bey, Hansken"/>
    <s v="de Bey"/>
    <s v="L00043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Herstraete, Roment"/>
    <s v="de Herstraete"/>
    <s v="L00044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Spaegnaert, Pierken"/>
    <s v="de Spaegnaert"/>
    <s v="L00045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Huydelers, Adriaen"/>
    <s v="Huydelers"/>
    <s v="L00046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Mascapt, Hansken"/>
    <s v="Mascapt"/>
    <s v="L00047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Moens, Coppen "/>
    <s v="Moens"/>
    <s v="L00048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Olivys, Baptiste"/>
    <s v="Olivys"/>
    <s v="L00049"/>
    <x v="1"/>
    <m/>
    <x v="1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Oostens, Frans"/>
    <s v="Oostens"/>
    <s v="L00050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ieten, Jacus"/>
    <s v="Pieten"/>
    <s v="L00051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cheers, Willem"/>
    <s v="Scheers"/>
    <s v="L00052"/>
    <x v="1"/>
    <m/>
    <x v="2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n Bossche, Anthonis"/>
    <s v="Van den Bossche"/>
    <s v="L00053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n Haute, Willem"/>
    <s v="Van den Haute"/>
    <s v="L00054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Hoeven, Frans"/>
    <s v="Van der Hoeven"/>
    <s v="L00055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Haltere, Joseph"/>
    <s v="Van Haltere"/>
    <s v="L00056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Roye, Jan"/>
    <s v="Van Roye"/>
    <s v="L00057"/>
    <x v="1"/>
    <m/>
    <x v="1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Steynenmolen, Stephen"/>
    <s v="Van Steynenmolen"/>
    <s v="L00058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raren, Claes"/>
    <s v="Verraren"/>
    <s v="L00059"/>
    <x v="1"/>
    <m/>
    <x v="0"/>
    <m/>
    <m/>
    <m/>
    <n v="0"/>
    <n v="1558"/>
    <n v="15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recht, Jan"/>
    <s v="Brecht"/>
    <s v="L00061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Backer, Pauken "/>
    <s v="de Backer"/>
    <s v="L00062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Hovder , ?"/>
    <s v="de Hovder "/>
    <s v="L00063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Ka, Nicolas"/>
    <s v="de Ka"/>
    <s v="L00064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Kael, Gielis"/>
    <s v="de Kael"/>
    <s v="L00065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Poeter, Antonius"/>
    <s v="de Poeter"/>
    <s v="L00066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Praet, Augustyn"/>
    <s v="de Praet"/>
    <s v="L00067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Vos, Willem"/>
    <s v="de Vos"/>
    <s v="L00068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fner, Augustijn"/>
    <s v="Defner"/>
    <s v="L00069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ruyver, Simoen"/>
    <s v="Druyver"/>
    <s v="L00070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Evels, Pietken"/>
    <s v="Evels"/>
    <s v="L00071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Joressen, Gielis"/>
    <s v="Joressen"/>
    <s v="L00073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Mols, Engel"/>
    <s v="Mols"/>
    <s v="L00074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Roysen, Baptiste"/>
    <s v="Roysen"/>
    <s v="L00075"/>
    <x v="1"/>
    <m/>
    <x v="7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onnecoeten, Claes"/>
    <s v="Sonnecoeten"/>
    <s v="L00076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ternie, Hansken"/>
    <s v="Sternie"/>
    <s v="L00077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Hoeve, Abraham"/>
    <s v="Van der Hoeve"/>
    <s v="L00078"/>
    <x v="1"/>
    <m/>
    <x v="14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Muscom, Cornelis"/>
    <s v="Van Muscom"/>
    <s v="L00079"/>
    <x v="1"/>
    <m/>
    <x v="1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Nuffel, Broelen"/>
    <s v="Van Nuffel"/>
    <s v="L00080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Vossel, Pierken"/>
    <s v="Van Vossel"/>
    <s v="L00081"/>
    <x v="1"/>
    <m/>
    <x v="0"/>
    <m/>
    <m/>
    <m/>
    <n v="0"/>
    <n v="1559"/>
    <n v="15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leymans, Peerken"/>
    <s v="Cleymans"/>
    <s v="L00082"/>
    <x v="1"/>
    <m/>
    <x v="0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oertmans, Heynken"/>
    <s v="Coertmans"/>
    <s v="L00083"/>
    <x v="1"/>
    <m/>
    <x v="0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upont, Louwies"/>
    <s v="Dupont"/>
    <s v="L00084"/>
    <x v="1"/>
    <m/>
    <x v="1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Lemmens, Roment"/>
    <s v="Lemmens"/>
    <s v="L00085"/>
    <x v="1"/>
    <m/>
    <x v="1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chotels, Hensken"/>
    <s v="Schotels"/>
    <s v="L00086"/>
    <x v="1"/>
    <m/>
    <x v="0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yllenis, Heynken"/>
    <s v="Syllenis"/>
    <s v="L00087"/>
    <x v="1"/>
    <m/>
    <x v="0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Tobbacx, Heinken"/>
    <s v="Tobbacx"/>
    <s v="L00088"/>
    <x v="1"/>
    <m/>
    <x v="1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Heevert, Roment"/>
    <s v="Van Heevert"/>
    <s v="L00089"/>
    <x v="1"/>
    <m/>
    <x v="1"/>
    <m/>
    <m/>
    <m/>
    <n v="0"/>
    <n v="1560"/>
    <n v="15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rowies, Lodewijk"/>
    <s v="Crowies"/>
    <s v="L00091"/>
    <x v="1"/>
    <m/>
    <x v="1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aems, Hendrik"/>
    <s v="Daems"/>
    <s v="L00092"/>
    <x v="1"/>
    <m/>
    <x v="1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Wint, Antonius"/>
    <s v="de Wint"/>
    <s v="L00093"/>
    <x v="1"/>
    <m/>
    <x v="0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Wooll, Hensken"/>
    <s v="de Wooll"/>
    <s v="L00094"/>
    <x v="1"/>
    <m/>
    <x v="0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onjon, Jeroom"/>
    <s v="Donjon"/>
    <s v="L00095"/>
    <x v="1"/>
    <m/>
    <x v="0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Oystens, Merten"/>
    <s v="Oystens"/>
    <s v="L00097"/>
    <x v="1"/>
    <m/>
    <x v="0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ei, Hans"/>
    <s v="Pei"/>
    <s v="L00099"/>
    <x v="1"/>
    <m/>
    <x v="1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cheers, Hendrik"/>
    <s v="Scheers"/>
    <s v="L00100"/>
    <x v="1"/>
    <m/>
    <x v="7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ierden, Anneken"/>
    <s v="Sierden"/>
    <s v="L00101"/>
    <x v="1"/>
    <m/>
    <x v="15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Veecken, Gerald"/>
    <s v="Van der Veecken"/>
    <s v="L00104"/>
    <x v="1"/>
    <m/>
    <x v="1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Roye, Leonard"/>
    <s v="Van Roye"/>
    <s v="L00105"/>
    <x v="1"/>
    <m/>
    <x v="0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Linden, Jasper"/>
    <s v="Van der Linden"/>
    <s v="L00106"/>
    <x v="1"/>
    <m/>
    <x v="1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Wouters, Frans"/>
    <s v="Wouters"/>
    <s v="L00107"/>
    <x v="1"/>
    <m/>
    <x v="0"/>
    <m/>
    <m/>
    <m/>
    <n v="0"/>
    <n v="1561"/>
    <n v="15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aeckx, Hansken"/>
    <s v="Baeckx"/>
    <s v="L00109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erckman, Pieter"/>
    <s v="Berckman"/>
    <s v="L00110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oppens, Robert"/>
    <s v="Coppens"/>
    <s v="L00111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Greve, Hansken"/>
    <s v="de Greve"/>
    <s v="L00112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Greve, Peerken"/>
    <s v="de Greve"/>
    <s v="L00113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Haen, Geeraert"/>
    <s v="de Haen"/>
    <s v="L00114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Kuster, Hansken"/>
    <s v="de Kuster"/>
    <s v="L00115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Vleeschouwer, Pauken"/>
    <s v="de Vleeschouwer"/>
    <s v="L00116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auns, Hansken"/>
    <s v="Gauns"/>
    <s v="L00117"/>
    <x v="1"/>
    <m/>
    <x v="1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aylens, Fransen"/>
    <s v="Gaylens"/>
    <s v="L00118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ovaerts, Herman"/>
    <s v="Govaerts"/>
    <s v="L00119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Hoevest, Lieven"/>
    <s v="Hoevest"/>
    <s v="L00120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Hoeybosches, Christiaen"/>
    <s v="Hoeybosches"/>
    <s v="L00121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Lenaerts, Hans"/>
    <s v="Lenaerts"/>
    <s v="L00122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Lombaers, Caerle"/>
    <s v="Lombaers"/>
    <s v="L00123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Matthys, Gielis"/>
    <s v="Matthys"/>
    <s v="L00124"/>
    <x v="1"/>
    <m/>
    <x v="1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oepetens, Hansken"/>
    <s v="Poepetens"/>
    <s v="L00125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yls, Pierken"/>
    <s v="Pyls"/>
    <s v="L00126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Rans, Claes"/>
    <s v="Rans"/>
    <s v="L00127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n Berghe, Dierick"/>
    <s v="Van den Berghe"/>
    <s v="L00129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n Hont, Jan"/>
    <s v="Van den Hont"/>
    <s v="L00130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iepenbeecken, Boudewyn"/>
    <s v="Van Diepenbeecken"/>
    <s v="L00131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heyden, Coppen"/>
    <s v="Verheyden"/>
    <s v="L00132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heyen, Hanske"/>
    <s v="Verheyen"/>
    <s v="L00133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huden, Fluys"/>
    <s v="Verhuden"/>
    <s v="L00134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erstrate, Romment"/>
    <s v="Verstrate"/>
    <s v="L00135"/>
    <x v="1"/>
    <m/>
    <x v="1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Weers, Floris"/>
    <s v="Weers"/>
    <s v="L00136"/>
    <x v="1"/>
    <m/>
    <x v="0"/>
    <m/>
    <m/>
    <m/>
    <n v="0"/>
    <n v="1562"/>
    <n v="15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isschop, Thomas"/>
    <s v="Bisschop"/>
    <s v="L00137"/>
    <x v="1"/>
    <m/>
    <x v="1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Wint, Willem van Brussel"/>
    <s v="de Wint"/>
    <s v="L00138"/>
    <x v="1"/>
    <m/>
    <x v="1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Janssens, Willem"/>
    <s v="Janssens"/>
    <s v="L00139"/>
    <x v="1"/>
    <m/>
    <x v="1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Jaspers, Ghysbrecht"/>
    <s v="Jaspers"/>
    <s v="L00140"/>
    <x v="1"/>
    <m/>
    <x v="1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Roguyts, Thoentien"/>
    <s v="Roguyts"/>
    <s v="L00141"/>
    <x v="1"/>
    <m/>
    <x v="0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Hyden, Hans"/>
    <s v="Van der Hyden"/>
    <s v="L00142"/>
    <x v="1"/>
    <m/>
    <x v="2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Stock, Denys"/>
    <s v="Van Stock"/>
    <s v="L00143"/>
    <x v="1"/>
    <m/>
    <x v="1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Meere, Herman"/>
    <s v="Van der Meere"/>
    <s v="L00144"/>
    <x v="1"/>
    <m/>
    <x v="0"/>
    <m/>
    <m/>
    <m/>
    <n v="0"/>
    <n v="1563"/>
    <n v="15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ollaerts, Kersten"/>
    <s v="Bollaerts"/>
    <s v="L00146"/>
    <x v="1"/>
    <m/>
    <x v="0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Geerts, Flups"/>
    <s v="Geerts"/>
    <s v="L00147"/>
    <x v="1"/>
    <m/>
    <x v="1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Sermerten, Coppen"/>
    <s v="Sermerten"/>
    <s v="L00148"/>
    <x v="1"/>
    <m/>
    <x v="1"/>
    <m/>
    <n v="1"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 Schlype, Claes"/>
    <s v="Van de Schlype"/>
    <s v="L00149"/>
    <x v="1"/>
    <m/>
    <x v="0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Gruendale, Joseph"/>
    <s v="Van Gruendale"/>
    <s v="L00150"/>
    <x v="1"/>
    <m/>
    <x v="1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Rootvent, Frans"/>
    <s v="Van Rootvent"/>
    <s v="L00151"/>
    <x v="1"/>
    <m/>
    <x v="1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der Nieuwermeulen, Hendrick"/>
    <s v="Van der Nieuwermeulen"/>
    <s v="L00152"/>
    <x v="1"/>
    <m/>
    <x v="0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Wouters, Floris"/>
    <s v="Wouters"/>
    <s v="L00153"/>
    <x v="1"/>
    <m/>
    <x v="0"/>
    <m/>
    <m/>
    <m/>
    <n v="0"/>
    <n v="1564"/>
    <n v="15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Beda, Hendrik"/>
    <s v="Beda"/>
    <s v="L00154"/>
    <x v="1"/>
    <m/>
    <x v="0"/>
    <m/>
    <m/>
    <m/>
    <n v="0"/>
    <n v="1565"/>
    <n v="15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Bruyne, Bertelken"/>
    <s v="de Bruyne"/>
    <s v="L00155"/>
    <x v="1"/>
    <m/>
    <x v="0"/>
    <m/>
    <m/>
    <m/>
    <n v="0"/>
    <n v="1565"/>
    <n v="15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de Ka, Siel"/>
    <s v="de Ka"/>
    <s v="L00156"/>
    <x v="1"/>
    <m/>
    <x v="0"/>
    <m/>
    <m/>
    <m/>
    <n v="0"/>
    <n v="1565"/>
    <n v="15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Proest, Lodewyk"/>
    <s v="Proest"/>
    <s v="L00157"/>
    <x v="1"/>
    <m/>
    <x v="0"/>
    <m/>
    <m/>
    <m/>
    <n v="0"/>
    <n v="1565"/>
    <n v="15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Stock, Denys"/>
    <s v="Van Stock"/>
    <s v="L00158"/>
    <x v="1"/>
    <m/>
    <x v="1"/>
    <m/>
    <m/>
    <m/>
    <n v="0"/>
    <n v="1565"/>
    <n v="15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Van Middeldonck, Cornelis"/>
    <s v="Van Middeldonck"/>
    <s v="L00160"/>
    <x v="1"/>
    <m/>
    <x v="1"/>
    <m/>
    <m/>
    <m/>
    <n v="0"/>
    <n v="1566"/>
    <n v="157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0"/>
    <n v="0"/>
    <n v="0"/>
    <n v="0"/>
  </r>
  <r>
    <s v="Claysens, Adriaen"/>
    <s v="Claysens"/>
    <s v="L00161"/>
    <x v="1"/>
    <m/>
    <x v="1"/>
    <m/>
    <m/>
    <m/>
    <n v="0"/>
    <n v="1567"/>
    <n v="157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de Cordes, Caerle"/>
    <s v="de Cordes"/>
    <s v="L00162"/>
    <x v="1"/>
    <m/>
    <x v="0"/>
    <m/>
    <m/>
    <m/>
    <n v="0"/>
    <n v="1567"/>
    <n v="157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de Helt, Matheus"/>
    <s v="de Helt"/>
    <s v="L00163"/>
    <x v="1"/>
    <m/>
    <x v="12"/>
    <m/>
    <m/>
    <m/>
    <n v="0"/>
    <n v="1567"/>
    <n v="157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an Wallem, Gielis"/>
    <s v="Van Wallem"/>
    <s v="L00164"/>
    <x v="1"/>
    <m/>
    <x v="0"/>
    <m/>
    <m/>
    <m/>
    <n v="0"/>
    <n v="1567"/>
    <n v="157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Bollaerts, Coppen"/>
    <s v="Bollaerts"/>
    <s v="L00165"/>
    <x v="1"/>
    <m/>
    <x v="0"/>
    <m/>
    <m/>
    <m/>
    <n v="0"/>
    <n v="1568"/>
    <n v="157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Pauwels, Coppen"/>
    <s v="Pauwels"/>
    <s v="L00166"/>
    <x v="1"/>
    <m/>
    <x v="0"/>
    <m/>
    <m/>
    <m/>
    <n v="0"/>
    <n v="1568"/>
    <n v="157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an den Eynde, Corneel"/>
    <s v="Van den Eynde"/>
    <s v="L00167"/>
    <x v="1"/>
    <m/>
    <x v="1"/>
    <m/>
    <n v="1"/>
    <m/>
    <n v="0"/>
    <n v="1568"/>
    <n v="157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an Eeghem, Geert"/>
    <s v="Van Eeghem"/>
    <s v="L00168"/>
    <x v="1"/>
    <m/>
    <x v="0"/>
    <m/>
    <m/>
    <m/>
    <n v="0"/>
    <n v="1568"/>
    <n v="157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erlinden, Hans"/>
    <s v="Verlinden"/>
    <s v="L00169"/>
    <x v="1"/>
    <m/>
    <x v="1"/>
    <m/>
    <m/>
    <m/>
    <n v="0"/>
    <n v="1568"/>
    <n v="157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Keulemans, Pieter"/>
    <s v="Keulemans"/>
    <s v="L00170"/>
    <x v="1"/>
    <m/>
    <x v="0"/>
    <m/>
    <m/>
    <m/>
    <n v="0"/>
    <n v="1569"/>
    <n v="157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Wolkaerts, Hans"/>
    <s v="Wolkaerts"/>
    <s v="L00171"/>
    <x v="1"/>
    <m/>
    <x v="0"/>
    <m/>
    <m/>
    <m/>
    <n v="0"/>
    <n v="1569"/>
    <n v="157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de Booees, Henske"/>
    <s v="de Booees"/>
    <s v="L00172"/>
    <x v="1"/>
    <m/>
    <x v="1"/>
    <m/>
    <m/>
    <m/>
    <n v="0"/>
    <n v="1570"/>
    <n v="15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Turroen, Stoffel"/>
    <s v="Turroen"/>
    <s v="L00173"/>
    <x v="1"/>
    <m/>
    <x v="1"/>
    <m/>
    <m/>
    <m/>
    <n v="0"/>
    <n v="1570"/>
    <n v="15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an den Poel, Balten"/>
    <s v="Van den Poel"/>
    <s v="L00174"/>
    <x v="1"/>
    <m/>
    <x v="1"/>
    <m/>
    <m/>
    <m/>
    <n v="0"/>
    <n v="1570"/>
    <n v="15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Van der Linden, Sarel"/>
    <s v="Van der Linden"/>
    <s v="L00175"/>
    <x v="1"/>
    <m/>
    <x v="0"/>
    <m/>
    <m/>
    <m/>
    <n v="0"/>
    <n v="1570"/>
    <n v="15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1"/>
    <n v="1"/>
    <n v="0"/>
    <n v="0"/>
    <n v="0"/>
  </r>
  <r>
    <s v="Buyck, Rombout"/>
    <s v="Buyck"/>
    <s v="L00176"/>
    <x v="1"/>
    <m/>
    <x v="1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aems, Roment"/>
    <s v="Daems"/>
    <s v="L00177"/>
    <x v="1"/>
    <m/>
    <x v="0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Boey, Gielis"/>
    <s v="de Boey"/>
    <s v="L00178"/>
    <x v="1"/>
    <m/>
    <x v="1"/>
    <m/>
    <n v="1"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Cuypere, Hubert"/>
    <s v="de Cuypere"/>
    <s v="L00179"/>
    <x v="1"/>
    <m/>
    <x v="1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Grimmer, Hans"/>
    <s v="de Grimmer"/>
    <s v="L00180"/>
    <x v="1"/>
    <m/>
    <x v="0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Wynt, Jeppen "/>
    <s v="de Wynt"/>
    <s v="L00181"/>
    <x v="1"/>
    <m/>
    <x v="0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Emmens, Joos"/>
    <s v="Emmens"/>
    <s v="L00182"/>
    <x v="1"/>
    <m/>
    <x v="0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Goossen, Hanske"/>
    <s v="Goossen"/>
    <s v="L00183"/>
    <x v="1"/>
    <m/>
    <x v="1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Guellens, Bastiaen"/>
    <s v="Guellens"/>
    <s v="L00184"/>
    <x v="1"/>
    <m/>
    <x v="0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eelkens, Dirkus"/>
    <s v="Seelkens"/>
    <s v="L00185"/>
    <x v="1"/>
    <m/>
    <x v="1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ossche, Jan"/>
    <s v="Van den Bossche"/>
    <s v="L00186"/>
    <x v="1"/>
    <m/>
    <x v="0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iest, Joost "/>
    <s v="Van Diest"/>
    <s v="L00187"/>
    <x v="1"/>
    <m/>
    <x v="2"/>
    <m/>
    <m/>
    <m/>
    <n v="0"/>
    <n v="1571"/>
    <n v="15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avydt, Thoentje"/>
    <s v="Davydt"/>
    <s v="L00188"/>
    <x v="1"/>
    <m/>
    <x v="1"/>
    <m/>
    <m/>
    <m/>
    <n v="0"/>
    <n v="1572"/>
    <n v="15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erghels, Casen "/>
    <s v="Merghels"/>
    <s v="L00189"/>
    <x v="1"/>
    <m/>
    <x v="0"/>
    <m/>
    <m/>
    <m/>
    <n v="0"/>
    <n v="1572"/>
    <n v="15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Beve, Roment"/>
    <s v="Van Beve"/>
    <s v="L00190"/>
    <x v="1"/>
    <m/>
    <x v="1"/>
    <m/>
    <m/>
    <m/>
    <n v="0"/>
    <n v="1572"/>
    <n v="15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Hecke, Siele"/>
    <s v="Van Hecke"/>
    <s v="L00191"/>
    <x v="1"/>
    <m/>
    <x v="1"/>
    <m/>
    <m/>
    <m/>
    <n v="0"/>
    <n v="1572"/>
    <n v="15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eerts, Philip "/>
    <s v="Weerts"/>
    <s v="L00192"/>
    <x v="1"/>
    <m/>
    <x v="0"/>
    <m/>
    <m/>
    <m/>
    <n v="0"/>
    <n v="1572"/>
    <n v="15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outers, Romment"/>
    <s v="Wouters"/>
    <s v="L00193"/>
    <x v="1"/>
    <m/>
    <x v="1"/>
    <m/>
    <m/>
    <m/>
    <n v="0"/>
    <n v="1572"/>
    <n v="15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oykens, Machiel"/>
    <s v="Boykens"/>
    <s v="L00194"/>
    <x v="1"/>
    <m/>
    <x v="0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auvoers, Jacus"/>
    <s v="Dauvoers"/>
    <s v="L00195"/>
    <x v="1"/>
    <m/>
    <x v="1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Berthout, Hyppoliet"/>
    <s v="de Berthout"/>
    <s v="L00196"/>
    <x v="1"/>
    <m/>
    <x v="1"/>
    <m/>
    <n v="1"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Vos, Frans"/>
    <s v="de Vos"/>
    <s v="L00197"/>
    <x v="1"/>
    <m/>
    <x v="0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rwoers, Schasper"/>
    <s v="Derwoers"/>
    <s v="L00198"/>
    <x v="1"/>
    <m/>
    <x v="1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iellens, Peerken "/>
    <s v="Diellens"/>
    <s v="L00199"/>
    <x v="1"/>
    <m/>
    <x v="0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erremans, Roment"/>
    <s v="Merremans"/>
    <s v="L00201"/>
    <x v="1"/>
    <m/>
    <x v="0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eys, Peerken"/>
    <s v="Meys"/>
    <s v="L00202"/>
    <x v="1"/>
    <m/>
    <x v="1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tocmans, Peerken"/>
    <s v="Stocmans"/>
    <s v="L00203"/>
    <x v="1"/>
    <m/>
    <x v="1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ymoens, Peter"/>
    <s v="Symoens"/>
    <s v="L00204"/>
    <x v="1"/>
    <m/>
    <x v="1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r Auwera, Baptist"/>
    <s v="Van der Auwera"/>
    <s v="L00205"/>
    <x v="1"/>
    <m/>
    <x v="1"/>
    <m/>
    <m/>
    <m/>
    <n v="0"/>
    <n v="1573"/>
    <n v="15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asseliers, Lodewijk"/>
    <s v="Basseliers"/>
    <s v="L00206"/>
    <x v="1"/>
    <m/>
    <x v="0"/>
    <m/>
    <m/>
    <m/>
    <n v="0"/>
    <n v="1574"/>
    <n v="15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oxie, Adriaen"/>
    <s v="Coxie"/>
    <s v="L00207"/>
    <x v="1"/>
    <m/>
    <x v="1"/>
    <m/>
    <m/>
    <m/>
    <n v="0"/>
    <n v="1574"/>
    <n v="15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Neve, Jan II"/>
    <s v="de Neve"/>
    <s v="L00208"/>
    <x v="1"/>
    <m/>
    <x v="1"/>
    <m/>
    <m/>
    <m/>
    <n v="0"/>
    <n v="1574"/>
    <n v="15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Houdekoken, Adriaen"/>
    <s v="Houdekoken"/>
    <s v="L00209"/>
    <x v="1"/>
    <m/>
    <x v="0"/>
    <m/>
    <m/>
    <m/>
    <n v="0"/>
    <n v="1574"/>
    <n v="15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Govaerts, Wouter"/>
    <s v="Govaerts"/>
    <s v="L00210"/>
    <x v="1"/>
    <m/>
    <x v="0"/>
    <m/>
    <m/>
    <m/>
    <n v="0"/>
    <n v="1575"/>
    <n v="157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r Wille, Hans"/>
    <s v="Van der Wille"/>
    <s v="L00211"/>
    <x v="1"/>
    <m/>
    <x v="0"/>
    <m/>
    <m/>
    <m/>
    <n v="0"/>
    <n v="1575"/>
    <n v="157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Leuven, Caerel"/>
    <s v="Van Leuven"/>
    <s v="L00212"/>
    <x v="1"/>
    <m/>
    <x v="1"/>
    <m/>
    <m/>
    <m/>
    <n v="0"/>
    <n v="1575"/>
    <n v="157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ouckaerts, Coppen"/>
    <s v="Couckaerts"/>
    <s v="L00213"/>
    <x v="1"/>
    <m/>
    <x v="0"/>
    <m/>
    <m/>
    <m/>
    <n v="0"/>
    <n v="1576"/>
    <n v="158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Rombouts, Hans"/>
    <s v="Rombouts"/>
    <s v="L00214"/>
    <x v="1"/>
    <m/>
    <x v="1"/>
    <m/>
    <m/>
    <m/>
    <n v="0"/>
    <n v="1576"/>
    <n v="158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ymoens, Philip"/>
    <s v="Symoens"/>
    <s v="L00215"/>
    <x v="1"/>
    <m/>
    <x v="1"/>
    <m/>
    <m/>
    <m/>
    <n v="0"/>
    <n v="1578"/>
    <n v="158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 Rye, Siel"/>
    <s v="Van de Rye"/>
    <s v="L00216"/>
    <x v="1"/>
    <m/>
    <x v="1"/>
    <m/>
    <m/>
    <m/>
    <n v="0"/>
    <n v="1578"/>
    <n v="158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omers, Paeschier "/>
    <s v="Somers"/>
    <s v="L00217"/>
    <x v="1"/>
    <m/>
    <x v="0"/>
    <m/>
    <m/>
    <m/>
    <n v="0"/>
    <n v="1579"/>
    <n v="158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roecke, Helias"/>
    <s v="Van den Broecke"/>
    <s v="L00218"/>
    <x v="1"/>
    <m/>
    <x v="2"/>
    <m/>
    <m/>
    <m/>
    <n v="0"/>
    <n v="1579"/>
    <n v="158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r Wille, Machiel"/>
    <s v="Van der Wille"/>
    <s v="L00219"/>
    <x v="1"/>
    <m/>
    <x v="0"/>
    <m/>
    <m/>
    <m/>
    <n v="0"/>
    <n v="1580"/>
    <n v="158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elwildens, Samuel"/>
    <s v="Welwildens"/>
    <s v="L00220"/>
    <x v="1"/>
    <m/>
    <x v="0"/>
    <m/>
    <m/>
    <m/>
    <n v="0"/>
    <n v="1580"/>
    <n v="158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oeck, Anselmus"/>
    <s v="Coeck"/>
    <s v="L00221"/>
    <x v="1"/>
    <m/>
    <x v="0"/>
    <m/>
    <m/>
    <m/>
    <n v="0"/>
    <n v="1581"/>
    <n v="158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Pachtere, Aert"/>
    <s v="Pachtere"/>
    <s v="L00223"/>
    <x v="1"/>
    <m/>
    <x v="1"/>
    <m/>
    <m/>
    <m/>
    <n v="0"/>
    <n v="1582"/>
    <n v="15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roecke, Peter II"/>
    <s v="Van den Broecke"/>
    <s v="L00224"/>
    <x v="1"/>
    <m/>
    <x v="2"/>
    <m/>
    <m/>
    <m/>
    <n v="0"/>
    <n v="1582"/>
    <n v="15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Thilborgh, Suens"/>
    <s v="van Thilborgh"/>
    <s v="L00225"/>
    <x v="1"/>
    <m/>
    <x v="1"/>
    <m/>
    <m/>
    <m/>
    <n v="0"/>
    <n v="1582"/>
    <n v="15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auweliers, Pieter "/>
    <s v="Cauweliers"/>
    <s v="L00226"/>
    <x v="1"/>
    <m/>
    <x v="4"/>
    <m/>
    <m/>
    <m/>
    <n v="0"/>
    <n v="1583"/>
    <n v="158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Schoubroeck, Peeter"/>
    <s v="Van Schoubroeck"/>
    <s v="L00228"/>
    <x v="1"/>
    <m/>
    <x v="7"/>
    <m/>
    <m/>
    <m/>
    <n v="0"/>
    <n v="1583"/>
    <n v="158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ruele, Simon"/>
    <s v="Van den Bruele"/>
    <s v="L00229"/>
    <x v="1"/>
    <m/>
    <x v="0"/>
    <m/>
    <m/>
    <m/>
    <n v="0"/>
    <n v="1583"/>
    <n v="158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Groete, Merck"/>
    <s v="de Groete"/>
    <s v="L00230"/>
    <x v="1"/>
    <m/>
    <x v="2"/>
    <m/>
    <m/>
    <m/>
    <n v="0"/>
    <n v="1584"/>
    <n v="15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bruggen, Lambrecht"/>
    <s v="Verbruggen"/>
    <s v="L00232"/>
    <x v="1"/>
    <m/>
    <x v="0"/>
    <m/>
    <m/>
    <m/>
    <n v="0"/>
    <n v="1584"/>
    <n v="15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Antwerpen, Machiel"/>
    <s v="Van Antwerpen"/>
    <s v="L00234"/>
    <x v="1"/>
    <m/>
    <x v="1"/>
    <m/>
    <m/>
    <m/>
    <n v="0"/>
    <n v="1585"/>
    <n v="158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roecke, Joris"/>
    <s v="Van den Broecke"/>
    <s v="L00235"/>
    <x v="1"/>
    <m/>
    <x v="1"/>
    <m/>
    <m/>
    <m/>
    <n v="0"/>
    <n v="1585"/>
    <n v="158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Boysie, Hendrik "/>
    <s v="de Boysie"/>
    <s v="L00236"/>
    <x v="1"/>
    <m/>
    <x v="0"/>
    <m/>
    <m/>
    <m/>
    <n v="0"/>
    <n v="1587"/>
    <n v="159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t Sas, Andries"/>
    <s v="t Sas"/>
    <s v="L00237"/>
    <x v="1"/>
    <m/>
    <x v="1"/>
    <m/>
    <m/>
    <m/>
    <n v="0"/>
    <n v="1587"/>
    <n v="159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ossche, Stolleke"/>
    <s v="Van den Bossche"/>
    <s v="L00238"/>
    <x v="1"/>
    <m/>
    <x v="1"/>
    <m/>
    <m/>
    <m/>
    <n v="0"/>
    <n v="1587"/>
    <n v="159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Ysserwools, ?"/>
    <s v="Ysserwools"/>
    <s v="L00240"/>
    <x v="1"/>
    <m/>
    <x v="1"/>
    <m/>
    <m/>
    <m/>
    <n v="0"/>
    <n v="1587"/>
    <n v="159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ruwees, Guillaume"/>
    <s v="Bruwees"/>
    <s v="L00241"/>
    <x v="1"/>
    <m/>
    <x v="1"/>
    <m/>
    <m/>
    <m/>
    <n v="0"/>
    <n v="1588"/>
    <n v="159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Langwuyts, Peerken "/>
    <s v="Langwuyts"/>
    <s v="L00243"/>
    <x v="1"/>
    <m/>
    <x v="1"/>
    <m/>
    <m/>
    <m/>
    <n v="0"/>
    <n v="1588"/>
    <n v="159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Baesroy, Machiel"/>
    <s v="Van Baesroy"/>
    <s v="L00245"/>
    <x v="1"/>
    <m/>
    <x v="1"/>
    <m/>
    <m/>
    <m/>
    <n v="0"/>
    <n v="1588"/>
    <n v="159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Marres, Peeter"/>
    <s v="de Marres"/>
    <s v="L00246"/>
    <x v="1"/>
    <m/>
    <x v="1"/>
    <m/>
    <m/>
    <m/>
    <n v="0"/>
    <n v="1589"/>
    <n v="159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list, Hans"/>
    <s v="Verlist"/>
    <s v="L00247"/>
    <x v="1"/>
    <m/>
    <x v="0"/>
    <m/>
    <m/>
    <m/>
    <n v="0"/>
    <n v="1589"/>
    <n v="159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la Porte, Hansken"/>
    <s v="de la Porte"/>
    <s v="L00248"/>
    <x v="1"/>
    <m/>
    <x v="2"/>
    <m/>
    <m/>
    <m/>
    <n v="0"/>
    <n v="1590"/>
    <n v="159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Hemelrycks, Hanske"/>
    <s v="Hemelrycks"/>
    <s v="L00249"/>
    <x v="1"/>
    <m/>
    <x v="4"/>
    <m/>
    <m/>
    <m/>
    <n v="0"/>
    <n v="1590"/>
    <n v="159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Penninck, Jacques"/>
    <s v="Penninck"/>
    <s v="L00250"/>
    <x v="1"/>
    <m/>
    <x v="2"/>
    <m/>
    <m/>
    <m/>
    <n v="0"/>
    <n v="1590"/>
    <n v="159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ellens, Jacus"/>
    <s v="Wellens"/>
    <s v="L00251"/>
    <x v="1"/>
    <m/>
    <x v="1"/>
    <m/>
    <m/>
    <m/>
    <n v="0"/>
    <n v="1590"/>
    <n v="159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lements, Joris"/>
    <s v="Clements"/>
    <s v="L00252"/>
    <x v="1"/>
    <m/>
    <x v="1"/>
    <m/>
    <m/>
    <m/>
    <n v="0"/>
    <n v="1591"/>
    <n v="15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uppen, Beltelke"/>
    <s v="Cuppen"/>
    <s v="L00253"/>
    <x v="1"/>
    <m/>
    <x v="1"/>
    <m/>
    <m/>
    <m/>
    <n v="0"/>
    <n v="1591"/>
    <n v="15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Lapostool, Nicolas"/>
    <s v="Lapostool"/>
    <s v="L00254"/>
    <x v="1"/>
    <m/>
    <x v="1"/>
    <m/>
    <m/>
    <m/>
    <n v="0"/>
    <n v="1591"/>
    <n v="15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Ysermans, Peerken"/>
    <s v="Ysermans"/>
    <s v="L00255"/>
    <x v="1"/>
    <m/>
    <x v="1"/>
    <m/>
    <m/>
    <m/>
    <n v="0"/>
    <n v="1591"/>
    <n v="15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rewa, Antoon"/>
    <s v="Drewa"/>
    <s v="L00256"/>
    <x v="1"/>
    <m/>
    <x v="1"/>
    <m/>
    <m/>
    <m/>
    <n v="0"/>
    <n v="1592"/>
    <n v="159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Hemelrycks, Hendrick"/>
    <s v="Hemelrycks"/>
    <s v="L00257"/>
    <x v="1"/>
    <m/>
    <x v="0"/>
    <m/>
    <m/>
    <m/>
    <n v="0"/>
    <n v="1592"/>
    <n v="159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ns, Hans"/>
    <s v="Dens"/>
    <s v="L00258"/>
    <x v="1"/>
    <m/>
    <x v="1"/>
    <m/>
    <m/>
    <m/>
    <n v="0"/>
    <n v="1593"/>
    <n v="15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Coninxloo, Roment"/>
    <s v="Van Coninxloo"/>
    <s v="L00259"/>
    <x v="1"/>
    <m/>
    <x v="4"/>
    <m/>
    <m/>
    <m/>
    <n v="0"/>
    <n v="1593"/>
    <n v="15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uetens, Hans"/>
    <s v="Suetens"/>
    <s v="L00260"/>
    <x v="1"/>
    <m/>
    <x v="1"/>
    <m/>
    <m/>
    <m/>
    <n v="0"/>
    <n v="1593"/>
    <n v="15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uys, Hans"/>
    <s v="Suys"/>
    <s v="L00261"/>
    <x v="1"/>
    <m/>
    <x v="1"/>
    <m/>
    <m/>
    <m/>
    <n v="0"/>
    <n v="1593"/>
    <n v="15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Thys, Jacus II"/>
    <s v="Thys"/>
    <s v="L00262"/>
    <x v="1"/>
    <m/>
    <x v="2"/>
    <m/>
    <m/>
    <m/>
    <n v="0"/>
    <n v="1593"/>
    <n v="15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roecke, Teuken"/>
    <s v="Van den Broecke"/>
    <s v="L00263"/>
    <x v="1"/>
    <m/>
    <x v="2"/>
    <m/>
    <m/>
    <m/>
    <n v="0"/>
    <n v="1593"/>
    <n v="15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Grauwens, Alexander"/>
    <s v="Grauwens"/>
    <s v="L00264"/>
    <x v="1"/>
    <m/>
    <x v="1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attheus, Oriaen"/>
    <s v="Mattheus"/>
    <s v="L00265"/>
    <x v="1"/>
    <m/>
    <x v="0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Baesroy, Jasper"/>
    <s v="Van Baesroy"/>
    <s v="L00266"/>
    <x v="1"/>
    <m/>
    <x v="1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ueren, Samuel"/>
    <s v="Van Dueren"/>
    <s v="L00267"/>
    <x v="1"/>
    <m/>
    <x v="0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Leuven, Hansken"/>
    <s v="Van Leuven"/>
    <s v="L00268"/>
    <x v="1"/>
    <m/>
    <x v="1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llens, Luppeken"/>
    <s v="Vellens"/>
    <s v="L00269"/>
    <x v="1"/>
    <m/>
    <x v="4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heyden, Jacquessone"/>
    <s v="Verheyden"/>
    <s v="L00270"/>
    <x v="1"/>
    <m/>
    <x v="14"/>
    <m/>
    <m/>
    <m/>
    <n v="0"/>
    <n v="1594"/>
    <n v="15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Grauw, Peerken"/>
    <s v="de Grauw"/>
    <s v="L00273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ubois, Hansken"/>
    <s v="Dubois"/>
    <s v="L00274"/>
    <x v="1"/>
    <m/>
    <x v="16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Herremans, Hendrik"/>
    <s v="Herremans"/>
    <s v="L00275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Keridder, Hans"/>
    <s v="Keridder"/>
    <s v="L00276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athuys, Hansken"/>
    <s v="Mathuys"/>
    <s v="L00277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Peelmans, Mathys"/>
    <s v="Peelmans"/>
    <s v="L00278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uyers, Willem "/>
    <s v="Suyers"/>
    <s v="L00279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straeten, Merten"/>
    <s v="Verstraeten"/>
    <s v="L00281"/>
    <x v="1"/>
    <m/>
    <x v="1"/>
    <m/>
    <m/>
    <m/>
    <n v="0"/>
    <n v="1596"/>
    <n v="16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ierkens, Hans"/>
    <s v="Dierkens"/>
    <s v="L00283"/>
    <x v="1"/>
    <m/>
    <x v="1"/>
    <m/>
    <m/>
    <m/>
    <n v="0"/>
    <n v="1597"/>
    <n v="160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otteman, Carel"/>
    <s v="Motteman"/>
    <s v="L00284"/>
    <x v="1"/>
    <m/>
    <x v="1"/>
    <m/>
    <m/>
    <m/>
    <n v="0"/>
    <n v="1597"/>
    <n v="160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pillemans, Jasper"/>
    <s v="Spillemans"/>
    <s v="L00285"/>
    <x v="1"/>
    <m/>
    <x v="2"/>
    <m/>
    <m/>
    <m/>
    <n v="0"/>
    <n v="1597"/>
    <n v="160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Turnhout, Hans"/>
    <s v="Van Turnhout"/>
    <s v="L00286"/>
    <x v="1"/>
    <m/>
    <x v="1"/>
    <m/>
    <m/>
    <m/>
    <n v="0"/>
    <n v="1597"/>
    <n v="160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straete, Heinken"/>
    <s v="Verstraete"/>
    <s v="L00287"/>
    <x v="1"/>
    <m/>
    <x v="2"/>
    <m/>
    <m/>
    <m/>
    <n v="0"/>
    <n v="1597"/>
    <n v="160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alrave, Gilliam"/>
    <s v="Walrave"/>
    <s v="L00288"/>
    <x v="1"/>
    <m/>
    <x v="16"/>
    <m/>
    <m/>
    <m/>
    <n v="0"/>
    <n v="1597"/>
    <n v="160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Boysie, ?"/>
    <s v="de Boysie"/>
    <s v="L00290"/>
    <x v="1"/>
    <m/>
    <x v="1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ubois, Hansken"/>
    <s v="Dubois"/>
    <s v="L00292"/>
    <x v="1"/>
    <m/>
    <x v="1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Herbouts, Hans"/>
    <s v="Herbouts"/>
    <s v="L00293"/>
    <x v="1"/>
    <m/>
    <x v="1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Neeffs, Adriaen"/>
    <s v="Neeffs"/>
    <s v="L00294"/>
    <x v="1"/>
    <m/>
    <x v="2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chils, Jacques "/>
    <s v="Schils"/>
    <s v="L00295"/>
    <x v="1"/>
    <m/>
    <x v="1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 Kerckhove, Adriaen "/>
    <s v="Van de Kerckhove"/>
    <s v="L00296"/>
    <x v="1"/>
    <m/>
    <x v="2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ossche, Carel"/>
    <s v="Van den Bossche"/>
    <s v="L00297"/>
    <x v="1"/>
    <m/>
    <x v="2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r Hoeve, Hans"/>
    <s v="Van der Hoeve"/>
    <s v="L00298"/>
    <x v="1"/>
    <m/>
    <x v="1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delle, Antoon"/>
    <s v="Verdelle"/>
    <s v="L00299"/>
    <x v="1"/>
    <m/>
    <x v="2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rints, Giel"/>
    <s v="Vrints"/>
    <s v="L00300"/>
    <x v="1"/>
    <m/>
    <x v="4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alrave, Hansken"/>
    <s v="Walrave"/>
    <s v="L00301"/>
    <x v="1"/>
    <m/>
    <x v="1"/>
    <m/>
    <m/>
    <m/>
    <n v="0"/>
    <n v="1598"/>
    <n v="160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Boysie, Claude"/>
    <s v="de Boysie"/>
    <s v="L00302"/>
    <x v="1"/>
    <m/>
    <x v="1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Cruybeke, Jaak"/>
    <s v="Van Cruybeke"/>
    <s v="L00303"/>
    <x v="1"/>
    <m/>
    <x v="1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Elsen, Hans"/>
    <s v="Van Elsen"/>
    <s v="L00304"/>
    <x v="1"/>
    <m/>
    <x v="0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Halder, Antoon "/>
    <s v="Van Halder"/>
    <s v="L00305"/>
    <x v="1"/>
    <m/>
    <x v="1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Nieuwenhuisen, Hans "/>
    <s v="Van Nieuwenhuisen"/>
    <s v="L00306"/>
    <x v="1"/>
    <m/>
    <x v="4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Wallem, Corneel"/>
    <s v="Van Wallem"/>
    <s v="L00307"/>
    <x v="1"/>
    <m/>
    <x v="1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meulen, Antoni "/>
    <s v="Vermeulen"/>
    <s v="L00308"/>
    <x v="1"/>
    <m/>
    <x v="4"/>
    <m/>
    <m/>
    <m/>
    <n v="0"/>
    <n v="1599"/>
    <n v="160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luppel, Machiel"/>
    <s v="Cluppel"/>
    <s v="L00309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Man, Pauwel"/>
    <s v="de Man"/>
    <s v="L00311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Pout, Jan"/>
    <s v="de Pout"/>
    <s v="L00312"/>
    <x v="1"/>
    <m/>
    <x v="0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Hoeyeler, Willeke"/>
    <s v="Hoeyeler"/>
    <s v="L00313"/>
    <x v="1"/>
    <m/>
    <x v="2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ertens, Hans"/>
    <s v="Mertens"/>
    <s v="L00315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Roddeleers, Hansken"/>
    <s v="Roddeleers"/>
    <s v="L00316"/>
    <x v="1"/>
    <m/>
    <x v="2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Rombouts, Guillaume"/>
    <s v="Rombouts"/>
    <s v="L00317"/>
    <x v="1"/>
    <m/>
    <x v="2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Assche, Guillaume"/>
    <s v="Van Assche"/>
    <s v="L00318"/>
    <x v="1"/>
    <m/>
    <x v="2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Ursel, Hans"/>
    <s v="Van Ursel"/>
    <s v="L00319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 Kerckhoven, Roment"/>
    <s v="Van de Kerckhoven"/>
    <s v="L00320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biest, Cornelis"/>
    <s v="Verbiest"/>
    <s v="L00321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haeck, Guillaume"/>
    <s v="Verhaeck"/>
    <s v="L00322"/>
    <x v="1"/>
    <m/>
    <x v="1"/>
    <m/>
    <m/>
    <m/>
    <n v="0"/>
    <n v="1600"/>
    <n v="160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osmans, Hans"/>
    <s v="Bosmans"/>
    <s v="L00324"/>
    <x v="1"/>
    <m/>
    <x v="1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rouwers, Peerken"/>
    <s v="Brouwers"/>
    <s v="L00325"/>
    <x v="1"/>
    <m/>
    <x v="1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Grauwe, Frans"/>
    <s v="de Grauwe"/>
    <s v="L00326"/>
    <x v="1"/>
    <m/>
    <x v="1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enous, Geeraert"/>
    <s v="Menous"/>
    <s v="L00327"/>
    <x v="1"/>
    <m/>
    <x v="2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Elsen, Wouter"/>
    <s v="Van Elsen"/>
    <s v="L00328"/>
    <x v="1"/>
    <m/>
    <x v="1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Gersmoeter, Frans "/>
    <s v="Van Gersmoeter"/>
    <s v="L00329"/>
    <x v="1"/>
    <m/>
    <x v="1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len, Frans"/>
    <s v="Verlen"/>
    <s v="L00330"/>
    <x v="1"/>
    <m/>
    <x v="2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outers, Philip"/>
    <s v="Wouters"/>
    <s v="L00332"/>
    <x v="1"/>
    <m/>
    <x v="1"/>
    <m/>
    <m/>
    <m/>
    <n v="0"/>
    <n v="1601"/>
    <n v="160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lanckx, Boudewijn"/>
    <s v="Blanckx"/>
    <s v="L00333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Carondelet, Ferdinand"/>
    <s v="Carondelet"/>
    <s v="L00334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aps, Hansken"/>
    <s v="Daps"/>
    <s v="L00335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de Maey, Jaak"/>
    <s v="de Maey"/>
    <s v="L00336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Ghuens, Frans"/>
    <s v="Ghuens"/>
    <s v="L00337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Goysens, Lambrecht"/>
    <s v="Goysens"/>
    <s v="L00338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Mahlen, Guillaume"/>
    <s v="Mahlen"/>
    <s v="L00340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Pallet, Machiel"/>
    <s v="Pallet"/>
    <s v="L00342"/>
    <x v="1"/>
    <m/>
    <x v="6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Steen, Pieter"/>
    <s v="Van den Steen"/>
    <s v="L00343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r Grecht, Gomm"/>
    <s v="Van der Grecht"/>
    <s v="L00345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ersteven, Romment"/>
    <s v="Versteven"/>
    <s v="L00347"/>
    <x v="1"/>
    <m/>
    <x v="1"/>
    <m/>
    <m/>
    <m/>
    <n v="0"/>
    <n v="1602"/>
    <n v="160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chuermans, Ferdinand"/>
    <s v="Schuermans"/>
    <s v="L00349"/>
    <x v="1"/>
    <m/>
    <x v="1"/>
    <m/>
    <m/>
    <m/>
    <n v="0"/>
    <n v="1603"/>
    <n v="160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Symoens, Frans"/>
    <s v="Symoens"/>
    <s v="L00350"/>
    <x v="1"/>
    <m/>
    <x v="2"/>
    <m/>
    <m/>
    <m/>
    <n v="0"/>
    <n v="1603"/>
    <n v="160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en Bossche, Carel"/>
    <s v="Van den Bossche"/>
    <s v="L00351"/>
    <x v="1"/>
    <m/>
    <x v="1"/>
    <m/>
    <m/>
    <m/>
    <n v="0"/>
    <n v="1603"/>
    <n v="160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ort, Dink"/>
    <s v="Van Dort"/>
    <s v="L00352"/>
    <x v="1"/>
    <m/>
    <x v="1"/>
    <m/>
    <m/>
    <m/>
    <n v="0"/>
    <n v="1603"/>
    <n v="160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Walla, Hendrick"/>
    <s v="Walla"/>
    <s v="L00355"/>
    <x v="1"/>
    <m/>
    <x v="1"/>
    <m/>
    <m/>
    <m/>
    <n v="0"/>
    <n v="1603"/>
    <n v="160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Ysermans, Hans"/>
    <s v="Ysermans"/>
    <s v="L00356"/>
    <x v="1"/>
    <m/>
    <x v="1"/>
    <m/>
    <m/>
    <m/>
    <n v="0"/>
    <n v="1603"/>
    <n v="160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Fonteyn, Hans"/>
    <s v="Fonteyn"/>
    <s v="L00357"/>
    <x v="1"/>
    <m/>
    <x v="1"/>
    <m/>
    <m/>
    <m/>
    <n v="0"/>
    <n v="1604"/>
    <n v="160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Imbrechts, Antoon"/>
    <s v="Imbrechts"/>
    <s v="L00358"/>
    <x v="1"/>
    <m/>
    <x v="1"/>
    <m/>
    <m/>
    <m/>
    <n v="0"/>
    <n v="1604"/>
    <n v="160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Baelen, August"/>
    <s v="Van Baelen"/>
    <s v="L00359"/>
    <x v="1"/>
    <m/>
    <x v="6"/>
    <m/>
    <m/>
    <m/>
    <n v="0"/>
    <n v="1604"/>
    <n v="160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Opstal, Michiel"/>
    <s v="Van Opstal"/>
    <s v="L00361"/>
    <x v="1"/>
    <m/>
    <x v="1"/>
    <m/>
    <m/>
    <m/>
    <n v="0"/>
    <n v="1604"/>
    <n v="160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Van Diest, Hans"/>
    <s v="Van Diest"/>
    <s v="L00362"/>
    <x v="1"/>
    <m/>
    <x v="1"/>
    <m/>
    <m/>
    <m/>
    <n v="0"/>
    <n v="1604"/>
    <n v="160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0"/>
    <n v="0"/>
    <n v="0"/>
  </r>
  <r>
    <s v="Beda, Hans"/>
    <s v="Beda"/>
    <s v="L00363"/>
    <x v="1"/>
    <m/>
    <x v="6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Heer, Nicolaes"/>
    <s v="Heer"/>
    <s v="L00365"/>
    <x v="1"/>
    <m/>
    <x v="6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Hens, Hans"/>
    <s v="Hens"/>
    <s v="L00366"/>
    <x v="1"/>
    <m/>
    <x v="1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Mocquin, Bernard"/>
    <s v="Mocquin"/>
    <s v="L00367"/>
    <x v="1"/>
    <m/>
    <x v="1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Roelants, Hans"/>
    <s v="Roelants"/>
    <s v="L00368"/>
    <x v="1"/>
    <m/>
    <x v="2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an Haechten, Hans"/>
    <s v="Van Haechten"/>
    <s v="L00369"/>
    <x v="1"/>
    <m/>
    <x v="2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an Loo, Pieter "/>
    <s v="Van Loo"/>
    <s v="L00370"/>
    <x v="1"/>
    <m/>
    <x v="1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an den Slype, Jaak"/>
    <s v="Van den Slype"/>
    <s v="L00371"/>
    <x v="1"/>
    <m/>
    <x v="1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an der Hofstadt, Antoni"/>
    <s v="Van der Hofstadt"/>
    <s v="L00372"/>
    <x v="1"/>
    <m/>
    <x v="6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rints, Gielis M*"/>
    <s v="Vrints"/>
    <s v="L00373"/>
    <x v="1"/>
    <m/>
    <x v="2"/>
    <m/>
    <m/>
    <m/>
    <n v="0"/>
    <n v="1605"/>
    <n v="160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Boonants, Anthonis"/>
    <s v="Boonants"/>
    <s v="L00374"/>
    <x v="1"/>
    <m/>
    <x v="1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de Longeval, Adriaen"/>
    <s v="de Longeval"/>
    <s v="L00375"/>
    <x v="1"/>
    <m/>
    <x v="2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de Maey, Anthoni"/>
    <s v="de Maey"/>
    <s v="L00376"/>
    <x v="1"/>
    <m/>
    <x v="2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de Rengoumont, Rem"/>
    <s v="de Rengoumont"/>
    <s v="L00377"/>
    <x v="1"/>
    <m/>
    <x v="2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Gelyns, Joos"/>
    <s v="Gelyns"/>
    <s v="L00378"/>
    <x v="1"/>
    <m/>
    <x v="6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Mattheeusens, Guillaume"/>
    <s v="Mattheeusens"/>
    <s v="L00379"/>
    <x v="1"/>
    <m/>
    <x v="1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Matthys, Frans"/>
    <s v="Matthys"/>
    <s v="L00381"/>
    <x v="1"/>
    <m/>
    <x v="4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an Orssagen, Guillaume"/>
    <s v="Van Orssagen"/>
    <s v="L00382"/>
    <x v="1"/>
    <m/>
    <x v="1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an der Vorst, Pieter"/>
    <s v="Van der Vorst"/>
    <s v="L00383"/>
    <x v="1"/>
    <m/>
    <x v="1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oorspoel, Pieter"/>
    <s v="Voorspoel"/>
    <e v="#N/A"/>
    <x v="1"/>
    <m/>
    <x v="1"/>
    <m/>
    <m/>
    <m/>
    <n v="0"/>
    <n v="1606"/>
    <n v="161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Everaerdts, Melchior"/>
    <s v="Everaerdts"/>
    <s v="L00386"/>
    <x v="1"/>
    <m/>
    <x v="1"/>
    <m/>
    <m/>
    <m/>
    <n v="0"/>
    <n v="1607"/>
    <n v="161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ercluysen, Corneel"/>
    <s v="Vercluysen"/>
    <s v="L00387"/>
    <x v="1"/>
    <m/>
    <x v="2"/>
    <m/>
    <m/>
    <m/>
    <n v="0"/>
    <n v="1607"/>
    <n v="161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de Rengoumont, Frans"/>
    <s v="de Rengoumont"/>
    <s v="L00391"/>
    <x v="1"/>
    <m/>
    <x v="6"/>
    <m/>
    <m/>
    <m/>
    <n v="0"/>
    <n v="1608"/>
    <n v="161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Felton, Georges "/>
    <s v="Felton"/>
    <s v="L00392"/>
    <x v="1"/>
    <m/>
    <x v="4"/>
    <m/>
    <m/>
    <m/>
    <n v="0"/>
    <n v="1608"/>
    <n v="161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Kholton, Joorse "/>
    <s v="Kholton"/>
    <s v="L00395"/>
    <x v="1"/>
    <m/>
    <x v="1"/>
    <m/>
    <m/>
    <m/>
    <n v="0"/>
    <n v="1608"/>
    <n v="161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Nieuwenhuysen, Hans-Willem"/>
    <s v="Nieuwenhuysen"/>
    <s v="L00396"/>
    <x v="1"/>
    <m/>
    <x v="1"/>
    <m/>
    <m/>
    <m/>
    <n v="0"/>
    <n v="1608"/>
    <n v="161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Stroolens, Jaak"/>
    <s v="Stroolens"/>
    <s v="L00397"/>
    <x v="1"/>
    <m/>
    <x v="1"/>
    <m/>
    <m/>
    <m/>
    <n v="0"/>
    <n v="1608"/>
    <n v="161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Vermeulen, Hans"/>
    <s v="Vermeulen"/>
    <s v="L00399"/>
    <x v="1"/>
    <m/>
    <x v="2"/>
    <m/>
    <m/>
    <m/>
    <n v="0"/>
    <n v="1608"/>
    <n v="161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1"/>
    <n v="1"/>
    <n v="0"/>
    <n v="0"/>
  </r>
  <r>
    <s v="Aubri, Remy"/>
    <s v="Aubri"/>
    <s v="L00402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aeltmans, Lambrecht"/>
    <s v="Baeltmans"/>
    <s v="L00403"/>
    <x v="1"/>
    <m/>
    <x v="4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Carridder, Filip"/>
    <s v="Carridder"/>
    <s v="L00404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Ceulemans, Pieter II"/>
    <s v="Ceulemans"/>
    <s v="L00405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avidts, Hans"/>
    <s v="Davidts"/>
    <s v="L00406"/>
    <x v="1"/>
    <m/>
    <x v="6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uplis, Nicolaes"/>
    <s v="Duplis"/>
    <s v="L00408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Gaylens, Anthoni"/>
    <s v="Gaylens"/>
    <s v="L00409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allet, Machiel"/>
    <s v="Pallet"/>
    <s v="L00411"/>
    <x v="1"/>
    <m/>
    <x v="6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allet, Romment"/>
    <s v="Pallet"/>
    <s v="L00412"/>
    <x v="1"/>
    <m/>
    <x v="6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oels, Merten"/>
    <s v="Poels"/>
    <s v="L00413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opeliers, Machiel"/>
    <s v="Popeliers"/>
    <s v="L00414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Raes, Baptiste"/>
    <s v="Raes"/>
    <s v="L00415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Daele, Geeraert"/>
    <s v="Van den Daele"/>
    <s v="L00416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Loven, Rombaut"/>
    <s v="Van Loven"/>
    <s v="L00417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r Escche, Corneel"/>
    <s v="Van der Escche"/>
    <s v="L00418"/>
    <x v="1"/>
    <m/>
    <x v="1"/>
    <m/>
    <m/>
    <m/>
    <n v="0"/>
    <n v="1609"/>
    <n v="161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rans, Hans"/>
    <s v="Brans"/>
    <s v="L00421"/>
    <x v="1"/>
    <m/>
    <x v="6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Coleman, Jaak"/>
    <s v="Coleman"/>
    <s v="L00422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Everaerdts, Carel"/>
    <s v="Everaerdts"/>
    <s v="L00423"/>
    <x v="1"/>
    <m/>
    <x v="6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apens, Guillaume"/>
    <s v="Papens"/>
    <s v="L00424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Roose, Philip"/>
    <s v="Roose"/>
    <s v="L00425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Huisen, Pieter"/>
    <s v="Van Huisen"/>
    <s v="L00426"/>
    <x v="1"/>
    <m/>
    <x v="6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Rocxum, Corneel"/>
    <s v="Van Rocxum"/>
    <s v="L00427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Zyp, Adriaan"/>
    <s v="Van den Zyp"/>
    <s v="L00428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Eynde, Hans"/>
    <s v="Van den Eynde"/>
    <s v="L00429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brecht, Hans"/>
    <s v="Verbrecht"/>
    <s v="L00430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elst, Philip"/>
    <s v="Verelst"/>
    <s v="L00431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hanst, Hans"/>
    <s v="Verhanst"/>
    <s v="L00432"/>
    <x v="1"/>
    <m/>
    <x v="2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straeten, Corneel"/>
    <s v="Verstraeten"/>
    <s v="L00433"/>
    <x v="1"/>
    <m/>
    <x v="4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iaerts, Hans"/>
    <s v="Wiaerts"/>
    <s v="L00434"/>
    <x v="1"/>
    <m/>
    <x v="1"/>
    <m/>
    <m/>
    <m/>
    <n v="0"/>
    <n v="1610"/>
    <n v="161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oot, Joos"/>
    <s v="Boot"/>
    <s v="L00435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Caep, Frans"/>
    <s v="Caep"/>
    <s v="L00436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avidts, Pieter"/>
    <s v="Davidts"/>
    <s v="L00438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Mares, Otho"/>
    <s v="de Mares"/>
    <s v="L00439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Voccht, Romment"/>
    <s v="de Voccht"/>
    <s v="L00440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rvaert, Frans"/>
    <s v="Dervaert"/>
    <s v="L00441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Geeraerts, Geeraert"/>
    <s v="Geeraerts"/>
    <s v="L00442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Jacobs, Machiel"/>
    <s v="Jacobs"/>
    <s v="L00443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Lauwerys, Jaak"/>
    <s v="Lauwerys"/>
    <s v="L00444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Lebas, Frans"/>
    <s v="Lebas"/>
    <s v="L00445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Nynst, Romment"/>
    <s v="Nynst"/>
    <s v="L00446"/>
    <x v="1"/>
    <m/>
    <x v="6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amors, Anthoni"/>
    <s v="Samors"/>
    <s v="L00447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Taelt, Guillaume"/>
    <s v="Taelt"/>
    <s v="L00448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Pallenroy, Andries"/>
    <s v="Van Pallenroy"/>
    <s v="L00450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Broecke, Philip I"/>
    <s v="Van den Broecke"/>
    <s v="L00451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r Noort, Hans"/>
    <s v="Van der Noort"/>
    <s v="L00452"/>
    <x v="1"/>
    <m/>
    <x v="2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r Strepen, Piet"/>
    <s v="Van der Strepen"/>
    <s v="L00453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schueren, Philip"/>
    <s v="Verschueren"/>
    <s v="L00455"/>
    <x v="1"/>
    <m/>
    <x v="6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iers, Hans"/>
    <s v="Viers"/>
    <s v="L00456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outs, Augustijn"/>
    <s v="Wouts"/>
    <s v="L00457"/>
    <x v="1"/>
    <m/>
    <x v="1"/>
    <m/>
    <m/>
    <m/>
    <n v="0"/>
    <n v="1611"/>
    <n v="161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Akkermans, Pieter"/>
    <s v="Akkermans"/>
    <s v="L00458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oekstuyn, Roelant"/>
    <s v="Boekstuyn"/>
    <s v="L00459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Munck, Caerle"/>
    <s v="de Munck"/>
    <s v="L00461"/>
    <x v="1"/>
    <m/>
    <x v="6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Hayert, Robert"/>
    <s v="Hayert"/>
    <s v="L00462"/>
    <x v="1"/>
    <m/>
    <x v="2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Hemelaer, Nicolaes"/>
    <s v="Hemelaer"/>
    <s v="L00463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Janssens, Hans"/>
    <s v="Janssens"/>
    <s v="L00464"/>
    <x v="1"/>
    <m/>
    <x v="0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Kersavent, Hans"/>
    <s v="Kersavent"/>
    <s v="L00465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Overloots, Jaak"/>
    <s v="Overloots"/>
    <s v="L00466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nyders, Baptiste"/>
    <s v="Snyders"/>
    <s v="L00468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nyers, ?"/>
    <s v="Snyers"/>
    <s v="L00469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nyers, Frans"/>
    <s v="Snyers"/>
    <s v="L00470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trypen, Peeter"/>
    <s v="Strypen"/>
    <s v="L00471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Taels, Carel"/>
    <s v="Taels"/>
    <s v="L00472"/>
    <x v="1"/>
    <m/>
    <x v="2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Baelen, Peter"/>
    <s v="Van Baelen"/>
    <s v="L00473"/>
    <x v="1"/>
    <m/>
    <x v="6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Orley, Jeroom"/>
    <s v="Van Orley"/>
    <s v="L00474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 Vliet, Hans"/>
    <s v="Van de Vliet"/>
    <s v="L00475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 Wouwer, Balthasar"/>
    <s v="Van de Wouwer"/>
    <s v="L00476"/>
    <x v="1"/>
    <m/>
    <x v="6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Zyp, Philip"/>
    <s v="Van den Zyp"/>
    <s v="L00477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bercht, Pieter"/>
    <s v="Verbercht"/>
    <s v="L00478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hoeven, Machiel"/>
    <s v="Verhoeven"/>
    <s v="L00481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hoeven, Machiel"/>
    <s v="Verhoeven"/>
    <s v="L00482"/>
    <x v="1"/>
    <m/>
    <x v="1"/>
    <m/>
    <m/>
    <m/>
    <n v="0"/>
    <n v="1612"/>
    <n v="161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Bruyne, Jan III"/>
    <s v="de Bruyne"/>
    <s v="L00483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Vriese, Philip"/>
    <s v="de Vriese"/>
    <s v="L00484"/>
    <x v="1"/>
    <m/>
    <x v="4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Wilde, Frans"/>
    <s v="de Wilde"/>
    <s v="L00485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Imbrechts, Hans"/>
    <s v="Imbrechts"/>
    <s v="L00486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Kerstiaens, Hans"/>
    <s v="Kerstiaens"/>
    <s v="L00487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Momboirs, Jan"/>
    <s v="Momboirs"/>
    <s v="L00488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Beygheem, Hans"/>
    <s v="Van Beygheem"/>
    <s v="L00489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Hese, Servaes"/>
    <s v="Van Hese"/>
    <s v="L00490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Steensel, Guillaume"/>
    <s v="Van Steensel"/>
    <s v="L00492"/>
    <x v="1"/>
    <m/>
    <x v="2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Tolhuyse, Anthoni"/>
    <s v="Van Tolhuyse"/>
    <s v="L00493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Blocke, Gielis"/>
    <s v="Van den Blocke"/>
    <s v="L00494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ellen, Melchior"/>
    <s v="Verellen"/>
    <s v="L00495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ersteven, Pieter"/>
    <s v="Versteven"/>
    <s v="L00496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ierponts, Hans"/>
    <s v="Vierponts"/>
    <s v="L00497"/>
    <x v="1"/>
    <m/>
    <x v="4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abbes, Nicolaes"/>
    <s v="Wabbes"/>
    <s v="L00498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ydmes, Cornelis"/>
    <s v="Wydmes"/>
    <s v="L00499"/>
    <x v="1"/>
    <m/>
    <x v="2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Ysermans, Hans "/>
    <s v="Ysermans"/>
    <s v="L00500"/>
    <x v="1"/>
    <m/>
    <x v="1"/>
    <m/>
    <m/>
    <m/>
    <n v="0"/>
    <n v="1613"/>
    <n v="161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londel, Guillaume"/>
    <s v="Blondel"/>
    <s v="L00501"/>
    <x v="1"/>
    <m/>
    <x v="2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Bonne, Esperantie"/>
    <s v="de Bonne"/>
    <s v="L00503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Kael, Pieter"/>
    <s v="de Kael"/>
    <s v="L00504"/>
    <x v="1"/>
    <m/>
    <x v="2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Coster, Jaak"/>
    <s v="de Coster"/>
    <s v="L00505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Neeffs, Jan"/>
    <s v="de Neeffs"/>
    <s v="L00506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Ridder, Joris"/>
    <s v="de Ridder"/>
    <s v="L00507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Egerickx, Hans"/>
    <s v="Egerickx"/>
    <s v="L00508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Hayeler, Sebastiaen"/>
    <s v="Hayeler"/>
    <s v="L00509"/>
    <x v="1"/>
    <m/>
    <x v="6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Louche, Corneel"/>
    <s v="Louche"/>
    <s v="L00510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Tintoli, Sebastiaen"/>
    <s v="Tintoli"/>
    <s v="L00512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 Wouwer, Jeroom"/>
    <s v="Van de Wouwer"/>
    <s v="L00513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r Meulen, Jaak"/>
    <s v="Van der Meulen"/>
    <s v="L00514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r Borcht, Jacques II"/>
    <s v="Van der Borcht"/>
    <s v="L00515"/>
    <x v="1"/>
    <m/>
    <x v="2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ranckx, Guillaume"/>
    <s v="Vranckx"/>
    <s v="L00516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alraeff, Hans"/>
    <s v="Walraeff"/>
    <s v="L00517"/>
    <x v="1"/>
    <m/>
    <x v="1"/>
    <m/>
    <m/>
    <m/>
    <n v="0"/>
    <n v="1614"/>
    <n v="161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aeltmans, Gaspard"/>
    <s v="Baeltmans"/>
    <s v="L00518"/>
    <x v="1"/>
    <m/>
    <x v="6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eys, Gerard"/>
    <s v="Beys"/>
    <s v="L00519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lieck, Roment"/>
    <s v="Blieck"/>
    <s v="L00521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oot, Guillaume"/>
    <s v="Boot"/>
    <s v="L00522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aems, Antoon"/>
    <s v="Daems"/>
    <s v="L00523"/>
    <x v="1"/>
    <m/>
    <x v="2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Lansloot, Melchior"/>
    <s v="Lansloot"/>
    <s v="L00527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aep, Bartholomeus"/>
    <s v="Paep"/>
    <s v="L00528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apart, Jaak"/>
    <s v="Papart"/>
    <s v="L00529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Regouts, Aert"/>
    <s v="Regouts"/>
    <s v="L00530"/>
    <x v="1"/>
    <m/>
    <x v="6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torms, Aertus"/>
    <s v="Storms"/>
    <s v="L00532"/>
    <x v="1"/>
    <m/>
    <x v="2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Tollenaere, Mattheus"/>
    <s v="Tollenaere"/>
    <s v="L00533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Geil, Dierick"/>
    <s v="Van Geil"/>
    <s v="L00534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Loven, Symon"/>
    <s v="Van Loven"/>
    <s v="L00535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Bevaer, Philip"/>
    <s v="Van den Bevaer"/>
    <s v="L00536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n Eynde, Hans"/>
    <s v="Van den Eynde"/>
    <s v="L00537"/>
    <x v="1"/>
    <m/>
    <x v="1"/>
    <m/>
    <m/>
    <m/>
    <n v="0"/>
    <n v="1615"/>
    <n v="161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Craesbeeck, Frans"/>
    <s v="Craesbeeck"/>
    <s v="L00538"/>
    <x v="1"/>
    <m/>
    <x v="2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Bruyne, Jan III"/>
    <s v="de Bruyne"/>
    <s v="L00539"/>
    <x v="1"/>
    <m/>
    <x v="1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Grove, Hendrick"/>
    <s v="de Grove"/>
    <s v="L00540"/>
    <x v="1"/>
    <m/>
    <x v="6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Genits, Gielis"/>
    <s v="Genits"/>
    <s v="L00541"/>
    <x v="1"/>
    <m/>
    <x v="1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Laenens, Bartholomeus"/>
    <s v="Laenens"/>
    <s v="L00543"/>
    <x v="1"/>
    <m/>
    <x v="2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Lettemer, Jaak"/>
    <s v="Lettemer"/>
    <s v="L00544"/>
    <x v="1"/>
    <m/>
    <x v="1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Boekhout, Andries"/>
    <s v="Van Boekhout"/>
    <s v="L00546"/>
    <x v="1"/>
    <m/>
    <x v="1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Coxie, ?"/>
    <s v="Coxie"/>
    <s v="L00547"/>
    <x v="1"/>
    <m/>
    <x v="1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 Velde, Hans"/>
    <s v="Van de Velde"/>
    <s v="L00548"/>
    <x v="1"/>
    <m/>
    <x v="2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der Wouwe, Hensken"/>
    <s v="Van der Wouwe"/>
    <s v="L00549"/>
    <x v="1"/>
    <m/>
    <x v="4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Wiemes, Pauwel"/>
    <s v="Wiemes"/>
    <s v="L00551"/>
    <x v="1"/>
    <m/>
    <x v="1"/>
    <m/>
    <m/>
    <m/>
    <n v="0"/>
    <n v="1616"/>
    <n v="162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de Borgher, Anthoni"/>
    <s v="de Borgher"/>
    <s v="L00552"/>
    <x v="1"/>
    <m/>
    <x v="1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Eeders, Mark"/>
    <s v="Eeders"/>
    <s v="L00553"/>
    <x v="1"/>
    <m/>
    <x v="1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Merck, Philip"/>
    <s v="Merck"/>
    <s v="L00554"/>
    <x v="1"/>
    <m/>
    <x v="6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Plisaert, Bernard"/>
    <s v="Plisaert"/>
    <s v="L00555"/>
    <x v="1"/>
    <m/>
    <x v="2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tuers, Anthoni"/>
    <s v="Stuers"/>
    <s v="L00556"/>
    <x v="1"/>
    <m/>
    <x v="1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Suetemans, Jaak"/>
    <s v="Suetemans"/>
    <s v="L00557"/>
    <x v="1"/>
    <m/>
    <x v="1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Van Ollens, Guillaume"/>
    <s v="Van Ollens"/>
    <s v="L00558"/>
    <x v="1"/>
    <m/>
    <x v="1"/>
    <m/>
    <m/>
    <m/>
    <n v="0"/>
    <n v="1617"/>
    <n v="162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0"/>
    <n v="0"/>
  </r>
  <r>
    <s v="Blick, Guillaume"/>
    <s v="Blick"/>
    <s v="L00559"/>
    <x v="1"/>
    <m/>
    <x v="6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Ceulemans, Hans"/>
    <s v="Ceulemans"/>
    <s v="L00560"/>
    <x v="1"/>
    <m/>
    <x v="4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Christyn, Jan"/>
    <s v="Christyn"/>
    <s v="L00561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Coutermans, Alexander"/>
    <s v="Coutermans"/>
    <s v="L00562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aems, Sebastiaen"/>
    <s v="Daems"/>
    <s v="L00563"/>
    <x v="1"/>
    <m/>
    <x v="0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Borgher, Gielis"/>
    <s v="de Borgher"/>
    <s v="L00564"/>
    <x v="1"/>
    <m/>
    <x v="6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Crucke, Christiaen"/>
    <s v="de Crucke"/>
    <s v="L00565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Man, Jaak"/>
    <s v="de Man"/>
    <s v="L00566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Rese, Dominicus"/>
    <s v="de Rese"/>
    <s v="L00567"/>
    <x v="1"/>
    <m/>
    <x v="2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Towel, Jeronimus"/>
    <s v="de Towel"/>
    <s v="L00568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Fayd'herbe, Jan"/>
    <s v="Fayd'herbe"/>
    <s v="L00569"/>
    <x v="1"/>
    <m/>
    <x v="2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Lemmens, Corneel"/>
    <s v="Lemmens"/>
    <s v="L00570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Lowies, Guillaume"/>
    <s v="Lowies"/>
    <s v="L00571"/>
    <x v="1"/>
    <m/>
    <x v="3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Palidaen, Hans"/>
    <s v="Palidaen"/>
    <s v="L00572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mets, Hendrick"/>
    <s v="Smets"/>
    <s v="L00573"/>
    <x v="1"/>
    <m/>
    <x v="6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nyers, Antoon"/>
    <s v="Snyers"/>
    <s v="L00574"/>
    <x v="1"/>
    <m/>
    <x v="4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uetens, Frans"/>
    <s v="Suetens"/>
    <s v="L00575"/>
    <x v="1"/>
    <m/>
    <x v="6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w Mayens, Jan"/>
    <s v="sw Mayens"/>
    <s v="L00576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Taels, Rombout"/>
    <s v="Taels"/>
    <s v="L00577"/>
    <x v="1"/>
    <m/>
    <x v="2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Schelle, Dismas"/>
    <s v="Van Schelle"/>
    <s v="L00578"/>
    <x v="1"/>
    <m/>
    <x v="2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erhulst, Pieter"/>
    <s v="Verhulst"/>
    <s v="L00579"/>
    <x v="1"/>
    <m/>
    <x v="1"/>
    <m/>
    <m/>
    <m/>
    <n v="0"/>
    <n v="1618"/>
    <n v="162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Carels, Hendrick"/>
    <s v="Carels"/>
    <s v="L00580"/>
    <x v="1"/>
    <m/>
    <x v="0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Lambert, Jacques"/>
    <s v="de Lambert"/>
    <s v="L00581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de Lau, Antoon"/>
    <s v="de Lau"/>
    <s v="L00582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Ghuens, Philips"/>
    <s v="Ghuens"/>
    <s v="L00583"/>
    <x v="1"/>
    <m/>
    <x v="2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Lauwerys, Herman"/>
    <s v="Lauwerys"/>
    <s v="L00584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mets, Frans"/>
    <s v="Smets"/>
    <s v="L00585"/>
    <x v="1"/>
    <m/>
    <x v="2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Bakkleghem, Hans"/>
    <s v="Van Bakkleghem"/>
    <s v="L00586"/>
    <x v="1"/>
    <m/>
    <x v="4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Eyck, Dierick"/>
    <s v="Van Eyck"/>
    <s v="L00587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Hese, Corneel"/>
    <s v="Van Hese"/>
    <s v="L00588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erachter, Hendrick"/>
    <s v="Verachter"/>
    <s v="L00589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erbeeck, Huybrecht"/>
    <s v="Verbeeck"/>
    <s v="L00590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ersteven, Nicolaes"/>
    <s v="Versteven"/>
    <s v="L00591"/>
    <x v="1"/>
    <m/>
    <x v="1"/>
    <m/>
    <m/>
    <m/>
    <n v="0"/>
    <n v="1619"/>
    <n v="162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Lauwaerts, Jaak"/>
    <s v="Lauwaerts"/>
    <s v="L00592"/>
    <x v="1"/>
    <m/>
    <x v="4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Lemmens, Corneel"/>
    <s v="Lemmens"/>
    <s v="L00593"/>
    <x v="1"/>
    <m/>
    <x v="1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Maes, Simon"/>
    <s v="Maes"/>
    <s v="L00594"/>
    <x v="1"/>
    <m/>
    <x v="1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Neus, Hans"/>
    <s v="Neus"/>
    <s v="L00595"/>
    <x v="1"/>
    <m/>
    <x v="6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alomeer, Joos"/>
    <s v="Salomeer"/>
    <s v="L00596"/>
    <x v="1"/>
    <m/>
    <x v="6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chrynwerckers, Valentyn"/>
    <s v="Schrynwerckers"/>
    <s v="L00597"/>
    <x v="1"/>
    <m/>
    <x v="2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Spies, Gilliam"/>
    <s v="Spies"/>
    <s v="L00598"/>
    <x v="1"/>
    <m/>
    <x v="1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Hassel, Frans"/>
    <s v="Van Hassel"/>
    <s v="L00599"/>
    <x v="1"/>
    <m/>
    <x v="4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Loeck, Gabriel"/>
    <s v="Van Loeck"/>
    <s v="L00600"/>
    <x v="1"/>
    <m/>
    <x v="2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Polom, Hans"/>
    <s v="Van Polom"/>
    <s v="L00601"/>
    <x v="1"/>
    <m/>
    <x v="6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an Vechter, Matthys"/>
    <s v="Van Vechter"/>
    <s v="L00602"/>
    <x v="1"/>
    <m/>
    <x v="6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ercluysen, Anthoni"/>
    <s v="Vercluysen"/>
    <s v="L00603"/>
    <x v="1"/>
    <m/>
    <x v="4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Vlemmincx, Joachim"/>
    <s v="Vlemmincx"/>
    <s v="L00604"/>
    <x v="1"/>
    <m/>
    <x v="6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Wabbes, Adriaen"/>
    <s v="Wabbes"/>
    <s v="L00605"/>
    <x v="1"/>
    <m/>
    <x v="2"/>
    <m/>
    <m/>
    <m/>
    <n v="0"/>
    <n v="1620"/>
    <n v="162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Erber, Pauwel"/>
    <s v="Erber"/>
    <s v="L00606"/>
    <x v="1"/>
    <m/>
    <x v="1"/>
    <m/>
    <m/>
    <m/>
    <n v="0"/>
    <n v="1621"/>
    <n v="162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1"/>
    <n v="1"/>
    <n v="0"/>
  </r>
  <r>
    <s v="Perquesie, Thomas"/>
    <s v="Perquesie"/>
    <s v="L00607"/>
    <x v="1"/>
    <m/>
    <x v="1"/>
    <m/>
    <m/>
    <m/>
    <n v="0"/>
    <n v="1622"/>
    <n v="162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ortens, Peeter"/>
    <s v="Cortens"/>
    <s v="L00608"/>
    <x v="1"/>
    <m/>
    <x v="3"/>
    <m/>
    <m/>
    <m/>
    <n v="0"/>
    <n v="1624"/>
    <n v="162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Matthys, Pieter"/>
    <s v="Matthys"/>
    <s v="L00609"/>
    <x v="1"/>
    <m/>
    <x v="2"/>
    <m/>
    <m/>
    <m/>
    <n v="0"/>
    <n v="1624"/>
    <n v="162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cherps, Hans"/>
    <s v="Scherps"/>
    <s v="L00610"/>
    <x v="1"/>
    <m/>
    <x v="4"/>
    <m/>
    <m/>
    <m/>
    <n v="0"/>
    <n v="1624"/>
    <n v="162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Tisson, Pieter"/>
    <s v="Tisson"/>
    <s v="L00611"/>
    <x v="1"/>
    <m/>
    <x v="2"/>
    <m/>
    <m/>
    <m/>
    <n v="0"/>
    <n v="1624"/>
    <n v="162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Winter, Pieter"/>
    <s v="de Winter"/>
    <s v="L00612"/>
    <x v="1"/>
    <m/>
    <x v="1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Finsent, Melsen"/>
    <s v="Finsent"/>
    <s v="L00613"/>
    <x v="1"/>
    <m/>
    <x v="6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Gheeraerts, Cornelis"/>
    <s v="Gheeraerts"/>
    <s v="L00614"/>
    <x v="1"/>
    <m/>
    <x v="2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Lowies, Nicolaes"/>
    <s v="Lowies"/>
    <s v="L00615"/>
    <x v="1"/>
    <m/>
    <x v="3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Regouts, Lucas"/>
    <s v="Regouts"/>
    <s v="L00616"/>
    <x v="1"/>
    <m/>
    <x v="6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Orley, Richard"/>
    <s v="Van Orley"/>
    <s v="L00617"/>
    <x v="1"/>
    <m/>
    <x v="4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Steensel, Kerstiaen"/>
    <s v="Van Steensel"/>
    <s v="L00618"/>
    <x v="1"/>
    <m/>
    <x v="2"/>
    <m/>
    <m/>
    <m/>
    <n v="0"/>
    <n v="1625"/>
    <n v="162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Nelis, Jaak"/>
    <s v="de Nelis"/>
    <s v="L00619"/>
    <x v="1"/>
    <m/>
    <x v="2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Govaerts, Frans"/>
    <s v="Govaerts"/>
    <s v="L00620"/>
    <x v="1"/>
    <m/>
    <x v="4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cheltens, Jacques"/>
    <s v="Scheltens"/>
    <s v="L00621"/>
    <x v="1"/>
    <m/>
    <x v="2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Bem, Jan"/>
    <s v="Van Bem"/>
    <s v="L00622"/>
    <x v="1"/>
    <m/>
    <x v="2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Sintruyen, Nicolaes"/>
    <s v="Van Sintruyen"/>
    <s v="L00623"/>
    <x v="1"/>
    <m/>
    <x v="2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den Branden, Hans"/>
    <s v="Van den Branden"/>
    <s v="L00624"/>
    <x v="1"/>
    <m/>
    <x v="2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vaeren, Guillaume"/>
    <s v="Vervaeren"/>
    <s v="L00625"/>
    <x v="1"/>
    <m/>
    <x v="6"/>
    <m/>
    <m/>
    <m/>
    <n v="0"/>
    <n v="1626"/>
    <n v="163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essemeers, Jan II"/>
    <s v="Bessemeers"/>
    <s v="L00627"/>
    <x v="1"/>
    <m/>
    <x v="2"/>
    <m/>
    <m/>
    <m/>
    <n v="0"/>
    <n v="1627"/>
    <n v="163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Gooris, Bartholomeus"/>
    <s v="Gooris"/>
    <s v="L00628"/>
    <x v="1"/>
    <m/>
    <x v="2"/>
    <m/>
    <m/>
    <m/>
    <n v="0"/>
    <n v="1627"/>
    <n v="163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oppens, Robert II"/>
    <s v="Coppens"/>
    <s v="L00630"/>
    <x v="1"/>
    <m/>
    <x v="2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roon, Jasper"/>
    <s v="Croon"/>
    <s v="L00631"/>
    <x v="1"/>
    <m/>
    <x v="2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Munck, Nicolaas"/>
    <s v="de Munck"/>
    <s v="L00632"/>
    <x v="1"/>
    <m/>
    <x v="1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uchenoni, Ramena"/>
    <s v="Duchenoni"/>
    <s v="L00633"/>
    <x v="1"/>
    <m/>
    <x v="3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Hulstbos, Corneel"/>
    <s v="Hulstbos"/>
    <s v="L00634"/>
    <x v="1"/>
    <m/>
    <x v="2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Lauwers, Frans"/>
    <s v="Lauwers"/>
    <s v="L00635"/>
    <x v="1"/>
    <m/>
    <x v="1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Pauwels, Frans"/>
    <s v="Pauwels"/>
    <s v="L00636"/>
    <x v="1"/>
    <m/>
    <x v="1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Persoons, Guillaume"/>
    <s v="Persoons"/>
    <s v="L00637"/>
    <x v="1"/>
    <m/>
    <x v="2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Ekeren, Joachim"/>
    <s v="Van Ekeren"/>
    <s v="L00638"/>
    <x v="1"/>
    <m/>
    <x v="1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banck, Jan"/>
    <s v="Verbanck"/>
    <s v="L00639"/>
    <x v="1"/>
    <m/>
    <x v="4"/>
    <m/>
    <m/>
    <m/>
    <n v="0"/>
    <n v="1628"/>
    <n v="163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lieck, Melsen"/>
    <s v="Blieck"/>
    <s v="L00640"/>
    <x v="1"/>
    <m/>
    <x v="6"/>
    <m/>
    <m/>
    <m/>
    <n v="0"/>
    <n v="1629"/>
    <n v="163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audelier, Jaak"/>
    <s v="Caudelier"/>
    <s v="L00641"/>
    <x v="1"/>
    <m/>
    <x v="2"/>
    <m/>
    <m/>
    <m/>
    <n v="0"/>
    <n v="1629"/>
    <n v="163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Wilde, Frans"/>
    <s v="de Wilde"/>
    <s v="L00642"/>
    <x v="1"/>
    <m/>
    <x v="1"/>
    <m/>
    <m/>
    <m/>
    <n v="0"/>
    <n v="1629"/>
    <n v="163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Egerickx, Merten"/>
    <s v="Egerickx"/>
    <s v="L00643"/>
    <x v="1"/>
    <m/>
    <x v="1"/>
    <m/>
    <m/>
    <m/>
    <n v="0"/>
    <n v="1629"/>
    <n v="163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Frayman, Philip"/>
    <s v="Frayman"/>
    <s v="L00644"/>
    <x v="1"/>
    <m/>
    <x v="2"/>
    <m/>
    <m/>
    <m/>
    <n v="0"/>
    <n v="1629"/>
    <n v="163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ranckx, Jasper"/>
    <s v="Vranckx"/>
    <s v="L00646"/>
    <x v="1"/>
    <m/>
    <x v="4"/>
    <m/>
    <m/>
    <m/>
    <n v="0"/>
    <n v="1629"/>
    <n v="163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Augustijns, Jeroom "/>
    <s v="Augustijns"/>
    <s v="L00647"/>
    <x v="1"/>
    <m/>
    <x v="1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rimoens, Peter"/>
    <s v="Crimoens"/>
    <s v="L00648"/>
    <x v="1"/>
    <m/>
    <x v="1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rom, Jan"/>
    <s v="Crom"/>
    <s v="L00649"/>
    <x v="1"/>
    <m/>
    <x v="6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Bolion, Machiel"/>
    <s v="de Bolion"/>
    <s v="L00650"/>
    <x v="1"/>
    <m/>
    <x v="1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Neve, Nicolaes"/>
    <s v="de Neve"/>
    <s v="L00652"/>
    <x v="1"/>
    <m/>
    <x v="2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Nola, Frans"/>
    <s v="de Nola"/>
    <s v="L00653"/>
    <x v="1"/>
    <m/>
    <x v="1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Gooris, Anthoni"/>
    <s v="Gooris"/>
    <s v="L00654"/>
    <x v="1"/>
    <m/>
    <x v="3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Hallemans, Karel"/>
    <s v="Hallemans"/>
    <s v="L00655"/>
    <x v="1"/>
    <m/>
    <x v="1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Inghels, Karel"/>
    <s v="Inghels"/>
    <s v="L00656"/>
    <x v="1"/>
    <m/>
    <x v="6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Pauwels, Maximiliaan"/>
    <s v="Pauwels"/>
    <s v="L00657"/>
    <x v="1"/>
    <m/>
    <x v="1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imons, Karel"/>
    <s v="Simons"/>
    <s v="L00658"/>
    <x v="1"/>
    <m/>
    <x v="2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tuers, Geeraert"/>
    <s v="Stuers"/>
    <s v="L00659"/>
    <x v="1"/>
    <m/>
    <x v="6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Nieuwenhuisen, Pieter"/>
    <s v="Van Nieuwenhuisen"/>
    <s v="L00660"/>
    <x v="1"/>
    <m/>
    <x v="6"/>
    <m/>
    <m/>
    <m/>
    <n v="0"/>
    <n v="1630"/>
    <n v="163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oppens, Frans"/>
    <s v="Coppens"/>
    <s v="L00661"/>
    <x v="1"/>
    <m/>
    <x v="0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Wist, Lodewyk"/>
    <s v="de Wist"/>
    <s v="L00662"/>
    <x v="1"/>
    <m/>
    <x v="4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Fryman, Frans"/>
    <s v="Fryman"/>
    <s v="L00663"/>
    <x v="1"/>
    <m/>
    <x v="1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Rodrigues, Jan"/>
    <s v="Rodrigues"/>
    <s v="L00664"/>
    <x v="1"/>
    <m/>
    <x v="1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ermettens, Rombaut"/>
    <s v="Sermettens"/>
    <s v="L00665"/>
    <x v="1"/>
    <m/>
    <x v="1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uetens, Rombout"/>
    <s v="Suetens"/>
    <s v="L00666"/>
    <x v="1"/>
    <m/>
    <x v="6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Nieuwenhuisen, Jasper"/>
    <s v="Van Nieuwenhuisen"/>
    <s v="L00667"/>
    <x v="1"/>
    <m/>
    <x v="1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Loo, Antoon"/>
    <s v="Van Loo"/>
    <s v="L00668"/>
    <x v="1"/>
    <m/>
    <x v="2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poorten, Pieter"/>
    <s v="Verpoorten"/>
    <s v="L00669"/>
    <x v="1"/>
    <m/>
    <x v="2"/>
    <m/>
    <m/>
    <m/>
    <n v="0"/>
    <n v="1631"/>
    <n v="163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Musyn, Jaak"/>
    <s v="de Musyn"/>
    <s v="L00670"/>
    <x v="1"/>
    <m/>
    <x v="2"/>
    <m/>
    <m/>
    <m/>
    <n v="0"/>
    <n v="1632"/>
    <n v="163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Nieuwenhuysen, Ferdinando"/>
    <s v="Nieuwenhuysen"/>
    <s v="L00671"/>
    <x v="1"/>
    <m/>
    <x v="2"/>
    <m/>
    <m/>
    <m/>
    <n v="0"/>
    <n v="1632"/>
    <n v="163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Baesroy, Remi"/>
    <s v="Van Baesroy"/>
    <s v="L00673"/>
    <x v="1"/>
    <m/>
    <x v="4"/>
    <m/>
    <m/>
    <m/>
    <n v="0"/>
    <n v="1632"/>
    <n v="163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Erp, Edward"/>
    <s v="Van Erp"/>
    <s v="L00674"/>
    <x v="1"/>
    <m/>
    <x v="1"/>
    <m/>
    <m/>
    <m/>
    <n v="0"/>
    <n v="1632"/>
    <n v="163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den Berg, Anselm"/>
    <s v="Van den Berg"/>
    <s v="L00675"/>
    <x v="1"/>
    <m/>
    <x v="6"/>
    <m/>
    <m/>
    <m/>
    <n v="0"/>
    <n v="1632"/>
    <n v="163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veke, Jan-Frans"/>
    <s v="Verveke"/>
    <s v="L00676"/>
    <x v="1"/>
    <m/>
    <x v="1"/>
    <m/>
    <m/>
    <m/>
    <n v="0"/>
    <n v="1632"/>
    <n v="163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Hellyn, Passchier"/>
    <s v="de Hellyn"/>
    <s v="L00677"/>
    <x v="1"/>
    <m/>
    <x v="1"/>
    <m/>
    <m/>
    <m/>
    <n v="0"/>
    <n v="1633"/>
    <n v="163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Lanchals, Pieter"/>
    <s v="Lanchals"/>
    <s v="L00678"/>
    <x v="1"/>
    <m/>
    <x v="1"/>
    <m/>
    <m/>
    <m/>
    <n v="0"/>
    <n v="1633"/>
    <n v="163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Erp, Edward"/>
    <s v="Van Erp"/>
    <s v="L00679"/>
    <x v="1"/>
    <m/>
    <x v="1"/>
    <m/>
    <m/>
    <m/>
    <n v="0"/>
    <n v="1633"/>
    <n v="163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ulst, Rombout"/>
    <s v="Verulst"/>
    <s v="L00681"/>
    <x v="1"/>
    <m/>
    <x v="2"/>
    <m/>
    <m/>
    <m/>
    <n v="0"/>
    <n v="1633"/>
    <n v="163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Wouts, Guilluame"/>
    <s v="Wouts"/>
    <s v="L00682"/>
    <x v="1"/>
    <m/>
    <x v="6"/>
    <m/>
    <m/>
    <m/>
    <n v="0"/>
    <n v="1633"/>
    <n v="163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orkelmans, Marten "/>
    <s v="Borkelmans"/>
    <s v="L00683"/>
    <x v="1"/>
    <m/>
    <x v="1"/>
    <m/>
    <m/>
    <m/>
    <n v="0"/>
    <n v="1634"/>
    <n v="163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Vocht, Gommaer"/>
    <s v="de Vocht"/>
    <s v="L00684"/>
    <x v="1"/>
    <m/>
    <x v="4"/>
    <m/>
    <m/>
    <m/>
    <n v="0"/>
    <n v="1634"/>
    <n v="163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Frederix, Jan"/>
    <s v="Frederix"/>
    <s v="L00685"/>
    <x v="1"/>
    <m/>
    <x v="2"/>
    <m/>
    <m/>
    <m/>
    <n v="0"/>
    <n v="1634"/>
    <n v="163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Florssum, Jan"/>
    <s v="Van Florssum"/>
    <s v="L00687"/>
    <x v="1"/>
    <m/>
    <x v="2"/>
    <m/>
    <m/>
    <m/>
    <n v="0"/>
    <n v="1634"/>
    <n v="163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Loven, Rombaut"/>
    <s v="Van Loven"/>
    <s v="L00688"/>
    <x v="1"/>
    <m/>
    <x v="1"/>
    <m/>
    <m/>
    <m/>
    <n v="0"/>
    <n v="1634"/>
    <n v="163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Grauw, Jan"/>
    <s v="de Grauw"/>
    <s v="L00689"/>
    <x v="1"/>
    <m/>
    <x v="1"/>
    <m/>
    <m/>
    <m/>
    <n v="0"/>
    <n v="1635"/>
    <n v="163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Kuyper, Jan"/>
    <s v="de Kuyper"/>
    <s v="L00690"/>
    <x v="1"/>
    <m/>
    <x v="1"/>
    <m/>
    <m/>
    <m/>
    <n v="0"/>
    <n v="1635"/>
    <n v="163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poorten, David"/>
    <s v="Verpoorten"/>
    <s v="L00691"/>
    <x v="1"/>
    <m/>
    <x v="2"/>
    <m/>
    <m/>
    <m/>
    <n v="0"/>
    <n v="1635"/>
    <n v="163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straeten, Frans"/>
    <s v="Verstraeten"/>
    <s v="L00692"/>
    <x v="1"/>
    <m/>
    <x v="2"/>
    <m/>
    <m/>
    <m/>
    <n v="0"/>
    <n v="1635"/>
    <n v="163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oelmans, Pieter"/>
    <s v="Boelmans"/>
    <s v="L00693"/>
    <x v="1"/>
    <m/>
    <x v="1"/>
    <m/>
    <m/>
    <m/>
    <n v="0"/>
    <n v="1636"/>
    <n v="164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Coster, Jaak II"/>
    <s v="de Coster"/>
    <s v="L00694"/>
    <x v="1"/>
    <m/>
    <x v="2"/>
    <m/>
    <m/>
    <m/>
    <n v="0"/>
    <n v="1636"/>
    <n v="164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Pauli, Romment"/>
    <s v="Pauli"/>
    <s v="L00695"/>
    <x v="1"/>
    <m/>
    <x v="2"/>
    <m/>
    <m/>
    <m/>
    <n v="0"/>
    <n v="1636"/>
    <n v="164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Greef, Passchier"/>
    <s v="de Greef"/>
    <s v="L00696"/>
    <x v="1"/>
    <m/>
    <x v="4"/>
    <m/>
    <m/>
    <m/>
    <n v="0"/>
    <n v="1637"/>
    <n v="164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ryboom, Jan"/>
    <s v="Dryboom"/>
    <s v="L00697"/>
    <x v="1"/>
    <m/>
    <x v="1"/>
    <m/>
    <m/>
    <m/>
    <n v="0"/>
    <n v="1637"/>
    <n v="164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ordel, Christiaen"/>
    <s v="Bordel"/>
    <s v="L00699"/>
    <x v="1"/>
    <m/>
    <x v="1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oetters, Anthoni "/>
    <s v="Coetters"/>
    <s v="L00700"/>
    <x v="1"/>
    <m/>
    <x v="1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Laforge, Peeter"/>
    <s v="Laforge"/>
    <s v="L00702"/>
    <x v="1"/>
    <m/>
    <x v="1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chut, Cornelis"/>
    <s v="Schut"/>
    <s v="L00703"/>
    <x v="1"/>
    <m/>
    <x v="1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Cammen, Jan"/>
    <s v="Van Cammen"/>
    <s v="L00704"/>
    <x v="1"/>
    <m/>
    <x v="1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Urel, Rombaut"/>
    <s v="Van Urel"/>
    <s v="L00705"/>
    <x v="1"/>
    <m/>
    <x v="2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ienx, Pieter"/>
    <s v="Vienx"/>
    <s v="L00706"/>
    <x v="1"/>
    <m/>
    <x v="2"/>
    <m/>
    <m/>
    <m/>
    <n v="0"/>
    <n v="1638"/>
    <n v="164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Ghysbrechts, Renier"/>
    <s v="Ghysbrechts"/>
    <s v="L00707"/>
    <x v="1"/>
    <m/>
    <x v="2"/>
    <m/>
    <m/>
    <m/>
    <n v="0"/>
    <n v="1639"/>
    <n v="164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Jourets, Godevaart"/>
    <s v="Jourets"/>
    <s v="L00708"/>
    <x v="1"/>
    <m/>
    <x v="2"/>
    <m/>
    <m/>
    <m/>
    <n v="0"/>
    <n v="1639"/>
    <n v="164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hulst, Philip"/>
    <s v="Verhulst"/>
    <s v="L00709"/>
    <x v="1"/>
    <m/>
    <x v="1"/>
    <m/>
    <m/>
    <m/>
    <n v="0"/>
    <n v="1639"/>
    <n v="164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Hey, Matthias "/>
    <s v="de Hey"/>
    <s v="L00710"/>
    <x v="1"/>
    <m/>
    <x v="4"/>
    <m/>
    <m/>
    <m/>
    <n v="0"/>
    <n v="1640"/>
    <n v="164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Cornet, Alexander"/>
    <s v="Cornet"/>
    <s v="L00711"/>
    <x v="1"/>
    <m/>
    <x v="3"/>
    <m/>
    <m/>
    <m/>
    <n v="0"/>
    <n v="1641"/>
    <n v="164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Vos, Rombout"/>
    <s v="de Vos"/>
    <s v="L00713"/>
    <x v="1"/>
    <m/>
    <x v="1"/>
    <m/>
    <m/>
    <m/>
    <n v="0"/>
    <n v="1641"/>
    <n v="164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Marminon, Jan"/>
    <s v="Marminon"/>
    <s v="L00714"/>
    <x v="1"/>
    <m/>
    <x v="4"/>
    <m/>
    <m/>
    <m/>
    <n v="0"/>
    <n v="1641"/>
    <n v="164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luys, Guillaume"/>
    <s v="Sluys"/>
    <s v="L00716"/>
    <x v="1"/>
    <m/>
    <x v="2"/>
    <m/>
    <m/>
    <m/>
    <n v="0"/>
    <n v="1641"/>
    <n v="164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nyers, Andries"/>
    <s v="Snyers"/>
    <s v="L00717"/>
    <x v="1"/>
    <m/>
    <x v="1"/>
    <m/>
    <m/>
    <m/>
    <n v="0"/>
    <n v="1641"/>
    <n v="164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Spalirt, Jaak"/>
    <s v="Spalirt"/>
    <s v="L00718"/>
    <x v="1"/>
    <m/>
    <x v="2"/>
    <m/>
    <m/>
    <m/>
    <n v="0"/>
    <n v="1641"/>
    <n v="164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Mescien, Jan"/>
    <s v="Mescien"/>
    <s v="L00719"/>
    <x v="1"/>
    <m/>
    <x v="2"/>
    <m/>
    <m/>
    <m/>
    <n v="0"/>
    <n v="1642"/>
    <n v="164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erbercht, Jan"/>
    <s v="Verbercht"/>
    <s v="L00720"/>
    <x v="1"/>
    <m/>
    <x v="1"/>
    <m/>
    <m/>
    <m/>
    <n v="0"/>
    <n v="1642"/>
    <n v="164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ients, Nicolaes "/>
    <s v="Vients"/>
    <s v="L00721"/>
    <x v="1"/>
    <m/>
    <x v="1"/>
    <m/>
    <m/>
    <m/>
    <n v="0"/>
    <n v="1642"/>
    <n v="164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Ridder, Joris II"/>
    <s v="de Ridder"/>
    <s v="L00722"/>
    <x v="1"/>
    <m/>
    <x v="1"/>
    <m/>
    <m/>
    <m/>
    <n v="0"/>
    <n v="1643"/>
    <n v="164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Everaedt, Hendrick"/>
    <s v="Everaedt"/>
    <s v="L00723"/>
    <x v="1"/>
    <m/>
    <x v="3"/>
    <m/>
    <m/>
    <m/>
    <n v="0"/>
    <n v="1643"/>
    <n v="164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eckx, Jan"/>
    <s v="Beckx"/>
    <s v="L00724"/>
    <x v="1"/>
    <m/>
    <x v="1"/>
    <m/>
    <m/>
    <m/>
    <n v="0"/>
    <n v="1644"/>
    <n v="16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de Bruyn, J.-B."/>
    <s v="de Bruyn"/>
    <s v="L00725"/>
    <x v="1"/>
    <m/>
    <x v="1"/>
    <m/>
    <m/>
    <m/>
    <n v="0"/>
    <n v="1644"/>
    <n v="16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Laddersous, Jaak"/>
    <s v="Laddersous"/>
    <s v="L00726"/>
    <x v="1"/>
    <m/>
    <x v="1"/>
    <m/>
    <m/>
    <m/>
    <n v="0"/>
    <n v="1644"/>
    <n v="16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Matthys, Frans"/>
    <s v="Matthys"/>
    <s v="L00727"/>
    <x v="1"/>
    <m/>
    <x v="2"/>
    <m/>
    <m/>
    <m/>
    <n v="0"/>
    <n v="1644"/>
    <n v="16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an Waeterloo, Tobias"/>
    <s v="Van Waeterloo"/>
    <s v="L00728"/>
    <x v="1"/>
    <m/>
    <x v="2"/>
    <m/>
    <m/>
    <m/>
    <n v="0"/>
    <n v="1644"/>
    <n v="16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Vlemmincx, Jaak"/>
    <s v="Vlemmincx"/>
    <s v="L00729"/>
    <x v="1"/>
    <m/>
    <x v="2"/>
    <m/>
    <m/>
    <m/>
    <n v="0"/>
    <n v="1644"/>
    <n v="164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0"/>
  </r>
  <r>
    <s v="Baltus, Bartholomeus"/>
    <s v="Baltus"/>
    <s v="L00730"/>
    <x v="1"/>
    <m/>
    <x v="0"/>
    <m/>
    <m/>
    <m/>
    <n v="0"/>
    <n v="1645"/>
    <n v="164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Minola, Anthoni"/>
    <s v="Minola"/>
    <s v="L00731"/>
    <x v="1"/>
    <m/>
    <x v="13"/>
    <m/>
    <m/>
    <m/>
    <n v="0"/>
    <n v="1645"/>
    <n v="164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Schiel, Corneel"/>
    <s v="Schiel"/>
    <s v="L00732"/>
    <x v="1"/>
    <m/>
    <x v="1"/>
    <m/>
    <m/>
    <m/>
    <n v="0"/>
    <n v="1645"/>
    <n v="164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an Vierstel,  Alonsi"/>
    <s v="Van Vierstel"/>
    <s v="L00733"/>
    <x v="1"/>
    <m/>
    <x v="1"/>
    <m/>
    <m/>
    <m/>
    <n v="0"/>
    <n v="1645"/>
    <n v="164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an de Wiel, Martin"/>
    <s v="Van de Wiel"/>
    <s v="L00734"/>
    <x v="1"/>
    <m/>
    <x v="1"/>
    <m/>
    <m/>
    <m/>
    <n v="0"/>
    <n v="1645"/>
    <n v="164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Jacobs, Anthoni"/>
    <s v="Jacobs"/>
    <s v="L00735"/>
    <x v="1"/>
    <m/>
    <x v="4"/>
    <m/>
    <m/>
    <m/>
    <n v="0"/>
    <n v="1646"/>
    <n v="165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Rymenans, Pieter"/>
    <s v="Rymenans"/>
    <s v="L00736"/>
    <x v="1"/>
    <m/>
    <x v="0"/>
    <m/>
    <m/>
    <m/>
    <n v="0"/>
    <n v="1646"/>
    <n v="165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an den Steen, Jan"/>
    <s v="Van den Steen"/>
    <s v="L00737"/>
    <x v="1"/>
    <m/>
    <x v="17"/>
    <m/>
    <m/>
    <m/>
    <n v="0"/>
    <n v="1646"/>
    <n v="165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erhulst, Jan"/>
    <s v="Verhulst"/>
    <s v="L00738"/>
    <x v="1"/>
    <m/>
    <x v="2"/>
    <m/>
    <m/>
    <m/>
    <n v="0"/>
    <n v="1646"/>
    <n v="165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Couppyn, Charles"/>
    <s v="Couppyn"/>
    <s v="L00739"/>
    <x v="1"/>
    <m/>
    <x v="1"/>
    <m/>
    <m/>
    <m/>
    <n v="0"/>
    <n v="1647"/>
    <n v="165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de Visscher, Lowies"/>
    <s v="de Visscher"/>
    <s v="L00740"/>
    <x v="1"/>
    <m/>
    <x v="1"/>
    <m/>
    <m/>
    <m/>
    <n v="0"/>
    <n v="1647"/>
    <n v="165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Hermans, Nicolaes"/>
    <s v="Hermans"/>
    <s v="L00741"/>
    <x v="1"/>
    <m/>
    <x v="1"/>
    <m/>
    <m/>
    <m/>
    <n v="0"/>
    <n v="1647"/>
    <n v="165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Lemmens, Jan"/>
    <s v="Lemmens"/>
    <s v="L00742"/>
    <x v="1"/>
    <m/>
    <x v="1"/>
    <m/>
    <m/>
    <m/>
    <n v="0"/>
    <n v="1647"/>
    <n v="165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Seeberge, Anastasius"/>
    <s v="Seeberge"/>
    <s v="L00746"/>
    <x v="1"/>
    <m/>
    <x v="1"/>
    <m/>
    <m/>
    <m/>
    <n v="0"/>
    <n v="1648"/>
    <n v="165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Van der Vorst, Christiaen"/>
    <s v="Van der Vorst"/>
    <s v="L00747"/>
    <x v="1"/>
    <m/>
    <x v="1"/>
    <m/>
    <m/>
    <m/>
    <n v="0"/>
    <n v="1648"/>
    <n v="165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1"/>
    <n v="1"/>
  </r>
  <r>
    <s v="Mercelis, Joos"/>
    <s v="Mercelis"/>
    <s v="L00748"/>
    <x v="1"/>
    <m/>
    <x v="2"/>
    <m/>
    <m/>
    <m/>
    <n v="0"/>
    <n v="1649"/>
    <n v="165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Bos, Jan"/>
    <s v="Van den Bos"/>
    <s v="L00749"/>
    <x v="1"/>
    <m/>
    <x v="1"/>
    <m/>
    <m/>
    <m/>
    <n v="0"/>
    <n v="1649"/>
    <n v="165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Wouters, Hendrick"/>
    <s v="Wouters"/>
    <s v="L00750"/>
    <x v="1"/>
    <m/>
    <x v="1"/>
    <m/>
    <m/>
    <m/>
    <n v="0"/>
    <n v="1649"/>
    <n v="165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Robert, David"/>
    <s v="Robert"/>
    <s v="L00752"/>
    <x v="1"/>
    <m/>
    <x v="2"/>
    <m/>
    <m/>
    <m/>
    <n v="0"/>
    <n v="1650"/>
    <n v="16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ebastiaen, Frans"/>
    <s v="Sebastiaen"/>
    <s v="L00753"/>
    <x v="1"/>
    <m/>
    <x v="2"/>
    <m/>
    <m/>
    <m/>
    <n v="0"/>
    <n v="1650"/>
    <n v="16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rywerken, Sebastiaan"/>
    <s v="Van Drywerken"/>
    <s v="L00755"/>
    <x v="1"/>
    <m/>
    <x v="1"/>
    <m/>
    <m/>
    <m/>
    <n v="0"/>
    <n v="1650"/>
    <n v="16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Geenen, jeronimus"/>
    <s v="Van Geenen"/>
    <s v="L00756"/>
    <x v="1"/>
    <m/>
    <x v="1"/>
    <m/>
    <m/>
    <m/>
    <n v="0"/>
    <n v="1650"/>
    <n v="16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beeck, Marcus"/>
    <s v="Verbeeck"/>
    <s v="L00757"/>
    <x v="1"/>
    <m/>
    <x v="4"/>
    <m/>
    <m/>
    <m/>
    <n v="0"/>
    <n v="1650"/>
    <n v="165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Bruyn, Gielis"/>
    <s v="de Bruyn"/>
    <s v="L00758"/>
    <x v="1"/>
    <m/>
    <x v="2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ooms, Jan"/>
    <s v="Dooms"/>
    <s v="L00759"/>
    <x v="1"/>
    <m/>
    <x v="2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Mockman, Joris"/>
    <s v="Mockman"/>
    <s v="L00761"/>
    <x v="1"/>
    <m/>
    <x v="1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Reniers, Gielis"/>
    <s v="Reniers"/>
    <s v="L00762"/>
    <x v="1"/>
    <m/>
    <x v="4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mets, Segher"/>
    <s v="Smets"/>
    <s v="L00763"/>
    <x v="1"/>
    <m/>
    <x v="2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Emele, Pieter"/>
    <s v="Van Emele"/>
    <s v="L00764"/>
    <x v="1"/>
    <m/>
    <x v="1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Vogelsanck, Frans"/>
    <s v="Van Vogelsanck"/>
    <s v="L00765"/>
    <x v="1"/>
    <m/>
    <x v="1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rycken, Joseph"/>
    <s v="Verrycken"/>
    <s v="L00766"/>
    <x v="1"/>
    <m/>
    <x v="1"/>
    <m/>
    <m/>
    <m/>
    <n v="0"/>
    <n v="1651"/>
    <n v="165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Amens, Pauwel"/>
    <s v="Amens"/>
    <s v="L00767"/>
    <x v="1"/>
    <m/>
    <x v="1"/>
    <m/>
    <m/>
    <m/>
    <n v="0"/>
    <n v="1652"/>
    <n v="165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avidts, Frans"/>
    <s v="Davidts"/>
    <s v="L00768"/>
    <x v="1"/>
    <m/>
    <x v="3"/>
    <m/>
    <m/>
    <m/>
    <n v="0"/>
    <n v="1652"/>
    <n v="165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Franco, J.-B."/>
    <s v="Franco"/>
    <s v="L00770"/>
    <x v="1"/>
    <m/>
    <x v="1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Ghysbrechts, Simon"/>
    <s v="Ghysbrechts"/>
    <s v="L00771"/>
    <x v="1"/>
    <m/>
    <x v="2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Marcelis, Christiaan"/>
    <s v="Marcelis"/>
    <s v="L00772"/>
    <x v="1"/>
    <m/>
    <x v="1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Oppermans, Thomas"/>
    <s v="Oppermans"/>
    <s v="L00773"/>
    <x v="1"/>
    <m/>
    <x v="4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Robert, Eloy"/>
    <s v="Robert"/>
    <s v="L00774"/>
    <x v="1"/>
    <m/>
    <x v="4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aef, Dominicus"/>
    <s v="Saef"/>
    <s v="L00775"/>
    <x v="1"/>
    <m/>
    <x v="2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taes, Vincent"/>
    <s v="Staes"/>
    <s v="L00776"/>
    <x v="1"/>
    <m/>
    <x v="1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Kercken, Anthoni"/>
    <s v="Van Kercken"/>
    <s v="L00777"/>
    <x v="1"/>
    <m/>
    <x v="2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Wagemans, Nicolaes"/>
    <s v="Wagemans"/>
    <s v="L00778"/>
    <x v="1"/>
    <m/>
    <x v="2"/>
    <m/>
    <m/>
    <m/>
    <n v="0"/>
    <n v="1653"/>
    <n v="165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Alrams, Gillis"/>
    <s v="Alrams"/>
    <s v="L00779"/>
    <x v="1"/>
    <m/>
    <x v="2"/>
    <m/>
    <m/>
    <m/>
    <n v="0"/>
    <n v="1654"/>
    <n v="16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Laddersous, Jaak"/>
    <s v="Laddersous"/>
    <s v="L00780"/>
    <x v="1"/>
    <m/>
    <x v="1"/>
    <m/>
    <m/>
    <m/>
    <n v="0"/>
    <n v="1654"/>
    <n v="16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Langeneus, Rombaut"/>
    <s v="Langeneus"/>
    <s v="L00781"/>
    <x v="1"/>
    <m/>
    <x v="2"/>
    <m/>
    <m/>
    <m/>
    <n v="0"/>
    <n v="1654"/>
    <n v="16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arden, Corneel"/>
    <s v="Verarden"/>
    <s v="L00782"/>
    <x v="1"/>
    <m/>
    <x v="1"/>
    <m/>
    <m/>
    <m/>
    <n v="0"/>
    <n v="1654"/>
    <n v="16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Wendricx, Jaak"/>
    <s v="Wendricx"/>
    <s v="L00783"/>
    <x v="1"/>
    <m/>
    <x v="1"/>
    <m/>
    <m/>
    <m/>
    <n v="0"/>
    <n v="1654"/>
    <n v="165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Kiement, Steven"/>
    <s v="Kiement"/>
    <s v="L00785"/>
    <x v="1"/>
    <m/>
    <x v="1"/>
    <m/>
    <m/>
    <m/>
    <n v="0"/>
    <n v="1655"/>
    <n v="16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Loven, Corneel"/>
    <s v="Van Loven"/>
    <s v="L00786"/>
    <x v="1"/>
    <m/>
    <x v="1"/>
    <m/>
    <m/>
    <m/>
    <n v="0"/>
    <n v="1655"/>
    <n v="16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 Kerckhoven, Balthasar"/>
    <s v="Van de Kerckhoven"/>
    <s v="L00787"/>
    <x v="1"/>
    <m/>
    <x v="1"/>
    <m/>
    <m/>
    <m/>
    <n v="0"/>
    <n v="1655"/>
    <n v="16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gaelen, Pieter"/>
    <s v="Vergaelen"/>
    <s v="L00788"/>
    <x v="1"/>
    <m/>
    <x v="2"/>
    <m/>
    <m/>
    <m/>
    <n v="0"/>
    <n v="1655"/>
    <n v="16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meulen, Geeraert"/>
    <s v="Vermeulen"/>
    <s v="L00789"/>
    <x v="1"/>
    <m/>
    <x v="1"/>
    <m/>
    <m/>
    <m/>
    <n v="0"/>
    <n v="1655"/>
    <n v="16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meulen, Pieter"/>
    <s v="Vermeulen"/>
    <s v="L00790"/>
    <x v="1"/>
    <m/>
    <x v="1"/>
    <m/>
    <m/>
    <m/>
    <n v="0"/>
    <n v="1655"/>
    <n v="165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Voren, Jan"/>
    <s v="de Voren"/>
    <s v="L00792"/>
    <x v="1"/>
    <m/>
    <x v="1"/>
    <m/>
    <m/>
    <m/>
    <n v="0"/>
    <n v="1656"/>
    <n v="16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Labbe, Remi"/>
    <s v="Labbe"/>
    <s v="L00793"/>
    <x v="1"/>
    <m/>
    <x v="1"/>
    <m/>
    <m/>
    <m/>
    <n v="0"/>
    <n v="1656"/>
    <n v="16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Eyck, Geraert"/>
    <s v="Van Eyck"/>
    <s v="L00794"/>
    <x v="1"/>
    <m/>
    <x v="13"/>
    <m/>
    <m/>
    <m/>
    <n v="0"/>
    <n v="1656"/>
    <n v="16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Geele, Maximiliaan"/>
    <s v="Van Geele"/>
    <s v="L00795"/>
    <x v="1"/>
    <m/>
    <x v="1"/>
    <m/>
    <m/>
    <m/>
    <n v="0"/>
    <n v="1656"/>
    <n v="16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Rooe, Jan"/>
    <s v="Van Rooe"/>
    <s v="L00796"/>
    <x v="1"/>
    <m/>
    <x v="2"/>
    <m/>
    <m/>
    <m/>
    <n v="0"/>
    <n v="1656"/>
    <n v="166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Hassel, Jar"/>
    <s v="Van Hassel"/>
    <s v="L00797"/>
    <x v="1"/>
    <m/>
    <x v="4"/>
    <m/>
    <m/>
    <m/>
    <n v="0"/>
    <n v="1657"/>
    <n v="16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Hoovorst, Jan"/>
    <s v="Van Hoovorst"/>
    <s v="L00798"/>
    <x v="1"/>
    <m/>
    <x v="4"/>
    <m/>
    <m/>
    <m/>
    <n v="0"/>
    <n v="1657"/>
    <n v="16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Hoie, Guillaume"/>
    <s v="Van den Hoie"/>
    <s v="L00799"/>
    <x v="1"/>
    <m/>
    <x v="1"/>
    <m/>
    <m/>
    <m/>
    <n v="0"/>
    <n v="1657"/>
    <n v="16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biest, Rombout"/>
    <s v="Verbiest"/>
    <s v="L00800"/>
    <x v="1"/>
    <m/>
    <x v="3"/>
    <m/>
    <m/>
    <m/>
    <n v="0"/>
    <n v="1657"/>
    <n v="166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Potbecker, Pieter"/>
    <s v="Potbecker"/>
    <s v="L00801"/>
    <x v="1"/>
    <m/>
    <x v="1"/>
    <m/>
    <m/>
    <m/>
    <n v="0"/>
    <n v="1658"/>
    <n v="166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Brans, Guillaume"/>
    <s v="Brans"/>
    <s v="L00802"/>
    <x v="1"/>
    <m/>
    <x v="3"/>
    <m/>
    <m/>
    <m/>
    <n v="0"/>
    <n v="1659"/>
    <n v="16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Grison, Lauwerys"/>
    <s v="Grison"/>
    <s v="L00803"/>
    <x v="1"/>
    <m/>
    <x v="1"/>
    <m/>
    <m/>
    <m/>
    <n v="0"/>
    <n v="1659"/>
    <n v="16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Vinselhoven, Wouter"/>
    <s v="Van Vinselhoven"/>
    <s v="L00804"/>
    <x v="1"/>
    <m/>
    <x v="2"/>
    <m/>
    <m/>
    <m/>
    <n v="0"/>
    <n v="1659"/>
    <n v="166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Brans, Peter"/>
    <s v="Brans"/>
    <s v="L00805"/>
    <x v="1"/>
    <m/>
    <x v="1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Beken, Guillaume"/>
    <s v="de Beken"/>
    <s v="L00806"/>
    <x v="1"/>
    <m/>
    <x v="3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Mersaer, Jan"/>
    <s v="Mersaer"/>
    <s v="L00807"/>
    <x v="1"/>
    <m/>
    <x v="3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Pauwels, Jan"/>
    <s v="Pauwels"/>
    <s v="L00808"/>
    <x v="1"/>
    <m/>
    <x v="3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Hassel, Philip"/>
    <s v="Van Hassel"/>
    <s v="L00809"/>
    <x v="1"/>
    <m/>
    <x v="4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Stock, Pieter "/>
    <s v="Van Stock"/>
    <s v="L00810"/>
    <x v="1"/>
    <m/>
    <x v="2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rycken, Corneel"/>
    <s v="Verrycken"/>
    <s v="L00811"/>
    <x v="1"/>
    <m/>
    <x v="1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schueren, J.-B."/>
    <s v="Verschueren"/>
    <s v="L00812"/>
    <x v="1"/>
    <m/>
    <x v="1"/>
    <m/>
    <m/>
    <m/>
    <n v="0"/>
    <n v="1660"/>
    <n v="166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Bessemeers, Jan III"/>
    <s v="Bessemeers"/>
    <s v="L00813"/>
    <x v="1"/>
    <m/>
    <x v="1"/>
    <m/>
    <m/>
    <m/>
    <n v="0"/>
    <n v="1661"/>
    <n v="16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Cornelis, Pieter"/>
    <s v="Cornelis"/>
    <s v="L00814"/>
    <x v="1"/>
    <m/>
    <x v="1"/>
    <m/>
    <m/>
    <m/>
    <n v="0"/>
    <n v="1661"/>
    <n v="16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Eyck, Geraert"/>
    <s v="Van Eyck"/>
    <s v="L00815"/>
    <x v="1"/>
    <m/>
    <x v="1"/>
    <m/>
    <m/>
    <m/>
    <n v="0"/>
    <n v="1661"/>
    <n v="16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Broecke, Philip II"/>
    <s v="Van den Broecke"/>
    <s v="L00816"/>
    <x v="1"/>
    <m/>
    <x v="2"/>
    <m/>
    <m/>
    <m/>
    <n v="0"/>
    <n v="1661"/>
    <n v="16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r Vorst, Jan-Antoon"/>
    <s v="Van der Vorst"/>
    <s v="L00817"/>
    <x v="1"/>
    <m/>
    <x v="1"/>
    <m/>
    <m/>
    <m/>
    <n v="0"/>
    <n v="1661"/>
    <n v="16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Wallon, Govaer"/>
    <s v="Wallon"/>
    <s v="L00818"/>
    <x v="1"/>
    <m/>
    <x v="3"/>
    <m/>
    <m/>
    <m/>
    <n v="0"/>
    <n v="1661"/>
    <n v="166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Boeckshuys, Gillis"/>
    <s v="Boeckshuys"/>
    <s v="L00819"/>
    <x v="1"/>
    <m/>
    <x v="2"/>
    <m/>
    <m/>
    <m/>
    <n v="0"/>
    <n v="1662"/>
    <n v="16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Cornelis, Beernaert"/>
    <s v="Cornelis"/>
    <s v="L00820"/>
    <x v="1"/>
    <m/>
    <x v="2"/>
    <m/>
    <m/>
    <m/>
    <n v="0"/>
    <n v="1662"/>
    <n v="16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Merica, Antoon"/>
    <s v="Merica"/>
    <s v="L00821"/>
    <x v="1"/>
    <m/>
    <x v="1"/>
    <m/>
    <m/>
    <m/>
    <n v="0"/>
    <n v="1662"/>
    <n v="16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bercht, Guillaume"/>
    <s v="Verbercht"/>
    <s v="L00822"/>
    <x v="1"/>
    <m/>
    <x v="1"/>
    <m/>
    <m/>
    <m/>
    <n v="0"/>
    <n v="1662"/>
    <n v="16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rints, Marten"/>
    <s v="Vrints"/>
    <s v="L00823"/>
    <x v="1"/>
    <m/>
    <x v="2"/>
    <m/>
    <m/>
    <m/>
    <n v="0"/>
    <n v="1662"/>
    <n v="166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iddens, Nicolaes"/>
    <s v="Siddens"/>
    <s v="L00824"/>
    <x v="1"/>
    <m/>
    <x v="2"/>
    <m/>
    <m/>
    <m/>
    <n v="0"/>
    <n v="1663"/>
    <n v="16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Oostenryck, Jaak"/>
    <s v="Van Oostenryck"/>
    <s v="L00825"/>
    <x v="1"/>
    <m/>
    <x v="3"/>
    <m/>
    <m/>
    <m/>
    <n v="0"/>
    <n v="1663"/>
    <n v="16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Eynde, J.B."/>
    <s v="Van den Eynde"/>
    <s v="L00826"/>
    <x v="1"/>
    <m/>
    <x v="2"/>
    <m/>
    <m/>
    <m/>
    <n v="0"/>
    <n v="1663"/>
    <n v="16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r Becken, Ignatius"/>
    <s v="Van der Becken"/>
    <s v="L00827"/>
    <x v="1"/>
    <m/>
    <x v="2"/>
    <m/>
    <m/>
    <m/>
    <n v="0"/>
    <n v="1663"/>
    <n v="16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r Vecken, Gielis"/>
    <s v="Van der Vecken"/>
    <s v="L00828"/>
    <x v="1"/>
    <m/>
    <x v="2"/>
    <m/>
    <m/>
    <m/>
    <n v="0"/>
    <n v="1663"/>
    <n v="166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Gooris, Lauwerys"/>
    <s v="Gooris"/>
    <s v="L00830"/>
    <x v="1"/>
    <m/>
    <x v="1"/>
    <m/>
    <m/>
    <m/>
    <n v="0"/>
    <n v="1664"/>
    <n v="16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bercht, Anselmus"/>
    <s v="Verbercht"/>
    <s v="L00831"/>
    <x v="1"/>
    <m/>
    <x v="2"/>
    <m/>
    <m/>
    <m/>
    <n v="0"/>
    <n v="1664"/>
    <n v="166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Reyger, Bernard"/>
    <s v="de Reyger"/>
    <s v="L00832"/>
    <x v="1"/>
    <m/>
    <x v="1"/>
    <m/>
    <m/>
    <m/>
    <n v="0"/>
    <n v="1665"/>
    <n v="16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Vos, Antoon"/>
    <s v="de Vos"/>
    <s v="L00833"/>
    <x v="1"/>
    <m/>
    <x v="4"/>
    <m/>
    <m/>
    <m/>
    <n v="0"/>
    <n v="1665"/>
    <n v="16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Coelput, Baldwinus"/>
    <s v="Van Coelput"/>
    <s v="L00834"/>
    <x v="1"/>
    <m/>
    <x v="1"/>
    <m/>
    <m/>
    <m/>
    <n v="0"/>
    <n v="1665"/>
    <n v="16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r Meulen, Lauwerys"/>
    <s v="Van der Meulen"/>
    <s v="L00835"/>
    <x v="1"/>
    <m/>
    <x v="2"/>
    <m/>
    <m/>
    <m/>
    <n v="0"/>
    <n v="1665"/>
    <n v="16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hoeven, Marcus"/>
    <s v="Verhoeven"/>
    <s v="L00836"/>
    <x v="1"/>
    <m/>
    <x v="2"/>
    <m/>
    <m/>
    <m/>
    <n v="0"/>
    <n v="1665"/>
    <n v="166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Pla, Jaak"/>
    <s v="de Pla"/>
    <s v="L00837"/>
    <x v="1"/>
    <m/>
    <x v="1"/>
    <m/>
    <m/>
    <m/>
    <n v="0"/>
    <n v="1666"/>
    <n v="167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Roe, Rombout"/>
    <s v="de Roe"/>
    <s v="L00838"/>
    <x v="1"/>
    <m/>
    <x v="1"/>
    <m/>
    <m/>
    <m/>
    <n v="0"/>
    <n v="1666"/>
    <n v="167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Kolien, Machiel"/>
    <s v="Kolien"/>
    <s v="L00839"/>
    <x v="1"/>
    <m/>
    <x v="2"/>
    <m/>
    <m/>
    <m/>
    <n v="0"/>
    <n v="1666"/>
    <n v="167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Schrieck, Frans"/>
    <s v="Van den Schrieck"/>
    <s v="L00841"/>
    <x v="1"/>
    <m/>
    <x v="2"/>
    <m/>
    <m/>
    <m/>
    <n v="0"/>
    <n v="1666"/>
    <n v="167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bercht, Machiel"/>
    <s v="Verbercht"/>
    <s v="L00842"/>
    <x v="1"/>
    <m/>
    <x v="2"/>
    <m/>
    <m/>
    <m/>
    <n v="0"/>
    <n v="1666"/>
    <n v="167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Hoef, Philip"/>
    <s v="Van den Hoef"/>
    <s v="L00843"/>
    <x v="1"/>
    <m/>
    <x v="3"/>
    <m/>
    <m/>
    <m/>
    <n v="0"/>
    <n v="1667"/>
    <n v="167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Oostenryck, Frans"/>
    <s v="Van Oostenryck"/>
    <s v="L00844"/>
    <x v="1"/>
    <m/>
    <x v="3"/>
    <m/>
    <m/>
    <m/>
    <n v="0"/>
    <n v="1668"/>
    <n v="1672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Nieuwenhuysen, Guillaume"/>
    <s v="Nieuwenhuysen"/>
    <s v="L00845"/>
    <x v="1"/>
    <m/>
    <x v="2"/>
    <m/>
    <m/>
    <m/>
    <n v="0"/>
    <n v="1669"/>
    <n v="167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Rynaerts, Sebastiaen"/>
    <s v="Rynaerts"/>
    <s v="L00846"/>
    <x v="1"/>
    <m/>
    <x v="2"/>
    <m/>
    <m/>
    <m/>
    <n v="0"/>
    <n v="1669"/>
    <n v="167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uvens, Jan"/>
    <s v="Duvens"/>
    <s v="L00847"/>
    <x v="1"/>
    <m/>
    <x v="2"/>
    <m/>
    <m/>
    <m/>
    <n v="0"/>
    <n v="1670"/>
    <n v="16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Machelbergh, Jaak"/>
    <s v="Machelbergh"/>
    <s v="L00848"/>
    <x v="1"/>
    <m/>
    <x v="2"/>
    <m/>
    <m/>
    <m/>
    <n v="0"/>
    <n v="1670"/>
    <n v="16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Broecke, Philip II"/>
    <s v="Van den Broecke"/>
    <s v="L00849"/>
    <x v="1"/>
    <m/>
    <x v="0"/>
    <m/>
    <m/>
    <m/>
    <n v="0"/>
    <n v="1670"/>
    <n v="1674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Bernaerts, Artus"/>
    <s v="Bernaerts"/>
    <s v="L00850"/>
    <x v="1"/>
    <m/>
    <x v="3"/>
    <m/>
    <m/>
    <m/>
    <n v="0"/>
    <n v="1671"/>
    <n v="16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Aver, Joos"/>
    <s v="Van Aver"/>
    <s v="L00851"/>
    <x v="1"/>
    <m/>
    <x v="3"/>
    <m/>
    <m/>
    <m/>
    <n v="0"/>
    <n v="1671"/>
    <n v="16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Roeckhout, Pieter"/>
    <s v="Van Roeckhout"/>
    <s v="L00852"/>
    <x v="1"/>
    <m/>
    <x v="1"/>
    <m/>
    <m/>
    <m/>
    <n v="0"/>
    <n v="1671"/>
    <n v="16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r Vecken, Coorneel"/>
    <s v="Van der Vecken"/>
    <s v="L00853"/>
    <x v="1"/>
    <m/>
    <x v="2"/>
    <m/>
    <m/>
    <m/>
    <n v="0"/>
    <n v="1671"/>
    <n v="167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Castelnovi, Eligius Fr."/>
    <s v="Castelnovi"/>
    <s v="L00854"/>
    <x v="1"/>
    <m/>
    <x v="2"/>
    <m/>
    <m/>
    <m/>
    <n v="0"/>
    <n v="1672"/>
    <n v="16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Post, Frans"/>
    <s v="de Post"/>
    <s v="L00855"/>
    <x v="1"/>
    <m/>
    <x v="3"/>
    <m/>
    <m/>
    <m/>
    <n v="0"/>
    <n v="1672"/>
    <n v="16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Goetkins, Jaak"/>
    <s v="Goetkins"/>
    <s v="L00856"/>
    <x v="1"/>
    <m/>
    <x v="2"/>
    <m/>
    <m/>
    <m/>
    <n v="0"/>
    <n v="1672"/>
    <n v="16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Malys, J.-B."/>
    <s v="Malys"/>
    <s v="L00857"/>
    <x v="1"/>
    <m/>
    <x v="3"/>
    <m/>
    <m/>
    <m/>
    <n v="0"/>
    <n v="1672"/>
    <n v="16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Redel, Frederik-Frans"/>
    <s v="Redel"/>
    <s v="L00858"/>
    <x v="1"/>
    <m/>
    <x v="2"/>
    <m/>
    <m/>
    <m/>
    <n v="0"/>
    <n v="1672"/>
    <n v="16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an den Berg, Hendrick"/>
    <s v="Van den Berg"/>
    <s v="L00859"/>
    <x v="1"/>
    <m/>
    <x v="3"/>
    <m/>
    <m/>
    <m/>
    <n v="0"/>
    <n v="1672"/>
    <n v="167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Heyden, Jan"/>
    <s v="de Heyden"/>
    <s v="L00860"/>
    <x v="1"/>
    <m/>
    <x v="1"/>
    <m/>
    <m/>
    <m/>
    <n v="0"/>
    <n v="1673"/>
    <n v="16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alcedo, Ant.-Vincent"/>
    <s v="Salcedo"/>
    <s v="L00861"/>
    <x v="1"/>
    <m/>
    <x v="1"/>
    <m/>
    <m/>
    <m/>
    <n v="0"/>
    <n v="1673"/>
    <n v="167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Lauwerys, Jaak II"/>
    <s v="Lauwerys"/>
    <s v="L00862"/>
    <x v="1"/>
    <m/>
    <x v="3"/>
    <m/>
    <m/>
    <m/>
    <n v="0"/>
    <n v="1674"/>
    <n v="16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Lodewyk, Albert"/>
    <s v="Lodewyk"/>
    <s v="L00863"/>
    <x v="1"/>
    <m/>
    <x v="1"/>
    <m/>
    <m/>
    <m/>
    <n v="0"/>
    <n v="1674"/>
    <n v="16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Schoutbroeck, Wil"/>
    <s v="Schoutbroeck"/>
    <s v="L00864"/>
    <x v="1"/>
    <m/>
    <x v="1"/>
    <m/>
    <m/>
    <m/>
    <n v="0"/>
    <n v="1674"/>
    <n v="16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incent, Jan"/>
    <s v="Vincent"/>
    <s v="L00865"/>
    <x v="1"/>
    <m/>
    <x v="2"/>
    <m/>
    <m/>
    <m/>
    <n v="0"/>
    <n v="1674"/>
    <n v="167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Koninck, Guillaume"/>
    <s v="de Koninck"/>
    <s v="L00866"/>
    <x v="1"/>
    <m/>
    <x v="3"/>
    <m/>
    <m/>
    <m/>
    <n v="0"/>
    <n v="1675"/>
    <n v="167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de Kegel, Jan"/>
    <s v="de Kegel"/>
    <s v="L00867"/>
    <x v="1"/>
    <m/>
    <x v="1"/>
    <m/>
    <m/>
    <m/>
    <n v="0"/>
    <n v="1676"/>
    <n v="168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Oeyens, Sebastiaen"/>
    <s v="Oeyens"/>
    <s v="L00868"/>
    <x v="1"/>
    <m/>
    <x v="2"/>
    <m/>
    <m/>
    <m/>
    <n v="0"/>
    <n v="1676"/>
    <n v="168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Verlinden, Pieter Simon"/>
    <s v="Verlinden"/>
    <s v="L00869"/>
    <x v="1"/>
    <m/>
    <x v="1"/>
    <m/>
    <m/>
    <m/>
    <n v="0"/>
    <n v="1677"/>
    <n v="168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1"/>
  </r>
  <r>
    <s v="Buyl, Jan"/>
    <s v="Buyl"/>
    <s v="L00870"/>
    <x v="1"/>
    <m/>
    <x v="3"/>
    <m/>
    <m/>
    <m/>
    <n v="0"/>
    <n v="1681"/>
    <n v="168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e Moulder, Nicolaes"/>
    <s v="de Moulder"/>
    <s v="L00871"/>
    <x v="1"/>
    <m/>
    <x v="2"/>
    <m/>
    <m/>
    <m/>
    <n v="0"/>
    <n v="1681"/>
    <n v="168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Oudenaerden, Jan"/>
    <s v="Van Oudenaerden"/>
    <s v="L00872"/>
    <x v="1"/>
    <m/>
    <x v="2"/>
    <m/>
    <m/>
    <m/>
    <n v="0"/>
    <n v="1681"/>
    <n v="168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ies, Jan"/>
    <s v="Vies"/>
    <s v="L00873"/>
    <x v="1"/>
    <m/>
    <x v="2"/>
    <m/>
    <m/>
    <m/>
    <n v="0"/>
    <n v="1681"/>
    <n v="168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Allemens, Fluys"/>
    <s v="Allemens"/>
    <s v="L00874"/>
    <x v="1"/>
    <m/>
    <x v="2"/>
    <m/>
    <m/>
    <m/>
    <n v="0"/>
    <n v="1682"/>
    <n v="16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e Hon, Cornelis"/>
    <s v="de Hon"/>
    <s v="L00875"/>
    <x v="1"/>
    <m/>
    <x v="0"/>
    <m/>
    <m/>
    <m/>
    <n v="0"/>
    <n v="1682"/>
    <n v="16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Jeshoeven, Frans"/>
    <s v="Jeshoeven"/>
    <s v="L00876"/>
    <x v="1"/>
    <m/>
    <x v="1"/>
    <m/>
    <m/>
    <m/>
    <n v="0"/>
    <n v="1682"/>
    <n v="16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Lauwerys, Andries"/>
    <s v="Lauwerys"/>
    <s v="L00877"/>
    <x v="1"/>
    <m/>
    <x v="2"/>
    <m/>
    <m/>
    <m/>
    <n v="0"/>
    <n v="1682"/>
    <n v="1686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e Leenheer, Frans"/>
    <s v="de Leenheer"/>
    <s v="L00878"/>
    <x v="1"/>
    <m/>
    <x v="2"/>
    <m/>
    <m/>
    <m/>
    <n v="0"/>
    <n v="1684"/>
    <n v="16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elen, Frans"/>
    <s v="Delen"/>
    <s v="L00879"/>
    <x v="1"/>
    <m/>
    <x v="2"/>
    <m/>
    <m/>
    <m/>
    <n v="0"/>
    <n v="1684"/>
    <n v="16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Filian, Jan"/>
    <s v="Filian"/>
    <s v="L00880"/>
    <x v="1"/>
    <m/>
    <x v="4"/>
    <m/>
    <m/>
    <m/>
    <n v="0"/>
    <n v="1684"/>
    <n v="16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Glattigny, Peeter"/>
    <s v="Glattigny"/>
    <s v="L00881"/>
    <x v="1"/>
    <m/>
    <x v="2"/>
    <m/>
    <m/>
    <m/>
    <n v="0"/>
    <n v="1684"/>
    <n v="16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Huys, Filiaan-Jan"/>
    <s v="Huys"/>
    <s v="L00882"/>
    <x v="1"/>
    <m/>
    <x v="4"/>
    <m/>
    <m/>
    <m/>
    <n v="0"/>
    <n v="1684"/>
    <n v="168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Aionberg, Jaak"/>
    <s v="Van Aionberg"/>
    <s v="L00883"/>
    <x v="1"/>
    <m/>
    <x v="2"/>
    <m/>
    <m/>
    <m/>
    <n v="0"/>
    <n v="1685"/>
    <n v="168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oeren, Jaak"/>
    <s v="Van Doeren"/>
    <s v="L00884"/>
    <x v="1"/>
    <m/>
    <x v="1"/>
    <m/>
    <m/>
    <m/>
    <n v="0"/>
    <n v="1685"/>
    <n v="168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ryweghen, Balthasar"/>
    <s v="Van Dryweghen"/>
    <s v="L00885"/>
    <x v="1"/>
    <m/>
    <x v="2"/>
    <m/>
    <m/>
    <m/>
    <n v="0"/>
    <n v="1687"/>
    <n v="169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er Vecken, Coorneel"/>
    <s v="Van der Vecken"/>
    <s v="L00886"/>
    <x v="1"/>
    <m/>
    <x v="2"/>
    <m/>
    <m/>
    <m/>
    <n v="0"/>
    <n v="1687"/>
    <n v="1691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Eulens, Roelant"/>
    <s v="Eulens"/>
    <s v="L00887"/>
    <x v="1"/>
    <m/>
    <x v="1"/>
    <m/>
    <m/>
    <m/>
    <n v="0"/>
    <n v="1689"/>
    <n v="1693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Doms, Frans"/>
    <s v="Doms"/>
    <s v="L00888"/>
    <x v="1"/>
    <m/>
    <x v="13"/>
    <m/>
    <m/>
    <m/>
    <n v="0"/>
    <n v="1691"/>
    <n v="16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Robes, Simon"/>
    <s v="Robes"/>
    <s v="L00889"/>
    <x v="1"/>
    <m/>
    <x v="1"/>
    <m/>
    <m/>
    <m/>
    <n v="0"/>
    <n v="1691"/>
    <n v="16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Mompeyen, Hendrick"/>
    <s v="Van Mompeyen"/>
    <s v="L00891"/>
    <x v="1"/>
    <m/>
    <x v="1"/>
    <m/>
    <m/>
    <m/>
    <n v="0"/>
    <n v="1691"/>
    <n v="1695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Andries, Gaspard"/>
    <s v="Andries"/>
    <s v="L00892"/>
    <x v="1"/>
    <m/>
    <x v="1"/>
    <m/>
    <m/>
    <m/>
    <n v="0"/>
    <n v="1693"/>
    <n v="1697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Lier, Alphons"/>
    <s v="Van Lier"/>
    <s v="L00893"/>
    <x v="1"/>
    <m/>
    <x v="4"/>
    <m/>
    <m/>
    <m/>
    <n v="0"/>
    <n v="1694"/>
    <n v="16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e Plas, Lauwerys"/>
    <s v="Van de Plas"/>
    <s v="L00894"/>
    <x v="1"/>
    <m/>
    <x v="13"/>
    <m/>
    <m/>
    <m/>
    <n v="0"/>
    <n v="1694"/>
    <n v="16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er Haegen, Piet"/>
    <s v="Van der Haegen"/>
    <s v="L00895"/>
    <x v="1"/>
    <m/>
    <x v="1"/>
    <m/>
    <m/>
    <m/>
    <n v="0"/>
    <n v="1694"/>
    <n v="16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erstappen, Frans"/>
    <s v="Verstappen"/>
    <s v="L00896"/>
    <x v="1"/>
    <m/>
    <x v="2"/>
    <m/>
    <m/>
    <m/>
    <n v="0"/>
    <n v="1694"/>
    <n v="1698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Tisson, Pieter II"/>
    <s v="Tisson"/>
    <s v="L00897"/>
    <x v="1"/>
    <m/>
    <x v="2"/>
    <m/>
    <m/>
    <m/>
    <n v="0"/>
    <n v="1695"/>
    <n v="1699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Van den Broecke, Jan"/>
    <s v="Van den Broecke"/>
    <s v="L00898"/>
    <x v="1"/>
    <m/>
    <x v="2"/>
    <m/>
    <m/>
    <m/>
    <n v="0"/>
    <n v="1696"/>
    <n v="1700"/>
    <n v="4"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Hoefnagel, Joris"/>
    <s v="Hoefnagel"/>
    <s v="L00902"/>
    <x v="1"/>
    <m/>
    <x v="1"/>
    <m/>
    <m/>
    <m/>
    <n v="0"/>
    <s v="????"/>
    <s v="????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  <r>
    <s v="Savery, Jacob"/>
    <s v="Savery"/>
    <s v="L00903"/>
    <x v="1"/>
    <m/>
    <x v="1"/>
    <m/>
    <m/>
    <m/>
    <n v="0"/>
    <s v="????"/>
    <s v="????"/>
    <m/>
    <n v="0"/>
    <n v="0"/>
    <m/>
    <m/>
    <s v="Mechelen"/>
    <n v="51.0167"/>
    <n v="4.4667000000000003"/>
    <n v="0"/>
    <x v="0"/>
    <n v="0"/>
    <m/>
    <m/>
    <m/>
    <x v="0"/>
    <m/>
    <m/>
    <x v="0"/>
    <m/>
    <m/>
    <m/>
    <m/>
    <m/>
    <m/>
    <m/>
    <m/>
    <m/>
    <m/>
    <m/>
    <m/>
    <m/>
    <m/>
    <m/>
    <m/>
    <m/>
    <m/>
    <n v="1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6:V50" firstHeaderRow="1" firstDataRow="2" firstDataCol="1" rowPageCount="1" colPageCount="1"/>
  <pivotFields count="59"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3">
        <item h="1"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multipleItemSelectionAllowed="1" showAll="0">
      <items count="3">
        <item h="1" x="0"/>
        <item x="1"/>
        <item t="default"/>
      </items>
    </pivotField>
    <pivotField compact="0" outline="0" showAll="0"/>
    <pivotField axis="axisCol" compact="0" outline="0" showAll="0" defaultSubtotal="0">
      <items count="20">
        <item x="8"/>
        <item x="4"/>
        <item x="3"/>
        <item x="14"/>
        <item x="6"/>
        <item x="2"/>
        <item x="1"/>
        <item x="9"/>
        <item x="11"/>
        <item x="12"/>
        <item x="15"/>
        <item x="17"/>
        <item x="5"/>
        <item x="10"/>
        <item x="13"/>
        <item x="16"/>
        <item x="7"/>
        <item x="18"/>
        <item x="19"/>
        <item x="0"/>
      </items>
    </pivotField>
    <pivotField compact="0" outline="0" showAll="0"/>
    <pivotField compact="0" outline="0" showAll="0"/>
    <pivotField compact="0" outline="0" showAll="0" defaultSubtotal="0">
      <items count="36">
        <item x="6"/>
        <item x="3"/>
        <item x="26"/>
        <item x="2"/>
        <item x="9"/>
        <item x="16"/>
        <item x="1"/>
        <item x="4"/>
        <item x="29"/>
        <item x="8"/>
        <item x="22"/>
        <item x="18"/>
        <item x="35"/>
        <item x="10"/>
        <item x="19"/>
        <item x="32"/>
        <item x="28"/>
        <item x="25"/>
        <item x="11"/>
        <item x="27"/>
        <item x="12"/>
        <item x="14"/>
        <item x="34"/>
        <item x="31"/>
        <item x="24"/>
        <item x="13"/>
        <item x="15"/>
        <item x="17"/>
        <item x="7"/>
        <item x="23"/>
        <item x="21"/>
        <item x="5"/>
        <item x="20"/>
        <item x="30"/>
        <item x="33"/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2">
        <item x="1"/>
        <item x="3"/>
        <item x="27"/>
        <item x="8"/>
        <item x="6"/>
        <item x="2"/>
        <item x="7"/>
        <item x="13"/>
        <item x="30"/>
        <item x="4"/>
        <item x="33"/>
        <item x="12"/>
        <item x="20"/>
        <item x="9"/>
        <item x="17"/>
        <item x="39"/>
        <item x="41"/>
        <item x="36"/>
        <item x="32"/>
        <item x="19"/>
        <item x="24"/>
        <item x="16"/>
        <item x="11"/>
        <item x="40"/>
        <item x="21"/>
        <item x="38"/>
        <item x="35"/>
        <item x="28"/>
        <item x="5"/>
        <item x="26"/>
        <item x="31"/>
        <item x="15"/>
        <item x="14"/>
        <item x="22"/>
        <item x="10"/>
        <item x="18"/>
        <item x="29"/>
        <item x="34"/>
        <item x="25"/>
        <item x="23"/>
        <item x="37"/>
        <item x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7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 t="grand">
      <x/>
    </i>
  </rowItems>
  <colFields count="1">
    <field x="23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pageFields count="1">
    <pageField fld="3" hier="-1"/>
  </pageFields>
  <dataFields count="1">
    <dataField name="Sum of Emigrated" fld="21" baseField="0" baseItem="0"/>
  </dataFields>
  <formats count="1">
    <format dxfId="7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6:F10" firstHeaderRow="1" firstDataRow="2" firstDataCol="1"/>
  <pivotFields count="59">
    <pivotField showAll="0"/>
    <pivotField showAll="0"/>
    <pivotField showAll="0"/>
    <pivotField axis="axisRow" multipleItemSelectionAllowed="1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Act_1540_1570" fld="49" baseField="0" baseItem="0"/>
    <dataField name="Sum of Act_1571_1608" fld="50" baseField="0" baseItem="0"/>
    <dataField name="Sum of Act_1609_1621" fld="51" baseField="0" baseItem="0"/>
    <dataField name="Sum of Act_1622_1648" fld="52" baseField="0" baseItem="0"/>
    <dataField name="Sum of Act_1649_1680" fld="53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2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19:G30" firstHeaderRow="1" firstDataRow="2" firstDataCol="1" rowPageCount="4" colPageCount="1"/>
  <pivotFields count="54"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axis="axisPage" multipleItemSelectionAllowed="1" showAll="0">
      <items count="19">
        <item h="1" x="0"/>
        <item h="1" x="17"/>
        <item h="1" x="2"/>
        <item h="1" x="8"/>
        <item h="1" x="5"/>
        <item h="1" x="9"/>
        <item h="1" x="11"/>
        <item h="1" x="3"/>
        <item h="1" x="16"/>
        <item h="1" x="6"/>
        <item h="1" x="14"/>
        <item h="1" x="15"/>
        <item x="1"/>
        <item h="1" x="4"/>
        <item h="1" x="10"/>
        <item h="1" x="13"/>
        <item h="1" x="12"/>
        <item h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 defaultSubtotal="0"/>
    <pivotField showAll="0"/>
    <pivotField showAll="0"/>
    <pivotField axis="axisRow" showAll="0">
      <items count="37">
        <item x="6"/>
        <item x="3"/>
        <item h="1" x="26"/>
        <item x="2"/>
        <item x="9"/>
        <item h="1" x="16"/>
        <item h="1" x="1"/>
        <item x="4"/>
        <item h="1" x="29"/>
        <item h="1" x="8"/>
        <item h="1" x="22"/>
        <item h="1" x="35"/>
        <item h="1" x="10"/>
        <item h="1" x="19"/>
        <item h="1" x="32"/>
        <item h="1" x="28"/>
        <item h="1" x="25"/>
        <item x="11"/>
        <item h="1" x="27"/>
        <item h="1" x="12"/>
        <item h="1" x="14"/>
        <item h="1" x="34"/>
        <item h="1" x="31"/>
        <item h="1" x="24"/>
        <item h="1" x="13"/>
        <item h="1" x="15"/>
        <item h="1" x="17"/>
        <item x="7"/>
        <item h="1" x="23"/>
        <item h="1" x="21"/>
        <item x="5"/>
        <item x="20"/>
        <item h="1" x="30"/>
        <item h="1" x="33"/>
        <item h="1" x="0"/>
        <item h="1" x="18"/>
        <item t="default"/>
      </items>
    </pivotField>
    <pivotField showAll="0"/>
    <pivotField showAll="0"/>
    <pivotField axis="axisPage" showAll="0">
      <items count="32">
        <item x="26"/>
        <item x="5"/>
        <item x="9"/>
        <item x="4"/>
        <item x="7"/>
        <item x="3"/>
        <item x="19"/>
        <item x="8"/>
        <item x="25"/>
        <item x="23"/>
        <item x="10"/>
        <item x="11"/>
        <item x="15"/>
        <item m="1" x="30"/>
        <item x="14"/>
        <item x="28"/>
        <item x="29"/>
        <item x="21"/>
        <item x="12"/>
        <item x="2"/>
        <item x="20"/>
        <item x="24"/>
        <item x="13"/>
        <item x="1"/>
        <item x="18"/>
        <item x="6"/>
        <item x="22"/>
        <item x="17"/>
        <item x="27"/>
        <item x="1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26"/>
  </rowFields>
  <rowItems count="10">
    <i>
      <x/>
    </i>
    <i>
      <x v="1"/>
    </i>
    <i>
      <x v="3"/>
    </i>
    <i>
      <x v="4"/>
    </i>
    <i>
      <x v="7"/>
    </i>
    <i>
      <x v="17"/>
    </i>
    <i>
      <x v="27"/>
    </i>
    <i>
      <x v="30"/>
    </i>
    <i>
      <x v="3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3" hier="-1"/>
    <pageField fld="5" hier="-1"/>
    <pageField fld="21" hier="-1"/>
    <pageField fld="29" hier="-1"/>
  </pageFields>
  <dataFields count="6">
    <dataField name="Sum of Act_1540_1570" fld="49" baseField="0" baseItem="0"/>
    <dataField name="Sum of Act_1571_1608" fld="50" baseField="0" baseItem="0"/>
    <dataField name="Sum of Act_1609_1621" fld="51" baseField="0" baseItem="0"/>
    <dataField name="Sum of Act_1622_1648" fld="52" baseField="0" baseItem="0"/>
    <dataField name="Sum of Act_1649_1680" fld="53" baseField="0" baseItem="0"/>
    <dataField name="Sum of count" fld="48" baseField="0" baseItem="0"/>
  </dataFields>
  <formats count="1">
    <format dxfId="0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5:G9" firstHeaderRow="1" firstDataRow="2" firstDataCol="1" rowPageCount="3" colPageCount="1"/>
  <pivotFields count="54"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 defaultSubtotal="0"/>
    <pivotField showAll="0"/>
    <pivotField showAll="0"/>
    <pivotField axis="axisPage" showAll="0">
      <items count="37">
        <item x="6"/>
        <item x="3"/>
        <item x="26"/>
        <item x="2"/>
        <item x="9"/>
        <item x="16"/>
        <item x="1"/>
        <item x="4"/>
        <item x="29"/>
        <item x="8"/>
        <item x="22"/>
        <item x="35"/>
        <item x="10"/>
        <item x="19"/>
        <item x="32"/>
        <item x="28"/>
        <item x="25"/>
        <item x="11"/>
        <item x="27"/>
        <item x="12"/>
        <item x="14"/>
        <item x="34"/>
        <item x="31"/>
        <item x="24"/>
        <item x="13"/>
        <item x="15"/>
        <item x="17"/>
        <item x="7"/>
        <item x="23"/>
        <item x="21"/>
        <item x="5"/>
        <item x="20"/>
        <item x="30"/>
        <item x="33"/>
        <item x="0"/>
        <item x="18"/>
        <item t="default"/>
      </items>
    </pivotField>
    <pivotField showAll="0"/>
    <pivotField showAll="0"/>
    <pivotField axis="axisPage" showAll="0">
      <items count="32">
        <item x="26"/>
        <item x="5"/>
        <item x="9"/>
        <item x="4"/>
        <item x="7"/>
        <item x="3"/>
        <item x="19"/>
        <item x="8"/>
        <item x="25"/>
        <item x="23"/>
        <item x="10"/>
        <item x="11"/>
        <item x="15"/>
        <item m="1" x="30"/>
        <item x="14"/>
        <item x="28"/>
        <item x="29"/>
        <item x="21"/>
        <item x="12"/>
        <item x="2"/>
        <item x="20"/>
        <item x="24"/>
        <item x="13"/>
        <item x="1"/>
        <item x="18"/>
        <item x="6"/>
        <item x="22"/>
        <item x="17"/>
        <item x="27"/>
        <item x="1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21"/>
  </rowFields>
  <rowItems count="3">
    <i>
      <x/>
    </i>
    <i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3" hier="-1"/>
    <pageField fld="29" hier="-1"/>
    <pageField fld="26" hier="-1"/>
  </pageFields>
  <dataFields count="6">
    <dataField name="Sum of Act_1540_1570" fld="49" baseField="0" baseItem="0"/>
    <dataField name="Sum of Act_1571_1608" fld="50" baseField="0" baseItem="0"/>
    <dataField name="Sum of Act_1609_1621" fld="51" baseField="0" baseItem="0"/>
    <dataField name="Sum of Act_1622_1648" fld="52" baseField="0" baseItem="0"/>
    <dataField name="Sum of Act_1649_1680" fld="53" baseField="0" baseItem="0"/>
    <dataField name="Sum of count" fld="48" baseField="0" baseItem="0"/>
  </dataFields>
  <formats count="4">
    <format dxfId="4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  <format dxfId="3">
      <pivotArea type="topRight" dataOnly="0" labelOnly="1" outline="0" offset="E1" fieldPosition="0"/>
    </format>
    <format dxfId="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8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48:G73" firstHeaderRow="1" firstDataRow="2" firstDataCol="1" rowPageCount="1" colPageCount="1"/>
  <pivotFields count="54"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axis="axisRow" showAll="0">
      <items count="19">
        <item x="0"/>
        <item x="17"/>
        <item x="2"/>
        <item x="8"/>
        <item x="5"/>
        <item x="9"/>
        <item x="11"/>
        <item x="3"/>
        <item x="16"/>
        <item x="6"/>
        <item x="14"/>
        <item x="15"/>
        <item x="1"/>
        <item x="4"/>
        <item x="10"/>
        <item x="13"/>
        <item x="12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21"/>
    <field x="5"/>
  </rowFields>
  <rowItems count="24">
    <i>
      <x/>
    </i>
    <i r="1">
      <x/>
    </i>
    <i r="1">
      <x v="2"/>
    </i>
    <i r="1">
      <x v="4"/>
    </i>
    <i r="1">
      <x v="5"/>
    </i>
    <i r="1">
      <x v="6"/>
    </i>
    <i r="1">
      <x v="7"/>
    </i>
    <i r="1">
      <x v="9"/>
    </i>
    <i r="1">
      <x v="12"/>
    </i>
    <i r="1">
      <x v="13"/>
    </i>
    <i r="1">
      <x v="15"/>
    </i>
    <i r="1">
      <x v="16"/>
    </i>
    <i r="1">
      <x v="17"/>
    </i>
    <i>
      <x v="1"/>
    </i>
    <i r="1">
      <x/>
    </i>
    <i r="1">
      <x v="2"/>
    </i>
    <i r="1">
      <x v="3"/>
    </i>
    <i r="1">
      <x v="5"/>
    </i>
    <i r="1">
      <x v="6"/>
    </i>
    <i r="1">
      <x v="12"/>
    </i>
    <i r="1">
      <x v="13"/>
    </i>
    <i r="1">
      <x v="14"/>
    </i>
    <i r="1">
      <x v="1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" hier="-1"/>
  </pageFields>
  <dataFields count="6">
    <dataField name="Sum of count" fld="48" baseField="0" baseItem="0"/>
    <dataField name="Sum of Act_1540_1570" fld="49" baseField="0" baseItem="0"/>
    <dataField name="Sum of Act_1571_1608" fld="50" baseField="0" baseItem="0"/>
    <dataField name="Sum of Act_1609_1621" fld="51" baseField="0" baseItem="0"/>
    <dataField name="Sum of Act_1622_1648" fld="52" baseField="0" baseItem="0"/>
    <dataField name="Sum of Act_1649_1680" fld="53" baseField="0" baseItem="0"/>
  </dataFields>
  <formats count="1">
    <format dxfId="5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0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82:G187" firstHeaderRow="1" firstDataRow="2" firstDataCol="1" rowPageCount="3" colPageCount="1"/>
  <pivotFields count="54"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  <pivotField showAll="0"/>
    <pivotField axis="axisPage" showAll="0">
      <items count="19">
        <item x="0"/>
        <item x="17"/>
        <item x="2"/>
        <item x="8"/>
        <item x="5"/>
        <item x="9"/>
        <item x="11"/>
        <item x="3"/>
        <item x="16"/>
        <item x="6"/>
        <item x="14"/>
        <item x="15"/>
        <item x="1"/>
        <item x="4"/>
        <item x="10"/>
        <item x="13"/>
        <item x="12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 defaultSubtotal="0"/>
    <pivotField showAll="0"/>
    <pivotField showAll="0"/>
    <pivotField axis="axisRow" showAll="0">
      <items count="37">
        <item x="6"/>
        <item x="3"/>
        <item x="26"/>
        <item x="2"/>
        <item x="9"/>
        <item x="16"/>
        <item x="1"/>
        <item x="4"/>
        <item x="29"/>
        <item x="8"/>
        <item x="22"/>
        <item x="35"/>
        <item x="10"/>
        <item x="19"/>
        <item x="32"/>
        <item x="28"/>
        <item x="25"/>
        <item x="11"/>
        <item x="27"/>
        <item x="12"/>
        <item x="14"/>
        <item x="34"/>
        <item x="31"/>
        <item x="24"/>
        <item x="13"/>
        <item x="15"/>
        <item x="17"/>
        <item x="7"/>
        <item x="23"/>
        <item x="21"/>
        <item x="5"/>
        <item x="20"/>
        <item x="30"/>
        <item x="33"/>
        <item x="0"/>
        <item x="18"/>
        <item t="default"/>
      </items>
    </pivotField>
    <pivotField showAll="0"/>
    <pivotField showAll="0"/>
    <pivotField axis="axisRow" showAll="0">
      <items count="32">
        <item x="26"/>
        <item x="5"/>
        <item x="9"/>
        <item x="4"/>
        <item x="7"/>
        <item x="3"/>
        <item x="19"/>
        <item x="8"/>
        <item x="25"/>
        <item x="23"/>
        <item x="10"/>
        <item x="11"/>
        <item x="15"/>
        <item m="1" x="30"/>
        <item x="14"/>
        <item x="28"/>
        <item x="29"/>
        <item x="21"/>
        <item x="12"/>
        <item x="2"/>
        <item x="20"/>
        <item x="24"/>
        <item x="13"/>
        <item x="1"/>
        <item x="18"/>
        <item x="6"/>
        <item x="22"/>
        <item x="17"/>
        <item x="27"/>
        <item x="16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2">
    <field x="26"/>
    <field x="29"/>
  </rowFields>
  <rowItems count="104">
    <i>
      <x/>
    </i>
    <i r="1">
      <x v="4"/>
    </i>
    <i r="1">
      <x v="16"/>
    </i>
    <i r="1">
      <x v="30"/>
    </i>
    <i>
      <x v="1"/>
    </i>
    <i r="1">
      <x/>
    </i>
    <i r="1">
      <x v="1"/>
    </i>
    <i r="1">
      <x v="3"/>
    </i>
    <i r="1">
      <x v="7"/>
    </i>
    <i r="1">
      <x v="10"/>
    </i>
    <i r="1">
      <x v="12"/>
    </i>
    <i r="1">
      <x v="14"/>
    </i>
    <i r="1">
      <x v="15"/>
    </i>
    <i r="1">
      <x v="19"/>
    </i>
    <i r="1">
      <x v="21"/>
    </i>
    <i r="1">
      <x v="22"/>
    </i>
    <i r="1">
      <x v="23"/>
    </i>
    <i r="1">
      <x v="30"/>
    </i>
    <i>
      <x v="2"/>
    </i>
    <i r="1">
      <x v="30"/>
    </i>
    <i>
      <x v="3"/>
    </i>
    <i r="1">
      <x v="8"/>
    </i>
    <i r="1">
      <x v="20"/>
    </i>
    <i r="1">
      <x v="30"/>
    </i>
    <i>
      <x v="4"/>
    </i>
    <i r="1">
      <x v="2"/>
    </i>
    <i r="1">
      <x v="6"/>
    </i>
    <i r="1">
      <x v="7"/>
    </i>
    <i r="1">
      <x v="30"/>
    </i>
    <i>
      <x v="5"/>
    </i>
    <i r="1">
      <x v="30"/>
    </i>
    <i>
      <x v="6"/>
    </i>
    <i r="1">
      <x v="23"/>
    </i>
    <i>
      <x v="7"/>
    </i>
    <i r="1">
      <x v="30"/>
    </i>
    <i>
      <x v="8"/>
    </i>
    <i r="1">
      <x v="30"/>
    </i>
    <i>
      <x v="9"/>
    </i>
    <i r="1">
      <x v="1"/>
    </i>
    <i r="1">
      <x v="19"/>
    </i>
    <i>
      <x v="10"/>
    </i>
    <i r="1">
      <x v="30"/>
    </i>
    <i>
      <x v="11"/>
    </i>
    <i r="1">
      <x v="28"/>
    </i>
    <i>
      <x v="12"/>
    </i>
    <i r="1">
      <x v="1"/>
    </i>
    <i r="1">
      <x v="2"/>
    </i>
    <i r="1">
      <x v="25"/>
    </i>
    <i>
      <x v="13"/>
    </i>
    <i r="1">
      <x v="2"/>
    </i>
    <i>
      <x v="14"/>
    </i>
    <i r="1">
      <x v="30"/>
    </i>
    <i>
      <x v="15"/>
    </i>
    <i r="1">
      <x v="30"/>
    </i>
    <i>
      <x v="16"/>
    </i>
    <i r="1">
      <x v="24"/>
    </i>
    <i>
      <x v="17"/>
    </i>
    <i r="1">
      <x v="19"/>
    </i>
    <i r="1">
      <x v="23"/>
    </i>
    <i r="1">
      <x v="30"/>
    </i>
    <i>
      <x v="18"/>
    </i>
    <i r="1">
      <x v="9"/>
    </i>
    <i>
      <x v="19"/>
    </i>
    <i r="1">
      <x v="30"/>
    </i>
    <i>
      <x v="20"/>
    </i>
    <i r="1">
      <x v="11"/>
    </i>
    <i r="1">
      <x v="30"/>
    </i>
    <i>
      <x v="21"/>
    </i>
    <i r="1">
      <x v="30"/>
    </i>
    <i>
      <x v="22"/>
    </i>
    <i r="1">
      <x v="30"/>
    </i>
    <i>
      <x v="23"/>
    </i>
    <i r="1">
      <x v="29"/>
    </i>
    <i>
      <x v="24"/>
    </i>
    <i r="1">
      <x v="30"/>
    </i>
    <i>
      <x v="25"/>
    </i>
    <i r="1">
      <x v="7"/>
    </i>
    <i>
      <x v="26"/>
    </i>
    <i r="1">
      <x v="30"/>
    </i>
    <i>
      <x v="27"/>
    </i>
    <i r="1">
      <x v="5"/>
    </i>
    <i r="1">
      <x v="18"/>
    </i>
    <i r="1">
      <x v="19"/>
    </i>
    <i r="1">
      <x v="30"/>
    </i>
    <i>
      <x v="28"/>
    </i>
    <i r="1">
      <x v="30"/>
    </i>
    <i>
      <x v="29"/>
    </i>
    <i r="1">
      <x v="2"/>
    </i>
    <i>
      <x v="30"/>
    </i>
    <i r="1">
      <x v="17"/>
    </i>
    <i r="1">
      <x v="19"/>
    </i>
    <i r="1">
      <x v="26"/>
    </i>
    <i r="1">
      <x v="27"/>
    </i>
    <i r="1">
      <x v="30"/>
    </i>
    <i>
      <x v="31"/>
    </i>
    <i r="1">
      <x v="10"/>
    </i>
    <i r="1">
      <x v="30"/>
    </i>
    <i>
      <x v="32"/>
    </i>
    <i r="1">
      <x v="30"/>
    </i>
    <i>
      <x v="33"/>
    </i>
    <i r="1">
      <x v="30"/>
    </i>
    <i>
      <x v="35"/>
    </i>
    <i r="1">
      <x v="1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3">
    <pageField fld="3" hier="-1"/>
    <pageField fld="5" hier="-1"/>
    <pageField fld="21" hier="-1"/>
  </pageFields>
  <dataFields count="6">
    <dataField name="Sum of count" fld="48" baseField="0" baseItem="0"/>
    <dataField name="Sum of Act_1540_1570" fld="49" baseField="0" baseItem="0"/>
    <dataField name="Sum of Act_1571_1608" fld="50" baseField="0" baseItem="0"/>
    <dataField name="Sum of Act_1609_1621" fld="51" baseField="0" baseItem="0"/>
    <dataField name="Sum of Act_1622_1648" fld="52" baseField="0" baseItem="0"/>
    <dataField name="Sum of Act_1649_1680" fld="53" baseField="0" baseItem="0"/>
  </dataFields>
  <formats count="1">
    <format dxfId="6">
      <pivotArea type="all" dataOnly="0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.vml"/><Relationship Id="rId2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4" Type="http://schemas.openxmlformats.org/officeDocument/2006/relationships/pivotTable" Target="../pivotTables/pivotTable6.xml"/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1048440"/>
  <sheetViews>
    <sheetView tabSelected="1" zoomScale="125" zoomScaleNormal="125" zoomScalePageLayoutView="125" workbookViewId="0">
      <pane xSplit="2" ySplit="1" topLeftCell="AM874" activePane="bottomRight" state="frozen"/>
      <selection pane="topRight" activeCell="C1" sqref="C1"/>
      <selection pane="bottomLeft" activeCell="A2" sqref="A2"/>
      <selection pane="bottomRight" activeCell="AX894" sqref="AX894"/>
    </sheetView>
  </sheetViews>
  <sheetFormatPr baseColWidth="10" defaultRowHeight="12" x14ac:dyDescent="0.75"/>
  <cols>
    <col min="1" max="1" width="15" style="189" customWidth="1"/>
    <col min="2" max="14" width="10.83203125" style="189"/>
    <col min="15" max="15" width="6.33203125" style="189" customWidth="1"/>
    <col min="16" max="16" width="4.5" style="189" customWidth="1"/>
    <col min="17" max="17" width="4.33203125" style="189" customWidth="1"/>
    <col min="18" max="19" width="10.83203125" style="189" customWidth="1"/>
    <col min="20" max="20" width="10.83203125" style="201" customWidth="1"/>
    <col min="21" max="22" width="4" style="197" customWidth="1"/>
    <col min="23" max="23" width="10.83203125" style="189" customWidth="1"/>
    <col min="24" max="24" width="5" style="189" customWidth="1"/>
    <col min="25" max="25" width="4.33203125" style="189" customWidth="1"/>
    <col min="26" max="26" width="6" style="202" customWidth="1"/>
    <col min="27" max="39" width="10.83203125" style="189" customWidth="1"/>
    <col min="40" max="40" width="10.83203125" style="201" customWidth="1"/>
    <col min="41" max="51" width="10.83203125" style="189" customWidth="1"/>
    <col min="52" max="56" width="14" style="197" bestFit="1" customWidth="1"/>
    <col min="57" max="57" width="11.5" style="189" customWidth="1"/>
    <col min="58" max="61" width="11.33203125" style="189" customWidth="1"/>
    <col min="62" max="66" width="10.83203125" style="209"/>
    <col min="67" max="16384" width="10.83203125" style="189"/>
  </cols>
  <sheetData>
    <row r="1" spans="1:66" ht="49" thickBot="1">
      <c r="A1" s="1" t="s">
        <v>3891</v>
      </c>
      <c r="B1" s="2" t="s">
        <v>0</v>
      </c>
      <c r="C1" s="3" t="s">
        <v>1641</v>
      </c>
      <c r="D1" s="3" t="s">
        <v>4161</v>
      </c>
      <c r="E1" s="4" t="s">
        <v>1</v>
      </c>
      <c r="F1" s="5" t="s">
        <v>3892</v>
      </c>
      <c r="G1" s="5" t="s">
        <v>3893</v>
      </c>
      <c r="H1" s="6" t="s">
        <v>2</v>
      </c>
      <c r="I1" s="6" t="s">
        <v>3</v>
      </c>
      <c r="J1" s="7" t="s">
        <v>4</v>
      </c>
      <c r="K1" s="8" t="s">
        <v>5</v>
      </c>
      <c r="L1" s="8" t="s">
        <v>6</v>
      </c>
      <c r="M1" s="239" t="s">
        <v>4247</v>
      </c>
      <c r="N1" s="239" t="s">
        <v>4248</v>
      </c>
      <c r="O1" s="8" t="s">
        <v>4231</v>
      </c>
      <c r="P1" s="9" t="s">
        <v>7</v>
      </c>
      <c r="Q1" s="9" t="s">
        <v>8</v>
      </c>
      <c r="R1" s="7" t="s">
        <v>9</v>
      </c>
      <c r="S1" s="7" t="s">
        <v>10</v>
      </c>
      <c r="T1" s="151" t="s">
        <v>4166</v>
      </c>
      <c r="U1" s="122" t="s">
        <v>4164</v>
      </c>
      <c r="V1" s="122" t="s">
        <v>4165</v>
      </c>
      <c r="W1" s="10" t="s">
        <v>11</v>
      </c>
      <c r="X1" s="10" t="s">
        <v>12</v>
      </c>
      <c r="Y1" s="10" t="s">
        <v>4167</v>
      </c>
      <c r="Z1" s="163" t="s">
        <v>4205</v>
      </c>
      <c r="AA1" s="11" t="s">
        <v>13</v>
      </c>
      <c r="AB1" s="11" t="s">
        <v>14</v>
      </c>
      <c r="AC1" s="12" t="s">
        <v>15</v>
      </c>
      <c r="AD1" s="11" t="s">
        <v>16</v>
      </c>
      <c r="AE1" s="11" t="s">
        <v>17</v>
      </c>
      <c r="AF1" s="13" t="s">
        <v>18</v>
      </c>
      <c r="AG1" s="11" t="s">
        <v>19</v>
      </c>
      <c r="AH1" s="11" t="s">
        <v>20</v>
      </c>
      <c r="AI1" s="13" t="s">
        <v>21</v>
      </c>
      <c r="AJ1" s="11" t="s">
        <v>22</v>
      </c>
      <c r="AK1" s="11" t="s">
        <v>23</v>
      </c>
      <c r="AL1" s="13" t="s">
        <v>24</v>
      </c>
      <c r="AM1" s="13" t="s">
        <v>25</v>
      </c>
      <c r="AN1" s="221" t="s">
        <v>4243</v>
      </c>
      <c r="AO1" s="14" t="s">
        <v>26</v>
      </c>
      <c r="AP1" s="15" t="s">
        <v>27</v>
      </c>
      <c r="AQ1" s="16" t="s">
        <v>28</v>
      </c>
      <c r="AR1" s="16" t="s">
        <v>29</v>
      </c>
      <c r="AS1" s="17" t="s">
        <v>30</v>
      </c>
      <c r="AT1" s="18" t="s">
        <v>31</v>
      </c>
      <c r="AU1" s="18" t="s">
        <v>32</v>
      </c>
      <c r="AV1" s="19" t="s">
        <v>33</v>
      </c>
      <c r="AW1" s="19" t="s">
        <v>34</v>
      </c>
      <c r="AX1" s="20" t="s">
        <v>35</v>
      </c>
      <c r="AY1" s="20" t="s">
        <v>36</v>
      </c>
      <c r="AZ1" s="7" t="s">
        <v>4171</v>
      </c>
      <c r="BA1" s="7" t="s">
        <v>4172</v>
      </c>
      <c r="BB1" s="7" t="s">
        <v>4173</v>
      </c>
      <c r="BC1" s="7" t="s">
        <v>4174</v>
      </c>
      <c r="BD1" s="7" t="s">
        <v>4175</v>
      </c>
      <c r="BE1" s="163" t="s">
        <v>4194</v>
      </c>
      <c r="BF1" s="163" t="s">
        <v>4196</v>
      </c>
      <c r="BG1" s="163" t="s">
        <v>4197</v>
      </c>
      <c r="BH1" s="163" t="s">
        <v>4198</v>
      </c>
      <c r="BI1" s="163" t="s">
        <v>4199</v>
      </c>
      <c r="BJ1" s="188" t="s">
        <v>4220</v>
      </c>
      <c r="BK1" s="188" t="s">
        <v>4221</v>
      </c>
      <c r="BL1" s="188" t="s">
        <v>4222</v>
      </c>
      <c r="BM1" s="188" t="s">
        <v>4223</v>
      </c>
      <c r="BN1" s="188" t="s">
        <v>4224</v>
      </c>
    </row>
    <row r="2" spans="1:66" ht="12" customHeight="1">
      <c r="A2" s="270" t="s">
        <v>1645</v>
      </c>
      <c r="B2" s="270" t="s">
        <v>1646</v>
      </c>
      <c r="C2" s="244" t="s">
        <v>1644</v>
      </c>
      <c r="D2" s="245" t="s">
        <v>4163</v>
      </c>
      <c r="E2" s="245"/>
      <c r="F2" s="114" t="s">
        <v>39</v>
      </c>
      <c r="G2" s="114"/>
      <c r="H2"/>
      <c r="I2"/>
      <c r="J2" s="29">
        <v>0</v>
      </c>
      <c r="K2" s="114">
        <v>1538</v>
      </c>
      <c r="L2" s="115">
        <v>1542</v>
      </c>
      <c r="M2" s="240" t="str">
        <f>CONCATENATE(LEFT(K2,3),"0")</f>
        <v>1530</v>
      </c>
      <c r="N2" s="240" t="str">
        <f>CONCATENATE(LEFT(L2,3),"0")</f>
        <v>1540</v>
      </c>
      <c r="O2" s="30">
        <f>L2-K2</f>
        <v>4</v>
      </c>
      <c r="P2" s="27">
        <v>0</v>
      </c>
      <c r="Q2" s="27">
        <v>0</v>
      </c>
      <c r="R2"/>
      <c r="S2" s="248"/>
      <c r="T2" s="35" t="s">
        <v>103</v>
      </c>
      <c r="U2" s="104">
        <v>51.0167</v>
      </c>
      <c r="V2" s="124">
        <v>4.4667000000000003</v>
      </c>
      <c r="W2" s="32">
        <v>0</v>
      </c>
      <c r="X2" s="33">
        <v>0</v>
      </c>
      <c r="Y2" s="127">
        <v>0</v>
      </c>
      <c r="Z2" s="133"/>
      <c r="AA2" s="249"/>
      <c r="AB2"/>
      <c r="AC2"/>
      <c r="AD2" s="249"/>
      <c r="AE2"/>
      <c r="AF2" s="248"/>
      <c r="AG2" s="249"/>
      <c r="AH2"/>
      <c r="AI2" s="248"/>
      <c r="AJ2" s="249"/>
      <c r="AK2"/>
      <c r="AL2" s="248"/>
      <c r="AM2" s="251"/>
      <c r="AN2" s="274"/>
      <c r="AO2"/>
      <c r="AP2"/>
      <c r="AQ2"/>
      <c r="AR2"/>
      <c r="AS2"/>
      <c r="AT2" s="249"/>
      <c r="AU2" s="248"/>
      <c r="AV2" s="249"/>
      <c r="AW2" s="248"/>
      <c r="AX2" s="249"/>
      <c r="AY2" s="249">
        <v>1</v>
      </c>
      <c r="AZ2" s="162">
        <f>IF(AND(K2&lt;=1570,L2&gt;=1540),1,0)</f>
        <v>1</v>
      </c>
      <c r="BA2" s="162">
        <f>IF(AND(K2&lt;=1608,L2&gt;=1571),1,0)</f>
        <v>0</v>
      </c>
      <c r="BB2" s="162">
        <f>IF(AND(K2&lt;=1621,L2&gt;=1609),1,0)</f>
        <v>0</v>
      </c>
      <c r="BC2" s="162">
        <f>IF(AND(K2&lt;=1648,L2&gt;=1622),1,0)</f>
        <v>0</v>
      </c>
      <c r="BD2" s="162">
        <f>IF(AND(K2&lt;=1680,L2&gt;=1649),1,0)</f>
        <v>0</v>
      </c>
      <c r="BE2">
        <v>0</v>
      </c>
      <c r="BF2">
        <v>0</v>
      </c>
      <c r="BG2">
        <v>0</v>
      </c>
      <c r="BH2">
        <v>0</v>
      </c>
      <c r="BI2">
        <v>0</v>
      </c>
      <c r="BJ2" s="209" t="str">
        <f t="shared" ref="BJ2:BJ65" si="0">IF(AND(AZ2=1,BE2=0),"Stayer",IF(AND(AZ2=1,BE2=1),"Leaver","Notactive"))</f>
        <v>Stayer</v>
      </c>
      <c r="BK2" s="209" t="str">
        <f t="shared" ref="BK2:BK65" si="1">IF(AND(BA2=1,BF2=0),"Stayer",IF(AND(BA2=1,BF2=1),"Leaver","Notactive"))</f>
        <v>Notactive</v>
      </c>
      <c r="BL2" s="209" t="str">
        <f t="shared" ref="BL2:BL65" si="2">IF(AND(BB2=1,BG2=0),"Stayer",IF(AND(BB2=1,BG2=1),"Leaver","Notactive"))</f>
        <v>Notactive</v>
      </c>
      <c r="BM2" s="209" t="str">
        <f t="shared" ref="BM2:BM65" si="3">IF(AND(BC2=1,BH2=0),"Stayer",IF(AND(BC2=1,BH2=1),"Leaver","Notactive"))</f>
        <v>Notactive</v>
      </c>
      <c r="BN2" s="209" t="str">
        <f t="shared" ref="BN2:BN65" si="4">IF(AND(BD2=1,BI2=0),"Stayer",IF(AND(BD2=1,BI2=1),"Leaver","Notactive"))</f>
        <v>Notactive</v>
      </c>
    </row>
    <row r="3" spans="1:66" ht="12" customHeight="1">
      <c r="A3" s="118" t="s">
        <v>1648</v>
      </c>
      <c r="B3" s="118" t="s">
        <v>1649</v>
      </c>
      <c r="C3" s="242" t="s">
        <v>1647</v>
      </c>
      <c r="D3" s="245" t="s">
        <v>4163</v>
      </c>
      <c r="E3" s="246"/>
      <c r="F3" s="66" t="s">
        <v>43</v>
      </c>
      <c r="G3" s="66"/>
      <c r="H3"/>
      <c r="I3"/>
      <c r="J3" s="29">
        <v>0</v>
      </c>
      <c r="K3" s="114">
        <v>1546</v>
      </c>
      <c r="L3" s="115">
        <v>1550</v>
      </c>
      <c r="M3" s="240" t="str">
        <f>CONCATENATE(LEFT(K3,3),"0")</f>
        <v>1540</v>
      </c>
      <c r="N3" s="240" t="str">
        <f>CONCATENATE(LEFT(L3,3),"0")</f>
        <v>1550</v>
      </c>
      <c r="O3" s="30">
        <f>L3-K3</f>
        <v>4</v>
      </c>
      <c r="P3" s="27">
        <v>0</v>
      </c>
      <c r="Q3" s="27">
        <v>0</v>
      </c>
      <c r="R3"/>
      <c r="S3" s="248"/>
      <c r="T3" s="35" t="s">
        <v>103</v>
      </c>
      <c r="U3" s="104">
        <v>51.0167</v>
      </c>
      <c r="V3" s="124">
        <v>4.4667000000000003</v>
      </c>
      <c r="W3" s="32">
        <v>0</v>
      </c>
      <c r="X3" s="33">
        <v>0</v>
      </c>
      <c r="Y3" s="127">
        <v>0</v>
      </c>
      <c r="Z3" s="133"/>
      <c r="AA3" s="249"/>
      <c r="AB3"/>
      <c r="AC3"/>
      <c r="AD3" s="249"/>
      <c r="AE3"/>
      <c r="AF3" s="248"/>
      <c r="AG3" s="249"/>
      <c r="AH3"/>
      <c r="AI3" s="248"/>
      <c r="AJ3" s="249"/>
      <c r="AK3"/>
      <c r="AL3" s="248"/>
      <c r="AM3" s="251"/>
      <c r="AN3" s="250"/>
      <c r="AO3"/>
      <c r="AP3"/>
      <c r="AQ3"/>
      <c r="AR3"/>
      <c r="AS3"/>
      <c r="AT3" s="249"/>
      <c r="AU3" s="248"/>
      <c r="AV3" s="249"/>
      <c r="AW3" s="248"/>
      <c r="AX3" s="249"/>
      <c r="AY3" s="249">
        <v>1</v>
      </c>
      <c r="AZ3" s="162">
        <f>IF(AND(K3&lt;=1570,L3&gt;=1540),1,0)</f>
        <v>1</v>
      </c>
      <c r="BA3" s="162">
        <f>IF(AND(K3&lt;=1608,L3&gt;=1571),1,0)</f>
        <v>0</v>
      </c>
      <c r="BB3" s="162">
        <f>IF(AND(K3&lt;=1621,L3&gt;=1609),1,0)</f>
        <v>0</v>
      </c>
      <c r="BC3" s="162">
        <f>IF(AND(K3&lt;=1648,L3&gt;=1622),1,0)</f>
        <v>0</v>
      </c>
      <c r="BD3" s="162">
        <f>IF(AND(K3&lt;=1680,L3&gt;=1649),1,0)</f>
        <v>0</v>
      </c>
      <c r="BE3">
        <v>0</v>
      </c>
      <c r="BF3">
        <v>0</v>
      </c>
      <c r="BG3">
        <v>0</v>
      </c>
      <c r="BH3">
        <v>0</v>
      </c>
      <c r="BI3">
        <v>0</v>
      </c>
      <c r="BJ3" s="209" t="str">
        <f t="shared" si="0"/>
        <v>Stayer</v>
      </c>
      <c r="BK3" s="209" t="str">
        <f t="shared" si="1"/>
        <v>Notactive</v>
      </c>
      <c r="BL3" s="209" t="str">
        <f t="shared" si="2"/>
        <v>Notactive</v>
      </c>
      <c r="BM3" s="209" t="str">
        <f t="shared" si="3"/>
        <v>Notactive</v>
      </c>
      <c r="BN3" s="209" t="str">
        <f t="shared" si="4"/>
        <v>Notactive</v>
      </c>
    </row>
    <row r="4" spans="1:66" ht="12" customHeight="1">
      <c r="A4" s="118" t="s">
        <v>1651</v>
      </c>
      <c r="B4" s="118" t="s">
        <v>1652</v>
      </c>
      <c r="C4" s="244" t="s">
        <v>1650</v>
      </c>
      <c r="D4" s="245" t="s">
        <v>4163</v>
      </c>
      <c r="E4" s="245"/>
      <c r="F4" s="66" t="s">
        <v>39</v>
      </c>
      <c r="G4" s="66"/>
      <c r="H4"/>
      <c r="I4"/>
      <c r="J4" s="29">
        <v>0</v>
      </c>
      <c r="K4" s="114">
        <v>1547</v>
      </c>
      <c r="L4" s="115">
        <v>1551</v>
      </c>
      <c r="M4" s="240" t="str">
        <f>CONCATENATE(LEFT(K4,3),"0")</f>
        <v>1540</v>
      </c>
      <c r="N4" s="240" t="str">
        <f>CONCATENATE(LEFT(L4,3),"0")</f>
        <v>1550</v>
      </c>
      <c r="O4" s="30">
        <f>L4-K4</f>
        <v>4</v>
      </c>
      <c r="P4" s="27">
        <v>0</v>
      </c>
      <c r="Q4" s="27">
        <v>0</v>
      </c>
      <c r="R4"/>
      <c r="S4" s="248"/>
      <c r="T4" s="35" t="s">
        <v>103</v>
      </c>
      <c r="U4" s="104">
        <v>51.0167</v>
      </c>
      <c r="V4" s="124">
        <v>4.4667000000000003</v>
      </c>
      <c r="W4" s="32">
        <v>0</v>
      </c>
      <c r="X4" s="33">
        <v>0</v>
      </c>
      <c r="Y4" s="127">
        <v>0</v>
      </c>
      <c r="Z4" s="133"/>
      <c r="AA4" s="249"/>
      <c r="AB4"/>
      <c r="AC4"/>
      <c r="AD4" s="249"/>
      <c r="AE4"/>
      <c r="AF4" s="248"/>
      <c r="AG4" s="249"/>
      <c r="AH4"/>
      <c r="AI4" s="248"/>
      <c r="AJ4" s="249"/>
      <c r="AK4"/>
      <c r="AL4" s="248"/>
      <c r="AM4" s="251"/>
      <c r="AN4" s="250"/>
      <c r="AO4"/>
      <c r="AP4"/>
      <c r="AQ4"/>
      <c r="AR4"/>
      <c r="AS4"/>
      <c r="AT4" s="249"/>
      <c r="AU4" s="248"/>
      <c r="AV4" s="249"/>
      <c r="AW4" s="248"/>
      <c r="AX4" s="249"/>
      <c r="AY4" s="249">
        <v>1</v>
      </c>
      <c r="AZ4" s="162">
        <f>IF(AND(K4&lt;=1570,L4&gt;=1540),1,0)</f>
        <v>1</v>
      </c>
      <c r="BA4" s="162">
        <f>IF(AND(K4&lt;=1608,L4&gt;=1571),1,0)</f>
        <v>0</v>
      </c>
      <c r="BB4" s="162">
        <f>IF(AND(K4&lt;=1621,L4&gt;=1609),1,0)</f>
        <v>0</v>
      </c>
      <c r="BC4" s="162">
        <f>IF(AND(K4&lt;=1648,L4&gt;=1622),1,0)</f>
        <v>0</v>
      </c>
      <c r="BD4" s="162">
        <f>IF(AND(K4&lt;=1680,L4&gt;=1649),1,0)</f>
        <v>0</v>
      </c>
      <c r="BE4">
        <v>0</v>
      </c>
      <c r="BF4">
        <v>0</v>
      </c>
      <c r="BG4">
        <v>0</v>
      </c>
      <c r="BH4">
        <v>0</v>
      </c>
      <c r="BI4">
        <v>0</v>
      </c>
      <c r="BJ4" s="209" t="str">
        <f t="shared" si="0"/>
        <v>Stayer</v>
      </c>
      <c r="BK4" s="209" t="str">
        <f t="shared" si="1"/>
        <v>Notactive</v>
      </c>
      <c r="BL4" s="209" t="str">
        <f t="shared" si="2"/>
        <v>Notactive</v>
      </c>
      <c r="BM4" s="209" t="str">
        <f t="shared" si="3"/>
        <v>Notactive</v>
      </c>
      <c r="BN4" s="209" t="str">
        <f t="shared" si="4"/>
        <v>Notactive</v>
      </c>
    </row>
    <row r="5" spans="1:66" ht="12" customHeight="1">
      <c r="A5" s="118" t="s">
        <v>1654</v>
      </c>
      <c r="B5" s="118" t="s">
        <v>1655</v>
      </c>
      <c r="C5" s="242" t="s">
        <v>1653</v>
      </c>
      <c r="D5" s="245" t="s">
        <v>4163</v>
      </c>
      <c r="E5" s="246"/>
      <c r="F5" s="66" t="s">
        <v>43</v>
      </c>
      <c r="G5" s="66"/>
      <c r="H5"/>
      <c r="I5"/>
      <c r="J5" s="29">
        <v>0</v>
      </c>
      <c r="K5" s="114">
        <v>1549</v>
      </c>
      <c r="L5" s="115">
        <v>1553</v>
      </c>
      <c r="M5" s="240" t="str">
        <f>CONCATENATE(LEFT(K5,3),"0")</f>
        <v>1540</v>
      </c>
      <c r="N5" s="240" t="str">
        <f>CONCATENATE(LEFT(L5,3),"0")</f>
        <v>1550</v>
      </c>
      <c r="O5" s="30">
        <f>L5-K5</f>
        <v>4</v>
      </c>
      <c r="P5" s="27">
        <v>0</v>
      </c>
      <c r="Q5" s="27">
        <v>0</v>
      </c>
      <c r="R5"/>
      <c r="S5" s="248"/>
      <c r="T5" s="35" t="s">
        <v>103</v>
      </c>
      <c r="U5" s="104">
        <v>51.0167</v>
      </c>
      <c r="V5" s="124">
        <v>4.4667000000000003</v>
      </c>
      <c r="W5" s="32">
        <v>0</v>
      </c>
      <c r="X5" s="33">
        <v>0</v>
      </c>
      <c r="Y5" s="127">
        <v>0</v>
      </c>
      <c r="Z5" s="133"/>
      <c r="AA5" s="249"/>
      <c r="AB5"/>
      <c r="AC5"/>
      <c r="AD5" s="249"/>
      <c r="AE5"/>
      <c r="AF5" s="248"/>
      <c r="AG5" s="249"/>
      <c r="AH5"/>
      <c r="AI5" s="248"/>
      <c r="AJ5" s="249"/>
      <c r="AK5"/>
      <c r="AL5" s="248"/>
      <c r="AM5" s="251"/>
      <c r="AN5" s="250"/>
      <c r="AO5"/>
      <c r="AP5"/>
      <c r="AQ5"/>
      <c r="AR5"/>
      <c r="AS5"/>
      <c r="AT5" s="249"/>
      <c r="AU5" s="248"/>
      <c r="AV5" s="249"/>
      <c r="AW5" s="248"/>
      <c r="AX5" s="249"/>
      <c r="AY5" s="249">
        <v>1</v>
      </c>
      <c r="AZ5" s="162">
        <f>IF(AND(K5&lt;=1570,L5&gt;=1540),1,0)</f>
        <v>1</v>
      </c>
      <c r="BA5" s="162">
        <f>IF(AND(K5&lt;=1608,L5&gt;=1571),1,0)</f>
        <v>0</v>
      </c>
      <c r="BB5" s="162">
        <f>IF(AND(K5&lt;=1621,L5&gt;=1609),1,0)</f>
        <v>0</v>
      </c>
      <c r="BC5" s="162">
        <f>IF(AND(K5&lt;=1648,L5&gt;=1622),1,0)</f>
        <v>0</v>
      </c>
      <c r="BD5" s="162">
        <f>IF(AND(K5&lt;=1680,L5&gt;=1649),1,0)</f>
        <v>0</v>
      </c>
      <c r="BE5">
        <v>0</v>
      </c>
      <c r="BF5">
        <v>0</v>
      </c>
      <c r="BG5">
        <v>0</v>
      </c>
      <c r="BH5">
        <v>0</v>
      </c>
      <c r="BI5">
        <v>0</v>
      </c>
      <c r="BJ5" s="209" t="str">
        <f t="shared" si="0"/>
        <v>Stayer</v>
      </c>
      <c r="BK5" s="209" t="str">
        <f t="shared" si="1"/>
        <v>Notactive</v>
      </c>
      <c r="BL5" s="209" t="str">
        <f t="shared" si="2"/>
        <v>Notactive</v>
      </c>
      <c r="BM5" s="209" t="str">
        <f t="shared" si="3"/>
        <v>Notactive</v>
      </c>
      <c r="BN5" s="209" t="str">
        <f t="shared" si="4"/>
        <v>Notactive</v>
      </c>
    </row>
    <row r="6" spans="1:66" ht="12" customHeight="1">
      <c r="A6" s="118" t="s">
        <v>1657</v>
      </c>
      <c r="B6" s="118" t="s">
        <v>1658</v>
      </c>
      <c r="C6" s="244" t="s">
        <v>1656</v>
      </c>
      <c r="D6" s="245" t="s">
        <v>4163</v>
      </c>
      <c r="E6" s="245"/>
      <c r="F6" s="66" t="s">
        <v>43</v>
      </c>
      <c r="G6" s="66"/>
      <c r="H6"/>
      <c r="I6"/>
      <c r="J6" s="29">
        <v>0</v>
      </c>
      <c r="K6" s="114">
        <v>1549</v>
      </c>
      <c r="L6" s="115">
        <v>1553</v>
      </c>
      <c r="M6" s="240" t="str">
        <f>CONCATENATE(LEFT(K6,3),"0")</f>
        <v>1540</v>
      </c>
      <c r="N6" s="240" t="str">
        <f>CONCATENATE(LEFT(L6,3),"0")</f>
        <v>1550</v>
      </c>
      <c r="O6" s="30">
        <f>L6-K6</f>
        <v>4</v>
      </c>
      <c r="P6" s="27">
        <v>0</v>
      </c>
      <c r="Q6" s="27">
        <v>0</v>
      </c>
      <c r="R6"/>
      <c r="S6" s="248"/>
      <c r="T6" s="35" t="s">
        <v>103</v>
      </c>
      <c r="U6" s="104">
        <v>51.0167</v>
      </c>
      <c r="V6" s="124">
        <v>4.4667000000000003</v>
      </c>
      <c r="W6" s="32">
        <v>0</v>
      </c>
      <c r="X6" s="33">
        <v>0</v>
      </c>
      <c r="Y6" s="127">
        <v>0</v>
      </c>
      <c r="Z6" s="133"/>
      <c r="AA6" s="249"/>
      <c r="AB6"/>
      <c r="AC6"/>
      <c r="AD6" s="249"/>
      <c r="AE6"/>
      <c r="AF6" s="248"/>
      <c r="AG6" s="249"/>
      <c r="AH6"/>
      <c r="AI6" s="248"/>
      <c r="AJ6" s="249"/>
      <c r="AK6"/>
      <c r="AL6" s="248"/>
      <c r="AM6" s="251"/>
      <c r="AN6" s="250"/>
      <c r="AO6"/>
      <c r="AP6"/>
      <c r="AQ6"/>
      <c r="AR6"/>
      <c r="AS6"/>
      <c r="AT6" s="249"/>
      <c r="AU6" s="248"/>
      <c r="AV6" s="249"/>
      <c r="AW6" s="248"/>
      <c r="AX6" s="249"/>
      <c r="AY6" s="249">
        <v>1</v>
      </c>
      <c r="AZ6" s="162">
        <f>IF(AND(K6&lt;=1570,L6&gt;=1540),1,0)</f>
        <v>1</v>
      </c>
      <c r="BA6" s="162">
        <f>IF(AND(K6&lt;=1608,L6&gt;=1571),1,0)</f>
        <v>0</v>
      </c>
      <c r="BB6" s="162">
        <f>IF(AND(K6&lt;=1621,L6&gt;=1609),1,0)</f>
        <v>0</v>
      </c>
      <c r="BC6" s="162">
        <f>IF(AND(K6&lt;=1648,L6&gt;=1622),1,0)</f>
        <v>0</v>
      </c>
      <c r="BD6" s="162">
        <f>IF(AND(K6&lt;=1680,L6&gt;=1649),1,0)</f>
        <v>0</v>
      </c>
      <c r="BE6">
        <v>0</v>
      </c>
      <c r="BF6">
        <v>0</v>
      </c>
      <c r="BG6">
        <v>0</v>
      </c>
      <c r="BH6">
        <v>0</v>
      </c>
      <c r="BI6">
        <v>0</v>
      </c>
      <c r="BJ6" s="209" t="str">
        <f t="shared" si="0"/>
        <v>Stayer</v>
      </c>
      <c r="BK6" s="209" t="str">
        <f t="shared" si="1"/>
        <v>Notactive</v>
      </c>
      <c r="BL6" s="209" t="str">
        <f t="shared" si="2"/>
        <v>Notactive</v>
      </c>
      <c r="BM6" s="209" t="str">
        <f t="shared" si="3"/>
        <v>Notactive</v>
      </c>
      <c r="BN6" s="209" t="str">
        <f t="shared" si="4"/>
        <v>Notactive</v>
      </c>
    </row>
    <row r="7" spans="1:66" ht="12" customHeight="1">
      <c r="A7" s="118" t="s">
        <v>1660</v>
      </c>
      <c r="B7" s="118" t="s">
        <v>1661</v>
      </c>
      <c r="C7" s="242" t="s">
        <v>1659</v>
      </c>
      <c r="D7" s="245" t="s">
        <v>4163</v>
      </c>
      <c r="E7" s="246"/>
      <c r="F7" s="66" t="s">
        <v>39</v>
      </c>
      <c r="G7" s="66"/>
      <c r="H7"/>
      <c r="I7"/>
      <c r="J7" s="29">
        <v>0</v>
      </c>
      <c r="K7" s="114">
        <v>1549</v>
      </c>
      <c r="L7" s="115">
        <v>1553</v>
      </c>
      <c r="M7" s="240" t="str">
        <f>CONCATENATE(LEFT(K7,3),"0")</f>
        <v>1540</v>
      </c>
      <c r="N7" s="240" t="str">
        <f>CONCATENATE(LEFT(L7,3),"0")</f>
        <v>1550</v>
      </c>
      <c r="O7" s="30">
        <f>L7-K7</f>
        <v>4</v>
      </c>
      <c r="P7" s="27">
        <v>0</v>
      </c>
      <c r="Q7" s="27">
        <v>0</v>
      </c>
      <c r="R7"/>
      <c r="S7" s="248"/>
      <c r="T7" s="35" t="s">
        <v>103</v>
      </c>
      <c r="U7" s="104">
        <v>51.0167</v>
      </c>
      <c r="V7" s="124">
        <v>4.4667000000000003</v>
      </c>
      <c r="W7" s="32">
        <v>0</v>
      </c>
      <c r="X7" s="33">
        <v>0</v>
      </c>
      <c r="Y7" s="127">
        <v>0</v>
      </c>
      <c r="Z7" s="133"/>
      <c r="AA7" s="249"/>
      <c r="AB7"/>
      <c r="AC7"/>
      <c r="AD7" s="249"/>
      <c r="AE7"/>
      <c r="AF7" s="248"/>
      <c r="AG7" s="249"/>
      <c r="AH7"/>
      <c r="AI7" s="248"/>
      <c r="AJ7" s="249"/>
      <c r="AK7"/>
      <c r="AL7" s="248"/>
      <c r="AM7" s="251"/>
      <c r="AN7" s="250"/>
      <c r="AO7"/>
      <c r="AP7"/>
      <c r="AQ7"/>
      <c r="AR7"/>
      <c r="AS7"/>
      <c r="AT7" s="249"/>
      <c r="AU7" s="248"/>
      <c r="AV7" s="249"/>
      <c r="AW7" s="248"/>
      <c r="AX7" s="249"/>
      <c r="AY7" s="249">
        <v>1</v>
      </c>
      <c r="AZ7" s="162">
        <f>IF(AND(K7&lt;=1570,L7&gt;=1540),1,0)</f>
        <v>1</v>
      </c>
      <c r="BA7" s="162">
        <f>IF(AND(K7&lt;=1608,L7&gt;=1571),1,0)</f>
        <v>0</v>
      </c>
      <c r="BB7" s="162">
        <f>IF(AND(K7&lt;=1621,L7&gt;=1609),1,0)</f>
        <v>0</v>
      </c>
      <c r="BC7" s="162">
        <f>IF(AND(K7&lt;=1648,L7&gt;=1622),1,0)</f>
        <v>0</v>
      </c>
      <c r="BD7" s="162">
        <f>IF(AND(K7&lt;=1680,L7&gt;=1649),1,0)</f>
        <v>0</v>
      </c>
      <c r="BE7">
        <v>0</v>
      </c>
      <c r="BF7">
        <v>0</v>
      </c>
      <c r="BG7">
        <v>0</v>
      </c>
      <c r="BH7">
        <v>0</v>
      </c>
      <c r="BI7">
        <v>0</v>
      </c>
      <c r="BJ7" s="209" t="str">
        <f t="shared" si="0"/>
        <v>Stayer</v>
      </c>
      <c r="BK7" s="209" t="str">
        <f t="shared" si="1"/>
        <v>Notactive</v>
      </c>
      <c r="BL7" s="209" t="str">
        <f t="shared" si="2"/>
        <v>Notactive</v>
      </c>
      <c r="BM7" s="209" t="str">
        <f t="shared" si="3"/>
        <v>Notactive</v>
      </c>
      <c r="BN7" s="209" t="str">
        <f t="shared" si="4"/>
        <v>Notactive</v>
      </c>
    </row>
    <row r="8" spans="1:66" ht="12" customHeight="1">
      <c r="A8" s="118" t="s">
        <v>1663</v>
      </c>
      <c r="B8" s="118" t="s">
        <v>1664</v>
      </c>
      <c r="C8" s="244" t="s">
        <v>1662</v>
      </c>
      <c r="D8" s="245" t="s">
        <v>4163</v>
      </c>
      <c r="E8" s="245"/>
      <c r="F8" s="66" t="s">
        <v>39</v>
      </c>
      <c r="G8" s="66"/>
      <c r="H8"/>
      <c r="I8"/>
      <c r="J8" s="29">
        <v>0</v>
      </c>
      <c r="K8" s="114">
        <v>1550</v>
      </c>
      <c r="L8" s="115">
        <v>1554</v>
      </c>
      <c r="M8" s="240" t="str">
        <f>CONCATENATE(LEFT(K8,3),"0")</f>
        <v>1550</v>
      </c>
      <c r="N8" s="240" t="str">
        <f>CONCATENATE(LEFT(L8,3),"0")</f>
        <v>1550</v>
      </c>
      <c r="O8" s="30">
        <f>L8-K8</f>
        <v>4</v>
      </c>
      <c r="P8" s="27">
        <v>0</v>
      </c>
      <c r="Q8" s="27">
        <v>0</v>
      </c>
      <c r="R8"/>
      <c r="S8" s="248"/>
      <c r="T8" s="35" t="s">
        <v>103</v>
      </c>
      <c r="U8" s="104">
        <v>51.0167</v>
      </c>
      <c r="V8" s="124">
        <v>4.4667000000000003</v>
      </c>
      <c r="W8" s="32">
        <v>0</v>
      </c>
      <c r="X8" s="33">
        <v>0</v>
      </c>
      <c r="Y8" s="127">
        <v>0</v>
      </c>
      <c r="Z8" s="133"/>
      <c r="AA8" s="249"/>
      <c r="AB8"/>
      <c r="AC8"/>
      <c r="AD8" s="249"/>
      <c r="AE8"/>
      <c r="AF8" s="248"/>
      <c r="AG8" s="249"/>
      <c r="AH8"/>
      <c r="AI8" s="248"/>
      <c r="AJ8" s="249"/>
      <c r="AK8"/>
      <c r="AL8" s="248"/>
      <c r="AM8" s="251"/>
      <c r="AN8" s="250"/>
      <c r="AO8"/>
      <c r="AP8"/>
      <c r="AQ8"/>
      <c r="AR8"/>
      <c r="AS8"/>
      <c r="AT8" s="249"/>
      <c r="AU8" s="248"/>
      <c r="AV8" s="249"/>
      <c r="AW8" s="248"/>
      <c r="AX8" s="249"/>
      <c r="AY8" s="249">
        <v>1</v>
      </c>
      <c r="AZ8" s="162">
        <f>IF(AND(K8&lt;=1570,L8&gt;=1540),1,0)</f>
        <v>1</v>
      </c>
      <c r="BA8" s="162">
        <f>IF(AND(K8&lt;=1608,L8&gt;=1571),1,0)</f>
        <v>0</v>
      </c>
      <c r="BB8" s="162">
        <f>IF(AND(K8&lt;=1621,L8&gt;=1609),1,0)</f>
        <v>0</v>
      </c>
      <c r="BC8" s="162">
        <f>IF(AND(K8&lt;=1648,L8&gt;=1622),1,0)</f>
        <v>0</v>
      </c>
      <c r="BD8" s="162">
        <f>IF(AND(K8&lt;=1680,L8&gt;=1649),1,0)</f>
        <v>0</v>
      </c>
      <c r="BE8">
        <v>0</v>
      </c>
      <c r="BF8">
        <v>0</v>
      </c>
      <c r="BG8">
        <v>0</v>
      </c>
      <c r="BH8">
        <v>0</v>
      </c>
      <c r="BI8">
        <v>0</v>
      </c>
      <c r="BJ8" s="209" t="str">
        <f t="shared" si="0"/>
        <v>Stayer</v>
      </c>
      <c r="BK8" s="209" t="str">
        <f t="shared" si="1"/>
        <v>Notactive</v>
      </c>
      <c r="BL8" s="209" t="str">
        <f t="shared" si="2"/>
        <v>Notactive</v>
      </c>
      <c r="BM8" s="209" t="str">
        <f t="shared" si="3"/>
        <v>Notactive</v>
      </c>
      <c r="BN8" s="209" t="str">
        <f t="shared" si="4"/>
        <v>Notactive</v>
      </c>
    </row>
    <row r="9" spans="1:66" ht="12" customHeight="1">
      <c r="A9" s="118" t="s">
        <v>1666</v>
      </c>
      <c r="B9" s="118" t="s">
        <v>1667</v>
      </c>
      <c r="C9" s="242" t="s">
        <v>1665</v>
      </c>
      <c r="D9" s="245" t="s">
        <v>4163</v>
      </c>
      <c r="E9" s="246"/>
      <c r="F9" s="66" t="s">
        <v>39</v>
      </c>
      <c r="G9" s="66"/>
      <c r="H9"/>
      <c r="I9"/>
      <c r="J9" s="29">
        <v>0</v>
      </c>
      <c r="K9" s="114">
        <v>1550</v>
      </c>
      <c r="L9" s="115">
        <v>1554</v>
      </c>
      <c r="M9" s="240" t="str">
        <f>CONCATENATE(LEFT(K9,3),"0")</f>
        <v>1550</v>
      </c>
      <c r="N9" s="240" t="str">
        <f>CONCATENATE(LEFT(L9,3),"0")</f>
        <v>1550</v>
      </c>
      <c r="O9" s="30">
        <f>L9-K9</f>
        <v>4</v>
      </c>
      <c r="P9" s="27">
        <v>0</v>
      </c>
      <c r="Q9" s="27">
        <v>0</v>
      </c>
      <c r="R9"/>
      <c r="S9" s="248"/>
      <c r="T9" s="35" t="s">
        <v>103</v>
      </c>
      <c r="U9" s="104">
        <v>51.0167</v>
      </c>
      <c r="V9" s="124">
        <v>4.4667000000000003</v>
      </c>
      <c r="W9" s="32">
        <v>0</v>
      </c>
      <c r="X9" s="33">
        <v>0</v>
      </c>
      <c r="Y9" s="127">
        <v>0</v>
      </c>
      <c r="Z9" s="133"/>
      <c r="AA9" s="249"/>
      <c r="AB9"/>
      <c r="AC9"/>
      <c r="AD9" s="249"/>
      <c r="AE9"/>
      <c r="AF9" s="248"/>
      <c r="AG9" s="249"/>
      <c r="AH9"/>
      <c r="AI9" s="248"/>
      <c r="AJ9" s="249"/>
      <c r="AK9"/>
      <c r="AL9" s="248"/>
      <c r="AM9" s="251"/>
      <c r="AN9" s="250"/>
      <c r="AO9"/>
      <c r="AP9"/>
      <c r="AQ9"/>
      <c r="AR9"/>
      <c r="AS9"/>
      <c r="AT9" s="249"/>
      <c r="AU9" s="248"/>
      <c r="AV9" s="249"/>
      <c r="AW9" s="248"/>
      <c r="AX9" s="249"/>
      <c r="AY9" s="249">
        <v>1</v>
      </c>
      <c r="AZ9" s="162">
        <f>IF(AND(K9&lt;=1570,L9&gt;=1540),1,0)</f>
        <v>1</v>
      </c>
      <c r="BA9" s="162">
        <f>IF(AND(K9&lt;=1608,L9&gt;=1571),1,0)</f>
        <v>0</v>
      </c>
      <c r="BB9" s="162">
        <f>IF(AND(K9&lt;=1621,L9&gt;=1609),1,0)</f>
        <v>0</v>
      </c>
      <c r="BC9" s="162">
        <f>IF(AND(K9&lt;=1648,L9&gt;=1622),1,0)</f>
        <v>0</v>
      </c>
      <c r="BD9" s="162">
        <f>IF(AND(K9&lt;=1680,L9&gt;=1649),1,0)</f>
        <v>0</v>
      </c>
      <c r="BE9">
        <v>0</v>
      </c>
      <c r="BF9">
        <v>0</v>
      </c>
      <c r="BG9">
        <v>0</v>
      </c>
      <c r="BH9">
        <v>0</v>
      </c>
      <c r="BI9">
        <v>0</v>
      </c>
      <c r="BJ9" s="209" t="str">
        <f t="shared" si="0"/>
        <v>Stayer</v>
      </c>
      <c r="BK9" s="209" t="str">
        <f t="shared" si="1"/>
        <v>Notactive</v>
      </c>
      <c r="BL9" s="209" t="str">
        <f t="shared" si="2"/>
        <v>Notactive</v>
      </c>
      <c r="BM9" s="209" t="str">
        <f t="shared" si="3"/>
        <v>Notactive</v>
      </c>
      <c r="BN9" s="209" t="str">
        <f t="shared" si="4"/>
        <v>Notactive</v>
      </c>
    </row>
    <row r="10" spans="1:66" ht="12" customHeight="1">
      <c r="A10" s="118" t="s">
        <v>1669</v>
      </c>
      <c r="B10" s="118" t="s">
        <v>1670</v>
      </c>
      <c r="C10" s="244" t="s">
        <v>1668</v>
      </c>
      <c r="D10" s="245" t="s">
        <v>4163</v>
      </c>
      <c r="E10" s="245"/>
      <c r="F10" s="66" t="s">
        <v>43</v>
      </c>
      <c r="G10" s="66"/>
      <c r="H10"/>
      <c r="I10"/>
      <c r="J10" s="29">
        <v>0</v>
      </c>
      <c r="K10" s="114">
        <v>1550</v>
      </c>
      <c r="L10" s="115">
        <v>1554</v>
      </c>
      <c r="M10" s="240" t="str">
        <f>CONCATENATE(LEFT(K10,3),"0")</f>
        <v>1550</v>
      </c>
      <c r="N10" s="240" t="str">
        <f>CONCATENATE(LEFT(L10,3),"0")</f>
        <v>1550</v>
      </c>
      <c r="O10" s="30">
        <f>L10-K10</f>
        <v>4</v>
      </c>
      <c r="P10" s="27">
        <v>0</v>
      </c>
      <c r="Q10" s="27">
        <v>0</v>
      </c>
      <c r="R10"/>
      <c r="S10" s="248"/>
      <c r="T10" s="35" t="s">
        <v>103</v>
      </c>
      <c r="U10" s="104">
        <v>51.0167</v>
      </c>
      <c r="V10" s="124">
        <v>4.4667000000000003</v>
      </c>
      <c r="W10" s="32">
        <v>0</v>
      </c>
      <c r="X10" s="33">
        <v>0</v>
      </c>
      <c r="Y10" s="127">
        <v>0</v>
      </c>
      <c r="Z10" s="133"/>
      <c r="AA10" s="249"/>
      <c r="AB10"/>
      <c r="AC10"/>
      <c r="AD10" s="249"/>
      <c r="AE10"/>
      <c r="AF10" s="248"/>
      <c r="AG10" s="249"/>
      <c r="AH10"/>
      <c r="AI10" s="248"/>
      <c r="AJ10" s="249"/>
      <c r="AK10"/>
      <c r="AL10" s="248"/>
      <c r="AM10" s="251"/>
      <c r="AN10" s="250"/>
      <c r="AO10"/>
      <c r="AP10"/>
      <c r="AQ10"/>
      <c r="AR10"/>
      <c r="AS10"/>
      <c r="AT10" s="249"/>
      <c r="AU10" s="248"/>
      <c r="AV10" s="249"/>
      <c r="AW10" s="248"/>
      <c r="AX10" s="249"/>
      <c r="AY10" s="249">
        <v>1</v>
      </c>
      <c r="AZ10" s="162">
        <f>IF(AND(K10&lt;=1570,L10&gt;=1540),1,0)</f>
        <v>1</v>
      </c>
      <c r="BA10" s="162">
        <f>IF(AND(K10&lt;=1608,L10&gt;=1571),1,0)</f>
        <v>0</v>
      </c>
      <c r="BB10" s="162">
        <f>IF(AND(K10&lt;=1621,L10&gt;=1609),1,0)</f>
        <v>0</v>
      </c>
      <c r="BC10" s="162">
        <f>IF(AND(K10&lt;=1648,L10&gt;=1622),1,0)</f>
        <v>0</v>
      </c>
      <c r="BD10" s="162">
        <f>IF(AND(K10&lt;=1680,L10&gt;=1649),1,0)</f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 s="209" t="str">
        <f t="shared" si="0"/>
        <v>Stayer</v>
      </c>
      <c r="BK10" s="209" t="str">
        <f t="shared" si="1"/>
        <v>Notactive</v>
      </c>
      <c r="BL10" s="209" t="str">
        <f t="shared" si="2"/>
        <v>Notactive</v>
      </c>
      <c r="BM10" s="209" t="str">
        <f t="shared" si="3"/>
        <v>Notactive</v>
      </c>
      <c r="BN10" s="209" t="str">
        <f t="shared" si="4"/>
        <v>Notactive</v>
      </c>
    </row>
    <row r="11" spans="1:66" ht="12" customHeight="1">
      <c r="A11" s="118" t="s">
        <v>1672</v>
      </c>
      <c r="B11" s="118" t="s">
        <v>1673</v>
      </c>
      <c r="C11" s="242" t="s">
        <v>1671</v>
      </c>
      <c r="D11" s="245" t="s">
        <v>4163</v>
      </c>
      <c r="E11" s="246"/>
      <c r="F11" s="114" t="s">
        <v>39</v>
      </c>
      <c r="G11" s="114"/>
      <c r="H11"/>
      <c r="I11"/>
      <c r="J11" s="29">
        <v>0</v>
      </c>
      <c r="K11" s="114">
        <v>1551</v>
      </c>
      <c r="L11" s="115">
        <v>1555</v>
      </c>
      <c r="M11" s="240" t="str">
        <f>CONCATENATE(LEFT(K11,3),"0")</f>
        <v>1550</v>
      </c>
      <c r="N11" s="240" t="str">
        <f>CONCATENATE(LEFT(L11,3),"0")</f>
        <v>1550</v>
      </c>
      <c r="O11" s="30">
        <f>L11-K11</f>
        <v>4</v>
      </c>
      <c r="P11" s="27">
        <v>0</v>
      </c>
      <c r="Q11" s="27">
        <v>0</v>
      </c>
      <c r="R11"/>
      <c r="S11" s="248"/>
      <c r="T11" s="35" t="s">
        <v>103</v>
      </c>
      <c r="U11" s="104">
        <v>51.0167</v>
      </c>
      <c r="V11" s="124">
        <v>4.4667000000000003</v>
      </c>
      <c r="W11" s="32">
        <v>0</v>
      </c>
      <c r="X11" s="33">
        <v>0</v>
      </c>
      <c r="Y11" s="127">
        <v>0</v>
      </c>
      <c r="Z11" s="133"/>
      <c r="AA11" s="249"/>
      <c r="AB11"/>
      <c r="AC11"/>
      <c r="AD11" s="249"/>
      <c r="AE11"/>
      <c r="AF11" s="248"/>
      <c r="AG11" s="249"/>
      <c r="AH11"/>
      <c r="AI11" s="248"/>
      <c r="AJ11" s="249"/>
      <c r="AK11"/>
      <c r="AL11" s="248"/>
      <c r="AM11" s="251"/>
      <c r="AN11" s="250"/>
      <c r="AO11"/>
      <c r="AP11"/>
      <c r="AQ11"/>
      <c r="AR11"/>
      <c r="AS11"/>
      <c r="AT11" s="249"/>
      <c r="AU11" s="248"/>
      <c r="AV11" s="249"/>
      <c r="AW11" s="248"/>
      <c r="AX11" s="249"/>
      <c r="AY11" s="249">
        <v>1</v>
      </c>
      <c r="AZ11" s="162">
        <f>IF(AND(K11&lt;=1570,L11&gt;=1540),1,0)</f>
        <v>1</v>
      </c>
      <c r="BA11" s="162">
        <f>IF(AND(K11&lt;=1608,L11&gt;=1571),1,0)</f>
        <v>0</v>
      </c>
      <c r="BB11" s="162">
        <f>IF(AND(K11&lt;=1621,L11&gt;=1609),1,0)</f>
        <v>0</v>
      </c>
      <c r="BC11" s="162">
        <f>IF(AND(K11&lt;=1648,L11&gt;=1622),1,0)</f>
        <v>0</v>
      </c>
      <c r="BD11" s="162">
        <f>IF(AND(K11&lt;=1680,L11&gt;=1649),1,0)</f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 s="209" t="str">
        <f t="shared" si="0"/>
        <v>Stayer</v>
      </c>
      <c r="BK11" s="209" t="str">
        <f t="shared" si="1"/>
        <v>Notactive</v>
      </c>
      <c r="BL11" s="209" t="str">
        <f t="shared" si="2"/>
        <v>Notactive</v>
      </c>
      <c r="BM11" s="209" t="str">
        <f t="shared" si="3"/>
        <v>Notactive</v>
      </c>
      <c r="BN11" s="209" t="str">
        <f t="shared" si="4"/>
        <v>Notactive</v>
      </c>
    </row>
    <row r="12" spans="1:66" ht="12" customHeight="1">
      <c r="A12" s="118" t="s">
        <v>1675</v>
      </c>
      <c r="B12" s="118" t="s">
        <v>1676</v>
      </c>
      <c r="C12" s="244" t="s">
        <v>1674</v>
      </c>
      <c r="D12" s="245" t="s">
        <v>4163</v>
      </c>
      <c r="E12" s="245"/>
      <c r="F12" s="114" t="s">
        <v>496</v>
      </c>
      <c r="G12" s="114"/>
      <c r="H12"/>
      <c r="I12"/>
      <c r="J12" s="29">
        <v>0</v>
      </c>
      <c r="K12" s="114">
        <v>1551</v>
      </c>
      <c r="L12" s="115">
        <v>1555</v>
      </c>
      <c r="M12" s="240" t="str">
        <f>CONCATENATE(LEFT(K12,3),"0")</f>
        <v>1550</v>
      </c>
      <c r="N12" s="240" t="str">
        <f>CONCATENATE(LEFT(L12,3),"0")</f>
        <v>1550</v>
      </c>
      <c r="O12" s="30">
        <f>L12-K12</f>
        <v>4</v>
      </c>
      <c r="P12" s="27">
        <v>0</v>
      </c>
      <c r="Q12" s="27">
        <v>0</v>
      </c>
      <c r="R12"/>
      <c r="S12" s="248"/>
      <c r="T12" s="35" t="s">
        <v>103</v>
      </c>
      <c r="U12" s="104">
        <v>51.0167</v>
      </c>
      <c r="V12" s="124">
        <v>4.4667000000000003</v>
      </c>
      <c r="W12" s="32">
        <v>0</v>
      </c>
      <c r="X12" s="33">
        <v>0</v>
      </c>
      <c r="Y12" s="127">
        <v>0</v>
      </c>
      <c r="Z12" s="133"/>
      <c r="AA12" s="249"/>
      <c r="AB12"/>
      <c r="AC12"/>
      <c r="AD12" s="249"/>
      <c r="AE12"/>
      <c r="AF12" s="248"/>
      <c r="AG12" s="249"/>
      <c r="AH12"/>
      <c r="AI12" s="248"/>
      <c r="AJ12" s="249"/>
      <c r="AK12"/>
      <c r="AL12" s="248"/>
      <c r="AM12" s="251"/>
      <c r="AN12" s="250"/>
      <c r="AO12"/>
      <c r="AP12"/>
      <c r="AQ12"/>
      <c r="AR12"/>
      <c r="AS12"/>
      <c r="AT12" s="249"/>
      <c r="AU12" s="248"/>
      <c r="AV12" s="249"/>
      <c r="AW12" s="248"/>
      <c r="AX12" s="249"/>
      <c r="AY12" s="249">
        <v>1</v>
      </c>
      <c r="AZ12" s="162">
        <f>IF(AND(K12&lt;=1570,L12&gt;=1540),1,0)</f>
        <v>1</v>
      </c>
      <c r="BA12" s="162">
        <f>IF(AND(K12&lt;=1608,L12&gt;=1571),1,0)</f>
        <v>0</v>
      </c>
      <c r="BB12" s="162">
        <f>IF(AND(K12&lt;=1621,L12&gt;=1609),1,0)</f>
        <v>0</v>
      </c>
      <c r="BC12" s="162">
        <f>IF(AND(K12&lt;=1648,L12&gt;=1622),1,0)</f>
        <v>0</v>
      </c>
      <c r="BD12" s="162">
        <f>IF(AND(K12&lt;=1680,L12&gt;=1649),1,0)</f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 s="209" t="str">
        <f t="shared" si="0"/>
        <v>Stayer</v>
      </c>
      <c r="BK12" s="209" t="str">
        <f t="shared" si="1"/>
        <v>Notactive</v>
      </c>
      <c r="BL12" s="209" t="str">
        <f t="shared" si="2"/>
        <v>Notactive</v>
      </c>
      <c r="BM12" s="209" t="str">
        <f t="shared" si="3"/>
        <v>Notactive</v>
      </c>
      <c r="BN12" s="209" t="str">
        <f t="shared" si="4"/>
        <v>Notactive</v>
      </c>
    </row>
    <row r="13" spans="1:66" ht="12" customHeight="1">
      <c r="A13" s="118" t="s">
        <v>1678</v>
      </c>
      <c r="B13" s="118" t="s">
        <v>1679</v>
      </c>
      <c r="C13" s="242" t="s">
        <v>1677</v>
      </c>
      <c r="D13" s="245" t="s">
        <v>4163</v>
      </c>
      <c r="E13" s="246"/>
      <c r="F13" s="66" t="s">
        <v>43</v>
      </c>
      <c r="G13" s="66"/>
      <c r="H13"/>
      <c r="I13"/>
      <c r="J13" s="29">
        <v>0</v>
      </c>
      <c r="K13" s="114">
        <v>1552</v>
      </c>
      <c r="L13" s="115">
        <v>1556</v>
      </c>
      <c r="M13" s="240" t="str">
        <f>CONCATENATE(LEFT(K13,3),"0")</f>
        <v>1550</v>
      </c>
      <c r="N13" s="240" t="str">
        <f>CONCATENATE(LEFT(L13,3),"0")</f>
        <v>1550</v>
      </c>
      <c r="O13" s="30">
        <f>L13-K13</f>
        <v>4</v>
      </c>
      <c r="P13" s="27">
        <v>0</v>
      </c>
      <c r="Q13" s="27">
        <v>0</v>
      </c>
      <c r="R13"/>
      <c r="S13" s="248"/>
      <c r="T13" s="35" t="s">
        <v>103</v>
      </c>
      <c r="U13" s="104">
        <v>51.0167</v>
      </c>
      <c r="V13" s="124">
        <v>4.4667000000000003</v>
      </c>
      <c r="W13" s="32">
        <v>0</v>
      </c>
      <c r="X13" s="33">
        <v>0</v>
      </c>
      <c r="Y13" s="127">
        <v>0</v>
      </c>
      <c r="Z13" s="133"/>
      <c r="AA13" s="249"/>
      <c r="AB13"/>
      <c r="AC13"/>
      <c r="AD13" s="249"/>
      <c r="AE13"/>
      <c r="AF13" s="248"/>
      <c r="AG13" s="249"/>
      <c r="AH13"/>
      <c r="AI13" s="248"/>
      <c r="AJ13" s="249"/>
      <c r="AK13"/>
      <c r="AL13" s="248"/>
      <c r="AM13" s="251"/>
      <c r="AN13" s="250"/>
      <c r="AO13"/>
      <c r="AP13"/>
      <c r="AQ13"/>
      <c r="AR13"/>
      <c r="AS13"/>
      <c r="AT13" s="249"/>
      <c r="AU13" s="248"/>
      <c r="AV13" s="249"/>
      <c r="AW13" s="248"/>
      <c r="AX13" s="249"/>
      <c r="AY13" s="249">
        <v>1</v>
      </c>
      <c r="AZ13" s="162">
        <f>IF(AND(K13&lt;=1570,L13&gt;=1540),1,0)</f>
        <v>1</v>
      </c>
      <c r="BA13" s="162">
        <f>IF(AND(K13&lt;=1608,L13&gt;=1571),1,0)</f>
        <v>0</v>
      </c>
      <c r="BB13" s="162">
        <f>IF(AND(K13&lt;=1621,L13&gt;=1609),1,0)</f>
        <v>0</v>
      </c>
      <c r="BC13" s="162">
        <f>IF(AND(K13&lt;=1648,L13&gt;=1622),1,0)</f>
        <v>0</v>
      </c>
      <c r="BD13" s="162">
        <f>IF(AND(K13&lt;=1680,L13&gt;=1649),1,0)</f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 s="209" t="str">
        <f t="shared" si="0"/>
        <v>Stayer</v>
      </c>
      <c r="BK13" s="209" t="str">
        <f t="shared" si="1"/>
        <v>Notactive</v>
      </c>
      <c r="BL13" s="209" t="str">
        <f t="shared" si="2"/>
        <v>Notactive</v>
      </c>
      <c r="BM13" s="209" t="str">
        <f t="shared" si="3"/>
        <v>Notactive</v>
      </c>
      <c r="BN13" s="209" t="str">
        <f t="shared" si="4"/>
        <v>Notactive</v>
      </c>
    </row>
    <row r="14" spans="1:66" ht="12" customHeight="1">
      <c r="A14" s="118" t="s">
        <v>1681</v>
      </c>
      <c r="B14" s="118" t="s">
        <v>1682</v>
      </c>
      <c r="C14" s="244" t="s">
        <v>1680</v>
      </c>
      <c r="D14" s="245" t="s">
        <v>4163</v>
      </c>
      <c r="E14" s="245"/>
      <c r="F14" s="66" t="s">
        <v>39</v>
      </c>
      <c r="G14" s="66"/>
      <c r="H14"/>
      <c r="I14"/>
      <c r="J14" s="29">
        <v>0</v>
      </c>
      <c r="K14" s="114">
        <v>1552</v>
      </c>
      <c r="L14" s="115">
        <v>1556</v>
      </c>
      <c r="M14" s="240" t="str">
        <f>CONCATENATE(LEFT(K14,3),"0")</f>
        <v>1550</v>
      </c>
      <c r="N14" s="240" t="str">
        <f>CONCATENATE(LEFT(L14,3),"0")</f>
        <v>1550</v>
      </c>
      <c r="O14" s="30">
        <f>L14-K14</f>
        <v>4</v>
      </c>
      <c r="P14" s="27">
        <v>0</v>
      </c>
      <c r="Q14" s="27">
        <v>0</v>
      </c>
      <c r="R14"/>
      <c r="S14" s="248"/>
      <c r="T14" s="35" t="s">
        <v>103</v>
      </c>
      <c r="U14" s="104">
        <v>51.0167</v>
      </c>
      <c r="V14" s="124">
        <v>4.4667000000000003</v>
      </c>
      <c r="W14" s="32">
        <v>0</v>
      </c>
      <c r="X14" s="33">
        <v>0</v>
      </c>
      <c r="Y14" s="127">
        <v>0</v>
      </c>
      <c r="Z14" s="133"/>
      <c r="AA14" s="249"/>
      <c r="AB14"/>
      <c r="AC14"/>
      <c r="AD14" s="249"/>
      <c r="AE14"/>
      <c r="AF14" s="248"/>
      <c r="AG14" s="249"/>
      <c r="AH14"/>
      <c r="AI14" s="248"/>
      <c r="AJ14" s="249"/>
      <c r="AK14"/>
      <c r="AL14" s="248"/>
      <c r="AM14" s="251"/>
      <c r="AN14" s="250"/>
      <c r="AO14"/>
      <c r="AP14"/>
      <c r="AQ14"/>
      <c r="AR14"/>
      <c r="AS14"/>
      <c r="AT14" s="249"/>
      <c r="AU14" s="248"/>
      <c r="AV14" s="249"/>
      <c r="AW14" s="248"/>
      <c r="AX14" s="249"/>
      <c r="AY14" s="249">
        <v>1</v>
      </c>
      <c r="AZ14" s="162">
        <f>IF(AND(K14&lt;=1570,L14&gt;=1540),1,0)</f>
        <v>1</v>
      </c>
      <c r="BA14" s="162">
        <f>IF(AND(K14&lt;=1608,L14&gt;=1571),1,0)</f>
        <v>0</v>
      </c>
      <c r="BB14" s="162">
        <f>IF(AND(K14&lt;=1621,L14&gt;=1609),1,0)</f>
        <v>0</v>
      </c>
      <c r="BC14" s="162">
        <f>IF(AND(K14&lt;=1648,L14&gt;=1622),1,0)</f>
        <v>0</v>
      </c>
      <c r="BD14" s="162">
        <f>IF(AND(K14&lt;=1680,L14&gt;=1649),1,0)</f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 s="209" t="str">
        <f t="shared" si="0"/>
        <v>Stayer</v>
      </c>
      <c r="BK14" s="209" t="str">
        <f t="shared" si="1"/>
        <v>Notactive</v>
      </c>
      <c r="BL14" s="209" t="str">
        <f t="shared" si="2"/>
        <v>Notactive</v>
      </c>
      <c r="BM14" s="209" t="str">
        <f t="shared" si="3"/>
        <v>Notactive</v>
      </c>
      <c r="BN14" s="209" t="str">
        <f t="shared" si="4"/>
        <v>Notactive</v>
      </c>
    </row>
    <row r="15" spans="1:66" ht="12" customHeight="1">
      <c r="A15" s="118" t="s">
        <v>1685</v>
      </c>
      <c r="B15" s="118" t="s">
        <v>1686</v>
      </c>
      <c r="C15" s="244" t="s">
        <v>1684</v>
      </c>
      <c r="D15" s="245" t="s">
        <v>4163</v>
      </c>
      <c r="E15" s="245"/>
      <c r="F15" s="66" t="s">
        <v>43</v>
      </c>
      <c r="G15" s="66"/>
      <c r="H15"/>
      <c r="I15"/>
      <c r="J15" s="29">
        <v>0</v>
      </c>
      <c r="K15" s="114">
        <v>1553</v>
      </c>
      <c r="L15" s="115">
        <v>1557</v>
      </c>
      <c r="M15" s="240" t="str">
        <f>CONCATENATE(LEFT(K15,3),"0")</f>
        <v>1550</v>
      </c>
      <c r="N15" s="240" t="str">
        <f>CONCATENATE(LEFT(L15,3),"0")</f>
        <v>1550</v>
      </c>
      <c r="O15" s="30">
        <f>L15-K15</f>
        <v>4</v>
      </c>
      <c r="P15" s="27">
        <v>0</v>
      </c>
      <c r="Q15" s="27">
        <v>0</v>
      </c>
      <c r="R15"/>
      <c r="S15" s="248"/>
      <c r="T15" s="35" t="s">
        <v>103</v>
      </c>
      <c r="U15" s="104">
        <v>51.0167</v>
      </c>
      <c r="V15" s="124">
        <v>4.4667000000000003</v>
      </c>
      <c r="W15" s="32">
        <v>0</v>
      </c>
      <c r="X15" s="33">
        <v>0</v>
      </c>
      <c r="Y15" s="127">
        <v>0</v>
      </c>
      <c r="Z15" s="133"/>
      <c r="AA15" s="249"/>
      <c r="AB15"/>
      <c r="AC15"/>
      <c r="AD15" s="249"/>
      <c r="AE15"/>
      <c r="AF15" s="248"/>
      <c r="AG15" s="249"/>
      <c r="AH15"/>
      <c r="AI15" s="248"/>
      <c r="AJ15" s="249"/>
      <c r="AK15"/>
      <c r="AL15" s="248"/>
      <c r="AM15" s="251"/>
      <c r="AN15" s="250"/>
      <c r="AO15"/>
      <c r="AP15"/>
      <c r="AQ15"/>
      <c r="AR15"/>
      <c r="AS15"/>
      <c r="AT15" s="249"/>
      <c r="AU15" s="248"/>
      <c r="AV15" s="249"/>
      <c r="AW15" s="248"/>
      <c r="AX15" s="249"/>
      <c r="AY15" s="249">
        <v>1</v>
      </c>
      <c r="AZ15" s="162">
        <f>IF(AND(K15&lt;=1570,L15&gt;=1540),1,0)</f>
        <v>1</v>
      </c>
      <c r="BA15" s="162">
        <f>IF(AND(K15&lt;=1608,L15&gt;=1571),1,0)</f>
        <v>0</v>
      </c>
      <c r="BB15" s="162">
        <f>IF(AND(K15&lt;=1621,L15&gt;=1609),1,0)</f>
        <v>0</v>
      </c>
      <c r="BC15" s="162">
        <f>IF(AND(K15&lt;=1648,L15&gt;=1622),1,0)</f>
        <v>0</v>
      </c>
      <c r="BD15" s="162">
        <f>IF(AND(K15&lt;=1680,L15&gt;=1649),1,0)</f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 s="209" t="str">
        <f t="shared" si="0"/>
        <v>Stayer</v>
      </c>
      <c r="BK15" s="209" t="str">
        <f t="shared" si="1"/>
        <v>Notactive</v>
      </c>
      <c r="BL15" s="209" t="str">
        <f t="shared" si="2"/>
        <v>Notactive</v>
      </c>
      <c r="BM15" s="209" t="str">
        <f t="shared" si="3"/>
        <v>Notactive</v>
      </c>
      <c r="BN15" s="209" t="str">
        <f t="shared" si="4"/>
        <v>Notactive</v>
      </c>
    </row>
    <row r="16" spans="1:66" ht="12" customHeight="1">
      <c r="A16" s="118" t="s">
        <v>1688</v>
      </c>
      <c r="B16" s="118" t="s">
        <v>1658</v>
      </c>
      <c r="C16" s="242" t="s">
        <v>1687</v>
      </c>
      <c r="D16" s="245" t="s">
        <v>4163</v>
      </c>
      <c r="E16" s="246"/>
      <c r="F16" s="66" t="s">
        <v>43</v>
      </c>
      <c r="G16" s="66"/>
      <c r="H16"/>
      <c r="I16"/>
      <c r="J16" s="29">
        <v>0</v>
      </c>
      <c r="K16" s="114">
        <v>1553</v>
      </c>
      <c r="L16" s="115">
        <v>1557</v>
      </c>
      <c r="M16" s="240" t="str">
        <f>CONCATENATE(LEFT(K16,3),"0")</f>
        <v>1550</v>
      </c>
      <c r="N16" s="240" t="str">
        <f>CONCATENATE(LEFT(L16,3),"0")</f>
        <v>1550</v>
      </c>
      <c r="O16" s="30">
        <f>L16-K16</f>
        <v>4</v>
      </c>
      <c r="P16" s="27">
        <v>0</v>
      </c>
      <c r="Q16" s="27">
        <v>0</v>
      </c>
      <c r="R16"/>
      <c r="S16" s="248"/>
      <c r="T16" s="35" t="s">
        <v>103</v>
      </c>
      <c r="U16" s="104">
        <v>51.0167</v>
      </c>
      <c r="V16" s="124">
        <v>4.4667000000000003</v>
      </c>
      <c r="W16" s="32">
        <v>0</v>
      </c>
      <c r="X16" s="33">
        <v>0</v>
      </c>
      <c r="Y16" s="127">
        <v>0</v>
      </c>
      <c r="Z16" s="133"/>
      <c r="AA16" s="249"/>
      <c r="AB16"/>
      <c r="AC16"/>
      <c r="AD16" s="249"/>
      <c r="AE16"/>
      <c r="AF16" s="248"/>
      <c r="AG16" s="249"/>
      <c r="AH16"/>
      <c r="AI16" s="248"/>
      <c r="AJ16" s="249"/>
      <c r="AK16"/>
      <c r="AL16" s="248"/>
      <c r="AM16" s="251"/>
      <c r="AN16" s="250"/>
      <c r="AO16"/>
      <c r="AP16"/>
      <c r="AQ16"/>
      <c r="AR16"/>
      <c r="AS16"/>
      <c r="AT16" s="249"/>
      <c r="AU16" s="248"/>
      <c r="AV16" s="249"/>
      <c r="AW16" s="248"/>
      <c r="AX16" s="249"/>
      <c r="AY16" s="249">
        <v>1</v>
      </c>
      <c r="AZ16" s="162">
        <f>IF(AND(K16&lt;=1570,L16&gt;=1540),1,0)</f>
        <v>1</v>
      </c>
      <c r="BA16" s="162">
        <f>IF(AND(K16&lt;=1608,L16&gt;=1571),1,0)</f>
        <v>0</v>
      </c>
      <c r="BB16" s="162">
        <f>IF(AND(K16&lt;=1621,L16&gt;=1609),1,0)</f>
        <v>0</v>
      </c>
      <c r="BC16" s="162">
        <f>IF(AND(K16&lt;=1648,L16&gt;=1622),1,0)</f>
        <v>0</v>
      </c>
      <c r="BD16" s="162">
        <f>IF(AND(K16&lt;=1680,L16&gt;=1649),1,0)</f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 s="209" t="str">
        <f t="shared" si="0"/>
        <v>Stayer</v>
      </c>
      <c r="BK16" s="209" t="str">
        <f t="shared" si="1"/>
        <v>Notactive</v>
      </c>
      <c r="BL16" s="209" t="str">
        <f t="shared" si="2"/>
        <v>Notactive</v>
      </c>
      <c r="BM16" s="209" t="str">
        <f t="shared" si="3"/>
        <v>Notactive</v>
      </c>
      <c r="BN16" s="209" t="str">
        <f t="shared" si="4"/>
        <v>Notactive</v>
      </c>
    </row>
    <row r="17" spans="1:66" ht="12" customHeight="1">
      <c r="A17" s="118" t="s">
        <v>1690</v>
      </c>
      <c r="B17" s="118" t="s">
        <v>1691</v>
      </c>
      <c r="C17" s="244" t="s">
        <v>1689</v>
      </c>
      <c r="D17" s="245" t="s">
        <v>4163</v>
      </c>
      <c r="E17" s="245"/>
      <c r="F17" s="66" t="s">
        <v>43</v>
      </c>
      <c r="G17" s="66"/>
      <c r="H17"/>
      <c r="I17"/>
      <c r="J17" s="29">
        <v>0</v>
      </c>
      <c r="K17" s="114">
        <v>1553</v>
      </c>
      <c r="L17" s="115">
        <v>1557</v>
      </c>
      <c r="M17" s="240" t="str">
        <f>CONCATENATE(LEFT(K17,3),"0")</f>
        <v>1550</v>
      </c>
      <c r="N17" s="240" t="str">
        <f>CONCATENATE(LEFT(L17,3),"0")</f>
        <v>1550</v>
      </c>
      <c r="O17" s="30">
        <f>L17-K17</f>
        <v>4</v>
      </c>
      <c r="P17" s="27">
        <v>0</v>
      </c>
      <c r="Q17" s="27">
        <v>0</v>
      </c>
      <c r="R17"/>
      <c r="S17" s="248"/>
      <c r="T17" s="35" t="s">
        <v>103</v>
      </c>
      <c r="U17" s="104">
        <v>51.0167</v>
      </c>
      <c r="V17" s="124">
        <v>4.4667000000000003</v>
      </c>
      <c r="W17" s="32">
        <v>0</v>
      </c>
      <c r="X17" s="33">
        <v>0</v>
      </c>
      <c r="Y17" s="127">
        <v>0</v>
      </c>
      <c r="Z17" s="133"/>
      <c r="AA17" s="249"/>
      <c r="AB17"/>
      <c r="AC17"/>
      <c r="AD17" s="249"/>
      <c r="AE17"/>
      <c r="AF17" s="248"/>
      <c r="AG17" s="249"/>
      <c r="AH17"/>
      <c r="AI17" s="248"/>
      <c r="AJ17" s="249"/>
      <c r="AK17"/>
      <c r="AL17" s="248"/>
      <c r="AM17" s="251"/>
      <c r="AN17" s="250"/>
      <c r="AO17"/>
      <c r="AP17"/>
      <c r="AQ17"/>
      <c r="AR17"/>
      <c r="AS17"/>
      <c r="AT17" s="249"/>
      <c r="AU17" s="269"/>
      <c r="AV17" s="249"/>
      <c r="AW17" s="248"/>
      <c r="AX17" s="249"/>
      <c r="AY17" s="249">
        <v>1</v>
      </c>
      <c r="AZ17" s="162">
        <f>IF(AND(K17&lt;=1570,L17&gt;=1540),1,0)</f>
        <v>1</v>
      </c>
      <c r="BA17" s="162">
        <f>IF(AND(K17&lt;=1608,L17&gt;=1571),1,0)</f>
        <v>0</v>
      </c>
      <c r="BB17" s="162">
        <f>IF(AND(K17&lt;=1621,L17&gt;=1609),1,0)</f>
        <v>0</v>
      </c>
      <c r="BC17" s="162">
        <f>IF(AND(K17&lt;=1648,L17&gt;=1622),1,0)</f>
        <v>0</v>
      </c>
      <c r="BD17" s="162">
        <f>IF(AND(K17&lt;=1680,L17&gt;=1649),1,0)</f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 s="209" t="str">
        <f t="shared" si="0"/>
        <v>Stayer</v>
      </c>
      <c r="BK17" s="209" t="str">
        <f t="shared" si="1"/>
        <v>Notactive</v>
      </c>
      <c r="BL17" s="209" t="str">
        <f t="shared" si="2"/>
        <v>Notactive</v>
      </c>
      <c r="BM17" s="209" t="str">
        <f t="shared" si="3"/>
        <v>Notactive</v>
      </c>
      <c r="BN17" s="209" t="str">
        <f t="shared" si="4"/>
        <v>Notactive</v>
      </c>
    </row>
    <row r="18" spans="1:66" ht="12" customHeight="1">
      <c r="A18" s="118" t="s">
        <v>1693</v>
      </c>
      <c r="B18" s="118" t="s">
        <v>1694</v>
      </c>
      <c r="C18" s="242" t="s">
        <v>1692</v>
      </c>
      <c r="D18" s="245" t="s">
        <v>4163</v>
      </c>
      <c r="E18" s="246"/>
      <c r="F18" s="66" t="s">
        <v>43</v>
      </c>
      <c r="G18" s="66"/>
      <c r="H18"/>
      <c r="I18"/>
      <c r="J18" s="29">
        <v>0</v>
      </c>
      <c r="K18" s="114">
        <v>1554</v>
      </c>
      <c r="L18" s="115">
        <v>1558</v>
      </c>
      <c r="M18" s="240" t="str">
        <f>CONCATENATE(LEFT(K18,3),"0")</f>
        <v>1550</v>
      </c>
      <c r="N18" s="240" t="str">
        <f>CONCATENATE(LEFT(L18,3),"0")</f>
        <v>1550</v>
      </c>
      <c r="O18" s="30">
        <f>L18-K18</f>
        <v>4</v>
      </c>
      <c r="P18" s="27">
        <v>0</v>
      </c>
      <c r="Q18" s="27">
        <v>0</v>
      </c>
      <c r="R18"/>
      <c r="S18" s="248"/>
      <c r="T18" s="35" t="s">
        <v>103</v>
      </c>
      <c r="U18" s="104">
        <v>51.0167</v>
      </c>
      <c r="V18" s="124">
        <v>4.4667000000000003</v>
      </c>
      <c r="W18" s="32">
        <v>0</v>
      </c>
      <c r="X18" s="33">
        <v>0</v>
      </c>
      <c r="Y18" s="127">
        <v>0</v>
      </c>
      <c r="Z18" s="133"/>
      <c r="AA18" s="249"/>
      <c r="AB18"/>
      <c r="AC18"/>
      <c r="AD18" s="249"/>
      <c r="AE18"/>
      <c r="AF18" s="248"/>
      <c r="AG18" s="249"/>
      <c r="AH18"/>
      <c r="AI18" s="248"/>
      <c r="AJ18" s="249"/>
      <c r="AK18"/>
      <c r="AL18" s="248"/>
      <c r="AM18" s="251"/>
      <c r="AN18" s="250"/>
      <c r="AO18"/>
      <c r="AP18"/>
      <c r="AQ18"/>
      <c r="AR18"/>
      <c r="AS18"/>
      <c r="AT18" s="249"/>
      <c r="AU18" s="268"/>
      <c r="AV18" s="249"/>
      <c r="AW18" s="248"/>
      <c r="AX18" s="249"/>
      <c r="AY18" s="249">
        <v>1</v>
      </c>
      <c r="AZ18" s="162">
        <f>IF(AND(K18&lt;=1570,L18&gt;=1540),1,0)</f>
        <v>1</v>
      </c>
      <c r="BA18" s="162">
        <f>IF(AND(K18&lt;=1608,L18&gt;=1571),1,0)</f>
        <v>0</v>
      </c>
      <c r="BB18" s="162">
        <f>IF(AND(K18&lt;=1621,L18&gt;=1609),1,0)</f>
        <v>0</v>
      </c>
      <c r="BC18" s="162">
        <f>IF(AND(K18&lt;=1648,L18&gt;=1622),1,0)</f>
        <v>0</v>
      </c>
      <c r="BD18" s="162">
        <f>IF(AND(K18&lt;=1680,L18&gt;=1649),1,0)</f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 s="209" t="str">
        <f t="shared" si="0"/>
        <v>Stayer</v>
      </c>
      <c r="BK18" s="209" t="str">
        <f t="shared" si="1"/>
        <v>Notactive</v>
      </c>
      <c r="BL18" s="209" t="str">
        <f t="shared" si="2"/>
        <v>Notactive</v>
      </c>
      <c r="BM18" s="209" t="str">
        <f t="shared" si="3"/>
        <v>Notactive</v>
      </c>
      <c r="BN18" s="209" t="str">
        <f t="shared" si="4"/>
        <v>Notactive</v>
      </c>
    </row>
    <row r="19" spans="1:66" ht="12" customHeight="1">
      <c r="A19" s="118" t="s">
        <v>1696</v>
      </c>
      <c r="B19" s="118" t="s">
        <v>1697</v>
      </c>
      <c r="C19" s="244" t="s">
        <v>1695</v>
      </c>
      <c r="D19" s="245" t="s">
        <v>4163</v>
      </c>
      <c r="E19" s="245"/>
      <c r="F19" s="66" t="s">
        <v>39</v>
      </c>
      <c r="G19" s="66"/>
      <c r="H19"/>
      <c r="I19"/>
      <c r="J19" s="29">
        <v>0</v>
      </c>
      <c r="K19" s="114">
        <v>1554</v>
      </c>
      <c r="L19" s="115">
        <v>1558</v>
      </c>
      <c r="M19" s="240" t="str">
        <f>CONCATENATE(LEFT(K19,3),"0")</f>
        <v>1550</v>
      </c>
      <c r="N19" s="240" t="str">
        <f>CONCATENATE(LEFT(L19,3),"0")</f>
        <v>1550</v>
      </c>
      <c r="O19" s="30">
        <f>L19-K19</f>
        <v>4</v>
      </c>
      <c r="P19" s="27">
        <v>0</v>
      </c>
      <c r="Q19" s="27">
        <v>0</v>
      </c>
      <c r="R19"/>
      <c r="S19" s="248"/>
      <c r="T19" s="35" t="s">
        <v>103</v>
      </c>
      <c r="U19" s="104">
        <v>51.0167</v>
      </c>
      <c r="V19" s="124">
        <v>4.4667000000000003</v>
      </c>
      <c r="W19" s="32">
        <v>0</v>
      </c>
      <c r="X19" s="33">
        <v>0</v>
      </c>
      <c r="Y19" s="127">
        <v>0</v>
      </c>
      <c r="Z19" s="133"/>
      <c r="AA19" s="249"/>
      <c r="AB19"/>
      <c r="AC19"/>
      <c r="AD19" s="249"/>
      <c r="AE19"/>
      <c r="AF19" s="248"/>
      <c r="AG19" s="249"/>
      <c r="AH19"/>
      <c r="AI19" s="248"/>
      <c r="AJ19" s="249"/>
      <c r="AK19"/>
      <c r="AL19" s="248"/>
      <c r="AM19" s="251"/>
      <c r="AN19" s="250"/>
      <c r="AO19"/>
      <c r="AP19"/>
      <c r="AQ19"/>
      <c r="AR19"/>
      <c r="AS19"/>
      <c r="AT19" s="249"/>
      <c r="AU19" s="248"/>
      <c r="AV19" s="249"/>
      <c r="AW19" s="248"/>
      <c r="AX19" s="249"/>
      <c r="AY19" s="249">
        <v>1</v>
      </c>
      <c r="AZ19" s="162">
        <f>IF(AND(K19&lt;=1570,L19&gt;=1540),1,0)</f>
        <v>1</v>
      </c>
      <c r="BA19" s="162">
        <f>IF(AND(K19&lt;=1608,L19&gt;=1571),1,0)</f>
        <v>0</v>
      </c>
      <c r="BB19" s="162">
        <f>IF(AND(K19&lt;=1621,L19&gt;=1609),1,0)</f>
        <v>0</v>
      </c>
      <c r="BC19" s="162">
        <f>IF(AND(K19&lt;=1648,L19&gt;=1622),1,0)</f>
        <v>0</v>
      </c>
      <c r="BD19" s="162">
        <f>IF(AND(K19&lt;=1680,L19&gt;=1649),1,0)</f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 s="209" t="str">
        <f t="shared" si="0"/>
        <v>Stayer</v>
      </c>
      <c r="BK19" s="209" t="str">
        <f t="shared" si="1"/>
        <v>Notactive</v>
      </c>
      <c r="BL19" s="209" t="str">
        <f t="shared" si="2"/>
        <v>Notactive</v>
      </c>
      <c r="BM19" s="209" t="str">
        <f t="shared" si="3"/>
        <v>Notactive</v>
      </c>
      <c r="BN19" s="209" t="str">
        <f t="shared" si="4"/>
        <v>Notactive</v>
      </c>
    </row>
    <row r="20" spans="1:66" ht="12" customHeight="1">
      <c r="A20" s="118" t="s">
        <v>1699</v>
      </c>
      <c r="B20" s="118" t="s">
        <v>1700</v>
      </c>
      <c r="C20" s="242" t="s">
        <v>1698</v>
      </c>
      <c r="D20" s="245" t="s">
        <v>4163</v>
      </c>
      <c r="E20" s="246"/>
      <c r="F20" s="114" t="s">
        <v>39</v>
      </c>
      <c r="G20" s="114"/>
      <c r="H20"/>
      <c r="I20"/>
      <c r="J20" s="29">
        <v>0</v>
      </c>
      <c r="K20" s="114">
        <v>1555</v>
      </c>
      <c r="L20" s="115">
        <v>1559</v>
      </c>
      <c r="M20" s="240" t="str">
        <f>CONCATENATE(LEFT(K20,3),"0")</f>
        <v>1550</v>
      </c>
      <c r="N20" s="240" t="str">
        <f>CONCATENATE(LEFT(L20,3),"0")</f>
        <v>1550</v>
      </c>
      <c r="O20" s="30">
        <f>L20-K20</f>
        <v>4</v>
      </c>
      <c r="P20" s="27">
        <v>0</v>
      </c>
      <c r="Q20" s="27">
        <v>0</v>
      </c>
      <c r="R20"/>
      <c r="S20" s="248"/>
      <c r="T20" s="35" t="s">
        <v>103</v>
      </c>
      <c r="U20" s="104">
        <v>51.0167</v>
      </c>
      <c r="V20" s="124">
        <v>4.4667000000000003</v>
      </c>
      <c r="W20" s="32">
        <v>0</v>
      </c>
      <c r="X20" s="33">
        <v>0</v>
      </c>
      <c r="Y20" s="127">
        <v>0</v>
      </c>
      <c r="Z20" s="133"/>
      <c r="AA20" s="249"/>
      <c r="AB20"/>
      <c r="AC20"/>
      <c r="AD20" s="249"/>
      <c r="AE20"/>
      <c r="AF20" s="248"/>
      <c r="AG20" s="249"/>
      <c r="AH20"/>
      <c r="AI20" s="248"/>
      <c r="AJ20" s="249"/>
      <c r="AK20"/>
      <c r="AL20" s="248"/>
      <c r="AM20" s="251"/>
      <c r="AN20" s="250"/>
      <c r="AO20"/>
      <c r="AP20"/>
      <c r="AQ20"/>
      <c r="AR20"/>
      <c r="AS20"/>
      <c r="AT20" s="249"/>
      <c r="AU20" s="268"/>
      <c r="AV20" s="249"/>
      <c r="AW20" s="248"/>
      <c r="AX20" s="249"/>
      <c r="AY20" s="249">
        <v>1</v>
      </c>
      <c r="AZ20" s="162">
        <f>IF(AND(K20&lt;=1570,L20&gt;=1540),1,0)</f>
        <v>1</v>
      </c>
      <c r="BA20" s="162">
        <f>IF(AND(K20&lt;=1608,L20&gt;=1571),1,0)</f>
        <v>0</v>
      </c>
      <c r="BB20" s="162">
        <f>IF(AND(K20&lt;=1621,L20&gt;=1609),1,0)</f>
        <v>0</v>
      </c>
      <c r="BC20" s="162">
        <f>IF(AND(K20&lt;=1648,L20&gt;=1622),1,0)</f>
        <v>0</v>
      </c>
      <c r="BD20" s="162">
        <f>IF(AND(K20&lt;=1680,L20&gt;=1649),1,0)</f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 s="209" t="str">
        <f t="shared" si="0"/>
        <v>Stayer</v>
      </c>
      <c r="BK20" s="209" t="str">
        <f t="shared" si="1"/>
        <v>Notactive</v>
      </c>
      <c r="BL20" s="209" t="str">
        <f t="shared" si="2"/>
        <v>Notactive</v>
      </c>
      <c r="BM20" s="209" t="str">
        <f t="shared" si="3"/>
        <v>Notactive</v>
      </c>
      <c r="BN20" s="209" t="str">
        <f t="shared" si="4"/>
        <v>Notactive</v>
      </c>
    </row>
    <row r="21" spans="1:66" ht="12" customHeight="1">
      <c r="A21" s="118" t="s">
        <v>1702</v>
      </c>
      <c r="B21" s="118" t="s">
        <v>1703</v>
      </c>
      <c r="C21" s="244" t="s">
        <v>1701</v>
      </c>
      <c r="D21" s="245" t="s">
        <v>4163</v>
      </c>
      <c r="E21" s="245"/>
      <c r="F21" s="114" t="s">
        <v>39</v>
      </c>
      <c r="G21" s="114"/>
      <c r="H21"/>
      <c r="I21"/>
      <c r="J21" s="29">
        <v>0</v>
      </c>
      <c r="K21" s="114">
        <v>1555</v>
      </c>
      <c r="L21" s="115">
        <v>1559</v>
      </c>
      <c r="M21" s="240" t="str">
        <f>CONCATENATE(LEFT(K21,3),"0")</f>
        <v>1550</v>
      </c>
      <c r="N21" s="240" t="str">
        <f>CONCATENATE(LEFT(L21,3),"0")</f>
        <v>1550</v>
      </c>
      <c r="O21" s="30">
        <f>L21-K21</f>
        <v>4</v>
      </c>
      <c r="P21" s="27">
        <v>0</v>
      </c>
      <c r="Q21" s="27">
        <v>0</v>
      </c>
      <c r="R21"/>
      <c r="S21" s="248"/>
      <c r="T21" s="35" t="s">
        <v>103</v>
      </c>
      <c r="U21" s="104">
        <v>51.0167</v>
      </c>
      <c r="V21" s="124">
        <v>4.4667000000000003</v>
      </c>
      <c r="W21" s="32">
        <v>0</v>
      </c>
      <c r="X21" s="33">
        <v>0</v>
      </c>
      <c r="Y21" s="127">
        <v>0</v>
      </c>
      <c r="Z21" s="133"/>
      <c r="AA21" s="249"/>
      <c r="AB21"/>
      <c r="AC21"/>
      <c r="AD21" s="249"/>
      <c r="AE21"/>
      <c r="AF21" s="248"/>
      <c r="AG21" s="249"/>
      <c r="AH21"/>
      <c r="AI21" s="248"/>
      <c r="AJ21" s="249"/>
      <c r="AK21"/>
      <c r="AL21" s="248"/>
      <c r="AM21" s="251"/>
      <c r="AN21" s="250"/>
      <c r="AO21"/>
      <c r="AP21"/>
      <c r="AQ21"/>
      <c r="AR21"/>
      <c r="AS21"/>
      <c r="AT21" s="249"/>
      <c r="AU21" s="268"/>
      <c r="AV21" s="249"/>
      <c r="AW21" s="268"/>
      <c r="AX21" s="249"/>
      <c r="AY21" s="249">
        <v>1</v>
      </c>
      <c r="AZ21" s="162">
        <f>IF(AND(K21&lt;=1570,L21&gt;=1540),1,0)</f>
        <v>1</v>
      </c>
      <c r="BA21" s="162">
        <f>IF(AND(K21&lt;=1608,L21&gt;=1571),1,0)</f>
        <v>0</v>
      </c>
      <c r="BB21" s="162">
        <f>IF(AND(K21&lt;=1621,L21&gt;=1609),1,0)</f>
        <v>0</v>
      </c>
      <c r="BC21" s="162">
        <f>IF(AND(K21&lt;=1648,L21&gt;=1622),1,0)</f>
        <v>0</v>
      </c>
      <c r="BD21" s="162">
        <f>IF(AND(K21&lt;=1680,L21&gt;=1649),1,0)</f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 s="209" t="str">
        <f t="shared" si="0"/>
        <v>Stayer</v>
      </c>
      <c r="BK21" s="209" t="str">
        <f t="shared" si="1"/>
        <v>Notactive</v>
      </c>
      <c r="BL21" s="209" t="str">
        <f t="shared" si="2"/>
        <v>Notactive</v>
      </c>
      <c r="BM21" s="209" t="str">
        <f t="shared" si="3"/>
        <v>Notactive</v>
      </c>
      <c r="BN21" s="209" t="str">
        <f t="shared" si="4"/>
        <v>Notactive</v>
      </c>
    </row>
    <row r="22" spans="1:66" ht="12" customHeight="1">
      <c r="A22" s="118" t="s">
        <v>1705</v>
      </c>
      <c r="B22" s="118" t="s">
        <v>1706</v>
      </c>
      <c r="C22" s="242" t="s">
        <v>1704</v>
      </c>
      <c r="D22" s="245" t="s">
        <v>4163</v>
      </c>
      <c r="E22" s="246"/>
      <c r="F22" s="66" t="s">
        <v>39</v>
      </c>
      <c r="G22" s="66"/>
      <c r="H22"/>
      <c r="I22"/>
      <c r="J22" s="29">
        <v>0</v>
      </c>
      <c r="K22" s="114">
        <v>1555</v>
      </c>
      <c r="L22" s="115">
        <v>1559</v>
      </c>
      <c r="M22" s="240" t="str">
        <f>CONCATENATE(LEFT(K22,3),"0")</f>
        <v>1550</v>
      </c>
      <c r="N22" s="240" t="str">
        <f>CONCATENATE(LEFT(L22,3),"0")</f>
        <v>1550</v>
      </c>
      <c r="O22" s="30">
        <f>L22-K22</f>
        <v>4</v>
      </c>
      <c r="P22" s="27">
        <v>0</v>
      </c>
      <c r="Q22" s="27">
        <v>0</v>
      </c>
      <c r="R22"/>
      <c r="S22" s="248"/>
      <c r="T22" s="35" t="s">
        <v>103</v>
      </c>
      <c r="U22" s="104">
        <v>51.0167</v>
      </c>
      <c r="V22" s="124">
        <v>4.4667000000000003</v>
      </c>
      <c r="W22" s="32">
        <v>0</v>
      </c>
      <c r="X22" s="33">
        <v>0</v>
      </c>
      <c r="Y22" s="127">
        <v>0</v>
      </c>
      <c r="Z22" s="133"/>
      <c r="AA22" s="249"/>
      <c r="AB22"/>
      <c r="AC22"/>
      <c r="AD22" s="249"/>
      <c r="AE22"/>
      <c r="AF22" s="248"/>
      <c r="AG22" s="249"/>
      <c r="AH22"/>
      <c r="AI22" s="248"/>
      <c r="AJ22" s="249"/>
      <c r="AK22"/>
      <c r="AL22" s="248"/>
      <c r="AM22" s="251"/>
      <c r="AN22" s="250"/>
      <c r="AO22"/>
      <c r="AP22"/>
      <c r="AQ22"/>
      <c r="AR22"/>
      <c r="AS22"/>
      <c r="AT22" s="249"/>
      <c r="AU22" s="268"/>
      <c r="AV22" s="249"/>
      <c r="AW22" s="268"/>
      <c r="AX22" s="249"/>
      <c r="AY22" s="249">
        <v>1</v>
      </c>
      <c r="AZ22" s="162">
        <f>IF(AND(K22&lt;=1570,L22&gt;=1540),1,0)</f>
        <v>1</v>
      </c>
      <c r="BA22" s="162">
        <f>IF(AND(K22&lt;=1608,L22&gt;=1571),1,0)</f>
        <v>0</v>
      </c>
      <c r="BB22" s="162">
        <f>IF(AND(K22&lt;=1621,L22&gt;=1609),1,0)</f>
        <v>0</v>
      </c>
      <c r="BC22" s="162">
        <f>IF(AND(K22&lt;=1648,L22&gt;=1622),1,0)</f>
        <v>0</v>
      </c>
      <c r="BD22" s="162">
        <f>IF(AND(K22&lt;=1680,L22&gt;=1649),1,0)</f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 s="209" t="str">
        <f t="shared" si="0"/>
        <v>Stayer</v>
      </c>
      <c r="BK22" s="209" t="str">
        <f t="shared" si="1"/>
        <v>Notactive</v>
      </c>
      <c r="BL22" s="209" t="str">
        <f t="shared" si="2"/>
        <v>Notactive</v>
      </c>
      <c r="BM22" s="209" t="str">
        <f t="shared" si="3"/>
        <v>Notactive</v>
      </c>
      <c r="BN22" s="209" t="str">
        <f t="shared" si="4"/>
        <v>Notactive</v>
      </c>
    </row>
    <row r="23" spans="1:66" ht="12" customHeight="1">
      <c r="A23" s="118" t="s">
        <v>1708</v>
      </c>
      <c r="B23" s="118" t="s">
        <v>1709</v>
      </c>
      <c r="C23" s="244" t="s">
        <v>1707</v>
      </c>
      <c r="D23" s="245" t="s">
        <v>4163</v>
      </c>
      <c r="E23" s="245"/>
      <c r="F23" s="66" t="s">
        <v>43</v>
      </c>
      <c r="G23" s="66"/>
      <c r="H23"/>
      <c r="I23"/>
      <c r="J23" s="29">
        <v>0</v>
      </c>
      <c r="K23" s="114">
        <v>1555</v>
      </c>
      <c r="L23" s="115">
        <v>1559</v>
      </c>
      <c r="M23" s="240" t="str">
        <f>CONCATENATE(LEFT(K23,3),"0")</f>
        <v>1550</v>
      </c>
      <c r="N23" s="240" t="str">
        <f>CONCATENATE(LEFT(L23,3),"0")</f>
        <v>1550</v>
      </c>
      <c r="O23" s="30">
        <f>L23-K23</f>
        <v>4</v>
      </c>
      <c r="P23" s="27">
        <v>0</v>
      </c>
      <c r="Q23" s="27">
        <v>0</v>
      </c>
      <c r="R23"/>
      <c r="S23" s="248"/>
      <c r="T23" s="35" t="s">
        <v>103</v>
      </c>
      <c r="U23" s="104">
        <v>51.0167</v>
      </c>
      <c r="V23" s="124">
        <v>4.4667000000000003</v>
      </c>
      <c r="W23" s="32">
        <v>0</v>
      </c>
      <c r="X23" s="33">
        <v>0</v>
      </c>
      <c r="Y23" s="127">
        <v>0</v>
      </c>
      <c r="Z23" s="133"/>
      <c r="AA23" s="249"/>
      <c r="AB23"/>
      <c r="AC23"/>
      <c r="AD23" s="249"/>
      <c r="AE23"/>
      <c r="AF23" s="248"/>
      <c r="AG23" s="249"/>
      <c r="AH23"/>
      <c r="AI23" s="248"/>
      <c r="AJ23" s="249"/>
      <c r="AK23"/>
      <c r="AL23" s="248"/>
      <c r="AM23" s="251"/>
      <c r="AN23" s="250"/>
      <c r="AO23"/>
      <c r="AP23"/>
      <c r="AQ23"/>
      <c r="AR23"/>
      <c r="AS23"/>
      <c r="AT23" s="249"/>
      <c r="AU23" s="268"/>
      <c r="AV23" s="249"/>
      <c r="AW23" s="248"/>
      <c r="AX23" s="249"/>
      <c r="AY23" s="249">
        <v>1</v>
      </c>
      <c r="AZ23" s="162">
        <f>IF(AND(K23&lt;=1570,L23&gt;=1540),1,0)</f>
        <v>1</v>
      </c>
      <c r="BA23" s="162">
        <f>IF(AND(K23&lt;=1608,L23&gt;=1571),1,0)</f>
        <v>0</v>
      </c>
      <c r="BB23" s="162">
        <f>IF(AND(K23&lt;=1621,L23&gt;=1609),1,0)</f>
        <v>0</v>
      </c>
      <c r="BC23" s="162">
        <f>IF(AND(K23&lt;=1648,L23&gt;=1622),1,0)</f>
        <v>0</v>
      </c>
      <c r="BD23" s="162">
        <f>IF(AND(K23&lt;=1680,L23&gt;=1649),1,0)</f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 s="209" t="str">
        <f t="shared" si="0"/>
        <v>Stayer</v>
      </c>
      <c r="BK23" s="209" t="str">
        <f t="shared" si="1"/>
        <v>Notactive</v>
      </c>
      <c r="BL23" s="209" t="str">
        <f t="shared" si="2"/>
        <v>Notactive</v>
      </c>
      <c r="BM23" s="209" t="str">
        <f t="shared" si="3"/>
        <v>Notactive</v>
      </c>
      <c r="BN23" s="209" t="str">
        <f t="shared" si="4"/>
        <v>Notactive</v>
      </c>
    </row>
    <row r="24" spans="1:66" ht="12" customHeight="1">
      <c r="A24" s="118" t="s">
        <v>1711</v>
      </c>
      <c r="B24" s="118" t="s">
        <v>1712</v>
      </c>
      <c r="C24" s="242" t="s">
        <v>1710</v>
      </c>
      <c r="D24" s="245" t="s">
        <v>4163</v>
      </c>
      <c r="E24" s="246"/>
      <c r="F24" s="66" t="s">
        <v>39</v>
      </c>
      <c r="G24" s="66"/>
      <c r="H24"/>
      <c r="I24"/>
      <c r="J24" s="29">
        <v>0</v>
      </c>
      <c r="K24" s="114">
        <v>1555</v>
      </c>
      <c r="L24" s="115">
        <v>1559</v>
      </c>
      <c r="M24" s="240" t="str">
        <f>CONCATENATE(LEFT(K24,3),"0")</f>
        <v>1550</v>
      </c>
      <c r="N24" s="240" t="str">
        <f>CONCATENATE(LEFT(L24,3),"0")</f>
        <v>1550</v>
      </c>
      <c r="O24" s="30">
        <f>L24-K24</f>
        <v>4</v>
      </c>
      <c r="P24" s="27">
        <v>0</v>
      </c>
      <c r="Q24" s="27">
        <v>0</v>
      </c>
      <c r="R24"/>
      <c r="S24" s="248"/>
      <c r="T24" s="35" t="s">
        <v>103</v>
      </c>
      <c r="U24" s="104">
        <v>51.0167</v>
      </c>
      <c r="V24" s="124">
        <v>4.4667000000000003</v>
      </c>
      <c r="W24" s="32">
        <v>0</v>
      </c>
      <c r="X24" s="33">
        <v>0</v>
      </c>
      <c r="Y24" s="127">
        <v>0</v>
      </c>
      <c r="Z24" s="133"/>
      <c r="AA24" s="249"/>
      <c r="AB24"/>
      <c r="AC24"/>
      <c r="AD24" s="249"/>
      <c r="AE24"/>
      <c r="AF24" s="248"/>
      <c r="AG24" s="249"/>
      <c r="AH24"/>
      <c r="AI24" s="248"/>
      <c r="AJ24" s="249"/>
      <c r="AK24"/>
      <c r="AL24" s="248"/>
      <c r="AM24" s="251"/>
      <c r="AN24" s="250"/>
      <c r="AO24"/>
      <c r="AP24"/>
      <c r="AQ24"/>
      <c r="AR24"/>
      <c r="AS24"/>
      <c r="AT24" s="249"/>
      <c r="AU24" s="248"/>
      <c r="AV24" s="249"/>
      <c r="AW24" s="248"/>
      <c r="AX24" s="249"/>
      <c r="AY24" s="249">
        <v>1</v>
      </c>
      <c r="AZ24" s="162">
        <f>IF(AND(K24&lt;=1570,L24&gt;=1540),1,0)</f>
        <v>1</v>
      </c>
      <c r="BA24" s="162">
        <f>IF(AND(K24&lt;=1608,L24&gt;=1571),1,0)</f>
        <v>0</v>
      </c>
      <c r="BB24" s="162">
        <f>IF(AND(K24&lt;=1621,L24&gt;=1609),1,0)</f>
        <v>0</v>
      </c>
      <c r="BC24" s="162">
        <f>IF(AND(K24&lt;=1648,L24&gt;=1622),1,0)</f>
        <v>0</v>
      </c>
      <c r="BD24" s="162">
        <f>IF(AND(K24&lt;=1680,L24&gt;=1649),1,0)</f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 s="209" t="str">
        <f t="shared" si="0"/>
        <v>Stayer</v>
      </c>
      <c r="BK24" s="209" t="str">
        <f t="shared" si="1"/>
        <v>Notactive</v>
      </c>
      <c r="BL24" s="209" t="str">
        <f t="shared" si="2"/>
        <v>Notactive</v>
      </c>
      <c r="BM24" s="209" t="str">
        <f t="shared" si="3"/>
        <v>Notactive</v>
      </c>
      <c r="BN24" s="209" t="str">
        <f t="shared" si="4"/>
        <v>Notactive</v>
      </c>
    </row>
    <row r="25" spans="1:66" ht="12" customHeight="1">
      <c r="A25" s="118" t="s">
        <v>1714</v>
      </c>
      <c r="B25" s="118" t="s">
        <v>1715</v>
      </c>
      <c r="C25" s="244" t="s">
        <v>1713</v>
      </c>
      <c r="D25" s="245" t="s">
        <v>4163</v>
      </c>
      <c r="E25" s="245"/>
      <c r="F25" s="66" t="s">
        <v>39</v>
      </c>
      <c r="G25" s="66"/>
      <c r="H25"/>
      <c r="I25"/>
      <c r="J25" s="29">
        <v>0</v>
      </c>
      <c r="K25" s="114">
        <v>1555</v>
      </c>
      <c r="L25" s="115">
        <v>1559</v>
      </c>
      <c r="M25" s="240" t="str">
        <f>CONCATENATE(LEFT(K25,3),"0")</f>
        <v>1550</v>
      </c>
      <c r="N25" s="240" t="str">
        <f>CONCATENATE(LEFT(L25,3),"0")</f>
        <v>1550</v>
      </c>
      <c r="O25" s="30">
        <f>L25-K25</f>
        <v>4</v>
      </c>
      <c r="P25" s="27">
        <v>0</v>
      </c>
      <c r="Q25" s="27">
        <v>0</v>
      </c>
      <c r="R25"/>
      <c r="S25" s="248"/>
      <c r="T25" s="35" t="s">
        <v>103</v>
      </c>
      <c r="U25" s="104">
        <v>51.0167</v>
      </c>
      <c r="V25" s="124">
        <v>4.4667000000000003</v>
      </c>
      <c r="W25" s="32">
        <v>0</v>
      </c>
      <c r="X25" s="33">
        <v>0</v>
      </c>
      <c r="Y25" s="127">
        <v>0</v>
      </c>
      <c r="Z25" s="133"/>
      <c r="AA25" s="249"/>
      <c r="AB25"/>
      <c r="AC25"/>
      <c r="AD25" s="249"/>
      <c r="AE25"/>
      <c r="AF25" s="248"/>
      <c r="AG25" s="249"/>
      <c r="AH25"/>
      <c r="AI25" s="248"/>
      <c r="AJ25" s="249"/>
      <c r="AK25"/>
      <c r="AL25" s="248"/>
      <c r="AM25" s="251"/>
      <c r="AN25" s="250"/>
      <c r="AO25"/>
      <c r="AP25"/>
      <c r="AQ25"/>
      <c r="AR25"/>
      <c r="AS25"/>
      <c r="AT25" s="249"/>
      <c r="AU25" s="268"/>
      <c r="AV25" s="249"/>
      <c r="AW25" s="248"/>
      <c r="AX25" s="249"/>
      <c r="AY25" s="249">
        <v>1</v>
      </c>
      <c r="AZ25" s="162">
        <f>IF(AND(K25&lt;=1570,L25&gt;=1540),1,0)</f>
        <v>1</v>
      </c>
      <c r="BA25" s="162">
        <f>IF(AND(K25&lt;=1608,L25&gt;=1571),1,0)</f>
        <v>0</v>
      </c>
      <c r="BB25" s="162">
        <f>IF(AND(K25&lt;=1621,L25&gt;=1609),1,0)</f>
        <v>0</v>
      </c>
      <c r="BC25" s="162">
        <f>IF(AND(K25&lt;=1648,L25&gt;=1622),1,0)</f>
        <v>0</v>
      </c>
      <c r="BD25" s="162">
        <f>IF(AND(K25&lt;=1680,L25&gt;=1649),1,0)</f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 s="209" t="str">
        <f t="shared" si="0"/>
        <v>Stayer</v>
      </c>
      <c r="BK25" s="209" t="str">
        <f t="shared" si="1"/>
        <v>Notactive</v>
      </c>
      <c r="BL25" s="209" t="str">
        <f t="shared" si="2"/>
        <v>Notactive</v>
      </c>
      <c r="BM25" s="209" t="str">
        <f t="shared" si="3"/>
        <v>Notactive</v>
      </c>
      <c r="BN25" s="209" t="str">
        <f t="shared" si="4"/>
        <v>Notactive</v>
      </c>
    </row>
    <row r="26" spans="1:66" ht="12" customHeight="1">
      <c r="A26" s="118" t="s">
        <v>1717</v>
      </c>
      <c r="B26" s="118" t="s">
        <v>1718</v>
      </c>
      <c r="C26" s="242" t="s">
        <v>1716</v>
      </c>
      <c r="D26" s="245" t="s">
        <v>4163</v>
      </c>
      <c r="E26" s="246"/>
      <c r="F26" s="114" t="s">
        <v>39</v>
      </c>
      <c r="G26" s="114"/>
      <c r="H26"/>
      <c r="I26"/>
      <c r="J26" s="29">
        <v>0</v>
      </c>
      <c r="K26" s="114">
        <v>1556</v>
      </c>
      <c r="L26" s="115">
        <v>1560</v>
      </c>
      <c r="M26" s="240" t="str">
        <f>CONCATENATE(LEFT(K26,3),"0")</f>
        <v>1550</v>
      </c>
      <c r="N26" s="240" t="str">
        <f>CONCATENATE(LEFT(L26,3),"0")</f>
        <v>1560</v>
      </c>
      <c r="O26" s="30">
        <f>L26-K26</f>
        <v>4</v>
      </c>
      <c r="P26" s="27">
        <v>0</v>
      </c>
      <c r="Q26" s="27">
        <v>0</v>
      </c>
      <c r="R26"/>
      <c r="S26" s="248"/>
      <c r="T26" s="35" t="s">
        <v>103</v>
      </c>
      <c r="U26" s="104">
        <v>51.0167</v>
      </c>
      <c r="V26" s="124">
        <v>4.4667000000000003</v>
      </c>
      <c r="W26" s="32">
        <v>0</v>
      </c>
      <c r="X26" s="33">
        <v>0</v>
      </c>
      <c r="Y26" s="127">
        <v>0</v>
      </c>
      <c r="Z26" s="133"/>
      <c r="AA26" s="249"/>
      <c r="AB26"/>
      <c r="AC26"/>
      <c r="AD26" s="249"/>
      <c r="AE26"/>
      <c r="AF26" s="248"/>
      <c r="AG26" s="249"/>
      <c r="AH26"/>
      <c r="AI26" s="248"/>
      <c r="AJ26" s="249"/>
      <c r="AK26"/>
      <c r="AL26" s="248"/>
      <c r="AM26" s="251"/>
      <c r="AN26" s="250"/>
      <c r="AO26"/>
      <c r="AP26"/>
      <c r="AQ26"/>
      <c r="AR26"/>
      <c r="AS26"/>
      <c r="AT26" s="249"/>
      <c r="AU26" s="268"/>
      <c r="AV26" s="249"/>
      <c r="AW26" s="268"/>
      <c r="AX26" s="249"/>
      <c r="AY26" s="249">
        <v>1</v>
      </c>
      <c r="AZ26" s="162">
        <f>IF(AND(K26&lt;=1570,L26&gt;=1540),1,0)</f>
        <v>1</v>
      </c>
      <c r="BA26" s="162">
        <f>IF(AND(K26&lt;=1608,L26&gt;=1571),1,0)</f>
        <v>0</v>
      </c>
      <c r="BB26" s="162">
        <f>IF(AND(K26&lt;=1621,L26&gt;=1609),1,0)</f>
        <v>0</v>
      </c>
      <c r="BC26" s="162">
        <f>IF(AND(K26&lt;=1648,L26&gt;=1622),1,0)</f>
        <v>0</v>
      </c>
      <c r="BD26" s="162">
        <f>IF(AND(K26&lt;=1680,L26&gt;=1649),1,0)</f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 s="209" t="str">
        <f t="shared" si="0"/>
        <v>Stayer</v>
      </c>
      <c r="BK26" s="209" t="str">
        <f t="shared" si="1"/>
        <v>Notactive</v>
      </c>
      <c r="BL26" s="209" t="str">
        <f t="shared" si="2"/>
        <v>Notactive</v>
      </c>
      <c r="BM26" s="209" t="str">
        <f t="shared" si="3"/>
        <v>Notactive</v>
      </c>
      <c r="BN26" s="209" t="str">
        <f t="shared" si="4"/>
        <v>Notactive</v>
      </c>
    </row>
    <row r="27" spans="1:66" ht="12" customHeight="1">
      <c r="A27" s="118" t="s">
        <v>1720</v>
      </c>
      <c r="B27" s="118" t="s">
        <v>1721</v>
      </c>
      <c r="C27" s="244" t="s">
        <v>1719</v>
      </c>
      <c r="D27" s="245" t="s">
        <v>4163</v>
      </c>
      <c r="E27" s="245"/>
      <c r="F27" s="66" t="s">
        <v>39</v>
      </c>
      <c r="G27" s="66"/>
      <c r="H27"/>
      <c r="I27"/>
      <c r="J27" s="29">
        <v>0</v>
      </c>
      <c r="K27" s="114">
        <v>1556</v>
      </c>
      <c r="L27" s="115">
        <v>1560</v>
      </c>
      <c r="M27" s="240" t="str">
        <f>CONCATENATE(LEFT(K27,3),"0")</f>
        <v>1550</v>
      </c>
      <c r="N27" s="240" t="str">
        <f>CONCATENATE(LEFT(L27,3),"0")</f>
        <v>1560</v>
      </c>
      <c r="O27" s="30">
        <f>L27-K27</f>
        <v>4</v>
      </c>
      <c r="P27" s="27">
        <v>0</v>
      </c>
      <c r="Q27" s="27">
        <v>0</v>
      </c>
      <c r="R27"/>
      <c r="S27" s="248"/>
      <c r="T27" s="35" t="s">
        <v>103</v>
      </c>
      <c r="U27" s="104">
        <v>51.0167</v>
      </c>
      <c r="V27" s="124">
        <v>4.4667000000000003</v>
      </c>
      <c r="W27" s="32">
        <v>0</v>
      </c>
      <c r="X27" s="33">
        <v>0</v>
      </c>
      <c r="Y27" s="127">
        <v>0</v>
      </c>
      <c r="Z27" s="133"/>
      <c r="AA27" s="249"/>
      <c r="AB27"/>
      <c r="AC27"/>
      <c r="AD27" s="249"/>
      <c r="AE27"/>
      <c r="AF27" s="248"/>
      <c r="AG27" s="249"/>
      <c r="AH27"/>
      <c r="AI27" s="248"/>
      <c r="AJ27" s="249"/>
      <c r="AK27"/>
      <c r="AL27" s="248"/>
      <c r="AM27" s="251"/>
      <c r="AN27" s="250"/>
      <c r="AO27"/>
      <c r="AP27"/>
      <c r="AQ27"/>
      <c r="AR27"/>
      <c r="AS27"/>
      <c r="AT27" s="249"/>
      <c r="AU27" s="248"/>
      <c r="AV27" s="249"/>
      <c r="AW27" s="248"/>
      <c r="AX27" s="249"/>
      <c r="AY27" s="249">
        <v>1</v>
      </c>
      <c r="AZ27" s="162">
        <f>IF(AND(K27&lt;=1570,L27&gt;=1540),1,0)</f>
        <v>1</v>
      </c>
      <c r="BA27" s="162">
        <f>IF(AND(K27&lt;=1608,L27&gt;=1571),1,0)</f>
        <v>0</v>
      </c>
      <c r="BB27" s="162">
        <f>IF(AND(K27&lt;=1621,L27&gt;=1609),1,0)</f>
        <v>0</v>
      </c>
      <c r="BC27" s="162">
        <f>IF(AND(K27&lt;=1648,L27&gt;=1622),1,0)</f>
        <v>0</v>
      </c>
      <c r="BD27" s="162">
        <f>IF(AND(K27&lt;=1680,L27&gt;=1649),1,0)</f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 s="209" t="str">
        <f t="shared" si="0"/>
        <v>Stayer</v>
      </c>
      <c r="BK27" s="209" t="str">
        <f t="shared" si="1"/>
        <v>Notactive</v>
      </c>
      <c r="BL27" s="209" t="str">
        <f t="shared" si="2"/>
        <v>Notactive</v>
      </c>
      <c r="BM27" s="209" t="str">
        <f t="shared" si="3"/>
        <v>Notactive</v>
      </c>
      <c r="BN27" s="209" t="str">
        <f t="shared" si="4"/>
        <v>Notactive</v>
      </c>
    </row>
    <row r="28" spans="1:66" ht="12" customHeight="1">
      <c r="A28" s="118" t="s">
        <v>1723</v>
      </c>
      <c r="B28" s="118" t="s">
        <v>1724</v>
      </c>
      <c r="C28" s="242" t="s">
        <v>1722</v>
      </c>
      <c r="D28" s="245" t="s">
        <v>4163</v>
      </c>
      <c r="E28" s="246"/>
      <c r="F28" s="66" t="s">
        <v>39</v>
      </c>
      <c r="G28" s="66"/>
      <c r="H28"/>
      <c r="I28"/>
      <c r="J28" s="29">
        <v>0</v>
      </c>
      <c r="K28" s="114">
        <v>1556</v>
      </c>
      <c r="L28" s="115">
        <v>1560</v>
      </c>
      <c r="M28" s="240" t="str">
        <f>CONCATENATE(LEFT(K28,3),"0")</f>
        <v>1550</v>
      </c>
      <c r="N28" s="240" t="str">
        <f>CONCATENATE(LEFT(L28,3),"0")</f>
        <v>1560</v>
      </c>
      <c r="O28" s="30">
        <f>L28-K28</f>
        <v>4</v>
      </c>
      <c r="P28" s="27">
        <v>0</v>
      </c>
      <c r="Q28" s="27">
        <v>0</v>
      </c>
      <c r="R28"/>
      <c r="S28" s="248"/>
      <c r="T28" s="35" t="s">
        <v>103</v>
      </c>
      <c r="U28" s="104">
        <v>51.0167</v>
      </c>
      <c r="V28" s="124">
        <v>4.4667000000000003</v>
      </c>
      <c r="W28" s="32">
        <v>0</v>
      </c>
      <c r="X28" s="33">
        <v>0</v>
      </c>
      <c r="Y28" s="127">
        <v>0</v>
      </c>
      <c r="Z28" s="133"/>
      <c r="AA28" s="249"/>
      <c r="AB28"/>
      <c r="AC28"/>
      <c r="AD28" s="249"/>
      <c r="AE28"/>
      <c r="AF28" s="248"/>
      <c r="AG28" s="249"/>
      <c r="AH28"/>
      <c r="AI28" s="248"/>
      <c r="AJ28" s="249"/>
      <c r="AK28"/>
      <c r="AL28" s="248"/>
      <c r="AM28" s="251"/>
      <c r="AN28" s="250"/>
      <c r="AO28"/>
      <c r="AP28"/>
      <c r="AQ28"/>
      <c r="AR28"/>
      <c r="AS28"/>
      <c r="AT28" s="249"/>
      <c r="AU28" s="248"/>
      <c r="AV28" s="249"/>
      <c r="AW28" s="248"/>
      <c r="AX28" s="249"/>
      <c r="AY28" s="249">
        <v>1</v>
      </c>
      <c r="AZ28" s="162">
        <f>IF(AND(K28&lt;=1570,L28&gt;=1540),1,0)</f>
        <v>1</v>
      </c>
      <c r="BA28" s="162">
        <f>IF(AND(K28&lt;=1608,L28&gt;=1571),1,0)</f>
        <v>0</v>
      </c>
      <c r="BB28" s="162">
        <f>IF(AND(K28&lt;=1621,L28&gt;=1609),1,0)</f>
        <v>0</v>
      </c>
      <c r="BC28" s="162">
        <f>IF(AND(K28&lt;=1648,L28&gt;=1622),1,0)</f>
        <v>0</v>
      </c>
      <c r="BD28" s="162">
        <f>IF(AND(K28&lt;=1680,L28&gt;=1649),1,0)</f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 s="209" t="str">
        <f t="shared" si="0"/>
        <v>Stayer</v>
      </c>
      <c r="BK28" s="209" t="str">
        <f t="shared" si="1"/>
        <v>Notactive</v>
      </c>
      <c r="BL28" s="209" t="str">
        <f t="shared" si="2"/>
        <v>Notactive</v>
      </c>
      <c r="BM28" s="209" t="str">
        <f t="shared" si="3"/>
        <v>Notactive</v>
      </c>
      <c r="BN28" s="209" t="str">
        <f t="shared" si="4"/>
        <v>Notactive</v>
      </c>
    </row>
    <row r="29" spans="1:66" ht="12" customHeight="1">
      <c r="A29" s="118" t="s">
        <v>1726</v>
      </c>
      <c r="B29" s="118" t="s">
        <v>1727</v>
      </c>
      <c r="C29" s="244" t="s">
        <v>1725</v>
      </c>
      <c r="D29" s="245" t="s">
        <v>4163</v>
      </c>
      <c r="E29" s="245"/>
      <c r="F29" s="66" t="s">
        <v>43</v>
      </c>
      <c r="G29" s="66"/>
      <c r="H29">
        <v>1</v>
      </c>
      <c r="I29"/>
      <c r="J29" s="29">
        <v>0</v>
      </c>
      <c r="K29" s="114">
        <v>1556</v>
      </c>
      <c r="L29" s="115">
        <v>1560</v>
      </c>
      <c r="M29" s="240" t="str">
        <f>CONCATENATE(LEFT(K29,3),"0")</f>
        <v>1550</v>
      </c>
      <c r="N29" s="240" t="str">
        <f>CONCATENATE(LEFT(L29,3),"0")</f>
        <v>1560</v>
      </c>
      <c r="O29" s="30">
        <f>L29-K29</f>
        <v>4</v>
      </c>
      <c r="P29" s="27">
        <v>0</v>
      </c>
      <c r="Q29" s="27">
        <v>0</v>
      </c>
      <c r="R29"/>
      <c r="S29" s="248"/>
      <c r="T29" s="35" t="s">
        <v>103</v>
      </c>
      <c r="U29" s="104">
        <v>51.0167</v>
      </c>
      <c r="V29" s="124">
        <v>4.4667000000000003</v>
      </c>
      <c r="W29" s="32">
        <v>0</v>
      </c>
      <c r="X29" s="33">
        <v>0</v>
      </c>
      <c r="Y29" s="127">
        <v>0</v>
      </c>
      <c r="Z29" s="133"/>
      <c r="AA29" s="249"/>
      <c r="AB29"/>
      <c r="AC29"/>
      <c r="AD29" s="249"/>
      <c r="AE29"/>
      <c r="AF29" s="248"/>
      <c r="AG29" s="249"/>
      <c r="AH29"/>
      <c r="AI29" s="248"/>
      <c r="AJ29" s="249"/>
      <c r="AK29"/>
      <c r="AL29" s="248"/>
      <c r="AM29" s="251"/>
      <c r="AN29" s="250"/>
      <c r="AO29"/>
      <c r="AP29"/>
      <c r="AQ29"/>
      <c r="AR29"/>
      <c r="AS29"/>
      <c r="AT29" s="249"/>
      <c r="AU29" s="248"/>
      <c r="AV29" s="249"/>
      <c r="AW29" s="248"/>
      <c r="AX29" s="249"/>
      <c r="AY29" s="249">
        <v>1</v>
      </c>
      <c r="AZ29" s="162">
        <f>IF(AND(K29&lt;=1570,L29&gt;=1540),1,0)</f>
        <v>1</v>
      </c>
      <c r="BA29" s="162">
        <f>IF(AND(K29&lt;=1608,L29&gt;=1571),1,0)</f>
        <v>0</v>
      </c>
      <c r="BB29" s="162">
        <f>IF(AND(K29&lt;=1621,L29&gt;=1609),1,0)</f>
        <v>0</v>
      </c>
      <c r="BC29" s="162">
        <f>IF(AND(K29&lt;=1648,L29&gt;=1622),1,0)</f>
        <v>0</v>
      </c>
      <c r="BD29" s="162">
        <f>IF(AND(K29&lt;=1680,L29&gt;=1649),1,0)</f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 s="209" t="str">
        <f t="shared" si="0"/>
        <v>Stayer</v>
      </c>
      <c r="BK29" s="209" t="str">
        <f t="shared" si="1"/>
        <v>Notactive</v>
      </c>
      <c r="BL29" s="209" t="str">
        <f t="shared" si="2"/>
        <v>Notactive</v>
      </c>
      <c r="BM29" s="209" t="str">
        <f t="shared" si="3"/>
        <v>Notactive</v>
      </c>
      <c r="BN29" s="209" t="str">
        <f t="shared" si="4"/>
        <v>Notactive</v>
      </c>
    </row>
    <row r="30" spans="1:66" ht="12" customHeight="1">
      <c r="A30" s="118" t="s">
        <v>1729</v>
      </c>
      <c r="B30" s="118" t="s">
        <v>1730</v>
      </c>
      <c r="C30" s="242" t="s">
        <v>1728</v>
      </c>
      <c r="D30" s="245" t="s">
        <v>4163</v>
      </c>
      <c r="E30" s="246"/>
      <c r="F30" s="66" t="s">
        <v>39</v>
      </c>
      <c r="G30" s="66"/>
      <c r="H30"/>
      <c r="I30"/>
      <c r="J30" s="29">
        <v>0</v>
      </c>
      <c r="K30" s="114">
        <v>1556</v>
      </c>
      <c r="L30" s="115">
        <v>1560</v>
      </c>
      <c r="M30" s="240" t="str">
        <f>CONCATENATE(LEFT(K30,3),"0")</f>
        <v>1550</v>
      </c>
      <c r="N30" s="240" t="str">
        <f>CONCATENATE(LEFT(L30,3),"0")</f>
        <v>1560</v>
      </c>
      <c r="O30" s="30">
        <f>L30-K30</f>
        <v>4</v>
      </c>
      <c r="P30" s="27">
        <v>0</v>
      </c>
      <c r="Q30" s="27">
        <v>0</v>
      </c>
      <c r="R30"/>
      <c r="S30" s="248"/>
      <c r="T30" s="35" t="s">
        <v>103</v>
      </c>
      <c r="U30" s="104">
        <v>51.0167</v>
      </c>
      <c r="V30" s="124">
        <v>4.4667000000000003</v>
      </c>
      <c r="W30" s="32">
        <v>0</v>
      </c>
      <c r="X30" s="33">
        <v>0</v>
      </c>
      <c r="Y30" s="127">
        <v>0</v>
      </c>
      <c r="Z30" s="133"/>
      <c r="AA30" s="249"/>
      <c r="AB30"/>
      <c r="AC30"/>
      <c r="AD30" s="249"/>
      <c r="AE30"/>
      <c r="AF30" s="248"/>
      <c r="AG30" s="249"/>
      <c r="AH30"/>
      <c r="AI30" s="248"/>
      <c r="AJ30" s="249"/>
      <c r="AK30"/>
      <c r="AL30" s="248"/>
      <c r="AM30" s="251"/>
      <c r="AN30" s="250"/>
      <c r="AO30"/>
      <c r="AP30"/>
      <c r="AQ30"/>
      <c r="AR30"/>
      <c r="AS30"/>
      <c r="AT30" s="249"/>
      <c r="AU30" s="248"/>
      <c r="AV30" s="249"/>
      <c r="AW30" s="248"/>
      <c r="AX30" s="249"/>
      <c r="AY30" s="249">
        <v>1</v>
      </c>
      <c r="AZ30" s="162">
        <f>IF(AND(K30&lt;=1570,L30&gt;=1540),1,0)</f>
        <v>1</v>
      </c>
      <c r="BA30" s="162">
        <f>IF(AND(K30&lt;=1608,L30&gt;=1571),1,0)</f>
        <v>0</v>
      </c>
      <c r="BB30" s="162">
        <f>IF(AND(K30&lt;=1621,L30&gt;=1609),1,0)</f>
        <v>0</v>
      </c>
      <c r="BC30" s="162">
        <f>IF(AND(K30&lt;=1648,L30&gt;=1622),1,0)</f>
        <v>0</v>
      </c>
      <c r="BD30" s="162">
        <f>IF(AND(K30&lt;=1680,L30&gt;=1649),1,0)</f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 s="209" t="str">
        <f t="shared" si="0"/>
        <v>Stayer</v>
      </c>
      <c r="BK30" s="209" t="str">
        <f t="shared" si="1"/>
        <v>Notactive</v>
      </c>
      <c r="BL30" s="209" t="str">
        <f t="shared" si="2"/>
        <v>Notactive</v>
      </c>
      <c r="BM30" s="209" t="str">
        <f t="shared" si="3"/>
        <v>Notactive</v>
      </c>
      <c r="BN30" s="209" t="str">
        <f t="shared" si="4"/>
        <v>Notactive</v>
      </c>
    </row>
    <row r="31" spans="1:66" ht="12" customHeight="1">
      <c r="A31" s="118" t="s">
        <v>1732</v>
      </c>
      <c r="B31" s="118" t="s">
        <v>1733</v>
      </c>
      <c r="C31" s="244" t="s">
        <v>1731</v>
      </c>
      <c r="D31" s="245" t="s">
        <v>4163</v>
      </c>
      <c r="E31" s="245"/>
      <c r="F31" s="66" t="s">
        <v>1194</v>
      </c>
      <c r="G31" s="66"/>
      <c r="H31"/>
      <c r="I31"/>
      <c r="J31" s="29">
        <v>0</v>
      </c>
      <c r="K31" s="114">
        <v>1556</v>
      </c>
      <c r="L31" s="115">
        <v>1560</v>
      </c>
      <c r="M31" s="240" t="str">
        <f>CONCATENATE(LEFT(K31,3),"0")</f>
        <v>1550</v>
      </c>
      <c r="N31" s="240" t="str">
        <f>CONCATENATE(LEFT(L31,3),"0")</f>
        <v>1560</v>
      </c>
      <c r="O31" s="30">
        <f>L31-K31</f>
        <v>4</v>
      </c>
      <c r="P31" s="27">
        <v>0</v>
      </c>
      <c r="Q31" s="27">
        <v>0</v>
      </c>
      <c r="R31"/>
      <c r="S31" s="248"/>
      <c r="T31" s="35" t="s">
        <v>103</v>
      </c>
      <c r="U31" s="104">
        <v>51.0167</v>
      </c>
      <c r="V31" s="124">
        <v>4.4667000000000003</v>
      </c>
      <c r="W31" s="32">
        <v>0</v>
      </c>
      <c r="X31" s="33">
        <v>0</v>
      </c>
      <c r="Y31" s="127">
        <v>0</v>
      </c>
      <c r="Z31" s="133"/>
      <c r="AA31" s="249"/>
      <c r="AB31"/>
      <c r="AC31"/>
      <c r="AD31" s="249"/>
      <c r="AE31"/>
      <c r="AF31" s="248"/>
      <c r="AG31" s="249"/>
      <c r="AH31"/>
      <c r="AI31" s="248"/>
      <c r="AJ31" s="249"/>
      <c r="AK31"/>
      <c r="AL31" s="248"/>
      <c r="AM31" s="251"/>
      <c r="AN31" s="250"/>
      <c r="AO31"/>
      <c r="AP31"/>
      <c r="AQ31"/>
      <c r="AR31"/>
      <c r="AS31"/>
      <c r="AT31" s="249"/>
      <c r="AU31" s="248"/>
      <c r="AV31" s="249"/>
      <c r="AW31" s="248"/>
      <c r="AX31" s="249"/>
      <c r="AY31" s="249">
        <v>1</v>
      </c>
      <c r="AZ31" s="162">
        <f>IF(AND(K31&lt;=1570,L31&gt;=1540),1,0)</f>
        <v>1</v>
      </c>
      <c r="BA31" s="162">
        <f>IF(AND(K31&lt;=1608,L31&gt;=1571),1,0)</f>
        <v>0</v>
      </c>
      <c r="BB31" s="162">
        <f>IF(AND(K31&lt;=1621,L31&gt;=1609),1,0)</f>
        <v>0</v>
      </c>
      <c r="BC31" s="162">
        <f>IF(AND(K31&lt;=1648,L31&gt;=1622),1,0)</f>
        <v>0</v>
      </c>
      <c r="BD31" s="162">
        <f>IF(AND(K31&lt;=1680,L31&gt;=1649),1,0)</f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 s="209" t="str">
        <f t="shared" si="0"/>
        <v>Stayer</v>
      </c>
      <c r="BK31" s="209" t="str">
        <f t="shared" si="1"/>
        <v>Notactive</v>
      </c>
      <c r="BL31" s="209" t="str">
        <f t="shared" si="2"/>
        <v>Notactive</v>
      </c>
      <c r="BM31" s="209" t="str">
        <f t="shared" si="3"/>
        <v>Notactive</v>
      </c>
      <c r="BN31" s="209" t="str">
        <f t="shared" si="4"/>
        <v>Notactive</v>
      </c>
    </row>
    <row r="32" spans="1:66" ht="12" customHeight="1">
      <c r="A32" s="118" t="s">
        <v>1735</v>
      </c>
      <c r="B32" s="118" t="s">
        <v>1736</v>
      </c>
      <c r="C32" s="242" t="s">
        <v>1734</v>
      </c>
      <c r="D32" s="245" t="s">
        <v>4163</v>
      </c>
      <c r="E32" s="246"/>
      <c r="F32" s="66" t="s">
        <v>43</v>
      </c>
      <c r="G32" s="66"/>
      <c r="H32"/>
      <c r="I32"/>
      <c r="J32" s="29">
        <v>0</v>
      </c>
      <c r="K32" s="114">
        <v>1556</v>
      </c>
      <c r="L32" s="115">
        <v>1560</v>
      </c>
      <c r="M32" s="240" t="str">
        <f>CONCATENATE(LEFT(K32,3),"0")</f>
        <v>1550</v>
      </c>
      <c r="N32" s="240" t="str">
        <f>CONCATENATE(LEFT(L32,3),"0")</f>
        <v>1560</v>
      </c>
      <c r="O32" s="30">
        <f>L32-K32</f>
        <v>4</v>
      </c>
      <c r="P32" s="27">
        <v>0</v>
      </c>
      <c r="Q32" s="27">
        <v>0</v>
      </c>
      <c r="R32"/>
      <c r="S32" s="248"/>
      <c r="T32" s="35" t="s">
        <v>103</v>
      </c>
      <c r="U32" s="104">
        <v>51.0167</v>
      </c>
      <c r="V32" s="124">
        <v>4.4667000000000003</v>
      </c>
      <c r="W32" s="32">
        <v>0</v>
      </c>
      <c r="X32" s="33">
        <v>0</v>
      </c>
      <c r="Y32" s="127">
        <v>0</v>
      </c>
      <c r="Z32" s="133"/>
      <c r="AA32" s="249"/>
      <c r="AB32"/>
      <c r="AC32"/>
      <c r="AD32" s="249"/>
      <c r="AE32"/>
      <c r="AF32" s="248"/>
      <c r="AG32" s="249"/>
      <c r="AH32"/>
      <c r="AI32" s="248"/>
      <c r="AJ32" s="249"/>
      <c r="AK32"/>
      <c r="AL32" s="248"/>
      <c r="AM32" s="251"/>
      <c r="AN32" s="250"/>
      <c r="AO32"/>
      <c r="AP32"/>
      <c r="AQ32"/>
      <c r="AR32"/>
      <c r="AS32"/>
      <c r="AT32" s="249"/>
      <c r="AU32" s="248"/>
      <c r="AV32" s="249"/>
      <c r="AW32" s="248"/>
      <c r="AX32" s="249"/>
      <c r="AY32" s="249">
        <v>1</v>
      </c>
      <c r="AZ32" s="162">
        <f>IF(AND(K32&lt;=1570,L32&gt;=1540),1,0)</f>
        <v>1</v>
      </c>
      <c r="BA32" s="162">
        <f>IF(AND(K32&lt;=1608,L32&gt;=1571),1,0)</f>
        <v>0</v>
      </c>
      <c r="BB32" s="162">
        <f>IF(AND(K32&lt;=1621,L32&gt;=1609),1,0)</f>
        <v>0</v>
      </c>
      <c r="BC32" s="162">
        <f>IF(AND(K32&lt;=1648,L32&gt;=1622),1,0)</f>
        <v>0</v>
      </c>
      <c r="BD32" s="162">
        <f>IF(AND(K32&lt;=1680,L32&gt;=1649),1,0)</f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 s="209" t="str">
        <f t="shared" si="0"/>
        <v>Stayer</v>
      </c>
      <c r="BK32" s="209" t="str">
        <f t="shared" si="1"/>
        <v>Notactive</v>
      </c>
      <c r="BL32" s="209" t="str">
        <f t="shared" si="2"/>
        <v>Notactive</v>
      </c>
      <c r="BM32" s="209" t="str">
        <f t="shared" si="3"/>
        <v>Notactive</v>
      </c>
      <c r="BN32" s="209" t="str">
        <f t="shared" si="4"/>
        <v>Notactive</v>
      </c>
    </row>
    <row r="33" spans="1:66" ht="12" customHeight="1">
      <c r="A33" s="118" t="s">
        <v>1738</v>
      </c>
      <c r="B33" s="118" t="s">
        <v>1739</v>
      </c>
      <c r="C33" s="244" t="s">
        <v>1737</v>
      </c>
      <c r="D33" s="245" t="s">
        <v>4163</v>
      </c>
      <c r="E33" s="245"/>
      <c r="F33" s="66" t="s">
        <v>39</v>
      </c>
      <c r="G33" s="66"/>
      <c r="H33"/>
      <c r="I33"/>
      <c r="J33" s="29">
        <v>0</v>
      </c>
      <c r="K33" s="114">
        <v>1556</v>
      </c>
      <c r="L33" s="115">
        <v>1560</v>
      </c>
      <c r="M33" s="240" t="str">
        <f>CONCATENATE(LEFT(K33,3),"0")</f>
        <v>1550</v>
      </c>
      <c r="N33" s="240" t="str">
        <f>CONCATENATE(LEFT(L33,3),"0")</f>
        <v>1560</v>
      </c>
      <c r="O33" s="30">
        <f>L33-K33</f>
        <v>4</v>
      </c>
      <c r="P33" s="27">
        <v>0</v>
      </c>
      <c r="Q33" s="27">
        <v>0</v>
      </c>
      <c r="R33"/>
      <c r="S33" s="248"/>
      <c r="T33" s="35" t="s">
        <v>103</v>
      </c>
      <c r="U33" s="104">
        <v>51.0167</v>
      </c>
      <c r="V33" s="124">
        <v>4.4667000000000003</v>
      </c>
      <c r="W33" s="32">
        <v>0</v>
      </c>
      <c r="X33" s="33">
        <v>0</v>
      </c>
      <c r="Y33" s="127">
        <v>0</v>
      </c>
      <c r="Z33" s="133"/>
      <c r="AA33" s="249"/>
      <c r="AB33"/>
      <c r="AC33"/>
      <c r="AD33" s="249"/>
      <c r="AE33"/>
      <c r="AF33" s="248"/>
      <c r="AG33" s="249"/>
      <c r="AH33"/>
      <c r="AI33" s="248"/>
      <c r="AJ33" s="249"/>
      <c r="AK33"/>
      <c r="AL33" s="248"/>
      <c r="AM33" s="251"/>
      <c r="AN33" s="250"/>
      <c r="AO33"/>
      <c r="AP33"/>
      <c r="AQ33"/>
      <c r="AR33"/>
      <c r="AS33"/>
      <c r="AT33" s="249"/>
      <c r="AU33" s="248"/>
      <c r="AV33" s="249"/>
      <c r="AW33" s="248"/>
      <c r="AX33" s="249"/>
      <c r="AY33" s="249">
        <v>1</v>
      </c>
      <c r="AZ33" s="162">
        <f>IF(AND(K33&lt;=1570,L33&gt;=1540),1,0)</f>
        <v>1</v>
      </c>
      <c r="BA33" s="162">
        <f>IF(AND(K33&lt;=1608,L33&gt;=1571),1,0)</f>
        <v>0</v>
      </c>
      <c r="BB33" s="162">
        <f>IF(AND(K33&lt;=1621,L33&gt;=1609),1,0)</f>
        <v>0</v>
      </c>
      <c r="BC33" s="162">
        <f>IF(AND(K33&lt;=1648,L33&gt;=1622),1,0)</f>
        <v>0</v>
      </c>
      <c r="BD33" s="162">
        <f>IF(AND(K33&lt;=1680,L33&gt;=1649),1,0)</f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 s="209" t="str">
        <f t="shared" si="0"/>
        <v>Stayer</v>
      </c>
      <c r="BK33" s="209" t="str">
        <f t="shared" si="1"/>
        <v>Notactive</v>
      </c>
      <c r="BL33" s="209" t="str">
        <f t="shared" si="2"/>
        <v>Notactive</v>
      </c>
      <c r="BM33" s="209" t="str">
        <f t="shared" si="3"/>
        <v>Notactive</v>
      </c>
      <c r="BN33" s="209" t="str">
        <f t="shared" si="4"/>
        <v>Notactive</v>
      </c>
    </row>
    <row r="34" spans="1:66" ht="12" customHeight="1">
      <c r="A34" s="118" t="s">
        <v>1741</v>
      </c>
      <c r="B34" s="118" t="s">
        <v>1742</v>
      </c>
      <c r="C34" s="242" t="s">
        <v>1740</v>
      </c>
      <c r="D34" s="245" t="s">
        <v>4163</v>
      </c>
      <c r="E34" s="246"/>
      <c r="F34" s="66" t="s">
        <v>39</v>
      </c>
      <c r="G34" s="66"/>
      <c r="H34"/>
      <c r="I34"/>
      <c r="J34" s="29">
        <v>0</v>
      </c>
      <c r="K34" s="114">
        <v>1556</v>
      </c>
      <c r="L34" s="115">
        <v>1560</v>
      </c>
      <c r="M34" s="240" t="str">
        <f>CONCATENATE(LEFT(K34,3),"0")</f>
        <v>1550</v>
      </c>
      <c r="N34" s="240" t="str">
        <f>CONCATENATE(LEFT(L34,3),"0")</f>
        <v>1560</v>
      </c>
      <c r="O34" s="30">
        <f>L34-K34</f>
        <v>4</v>
      </c>
      <c r="P34" s="27">
        <v>0</v>
      </c>
      <c r="Q34" s="27">
        <v>0</v>
      </c>
      <c r="R34"/>
      <c r="S34" s="248"/>
      <c r="T34" s="35" t="s">
        <v>103</v>
      </c>
      <c r="U34" s="104">
        <v>51.0167</v>
      </c>
      <c r="V34" s="124">
        <v>4.4667000000000003</v>
      </c>
      <c r="W34" s="32">
        <v>0</v>
      </c>
      <c r="X34" s="33">
        <v>0</v>
      </c>
      <c r="Y34" s="127">
        <v>0</v>
      </c>
      <c r="Z34" s="133"/>
      <c r="AA34" s="249"/>
      <c r="AB34"/>
      <c r="AC34"/>
      <c r="AD34" s="249"/>
      <c r="AE34"/>
      <c r="AF34" s="248"/>
      <c r="AG34" s="249"/>
      <c r="AH34"/>
      <c r="AI34" s="248"/>
      <c r="AJ34" s="249"/>
      <c r="AK34"/>
      <c r="AL34" s="248"/>
      <c r="AM34" s="251"/>
      <c r="AN34" s="250"/>
      <c r="AO34"/>
      <c r="AP34"/>
      <c r="AQ34"/>
      <c r="AR34"/>
      <c r="AS34"/>
      <c r="AT34" s="249"/>
      <c r="AU34" s="248"/>
      <c r="AV34" s="249"/>
      <c r="AW34" s="248"/>
      <c r="AX34" s="249"/>
      <c r="AY34" s="249">
        <v>1</v>
      </c>
      <c r="AZ34" s="162">
        <f>IF(AND(K34&lt;=1570,L34&gt;=1540),1,0)</f>
        <v>1</v>
      </c>
      <c r="BA34" s="162">
        <f>IF(AND(K34&lt;=1608,L34&gt;=1571),1,0)</f>
        <v>0</v>
      </c>
      <c r="BB34" s="162">
        <f>IF(AND(K34&lt;=1621,L34&gt;=1609),1,0)</f>
        <v>0</v>
      </c>
      <c r="BC34" s="162">
        <f>IF(AND(K34&lt;=1648,L34&gt;=1622),1,0)</f>
        <v>0</v>
      </c>
      <c r="BD34" s="162">
        <f>IF(AND(K34&lt;=1680,L34&gt;=1649),1,0)</f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 s="209" t="str">
        <f t="shared" si="0"/>
        <v>Stayer</v>
      </c>
      <c r="BK34" s="209" t="str">
        <f t="shared" si="1"/>
        <v>Notactive</v>
      </c>
      <c r="BL34" s="209" t="str">
        <f t="shared" si="2"/>
        <v>Notactive</v>
      </c>
      <c r="BM34" s="209" t="str">
        <f t="shared" si="3"/>
        <v>Notactive</v>
      </c>
      <c r="BN34" s="209" t="str">
        <f t="shared" si="4"/>
        <v>Notactive</v>
      </c>
    </row>
    <row r="35" spans="1:66" ht="12" customHeight="1">
      <c r="A35" s="118" t="s">
        <v>1745</v>
      </c>
      <c r="B35" s="118" t="s">
        <v>1746</v>
      </c>
      <c r="C35" s="242" t="s">
        <v>1744</v>
      </c>
      <c r="D35" s="245" t="s">
        <v>4163</v>
      </c>
      <c r="E35" s="246"/>
      <c r="F35" s="114" t="s">
        <v>39</v>
      </c>
      <c r="G35" s="114"/>
      <c r="H35"/>
      <c r="I35"/>
      <c r="J35" s="29">
        <v>0</v>
      </c>
      <c r="K35" s="114">
        <v>1557</v>
      </c>
      <c r="L35" s="115">
        <v>1561</v>
      </c>
      <c r="M35" s="240" t="str">
        <f>CONCATENATE(LEFT(K35,3),"0")</f>
        <v>1550</v>
      </c>
      <c r="N35" s="240" t="str">
        <f>CONCATENATE(LEFT(L35,3),"0")</f>
        <v>1560</v>
      </c>
      <c r="O35" s="30">
        <f>L35-K35</f>
        <v>4</v>
      </c>
      <c r="P35" s="27">
        <v>0</v>
      </c>
      <c r="Q35" s="27">
        <v>0</v>
      </c>
      <c r="R35"/>
      <c r="S35" s="248"/>
      <c r="T35" s="35" t="s">
        <v>103</v>
      </c>
      <c r="U35" s="104">
        <v>51.0167</v>
      </c>
      <c r="V35" s="124">
        <v>4.4667000000000003</v>
      </c>
      <c r="W35" s="32">
        <v>0</v>
      </c>
      <c r="X35" s="33">
        <v>0</v>
      </c>
      <c r="Y35" s="127">
        <v>0</v>
      </c>
      <c r="Z35" s="133"/>
      <c r="AA35" s="249"/>
      <c r="AB35"/>
      <c r="AC35"/>
      <c r="AD35" s="249"/>
      <c r="AE35"/>
      <c r="AF35" s="248"/>
      <c r="AG35" s="249"/>
      <c r="AH35"/>
      <c r="AI35" s="248"/>
      <c r="AJ35" s="249"/>
      <c r="AK35"/>
      <c r="AL35" s="248"/>
      <c r="AM35" s="251"/>
      <c r="AN35" s="250"/>
      <c r="AO35"/>
      <c r="AP35"/>
      <c r="AQ35"/>
      <c r="AR35"/>
      <c r="AS35"/>
      <c r="AT35" s="249"/>
      <c r="AU35" s="248"/>
      <c r="AV35" s="249"/>
      <c r="AW35" s="248"/>
      <c r="AX35" s="249"/>
      <c r="AY35" s="249">
        <v>1</v>
      </c>
      <c r="AZ35" s="162">
        <f>IF(AND(K35&lt;=1570,L35&gt;=1540),1,0)</f>
        <v>1</v>
      </c>
      <c r="BA35" s="162">
        <f>IF(AND(K35&lt;=1608,L35&gt;=1571),1,0)</f>
        <v>0</v>
      </c>
      <c r="BB35" s="162">
        <f>IF(AND(K35&lt;=1621,L35&gt;=1609),1,0)</f>
        <v>0</v>
      </c>
      <c r="BC35" s="162">
        <f>IF(AND(K35&lt;=1648,L35&gt;=1622),1,0)</f>
        <v>0</v>
      </c>
      <c r="BD35" s="162">
        <f>IF(AND(K35&lt;=1680,L35&gt;=1649),1,0)</f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 s="209" t="str">
        <f t="shared" si="0"/>
        <v>Stayer</v>
      </c>
      <c r="BK35" s="209" t="str">
        <f t="shared" si="1"/>
        <v>Notactive</v>
      </c>
      <c r="BL35" s="209" t="str">
        <f t="shared" si="2"/>
        <v>Notactive</v>
      </c>
      <c r="BM35" s="209" t="str">
        <f t="shared" si="3"/>
        <v>Notactive</v>
      </c>
      <c r="BN35" s="209" t="str">
        <f t="shared" si="4"/>
        <v>Notactive</v>
      </c>
    </row>
    <row r="36" spans="1:66" ht="12" customHeight="1">
      <c r="A36" s="118" t="s">
        <v>1748</v>
      </c>
      <c r="B36" s="118" t="s">
        <v>1749</v>
      </c>
      <c r="C36" s="244" t="s">
        <v>1747</v>
      </c>
      <c r="D36" s="245" t="s">
        <v>4163</v>
      </c>
      <c r="E36" s="245"/>
      <c r="F36" s="66" t="s">
        <v>43</v>
      </c>
      <c r="G36" s="66"/>
      <c r="H36"/>
      <c r="I36"/>
      <c r="J36" s="29">
        <v>0</v>
      </c>
      <c r="K36" s="114">
        <v>1557</v>
      </c>
      <c r="L36" s="115">
        <v>1561</v>
      </c>
      <c r="M36" s="240" t="str">
        <f>CONCATENATE(LEFT(K36,3),"0")</f>
        <v>1550</v>
      </c>
      <c r="N36" s="240" t="str">
        <f>CONCATENATE(LEFT(L36,3),"0")</f>
        <v>1560</v>
      </c>
      <c r="O36" s="30">
        <f>L36-K36</f>
        <v>4</v>
      </c>
      <c r="P36" s="27">
        <v>0</v>
      </c>
      <c r="Q36" s="27">
        <v>0</v>
      </c>
      <c r="R36"/>
      <c r="S36" s="248"/>
      <c r="T36" s="35" t="s">
        <v>103</v>
      </c>
      <c r="U36" s="104">
        <v>51.0167</v>
      </c>
      <c r="V36" s="124">
        <v>4.4667000000000003</v>
      </c>
      <c r="W36" s="32">
        <v>0</v>
      </c>
      <c r="X36" s="33">
        <v>0</v>
      </c>
      <c r="Y36" s="127">
        <v>0</v>
      </c>
      <c r="Z36" s="133"/>
      <c r="AA36" s="249"/>
      <c r="AB36"/>
      <c r="AC36"/>
      <c r="AD36" s="249"/>
      <c r="AE36"/>
      <c r="AF36" s="248"/>
      <c r="AG36" s="249"/>
      <c r="AH36"/>
      <c r="AI36" s="248"/>
      <c r="AJ36" s="249"/>
      <c r="AK36"/>
      <c r="AL36" s="248"/>
      <c r="AM36" s="251"/>
      <c r="AN36" s="250"/>
      <c r="AO36"/>
      <c r="AP36"/>
      <c r="AQ36"/>
      <c r="AR36"/>
      <c r="AS36"/>
      <c r="AT36" s="249"/>
      <c r="AU36" s="248"/>
      <c r="AV36" s="249"/>
      <c r="AW36" s="248"/>
      <c r="AX36" s="249"/>
      <c r="AY36" s="249">
        <v>1</v>
      </c>
      <c r="AZ36" s="162">
        <f>IF(AND(K36&lt;=1570,L36&gt;=1540),1,0)</f>
        <v>1</v>
      </c>
      <c r="BA36" s="162">
        <f>IF(AND(K36&lt;=1608,L36&gt;=1571),1,0)</f>
        <v>0</v>
      </c>
      <c r="BB36" s="162">
        <f>IF(AND(K36&lt;=1621,L36&gt;=1609),1,0)</f>
        <v>0</v>
      </c>
      <c r="BC36" s="162">
        <f>IF(AND(K36&lt;=1648,L36&gt;=1622),1,0)</f>
        <v>0</v>
      </c>
      <c r="BD36" s="162">
        <f>IF(AND(K36&lt;=1680,L36&gt;=1649),1,0)</f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 s="209" t="str">
        <f t="shared" si="0"/>
        <v>Stayer</v>
      </c>
      <c r="BK36" s="209" t="str">
        <f t="shared" si="1"/>
        <v>Notactive</v>
      </c>
      <c r="BL36" s="209" t="str">
        <f t="shared" si="2"/>
        <v>Notactive</v>
      </c>
      <c r="BM36" s="209" t="str">
        <f t="shared" si="3"/>
        <v>Notactive</v>
      </c>
      <c r="BN36" s="209" t="str">
        <f t="shared" si="4"/>
        <v>Notactive</v>
      </c>
    </row>
    <row r="37" spans="1:66" ht="12" customHeight="1">
      <c r="A37" s="118" t="s">
        <v>1751</v>
      </c>
      <c r="B37" s="118" t="s">
        <v>1752</v>
      </c>
      <c r="C37" s="242" t="s">
        <v>1750</v>
      </c>
      <c r="D37" s="245" t="s">
        <v>4163</v>
      </c>
      <c r="E37" s="246"/>
      <c r="F37" s="66" t="s">
        <v>39</v>
      </c>
      <c r="G37" s="66"/>
      <c r="H37"/>
      <c r="I37"/>
      <c r="J37" s="29">
        <v>0</v>
      </c>
      <c r="K37" s="114">
        <v>1557</v>
      </c>
      <c r="L37" s="115">
        <v>1561</v>
      </c>
      <c r="M37" s="240" t="str">
        <f>CONCATENATE(LEFT(K37,3),"0")</f>
        <v>1550</v>
      </c>
      <c r="N37" s="240" t="str">
        <f>CONCATENATE(LEFT(L37,3),"0")</f>
        <v>1560</v>
      </c>
      <c r="O37" s="30">
        <f>L37-K37</f>
        <v>4</v>
      </c>
      <c r="P37" s="27">
        <v>0</v>
      </c>
      <c r="Q37" s="27">
        <v>0</v>
      </c>
      <c r="R37"/>
      <c r="S37" s="248"/>
      <c r="T37" s="35" t="s">
        <v>103</v>
      </c>
      <c r="U37" s="104">
        <v>51.0167</v>
      </c>
      <c r="V37" s="124">
        <v>4.4667000000000003</v>
      </c>
      <c r="W37" s="32">
        <v>0</v>
      </c>
      <c r="X37" s="33">
        <v>0</v>
      </c>
      <c r="Y37" s="127">
        <v>0</v>
      </c>
      <c r="Z37" s="133"/>
      <c r="AA37" s="249"/>
      <c r="AB37"/>
      <c r="AC37"/>
      <c r="AD37" s="249"/>
      <c r="AE37"/>
      <c r="AF37" s="248"/>
      <c r="AG37" s="249"/>
      <c r="AH37"/>
      <c r="AI37" s="248"/>
      <c r="AJ37" s="249"/>
      <c r="AK37"/>
      <c r="AL37" s="248"/>
      <c r="AM37" s="251"/>
      <c r="AN37" s="250"/>
      <c r="AO37"/>
      <c r="AP37"/>
      <c r="AQ37"/>
      <c r="AR37"/>
      <c r="AS37"/>
      <c r="AT37" s="249"/>
      <c r="AU37" s="248"/>
      <c r="AV37" s="249"/>
      <c r="AW37" s="248"/>
      <c r="AX37" s="249"/>
      <c r="AY37" s="249">
        <v>1</v>
      </c>
      <c r="AZ37" s="162">
        <f>IF(AND(K37&lt;=1570,L37&gt;=1540),1,0)</f>
        <v>1</v>
      </c>
      <c r="BA37" s="162">
        <f>IF(AND(K37&lt;=1608,L37&gt;=1571),1,0)</f>
        <v>0</v>
      </c>
      <c r="BB37" s="162">
        <f>IF(AND(K37&lt;=1621,L37&gt;=1609),1,0)</f>
        <v>0</v>
      </c>
      <c r="BC37" s="162">
        <f>IF(AND(K37&lt;=1648,L37&gt;=1622),1,0)</f>
        <v>0</v>
      </c>
      <c r="BD37" s="162">
        <f>IF(AND(K37&lt;=1680,L37&gt;=1649),1,0)</f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 s="209" t="str">
        <f t="shared" si="0"/>
        <v>Stayer</v>
      </c>
      <c r="BK37" s="209" t="str">
        <f t="shared" si="1"/>
        <v>Notactive</v>
      </c>
      <c r="BL37" s="209" t="str">
        <f t="shared" si="2"/>
        <v>Notactive</v>
      </c>
      <c r="BM37" s="209" t="str">
        <f t="shared" si="3"/>
        <v>Notactive</v>
      </c>
      <c r="BN37" s="209" t="str">
        <f t="shared" si="4"/>
        <v>Notactive</v>
      </c>
    </row>
    <row r="38" spans="1:66" ht="12" customHeight="1">
      <c r="A38" s="118" t="s">
        <v>1754</v>
      </c>
      <c r="B38" s="118" t="s">
        <v>1755</v>
      </c>
      <c r="C38" s="244" t="s">
        <v>1753</v>
      </c>
      <c r="D38" s="245" t="s">
        <v>4163</v>
      </c>
      <c r="E38" s="245"/>
      <c r="F38" s="66" t="s">
        <v>39</v>
      </c>
      <c r="G38" s="66"/>
      <c r="H38"/>
      <c r="I38"/>
      <c r="J38" s="29">
        <v>0</v>
      </c>
      <c r="K38" s="114">
        <v>1557</v>
      </c>
      <c r="L38" s="115">
        <v>1561</v>
      </c>
      <c r="M38" s="240" t="str">
        <f>CONCATENATE(LEFT(K38,3),"0")</f>
        <v>1550</v>
      </c>
      <c r="N38" s="240" t="str">
        <f>CONCATENATE(LEFT(L38,3),"0")</f>
        <v>1560</v>
      </c>
      <c r="O38" s="30">
        <f>L38-K38</f>
        <v>4</v>
      </c>
      <c r="P38" s="27">
        <v>0</v>
      </c>
      <c r="Q38" s="27">
        <v>0</v>
      </c>
      <c r="R38"/>
      <c r="S38" s="248"/>
      <c r="T38" s="35" t="s">
        <v>103</v>
      </c>
      <c r="U38" s="104">
        <v>51.0167</v>
      </c>
      <c r="V38" s="124">
        <v>4.4667000000000003</v>
      </c>
      <c r="W38" s="32">
        <v>0</v>
      </c>
      <c r="X38" s="33">
        <v>0</v>
      </c>
      <c r="Y38" s="127">
        <v>0</v>
      </c>
      <c r="Z38" s="133"/>
      <c r="AA38" s="249"/>
      <c r="AB38"/>
      <c r="AC38"/>
      <c r="AD38" s="249"/>
      <c r="AE38"/>
      <c r="AF38" s="248"/>
      <c r="AG38" s="249"/>
      <c r="AH38"/>
      <c r="AI38" s="248"/>
      <c r="AJ38" s="249"/>
      <c r="AK38"/>
      <c r="AL38" s="248"/>
      <c r="AM38" s="251"/>
      <c r="AN38" s="250"/>
      <c r="AO38"/>
      <c r="AP38"/>
      <c r="AQ38"/>
      <c r="AR38"/>
      <c r="AS38"/>
      <c r="AT38" s="249"/>
      <c r="AU38" s="248"/>
      <c r="AV38" s="249"/>
      <c r="AW38" s="248"/>
      <c r="AX38" s="249"/>
      <c r="AY38" s="249">
        <v>1</v>
      </c>
      <c r="AZ38" s="162">
        <f>IF(AND(K38&lt;=1570,L38&gt;=1540),1,0)</f>
        <v>1</v>
      </c>
      <c r="BA38" s="162">
        <f>IF(AND(K38&lt;=1608,L38&gt;=1571),1,0)</f>
        <v>0</v>
      </c>
      <c r="BB38" s="162">
        <f>IF(AND(K38&lt;=1621,L38&gt;=1609),1,0)</f>
        <v>0</v>
      </c>
      <c r="BC38" s="162">
        <f>IF(AND(K38&lt;=1648,L38&gt;=1622),1,0)</f>
        <v>0</v>
      </c>
      <c r="BD38" s="162">
        <f>IF(AND(K38&lt;=1680,L38&gt;=1649),1,0)</f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 s="209" t="str">
        <f t="shared" si="0"/>
        <v>Stayer</v>
      </c>
      <c r="BK38" s="209" t="str">
        <f t="shared" si="1"/>
        <v>Notactive</v>
      </c>
      <c r="BL38" s="209" t="str">
        <f t="shared" si="2"/>
        <v>Notactive</v>
      </c>
      <c r="BM38" s="209" t="str">
        <f t="shared" si="3"/>
        <v>Notactive</v>
      </c>
      <c r="BN38" s="209" t="str">
        <f t="shared" si="4"/>
        <v>Notactive</v>
      </c>
    </row>
    <row r="39" spans="1:66" ht="12" customHeight="1">
      <c r="A39" s="118" t="s">
        <v>1757</v>
      </c>
      <c r="B39" s="118" t="s">
        <v>1758</v>
      </c>
      <c r="C39" s="242" t="s">
        <v>1756</v>
      </c>
      <c r="D39" s="245" t="s">
        <v>4163</v>
      </c>
      <c r="E39" s="246"/>
      <c r="F39" s="66" t="s">
        <v>39</v>
      </c>
      <c r="G39" s="66"/>
      <c r="H39"/>
      <c r="I39"/>
      <c r="J39" s="29">
        <v>0</v>
      </c>
      <c r="K39" s="114">
        <v>1557</v>
      </c>
      <c r="L39" s="115">
        <v>1561</v>
      </c>
      <c r="M39" s="240" t="str">
        <f>CONCATENATE(LEFT(K39,3),"0")</f>
        <v>1550</v>
      </c>
      <c r="N39" s="240" t="str">
        <f>CONCATENATE(LEFT(L39,3),"0")</f>
        <v>1560</v>
      </c>
      <c r="O39" s="30">
        <f>L39-K39</f>
        <v>4</v>
      </c>
      <c r="P39" s="27">
        <v>0</v>
      </c>
      <c r="Q39" s="27">
        <v>0</v>
      </c>
      <c r="R39"/>
      <c r="S39" s="248"/>
      <c r="T39" s="35" t="s">
        <v>103</v>
      </c>
      <c r="U39" s="104">
        <v>51.0167</v>
      </c>
      <c r="V39" s="124">
        <v>4.4667000000000003</v>
      </c>
      <c r="W39" s="32">
        <v>0</v>
      </c>
      <c r="X39" s="33">
        <v>0</v>
      </c>
      <c r="Y39" s="127">
        <v>0</v>
      </c>
      <c r="Z39" s="133"/>
      <c r="AA39" s="249"/>
      <c r="AB39"/>
      <c r="AC39"/>
      <c r="AD39" s="249"/>
      <c r="AE39"/>
      <c r="AF39" s="248"/>
      <c r="AG39" s="249"/>
      <c r="AH39"/>
      <c r="AI39" s="248"/>
      <c r="AJ39" s="249"/>
      <c r="AK39"/>
      <c r="AL39" s="248"/>
      <c r="AM39" s="251"/>
      <c r="AN39" s="250"/>
      <c r="AO39"/>
      <c r="AP39"/>
      <c r="AQ39"/>
      <c r="AR39"/>
      <c r="AS39"/>
      <c r="AT39" s="249"/>
      <c r="AU39" s="248"/>
      <c r="AV39" s="249"/>
      <c r="AW39" s="248"/>
      <c r="AX39" s="249"/>
      <c r="AY39" s="249">
        <v>1</v>
      </c>
      <c r="AZ39" s="162">
        <f>IF(AND(K39&lt;=1570,L39&gt;=1540),1,0)</f>
        <v>1</v>
      </c>
      <c r="BA39" s="162">
        <f>IF(AND(K39&lt;=1608,L39&gt;=1571),1,0)</f>
        <v>0</v>
      </c>
      <c r="BB39" s="162">
        <f>IF(AND(K39&lt;=1621,L39&gt;=1609),1,0)</f>
        <v>0</v>
      </c>
      <c r="BC39" s="162">
        <f>IF(AND(K39&lt;=1648,L39&gt;=1622),1,0)</f>
        <v>0</v>
      </c>
      <c r="BD39" s="162">
        <f>IF(AND(K39&lt;=1680,L39&gt;=1649),1,0)</f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 s="209" t="str">
        <f t="shared" si="0"/>
        <v>Stayer</v>
      </c>
      <c r="BK39" s="209" t="str">
        <f t="shared" si="1"/>
        <v>Notactive</v>
      </c>
      <c r="BL39" s="209" t="str">
        <f t="shared" si="2"/>
        <v>Notactive</v>
      </c>
      <c r="BM39" s="209" t="str">
        <f t="shared" si="3"/>
        <v>Notactive</v>
      </c>
      <c r="BN39" s="209" t="str">
        <f t="shared" si="4"/>
        <v>Notactive</v>
      </c>
    </row>
    <row r="40" spans="1:66" ht="12" customHeight="1">
      <c r="A40" s="118" t="s">
        <v>1760</v>
      </c>
      <c r="B40" s="118" t="s">
        <v>1761</v>
      </c>
      <c r="C40" s="244" t="s">
        <v>1759</v>
      </c>
      <c r="D40" s="245" t="s">
        <v>4163</v>
      </c>
      <c r="E40" s="245"/>
      <c r="F40" s="66" t="s">
        <v>43</v>
      </c>
      <c r="G40" s="66"/>
      <c r="H40"/>
      <c r="I40"/>
      <c r="J40" s="29">
        <v>0</v>
      </c>
      <c r="K40" s="114">
        <v>1558</v>
      </c>
      <c r="L40" s="115">
        <v>1562</v>
      </c>
      <c r="M40" s="240" t="str">
        <f>CONCATENATE(LEFT(K40,3),"0")</f>
        <v>1550</v>
      </c>
      <c r="N40" s="240" t="str">
        <f>CONCATENATE(LEFT(L40,3),"0")</f>
        <v>1560</v>
      </c>
      <c r="O40" s="30">
        <f>L40-K40</f>
        <v>4</v>
      </c>
      <c r="P40" s="27">
        <v>0</v>
      </c>
      <c r="Q40" s="27">
        <v>0</v>
      </c>
      <c r="R40"/>
      <c r="S40" s="248"/>
      <c r="T40" s="35" t="s">
        <v>103</v>
      </c>
      <c r="U40" s="104">
        <v>51.0167</v>
      </c>
      <c r="V40" s="124">
        <v>4.4667000000000003</v>
      </c>
      <c r="W40" s="32">
        <v>0</v>
      </c>
      <c r="X40" s="33">
        <v>0</v>
      </c>
      <c r="Y40" s="127">
        <v>0</v>
      </c>
      <c r="Z40" s="133"/>
      <c r="AA40" s="249"/>
      <c r="AB40"/>
      <c r="AC40"/>
      <c r="AD40" s="249"/>
      <c r="AE40"/>
      <c r="AF40" s="248"/>
      <c r="AG40" s="249"/>
      <c r="AH40"/>
      <c r="AI40" s="248"/>
      <c r="AJ40" s="249"/>
      <c r="AK40"/>
      <c r="AL40" s="248"/>
      <c r="AM40" s="251"/>
      <c r="AN40" s="250"/>
      <c r="AO40"/>
      <c r="AP40"/>
      <c r="AQ40"/>
      <c r="AR40"/>
      <c r="AS40"/>
      <c r="AT40" s="249"/>
      <c r="AU40" s="248"/>
      <c r="AV40" s="249"/>
      <c r="AW40" s="248"/>
      <c r="AX40" s="249"/>
      <c r="AY40" s="249">
        <v>1</v>
      </c>
      <c r="AZ40" s="162">
        <f>IF(AND(K40&lt;=1570,L40&gt;=1540),1,0)</f>
        <v>1</v>
      </c>
      <c r="BA40" s="162">
        <f>IF(AND(K40&lt;=1608,L40&gt;=1571),1,0)</f>
        <v>0</v>
      </c>
      <c r="BB40" s="162">
        <f>IF(AND(K40&lt;=1621,L40&gt;=1609),1,0)</f>
        <v>0</v>
      </c>
      <c r="BC40" s="162">
        <f>IF(AND(K40&lt;=1648,L40&gt;=1622),1,0)</f>
        <v>0</v>
      </c>
      <c r="BD40" s="162">
        <f>IF(AND(K40&lt;=1680,L40&gt;=1649),1,0)</f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 s="209" t="str">
        <f t="shared" si="0"/>
        <v>Stayer</v>
      </c>
      <c r="BK40" s="209" t="str">
        <f t="shared" si="1"/>
        <v>Notactive</v>
      </c>
      <c r="BL40" s="209" t="str">
        <f t="shared" si="2"/>
        <v>Notactive</v>
      </c>
      <c r="BM40" s="209" t="str">
        <f t="shared" si="3"/>
        <v>Notactive</v>
      </c>
      <c r="BN40" s="209" t="str">
        <f t="shared" si="4"/>
        <v>Notactive</v>
      </c>
    </row>
    <row r="41" spans="1:66" ht="12" customHeight="1">
      <c r="A41" s="118" t="s">
        <v>1763</v>
      </c>
      <c r="B41" s="118" t="s">
        <v>1761</v>
      </c>
      <c r="C41" s="242" t="s">
        <v>1762</v>
      </c>
      <c r="D41" s="245" t="s">
        <v>4163</v>
      </c>
      <c r="E41" s="246"/>
      <c r="F41" s="66" t="s">
        <v>43</v>
      </c>
      <c r="G41" s="66"/>
      <c r="H41"/>
      <c r="I41"/>
      <c r="J41" s="29">
        <v>0</v>
      </c>
      <c r="K41" s="114">
        <v>1558</v>
      </c>
      <c r="L41" s="115">
        <v>1562</v>
      </c>
      <c r="M41" s="240" t="str">
        <f>CONCATENATE(LEFT(K41,3),"0")</f>
        <v>1550</v>
      </c>
      <c r="N41" s="240" t="str">
        <f>CONCATENATE(LEFT(L41,3),"0")</f>
        <v>1560</v>
      </c>
      <c r="O41" s="30">
        <f>L41-K41</f>
        <v>4</v>
      </c>
      <c r="P41" s="27">
        <v>0</v>
      </c>
      <c r="Q41" s="27">
        <v>0</v>
      </c>
      <c r="R41"/>
      <c r="S41" s="248"/>
      <c r="T41" s="35" t="s">
        <v>103</v>
      </c>
      <c r="U41" s="104">
        <v>51.0167</v>
      </c>
      <c r="V41" s="124">
        <v>4.4667000000000003</v>
      </c>
      <c r="W41" s="32">
        <v>0</v>
      </c>
      <c r="X41" s="33">
        <v>0</v>
      </c>
      <c r="Y41" s="127">
        <v>0</v>
      </c>
      <c r="Z41" s="133"/>
      <c r="AA41" s="249"/>
      <c r="AB41"/>
      <c r="AC41"/>
      <c r="AD41" s="249"/>
      <c r="AE41"/>
      <c r="AF41" s="248"/>
      <c r="AG41" s="249"/>
      <c r="AH41"/>
      <c r="AI41" s="248"/>
      <c r="AJ41" s="249"/>
      <c r="AK41"/>
      <c r="AL41" s="248"/>
      <c r="AM41" s="251"/>
      <c r="AN41" s="250"/>
      <c r="AO41"/>
      <c r="AP41"/>
      <c r="AQ41"/>
      <c r="AR41"/>
      <c r="AS41"/>
      <c r="AT41" s="249"/>
      <c r="AU41" s="248"/>
      <c r="AV41" s="249"/>
      <c r="AW41" s="248"/>
      <c r="AX41" s="249"/>
      <c r="AY41" s="249">
        <v>1</v>
      </c>
      <c r="AZ41" s="162">
        <f>IF(AND(K41&lt;=1570,L41&gt;=1540),1,0)</f>
        <v>1</v>
      </c>
      <c r="BA41" s="162">
        <f>IF(AND(K41&lt;=1608,L41&gt;=1571),1,0)</f>
        <v>0</v>
      </c>
      <c r="BB41" s="162">
        <f>IF(AND(K41&lt;=1621,L41&gt;=1609),1,0)</f>
        <v>0</v>
      </c>
      <c r="BC41" s="162">
        <f>IF(AND(K41&lt;=1648,L41&gt;=1622),1,0)</f>
        <v>0</v>
      </c>
      <c r="BD41" s="162">
        <f>IF(AND(K41&lt;=1680,L41&gt;=1649),1,0)</f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 s="209" t="str">
        <f t="shared" si="0"/>
        <v>Stayer</v>
      </c>
      <c r="BK41" s="209" t="str">
        <f t="shared" si="1"/>
        <v>Notactive</v>
      </c>
      <c r="BL41" s="209" t="str">
        <f t="shared" si="2"/>
        <v>Notactive</v>
      </c>
      <c r="BM41" s="209" t="str">
        <f t="shared" si="3"/>
        <v>Notactive</v>
      </c>
      <c r="BN41" s="209" t="str">
        <f t="shared" si="4"/>
        <v>Notactive</v>
      </c>
    </row>
    <row r="42" spans="1:66" ht="12" customHeight="1">
      <c r="A42" s="118" t="s">
        <v>1765</v>
      </c>
      <c r="B42" s="118" t="s">
        <v>1766</v>
      </c>
      <c r="C42" s="244" t="s">
        <v>1764</v>
      </c>
      <c r="D42" s="245" t="s">
        <v>4163</v>
      </c>
      <c r="E42" s="245"/>
      <c r="F42" s="66" t="s">
        <v>43</v>
      </c>
      <c r="G42" s="66"/>
      <c r="H42"/>
      <c r="I42"/>
      <c r="J42" s="29">
        <v>0</v>
      </c>
      <c r="K42" s="114">
        <v>1558</v>
      </c>
      <c r="L42" s="115">
        <v>1562</v>
      </c>
      <c r="M42" s="240" t="str">
        <f>CONCATENATE(LEFT(K42,3),"0")</f>
        <v>1550</v>
      </c>
      <c r="N42" s="240" t="str">
        <f>CONCATENATE(LEFT(L42,3),"0")</f>
        <v>1560</v>
      </c>
      <c r="O42" s="30">
        <f>L42-K42</f>
        <v>4</v>
      </c>
      <c r="P42" s="27">
        <v>0</v>
      </c>
      <c r="Q42" s="27">
        <v>0</v>
      </c>
      <c r="R42"/>
      <c r="S42" s="248"/>
      <c r="T42" s="35" t="s">
        <v>103</v>
      </c>
      <c r="U42" s="104">
        <v>51.0167</v>
      </c>
      <c r="V42" s="124">
        <v>4.4667000000000003</v>
      </c>
      <c r="W42" s="32">
        <v>0</v>
      </c>
      <c r="X42" s="33">
        <v>0</v>
      </c>
      <c r="Y42" s="127">
        <v>0</v>
      </c>
      <c r="Z42" s="133"/>
      <c r="AA42" s="249"/>
      <c r="AB42"/>
      <c r="AC42"/>
      <c r="AD42" s="249"/>
      <c r="AE42"/>
      <c r="AF42" s="248"/>
      <c r="AG42" s="249"/>
      <c r="AH42"/>
      <c r="AI42" s="248"/>
      <c r="AJ42" s="249"/>
      <c r="AK42"/>
      <c r="AL42" s="248"/>
      <c r="AM42" s="251"/>
      <c r="AN42" s="250"/>
      <c r="AO42"/>
      <c r="AP42"/>
      <c r="AQ42"/>
      <c r="AR42"/>
      <c r="AS42"/>
      <c r="AT42" s="249"/>
      <c r="AU42" s="248"/>
      <c r="AV42" s="249"/>
      <c r="AW42" s="248"/>
      <c r="AX42" s="249"/>
      <c r="AY42" s="249">
        <v>1</v>
      </c>
      <c r="AZ42" s="162">
        <f>IF(AND(K42&lt;=1570,L42&gt;=1540),1,0)</f>
        <v>1</v>
      </c>
      <c r="BA42" s="162">
        <f>IF(AND(K42&lt;=1608,L42&gt;=1571),1,0)</f>
        <v>0</v>
      </c>
      <c r="BB42" s="162">
        <f>IF(AND(K42&lt;=1621,L42&gt;=1609),1,0)</f>
        <v>0</v>
      </c>
      <c r="BC42" s="162">
        <f>IF(AND(K42&lt;=1648,L42&gt;=1622),1,0)</f>
        <v>0</v>
      </c>
      <c r="BD42" s="162">
        <f>IF(AND(K42&lt;=1680,L42&gt;=1649),1,0)</f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 s="209" t="str">
        <f t="shared" si="0"/>
        <v>Stayer</v>
      </c>
      <c r="BK42" s="209" t="str">
        <f t="shared" si="1"/>
        <v>Notactive</v>
      </c>
      <c r="BL42" s="209" t="str">
        <f t="shared" si="2"/>
        <v>Notactive</v>
      </c>
      <c r="BM42" s="209" t="str">
        <f t="shared" si="3"/>
        <v>Notactive</v>
      </c>
      <c r="BN42" s="209" t="str">
        <f t="shared" si="4"/>
        <v>Notactive</v>
      </c>
    </row>
    <row r="43" spans="1:66" ht="12" customHeight="1">
      <c r="A43" s="118" t="s">
        <v>1768</v>
      </c>
      <c r="B43" s="118" t="s">
        <v>1769</v>
      </c>
      <c r="C43" s="242" t="s">
        <v>1767</v>
      </c>
      <c r="D43" s="245" t="s">
        <v>4163</v>
      </c>
      <c r="E43" s="246"/>
      <c r="F43" s="114" t="s">
        <v>39</v>
      </c>
      <c r="G43" s="114"/>
      <c r="H43"/>
      <c r="I43"/>
      <c r="J43" s="29">
        <v>0</v>
      </c>
      <c r="K43" s="114">
        <v>1558</v>
      </c>
      <c r="L43" s="115">
        <v>1562</v>
      </c>
      <c r="M43" s="240" t="str">
        <f>CONCATENATE(LEFT(K43,3),"0")</f>
        <v>1550</v>
      </c>
      <c r="N43" s="240" t="str">
        <f>CONCATENATE(LEFT(L43,3),"0")</f>
        <v>1560</v>
      </c>
      <c r="O43" s="30">
        <f>L43-K43</f>
        <v>4</v>
      </c>
      <c r="P43" s="27">
        <v>0</v>
      </c>
      <c r="Q43" s="27">
        <v>0</v>
      </c>
      <c r="R43"/>
      <c r="S43" s="248"/>
      <c r="T43" s="35" t="s">
        <v>103</v>
      </c>
      <c r="U43" s="104">
        <v>51.0167</v>
      </c>
      <c r="V43" s="124">
        <v>4.4667000000000003</v>
      </c>
      <c r="W43" s="32">
        <v>0</v>
      </c>
      <c r="X43" s="33">
        <v>0</v>
      </c>
      <c r="Y43" s="127">
        <v>0</v>
      </c>
      <c r="Z43" s="133"/>
      <c r="AA43" s="249"/>
      <c r="AB43"/>
      <c r="AC43"/>
      <c r="AD43" s="249"/>
      <c r="AE43"/>
      <c r="AF43" s="248"/>
      <c r="AG43" s="249"/>
      <c r="AH43"/>
      <c r="AI43" s="248"/>
      <c r="AJ43" s="249"/>
      <c r="AK43"/>
      <c r="AL43" s="248"/>
      <c r="AM43" s="251"/>
      <c r="AN43" s="250"/>
      <c r="AO43"/>
      <c r="AP43"/>
      <c r="AQ43"/>
      <c r="AR43"/>
      <c r="AS43"/>
      <c r="AT43" s="249"/>
      <c r="AU43" s="248"/>
      <c r="AV43" s="249"/>
      <c r="AW43" s="248"/>
      <c r="AX43" s="249"/>
      <c r="AY43" s="249">
        <v>1</v>
      </c>
      <c r="AZ43" s="162">
        <f>IF(AND(K43&lt;=1570,L43&gt;=1540),1,0)</f>
        <v>1</v>
      </c>
      <c r="BA43" s="162">
        <f>IF(AND(K43&lt;=1608,L43&gt;=1571),1,0)</f>
        <v>0</v>
      </c>
      <c r="BB43" s="162">
        <f>IF(AND(K43&lt;=1621,L43&gt;=1609),1,0)</f>
        <v>0</v>
      </c>
      <c r="BC43" s="162">
        <f>IF(AND(K43&lt;=1648,L43&gt;=1622),1,0)</f>
        <v>0</v>
      </c>
      <c r="BD43" s="162">
        <f>IF(AND(K43&lt;=1680,L43&gt;=1649),1,0)</f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 s="209" t="str">
        <f t="shared" si="0"/>
        <v>Stayer</v>
      </c>
      <c r="BK43" s="209" t="str">
        <f t="shared" si="1"/>
        <v>Notactive</v>
      </c>
      <c r="BL43" s="209" t="str">
        <f t="shared" si="2"/>
        <v>Notactive</v>
      </c>
      <c r="BM43" s="209" t="str">
        <f t="shared" si="3"/>
        <v>Notactive</v>
      </c>
      <c r="BN43" s="209" t="str">
        <f t="shared" si="4"/>
        <v>Notactive</v>
      </c>
    </row>
    <row r="44" spans="1:66" ht="12" customHeight="1">
      <c r="A44" s="118" t="s">
        <v>1771</v>
      </c>
      <c r="B44" s="118" t="s">
        <v>1772</v>
      </c>
      <c r="C44" s="244" t="s">
        <v>1770</v>
      </c>
      <c r="D44" s="245" t="s">
        <v>4163</v>
      </c>
      <c r="E44" s="245"/>
      <c r="F44" s="66" t="s">
        <v>43</v>
      </c>
      <c r="G44" s="66"/>
      <c r="H44"/>
      <c r="I44"/>
      <c r="J44" s="29">
        <v>0</v>
      </c>
      <c r="K44" s="114">
        <v>1558</v>
      </c>
      <c r="L44" s="115">
        <v>1562</v>
      </c>
      <c r="M44" s="240" t="str">
        <f>CONCATENATE(LEFT(K44,3),"0")</f>
        <v>1550</v>
      </c>
      <c r="N44" s="240" t="str">
        <f>CONCATENATE(LEFT(L44,3),"0")</f>
        <v>1560</v>
      </c>
      <c r="O44" s="30">
        <f>L44-K44</f>
        <v>4</v>
      </c>
      <c r="P44" s="27">
        <v>0</v>
      </c>
      <c r="Q44" s="27">
        <v>0</v>
      </c>
      <c r="R44"/>
      <c r="S44" s="248"/>
      <c r="T44" s="35" t="s">
        <v>103</v>
      </c>
      <c r="U44" s="104">
        <v>51.0167</v>
      </c>
      <c r="V44" s="124">
        <v>4.4667000000000003</v>
      </c>
      <c r="W44" s="32">
        <v>0</v>
      </c>
      <c r="X44" s="33">
        <v>0</v>
      </c>
      <c r="Y44" s="127">
        <v>0</v>
      </c>
      <c r="Z44" s="133"/>
      <c r="AA44" s="249"/>
      <c r="AB44"/>
      <c r="AC44"/>
      <c r="AD44" s="249"/>
      <c r="AE44"/>
      <c r="AF44" s="248"/>
      <c r="AG44" s="249"/>
      <c r="AH44"/>
      <c r="AI44" s="248"/>
      <c r="AJ44" s="249"/>
      <c r="AK44"/>
      <c r="AL44" s="248"/>
      <c r="AM44" s="251"/>
      <c r="AN44" s="250"/>
      <c r="AO44"/>
      <c r="AP44"/>
      <c r="AQ44"/>
      <c r="AR44"/>
      <c r="AS44"/>
      <c r="AT44" s="249"/>
      <c r="AU44" s="248"/>
      <c r="AV44" s="249"/>
      <c r="AW44" s="248"/>
      <c r="AX44" s="249"/>
      <c r="AY44" s="249">
        <v>1</v>
      </c>
      <c r="AZ44" s="162">
        <f>IF(AND(K44&lt;=1570,L44&gt;=1540),1,0)</f>
        <v>1</v>
      </c>
      <c r="BA44" s="162">
        <f>IF(AND(K44&lt;=1608,L44&gt;=1571),1,0)</f>
        <v>0</v>
      </c>
      <c r="BB44" s="162">
        <f>IF(AND(K44&lt;=1621,L44&gt;=1609),1,0)</f>
        <v>0</v>
      </c>
      <c r="BC44" s="162">
        <f>IF(AND(K44&lt;=1648,L44&gt;=1622),1,0)</f>
        <v>0</v>
      </c>
      <c r="BD44" s="162">
        <f>IF(AND(K44&lt;=1680,L44&gt;=1649),1,0)</f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 s="209" t="str">
        <f t="shared" si="0"/>
        <v>Stayer</v>
      </c>
      <c r="BK44" s="209" t="str">
        <f t="shared" si="1"/>
        <v>Notactive</v>
      </c>
      <c r="BL44" s="209" t="str">
        <f t="shared" si="2"/>
        <v>Notactive</v>
      </c>
      <c r="BM44" s="209" t="str">
        <f t="shared" si="3"/>
        <v>Notactive</v>
      </c>
      <c r="BN44" s="209" t="str">
        <f t="shared" si="4"/>
        <v>Notactive</v>
      </c>
    </row>
    <row r="45" spans="1:66" ht="12" customHeight="1">
      <c r="A45" s="118" t="s">
        <v>1774</v>
      </c>
      <c r="B45" s="118" t="s">
        <v>1775</v>
      </c>
      <c r="C45" s="242" t="s">
        <v>1773</v>
      </c>
      <c r="D45" s="245" t="s">
        <v>4163</v>
      </c>
      <c r="E45" s="246"/>
      <c r="F45" s="66" t="s">
        <v>39</v>
      </c>
      <c r="G45" s="66"/>
      <c r="H45"/>
      <c r="I45"/>
      <c r="J45" s="29">
        <v>0</v>
      </c>
      <c r="K45" s="114">
        <v>1558</v>
      </c>
      <c r="L45" s="115">
        <v>1562</v>
      </c>
      <c r="M45" s="240" t="str">
        <f>CONCATENATE(LEFT(K45,3),"0")</f>
        <v>1550</v>
      </c>
      <c r="N45" s="240" t="str">
        <f>CONCATENATE(LEFT(L45,3),"0")</f>
        <v>1560</v>
      </c>
      <c r="O45" s="30">
        <f>L45-K45</f>
        <v>4</v>
      </c>
      <c r="P45" s="27">
        <v>0</v>
      </c>
      <c r="Q45" s="27">
        <v>0</v>
      </c>
      <c r="R45"/>
      <c r="S45" s="248"/>
      <c r="T45" s="35" t="s">
        <v>103</v>
      </c>
      <c r="U45" s="104">
        <v>51.0167</v>
      </c>
      <c r="V45" s="124">
        <v>4.4667000000000003</v>
      </c>
      <c r="W45" s="32">
        <v>0</v>
      </c>
      <c r="X45" s="33">
        <v>0</v>
      </c>
      <c r="Y45" s="127">
        <v>0</v>
      </c>
      <c r="Z45" s="133"/>
      <c r="AA45" s="249"/>
      <c r="AB45"/>
      <c r="AC45"/>
      <c r="AD45" s="249"/>
      <c r="AE45"/>
      <c r="AF45" s="248"/>
      <c r="AG45" s="249"/>
      <c r="AH45"/>
      <c r="AI45" s="248"/>
      <c r="AJ45" s="249"/>
      <c r="AK45"/>
      <c r="AL45" s="248"/>
      <c r="AM45" s="251"/>
      <c r="AN45" s="250"/>
      <c r="AO45"/>
      <c r="AP45"/>
      <c r="AQ45"/>
      <c r="AR45"/>
      <c r="AS45"/>
      <c r="AT45" s="249"/>
      <c r="AU45" s="248"/>
      <c r="AV45" s="249"/>
      <c r="AW45" s="248"/>
      <c r="AX45" s="249"/>
      <c r="AY45" s="249">
        <v>1</v>
      </c>
      <c r="AZ45" s="162">
        <f>IF(AND(K45&lt;=1570,L45&gt;=1540),1,0)</f>
        <v>1</v>
      </c>
      <c r="BA45" s="162">
        <f>IF(AND(K45&lt;=1608,L45&gt;=1571),1,0)</f>
        <v>0</v>
      </c>
      <c r="BB45" s="162">
        <f>IF(AND(K45&lt;=1621,L45&gt;=1609),1,0)</f>
        <v>0</v>
      </c>
      <c r="BC45" s="162">
        <f>IF(AND(K45&lt;=1648,L45&gt;=1622),1,0)</f>
        <v>0</v>
      </c>
      <c r="BD45" s="162">
        <f>IF(AND(K45&lt;=1680,L45&gt;=1649),1,0)</f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 s="209" t="str">
        <f t="shared" si="0"/>
        <v>Stayer</v>
      </c>
      <c r="BK45" s="209" t="str">
        <f t="shared" si="1"/>
        <v>Notactive</v>
      </c>
      <c r="BL45" s="209" t="str">
        <f t="shared" si="2"/>
        <v>Notactive</v>
      </c>
      <c r="BM45" s="209" t="str">
        <f t="shared" si="3"/>
        <v>Notactive</v>
      </c>
      <c r="BN45" s="209" t="str">
        <f t="shared" si="4"/>
        <v>Notactive</v>
      </c>
    </row>
    <row r="46" spans="1:66" ht="12" customHeight="1">
      <c r="A46" s="118" t="s">
        <v>1777</v>
      </c>
      <c r="B46" s="118" t="s">
        <v>1778</v>
      </c>
      <c r="C46" s="244" t="s">
        <v>1776</v>
      </c>
      <c r="D46" s="245" t="s">
        <v>4163</v>
      </c>
      <c r="E46" s="245"/>
      <c r="F46" s="66" t="s">
        <v>39</v>
      </c>
      <c r="G46" s="66"/>
      <c r="H46"/>
      <c r="I46"/>
      <c r="J46" s="29">
        <v>0</v>
      </c>
      <c r="K46" s="114">
        <v>1558</v>
      </c>
      <c r="L46" s="115">
        <v>1562</v>
      </c>
      <c r="M46" s="240" t="str">
        <f>CONCATENATE(LEFT(K46,3),"0")</f>
        <v>1550</v>
      </c>
      <c r="N46" s="240" t="str">
        <f>CONCATENATE(LEFT(L46,3),"0")</f>
        <v>1560</v>
      </c>
      <c r="O46" s="30">
        <f>L46-K46</f>
        <v>4</v>
      </c>
      <c r="P46" s="27">
        <v>0</v>
      </c>
      <c r="Q46" s="27">
        <v>0</v>
      </c>
      <c r="R46"/>
      <c r="S46" s="248"/>
      <c r="T46" s="35" t="s">
        <v>103</v>
      </c>
      <c r="U46" s="104">
        <v>51.0167</v>
      </c>
      <c r="V46" s="124">
        <v>4.4667000000000003</v>
      </c>
      <c r="W46" s="32">
        <v>0</v>
      </c>
      <c r="X46" s="33">
        <v>0</v>
      </c>
      <c r="Y46" s="127">
        <v>0</v>
      </c>
      <c r="Z46" s="133"/>
      <c r="AA46" s="249"/>
      <c r="AB46"/>
      <c r="AC46"/>
      <c r="AD46" s="249"/>
      <c r="AE46"/>
      <c r="AF46" s="248"/>
      <c r="AG46" s="249"/>
      <c r="AH46"/>
      <c r="AI46" s="248"/>
      <c r="AJ46" s="249"/>
      <c r="AK46"/>
      <c r="AL46" s="248"/>
      <c r="AM46" s="251"/>
      <c r="AN46" s="250"/>
      <c r="AO46"/>
      <c r="AP46"/>
      <c r="AQ46"/>
      <c r="AR46"/>
      <c r="AS46"/>
      <c r="AT46" s="249"/>
      <c r="AU46" s="248"/>
      <c r="AV46" s="249"/>
      <c r="AW46" s="248"/>
      <c r="AX46" s="249"/>
      <c r="AY46" s="249">
        <v>1</v>
      </c>
      <c r="AZ46" s="162">
        <f>IF(AND(K46&lt;=1570,L46&gt;=1540),1,0)</f>
        <v>1</v>
      </c>
      <c r="BA46" s="162">
        <f>IF(AND(K46&lt;=1608,L46&gt;=1571),1,0)</f>
        <v>0</v>
      </c>
      <c r="BB46" s="162">
        <f>IF(AND(K46&lt;=1621,L46&gt;=1609),1,0)</f>
        <v>0</v>
      </c>
      <c r="BC46" s="162">
        <f>IF(AND(K46&lt;=1648,L46&gt;=1622),1,0)</f>
        <v>0</v>
      </c>
      <c r="BD46" s="162">
        <f>IF(AND(K46&lt;=1680,L46&gt;=1649),1,0)</f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 s="209" t="str">
        <f t="shared" si="0"/>
        <v>Stayer</v>
      </c>
      <c r="BK46" s="209" t="str">
        <f t="shared" si="1"/>
        <v>Notactive</v>
      </c>
      <c r="BL46" s="209" t="str">
        <f t="shared" si="2"/>
        <v>Notactive</v>
      </c>
      <c r="BM46" s="209" t="str">
        <f t="shared" si="3"/>
        <v>Notactive</v>
      </c>
      <c r="BN46" s="209" t="str">
        <f t="shared" si="4"/>
        <v>Notactive</v>
      </c>
    </row>
    <row r="47" spans="1:66" ht="12" customHeight="1">
      <c r="A47" s="118" t="s">
        <v>1780</v>
      </c>
      <c r="B47" s="118" t="s">
        <v>1749</v>
      </c>
      <c r="C47" s="242" t="s">
        <v>1779</v>
      </c>
      <c r="D47" s="245" t="s">
        <v>4163</v>
      </c>
      <c r="E47" s="246"/>
      <c r="F47" s="66" t="s">
        <v>43</v>
      </c>
      <c r="G47" s="66"/>
      <c r="H47"/>
      <c r="I47"/>
      <c r="J47" s="29">
        <v>0</v>
      </c>
      <c r="K47" s="114">
        <v>1558</v>
      </c>
      <c r="L47" s="115">
        <v>1562</v>
      </c>
      <c r="M47" s="240" t="str">
        <f>CONCATENATE(LEFT(K47,3),"0")</f>
        <v>1550</v>
      </c>
      <c r="N47" s="240" t="str">
        <f>CONCATENATE(LEFT(L47,3),"0")</f>
        <v>1560</v>
      </c>
      <c r="O47" s="30">
        <f>L47-K47</f>
        <v>4</v>
      </c>
      <c r="P47" s="27">
        <v>0</v>
      </c>
      <c r="Q47" s="27">
        <v>0</v>
      </c>
      <c r="R47"/>
      <c r="S47" s="248"/>
      <c r="T47" s="35" t="s">
        <v>103</v>
      </c>
      <c r="U47" s="104">
        <v>51.0167</v>
      </c>
      <c r="V47" s="124">
        <v>4.4667000000000003</v>
      </c>
      <c r="W47" s="32">
        <v>0</v>
      </c>
      <c r="X47" s="33">
        <v>0</v>
      </c>
      <c r="Y47" s="127">
        <v>0</v>
      </c>
      <c r="Z47" s="133"/>
      <c r="AA47" s="249"/>
      <c r="AB47"/>
      <c r="AC47"/>
      <c r="AD47" s="249"/>
      <c r="AE47"/>
      <c r="AF47" s="248"/>
      <c r="AG47" s="249"/>
      <c r="AH47"/>
      <c r="AI47" s="248"/>
      <c r="AJ47" s="249"/>
      <c r="AK47"/>
      <c r="AL47" s="248"/>
      <c r="AM47" s="251"/>
      <c r="AN47" s="250"/>
      <c r="AO47"/>
      <c r="AP47"/>
      <c r="AQ47"/>
      <c r="AR47"/>
      <c r="AS47"/>
      <c r="AT47" s="249"/>
      <c r="AU47" s="248"/>
      <c r="AV47" s="249"/>
      <c r="AW47" s="248"/>
      <c r="AX47" s="249"/>
      <c r="AY47" s="249">
        <v>1</v>
      </c>
      <c r="AZ47" s="162">
        <f>IF(AND(K47&lt;=1570,L47&gt;=1540),1,0)</f>
        <v>1</v>
      </c>
      <c r="BA47" s="162">
        <f>IF(AND(K47&lt;=1608,L47&gt;=1571),1,0)</f>
        <v>0</v>
      </c>
      <c r="BB47" s="162">
        <f>IF(AND(K47&lt;=1621,L47&gt;=1609),1,0)</f>
        <v>0</v>
      </c>
      <c r="BC47" s="162">
        <f>IF(AND(K47&lt;=1648,L47&gt;=1622),1,0)</f>
        <v>0</v>
      </c>
      <c r="BD47" s="162">
        <f>IF(AND(K47&lt;=1680,L47&gt;=1649),1,0)</f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 s="209" t="str">
        <f t="shared" si="0"/>
        <v>Stayer</v>
      </c>
      <c r="BK47" s="209" t="str">
        <f t="shared" si="1"/>
        <v>Notactive</v>
      </c>
      <c r="BL47" s="209" t="str">
        <f t="shared" si="2"/>
        <v>Notactive</v>
      </c>
      <c r="BM47" s="209" t="str">
        <f t="shared" si="3"/>
        <v>Notactive</v>
      </c>
      <c r="BN47" s="209" t="str">
        <f t="shared" si="4"/>
        <v>Notactive</v>
      </c>
    </row>
    <row r="48" spans="1:66" ht="12" customHeight="1">
      <c r="A48" s="118" t="s">
        <v>1782</v>
      </c>
      <c r="B48" s="118" t="s">
        <v>1783</v>
      </c>
      <c r="C48" s="244" t="s">
        <v>1781</v>
      </c>
      <c r="D48" s="245" t="s">
        <v>4163</v>
      </c>
      <c r="E48" s="245"/>
      <c r="F48" s="66" t="s">
        <v>1194</v>
      </c>
      <c r="G48" s="66"/>
      <c r="H48"/>
      <c r="I48"/>
      <c r="J48" s="29">
        <v>0</v>
      </c>
      <c r="K48" s="114">
        <v>1558</v>
      </c>
      <c r="L48" s="115">
        <v>1562</v>
      </c>
      <c r="M48" s="240" t="str">
        <f>CONCATENATE(LEFT(K48,3),"0")</f>
        <v>1550</v>
      </c>
      <c r="N48" s="240" t="str">
        <f>CONCATENATE(LEFT(L48,3),"0")</f>
        <v>1560</v>
      </c>
      <c r="O48" s="30">
        <f>L48-K48</f>
        <v>4</v>
      </c>
      <c r="P48" s="27">
        <v>0</v>
      </c>
      <c r="Q48" s="27">
        <v>0</v>
      </c>
      <c r="R48"/>
      <c r="S48" s="248"/>
      <c r="T48" s="35" t="s">
        <v>103</v>
      </c>
      <c r="U48" s="104">
        <v>51.0167</v>
      </c>
      <c r="V48" s="124">
        <v>4.4667000000000003</v>
      </c>
      <c r="W48" s="32">
        <v>0</v>
      </c>
      <c r="X48" s="33">
        <v>0</v>
      </c>
      <c r="Y48" s="127">
        <v>0</v>
      </c>
      <c r="Z48" s="133"/>
      <c r="AA48" s="249"/>
      <c r="AB48"/>
      <c r="AC48"/>
      <c r="AD48" s="249"/>
      <c r="AE48"/>
      <c r="AF48" s="248"/>
      <c r="AG48" s="249"/>
      <c r="AH48"/>
      <c r="AI48" s="248"/>
      <c r="AJ48" s="249"/>
      <c r="AK48"/>
      <c r="AL48" s="248"/>
      <c r="AM48" s="251"/>
      <c r="AN48" s="250"/>
      <c r="AO48"/>
      <c r="AP48"/>
      <c r="AQ48"/>
      <c r="AR48"/>
      <c r="AS48"/>
      <c r="AT48" s="249"/>
      <c r="AU48" s="248"/>
      <c r="AV48" s="249"/>
      <c r="AW48" s="248"/>
      <c r="AX48" s="249"/>
      <c r="AY48" s="249">
        <v>1</v>
      </c>
      <c r="AZ48" s="162">
        <f>IF(AND(K48&lt;=1570,L48&gt;=1540),1,0)</f>
        <v>1</v>
      </c>
      <c r="BA48" s="162">
        <f>IF(AND(K48&lt;=1608,L48&gt;=1571),1,0)</f>
        <v>0</v>
      </c>
      <c r="BB48" s="162">
        <f>IF(AND(K48&lt;=1621,L48&gt;=1609),1,0)</f>
        <v>0</v>
      </c>
      <c r="BC48" s="162">
        <f>IF(AND(K48&lt;=1648,L48&gt;=1622),1,0)</f>
        <v>0</v>
      </c>
      <c r="BD48" s="162">
        <f>IF(AND(K48&lt;=1680,L48&gt;=1649),1,0)</f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 s="209" t="str">
        <f t="shared" si="0"/>
        <v>Stayer</v>
      </c>
      <c r="BK48" s="209" t="str">
        <f t="shared" si="1"/>
        <v>Notactive</v>
      </c>
      <c r="BL48" s="209" t="str">
        <f t="shared" si="2"/>
        <v>Notactive</v>
      </c>
      <c r="BM48" s="209" t="str">
        <f t="shared" si="3"/>
        <v>Notactive</v>
      </c>
      <c r="BN48" s="209" t="str">
        <f t="shared" si="4"/>
        <v>Notactive</v>
      </c>
    </row>
    <row r="49" spans="1:66" ht="12" customHeight="1">
      <c r="A49" s="118" t="s">
        <v>1785</v>
      </c>
      <c r="B49" s="118" t="s">
        <v>1786</v>
      </c>
      <c r="C49" s="242" t="s">
        <v>1784</v>
      </c>
      <c r="D49" s="245" t="s">
        <v>4163</v>
      </c>
      <c r="E49" s="246"/>
      <c r="F49" s="66" t="s">
        <v>39</v>
      </c>
      <c r="G49" s="66"/>
      <c r="H49"/>
      <c r="I49"/>
      <c r="J49" s="29">
        <v>0</v>
      </c>
      <c r="K49" s="114">
        <v>1558</v>
      </c>
      <c r="L49" s="115">
        <v>1562</v>
      </c>
      <c r="M49" s="240" t="str">
        <f>CONCATENATE(LEFT(K49,3),"0")</f>
        <v>1550</v>
      </c>
      <c r="N49" s="240" t="str">
        <f>CONCATENATE(LEFT(L49,3),"0")</f>
        <v>1560</v>
      </c>
      <c r="O49" s="30">
        <f>L49-K49</f>
        <v>4</v>
      </c>
      <c r="P49" s="27">
        <v>0</v>
      </c>
      <c r="Q49" s="27">
        <v>0</v>
      </c>
      <c r="R49"/>
      <c r="S49" s="248"/>
      <c r="T49" s="35" t="s">
        <v>103</v>
      </c>
      <c r="U49" s="104">
        <v>51.0167</v>
      </c>
      <c r="V49" s="124">
        <v>4.4667000000000003</v>
      </c>
      <c r="W49" s="32">
        <v>0</v>
      </c>
      <c r="X49" s="33">
        <v>0</v>
      </c>
      <c r="Y49" s="127">
        <v>0</v>
      </c>
      <c r="Z49" s="133"/>
      <c r="AA49" s="249"/>
      <c r="AB49"/>
      <c r="AC49"/>
      <c r="AD49" s="249"/>
      <c r="AE49"/>
      <c r="AF49" s="248"/>
      <c r="AG49" s="249"/>
      <c r="AH49"/>
      <c r="AI49" s="248"/>
      <c r="AJ49" s="249"/>
      <c r="AK49"/>
      <c r="AL49" s="248"/>
      <c r="AM49" s="251"/>
      <c r="AN49" s="250"/>
      <c r="AO49"/>
      <c r="AP49"/>
      <c r="AQ49"/>
      <c r="AR49"/>
      <c r="AS49"/>
      <c r="AT49" s="249"/>
      <c r="AU49" s="248"/>
      <c r="AV49" s="249"/>
      <c r="AW49" s="248"/>
      <c r="AX49" s="249"/>
      <c r="AY49" s="249">
        <v>1</v>
      </c>
      <c r="AZ49" s="162">
        <f>IF(AND(K49&lt;=1570,L49&gt;=1540),1,0)</f>
        <v>1</v>
      </c>
      <c r="BA49" s="162">
        <f>IF(AND(K49&lt;=1608,L49&gt;=1571),1,0)</f>
        <v>0</v>
      </c>
      <c r="BB49" s="162">
        <f>IF(AND(K49&lt;=1621,L49&gt;=1609),1,0)</f>
        <v>0</v>
      </c>
      <c r="BC49" s="162">
        <f>IF(AND(K49&lt;=1648,L49&gt;=1622),1,0)</f>
        <v>0</v>
      </c>
      <c r="BD49" s="162">
        <f>IF(AND(K49&lt;=1680,L49&gt;=1649),1,0)</f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 s="209" t="str">
        <f t="shared" si="0"/>
        <v>Stayer</v>
      </c>
      <c r="BK49" s="209" t="str">
        <f t="shared" si="1"/>
        <v>Notactive</v>
      </c>
      <c r="BL49" s="209" t="str">
        <f t="shared" si="2"/>
        <v>Notactive</v>
      </c>
      <c r="BM49" s="209" t="str">
        <f t="shared" si="3"/>
        <v>Notactive</v>
      </c>
      <c r="BN49" s="209" t="str">
        <f t="shared" si="4"/>
        <v>Notactive</v>
      </c>
    </row>
    <row r="50" spans="1:66" ht="12" customHeight="1">
      <c r="A50" s="118" t="s">
        <v>1788</v>
      </c>
      <c r="B50" s="118" t="s">
        <v>1789</v>
      </c>
      <c r="C50" s="244" t="s">
        <v>1787</v>
      </c>
      <c r="D50" s="245" t="s">
        <v>4163</v>
      </c>
      <c r="E50" s="245"/>
      <c r="F50" s="66" t="s">
        <v>39</v>
      </c>
      <c r="G50" s="66"/>
      <c r="H50"/>
      <c r="I50"/>
      <c r="J50" s="29">
        <v>0</v>
      </c>
      <c r="K50" s="114">
        <v>1558</v>
      </c>
      <c r="L50" s="115">
        <v>1562</v>
      </c>
      <c r="M50" s="240" t="str">
        <f>CONCATENATE(LEFT(K50,3),"0")</f>
        <v>1550</v>
      </c>
      <c r="N50" s="240" t="str">
        <f>CONCATENATE(LEFT(L50,3),"0")</f>
        <v>1560</v>
      </c>
      <c r="O50" s="30">
        <f>L50-K50</f>
        <v>4</v>
      </c>
      <c r="P50" s="27">
        <v>0</v>
      </c>
      <c r="Q50" s="27">
        <v>0</v>
      </c>
      <c r="R50"/>
      <c r="S50" s="248"/>
      <c r="T50" s="35" t="s">
        <v>103</v>
      </c>
      <c r="U50" s="104">
        <v>51.0167</v>
      </c>
      <c r="V50" s="124">
        <v>4.4667000000000003</v>
      </c>
      <c r="W50" s="32">
        <v>0</v>
      </c>
      <c r="X50" s="33">
        <v>0</v>
      </c>
      <c r="Y50" s="127">
        <v>0</v>
      </c>
      <c r="Z50" s="133"/>
      <c r="AA50" s="249"/>
      <c r="AB50"/>
      <c r="AC50"/>
      <c r="AD50" s="249"/>
      <c r="AE50"/>
      <c r="AF50" s="248"/>
      <c r="AG50" s="249"/>
      <c r="AH50"/>
      <c r="AI50" s="248"/>
      <c r="AJ50" s="249"/>
      <c r="AK50"/>
      <c r="AL50" s="248"/>
      <c r="AM50" s="251"/>
      <c r="AN50" s="250"/>
      <c r="AO50"/>
      <c r="AP50"/>
      <c r="AQ50"/>
      <c r="AR50"/>
      <c r="AS50"/>
      <c r="AT50" s="249"/>
      <c r="AU50" s="248"/>
      <c r="AV50" s="249"/>
      <c r="AW50" s="248"/>
      <c r="AX50" s="249"/>
      <c r="AY50" s="249">
        <v>1</v>
      </c>
      <c r="AZ50" s="162">
        <f>IF(AND(K50&lt;=1570,L50&gt;=1540),1,0)</f>
        <v>1</v>
      </c>
      <c r="BA50" s="162">
        <f>IF(AND(K50&lt;=1608,L50&gt;=1571),1,0)</f>
        <v>0</v>
      </c>
      <c r="BB50" s="162">
        <f>IF(AND(K50&lt;=1621,L50&gt;=1609),1,0)</f>
        <v>0</v>
      </c>
      <c r="BC50" s="162">
        <f>IF(AND(K50&lt;=1648,L50&gt;=1622),1,0)</f>
        <v>0</v>
      </c>
      <c r="BD50" s="162">
        <f>IF(AND(K50&lt;=1680,L50&gt;=1649),1,0)</f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 s="209" t="str">
        <f t="shared" si="0"/>
        <v>Stayer</v>
      </c>
      <c r="BK50" s="209" t="str">
        <f t="shared" si="1"/>
        <v>Notactive</v>
      </c>
      <c r="BL50" s="209" t="str">
        <f t="shared" si="2"/>
        <v>Notactive</v>
      </c>
      <c r="BM50" s="209" t="str">
        <f t="shared" si="3"/>
        <v>Notactive</v>
      </c>
      <c r="BN50" s="209" t="str">
        <f t="shared" si="4"/>
        <v>Notactive</v>
      </c>
    </row>
    <row r="51" spans="1:66" ht="12" customHeight="1">
      <c r="A51" s="118" t="s">
        <v>1791</v>
      </c>
      <c r="B51" s="118" t="s">
        <v>1792</v>
      </c>
      <c r="C51" s="242" t="s">
        <v>1790</v>
      </c>
      <c r="D51" s="245" t="s">
        <v>4163</v>
      </c>
      <c r="E51" s="246"/>
      <c r="F51" s="66" t="s">
        <v>74</v>
      </c>
      <c r="G51" s="66"/>
      <c r="H51"/>
      <c r="I51"/>
      <c r="J51" s="29">
        <v>0</v>
      </c>
      <c r="K51" s="114">
        <v>1558</v>
      </c>
      <c r="L51" s="115">
        <v>1562</v>
      </c>
      <c r="M51" s="240" t="str">
        <f>CONCATENATE(LEFT(K51,3),"0")</f>
        <v>1550</v>
      </c>
      <c r="N51" s="240" t="str">
        <f>CONCATENATE(LEFT(L51,3),"0")</f>
        <v>1560</v>
      </c>
      <c r="O51" s="30">
        <f>L51-K51</f>
        <v>4</v>
      </c>
      <c r="P51" s="27">
        <v>0</v>
      </c>
      <c r="Q51" s="27">
        <v>0</v>
      </c>
      <c r="R51"/>
      <c r="S51" s="248"/>
      <c r="T51" s="35" t="s">
        <v>103</v>
      </c>
      <c r="U51" s="104">
        <v>51.0167</v>
      </c>
      <c r="V51" s="124">
        <v>4.4667000000000003</v>
      </c>
      <c r="W51" s="32">
        <v>0</v>
      </c>
      <c r="X51" s="33">
        <v>0</v>
      </c>
      <c r="Y51" s="127">
        <v>0</v>
      </c>
      <c r="Z51" s="133"/>
      <c r="AA51" s="249"/>
      <c r="AB51"/>
      <c r="AC51"/>
      <c r="AD51" s="249"/>
      <c r="AE51"/>
      <c r="AF51" s="248"/>
      <c r="AG51" s="249"/>
      <c r="AH51"/>
      <c r="AI51" s="248"/>
      <c r="AJ51" s="249"/>
      <c r="AK51"/>
      <c r="AL51" s="248"/>
      <c r="AM51" s="251"/>
      <c r="AN51" s="250"/>
      <c r="AO51"/>
      <c r="AP51"/>
      <c r="AQ51"/>
      <c r="AR51"/>
      <c r="AS51"/>
      <c r="AT51" s="249"/>
      <c r="AU51" s="248"/>
      <c r="AV51" s="249"/>
      <c r="AW51" s="248"/>
      <c r="AX51" s="249"/>
      <c r="AY51" s="249">
        <v>1</v>
      </c>
      <c r="AZ51" s="162">
        <f>IF(AND(K51&lt;=1570,L51&gt;=1540),1,0)</f>
        <v>1</v>
      </c>
      <c r="BA51" s="162">
        <f>IF(AND(K51&lt;=1608,L51&gt;=1571),1,0)</f>
        <v>0</v>
      </c>
      <c r="BB51" s="162">
        <f>IF(AND(K51&lt;=1621,L51&gt;=1609),1,0)</f>
        <v>0</v>
      </c>
      <c r="BC51" s="162">
        <f>IF(AND(K51&lt;=1648,L51&gt;=1622),1,0)</f>
        <v>0</v>
      </c>
      <c r="BD51" s="162">
        <f>IF(AND(K51&lt;=1680,L51&gt;=1649),1,0)</f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 s="209" t="str">
        <f t="shared" si="0"/>
        <v>Stayer</v>
      </c>
      <c r="BK51" s="209" t="str">
        <f t="shared" si="1"/>
        <v>Notactive</v>
      </c>
      <c r="BL51" s="209" t="str">
        <f t="shared" si="2"/>
        <v>Notactive</v>
      </c>
      <c r="BM51" s="209" t="str">
        <f t="shared" si="3"/>
        <v>Notactive</v>
      </c>
      <c r="BN51" s="209" t="str">
        <f t="shared" si="4"/>
        <v>Notactive</v>
      </c>
    </row>
    <row r="52" spans="1:66" ht="12" customHeight="1">
      <c r="A52" s="118" t="s">
        <v>1794</v>
      </c>
      <c r="B52" s="118" t="s">
        <v>1795</v>
      </c>
      <c r="C52" s="244" t="s">
        <v>1793</v>
      </c>
      <c r="D52" s="245" t="s">
        <v>4163</v>
      </c>
      <c r="E52" s="245"/>
      <c r="F52" s="66" t="s">
        <v>39</v>
      </c>
      <c r="G52" s="66"/>
      <c r="H52"/>
      <c r="I52"/>
      <c r="J52" s="29">
        <v>0</v>
      </c>
      <c r="K52" s="114">
        <v>1558</v>
      </c>
      <c r="L52" s="115">
        <v>1562</v>
      </c>
      <c r="M52" s="240" t="str">
        <f>CONCATENATE(LEFT(K52,3),"0")</f>
        <v>1550</v>
      </c>
      <c r="N52" s="240" t="str">
        <f>CONCATENATE(LEFT(L52,3),"0")</f>
        <v>1560</v>
      </c>
      <c r="O52" s="30">
        <f>L52-K52</f>
        <v>4</v>
      </c>
      <c r="P52" s="27">
        <v>0</v>
      </c>
      <c r="Q52" s="27">
        <v>0</v>
      </c>
      <c r="R52"/>
      <c r="S52" s="248"/>
      <c r="T52" s="35" t="s">
        <v>103</v>
      </c>
      <c r="U52" s="104">
        <v>51.0167</v>
      </c>
      <c r="V52" s="124">
        <v>4.4667000000000003</v>
      </c>
      <c r="W52" s="32">
        <v>0</v>
      </c>
      <c r="X52" s="33">
        <v>0</v>
      </c>
      <c r="Y52" s="127">
        <v>0</v>
      </c>
      <c r="Z52" s="133"/>
      <c r="AA52" s="249"/>
      <c r="AB52"/>
      <c r="AC52"/>
      <c r="AD52" s="249"/>
      <c r="AE52"/>
      <c r="AF52" s="248"/>
      <c r="AG52" s="249"/>
      <c r="AH52"/>
      <c r="AI52" s="248"/>
      <c r="AJ52" s="249"/>
      <c r="AK52"/>
      <c r="AL52" s="248"/>
      <c r="AM52" s="251"/>
      <c r="AN52" s="250"/>
      <c r="AO52"/>
      <c r="AP52"/>
      <c r="AQ52"/>
      <c r="AR52"/>
      <c r="AS52"/>
      <c r="AT52" s="249"/>
      <c r="AU52" s="248"/>
      <c r="AV52" s="249"/>
      <c r="AW52" s="248"/>
      <c r="AX52" s="249"/>
      <c r="AY52" s="249">
        <v>1</v>
      </c>
      <c r="AZ52" s="162">
        <f>IF(AND(K52&lt;=1570,L52&gt;=1540),1,0)</f>
        <v>1</v>
      </c>
      <c r="BA52" s="162">
        <f>IF(AND(K52&lt;=1608,L52&gt;=1571),1,0)</f>
        <v>0</v>
      </c>
      <c r="BB52" s="162">
        <f>IF(AND(K52&lt;=1621,L52&gt;=1609),1,0)</f>
        <v>0</v>
      </c>
      <c r="BC52" s="162">
        <f>IF(AND(K52&lt;=1648,L52&gt;=1622),1,0)</f>
        <v>0</v>
      </c>
      <c r="BD52" s="162">
        <f>IF(AND(K52&lt;=1680,L52&gt;=1649),1,0)</f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 s="209" t="str">
        <f t="shared" si="0"/>
        <v>Stayer</v>
      </c>
      <c r="BK52" s="209" t="str">
        <f t="shared" si="1"/>
        <v>Notactive</v>
      </c>
      <c r="BL52" s="209" t="str">
        <f t="shared" si="2"/>
        <v>Notactive</v>
      </c>
      <c r="BM52" s="209" t="str">
        <f t="shared" si="3"/>
        <v>Notactive</v>
      </c>
      <c r="BN52" s="209" t="str">
        <f t="shared" si="4"/>
        <v>Notactive</v>
      </c>
    </row>
    <row r="53" spans="1:66" ht="12" customHeight="1">
      <c r="A53" s="118" t="s">
        <v>1797</v>
      </c>
      <c r="B53" s="118" t="s">
        <v>1798</v>
      </c>
      <c r="C53" s="242" t="s">
        <v>1796</v>
      </c>
      <c r="D53" s="245" t="s">
        <v>4163</v>
      </c>
      <c r="E53" s="246"/>
      <c r="F53" s="66" t="s">
        <v>43</v>
      </c>
      <c r="G53" s="66"/>
      <c r="H53"/>
      <c r="I53"/>
      <c r="J53" s="29">
        <v>0</v>
      </c>
      <c r="K53" s="114">
        <v>1558</v>
      </c>
      <c r="L53" s="115">
        <v>1562</v>
      </c>
      <c r="M53" s="240" t="str">
        <f>CONCATENATE(LEFT(K53,3),"0")</f>
        <v>1550</v>
      </c>
      <c r="N53" s="240" t="str">
        <f>CONCATENATE(LEFT(L53,3),"0")</f>
        <v>1560</v>
      </c>
      <c r="O53" s="30">
        <f>L53-K53</f>
        <v>4</v>
      </c>
      <c r="P53" s="27">
        <v>0</v>
      </c>
      <c r="Q53" s="27">
        <v>0</v>
      </c>
      <c r="R53"/>
      <c r="S53" s="248"/>
      <c r="T53" s="35" t="s">
        <v>103</v>
      </c>
      <c r="U53" s="104">
        <v>51.0167</v>
      </c>
      <c r="V53" s="124">
        <v>4.4667000000000003</v>
      </c>
      <c r="W53" s="32">
        <v>0</v>
      </c>
      <c r="X53" s="33">
        <v>0</v>
      </c>
      <c r="Y53" s="127">
        <v>0</v>
      </c>
      <c r="Z53" s="133"/>
      <c r="AA53" s="249"/>
      <c r="AB53"/>
      <c r="AC53"/>
      <c r="AD53" s="249"/>
      <c r="AE53"/>
      <c r="AF53" s="248"/>
      <c r="AG53" s="249"/>
      <c r="AH53"/>
      <c r="AI53" s="248"/>
      <c r="AJ53" s="249"/>
      <c r="AK53"/>
      <c r="AL53" s="248"/>
      <c r="AM53" s="251"/>
      <c r="AN53" s="250"/>
      <c r="AO53"/>
      <c r="AP53"/>
      <c r="AQ53"/>
      <c r="AR53"/>
      <c r="AS53"/>
      <c r="AT53" s="249"/>
      <c r="AU53" s="248"/>
      <c r="AV53" s="249"/>
      <c r="AW53" s="248"/>
      <c r="AX53" s="249"/>
      <c r="AY53" s="249">
        <v>1</v>
      </c>
      <c r="AZ53" s="162">
        <f>IF(AND(K53&lt;=1570,L53&gt;=1540),1,0)</f>
        <v>1</v>
      </c>
      <c r="BA53" s="162">
        <f>IF(AND(K53&lt;=1608,L53&gt;=1571),1,0)</f>
        <v>0</v>
      </c>
      <c r="BB53" s="162">
        <f>IF(AND(K53&lt;=1621,L53&gt;=1609),1,0)</f>
        <v>0</v>
      </c>
      <c r="BC53" s="162">
        <f>IF(AND(K53&lt;=1648,L53&gt;=1622),1,0)</f>
        <v>0</v>
      </c>
      <c r="BD53" s="162">
        <f>IF(AND(K53&lt;=1680,L53&gt;=1649),1,0)</f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 s="209" t="str">
        <f t="shared" si="0"/>
        <v>Stayer</v>
      </c>
      <c r="BK53" s="209" t="str">
        <f t="shared" si="1"/>
        <v>Notactive</v>
      </c>
      <c r="BL53" s="209" t="str">
        <f t="shared" si="2"/>
        <v>Notactive</v>
      </c>
      <c r="BM53" s="209" t="str">
        <f t="shared" si="3"/>
        <v>Notactive</v>
      </c>
      <c r="BN53" s="209" t="str">
        <f t="shared" si="4"/>
        <v>Notactive</v>
      </c>
    </row>
    <row r="54" spans="1:66" ht="12" customHeight="1">
      <c r="A54" s="118" t="s">
        <v>1800</v>
      </c>
      <c r="B54" s="118" t="s">
        <v>1801</v>
      </c>
      <c r="C54" s="244" t="s">
        <v>1799</v>
      </c>
      <c r="D54" s="245" t="s">
        <v>4163</v>
      </c>
      <c r="E54" s="245"/>
      <c r="F54" s="66" t="s">
        <v>39</v>
      </c>
      <c r="G54" s="66"/>
      <c r="H54"/>
      <c r="I54"/>
      <c r="J54" s="29">
        <v>0</v>
      </c>
      <c r="K54" s="114">
        <v>1558</v>
      </c>
      <c r="L54" s="115">
        <v>1562</v>
      </c>
      <c r="M54" s="240" t="str">
        <f>CONCATENATE(LEFT(K54,3),"0")</f>
        <v>1550</v>
      </c>
      <c r="N54" s="240" t="str">
        <f>CONCATENATE(LEFT(L54,3),"0")</f>
        <v>1560</v>
      </c>
      <c r="O54" s="30">
        <f>L54-K54</f>
        <v>4</v>
      </c>
      <c r="P54" s="27">
        <v>0</v>
      </c>
      <c r="Q54" s="27">
        <v>0</v>
      </c>
      <c r="R54"/>
      <c r="S54" s="248"/>
      <c r="T54" s="35" t="s">
        <v>103</v>
      </c>
      <c r="U54" s="104">
        <v>51.0167</v>
      </c>
      <c r="V54" s="124">
        <v>4.4667000000000003</v>
      </c>
      <c r="W54" s="32">
        <v>0</v>
      </c>
      <c r="X54" s="33">
        <v>0</v>
      </c>
      <c r="Y54" s="127">
        <v>0</v>
      </c>
      <c r="Z54" s="133"/>
      <c r="AA54" s="249"/>
      <c r="AB54"/>
      <c r="AC54"/>
      <c r="AD54" s="249"/>
      <c r="AE54"/>
      <c r="AF54" s="248"/>
      <c r="AG54" s="249"/>
      <c r="AH54"/>
      <c r="AI54" s="248"/>
      <c r="AJ54" s="249"/>
      <c r="AK54"/>
      <c r="AL54" s="248"/>
      <c r="AM54" s="251"/>
      <c r="AN54" s="250"/>
      <c r="AO54"/>
      <c r="AP54"/>
      <c r="AQ54"/>
      <c r="AR54"/>
      <c r="AS54"/>
      <c r="AT54" s="249"/>
      <c r="AU54" s="248"/>
      <c r="AV54" s="249"/>
      <c r="AW54" s="248"/>
      <c r="AX54" s="249"/>
      <c r="AY54" s="249">
        <v>1</v>
      </c>
      <c r="AZ54" s="162">
        <f>IF(AND(K54&lt;=1570,L54&gt;=1540),1,0)</f>
        <v>1</v>
      </c>
      <c r="BA54" s="162">
        <f>IF(AND(K54&lt;=1608,L54&gt;=1571),1,0)</f>
        <v>0</v>
      </c>
      <c r="BB54" s="162">
        <f>IF(AND(K54&lt;=1621,L54&gt;=1609),1,0)</f>
        <v>0</v>
      </c>
      <c r="BC54" s="162">
        <f>IF(AND(K54&lt;=1648,L54&gt;=1622),1,0)</f>
        <v>0</v>
      </c>
      <c r="BD54" s="162">
        <f>IF(AND(K54&lt;=1680,L54&gt;=1649),1,0)</f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 s="209" t="str">
        <f t="shared" si="0"/>
        <v>Stayer</v>
      </c>
      <c r="BK54" s="209" t="str">
        <f t="shared" si="1"/>
        <v>Notactive</v>
      </c>
      <c r="BL54" s="209" t="str">
        <f t="shared" si="2"/>
        <v>Notactive</v>
      </c>
      <c r="BM54" s="209" t="str">
        <f t="shared" si="3"/>
        <v>Notactive</v>
      </c>
      <c r="BN54" s="209" t="str">
        <f t="shared" si="4"/>
        <v>Notactive</v>
      </c>
    </row>
    <row r="55" spans="1:66" ht="12" customHeight="1">
      <c r="A55" s="118" t="s">
        <v>1803</v>
      </c>
      <c r="B55" s="118" t="s">
        <v>1804</v>
      </c>
      <c r="C55" s="242" t="s">
        <v>1802</v>
      </c>
      <c r="D55" s="245" t="s">
        <v>4163</v>
      </c>
      <c r="E55" s="246"/>
      <c r="F55" s="66" t="s">
        <v>43</v>
      </c>
      <c r="G55" s="66"/>
      <c r="H55"/>
      <c r="I55"/>
      <c r="J55" s="29">
        <v>0</v>
      </c>
      <c r="K55" s="114">
        <v>1558</v>
      </c>
      <c r="L55" s="115">
        <v>1562</v>
      </c>
      <c r="M55" s="240" t="str">
        <f>CONCATENATE(LEFT(K55,3),"0")</f>
        <v>1550</v>
      </c>
      <c r="N55" s="240" t="str">
        <f>CONCATENATE(LEFT(L55,3),"0")</f>
        <v>1560</v>
      </c>
      <c r="O55" s="30">
        <f>L55-K55</f>
        <v>4</v>
      </c>
      <c r="P55" s="27">
        <v>0</v>
      </c>
      <c r="Q55" s="27">
        <v>0</v>
      </c>
      <c r="R55"/>
      <c r="S55" s="248"/>
      <c r="T55" s="35" t="s">
        <v>103</v>
      </c>
      <c r="U55" s="104">
        <v>51.0167</v>
      </c>
      <c r="V55" s="124">
        <v>4.4667000000000003</v>
      </c>
      <c r="W55" s="32">
        <v>0</v>
      </c>
      <c r="X55" s="33">
        <v>0</v>
      </c>
      <c r="Y55" s="127">
        <v>0</v>
      </c>
      <c r="Z55" s="133"/>
      <c r="AA55" s="249"/>
      <c r="AB55"/>
      <c r="AC55"/>
      <c r="AD55" s="249"/>
      <c r="AE55"/>
      <c r="AF55" s="248"/>
      <c r="AG55" s="249"/>
      <c r="AH55"/>
      <c r="AI55" s="248"/>
      <c r="AJ55" s="249"/>
      <c r="AK55"/>
      <c r="AL55" s="248"/>
      <c r="AM55" s="251"/>
      <c r="AN55" s="250"/>
      <c r="AO55"/>
      <c r="AP55"/>
      <c r="AQ55"/>
      <c r="AR55"/>
      <c r="AS55"/>
      <c r="AT55" s="249"/>
      <c r="AU55" s="248"/>
      <c r="AV55" s="249"/>
      <c r="AW55" s="248"/>
      <c r="AX55" s="249"/>
      <c r="AY55" s="249">
        <v>1</v>
      </c>
      <c r="AZ55" s="162">
        <f>IF(AND(K55&lt;=1570,L55&gt;=1540),1,0)</f>
        <v>1</v>
      </c>
      <c r="BA55" s="162">
        <f>IF(AND(K55&lt;=1608,L55&gt;=1571),1,0)</f>
        <v>0</v>
      </c>
      <c r="BB55" s="162">
        <f>IF(AND(K55&lt;=1621,L55&gt;=1609),1,0)</f>
        <v>0</v>
      </c>
      <c r="BC55" s="162">
        <f>IF(AND(K55&lt;=1648,L55&gt;=1622),1,0)</f>
        <v>0</v>
      </c>
      <c r="BD55" s="162">
        <f>IF(AND(K55&lt;=1680,L55&gt;=1649),1,0)</f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 s="209" t="str">
        <f t="shared" si="0"/>
        <v>Stayer</v>
      </c>
      <c r="BK55" s="209" t="str">
        <f t="shared" si="1"/>
        <v>Notactive</v>
      </c>
      <c r="BL55" s="209" t="str">
        <f t="shared" si="2"/>
        <v>Notactive</v>
      </c>
      <c r="BM55" s="209" t="str">
        <f t="shared" si="3"/>
        <v>Notactive</v>
      </c>
      <c r="BN55" s="209" t="str">
        <f t="shared" si="4"/>
        <v>Notactive</v>
      </c>
    </row>
    <row r="56" spans="1:66" ht="12" customHeight="1">
      <c r="A56" s="118" t="s">
        <v>1806</v>
      </c>
      <c r="B56" s="118" t="s">
        <v>1807</v>
      </c>
      <c r="C56" s="244" t="s">
        <v>1805</v>
      </c>
      <c r="D56" s="245" t="s">
        <v>4163</v>
      </c>
      <c r="E56" s="245"/>
      <c r="F56" s="66" t="s">
        <v>43</v>
      </c>
      <c r="G56" s="66"/>
      <c r="H56"/>
      <c r="I56"/>
      <c r="J56" s="29">
        <v>0</v>
      </c>
      <c r="K56" s="114">
        <v>1558</v>
      </c>
      <c r="L56" s="115">
        <v>1562</v>
      </c>
      <c r="M56" s="240" t="str">
        <f>CONCATENATE(LEFT(K56,3),"0")</f>
        <v>1550</v>
      </c>
      <c r="N56" s="240" t="str">
        <f>CONCATENATE(LEFT(L56,3),"0")</f>
        <v>1560</v>
      </c>
      <c r="O56" s="30">
        <f>L56-K56</f>
        <v>4</v>
      </c>
      <c r="P56" s="27">
        <v>0</v>
      </c>
      <c r="Q56" s="27">
        <v>0</v>
      </c>
      <c r="R56"/>
      <c r="S56" s="248"/>
      <c r="T56" s="35" t="s">
        <v>103</v>
      </c>
      <c r="U56" s="104">
        <v>51.0167</v>
      </c>
      <c r="V56" s="124">
        <v>4.4667000000000003</v>
      </c>
      <c r="W56" s="32">
        <v>0</v>
      </c>
      <c r="X56" s="33">
        <v>0</v>
      </c>
      <c r="Y56" s="127">
        <v>0</v>
      </c>
      <c r="Z56" s="133"/>
      <c r="AA56" s="249"/>
      <c r="AB56"/>
      <c r="AC56"/>
      <c r="AD56" s="249"/>
      <c r="AE56"/>
      <c r="AF56" s="248"/>
      <c r="AG56" s="249"/>
      <c r="AH56"/>
      <c r="AI56" s="248"/>
      <c r="AJ56" s="249"/>
      <c r="AK56"/>
      <c r="AL56" s="248"/>
      <c r="AM56" s="251"/>
      <c r="AN56" s="250"/>
      <c r="AO56"/>
      <c r="AP56"/>
      <c r="AQ56"/>
      <c r="AR56"/>
      <c r="AS56"/>
      <c r="AT56" s="249"/>
      <c r="AU56" s="248"/>
      <c r="AV56" s="249"/>
      <c r="AW56" s="248"/>
      <c r="AX56" s="249"/>
      <c r="AY56" s="249">
        <v>1</v>
      </c>
      <c r="AZ56" s="162">
        <f>IF(AND(K56&lt;=1570,L56&gt;=1540),1,0)</f>
        <v>1</v>
      </c>
      <c r="BA56" s="162">
        <f>IF(AND(K56&lt;=1608,L56&gt;=1571),1,0)</f>
        <v>0</v>
      </c>
      <c r="BB56" s="162">
        <f>IF(AND(K56&lt;=1621,L56&gt;=1609),1,0)</f>
        <v>0</v>
      </c>
      <c r="BC56" s="162">
        <f>IF(AND(K56&lt;=1648,L56&gt;=1622),1,0)</f>
        <v>0</v>
      </c>
      <c r="BD56" s="162">
        <f>IF(AND(K56&lt;=1680,L56&gt;=1649),1,0)</f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 s="209" t="str">
        <f t="shared" si="0"/>
        <v>Stayer</v>
      </c>
      <c r="BK56" s="209" t="str">
        <f t="shared" si="1"/>
        <v>Notactive</v>
      </c>
      <c r="BL56" s="209" t="str">
        <f t="shared" si="2"/>
        <v>Notactive</v>
      </c>
      <c r="BM56" s="209" t="str">
        <f t="shared" si="3"/>
        <v>Notactive</v>
      </c>
      <c r="BN56" s="209" t="str">
        <f t="shared" si="4"/>
        <v>Notactive</v>
      </c>
    </row>
    <row r="57" spans="1:66" ht="12" customHeight="1">
      <c r="A57" s="118" t="s">
        <v>1809</v>
      </c>
      <c r="B57" s="118" t="s">
        <v>1810</v>
      </c>
      <c r="C57" s="242" t="s">
        <v>1808</v>
      </c>
      <c r="D57" s="245" t="s">
        <v>4163</v>
      </c>
      <c r="E57" s="246"/>
      <c r="F57" s="66" t="s">
        <v>39</v>
      </c>
      <c r="G57" s="66"/>
      <c r="H57"/>
      <c r="I57"/>
      <c r="J57" s="29">
        <v>0</v>
      </c>
      <c r="K57" s="114">
        <v>1558</v>
      </c>
      <c r="L57" s="115">
        <v>1562</v>
      </c>
      <c r="M57" s="240" t="str">
        <f>CONCATENATE(LEFT(K57,3),"0")</f>
        <v>1550</v>
      </c>
      <c r="N57" s="240" t="str">
        <f>CONCATENATE(LEFT(L57,3),"0")</f>
        <v>1560</v>
      </c>
      <c r="O57" s="30">
        <f>L57-K57</f>
        <v>4</v>
      </c>
      <c r="P57" s="27">
        <v>0</v>
      </c>
      <c r="Q57" s="27">
        <v>0</v>
      </c>
      <c r="R57"/>
      <c r="S57" s="248"/>
      <c r="T57" s="35" t="s">
        <v>103</v>
      </c>
      <c r="U57" s="104">
        <v>51.0167</v>
      </c>
      <c r="V57" s="124">
        <v>4.4667000000000003</v>
      </c>
      <c r="W57" s="32">
        <v>0</v>
      </c>
      <c r="X57" s="33">
        <v>0</v>
      </c>
      <c r="Y57" s="127">
        <v>0</v>
      </c>
      <c r="Z57" s="133"/>
      <c r="AA57" s="249"/>
      <c r="AB57"/>
      <c r="AC57"/>
      <c r="AD57" s="249"/>
      <c r="AE57"/>
      <c r="AF57" s="248"/>
      <c r="AG57" s="249"/>
      <c r="AH57"/>
      <c r="AI57" s="248"/>
      <c r="AJ57" s="249"/>
      <c r="AK57"/>
      <c r="AL57" s="248"/>
      <c r="AM57" s="251"/>
      <c r="AN57" s="250"/>
      <c r="AO57"/>
      <c r="AP57"/>
      <c r="AQ57"/>
      <c r="AR57"/>
      <c r="AS57"/>
      <c r="AT57" s="249"/>
      <c r="AU57" s="248"/>
      <c r="AV57" s="249"/>
      <c r="AW57" s="248"/>
      <c r="AX57" s="249"/>
      <c r="AY57" s="249">
        <v>1</v>
      </c>
      <c r="AZ57" s="162">
        <f>IF(AND(K57&lt;=1570,L57&gt;=1540),1,0)</f>
        <v>1</v>
      </c>
      <c r="BA57" s="162">
        <f>IF(AND(K57&lt;=1608,L57&gt;=1571),1,0)</f>
        <v>0</v>
      </c>
      <c r="BB57" s="162">
        <f>IF(AND(K57&lt;=1621,L57&gt;=1609),1,0)</f>
        <v>0</v>
      </c>
      <c r="BC57" s="162">
        <f>IF(AND(K57&lt;=1648,L57&gt;=1622),1,0)</f>
        <v>0</v>
      </c>
      <c r="BD57" s="162">
        <f>IF(AND(K57&lt;=1680,L57&gt;=1649),1,0)</f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 s="209" t="str">
        <f t="shared" si="0"/>
        <v>Stayer</v>
      </c>
      <c r="BK57" s="209" t="str">
        <f t="shared" si="1"/>
        <v>Notactive</v>
      </c>
      <c r="BL57" s="209" t="str">
        <f t="shared" si="2"/>
        <v>Notactive</v>
      </c>
      <c r="BM57" s="209" t="str">
        <f t="shared" si="3"/>
        <v>Notactive</v>
      </c>
      <c r="BN57" s="209" t="str">
        <f t="shared" si="4"/>
        <v>Notactive</v>
      </c>
    </row>
    <row r="58" spans="1:66" ht="12" customHeight="1">
      <c r="A58" s="118" t="s">
        <v>1812</v>
      </c>
      <c r="B58" s="118" t="s">
        <v>1813</v>
      </c>
      <c r="C58" s="244" t="s">
        <v>1811</v>
      </c>
      <c r="D58" s="245" t="s">
        <v>4163</v>
      </c>
      <c r="E58" s="245"/>
      <c r="F58" s="66" t="s">
        <v>39</v>
      </c>
      <c r="G58" s="66"/>
      <c r="H58"/>
      <c r="I58"/>
      <c r="J58" s="29">
        <v>0</v>
      </c>
      <c r="K58" s="114">
        <v>1558</v>
      </c>
      <c r="L58" s="115">
        <v>1562</v>
      </c>
      <c r="M58" s="240" t="str">
        <f>CONCATENATE(LEFT(K58,3),"0")</f>
        <v>1550</v>
      </c>
      <c r="N58" s="240" t="str">
        <f>CONCATENATE(LEFT(L58,3),"0")</f>
        <v>1560</v>
      </c>
      <c r="O58" s="30">
        <f>L58-K58</f>
        <v>4</v>
      </c>
      <c r="P58" s="27">
        <v>0</v>
      </c>
      <c r="Q58" s="27">
        <v>0</v>
      </c>
      <c r="R58"/>
      <c r="S58" s="248"/>
      <c r="T58" s="35" t="s">
        <v>103</v>
      </c>
      <c r="U58" s="104">
        <v>51.0167</v>
      </c>
      <c r="V58" s="124">
        <v>4.4667000000000003</v>
      </c>
      <c r="W58" s="32">
        <v>0</v>
      </c>
      <c r="X58" s="33">
        <v>0</v>
      </c>
      <c r="Y58" s="127">
        <v>0</v>
      </c>
      <c r="Z58" s="133"/>
      <c r="AA58" s="249"/>
      <c r="AB58"/>
      <c r="AC58"/>
      <c r="AD58" s="249"/>
      <c r="AE58"/>
      <c r="AF58" s="248"/>
      <c r="AG58" s="249"/>
      <c r="AH58"/>
      <c r="AI58" s="248"/>
      <c r="AJ58" s="249"/>
      <c r="AK58"/>
      <c r="AL58" s="248"/>
      <c r="AM58" s="251"/>
      <c r="AN58" s="250"/>
      <c r="AO58"/>
      <c r="AP58"/>
      <c r="AQ58"/>
      <c r="AR58"/>
      <c r="AS58"/>
      <c r="AT58" s="249"/>
      <c r="AU58" s="248"/>
      <c r="AV58" s="249"/>
      <c r="AW58" s="248"/>
      <c r="AX58" s="249"/>
      <c r="AY58" s="249">
        <v>1</v>
      </c>
      <c r="AZ58" s="162">
        <f>IF(AND(K58&lt;=1570,L58&gt;=1540),1,0)</f>
        <v>1</v>
      </c>
      <c r="BA58" s="162">
        <f>IF(AND(K58&lt;=1608,L58&gt;=1571),1,0)</f>
        <v>0</v>
      </c>
      <c r="BB58" s="162">
        <f>IF(AND(K58&lt;=1621,L58&gt;=1609),1,0)</f>
        <v>0</v>
      </c>
      <c r="BC58" s="162">
        <f>IF(AND(K58&lt;=1648,L58&gt;=1622),1,0)</f>
        <v>0</v>
      </c>
      <c r="BD58" s="162">
        <f>IF(AND(K58&lt;=1680,L58&gt;=1649),1,0)</f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 s="209" t="str">
        <f t="shared" si="0"/>
        <v>Stayer</v>
      </c>
      <c r="BK58" s="209" t="str">
        <f t="shared" si="1"/>
        <v>Notactive</v>
      </c>
      <c r="BL58" s="209" t="str">
        <f t="shared" si="2"/>
        <v>Notactive</v>
      </c>
      <c r="BM58" s="209" t="str">
        <f t="shared" si="3"/>
        <v>Notactive</v>
      </c>
      <c r="BN58" s="209" t="str">
        <f t="shared" si="4"/>
        <v>Notactive</v>
      </c>
    </row>
    <row r="59" spans="1:66" ht="12" customHeight="1">
      <c r="A59" s="118" t="s">
        <v>1816</v>
      </c>
      <c r="B59" s="118" t="s">
        <v>1817</v>
      </c>
      <c r="C59" s="244" t="s">
        <v>1815</v>
      </c>
      <c r="D59" s="245" t="s">
        <v>4163</v>
      </c>
      <c r="E59" s="245"/>
      <c r="F59" s="66" t="s">
        <v>39</v>
      </c>
      <c r="G59" s="66"/>
      <c r="H59"/>
      <c r="I59"/>
      <c r="J59" s="29">
        <v>0</v>
      </c>
      <c r="K59" s="114">
        <v>1559</v>
      </c>
      <c r="L59" s="115">
        <v>1563</v>
      </c>
      <c r="M59" s="240" t="str">
        <f>CONCATENATE(LEFT(K59,3),"0")</f>
        <v>1550</v>
      </c>
      <c r="N59" s="240" t="str">
        <f>CONCATENATE(LEFT(L59,3),"0")</f>
        <v>1560</v>
      </c>
      <c r="O59" s="30">
        <f>L59-K59</f>
        <v>4</v>
      </c>
      <c r="P59" s="27">
        <v>0</v>
      </c>
      <c r="Q59" s="27">
        <v>0</v>
      </c>
      <c r="R59"/>
      <c r="S59" s="248"/>
      <c r="T59" s="35" t="s">
        <v>103</v>
      </c>
      <c r="U59" s="104">
        <v>51.0167</v>
      </c>
      <c r="V59" s="124">
        <v>4.4667000000000003</v>
      </c>
      <c r="W59" s="32">
        <v>0</v>
      </c>
      <c r="X59" s="33">
        <v>0</v>
      </c>
      <c r="Y59" s="127">
        <v>0</v>
      </c>
      <c r="Z59" s="133"/>
      <c r="AA59" s="249"/>
      <c r="AB59"/>
      <c r="AC59"/>
      <c r="AD59" s="249"/>
      <c r="AE59"/>
      <c r="AF59" s="248"/>
      <c r="AG59" s="249"/>
      <c r="AH59"/>
      <c r="AI59" s="248"/>
      <c r="AJ59" s="249"/>
      <c r="AK59"/>
      <c r="AL59" s="248"/>
      <c r="AM59" s="251"/>
      <c r="AN59" s="250"/>
      <c r="AO59"/>
      <c r="AP59"/>
      <c r="AQ59"/>
      <c r="AR59"/>
      <c r="AS59"/>
      <c r="AT59" s="249"/>
      <c r="AU59" s="248"/>
      <c r="AV59" s="249"/>
      <c r="AW59" s="248"/>
      <c r="AX59" s="249"/>
      <c r="AY59" s="249">
        <v>1</v>
      </c>
      <c r="AZ59" s="162">
        <f>IF(AND(K59&lt;=1570,L59&gt;=1540),1,0)</f>
        <v>1</v>
      </c>
      <c r="BA59" s="162">
        <f>IF(AND(K59&lt;=1608,L59&gt;=1571),1,0)</f>
        <v>0</v>
      </c>
      <c r="BB59" s="162">
        <f>IF(AND(K59&lt;=1621,L59&gt;=1609),1,0)</f>
        <v>0</v>
      </c>
      <c r="BC59" s="162">
        <f>IF(AND(K59&lt;=1648,L59&gt;=1622),1,0)</f>
        <v>0</v>
      </c>
      <c r="BD59" s="162">
        <f>IF(AND(K59&lt;=1680,L59&gt;=1649),1,0)</f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 s="209" t="str">
        <f t="shared" si="0"/>
        <v>Stayer</v>
      </c>
      <c r="BK59" s="209" t="str">
        <f t="shared" si="1"/>
        <v>Notactive</v>
      </c>
      <c r="BL59" s="209" t="str">
        <f t="shared" si="2"/>
        <v>Notactive</v>
      </c>
      <c r="BM59" s="209" t="str">
        <f t="shared" si="3"/>
        <v>Notactive</v>
      </c>
      <c r="BN59" s="209" t="str">
        <f t="shared" si="4"/>
        <v>Notactive</v>
      </c>
    </row>
    <row r="60" spans="1:66" ht="12" customHeight="1">
      <c r="A60" s="118" t="s">
        <v>1819</v>
      </c>
      <c r="B60" s="118" t="s">
        <v>1820</v>
      </c>
      <c r="C60" s="242" t="s">
        <v>1818</v>
      </c>
      <c r="D60" s="245" t="s">
        <v>4163</v>
      </c>
      <c r="E60" s="246"/>
      <c r="F60" s="114" t="s">
        <v>39</v>
      </c>
      <c r="G60" s="114"/>
      <c r="H60"/>
      <c r="I60"/>
      <c r="J60" s="29">
        <v>0</v>
      </c>
      <c r="K60" s="114">
        <v>1559</v>
      </c>
      <c r="L60" s="115">
        <v>1563</v>
      </c>
      <c r="M60" s="240" t="str">
        <f>CONCATENATE(LEFT(K60,3),"0")</f>
        <v>1550</v>
      </c>
      <c r="N60" s="240" t="str">
        <f>CONCATENATE(LEFT(L60,3),"0")</f>
        <v>1560</v>
      </c>
      <c r="O60" s="30">
        <f>L60-K60</f>
        <v>4</v>
      </c>
      <c r="P60" s="27">
        <v>0</v>
      </c>
      <c r="Q60" s="27">
        <v>0</v>
      </c>
      <c r="R60"/>
      <c r="S60" s="248"/>
      <c r="T60" s="35" t="s">
        <v>103</v>
      </c>
      <c r="U60" s="104">
        <v>51.0167</v>
      </c>
      <c r="V60" s="124">
        <v>4.4667000000000003</v>
      </c>
      <c r="W60" s="32">
        <v>0</v>
      </c>
      <c r="X60" s="33">
        <v>0</v>
      </c>
      <c r="Y60" s="127">
        <v>0</v>
      </c>
      <c r="Z60" s="133"/>
      <c r="AA60" s="249"/>
      <c r="AB60"/>
      <c r="AC60"/>
      <c r="AD60" s="249"/>
      <c r="AE60"/>
      <c r="AF60" s="248"/>
      <c r="AG60" s="249"/>
      <c r="AH60"/>
      <c r="AI60" s="248"/>
      <c r="AJ60" s="249"/>
      <c r="AK60"/>
      <c r="AL60" s="248"/>
      <c r="AM60" s="251"/>
      <c r="AN60" s="250"/>
      <c r="AO60"/>
      <c r="AP60"/>
      <c r="AQ60"/>
      <c r="AR60"/>
      <c r="AS60"/>
      <c r="AT60" s="249"/>
      <c r="AU60" s="248"/>
      <c r="AV60" s="249"/>
      <c r="AW60" s="248"/>
      <c r="AX60" s="249"/>
      <c r="AY60" s="249">
        <v>1</v>
      </c>
      <c r="AZ60" s="162">
        <f>IF(AND(K60&lt;=1570,L60&gt;=1540),1,0)</f>
        <v>1</v>
      </c>
      <c r="BA60" s="162">
        <f>IF(AND(K60&lt;=1608,L60&gt;=1571),1,0)</f>
        <v>0</v>
      </c>
      <c r="BB60" s="162">
        <f>IF(AND(K60&lt;=1621,L60&gt;=1609),1,0)</f>
        <v>0</v>
      </c>
      <c r="BC60" s="162">
        <f>IF(AND(K60&lt;=1648,L60&gt;=1622),1,0)</f>
        <v>0</v>
      </c>
      <c r="BD60" s="162">
        <f>IF(AND(K60&lt;=1680,L60&gt;=1649),1,0)</f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 s="209" t="str">
        <f t="shared" si="0"/>
        <v>Stayer</v>
      </c>
      <c r="BK60" s="209" t="str">
        <f t="shared" si="1"/>
        <v>Notactive</v>
      </c>
      <c r="BL60" s="209" t="str">
        <f t="shared" si="2"/>
        <v>Notactive</v>
      </c>
      <c r="BM60" s="209" t="str">
        <f t="shared" si="3"/>
        <v>Notactive</v>
      </c>
      <c r="BN60" s="209" t="str">
        <f t="shared" si="4"/>
        <v>Notactive</v>
      </c>
    </row>
    <row r="61" spans="1:66" ht="12" customHeight="1">
      <c r="A61" s="118" t="s">
        <v>1822</v>
      </c>
      <c r="B61" s="118" t="s">
        <v>1823</v>
      </c>
      <c r="C61" s="244" t="s">
        <v>1821</v>
      </c>
      <c r="D61" s="245" t="s">
        <v>4163</v>
      </c>
      <c r="E61" s="245"/>
      <c r="F61" s="66" t="s">
        <v>39</v>
      </c>
      <c r="G61" s="66"/>
      <c r="H61"/>
      <c r="I61"/>
      <c r="J61" s="29">
        <v>0</v>
      </c>
      <c r="K61" s="114">
        <v>1559</v>
      </c>
      <c r="L61" s="115">
        <v>1563</v>
      </c>
      <c r="M61" s="240" t="str">
        <f>CONCATENATE(LEFT(K61,3),"0")</f>
        <v>1550</v>
      </c>
      <c r="N61" s="240" t="str">
        <f>CONCATENATE(LEFT(L61,3),"0")</f>
        <v>1560</v>
      </c>
      <c r="O61" s="30">
        <f>L61-K61</f>
        <v>4</v>
      </c>
      <c r="P61" s="27">
        <v>0</v>
      </c>
      <c r="Q61" s="27">
        <v>0</v>
      </c>
      <c r="R61"/>
      <c r="S61" s="248"/>
      <c r="T61" s="35" t="s">
        <v>103</v>
      </c>
      <c r="U61" s="104">
        <v>51.0167</v>
      </c>
      <c r="V61" s="124">
        <v>4.4667000000000003</v>
      </c>
      <c r="W61" s="32">
        <v>0</v>
      </c>
      <c r="X61" s="33">
        <v>0</v>
      </c>
      <c r="Y61" s="127">
        <v>0</v>
      </c>
      <c r="Z61" s="133"/>
      <c r="AA61" s="249"/>
      <c r="AB61"/>
      <c r="AC61"/>
      <c r="AD61" s="249"/>
      <c r="AE61"/>
      <c r="AF61" s="248"/>
      <c r="AG61" s="249"/>
      <c r="AH61"/>
      <c r="AI61" s="248"/>
      <c r="AJ61" s="249"/>
      <c r="AK61"/>
      <c r="AL61" s="248"/>
      <c r="AM61" s="251"/>
      <c r="AN61" s="250"/>
      <c r="AO61"/>
      <c r="AP61"/>
      <c r="AQ61"/>
      <c r="AR61"/>
      <c r="AS61"/>
      <c r="AT61" s="249"/>
      <c r="AU61" s="248"/>
      <c r="AV61" s="249"/>
      <c r="AW61" s="248"/>
      <c r="AX61" s="249"/>
      <c r="AY61" s="249">
        <v>1</v>
      </c>
      <c r="AZ61" s="162">
        <f>IF(AND(K61&lt;=1570,L61&gt;=1540),1,0)</f>
        <v>1</v>
      </c>
      <c r="BA61" s="162">
        <f>IF(AND(K61&lt;=1608,L61&gt;=1571),1,0)</f>
        <v>0</v>
      </c>
      <c r="BB61" s="162">
        <f>IF(AND(K61&lt;=1621,L61&gt;=1609),1,0)</f>
        <v>0</v>
      </c>
      <c r="BC61" s="162">
        <f>IF(AND(K61&lt;=1648,L61&gt;=1622),1,0)</f>
        <v>0</v>
      </c>
      <c r="BD61" s="162">
        <f>IF(AND(K61&lt;=1680,L61&gt;=1649),1,0)</f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 s="209" t="str">
        <f t="shared" si="0"/>
        <v>Stayer</v>
      </c>
      <c r="BK61" s="209" t="str">
        <f t="shared" si="1"/>
        <v>Notactive</v>
      </c>
      <c r="BL61" s="209" t="str">
        <f t="shared" si="2"/>
        <v>Notactive</v>
      </c>
      <c r="BM61" s="209" t="str">
        <f t="shared" si="3"/>
        <v>Notactive</v>
      </c>
      <c r="BN61" s="209" t="str">
        <f t="shared" si="4"/>
        <v>Notactive</v>
      </c>
    </row>
    <row r="62" spans="1:66" ht="12" customHeight="1">
      <c r="A62" s="118" t="s">
        <v>1825</v>
      </c>
      <c r="B62" s="118" t="s">
        <v>1826</v>
      </c>
      <c r="C62" s="242" t="s">
        <v>1824</v>
      </c>
      <c r="D62" s="245" t="s">
        <v>4163</v>
      </c>
      <c r="E62" s="246"/>
      <c r="F62" s="66" t="s">
        <v>39</v>
      </c>
      <c r="G62" s="66"/>
      <c r="H62"/>
      <c r="I62"/>
      <c r="J62" s="29">
        <v>0</v>
      </c>
      <c r="K62" s="114">
        <v>1559</v>
      </c>
      <c r="L62" s="115">
        <v>1563</v>
      </c>
      <c r="M62" s="240" t="str">
        <f>CONCATENATE(LEFT(K62,3),"0")</f>
        <v>1550</v>
      </c>
      <c r="N62" s="240" t="str">
        <f>CONCATENATE(LEFT(L62,3),"0")</f>
        <v>1560</v>
      </c>
      <c r="O62" s="30">
        <f>L62-K62</f>
        <v>4</v>
      </c>
      <c r="P62" s="27">
        <v>0</v>
      </c>
      <c r="Q62" s="27">
        <v>0</v>
      </c>
      <c r="R62"/>
      <c r="S62" s="248"/>
      <c r="T62" s="35" t="s">
        <v>103</v>
      </c>
      <c r="U62" s="104">
        <v>51.0167</v>
      </c>
      <c r="V62" s="124">
        <v>4.4667000000000003</v>
      </c>
      <c r="W62" s="32">
        <v>0</v>
      </c>
      <c r="X62" s="33">
        <v>0</v>
      </c>
      <c r="Y62" s="127">
        <v>0</v>
      </c>
      <c r="Z62" s="133"/>
      <c r="AA62" s="249"/>
      <c r="AB62"/>
      <c r="AC62"/>
      <c r="AD62" s="249"/>
      <c r="AE62"/>
      <c r="AF62" s="248"/>
      <c r="AG62" s="249"/>
      <c r="AH62"/>
      <c r="AI62" s="248"/>
      <c r="AJ62" s="249"/>
      <c r="AK62"/>
      <c r="AL62" s="248"/>
      <c r="AM62" s="251"/>
      <c r="AN62" s="250"/>
      <c r="AO62"/>
      <c r="AP62"/>
      <c r="AQ62"/>
      <c r="AR62"/>
      <c r="AS62"/>
      <c r="AT62" s="249"/>
      <c r="AU62" s="248"/>
      <c r="AV62" s="249"/>
      <c r="AW62" s="248"/>
      <c r="AX62" s="249"/>
      <c r="AY62" s="249">
        <v>1</v>
      </c>
      <c r="AZ62" s="162">
        <f>IF(AND(K62&lt;=1570,L62&gt;=1540),1,0)</f>
        <v>1</v>
      </c>
      <c r="BA62" s="162">
        <f>IF(AND(K62&lt;=1608,L62&gt;=1571),1,0)</f>
        <v>0</v>
      </c>
      <c r="BB62" s="162">
        <f>IF(AND(K62&lt;=1621,L62&gt;=1609),1,0)</f>
        <v>0</v>
      </c>
      <c r="BC62" s="162">
        <f>IF(AND(K62&lt;=1648,L62&gt;=1622),1,0)</f>
        <v>0</v>
      </c>
      <c r="BD62" s="162">
        <f>IF(AND(K62&lt;=1680,L62&gt;=1649),1,0)</f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 s="209" t="str">
        <f t="shared" si="0"/>
        <v>Stayer</v>
      </c>
      <c r="BK62" s="209" t="str">
        <f t="shared" si="1"/>
        <v>Notactive</v>
      </c>
      <c r="BL62" s="209" t="str">
        <f t="shared" si="2"/>
        <v>Notactive</v>
      </c>
      <c r="BM62" s="209" t="str">
        <f t="shared" si="3"/>
        <v>Notactive</v>
      </c>
      <c r="BN62" s="209" t="str">
        <f t="shared" si="4"/>
        <v>Notactive</v>
      </c>
    </row>
    <row r="63" spans="1:66" ht="12" customHeight="1">
      <c r="A63" s="118" t="s">
        <v>1828</v>
      </c>
      <c r="B63" s="118" t="s">
        <v>1694</v>
      </c>
      <c r="C63" s="244" t="s">
        <v>1827</v>
      </c>
      <c r="D63" s="245" t="s">
        <v>4163</v>
      </c>
      <c r="E63" s="245"/>
      <c r="F63" s="66" t="s">
        <v>43</v>
      </c>
      <c r="G63" s="66"/>
      <c r="H63"/>
      <c r="I63"/>
      <c r="J63" s="29">
        <v>0</v>
      </c>
      <c r="K63" s="114">
        <v>1559</v>
      </c>
      <c r="L63" s="115">
        <v>1563</v>
      </c>
      <c r="M63" s="240" t="str">
        <f>CONCATENATE(LEFT(K63,3),"0")</f>
        <v>1550</v>
      </c>
      <c r="N63" s="240" t="str">
        <f>CONCATENATE(LEFT(L63,3),"0")</f>
        <v>1560</v>
      </c>
      <c r="O63" s="30">
        <f>L63-K63</f>
        <v>4</v>
      </c>
      <c r="P63" s="27">
        <v>0</v>
      </c>
      <c r="Q63" s="27">
        <v>0</v>
      </c>
      <c r="R63"/>
      <c r="S63" s="248"/>
      <c r="T63" s="35" t="s">
        <v>103</v>
      </c>
      <c r="U63" s="104">
        <v>51.0167</v>
      </c>
      <c r="V63" s="124">
        <v>4.4667000000000003</v>
      </c>
      <c r="W63" s="32">
        <v>0</v>
      </c>
      <c r="X63" s="33">
        <v>0</v>
      </c>
      <c r="Y63" s="127">
        <v>0</v>
      </c>
      <c r="Z63" s="133"/>
      <c r="AA63" s="249"/>
      <c r="AB63"/>
      <c r="AC63"/>
      <c r="AD63" s="249"/>
      <c r="AE63"/>
      <c r="AF63" s="248"/>
      <c r="AG63" s="249"/>
      <c r="AH63"/>
      <c r="AI63" s="248"/>
      <c r="AJ63" s="249"/>
      <c r="AK63"/>
      <c r="AL63" s="248"/>
      <c r="AM63" s="251"/>
      <c r="AN63" s="250"/>
      <c r="AO63"/>
      <c r="AP63"/>
      <c r="AQ63"/>
      <c r="AR63"/>
      <c r="AS63"/>
      <c r="AT63" s="249"/>
      <c r="AU63" s="248"/>
      <c r="AV63" s="249"/>
      <c r="AW63" s="248"/>
      <c r="AX63" s="249"/>
      <c r="AY63" s="249">
        <v>1</v>
      </c>
      <c r="AZ63" s="162">
        <f>IF(AND(K63&lt;=1570,L63&gt;=1540),1,0)</f>
        <v>1</v>
      </c>
      <c r="BA63" s="162">
        <f>IF(AND(K63&lt;=1608,L63&gt;=1571),1,0)</f>
        <v>0</v>
      </c>
      <c r="BB63" s="162">
        <f>IF(AND(K63&lt;=1621,L63&gt;=1609),1,0)</f>
        <v>0</v>
      </c>
      <c r="BC63" s="162">
        <f>IF(AND(K63&lt;=1648,L63&gt;=1622),1,0)</f>
        <v>0</v>
      </c>
      <c r="BD63" s="162">
        <f>IF(AND(K63&lt;=1680,L63&gt;=1649),1,0)</f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 s="209" t="str">
        <f t="shared" si="0"/>
        <v>Stayer</v>
      </c>
      <c r="BK63" s="209" t="str">
        <f t="shared" si="1"/>
        <v>Notactive</v>
      </c>
      <c r="BL63" s="209" t="str">
        <f t="shared" si="2"/>
        <v>Notactive</v>
      </c>
      <c r="BM63" s="209" t="str">
        <f t="shared" si="3"/>
        <v>Notactive</v>
      </c>
      <c r="BN63" s="209" t="str">
        <f t="shared" si="4"/>
        <v>Notactive</v>
      </c>
    </row>
    <row r="64" spans="1:66" ht="12" customHeight="1">
      <c r="A64" s="118" t="s">
        <v>1830</v>
      </c>
      <c r="B64" s="118" t="s">
        <v>1831</v>
      </c>
      <c r="C64" s="242" t="s">
        <v>1829</v>
      </c>
      <c r="D64" s="245" t="s">
        <v>4163</v>
      </c>
      <c r="E64" s="246"/>
      <c r="F64" s="66" t="s">
        <v>43</v>
      </c>
      <c r="G64" s="66"/>
      <c r="H64"/>
      <c r="I64"/>
      <c r="J64" s="29">
        <v>0</v>
      </c>
      <c r="K64" s="114">
        <v>1559</v>
      </c>
      <c r="L64" s="115">
        <v>1563</v>
      </c>
      <c r="M64" s="240" t="str">
        <f>CONCATENATE(LEFT(K64,3),"0")</f>
        <v>1550</v>
      </c>
      <c r="N64" s="240" t="str">
        <f>CONCATENATE(LEFT(L64,3),"0")</f>
        <v>1560</v>
      </c>
      <c r="O64" s="30">
        <f>L64-K64</f>
        <v>4</v>
      </c>
      <c r="P64" s="27">
        <v>0</v>
      </c>
      <c r="Q64" s="27">
        <v>0</v>
      </c>
      <c r="R64"/>
      <c r="S64" s="248"/>
      <c r="T64" s="35" t="s">
        <v>103</v>
      </c>
      <c r="U64" s="104">
        <v>51.0167</v>
      </c>
      <c r="V64" s="124">
        <v>4.4667000000000003</v>
      </c>
      <c r="W64" s="32">
        <v>0</v>
      </c>
      <c r="X64" s="33">
        <v>0</v>
      </c>
      <c r="Y64" s="127">
        <v>0</v>
      </c>
      <c r="Z64" s="133"/>
      <c r="AA64" s="249"/>
      <c r="AB64"/>
      <c r="AC64"/>
      <c r="AD64" s="249"/>
      <c r="AE64"/>
      <c r="AF64" s="248"/>
      <c r="AG64" s="249"/>
      <c r="AH64"/>
      <c r="AI64" s="248"/>
      <c r="AJ64" s="249"/>
      <c r="AK64"/>
      <c r="AL64" s="248"/>
      <c r="AM64" s="251"/>
      <c r="AN64" s="250"/>
      <c r="AO64"/>
      <c r="AP64"/>
      <c r="AQ64"/>
      <c r="AR64"/>
      <c r="AS64"/>
      <c r="AT64" s="249"/>
      <c r="AU64" s="248"/>
      <c r="AV64" s="249"/>
      <c r="AW64" s="248"/>
      <c r="AX64" s="249"/>
      <c r="AY64" s="249">
        <v>1</v>
      </c>
      <c r="AZ64" s="162">
        <f>IF(AND(K64&lt;=1570,L64&gt;=1540),1,0)</f>
        <v>1</v>
      </c>
      <c r="BA64" s="162">
        <f>IF(AND(K64&lt;=1608,L64&gt;=1571),1,0)</f>
        <v>0</v>
      </c>
      <c r="BB64" s="162">
        <f>IF(AND(K64&lt;=1621,L64&gt;=1609),1,0)</f>
        <v>0</v>
      </c>
      <c r="BC64" s="162">
        <f>IF(AND(K64&lt;=1648,L64&gt;=1622),1,0)</f>
        <v>0</v>
      </c>
      <c r="BD64" s="162">
        <f>IF(AND(K64&lt;=1680,L64&gt;=1649),1,0)</f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 s="209" t="str">
        <f t="shared" si="0"/>
        <v>Stayer</v>
      </c>
      <c r="BK64" s="209" t="str">
        <f t="shared" si="1"/>
        <v>Notactive</v>
      </c>
      <c r="BL64" s="209" t="str">
        <f t="shared" si="2"/>
        <v>Notactive</v>
      </c>
      <c r="BM64" s="209" t="str">
        <f t="shared" si="3"/>
        <v>Notactive</v>
      </c>
      <c r="BN64" s="209" t="str">
        <f t="shared" si="4"/>
        <v>Notactive</v>
      </c>
    </row>
    <row r="65" spans="1:66" ht="12" customHeight="1">
      <c r="A65" s="118" t="s">
        <v>1833</v>
      </c>
      <c r="B65" s="118" t="s">
        <v>1834</v>
      </c>
      <c r="C65" s="244" t="s">
        <v>1832</v>
      </c>
      <c r="D65" s="245" t="s">
        <v>4163</v>
      </c>
      <c r="E65" s="245"/>
      <c r="F65" s="66" t="s">
        <v>39</v>
      </c>
      <c r="G65" s="66"/>
      <c r="H65"/>
      <c r="I65"/>
      <c r="J65" s="29">
        <v>0</v>
      </c>
      <c r="K65" s="114">
        <v>1559</v>
      </c>
      <c r="L65" s="115">
        <v>1563</v>
      </c>
      <c r="M65" s="240" t="str">
        <f>CONCATENATE(LEFT(K65,3),"0")</f>
        <v>1550</v>
      </c>
      <c r="N65" s="240" t="str">
        <f>CONCATENATE(LEFT(L65,3),"0")</f>
        <v>1560</v>
      </c>
      <c r="O65" s="30">
        <f>L65-K65</f>
        <v>4</v>
      </c>
      <c r="P65" s="27">
        <v>0</v>
      </c>
      <c r="Q65" s="27">
        <v>0</v>
      </c>
      <c r="R65"/>
      <c r="S65" s="248"/>
      <c r="T65" s="35" t="s">
        <v>103</v>
      </c>
      <c r="U65" s="104">
        <v>51.0167</v>
      </c>
      <c r="V65" s="124">
        <v>4.4667000000000003</v>
      </c>
      <c r="W65" s="32">
        <v>0</v>
      </c>
      <c r="X65" s="33">
        <v>0</v>
      </c>
      <c r="Y65" s="127">
        <v>0</v>
      </c>
      <c r="Z65" s="133"/>
      <c r="AA65" s="249"/>
      <c r="AB65"/>
      <c r="AC65"/>
      <c r="AD65" s="249"/>
      <c r="AE65"/>
      <c r="AF65" s="248"/>
      <c r="AG65" s="249"/>
      <c r="AH65"/>
      <c r="AI65" s="248"/>
      <c r="AJ65" s="249"/>
      <c r="AK65"/>
      <c r="AL65" s="248"/>
      <c r="AM65" s="251"/>
      <c r="AN65" s="250"/>
      <c r="AO65"/>
      <c r="AP65"/>
      <c r="AQ65"/>
      <c r="AR65"/>
      <c r="AS65"/>
      <c r="AT65" s="249"/>
      <c r="AU65" s="248"/>
      <c r="AV65" s="249"/>
      <c r="AW65" s="248"/>
      <c r="AX65" s="249"/>
      <c r="AY65" s="249">
        <v>1</v>
      </c>
      <c r="AZ65" s="162">
        <f>IF(AND(K65&lt;=1570,L65&gt;=1540),1,0)</f>
        <v>1</v>
      </c>
      <c r="BA65" s="162">
        <f>IF(AND(K65&lt;=1608,L65&gt;=1571),1,0)</f>
        <v>0</v>
      </c>
      <c r="BB65" s="162">
        <f>IF(AND(K65&lt;=1621,L65&gt;=1609),1,0)</f>
        <v>0</v>
      </c>
      <c r="BC65" s="162">
        <f>IF(AND(K65&lt;=1648,L65&gt;=1622),1,0)</f>
        <v>0</v>
      </c>
      <c r="BD65" s="162">
        <f>IF(AND(K65&lt;=1680,L65&gt;=1649),1,0)</f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 s="209" t="str">
        <f t="shared" si="0"/>
        <v>Stayer</v>
      </c>
      <c r="BK65" s="209" t="str">
        <f t="shared" si="1"/>
        <v>Notactive</v>
      </c>
      <c r="BL65" s="209" t="str">
        <f t="shared" si="2"/>
        <v>Notactive</v>
      </c>
      <c r="BM65" s="209" t="str">
        <f t="shared" si="3"/>
        <v>Notactive</v>
      </c>
      <c r="BN65" s="209" t="str">
        <f t="shared" si="4"/>
        <v>Notactive</v>
      </c>
    </row>
    <row r="66" spans="1:66" ht="12" customHeight="1">
      <c r="A66" s="118" t="s">
        <v>1836</v>
      </c>
      <c r="B66" s="118" t="s">
        <v>1837</v>
      </c>
      <c r="C66" s="242" t="s">
        <v>1835</v>
      </c>
      <c r="D66" s="245" t="s">
        <v>4163</v>
      </c>
      <c r="E66" s="246"/>
      <c r="F66" s="66" t="s">
        <v>43</v>
      </c>
      <c r="G66" s="66"/>
      <c r="H66"/>
      <c r="I66"/>
      <c r="J66" s="29">
        <v>0</v>
      </c>
      <c r="K66" s="114">
        <v>1559</v>
      </c>
      <c r="L66" s="115">
        <v>1563</v>
      </c>
      <c r="M66" s="240" t="str">
        <f>CONCATENATE(LEFT(K66,3),"0")</f>
        <v>1550</v>
      </c>
      <c r="N66" s="240" t="str">
        <f>CONCATENATE(LEFT(L66,3),"0")</f>
        <v>1560</v>
      </c>
      <c r="O66" s="30">
        <f>L66-K66</f>
        <v>4</v>
      </c>
      <c r="P66" s="27">
        <v>0</v>
      </c>
      <c r="Q66" s="27">
        <v>0</v>
      </c>
      <c r="R66"/>
      <c r="S66" s="248"/>
      <c r="T66" s="35" t="s">
        <v>103</v>
      </c>
      <c r="U66" s="104">
        <v>51.0167</v>
      </c>
      <c r="V66" s="124">
        <v>4.4667000000000003</v>
      </c>
      <c r="W66" s="32">
        <v>0</v>
      </c>
      <c r="X66" s="33">
        <v>0</v>
      </c>
      <c r="Y66" s="127">
        <v>0</v>
      </c>
      <c r="Z66" s="133"/>
      <c r="AA66" s="249"/>
      <c r="AB66"/>
      <c r="AC66"/>
      <c r="AD66" s="249"/>
      <c r="AE66"/>
      <c r="AF66" s="248"/>
      <c r="AG66" s="249"/>
      <c r="AH66"/>
      <c r="AI66" s="248"/>
      <c r="AJ66" s="249"/>
      <c r="AK66"/>
      <c r="AL66" s="248"/>
      <c r="AM66" s="251"/>
      <c r="AN66" s="250"/>
      <c r="AO66"/>
      <c r="AP66"/>
      <c r="AQ66"/>
      <c r="AR66"/>
      <c r="AS66"/>
      <c r="AT66" s="249"/>
      <c r="AU66" s="248"/>
      <c r="AV66" s="249"/>
      <c r="AW66" s="248"/>
      <c r="AX66" s="249"/>
      <c r="AY66" s="249">
        <v>1</v>
      </c>
      <c r="AZ66" s="162">
        <f>IF(AND(K66&lt;=1570,L66&gt;=1540),1,0)</f>
        <v>1</v>
      </c>
      <c r="BA66" s="162">
        <f>IF(AND(K66&lt;=1608,L66&gt;=1571),1,0)</f>
        <v>0</v>
      </c>
      <c r="BB66" s="162">
        <f>IF(AND(K66&lt;=1621,L66&gt;=1609),1,0)</f>
        <v>0</v>
      </c>
      <c r="BC66" s="162">
        <f>IF(AND(K66&lt;=1648,L66&gt;=1622),1,0)</f>
        <v>0</v>
      </c>
      <c r="BD66" s="162">
        <f>IF(AND(K66&lt;=1680,L66&gt;=1649),1,0)</f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 s="209" t="str">
        <f t="shared" ref="BJ66:BJ129" si="5">IF(AND(AZ66=1,BE66=0),"Stayer",IF(AND(AZ66=1,BE66=1),"Leaver","Notactive"))</f>
        <v>Stayer</v>
      </c>
      <c r="BK66" s="209" t="str">
        <f t="shared" ref="BK66:BK129" si="6">IF(AND(BA66=1,BF66=0),"Stayer",IF(AND(BA66=1,BF66=1),"Leaver","Notactive"))</f>
        <v>Notactive</v>
      </c>
      <c r="BL66" s="209" t="str">
        <f t="shared" ref="BL66:BL129" si="7">IF(AND(BB66=1,BG66=0),"Stayer",IF(AND(BB66=1,BG66=1),"Leaver","Notactive"))</f>
        <v>Notactive</v>
      </c>
      <c r="BM66" s="209" t="str">
        <f t="shared" ref="BM66:BM129" si="8">IF(AND(BC66=1,BH66=0),"Stayer",IF(AND(BC66=1,BH66=1),"Leaver","Notactive"))</f>
        <v>Notactive</v>
      </c>
      <c r="BN66" s="209" t="str">
        <f t="shared" ref="BN66:BN129" si="9">IF(AND(BD66=1,BI66=0),"Stayer",IF(AND(BD66=1,BI66=1),"Leaver","Notactive"))</f>
        <v>Notactive</v>
      </c>
    </row>
    <row r="67" spans="1:66" ht="12" customHeight="1">
      <c r="A67" s="118" t="s">
        <v>1839</v>
      </c>
      <c r="B67" s="118" t="s">
        <v>1840</v>
      </c>
      <c r="C67" s="244" t="s">
        <v>1838</v>
      </c>
      <c r="D67" s="245" t="s">
        <v>4163</v>
      </c>
      <c r="E67" s="245"/>
      <c r="F67" s="66" t="s">
        <v>43</v>
      </c>
      <c r="G67" s="66"/>
      <c r="H67"/>
      <c r="I67"/>
      <c r="J67" s="29">
        <v>0</v>
      </c>
      <c r="K67" s="114">
        <v>1559</v>
      </c>
      <c r="L67" s="115">
        <v>1563</v>
      </c>
      <c r="M67" s="240" t="str">
        <f>CONCATENATE(LEFT(K67,3),"0")</f>
        <v>1550</v>
      </c>
      <c r="N67" s="240" t="str">
        <f>CONCATENATE(LEFT(L67,3),"0")</f>
        <v>1560</v>
      </c>
      <c r="O67" s="30">
        <f>L67-K67</f>
        <v>4</v>
      </c>
      <c r="P67" s="27">
        <v>0</v>
      </c>
      <c r="Q67" s="27">
        <v>0</v>
      </c>
      <c r="R67"/>
      <c r="S67" s="248"/>
      <c r="T67" s="35" t="s">
        <v>103</v>
      </c>
      <c r="U67" s="104">
        <v>51.0167</v>
      </c>
      <c r="V67" s="124">
        <v>4.4667000000000003</v>
      </c>
      <c r="W67" s="32">
        <v>0</v>
      </c>
      <c r="X67" s="33">
        <v>0</v>
      </c>
      <c r="Y67" s="127">
        <v>0</v>
      </c>
      <c r="Z67" s="133"/>
      <c r="AA67" s="249"/>
      <c r="AB67"/>
      <c r="AC67"/>
      <c r="AD67" s="249"/>
      <c r="AE67"/>
      <c r="AF67" s="248"/>
      <c r="AG67" s="249"/>
      <c r="AH67"/>
      <c r="AI67" s="248"/>
      <c r="AJ67" s="249"/>
      <c r="AK67"/>
      <c r="AL67" s="248"/>
      <c r="AM67" s="251"/>
      <c r="AN67" s="250"/>
      <c r="AO67"/>
      <c r="AP67"/>
      <c r="AQ67"/>
      <c r="AR67"/>
      <c r="AS67"/>
      <c r="AT67" s="249"/>
      <c r="AU67" s="251"/>
      <c r="AV67" s="249"/>
      <c r="AW67" s="248"/>
      <c r="AX67" s="249"/>
      <c r="AY67" s="249">
        <v>1</v>
      </c>
      <c r="AZ67" s="162">
        <f>IF(AND(K67&lt;=1570,L67&gt;=1540),1,0)</f>
        <v>1</v>
      </c>
      <c r="BA67" s="162">
        <f>IF(AND(K67&lt;=1608,L67&gt;=1571),1,0)</f>
        <v>0</v>
      </c>
      <c r="BB67" s="162">
        <f>IF(AND(K67&lt;=1621,L67&gt;=1609),1,0)</f>
        <v>0</v>
      </c>
      <c r="BC67" s="162">
        <f>IF(AND(K67&lt;=1648,L67&gt;=1622),1,0)</f>
        <v>0</v>
      </c>
      <c r="BD67" s="162">
        <f>IF(AND(K67&lt;=1680,L67&gt;=1649),1,0)</f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 s="209" t="str">
        <f t="shared" si="5"/>
        <v>Stayer</v>
      </c>
      <c r="BK67" s="209" t="str">
        <f t="shared" si="6"/>
        <v>Notactive</v>
      </c>
      <c r="BL67" s="209" t="str">
        <f t="shared" si="7"/>
        <v>Notactive</v>
      </c>
      <c r="BM67" s="209" t="str">
        <f t="shared" si="8"/>
        <v>Notactive</v>
      </c>
      <c r="BN67" s="209" t="str">
        <f t="shared" si="9"/>
        <v>Notactive</v>
      </c>
    </row>
    <row r="68" spans="1:66" ht="12" customHeight="1">
      <c r="A68" s="118" t="s">
        <v>1842</v>
      </c>
      <c r="B68" s="118" t="s">
        <v>1843</v>
      </c>
      <c r="C68" s="242" t="s">
        <v>1841</v>
      </c>
      <c r="D68" s="245" t="s">
        <v>4163</v>
      </c>
      <c r="E68" s="246"/>
      <c r="F68" s="66" t="s">
        <v>43</v>
      </c>
      <c r="G68" s="66"/>
      <c r="H68"/>
      <c r="I68"/>
      <c r="J68" s="29">
        <v>0</v>
      </c>
      <c r="K68" s="114">
        <v>1559</v>
      </c>
      <c r="L68" s="115">
        <v>1563</v>
      </c>
      <c r="M68" s="240" t="str">
        <f>CONCATENATE(LEFT(K68,3),"0")</f>
        <v>1550</v>
      </c>
      <c r="N68" s="240" t="str">
        <f>CONCATENATE(LEFT(L68,3),"0")</f>
        <v>1560</v>
      </c>
      <c r="O68" s="30">
        <f>L68-K68</f>
        <v>4</v>
      </c>
      <c r="P68" s="27">
        <v>0</v>
      </c>
      <c r="Q68" s="27">
        <v>0</v>
      </c>
      <c r="R68"/>
      <c r="S68" s="248"/>
      <c r="T68" s="35" t="s">
        <v>103</v>
      </c>
      <c r="U68" s="104">
        <v>51.0167</v>
      </c>
      <c r="V68" s="124">
        <v>4.4667000000000003</v>
      </c>
      <c r="W68" s="32">
        <v>0</v>
      </c>
      <c r="X68" s="33">
        <v>0</v>
      </c>
      <c r="Y68" s="127">
        <v>0</v>
      </c>
      <c r="Z68" s="133"/>
      <c r="AA68" s="249"/>
      <c r="AB68"/>
      <c r="AC68"/>
      <c r="AD68" s="249"/>
      <c r="AE68"/>
      <c r="AF68" s="248"/>
      <c r="AG68" s="249"/>
      <c r="AH68"/>
      <c r="AI68" s="248"/>
      <c r="AJ68" s="249"/>
      <c r="AK68"/>
      <c r="AL68" s="248"/>
      <c r="AM68" s="251"/>
      <c r="AN68" s="250"/>
      <c r="AO68"/>
      <c r="AP68"/>
      <c r="AQ68"/>
      <c r="AR68"/>
      <c r="AS68"/>
      <c r="AT68" s="249"/>
      <c r="AU68" s="248"/>
      <c r="AV68" s="249"/>
      <c r="AW68" s="248"/>
      <c r="AX68" s="249"/>
      <c r="AY68" s="249">
        <v>1</v>
      </c>
      <c r="AZ68" s="162">
        <f>IF(AND(K68&lt;=1570,L68&gt;=1540),1,0)</f>
        <v>1</v>
      </c>
      <c r="BA68" s="162">
        <f>IF(AND(K68&lt;=1608,L68&gt;=1571),1,0)</f>
        <v>0</v>
      </c>
      <c r="BB68" s="162">
        <f>IF(AND(K68&lt;=1621,L68&gt;=1609),1,0)</f>
        <v>0</v>
      </c>
      <c r="BC68" s="162">
        <f>IF(AND(K68&lt;=1648,L68&gt;=1622),1,0)</f>
        <v>0</v>
      </c>
      <c r="BD68" s="162">
        <f>IF(AND(K68&lt;=1680,L68&gt;=1649),1,0)</f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 s="209" t="str">
        <f t="shared" si="5"/>
        <v>Stayer</v>
      </c>
      <c r="BK68" s="209" t="str">
        <f t="shared" si="6"/>
        <v>Notactive</v>
      </c>
      <c r="BL68" s="209" t="str">
        <f t="shared" si="7"/>
        <v>Notactive</v>
      </c>
      <c r="BM68" s="209" t="str">
        <f t="shared" si="8"/>
        <v>Notactive</v>
      </c>
      <c r="BN68" s="209" t="str">
        <f t="shared" si="9"/>
        <v>Notactive</v>
      </c>
    </row>
    <row r="69" spans="1:66" ht="12" customHeight="1">
      <c r="A69" s="118" t="s">
        <v>1845</v>
      </c>
      <c r="B69" s="118" t="s">
        <v>1846</v>
      </c>
      <c r="C69" s="244" t="s">
        <v>1844</v>
      </c>
      <c r="D69" s="245" t="s">
        <v>4163</v>
      </c>
      <c r="E69" s="245"/>
      <c r="F69" s="114" t="s">
        <v>39</v>
      </c>
      <c r="G69" s="114"/>
      <c r="H69"/>
      <c r="I69"/>
      <c r="J69" s="29">
        <v>0</v>
      </c>
      <c r="K69" s="114">
        <v>1559</v>
      </c>
      <c r="L69" s="115">
        <v>1563</v>
      </c>
      <c r="M69" s="240" t="str">
        <f>CONCATENATE(LEFT(K69,3),"0")</f>
        <v>1550</v>
      </c>
      <c r="N69" s="240" t="str">
        <f>CONCATENATE(LEFT(L69,3),"0")</f>
        <v>1560</v>
      </c>
      <c r="O69" s="30">
        <f>L69-K69</f>
        <v>4</v>
      </c>
      <c r="P69" s="27">
        <v>0</v>
      </c>
      <c r="Q69" s="27">
        <v>0</v>
      </c>
      <c r="R69"/>
      <c r="S69" s="248"/>
      <c r="T69" s="35" t="s">
        <v>103</v>
      </c>
      <c r="U69" s="104">
        <v>51.0167</v>
      </c>
      <c r="V69" s="124">
        <v>4.4667000000000003</v>
      </c>
      <c r="W69" s="32">
        <v>0</v>
      </c>
      <c r="X69" s="33">
        <v>0</v>
      </c>
      <c r="Y69" s="127">
        <v>0</v>
      </c>
      <c r="Z69" s="133"/>
      <c r="AA69" s="249"/>
      <c r="AB69"/>
      <c r="AC69"/>
      <c r="AD69" s="249"/>
      <c r="AE69"/>
      <c r="AF69" s="248"/>
      <c r="AG69" s="249"/>
      <c r="AH69"/>
      <c r="AI69" s="248"/>
      <c r="AJ69" s="249"/>
      <c r="AK69"/>
      <c r="AL69" s="248"/>
      <c r="AM69" s="251"/>
      <c r="AN69" s="250"/>
      <c r="AO69"/>
      <c r="AP69"/>
      <c r="AQ69"/>
      <c r="AR69"/>
      <c r="AS69"/>
      <c r="AT69" s="249"/>
      <c r="AU69" s="248"/>
      <c r="AV69" s="249"/>
      <c r="AW69" s="248"/>
      <c r="AX69" s="249"/>
      <c r="AY69" s="249">
        <v>1</v>
      </c>
      <c r="AZ69" s="162">
        <f>IF(AND(K69&lt;=1570,L69&gt;=1540),1,0)</f>
        <v>1</v>
      </c>
      <c r="BA69" s="162">
        <f>IF(AND(K69&lt;=1608,L69&gt;=1571),1,0)</f>
        <v>0</v>
      </c>
      <c r="BB69" s="162">
        <f>IF(AND(K69&lt;=1621,L69&gt;=1609),1,0)</f>
        <v>0</v>
      </c>
      <c r="BC69" s="162">
        <f>IF(AND(K69&lt;=1648,L69&gt;=1622),1,0)</f>
        <v>0</v>
      </c>
      <c r="BD69" s="162">
        <f>IF(AND(K69&lt;=1680,L69&gt;=1649),1,0)</f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 s="209" t="str">
        <f t="shared" si="5"/>
        <v>Stayer</v>
      </c>
      <c r="BK69" s="209" t="str">
        <f t="shared" si="6"/>
        <v>Notactive</v>
      </c>
      <c r="BL69" s="209" t="str">
        <f t="shared" si="7"/>
        <v>Notactive</v>
      </c>
      <c r="BM69" s="209" t="str">
        <f t="shared" si="8"/>
        <v>Notactive</v>
      </c>
      <c r="BN69" s="209" t="str">
        <f t="shared" si="9"/>
        <v>Notactive</v>
      </c>
    </row>
    <row r="70" spans="1:66" ht="12" customHeight="1">
      <c r="A70" s="118" t="s">
        <v>1849</v>
      </c>
      <c r="B70" s="118" t="s">
        <v>1850</v>
      </c>
      <c r="C70" s="244" t="s">
        <v>1848</v>
      </c>
      <c r="D70" s="245" t="s">
        <v>4163</v>
      </c>
      <c r="E70" s="245"/>
      <c r="F70" s="66" t="s">
        <v>39</v>
      </c>
      <c r="G70" s="66"/>
      <c r="H70"/>
      <c r="I70"/>
      <c r="J70" s="29">
        <v>0</v>
      </c>
      <c r="K70" s="114">
        <v>1559</v>
      </c>
      <c r="L70" s="115">
        <v>1563</v>
      </c>
      <c r="M70" s="240" t="str">
        <f>CONCATENATE(LEFT(K70,3),"0")</f>
        <v>1550</v>
      </c>
      <c r="N70" s="240" t="str">
        <f>CONCATENATE(LEFT(L70,3),"0")</f>
        <v>1560</v>
      </c>
      <c r="O70" s="30">
        <f>L70-K70</f>
        <v>4</v>
      </c>
      <c r="P70" s="27">
        <v>0</v>
      </c>
      <c r="Q70" s="27">
        <v>0</v>
      </c>
      <c r="R70"/>
      <c r="S70" s="248"/>
      <c r="T70" s="35" t="s">
        <v>103</v>
      </c>
      <c r="U70" s="104">
        <v>51.0167</v>
      </c>
      <c r="V70" s="124">
        <v>4.4667000000000003</v>
      </c>
      <c r="W70" s="32">
        <v>0</v>
      </c>
      <c r="X70" s="33">
        <v>0</v>
      </c>
      <c r="Y70" s="127">
        <v>0</v>
      </c>
      <c r="Z70" s="133"/>
      <c r="AA70" s="249"/>
      <c r="AB70"/>
      <c r="AC70"/>
      <c r="AD70" s="249"/>
      <c r="AE70"/>
      <c r="AF70" s="248"/>
      <c r="AG70" s="249"/>
      <c r="AH70"/>
      <c r="AI70" s="248"/>
      <c r="AJ70" s="249"/>
      <c r="AK70"/>
      <c r="AL70" s="248"/>
      <c r="AM70" s="251"/>
      <c r="AN70" s="250"/>
      <c r="AO70"/>
      <c r="AP70"/>
      <c r="AQ70"/>
      <c r="AR70"/>
      <c r="AS70"/>
      <c r="AT70" s="249"/>
      <c r="AU70" s="248"/>
      <c r="AV70" s="249"/>
      <c r="AW70" s="248"/>
      <c r="AX70" s="249"/>
      <c r="AY70" s="249">
        <v>1</v>
      </c>
      <c r="AZ70" s="162">
        <f>IF(AND(K70&lt;=1570,L70&gt;=1540),1,0)</f>
        <v>1</v>
      </c>
      <c r="BA70" s="162">
        <f>IF(AND(K70&lt;=1608,L70&gt;=1571),1,0)</f>
        <v>0</v>
      </c>
      <c r="BB70" s="162">
        <f>IF(AND(K70&lt;=1621,L70&gt;=1609),1,0)</f>
        <v>0</v>
      </c>
      <c r="BC70" s="162">
        <f>IF(AND(K70&lt;=1648,L70&gt;=1622),1,0)</f>
        <v>0</v>
      </c>
      <c r="BD70" s="162">
        <f>IF(AND(K70&lt;=1680,L70&gt;=1649),1,0)</f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 s="209" t="str">
        <f t="shared" si="5"/>
        <v>Stayer</v>
      </c>
      <c r="BK70" s="209" t="str">
        <f t="shared" si="6"/>
        <v>Notactive</v>
      </c>
      <c r="BL70" s="209" t="str">
        <f t="shared" si="7"/>
        <v>Notactive</v>
      </c>
      <c r="BM70" s="209" t="str">
        <f t="shared" si="8"/>
        <v>Notactive</v>
      </c>
      <c r="BN70" s="209" t="str">
        <f t="shared" si="9"/>
        <v>Notactive</v>
      </c>
    </row>
    <row r="71" spans="1:66" ht="12" customHeight="1">
      <c r="A71" s="118" t="s">
        <v>1852</v>
      </c>
      <c r="B71" s="118" t="s">
        <v>1853</v>
      </c>
      <c r="C71" s="242" t="s">
        <v>1851</v>
      </c>
      <c r="D71" s="245" t="s">
        <v>4163</v>
      </c>
      <c r="E71" s="246"/>
      <c r="F71" s="66" t="s">
        <v>39</v>
      </c>
      <c r="G71" s="66"/>
      <c r="H71"/>
      <c r="I71"/>
      <c r="J71" s="29">
        <v>0</v>
      </c>
      <c r="K71" s="114">
        <v>1559</v>
      </c>
      <c r="L71" s="115">
        <v>1563</v>
      </c>
      <c r="M71" s="240" t="str">
        <f>CONCATENATE(LEFT(K71,3),"0")</f>
        <v>1550</v>
      </c>
      <c r="N71" s="240" t="str">
        <f>CONCATENATE(LEFT(L71,3),"0")</f>
        <v>1560</v>
      </c>
      <c r="O71" s="30">
        <f>L71-K71</f>
        <v>4</v>
      </c>
      <c r="P71" s="27">
        <v>0</v>
      </c>
      <c r="Q71" s="27">
        <v>0</v>
      </c>
      <c r="R71"/>
      <c r="S71" s="248"/>
      <c r="T71" s="35" t="s">
        <v>103</v>
      </c>
      <c r="U71" s="104">
        <v>51.0167</v>
      </c>
      <c r="V71" s="124">
        <v>4.4667000000000003</v>
      </c>
      <c r="W71" s="32">
        <v>0</v>
      </c>
      <c r="X71" s="33">
        <v>0</v>
      </c>
      <c r="Y71" s="127">
        <v>0</v>
      </c>
      <c r="Z71" s="133"/>
      <c r="AA71" s="249"/>
      <c r="AB71"/>
      <c r="AC71"/>
      <c r="AD71" s="249"/>
      <c r="AE71"/>
      <c r="AF71" s="248"/>
      <c r="AG71" s="249"/>
      <c r="AH71"/>
      <c r="AI71" s="248"/>
      <c r="AJ71" s="249"/>
      <c r="AK71"/>
      <c r="AL71" s="248"/>
      <c r="AM71" s="251"/>
      <c r="AN71" s="250"/>
      <c r="AO71"/>
      <c r="AP71"/>
      <c r="AQ71"/>
      <c r="AR71"/>
      <c r="AS71"/>
      <c r="AT71" s="249"/>
      <c r="AU71" s="248"/>
      <c r="AV71" s="249"/>
      <c r="AW71" s="248"/>
      <c r="AX71" s="249"/>
      <c r="AY71" s="249">
        <v>1</v>
      </c>
      <c r="AZ71" s="162">
        <f>IF(AND(K71&lt;=1570,L71&gt;=1540),1,0)</f>
        <v>1</v>
      </c>
      <c r="BA71" s="162">
        <f>IF(AND(K71&lt;=1608,L71&gt;=1571),1,0)</f>
        <v>0</v>
      </c>
      <c r="BB71" s="162">
        <f>IF(AND(K71&lt;=1621,L71&gt;=1609),1,0)</f>
        <v>0</v>
      </c>
      <c r="BC71" s="162">
        <f>IF(AND(K71&lt;=1648,L71&gt;=1622),1,0)</f>
        <v>0</v>
      </c>
      <c r="BD71" s="162">
        <f>IF(AND(K71&lt;=1680,L71&gt;=1649),1,0)</f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 s="209" t="str">
        <f t="shared" si="5"/>
        <v>Stayer</v>
      </c>
      <c r="BK71" s="209" t="str">
        <f t="shared" si="6"/>
        <v>Notactive</v>
      </c>
      <c r="BL71" s="209" t="str">
        <f t="shared" si="7"/>
        <v>Notactive</v>
      </c>
      <c r="BM71" s="209" t="str">
        <f t="shared" si="8"/>
        <v>Notactive</v>
      </c>
      <c r="BN71" s="209" t="str">
        <f t="shared" si="9"/>
        <v>Notactive</v>
      </c>
    </row>
    <row r="72" spans="1:66" ht="12" customHeight="1">
      <c r="A72" s="118" t="s">
        <v>1855</v>
      </c>
      <c r="B72" s="118" t="s">
        <v>1856</v>
      </c>
      <c r="C72" s="244" t="s">
        <v>1854</v>
      </c>
      <c r="D72" s="245" t="s">
        <v>4163</v>
      </c>
      <c r="E72" s="245"/>
      <c r="F72" s="114" t="s">
        <v>496</v>
      </c>
      <c r="G72" s="114"/>
      <c r="H72"/>
      <c r="I72"/>
      <c r="J72" s="29">
        <v>0</v>
      </c>
      <c r="K72" s="114">
        <v>1559</v>
      </c>
      <c r="L72" s="115">
        <v>1563</v>
      </c>
      <c r="M72" s="240" t="str">
        <f>CONCATENATE(LEFT(K72,3),"0")</f>
        <v>1550</v>
      </c>
      <c r="N72" s="240" t="str">
        <f>CONCATENATE(LEFT(L72,3),"0")</f>
        <v>1560</v>
      </c>
      <c r="O72" s="30">
        <f>L72-K72</f>
        <v>4</v>
      </c>
      <c r="P72" s="27">
        <v>0</v>
      </c>
      <c r="Q72" s="27">
        <v>0</v>
      </c>
      <c r="R72"/>
      <c r="S72" s="248"/>
      <c r="T72" s="35" t="s">
        <v>103</v>
      </c>
      <c r="U72" s="104">
        <v>51.0167</v>
      </c>
      <c r="V72" s="124">
        <v>4.4667000000000003</v>
      </c>
      <c r="W72" s="32">
        <v>0</v>
      </c>
      <c r="X72" s="33">
        <v>0</v>
      </c>
      <c r="Y72" s="127">
        <v>0</v>
      </c>
      <c r="Z72" s="133"/>
      <c r="AA72" s="249"/>
      <c r="AB72"/>
      <c r="AC72"/>
      <c r="AD72" s="249"/>
      <c r="AE72"/>
      <c r="AF72" s="248"/>
      <c r="AG72" s="249"/>
      <c r="AH72"/>
      <c r="AI72" s="248"/>
      <c r="AJ72" s="249"/>
      <c r="AK72"/>
      <c r="AL72" s="248"/>
      <c r="AM72" s="251"/>
      <c r="AN72" s="250"/>
      <c r="AO72"/>
      <c r="AP72"/>
      <c r="AQ72"/>
      <c r="AR72"/>
      <c r="AS72"/>
      <c r="AT72" s="249"/>
      <c r="AU72" s="248"/>
      <c r="AV72" s="249"/>
      <c r="AW72" s="248"/>
      <c r="AX72" s="249"/>
      <c r="AY72" s="249">
        <v>1</v>
      </c>
      <c r="AZ72" s="162">
        <f>IF(AND(K72&lt;=1570,L72&gt;=1540),1,0)</f>
        <v>1</v>
      </c>
      <c r="BA72" s="162">
        <f>IF(AND(K72&lt;=1608,L72&gt;=1571),1,0)</f>
        <v>0</v>
      </c>
      <c r="BB72" s="162">
        <f>IF(AND(K72&lt;=1621,L72&gt;=1609),1,0)</f>
        <v>0</v>
      </c>
      <c r="BC72" s="162">
        <f>IF(AND(K72&lt;=1648,L72&gt;=1622),1,0)</f>
        <v>0</v>
      </c>
      <c r="BD72" s="162">
        <f>IF(AND(K72&lt;=1680,L72&gt;=1649),1,0)</f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 s="209" t="str">
        <f t="shared" si="5"/>
        <v>Stayer</v>
      </c>
      <c r="BK72" s="209" t="str">
        <f t="shared" si="6"/>
        <v>Notactive</v>
      </c>
      <c r="BL72" s="209" t="str">
        <f t="shared" si="7"/>
        <v>Notactive</v>
      </c>
      <c r="BM72" s="209" t="str">
        <f t="shared" si="8"/>
        <v>Notactive</v>
      </c>
      <c r="BN72" s="209" t="str">
        <f t="shared" si="9"/>
        <v>Notactive</v>
      </c>
    </row>
    <row r="73" spans="1:66" ht="12" customHeight="1">
      <c r="A73" s="118" t="s">
        <v>1858</v>
      </c>
      <c r="B73" s="118" t="s">
        <v>1859</v>
      </c>
      <c r="C73" s="242" t="s">
        <v>1857</v>
      </c>
      <c r="D73" s="245" t="s">
        <v>4163</v>
      </c>
      <c r="E73" s="246"/>
      <c r="F73" s="66" t="s">
        <v>43</v>
      </c>
      <c r="G73" s="66"/>
      <c r="H73"/>
      <c r="I73"/>
      <c r="J73" s="29">
        <v>0</v>
      </c>
      <c r="K73" s="114">
        <v>1559</v>
      </c>
      <c r="L73" s="115">
        <v>1563</v>
      </c>
      <c r="M73" s="240" t="str">
        <f>CONCATENATE(LEFT(K73,3),"0")</f>
        <v>1550</v>
      </c>
      <c r="N73" s="240" t="str">
        <f>CONCATENATE(LEFT(L73,3),"0")</f>
        <v>1560</v>
      </c>
      <c r="O73" s="30">
        <f>L73-K73</f>
        <v>4</v>
      </c>
      <c r="P73" s="27">
        <v>0</v>
      </c>
      <c r="Q73" s="27">
        <v>0</v>
      </c>
      <c r="R73"/>
      <c r="S73" s="248"/>
      <c r="T73" s="35" t="s">
        <v>103</v>
      </c>
      <c r="U73" s="104">
        <v>51.0167</v>
      </c>
      <c r="V73" s="124">
        <v>4.4667000000000003</v>
      </c>
      <c r="W73" s="32">
        <v>0</v>
      </c>
      <c r="X73" s="33">
        <v>0</v>
      </c>
      <c r="Y73" s="127">
        <v>0</v>
      </c>
      <c r="Z73" s="133"/>
      <c r="AA73" s="249"/>
      <c r="AB73"/>
      <c r="AC73"/>
      <c r="AD73" s="249"/>
      <c r="AE73"/>
      <c r="AF73" s="248"/>
      <c r="AG73" s="249"/>
      <c r="AH73"/>
      <c r="AI73" s="248"/>
      <c r="AJ73" s="249"/>
      <c r="AK73"/>
      <c r="AL73" s="248"/>
      <c r="AM73" s="251"/>
      <c r="AN73" s="250"/>
      <c r="AO73"/>
      <c r="AP73"/>
      <c r="AQ73"/>
      <c r="AR73"/>
      <c r="AS73"/>
      <c r="AT73" s="249"/>
      <c r="AU73" s="248"/>
      <c r="AV73" s="249"/>
      <c r="AW73" s="248"/>
      <c r="AX73" s="249"/>
      <c r="AY73" s="249">
        <v>1</v>
      </c>
      <c r="AZ73" s="162">
        <f>IF(AND(K73&lt;=1570,L73&gt;=1540),1,0)</f>
        <v>1</v>
      </c>
      <c r="BA73" s="162">
        <f>IF(AND(K73&lt;=1608,L73&gt;=1571),1,0)</f>
        <v>0</v>
      </c>
      <c r="BB73" s="162">
        <f>IF(AND(K73&lt;=1621,L73&gt;=1609),1,0)</f>
        <v>0</v>
      </c>
      <c r="BC73" s="162">
        <f>IF(AND(K73&lt;=1648,L73&gt;=1622),1,0)</f>
        <v>0</v>
      </c>
      <c r="BD73" s="162">
        <f>IF(AND(K73&lt;=1680,L73&gt;=1649),1,0)</f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 s="209" t="str">
        <f t="shared" si="5"/>
        <v>Stayer</v>
      </c>
      <c r="BK73" s="209" t="str">
        <f t="shared" si="6"/>
        <v>Notactive</v>
      </c>
      <c r="BL73" s="209" t="str">
        <f t="shared" si="7"/>
        <v>Notactive</v>
      </c>
      <c r="BM73" s="209" t="str">
        <f t="shared" si="8"/>
        <v>Notactive</v>
      </c>
      <c r="BN73" s="209" t="str">
        <f t="shared" si="9"/>
        <v>Notactive</v>
      </c>
    </row>
    <row r="74" spans="1:66" ht="12" customHeight="1">
      <c r="A74" s="118" t="s">
        <v>1861</v>
      </c>
      <c r="B74" s="118" t="s">
        <v>1862</v>
      </c>
      <c r="C74" s="244" t="s">
        <v>1860</v>
      </c>
      <c r="D74" s="245" t="s">
        <v>4163</v>
      </c>
      <c r="E74" s="245"/>
      <c r="F74" s="66" t="s">
        <v>39</v>
      </c>
      <c r="G74" s="66"/>
      <c r="H74"/>
      <c r="I74"/>
      <c r="J74" s="29">
        <v>0</v>
      </c>
      <c r="K74" s="114">
        <v>1559</v>
      </c>
      <c r="L74" s="115">
        <v>1563</v>
      </c>
      <c r="M74" s="240" t="str">
        <f>CONCATENATE(LEFT(K74,3),"0")</f>
        <v>1550</v>
      </c>
      <c r="N74" s="240" t="str">
        <f>CONCATENATE(LEFT(L74,3),"0")</f>
        <v>1560</v>
      </c>
      <c r="O74" s="30">
        <f>L74-K74</f>
        <v>4</v>
      </c>
      <c r="P74" s="27">
        <v>0</v>
      </c>
      <c r="Q74" s="27">
        <v>0</v>
      </c>
      <c r="R74"/>
      <c r="S74" s="248"/>
      <c r="T74" s="35" t="s">
        <v>103</v>
      </c>
      <c r="U74" s="104">
        <v>51.0167</v>
      </c>
      <c r="V74" s="124">
        <v>4.4667000000000003</v>
      </c>
      <c r="W74" s="32">
        <v>0</v>
      </c>
      <c r="X74" s="33">
        <v>0</v>
      </c>
      <c r="Y74" s="127">
        <v>0</v>
      </c>
      <c r="Z74" s="133"/>
      <c r="AA74" s="249"/>
      <c r="AB74"/>
      <c r="AC74"/>
      <c r="AD74" s="249"/>
      <c r="AE74"/>
      <c r="AF74" s="248"/>
      <c r="AG74" s="249"/>
      <c r="AH74"/>
      <c r="AI74" s="248"/>
      <c r="AJ74" s="249"/>
      <c r="AK74"/>
      <c r="AL74" s="248"/>
      <c r="AM74" s="251"/>
      <c r="AN74" s="250"/>
      <c r="AO74"/>
      <c r="AP74"/>
      <c r="AQ74"/>
      <c r="AR74"/>
      <c r="AS74"/>
      <c r="AT74" s="249"/>
      <c r="AU74" s="248"/>
      <c r="AV74" s="249"/>
      <c r="AW74" s="248"/>
      <c r="AX74" s="249"/>
      <c r="AY74" s="249">
        <v>1</v>
      </c>
      <c r="AZ74" s="162">
        <f>IF(AND(K74&lt;=1570,L74&gt;=1540),1,0)</f>
        <v>1</v>
      </c>
      <c r="BA74" s="162">
        <f>IF(AND(K74&lt;=1608,L74&gt;=1571),1,0)</f>
        <v>0</v>
      </c>
      <c r="BB74" s="162">
        <f>IF(AND(K74&lt;=1621,L74&gt;=1609),1,0)</f>
        <v>0</v>
      </c>
      <c r="BC74" s="162">
        <f>IF(AND(K74&lt;=1648,L74&gt;=1622),1,0)</f>
        <v>0</v>
      </c>
      <c r="BD74" s="162">
        <f>IF(AND(K74&lt;=1680,L74&gt;=1649),1,0)</f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 s="209" t="str">
        <f t="shared" si="5"/>
        <v>Stayer</v>
      </c>
      <c r="BK74" s="209" t="str">
        <f t="shared" si="6"/>
        <v>Notactive</v>
      </c>
      <c r="BL74" s="209" t="str">
        <f t="shared" si="7"/>
        <v>Notactive</v>
      </c>
      <c r="BM74" s="209" t="str">
        <f t="shared" si="8"/>
        <v>Notactive</v>
      </c>
      <c r="BN74" s="209" t="str">
        <f t="shared" si="9"/>
        <v>Notactive</v>
      </c>
    </row>
    <row r="75" spans="1:66" ht="12" customHeight="1">
      <c r="A75" s="118" t="s">
        <v>1864</v>
      </c>
      <c r="B75" s="118" t="s">
        <v>1865</v>
      </c>
      <c r="C75" s="242" t="s">
        <v>1863</v>
      </c>
      <c r="D75" s="245" t="s">
        <v>4163</v>
      </c>
      <c r="E75" s="246"/>
      <c r="F75" s="66" t="s">
        <v>645</v>
      </c>
      <c r="G75" s="66"/>
      <c r="H75"/>
      <c r="I75"/>
      <c r="J75" s="29">
        <v>0</v>
      </c>
      <c r="K75" s="114">
        <v>1559</v>
      </c>
      <c r="L75" s="115">
        <v>1563</v>
      </c>
      <c r="M75" s="240" t="str">
        <f>CONCATENATE(LEFT(K75,3),"0")</f>
        <v>1550</v>
      </c>
      <c r="N75" s="240" t="str">
        <f>CONCATENATE(LEFT(L75,3),"0")</f>
        <v>1560</v>
      </c>
      <c r="O75" s="30">
        <f>L75-K75</f>
        <v>4</v>
      </c>
      <c r="P75" s="27">
        <v>0</v>
      </c>
      <c r="Q75" s="27">
        <v>0</v>
      </c>
      <c r="R75"/>
      <c r="S75" s="248"/>
      <c r="T75" s="35" t="s">
        <v>103</v>
      </c>
      <c r="U75" s="104">
        <v>51.0167</v>
      </c>
      <c r="V75" s="124">
        <v>4.4667000000000003</v>
      </c>
      <c r="W75" s="32">
        <v>0</v>
      </c>
      <c r="X75" s="33">
        <v>0</v>
      </c>
      <c r="Y75" s="127">
        <v>0</v>
      </c>
      <c r="Z75" s="133"/>
      <c r="AA75" s="249"/>
      <c r="AB75"/>
      <c r="AC75"/>
      <c r="AD75" s="249"/>
      <c r="AE75"/>
      <c r="AF75" s="248"/>
      <c r="AG75" s="249"/>
      <c r="AH75"/>
      <c r="AI75" s="248"/>
      <c r="AJ75" s="249"/>
      <c r="AK75"/>
      <c r="AL75" s="248"/>
      <c r="AM75" s="251"/>
      <c r="AN75" s="250"/>
      <c r="AO75"/>
      <c r="AP75"/>
      <c r="AQ75"/>
      <c r="AR75"/>
      <c r="AS75"/>
      <c r="AT75" s="249"/>
      <c r="AU75" s="248"/>
      <c r="AV75" s="249"/>
      <c r="AW75" s="248"/>
      <c r="AX75" s="249"/>
      <c r="AY75" s="249">
        <v>1</v>
      </c>
      <c r="AZ75" s="162">
        <f>IF(AND(K75&lt;=1570,L75&gt;=1540),1,0)</f>
        <v>1</v>
      </c>
      <c r="BA75" s="162">
        <f>IF(AND(K75&lt;=1608,L75&gt;=1571),1,0)</f>
        <v>0</v>
      </c>
      <c r="BB75" s="162">
        <f>IF(AND(K75&lt;=1621,L75&gt;=1609),1,0)</f>
        <v>0</v>
      </c>
      <c r="BC75" s="162">
        <f>IF(AND(K75&lt;=1648,L75&gt;=1622),1,0)</f>
        <v>0</v>
      </c>
      <c r="BD75" s="162">
        <f>IF(AND(K75&lt;=1680,L75&gt;=1649),1,0)</f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 s="209" t="str">
        <f t="shared" si="5"/>
        <v>Stayer</v>
      </c>
      <c r="BK75" s="209" t="str">
        <f t="shared" si="6"/>
        <v>Notactive</v>
      </c>
      <c r="BL75" s="209" t="str">
        <f t="shared" si="7"/>
        <v>Notactive</v>
      </c>
      <c r="BM75" s="209" t="str">
        <f t="shared" si="8"/>
        <v>Notactive</v>
      </c>
      <c r="BN75" s="209" t="str">
        <f t="shared" si="9"/>
        <v>Notactive</v>
      </c>
    </row>
    <row r="76" spans="1:66" ht="12" customHeight="1">
      <c r="A76" s="118" t="s">
        <v>1867</v>
      </c>
      <c r="B76" s="118" t="s">
        <v>1868</v>
      </c>
      <c r="C76" s="244" t="s">
        <v>1866</v>
      </c>
      <c r="D76" s="245" t="s">
        <v>4163</v>
      </c>
      <c r="E76" s="245"/>
      <c r="F76" s="66" t="s">
        <v>43</v>
      </c>
      <c r="G76" s="66"/>
      <c r="H76"/>
      <c r="I76"/>
      <c r="J76" s="29">
        <v>0</v>
      </c>
      <c r="K76" s="114">
        <v>1559</v>
      </c>
      <c r="L76" s="115">
        <v>1563</v>
      </c>
      <c r="M76" s="240" t="str">
        <f>CONCATENATE(LEFT(K76,3),"0")</f>
        <v>1550</v>
      </c>
      <c r="N76" s="240" t="str">
        <f>CONCATENATE(LEFT(L76,3),"0")</f>
        <v>1560</v>
      </c>
      <c r="O76" s="30">
        <f>L76-K76</f>
        <v>4</v>
      </c>
      <c r="P76" s="27">
        <v>0</v>
      </c>
      <c r="Q76" s="27">
        <v>0</v>
      </c>
      <c r="R76"/>
      <c r="S76" s="248"/>
      <c r="T76" s="35" t="s">
        <v>103</v>
      </c>
      <c r="U76" s="104">
        <v>51.0167</v>
      </c>
      <c r="V76" s="124">
        <v>4.4667000000000003</v>
      </c>
      <c r="W76" s="32">
        <v>0</v>
      </c>
      <c r="X76" s="33">
        <v>0</v>
      </c>
      <c r="Y76" s="127">
        <v>0</v>
      </c>
      <c r="Z76" s="133"/>
      <c r="AA76" s="249"/>
      <c r="AB76"/>
      <c r="AC76"/>
      <c r="AD76" s="249"/>
      <c r="AE76"/>
      <c r="AF76" s="248"/>
      <c r="AG76" s="249"/>
      <c r="AH76"/>
      <c r="AI76" s="248"/>
      <c r="AJ76" s="249"/>
      <c r="AK76"/>
      <c r="AL76" s="248"/>
      <c r="AM76" s="251"/>
      <c r="AN76" s="250"/>
      <c r="AO76"/>
      <c r="AP76"/>
      <c r="AQ76"/>
      <c r="AR76"/>
      <c r="AS76"/>
      <c r="AT76" s="249"/>
      <c r="AU76" s="248"/>
      <c r="AV76" s="249"/>
      <c r="AW76" s="248"/>
      <c r="AX76" s="249"/>
      <c r="AY76" s="249">
        <v>1</v>
      </c>
      <c r="AZ76" s="162">
        <f>IF(AND(K76&lt;=1570,L76&gt;=1540),1,0)</f>
        <v>1</v>
      </c>
      <c r="BA76" s="162">
        <f>IF(AND(K76&lt;=1608,L76&gt;=1571),1,0)</f>
        <v>0</v>
      </c>
      <c r="BB76" s="162">
        <f>IF(AND(K76&lt;=1621,L76&gt;=1609),1,0)</f>
        <v>0</v>
      </c>
      <c r="BC76" s="162">
        <f>IF(AND(K76&lt;=1648,L76&gt;=1622),1,0)</f>
        <v>0</v>
      </c>
      <c r="BD76" s="162">
        <f>IF(AND(K76&lt;=1680,L76&gt;=1649),1,0)</f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 s="209" t="str">
        <f t="shared" si="5"/>
        <v>Stayer</v>
      </c>
      <c r="BK76" s="209" t="str">
        <f t="shared" si="6"/>
        <v>Notactive</v>
      </c>
      <c r="BL76" s="209" t="str">
        <f t="shared" si="7"/>
        <v>Notactive</v>
      </c>
      <c r="BM76" s="209" t="str">
        <f t="shared" si="8"/>
        <v>Notactive</v>
      </c>
      <c r="BN76" s="209" t="str">
        <f t="shared" si="9"/>
        <v>Notactive</v>
      </c>
    </row>
    <row r="77" spans="1:66" ht="12" customHeight="1">
      <c r="A77" s="118" t="s">
        <v>1870</v>
      </c>
      <c r="B77" s="118" t="s">
        <v>1871</v>
      </c>
      <c r="C77" s="242" t="s">
        <v>1869</v>
      </c>
      <c r="D77" s="245" t="s">
        <v>4163</v>
      </c>
      <c r="E77" s="246"/>
      <c r="F77" s="66" t="s">
        <v>39</v>
      </c>
      <c r="G77" s="66"/>
      <c r="H77"/>
      <c r="I77"/>
      <c r="J77" s="29">
        <v>0</v>
      </c>
      <c r="K77" s="114">
        <v>1559</v>
      </c>
      <c r="L77" s="115">
        <v>1563</v>
      </c>
      <c r="M77" s="240" t="str">
        <f>CONCATENATE(LEFT(K77,3),"0")</f>
        <v>1550</v>
      </c>
      <c r="N77" s="240" t="str">
        <f>CONCATENATE(LEFT(L77,3),"0")</f>
        <v>1560</v>
      </c>
      <c r="O77" s="30">
        <f>L77-K77</f>
        <v>4</v>
      </c>
      <c r="P77" s="27">
        <v>0</v>
      </c>
      <c r="Q77" s="27">
        <v>0</v>
      </c>
      <c r="R77"/>
      <c r="S77" s="248"/>
      <c r="T77" s="35" t="s">
        <v>103</v>
      </c>
      <c r="U77" s="104">
        <v>51.0167</v>
      </c>
      <c r="V77" s="124">
        <v>4.4667000000000003</v>
      </c>
      <c r="W77" s="32">
        <v>0</v>
      </c>
      <c r="X77" s="33">
        <v>0</v>
      </c>
      <c r="Y77" s="127">
        <v>0</v>
      </c>
      <c r="Z77" s="133"/>
      <c r="AA77" s="249"/>
      <c r="AB77"/>
      <c r="AC77"/>
      <c r="AD77" s="249"/>
      <c r="AE77"/>
      <c r="AF77" s="248"/>
      <c r="AG77" s="249"/>
      <c r="AH77"/>
      <c r="AI77" s="248"/>
      <c r="AJ77" s="249"/>
      <c r="AK77"/>
      <c r="AL77" s="248"/>
      <c r="AM77" s="251"/>
      <c r="AN77" s="250"/>
      <c r="AO77"/>
      <c r="AP77"/>
      <c r="AQ77"/>
      <c r="AR77"/>
      <c r="AS77"/>
      <c r="AT77" s="249"/>
      <c r="AU77" s="251"/>
      <c r="AV77" s="249"/>
      <c r="AW77" s="248"/>
      <c r="AX77" s="249"/>
      <c r="AY77" s="249">
        <v>1</v>
      </c>
      <c r="AZ77" s="162">
        <f>IF(AND(K77&lt;=1570,L77&gt;=1540),1,0)</f>
        <v>1</v>
      </c>
      <c r="BA77" s="162">
        <f>IF(AND(K77&lt;=1608,L77&gt;=1571),1,0)</f>
        <v>0</v>
      </c>
      <c r="BB77" s="162">
        <f>IF(AND(K77&lt;=1621,L77&gt;=1609),1,0)</f>
        <v>0</v>
      </c>
      <c r="BC77" s="162">
        <f>IF(AND(K77&lt;=1648,L77&gt;=1622),1,0)</f>
        <v>0</v>
      </c>
      <c r="BD77" s="162">
        <f>IF(AND(K77&lt;=1680,L77&gt;=1649),1,0)</f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 s="209" t="str">
        <f t="shared" si="5"/>
        <v>Stayer</v>
      </c>
      <c r="BK77" s="209" t="str">
        <f t="shared" si="6"/>
        <v>Notactive</v>
      </c>
      <c r="BL77" s="209" t="str">
        <f t="shared" si="7"/>
        <v>Notactive</v>
      </c>
      <c r="BM77" s="209" t="str">
        <f t="shared" si="8"/>
        <v>Notactive</v>
      </c>
      <c r="BN77" s="209" t="str">
        <f t="shared" si="9"/>
        <v>Notactive</v>
      </c>
    </row>
    <row r="78" spans="1:66" ht="12" customHeight="1">
      <c r="A78" s="118" t="s">
        <v>1873</v>
      </c>
      <c r="B78" s="118" t="s">
        <v>1874</v>
      </c>
      <c r="C78" s="244" t="s">
        <v>1872</v>
      </c>
      <c r="D78" s="245" t="s">
        <v>4163</v>
      </c>
      <c r="E78" s="245"/>
      <c r="F78" s="66" t="s">
        <v>39</v>
      </c>
      <c r="G78" s="66"/>
      <c r="H78"/>
      <c r="I78"/>
      <c r="J78" s="29">
        <v>0</v>
      </c>
      <c r="K78" s="114">
        <v>1559</v>
      </c>
      <c r="L78" s="115">
        <v>1563</v>
      </c>
      <c r="M78" s="240" t="str">
        <f>CONCATENATE(LEFT(K78,3),"0")</f>
        <v>1550</v>
      </c>
      <c r="N78" s="240" t="str">
        <f>CONCATENATE(LEFT(L78,3),"0")</f>
        <v>1560</v>
      </c>
      <c r="O78" s="30">
        <f>L78-K78</f>
        <v>4</v>
      </c>
      <c r="P78" s="27">
        <v>0</v>
      </c>
      <c r="Q78" s="27">
        <v>0</v>
      </c>
      <c r="R78"/>
      <c r="S78" s="248"/>
      <c r="T78" s="35" t="s">
        <v>103</v>
      </c>
      <c r="U78" s="104">
        <v>51.0167</v>
      </c>
      <c r="V78" s="124">
        <v>4.4667000000000003</v>
      </c>
      <c r="W78" s="32">
        <v>0</v>
      </c>
      <c r="X78" s="33">
        <v>0</v>
      </c>
      <c r="Y78" s="127">
        <v>0</v>
      </c>
      <c r="Z78" s="133"/>
      <c r="AA78" s="249"/>
      <c r="AB78"/>
      <c r="AC78"/>
      <c r="AD78" s="249"/>
      <c r="AE78"/>
      <c r="AF78" s="248"/>
      <c r="AG78" s="249"/>
      <c r="AH78"/>
      <c r="AI78" s="248"/>
      <c r="AJ78" s="249"/>
      <c r="AK78"/>
      <c r="AL78" s="248"/>
      <c r="AM78" s="251"/>
      <c r="AN78" s="250"/>
      <c r="AO78"/>
      <c r="AP78"/>
      <c r="AQ78"/>
      <c r="AR78"/>
      <c r="AS78"/>
      <c r="AT78" s="249"/>
      <c r="AU78" s="248"/>
      <c r="AV78" s="249"/>
      <c r="AW78" s="248"/>
      <c r="AX78" s="249"/>
      <c r="AY78" s="249">
        <v>1</v>
      </c>
      <c r="AZ78" s="162">
        <f>IF(AND(K78&lt;=1570,L78&gt;=1540),1,0)</f>
        <v>1</v>
      </c>
      <c r="BA78" s="162">
        <f>IF(AND(K78&lt;=1608,L78&gt;=1571),1,0)</f>
        <v>0</v>
      </c>
      <c r="BB78" s="162">
        <f>IF(AND(K78&lt;=1621,L78&gt;=1609),1,0)</f>
        <v>0</v>
      </c>
      <c r="BC78" s="162">
        <f>IF(AND(K78&lt;=1648,L78&gt;=1622),1,0)</f>
        <v>0</v>
      </c>
      <c r="BD78" s="162">
        <f>IF(AND(K78&lt;=1680,L78&gt;=1649),1,0)</f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 s="209" t="str">
        <f t="shared" si="5"/>
        <v>Stayer</v>
      </c>
      <c r="BK78" s="209" t="str">
        <f t="shared" si="6"/>
        <v>Notactive</v>
      </c>
      <c r="BL78" s="209" t="str">
        <f t="shared" si="7"/>
        <v>Notactive</v>
      </c>
      <c r="BM78" s="209" t="str">
        <f t="shared" si="8"/>
        <v>Notactive</v>
      </c>
      <c r="BN78" s="209" t="str">
        <f t="shared" si="9"/>
        <v>Notactive</v>
      </c>
    </row>
    <row r="79" spans="1:66" ht="12" customHeight="1">
      <c r="A79" s="118" t="s">
        <v>1876</v>
      </c>
      <c r="B79" s="118" t="s">
        <v>1877</v>
      </c>
      <c r="C79" s="242" t="s">
        <v>1875</v>
      </c>
      <c r="D79" s="245" t="s">
        <v>4163</v>
      </c>
      <c r="E79" s="246"/>
      <c r="F79" s="114" t="s">
        <v>39</v>
      </c>
      <c r="G79" s="114"/>
      <c r="H79"/>
      <c r="I79"/>
      <c r="J79" s="29">
        <v>0</v>
      </c>
      <c r="K79" s="114">
        <v>1560</v>
      </c>
      <c r="L79" s="115">
        <v>1564</v>
      </c>
      <c r="M79" s="240" t="str">
        <f>CONCATENATE(LEFT(K79,3),"0")</f>
        <v>1560</v>
      </c>
      <c r="N79" s="240" t="str">
        <f>CONCATENATE(LEFT(L79,3),"0")</f>
        <v>1560</v>
      </c>
      <c r="O79" s="30">
        <f>L79-K79</f>
        <v>4</v>
      </c>
      <c r="P79" s="27">
        <v>0</v>
      </c>
      <c r="Q79" s="27">
        <v>0</v>
      </c>
      <c r="R79"/>
      <c r="S79" s="248"/>
      <c r="T79" s="35" t="s">
        <v>103</v>
      </c>
      <c r="U79" s="104">
        <v>51.0167</v>
      </c>
      <c r="V79" s="124">
        <v>4.4667000000000003</v>
      </c>
      <c r="W79" s="32">
        <v>0</v>
      </c>
      <c r="X79" s="33">
        <v>0</v>
      </c>
      <c r="Y79" s="127">
        <v>0</v>
      </c>
      <c r="Z79" s="133"/>
      <c r="AA79" s="249"/>
      <c r="AB79"/>
      <c r="AC79"/>
      <c r="AD79" s="249"/>
      <c r="AE79"/>
      <c r="AF79" s="248"/>
      <c r="AG79" s="249"/>
      <c r="AH79"/>
      <c r="AI79" s="248"/>
      <c r="AJ79" s="249"/>
      <c r="AK79"/>
      <c r="AL79" s="248"/>
      <c r="AM79" s="251"/>
      <c r="AN79" s="250"/>
      <c r="AO79"/>
      <c r="AP79"/>
      <c r="AQ79"/>
      <c r="AR79"/>
      <c r="AS79"/>
      <c r="AT79" s="249"/>
      <c r="AU79" s="248"/>
      <c r="AV79" s="249"/>
      <c r="AW79" s="248"/>
      <c r="AX79" s="249"/>
      <c r="AY79" s="249">
        <v>1</v>
      </c>
      <c r="AZ79" s="162">
        <f>IF(AND(K79&lt;=1570,L79&gt;=1540),1,0)</f>
        <v>1</v>
      </c>
      <c r="BA79" s="162">
        <f>IF(AND(K79&lt;=1608,L79&gt;=1571),1,0)</f>
        <v>0</v>
      </c>
      <c r="BB79" s="162">
        <f>IF(AND(K79&lt;=1621,L79&gt;=1609),1,0)</f>
        <v>0</v>
      </c>
      <c r="BC79" s="162">
        <f>IF(AND(K79&lt;=1648,L79&gt;=1622),1,0)</f>
        <v>0</v>
      </c>
      <c r="BD79" s="162">
        <f>IF(AND(K79&lt;=1680,L79&gt;=1649),1,0)</f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 s="209" t="str">
        <f t="shared" si="5"/>
        <v>Stayer</v>
      </c>
      <c r="BK79" s="209" t="str">
        <f t="shared" si="6"/>
        <v>Notactive</v>
      </c>
      <c r="BL79" s="209" t="str">
        <f t="shared" si="7"/>
        <v>Notactive</v>
      </c>
      <c r="BM79" s="209" t="str">
        <f t="shared" si="8"/>
        <v>Notactive</v>
      </c>
      <c r="BN79" s="209" t="str">
        <f t="shared" si="9"/>
        <v>Notactive</v>
      </c>
    </row>
    <row r="80" spans="1:66" ht="12" customHeight="1">
      <c r="A80" s="118" t="s">
        <v>1879</v>
      </c>
      <c r="B80" s="118" t="s">
        <v>1880</v>
      </c>
      <c r="C80" s="244" t="s">
        <v>1878</v>
      </c>
      <c r="D80" s="245" t="s">
        <v>4163</v>
      </c>
      <c r="E80" s="245"/>
      <c r="F80" s="114" t="s">
        <v>39</v>
      </c>
      <c r="G80" s="114"/>
      <c r="H80"/>
      <c r="I80"/>
      <c r="J80" s="29">
        <v>0</v>
      </c>
      <c r="K80" s="114">
        <v>1560</v>
      </c>
      <c r="L80" s="115">
        <v>1564</v>
      </c>
      <c r="M80" s="240" t="str">
        <f>CONCATENATE(LEFT(K80,3),"0")</f>
        <v>1560</v>
      </c>
      <c r="N80" s="240" t="str">
        <f>CONCATENATE(LEFT(L80,3),"0")</f>
        <v>1560</v>
      </c>
      <c r="O80" s="30">
        <f>L80-K80</f>
        <v>4</v>
      </c>
      <c r="P80" s="27">
        <v>0</v>
      </c>
      <c r="Q80" s="27">
        <v>0</v>
      </c>
      <c r="R80"/>
      <c r="S80" s="248"/>
      <c r="T80" s="35" t="s">
        <v>103</v>
      </c>
      <c r="U80" s="104">
        <v>51.0167</v>
      </c>
      <c r="V80" s="124">
        <v>4.4667000000000003</v>
      </c>
      <c r="W80" s="32">
        <v>0</v>
      </c>
      <c r="X80" s="33">
        <v>0</v>
      </c>
      <c r="Y80" s="127">
        <v>0</v>
      </c>
      <c r="Z80" s="133"/>
      <c r="AA80" s="249"/>
      <c r="AB80"/>
      <c r="AC80"/>
      <c r="AD80" s="249"/>
      <c r="AE80"/>
      <c r="AF80" s="248"/>
      <c r="AG80" s="249"/>
      <c r="AH80"/>
      <c r="AI80" s="248"/>
      <c r="AJ80" s="249"/>
      <c r="AK80"/>
      <c r="AL80" s="248"/>
      <c r="AM80" s="251"/>
      <c r="AN80" s="250"/>
      <c r="AO80"/>
      <c r="AP80"/>
      <c r="AQ80"/>
      <c r="AR80"/>
      <c r="AS80"/>
      <c r="AT80" s="249"/>
      <c r="AU80" s="248"/>
      <c r="AV80" s="249"/>
      <c r="AW80" s="248"/>
      <c r="AX80" s="249"/>
      <c r="AY80" s="249">
        <v>1</v>
      </c>
      <c r="AZ80" s="162">
        <f>IF(AND(K80&lt;=1570,L80&gt;=1540),1,0)</f>
        <v>1</v>
      </c>
      <c r="BA80" s="162">
        <f>IF(AND(K80&lt;=1608,L80&gt;=1571),1,0)</f>
        <v>0</v>
      </c>
      <c r="BB80" s="162">
        <f>IF(AND(K80&lt;=1621,L80&gt;=1609),1,0)</f>
        <v>0</v>
      </c>
      <c r="BC80" s="162">
        <f>IF(AND(K80&lt;=1648,L80&gt;=1622),1,0)</f>
        <v>0</v>
      </c>
      <c r="BD80" s="162">
        <f>IF(AND(K80&lt;=1680,L80&gt;=1649),1,0)</f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 s="209" t="str">
        <f t="shared" si="5"/>
        <v>Stayer</v>
      </c>
      <c r="BK80" s="209" t="str">
        <f t="shared" si="6"/>
        <v>Notactive</v>
      </c>
      <c r="BL80" s="209" t="str">
        <f t="shared" si="7"/>
        <v>Notactive</v>
      </c>
      <c r="BM80" s="209" t="str">
        <f t="shared" si="8"/>
        <v>Notactive</v>
      </c>
      <c r="BN80" s="209" t="str">
        <f t="shared" si="9"/>
        <v>Notactive</v>
      </c>
    </row>
    <row r="81" spans="1:66" ht="12" customHeight="1">
      <c r="A81" s="118" t="s">
        <v>1882</v>
      </c>
      <c r="B81" s="118" t="s">
        <v>1883</v>
      </c>
      <c r="C81" s="242" t="s">
        <v>1881</v>
      </c>
      <c r="D81" s="245" t="s">
        <v>4163</v>
      </c>
      <c r="E81" s="246"/>
      <c r="F81" s="66" t="s">
        <v>43</v>
      </c>
      <c r="G81" s="66"/>
      <c r="H81"/>
      <c r="I81"/>
      <c r="J81" s="29">
        <v>0</v>
      </c>
      <c r="K81" s="114">
        <v>1560</v>
      </c>
      <c r="L81" s="115">
        <v>1564</v>
      </c>
      <c r="M81" s="240" t="str">
        <f>CONCATENATE(LEFT(K81,3),"0")</f>
        <v>1560</v>
      </c>
      <c r="N81" s="240" t="str">
        <f>CONCATENATE(LEFT(L81,3),"0")</f>
        <v>1560</v>
      </c>
      <c r="O81" s="30">
        <f>L81-K81</f>
        <v>4</v>
      </c>
      <c r="P81" s="27">
        <v>0</v>
      </c>
      <c r="Q81" s="27">
        <v>0</v>
      </c>
      <c r="R81"/>
      <c r="S81" s="265"/>
      <c r="T81" s="35" t="s">
        <v>103</v>
      </c>
      <c r="U81" s="104">
        <v>51.0167</v>
      </c>
      <c r="V81" s="124">
        <v>4.4667000000000003</v>
      </c>
      <c r="W81" s="32">
        <v>0</v>
      </c>
      <c r="X81" s="33">
        <v>0</v>
      </c>
      <c r="Y81" s="127">
        <v>0</v>
      </c>
      <c r="Z81" s="133"/>
      <c r="AA81" s="249"/>
      <c r="AB81"/>
      <c r="AC81"/>
      <c r="AD81" s="249"/>
      <c r="AE81"/>
      <c r="AF81" s="248"/>
      <c r="AG81" s="249"/>
      <c r="AH81"/>
      <c r="AI81" s="248"/>
      <c r="AJ81" s="249"/>
      <c r="AK81"/>
      <c r="AL81" s="248"/>
      <c r="AM81" s="251"/>
      <c r="AN81" s="250"/>
      <c r="AO81"/>
      <c r="AP81"/>
      <c r="AQ81"/>
      <c r="AR81"/>
      <c r="AS81"/>
      <c r="AT81" s="249"/>
      <c r="AU81" s="248"/>
      <c r="AV81" s="249"/>
      <c r="AW81" s="248"/>
      <c r="AX81" s="249"/>
      <c r="AY81" s="249">
        <v>1</v>
      </c>
      <c r="AZ81" s="162">
        <f>IF(AND(K81&lt;=1570,L81&gt;=1540),1,0)</f>
        <v>1</v>
      </c>
      <c r="BA81" s="162">
        <f>IF(AND(K81&lt;=1608,L81&gt;=1571),1,0)</f>
        <v>0</v>
      </c>
      <c r="BB81" s="162">
        <f>IF(AND(K81&lt;=1621,L81&gt;=1609),1,0)</f>
        <v>0</v>
      </c>
      <c r="BC81" s="162">
        <f>IF(AND(K81&lt;=1648,L81&gt;=1622),1,0)</f>
        <v>0</v>
      </c>
      <c r="BD81" s="162">
        <f>IF(AND(K81&lt;=1680,L81&gt;=1649),1,0)</f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 s="209" t="str">
        <f t="shared" si="5"/>
        <v>Stayer</v>
      </c>
      <c r="BK81" s="209" t="str">
        <f t="shared" si="6"/>
        <v>Notactive</v>
      </c>
      <c r="BL81" s="209" t="str">
        <f t="shared" si="7"/>
        <v>Notactive</v>
      </c>
      <c r="BM81" s="209" t="str">
        <f t="shared" si="8"/>
        <v>Notactive</v>
      </c>
      <c r="BN81" s="209" t="str">
        <f t="shared" si="9"/>
        <v>Notactive</v>
      </c>
    </row>
    <row r="82" spans="1:66" ht="12" customHeight="1">
      <c r="A82" s="118" t="s">
        <v>1885</v>
      </c>
      <c r="B82" s="118" t="s">
        <v>1886</v>
      </c>
      <c r="C82" s="244" t="s">
        <v>1884</v>
      </c>
      <c r="D82" s="245" t="s">
        <v>4163</v>
      </c>
      <c r="E82" s="245"/>
      <c r="F82" s="66" t="s">
        <v>43</v>
      </c>
      <c r="G82" s="66"/>
      <c r="H82"/>
      <c r="I82"/>
      <c r="J82" s="29">
        <v>0</v>
      </c>
      <c r="K82" s="114">
        <v>1560</v>
      </c>
      <c r="L82" s="115">
        <v>1564</v>
      </c>
      <c r="M82" s="240" t="str">
        <f>CONCATENATE(LEFT(K82,3),"0")</f>
        <v>1560</v>
      </c>
      <c r="N82" s="240" t="str">
        <f>CONCATENATE(LEFT(L82,3),"0")</f>
        <v>1560</v>
      </c>
      <c r="O82" s="30">
        <f>L82-K82</f>
        <v>4</v>
      </c>
      <c r="P82" s="27">
        <v>0</v>
      </c>
      <c r="Q82" s="27">
        <v>0</v>
      </c>
      <c r="R82"/>
      <c r="S82" s="248"/>
      <c r="T82" s="35" t="s">
        <v>103</v>
      </c>
      <c r="U82" s="104">
        <v>51.0167</v>
      </c>
      <c r="V82" s="124">
        <v>4.4667000000000003</v>
      </c>
      <c r="W82" s="32">
        <v>0</v>
      </c>
      <c r="X82" s="33">
        <v>0</v>
      </c>
      <c r="Y82" s="127">
        <v>0</v>
      </c>
      <c r="Z82" s="133"/>
      <c r="AA82" s="249"/>
      <c r="AB82"/>
      <c r="AC82"/>
      <c r="AD82" s="249"/>
      <c r="AE82"/>
      <c r="AF82" s="248"/>
      <c r="AG82" s="249"/>
      <c r="AH82"/>
      <c r="AI82" s="248"/>
      <c r="AJ82" s="249"/>
      <c r="AK82"/>
      <c r="AL82" s="248"/>
      <c r="AM82" s="251"/>
      <c r="AN82" s="250"/>
      <c r="AO82"/>
      <c r="AP82"/>
      <c r="AQ82"/>
      <c r="AR82"/>
      <c r="AS82"/>
      <c r="AT82" s="249"/>
      <c r="AU82" s="248"/>
      <c r="AV82" s="249"/>
      <c r="AW82" s="248"/>
      <c r="AX82" s="249"/>
      <c r="AY82" s="249">
        <v>1</v>
      </c>
      <c r="AZ82" s="162">
        <f>IF(AND(K82&lt;=1570,L82&gt;=1540),1,0)</f>
        <v>1</v>
      </c>
      <c r="BA82" s="162">
        <f>IF(AND(K82&lt;=1608,L82&gt;=1571),1,0)</f>
        <v>0</v>
      </c>
      <c r="BB82" s="162">
        <f>IF(AND(K82&lt;=1621,L82&gt;=1609),1,0)</f>
        <v>0</v>
      </c>
      <c r="BC82" s="162">
        <f>IF(AND(K82&lt;=1648,L82&gt;=1622),1,0)</f>
        <v>0</v>
      </c>
      <c r="BD82" s="162">
        <f>IF(AND(K82&lt;=1680,L82&gt;=1649),1,0)</f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 s="209" t="str">
        <f t="shared" si="5"/>
        <v>Stayer</v>
      </c>
      <c r="BK82" s="209" t="str">
        <f t="shared" si="6"/>
        <v>Notactive</v>
      </c>
      <c r="BL82" s="209" t="str">
        <f t="shared" si="7"/>
        <v>Notactive</v>
      </c>
      <c r="BM82" s="209" t="str">
        <f t="shared" si="8"/>
        <v>Notactive</v>
      </c>
      <c r="BN82" s="209" t="str">
        <f t="shared" si="9"/>
        <v>Notactive</v>
      </c>
    </row>
    <row r="83" spans="1:66" ht="12" customHeight="1">
      <c r="A83" s="118" t="s">
        <v>1888</v>
      </c>
      <c r="B83" s="118" t="s">
        <v>1889</v>
      </c>
      <c r="C83" s="242" t="s">
        <v>1887</v>
      </c>
      <c r="D83" s="245" t="s">
        <v>4163</v>
      </c>
      <c r="E83" s="246"/>
      <c r="F83" s="66" t="s">
        <v>39</v>
      </c>
      <c r="G83" s="66"/>
      <c r="H83"/>
      <c r="I83"/>
      <c r="J83" s="29">
        <v>0</v>
      </c>
      <c r="K83" s="114">
        <v>1560</v>
      </c>
      <c r="L83" s="115">
        <v>1564</v>
      </c>
      <c r="M83" s="240" t="str">
        <f>CONCATENATE(LEFT(K83,3),"0")</f>
        <v>1560</v>
      </c>
      <c r="N83" s="240" t="str">
        <f>CONCATENATE(LEFT(L83,3),"0")</f>
        <v>1560</v>
      </c>
      <c r="O83" s="30">
        <f>L83-K83</f>
        <v>4</v>
      </c>
      <c r="P83" s="27">
        <v>0</v>
      </c>
      <c r="Q83" s="27">
        <v>0</v>
      </c>
      <c r="R83"/>
      <c r="S83" s="248"/>
      <c r="T83" s="35" t="s">
        <v>103</v>
      </c>
      <c r="U83" s="104">
        <v>51.0167</v>
      </c>
      <c r="V83" s="124">
        <v>4.4667000000000003</v>
      </c>
      <c r="W83" s="32">
        <v>0</v>
      </c>
      <c r="X83" s="33">
        <v>0</v>
      </c>
      <c r="Y83" s="127">
        <v>0</v>
      </c>
      <c r="Z83" s="133"/>
      <c r="AA83" s="249"/>
      <c r="AB83"/>
      <c r="AC83"/>
      <c r="AD83" s="249"/>
      <c r="AE83"/>
      <c r="AF83" s="248"/>
      <c r="AG83" s="249"/>
      <c r="AH83"/>
      <c r="AI83" s="248"/>
      <c r="AJ83" s="249"/>
      <c r="AK83"/>
      <c r="AL83" s="248"/>
      <c r="AM83" s="251"/>
      <c r="AN83" s="250"/>
      <c r="AO83"/>
      <c r="AP83"/>
      <c r="AQ83"/>
      <c r="AR83"/>
      <c r="AS83"/>
      <c r="AT83" s="249"/>
      <c r="AU83" s="248"/>
      <c r="AV83" s="249"/>
      <c r="AW83" s="248"/>
      <c r="AX83" s="249"/>
      <c r="AY83" s="249">
        <v>1</v>
      </c>
      <c r="AZ83" s="162">
        <f>IF(AND(K83&lt;=1570,L83&gt;=1540),1,0)</f>
        <v>1</v>
      </c>
      <c r="BA83" s="162">
        <f>IF(AND(K83&lt;=1608,L83&gt;=1571),1,0)</f>
        <v>0</v>
      </c>
      <c r="BB83" s="162">
        <f>IF(AND(K83&lt;=1621,L83&gt;=1609),1,0)</f>
        <v>0</v>
      </c>
      <c r="BC83" s="162">
        <f>IF(AND(K83&lt;=1648,L83&gt;=1622),1,0)</f>
        <v>0</v>
      </c>
      <c r="BD83" s="162">
        <f>IF(AND(K83&lt;=1680,L83&gt;=1649),1,0)</f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 s="209" t="str">
        <f t="shared" si="5"/>
        <v>Stayer</v>
      </c>
      <c r="BK83" s="209" t="str">
        <f t="shared" si="6"/>
        <v>Notactive</v>
      </c>
      <c r="BL83" s="209" t="str">
        <f t="shared" si="7"/>
        <v>Notactive</v>
      </c>
      <c r="BM83" s="209" t="str">
        <f t="shared" si="8"/>
        <v>Notactive</v>
      </c>
      <c r="BN83" s="209" t="str">
        <f t="shared" si="9"/>
        <v>Notactive</v>
      </c>
    </row>
    <row r="84" spans="1:66" ht="12" customHeight="1">
      <c r="A84" s="118" t="s">
        <v>1891</v>
      </c>
      <c r="B84" s="118" t="s">
        <v>1892</v>
      </c>
      <c r="C84" s="244" t="s">
        <v>1890</v>
      </c>
      <c r="D84" s="245" t="s">
        <v>4163</v>
      </c>
      <c r="E84" s="245"/>
      <c r="F84" s="66" t="s">
        <v>39</v>
      </c>
      <c r="G84" s="66"/>
      <c r="H84"/>
      <c r="I84"/>
      <c r="J84" s="29">
        <v>0</v>
      </c>
      <c r="K84" s="114">
        <v>1560</v>
      </c>
      <c r="L84" s="115">
        <v>1564</v>
      </c>
      <c r="M84" s="240" t="str">
        <f>CONCATENATE(LEFT(K84,3),"0")</f>
        <v>1560</v>
      </c>
      <c r="N84" s="240" t="str">
        <f>CONCATENATE(LEFT(L84,3),"0")</f>
        <v>1560</v>
      </c>
      <c r="O84" s="30">
        <f>L84-K84</f>
        <v>4</v>
      </c>
      <c r="P84" s="27">
        <v>0</v>
      </c>
      <c r="Q84" s="27">
        <v>0</v>
      </c>
      <c r="R84"/>
      <c r="S84" s="248"/>
      <c r="T84" s="35" t="s">
        <v>103</v>
      </c>
      <c r="U84" s="104">
        <v>51.0167</v>
      </c>
      <c r="V84" s="124">
        <v>4.4667000000000003</v>
      </c>
      <c r="W84" s="32">
        <v>0</v>
      </c>
      <c r="X84" s="33">
        <v>0</v>
      </c>
      <c r="Y84" s="127">
        <v>0</v>
      </c>
      <c r="Z84" s="133"/>
      <c r="AA84" s="249"/>
      <c r="AB84"/>
      <c r="AC84"/>
      <c r="AD84" s="249"/>
      <c r="AE84"/>
      <c r="AF84" s="248"/>
      <c r="AG84" s="249"/>
      <c r="AH84"/>
      <c r="AI84" s="248"/>
      <c r="AJ84" s="249"/>
      <c r="AK84"/>
      <c r="AL84" s="248"/>
      <c r="AM84" s="251"/>
      <c r="AN84" s="250"/>
      <c r="AO84"/>
      <c r="AP84"/>
      <c r="AQ84"/>
      <c r="AR84"/>
      <c r="AS84"/>
      <c r="AT84" s="249"/>
      <c r="AU84" s="248"/>
      <c r="AV84" s="249"/>
      <c r="AW84" s="248"/>
      <c r="AX84" s="249"/>
      <c r="AY84" s="249">
        <v>1</v>
      </c>
      <c r="AZ84" s="162">
        <f>IF(AND(K84&lt;=1570,L84&gt;=1540),1,0)</f>
        <v>1</v>
      </c>
      <c r="BA84" s="162">
        <f>IF(AND(K84&lt;=1608,L84&gt;=1571),1,0)</f>
        <v>0</v>
      </c>
      <c r="BB84" s="162">
        <f>IF(AND(K84&lt;=1621,L84&gt;=1609),1,0)</f>
        <v>0</v>
      </c>
      <c r="BC84" s="162">
        <f>IF(AND(K84&lt;=1648,L84&gt;=1622),1,0)</f>
        <v>0</v>
      </c>
      <c r="BD84" s="162">
        <f>IF(AND(K84&lt;=1680,L84&gt;=1649),1,0)</f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 s="209" t="str">
        <f t="shared" si="5"/>
        <v>Stayer</v>
      </c>
      <c r="BK84" s="209" t="str">
        <f t="shared" si="6"/>
        <v>Notactive</v>
      </c>
      <c r="BL84" s="209" t="str">
        <f t="shared" si="7"/>
        <v>Notactive</v>
      </c>
      <c r="BM84" s="209" t="str">
        <f t="shared" si="8"/>
        <v>Notactive</v>
      </c>
      <c r="BN84" s="209" t="str">
        <f t="shared" si="9"/>
        <v>Notactive</v>
      </c>
    </row>
    <row r="85" spans="1:66" ht="12" customHeight="1">
      <c r="A85" s="118" t="s">
        <v>1894</v>
      </c>
      <c r="B85" s="118" t="s">
        <v>1895</v>
      </c>
      <c r="C85" s="242" t="s">
        <v>1893</v>
      </c>
      <c r="D85" s="245" t="s">
        <v>4163</v>
      </c>
      <c r="E85" s="246"/>
      <c r="F85" s="66" t="s">
        <v>43</v>
      </c>
      <c r="G85" s="66"/>
      <c r="H85"/>
      <c r="I85"/>
      <c r="J85" s="29">
        <v>0</v>
      </c>
      <c r="K85" s="114">
        <v>1560</v>
      </c>
      <c r="L85" s="115">
        <v>1564</v>
      </c>
      <c r="M85" s="240" t="str">
        <f>CONCATENATE(LEFT(K85,3),"0")</f>
        <v>1560</v>
      </c>
      <c r="N85" s="240" t="str">
        <f>CONCATENATE(LEFT(L85,3),"0")</f>
        <v>1560</v>
      </c>
      <c r="O85" s="30">
        <f>L85-K85</f>
        <v>4</v>
      </c>
      <c r="P85" s="27">
        <v>0</v>
      </c>
      <c r="Q85" s="27">
        <v>0</v>
      </c>
      <c r="R85"/>
      <c r="S85" s="248"/>
      <c r="T85" s="35" t="s">
        <v>103</v>
      </c>
      <c r="U85" s="104">
        <v>51.0167</v>
      </c>
      <c r="V85" s="124">
        <v>4.4667000000000003</v>
      </c>
      <c r="W85" s="32">
        <v>0</v>
      </c>
      <c r="X85" s="33">
        <v>0</v>
      </c>
      <c r="Y85" s="127">
        <v>0</v>
      </c>
      <c r="Z85" s="133"/>
      <c r="AA85" s="249"/>
      <c r="AB85"/>
      <c r="AC85"/>
      <c r="AD85" s="249"/>
      <c r="AE85"/>
      <c r="AF85" s="248"/>
      <c r="AG85" s="249"/>
      <c r="AH85"/>
      <c r="AI85" s="248"/>
      <c r="AJ85" s="249"/>
      <c r="AK85"/>
      <c r="AL85" s="248"/>
      <c r="AM85" s="251"/>
      <c r="AN85" s="250"/>
      <c r="AO85"/>
      <c r="AP85"/>
      <c r="AQ85"/>
      <c r="AR85"/>
      <c r="AS85"/>
      <c r="AT85" s="249"/>
      <c r="AU85" s="248"/>
      <c r="AV85" s="249"/>
      <c r="AW85" s="248"/>
      <c r="AX85" s="249"/>
      <c r="AY85" s="249">
        <v>1</v>
      </c>
      <c r="AZ85" s="162">
        <f>IF(AND(K85&lt;=1570,L85&gt;=1540),1,0)</f>
        <v>1</v>
      </c>
      <c r="BA85" s="162">
        <f>IF(AND(K85&lt;=1608,L85&gt;=1571),1,0)</f>
        <v>0</v>
      </c>
      <c r="BB85" s="162">
        <f>IF(AND(K85&lt;=1621,L85&gt;=1609),1,0)</f>
        <v>0</v>
      </c>
      <c r="BC85" s="162">
        <f>IF(AND(K85&lt;=1648,L85&gt;=1622),1,0)</f>
        <v>0</v>
      </c>
      <c r="BD85" s="162">
        <f>IF(AND(K85&lt;=1680,L85&gt;=1649),1,0)</f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 s="209" t="str">
        <f t="shared" si="5"/>
        <v>Stayer</v>
      </c>
      <c r="BK85" s="209" t="str">
        <f t="shared" si="6"/>
        <v>Notactive</v>
      </c>
      <c r="BL85" s="209" t="str">
        <f t="shared" si="7"/>
        <v>Notactive</v>
      </c>
      <c r="BM85" s="209" t="str">
        <f t="shared" si="8"/>
        <v>Notactive</v>
      </c>
      <c r="BN85" s="209" t="str">
        <f t="shared" si="9"/>
        <v>Notactive</v>
      </c>
    </row>
    <row r="86" spans="1:66" ht="12" customHeight="1">
      <c r="A86" s="118" t="s">
        <v>1897</v>
      </c>
      <c r="B86" s="118" t="s">
        <v>1898</v>
      </c>
      <c r="C86" s="244" t="s">
        <v>1896</v>
      </c>
      <c r="D86" s="245" t="s">
        <v>4163</v>
      </c>
      <c r="E86" s="245"/>
      <c r="F86" s="66" t="s">
        <v>43</v>
      </c>
      <c r="G86" s="66"/>
      <c r="H86"/>
      <c r="I86"/>
      <c r="J86" s="29">
        <v>0</v>
      </c>
      <c r="K86" s="114">
        <v>1560</v>
      </c>
      <c r="L86" s="115">
        <v>1564</v>
      </c>
      <c r="M86" s="240" t="str">
        <f>CONCATENATE(LEFT(K86,3),"0")</f>
        <v>1560</v>
      </c>
      <c r="N86" s="240" t="str">
        <f>CONCATENATE(LEFT(L86,3),"0")</f>
        <v>1560</v>
      </c>
      <c r="O86" s="30">
        <f>L86-K86</f>
        <v>4</v>
      </c>
      <c r="P86" s="27">
        <v>0</v>
      </c>
      <c r="Q86" s="27">
        <v>0</v>
      </c>
      <c r="R86"/>
      <c r="S86" s="248"/>
      <c r="T86" s="35" t="s">
        <v>103</v>
      </c>
      <c r="U86" s="104">
        <v>51.0167</v>
      </c>
      <c r="V86" s="124">
        <v>4.4667000000000003</v>
      </c>
      <c r="W86" s="32">
        <v>0</v>
      </c>
      <c r="X86" s="33">
        <v>0</v>
      </c>
      <c r="Y86" s="127">
        <v>0</v>
      </c>
      <c r="Z86" s="133"/>
      <c r="AA86" s="249"/>
      <c r="AB86"/>
      <c r="AC86"/>
      <c r="AD86" s="249"/>
      <c r="AE86"/>
      <c r="AF86" s="248"/>
      <c r="AG86" s="249"/>
      <c r="AH86"/>
      <c r="AI86" s="248"/>
      <c r="AJ86" s="249"/>
      <c r="AK86"/>
      <c r="AL86" s="248"/>
      <c r="AM86" s="251"/>
      <c r="AN86" s="250"/>
      <c r="AO86"/>
      <c r="AP86"/>
      <c r="AQ86"/>
      <c r="AR86"/>
      <c r="AS86"/>
      <c r="AT86" s="249"/>
      <c r="AU86" s="248"/>
      <c r="AV86" s="249"/>
      <c r="AW86" s="248"/>
      <c r="AX86" s="249"/>
      <c r="AY86" s="249">
        <v>1</v>
      </c>
      <c r="AZ86" s="162">
        <f>IF(AND(K86&lt;=1570,L86&gt;=1540),1,0)</f>
        <v>1</v>
      </c>
      <c r="BA86" s="162">
        <f>IF(AND(K86&lt;=1608,L86&gt;=1571),1,0)</f>
        <v>0</v>
      </c>
      <c r="BB86" s="162">
        <f>IF(AND(K86&lt;=1621,L86&gt;=1609),1,0)</f>
        <v>0</v>
      </c>
      <c r="BC86" s="162">
        <f>IF(AND(K86&lt;=1648,L86&gt;=1622),1,0)</f>
        <v>0</v>
      </c>
      <c r="BD86" s="162">
        <f>IF(AND(K86&lt;=1680,L86&gt;=1649),1,0)</f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 s="209" t="str">
        <f t="shared" si="5"/>
        <v>Stayer</v>
      </c>
      <c r="BK86" s="209" t="str">
        <f t="shared" si="6"/>
        <v>Notactive</v>
      </c>
      <c r="BL86" s="209" t="str">
        <f t="shared" si="7"/>
        <v>Notactive</v>
      </c>
      <c r="BM86" s="209" t="str">
        <f t="shared" si="8"/>
        <v>Notactive</v>
      </c>
      <c r="BN86" s="209" t="str">
        <f t="shared" si="9"/>
        <v>Notactive</v>
      </c>
    </row>
    <row r="87" spans="1:66" ht="12" customHeight="1">
      <c r="A87" s="118" t="s">
        <v>1901</v>
      </c>
      <c r="B87" s="118" t="s">
        <v>1902</v>
      </c>
      <c r="C87" s="244" t="s">
        <v>1900</v>
      </c>
      <c r="D87" s="245" t="s">
        <v>4163</v>
      </c>
      <c r="E87" s="245"/>
      <c r="F87" s="66" t="s">
        <v>43</v>
      </c>
      <c r="G87" s="66"/>
      <c r="H87"/>
      <c r="I87"/>
      <c r="J87" s="29">
        <v>0</v>
      </c>
      <c r="K87" s="114">
        <v>1561</v>
      </c>
      <c r="L87" s="115">
        <v>1565</v>
      </c>
      <c r="M87" s="240" t="str">
        <f>CONCATENATE(LEFT(K87,3),"0")</f>
        <v>1560</v>
      </c>
      <c r="N87" s="240" t="str">
        <f>CONCATENATE(LEFT(L87,3),"0")</f>
        <v>1560</v>
      </c>
      <c r="O87" s="30">
        <f>L87-K87</f>
        <v>4</v>
      </c>
      <c r="P87" s="27">
        <v>0</v>
      </c>
      <c r="Q87" s="27">
        <v>0</v>
      </c>
      <c r="R87"/>
      <c r="S87" s="248"/>
      <c r="T87" s="35" t="s">
        <v>103</v>
      </c>
      <c r="U87" s="104">
        <v>51.0167</v>
      </c>
      <c r="V87" s="124">
        <v>4.4667000000000003</v>
      </c>
      <c r="W87" s="32">
        <v>0</v>
      </c>
      <c r="X87" s="33">
        <v>0</v>
      </c>
      <c r="Y87" s="127">
        <v>0</v>
      </c>
      <c r="Z87" s="133"/>
      <c r="AA87" s="249"/>
      <c r="AB87"/>
      <c r="AC87"/>
      <c r="AD87" s="249"/>
      <c r="AE87"/>
      <c r="AF87" s="248"/>
      <c r="AG87" s="249"/>
      <c r="AH87"/>
      <c r="AI87" s="248"/>
      <c r="AJ87" s="249"/>
      <c r="AK87"/>
      <c r="AL87" s="248"/>
      <c r="AM87" s="251"/>
      <c r="AN87" s="250"/>
      <c r="AO87"/>
      <c r="AP87"/>
      <c r="AQ87"/>
      <c r="AR87"/>
      <c r="AS87"/>
      <c r="AT87" s="249"/>
      <c r="AU87" s="248"/>
      <c r="AV87" s="249"/>
      <c r="AW87" s="248"/>
      <c r="AX87" s="249"/>
      <c r="AY87" s="249">
        <v>1</v>
      </c>
      <c r="AZ87" s="162">
        <f>IF(AND(K87&lt;=1570,L87&gt;=1540),1,0)</f>
        <v>1</v>
      </c>
      <c r="BA87" s="162">
        <f>IF(AND(K87&lt;=1608,L87&gt;=1571),1,0)</f>
        <v>0</v>
      </c>
      <c r="BB87" s="162">
        <f>IF(AND(K87&lt;=1621,L87&gt;=1609),1,0)</f>
        <v>0</v>
      </c>
      <c r="BC87" s="162">
        <f>IF(AND(K87&lt;=1648,L87&gt;=1622),1,0)</f>
        <v>0</v>
      </c>
      <c r="BD87" s="162">
        <f>IF(AND(K87&lt;=1680,L87&gt;=1649),1,0)</f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 s="209" t="str">
        <f t="shared" si="5"/>
        <v>Stayer</v>
      </c>
      <c r="BK87" s="209" t="str">
        <f t="shared" si="6"/>
        <v>Notactive</v>
      </c>
      <c r="BL87" s="209" t="str">
        <f t="shared" si="7"/>
        <v>Notactive</v>
      </c>
      <c r="BM87" s="209" t="str">
        <f t="shared" si="8"/>
        <v>Notactive</v>
      </c>
      <c r="BN87" s="209" t="str">
        <f t="shared" si="9"/>
        <v>Notactive</v>
      </c>
    </row>
    <row r="88" spans="1:66" ht="12" customHeight="1">
      <c r="A88" s="118" t="s">
        <v>1904</v>
      </c>
      <c r="B88" s="118" t="s">
        <v>1905</v>
      </c>
      <c r="C88" s="242" t="s">
        <v>1903</v>
      </c>
      <c r="D88" s="245" t="s">
        <v>4163</v>
      </c>
      <c r="E88" s="246"/>
      <c r="F88" s="66" t="s">
        <v>43</v>
      </c>
      <c r="G88" s="66"/>
      <c r="H88"/>
      <c r="I88"/>
      <c r="J88" s="29">
        <v>0</v>
      </c>
      <c r="K88" s="114">
        <v>1561</v>
      </c>
      <c r="L88" s="115">
        <v>1565</v>
      </c>
      <c r="M88" s="240" t="str">
        <f>CONCATENATE(LEFT(K88,3),"0")</f>
        <v>1560</v>
      </c>
      <c r="N88" s="240" t="str">
        <f>CONCATENATE(LEFT(L88,3),"0")</f>
        <v>1560</v>
      </c>
      <c r="O88" s="30">
        <f>L88-K88</f>
        <v>4</v>
      </c>
      <c r="P88" s="27">
        <v>0</v>
      </c>
      <c r="Q88" s="27">
        <v>0</v>
      </c>
      <c r="R88"/>
      <c r="S88" s="248"/>
      <c r="T88" s="35" t="s">
        <v>103</v>
      </c>
      <c r="U88" s="104">
        <v>51.0167</v>
      </c>
      <c r="V88" s="124">
        <v>4.4667000000000003</v>
      </c>
      <c r="W88" s="32">
        <v>0</v>
      </c>
      <c r="X88" s="33">
        <v>0</v>
      </c>
      <c r="Y88" s="127">
        <v>0</v>
      </c>
      <c r="Z88" s="133"/>
      <c r="AA88" s="249"/>
      <c r="AB88"/>
      <c r="AC88"/>
      <c r="AD88" s="249"/>
      <c r="AE88"/>
      <c r="AF88" s="248"/>
      <c r="AG88" s="249"/>
      <c r="AH88"/>
      <c r="AI88" s="248"/>
      <c r="AJ88" s="249"/>
      <c r="AK88"/>
      <c r="AL88" s="248"/>
      <c r="AM88" s="251"/>
      <c r="AN88" s="250"/>
      <c r="AO88"/>
      <c r="AP88"/>
      <c r="AQ88"/>
      <c r="AR88"/>
      <c r="AS88"/>
      <c r="AT88" s="249"/>
      <c r="AU88" s="248"/>
      <c r="AV88" s="249"/>
      <c r="AW88" s="248"/>
      <c r="AX88" s="249"/>
      <c r="AY88" s="249">
        <v>1</v>
      </c>
      <c r="AZ88" s="162">
        <f>IF(AND(K88&lt;=1570,L88&gt;=1540),1,0)</f>
        <v>1</v>
      </c>
      <c r="BA88" s="162">
        <f>IF(AND(K88&lt;=1608,L88&gt;=1571),1,0)</f>
        <v>0</v>
      </c>
      <c r="BB88" s="162">
        <f>IF(AND(K88&lt;=1621,L88&gt;=1609),1,0)</f>
        <v>0</v>
      </c>
      <c r="BC88" s="162">
        <f>IF(AND(K88&lt;=1648,L88&gt;=1622),1,0)</f>
        <v>0</v>
      </c>
      <c r="BD88" s="162">
        <f>IF(AND(K88&lt;=1680,L88&gt;=1649),1,0)</f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 s="209" t="str">
        <f t="shared" si="5"/>
        <v>Stayer</v>
      </c>
      <c r="BK88" s="209" t="str">
        <f t="shared" si="6"/>
        <v>Notactive</v>
      </c>
      <c r="BL88" s="209" t="str">
        <f t="shared" si="7"/>
        <v>Notactive</v>
      </c>
      <c r="BM88" s="209" t="str">
        <f t="shared" si="8"/>
        <v>Notactive</v>
      </c>
      <c r="BN88" s="209" t="str">
        <f t="shared" si="9"/>
        <v>Notactive</v>
      </c>
    </row>
    <row r="89" spans="1:66" ht="12" customHeight="1">
      <c r="A89" s="118" t="s">
        <v>1907</v>
      </c>
      <c r="B89" s="118" t="s">
        <v>1908</v>
      </c>
      <c r="C89" s="244" t="s">
        <v>1906</v>
      </c>
      <c r="D89" s="245" t="s">
        <v>4163</v>
      </c>
      <c r="E89" s="245"/>
      <c r="F89" s="114" t="s">
        <v>39</v>
      </c>
      <c r="G89" s="114"/>
      <c r="H89"/>
      <c r="I89"/>
      <c r="J89" s="29">
        <v>0</v>
      </c>
      <c r="K89" s="114">
        <v>1561</v>
      </c>
      <c r="L89" s="115">
        <v>1565</v>
      </c>
      <c r="M89" s="240" t="str">
        <f>CONCATENATE(LEFT(K89,3),"0")</f>
        <v>1560</v>
      </c>
      <c r="N89" s="240" t="str">
        <f>CONCATENATE(LEFT(L89,3),"0")</f>
        <v>1560</v>
      </c>
      <c r="O89" s="30">
        <f>L89-K89</f>
        <v>4</v>
      </c>
      <c r="P89" s="27">
        <v>0</v>
      </c>
      <c r="Q89" s="27">
        <v>0</v>
      </c>
      <c r="R89"/>
      <c r="S89" s="248"/>
      <c r="T89" s="35" t="s">
        <v>103</v>
      </c>
      <c r="U89" s="104">
        <v>51.0167</v>
      </c>
      <c r="V89" s="124">
        <v>4.4667000000000003</v>
      </c>
      <c r="W89" s="32">
        <v>0</v>
      </c>
      <c r="X89" s="33">
        <v>0</v>
      </c>
      <c r="Y89" s="127">
        <v>0</v>
      </c>
      <c r="Z89" s="133"/>
      <c r="AA89" s="249"/>
      <c r="AB89"/>
      <c r="AC89"/>
      <c r="AD89" s="249"/>
      <c r="AE89"/>
      <c r="AF89" s="248"/>
      <c r="AG89" s="249"/>
      <c r="AH89"/>
      <c r="AI89" s="248"/>
      <c r="AJ89" s="249"/>
      <c r="AK89"/>
      <c r="AL89" s="248"/>
      <c r="AM89" s="251"/>
      <c r="AN89" s="250"/>
      <c r="AO89"/>
      <c r="AP89"/>
      <c r="AQ89"/>
      <c r="AR89"/>
      <c r="AS89"/>
      <c r="AT89" s="249"/>
      <c r="AU89" s="248"/>
      <c r="AV89" s="249"/>
      <c r="AW89" s="248"/>
      <c r="AX89" s="249"/>
      <c r="AY89" s="249">
        <v>1</v>
      </c>
      <c r="AZ89" s="162">
        <f>IF(AND(K89&lt;=1570,L89&gt;=1540),1,0)</f>
        <v>1</v>
      </c>
      <c r="BA89" s="162">
        <f>IF(AND(K89&lt;=1608,L89&gt;=1571),1,0)</f>
        <v>0</v>
      </c>
      <c r="BB89" s="162">
        <f>IF(AND(K89&lt;=1621,L89&gt;=1609),1,0)</f>
        <v>0</v>
      </c>
      <c r="BC89" s="162">
        <f>IF(AND(K89&lt;=1648,L89&gt;=1622),1,0)</f>
        <v>0</v>
      </c>
      <c r="BD89" s="162">
        <f>IF(AND(K89&lt;=1680,L89&gt;=1649),1,0)</f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 s="209" t="str">
        <f t="shared" si="5"/>
        <v>Stayer</v>
      </c>
      <c r="BK89" s="209" t="str">
        <f t="shared" si="6"/>
        <v>Notactive</v>
      </c>
      <c r="BL89" s="209" t="str">
        <f t="shared" si="7"/>
        <v>Notactive</v>
      </c>
      <c r="BM89" s="209" t="str">
        <f t="shared" si="8"/>
        <v>Notactive</v>
      </c>
      <c r="BN89" s="209" t="str">
        <f t="shared" si="9"/>
        <v>Notactive</v>
      </c>
    </row>
    <row r="90" spans="1:66" ht="12" customHeight="1">
      <c r="A90" s="118" t="s">
        <v>1910</v>
      </c>
      <c r="B90" s="118" t="s">
        <v>1911</v>
      </c>
      <c r="C90" s="242" t="s">
        <v>1909</v>
      </c>
      <c r="D90" s="245" t="s">
        <v>4163</v>
      </c>
      <c r="E90" s="246"/>
      <c r="F90" s="114" t="s">
        <v>39</v>
      </c>
      <c r="G90" s="114"/>
      <c r="H90"/>
      <c r="I90"/>
      <c r="J90" s="29">
        <v>0</v>
      </c>
      <c r="K90" s="114">
        <v>1561</v>
      </c>
      <c r="L90" s="115">
        <v>1565</v>
      </c>
      <c r="M90" s="240" t="str">
        <f>CONCATENATE(LEFT(K90,3),"0")</f>
        <v>1560</v>
      </c>
      <c r="N90" s="240" t="str">
        <f>CONCATENATE(LEFT(L90,3),"0")</f>
        <v>1560</v>
      </c>
      <c r="O90" s="30">
        <f>L90-K90</f>
        <v>4</v>
      </c>
      <c r="P90" s="27">
        <v>0</v>
      </c>
      <c r="Q90" s="27">
        <v>0</v>
      </c>
      <c r="R90"/>
      <c r="S90" s="248"/>
      <c r="T90" s="35" t="s">
        <v>103</v>
      </c>
      <c r="U90" s="104">
        <v>51.0167</v>
      </c>
      <c r="V90" s="124">
        <v>4.4667000000000003</v>
      </c>
      <c r="W90" s="32">
        <v>0</v>
      </c>
      <c r="X90" s="33">
        <v>0</v>
      </c>
      <c r="Y90" s="127">
        <v>0</v>
      </c>
      <c r="Z90" s="133"/>
      <c r="AA90" s="249"/>
      <c r="AB90"/>
      <c r="AC90"/>
      <c r="AD90" s="249"/>
      <c r="AE90"/>
      <c r="AF90" s="248"/>
      <c r="AG90" s="249"/>
      <c r="AH90"/>
      <c r="AI90" s="248"/>
      <c r="AJ90" s="249"/>
      <c r="AK90"/>
      <c r="AL90" s="248"/>
      <c r="AM90" s="251"/>
      <c r="AN90" s="250"/>
      <c r="AO90"/>
      <c r="AP90"/>
      <c r="AQ90"/>
      <c r="AR90"/>
      <c r="AS90"/>
      <c r="AT90" s="249"/>
      <c r="AU90" s="248"/>
      <c r="AV90" s="249"/>
      <c r="AW90" s="248"/>
      <c r="AX90" s="249"/>
      <c r="AY90" s="249">
        <v>1</v>
      </c>
      <c r="AZ90" s="162">
        <f>IF(AND(K90&lt;=1570,L90&gt;=1540),1,0)</f>
        <v>1</v>
      </c>
      <c r="BA90" s="162">
        <f>IF(AND(K90&lt;=1608,L90&gt;=1571),1,0)</f>
        <v>0</v>
      </c>
      <c r="BB90" s="162">
        <f>IF(AND(K90&lt;=1621,L90&gt;=1609),1,0)</f>
        <v>0</v>
      </c>
      <c r="BC90" s="162">
        <f>IF(AND(K90&lt;=1648,L90&gt;=1622),1,0)</f>
        <v>0</v>
      </c>
      <c r="BD90" s="162">
        <f>IF(AND(K90&lt;=1680,L90&gt;=1649),1,0)</f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 s="209" t="str">
        <f t="shared" si="5"/>
        <v>Stayer</v>
      </c>
      <c r="BK90" s="209" t="str">
        <f t="shared" si="6"/>
        <v>Notactive</v>
      </c>
      <c r="BL90" s="209" t="str">
        <f t="shared" si="7"/>
        <v>Notactive</v>
      </c>
      <c r="BM90" s="209" t="str">
        <f t="shared" si="8"/>
        <v>Notactive</v>
      </c>
      <c r="BN90" s="209" t="str">
        <f t="shared" si="9"/>
        <v>Notactive</v>
      </c>
    </row>
    <row r="91" spans="1:66" ht="12" customHeight="1">
      <c r="A91" s="118" t="s">
        <v>1913</v>
      </c>
      <c r="B91" s="118" t="s">
        <v>1914</v>
      </c>
      <c r="C91" s="244" t="s">
        <v>1912</v>
      </c>
      <c r="D91" s="245" t="s">
        <v>4163</v>
      </c>
      <c r="E91" s="245"/>
      <c r="F91" s="114" t="s">
        <v>39</v>
      </c>
      <c r="G91" s="114"/>
      <c r="H91"/>
      <c r="I91"/>
      <c r="J91" s="29">
        <v>0</v>
      </c>
      <c r="K91" s="114">
        <v>1561</v>
      </c>
      <c r="L91" s="115">
        <v>1565</v>
      </c>
      <c r="M91" s="240" t="str">
        <f>CONCATENATE(LEFT(K91,3),"0")</f>
        <v>1560</v>
      </c>
      <c r="N91" s="240" t="str">
        <f>CONCATENATE(LEFT(L91,3),"0")</f>
        <v>1560</v>
      </c>
      <c r="O91" s="30">
        <f>L91-K91</f>
        <v>4</v>
      </c>
      <c r="P91" s="27">
        <v>0</v>
      </c>
      <c r="Q91" s="27">
        <v>0</v>
      </c>
      <c r="R91"/>
      <c r="S91" s="248"/>
      <c r="T91" s="35" t="s">
        <v>103</v>
      </c>
      <c r="U91" s="104">
        <v>51.0167</v>
      </c>
      <c r="V91" s="124">
        <v>4.4667000000000003</v>
      </c>
      <c r="W91" s="32">
        <v>0</v>
      </c>
      <c r="X91" s="33">
        <v>0</v>
      </c>
      <c r="Y91" s="127">
        <v>0</v>
      </c>
      <c r="Z91" s="133"/>
      <c r="AA91" s="249"/>
      <c r="AB91"/>
      <c r="AC91"/>
      <c r="AD91" s="249"/>
      <c r="AE91"/>
      <c r="AF91" s="248"/>
      <c r="AG91" s="249"/>
      <c r="AH91"/>
      <c r="AI91" s="248"/>
      <c r="AJ91" s="249"/>
      <c r="AK91"/>
      <c r="AL91" s="248"/>
      <c r="AM91" s="251"/>
      <c r="AN91" s="250"/>
      <c r="AO91"/>
      <c r="AP91"/>
      <c r="AQ91"/>
      <c r="AR91"/>
      <c r="AS91"/>
      <c r="AT91" s="249"/>
      <c r="AU91" s="248"/>
      <c r="AV91" s="249"/>
      <c r="AW91" s="248"/>
      <c r="AX91" s="249"/>
      <c r="AY91" s="249">
        <v>1</v>
      </c>
      <c r="AZ91" s="162">
        <f>IF(AND(K91&lt;=1570,L91&gt;=1540),1,0)</f>
        <v>1</v>
      </c>
      <c r="BA91" s="162">
        <f>IF(AND(K91&lt;=1608,L91&gt;=1571),1,0)</f>
        <v>0</v>
      </c>
      <c r="BB91" s="162">
        <f>IF(AND(K91&lt;=1621,L91&gt;=1609),1,0)</f>
        <v>0</v>
      </c>
      <c r="BC91" s="162">
        <f>IF(AND(K91&lt;=1648,L91&gt;=1622),1,0)</f>
        <v>0</v>
      </c>
      <c r="BD91" s="162">
        <f>IF(AND(K91&lt;=1680,L91&gt;=1649),1,0)</f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 s="209" t="str">
        <f t="shared" si="5"/>
        <v>Stayer</v>
      </c>
      <c r="BK91" s="209" t="str">
        <f t="shared" si="6"/>
        <v>Notactive</v>
      </c>
      <c r="BL91" s="209" t="str">
        <f t="shared" si="7"/>
        <v>Notactive</v>
      </c>
      <c r="BM91" s="209" t="str">
        <f t="shared" si="8"/>
        <v>Notactive</v>
      </c>
      <c r="BN91" s="209" t="str">
        <f t="shared" si="9"/>
        <v>Notactive</v>
      </c>
    </row>
    <row r="92" spans="1:66" ht="12" customHeight="1">
      <c r="A92" s="118" t="s">
        <v>1917</v>
      </c>
      <c r="B92" s="118" t="s">
        <v>1918</v>
      </c>
      <c r="C92" s="244" t="s">
        <v>1916</v>
      </c>
      <c r="D92" s="245" t="s">
        <v>4163</v>
      </c>
      <c r="E92" s="245"/>
      <c r="F92" s="66" t="s">
        <v>39</v>
      </c>
      <c r="G92" s="66"/>
      <c r="H92"/>
      <c r="I92"/>
      <c r="J92" s="29">
        <v>0</v>
      </c>
      <c r="K92" s="114">
        <v>1561</v>
      </c>
      <c r="L92" s="115">
        <v>1565</v>
      </c>
      <c r="M92" s="240" t="str">
        <f>CONCATENATE(LEFT(K92,3),"0")</f>
        <v>1560</v>
      </c>
      <c r="N92" s="240" t="str">
        <f>CONCATENATE(LEFT(L92,3),"0")</f>
        <v>1560</v>
      </c>
      <c r="O92" s="30">
        <f>L92-K92</f>
        <v>4</v>
      </c>
      <c r="P92" s="27">
        <v>0</v>
      </c>
      <c r="Q92" s="27">
        <v>0</v>
      </c>
      <c r="R92"/>
      <c r="S92" s="248"/>
      <c r="T92" s="35" t="s">
        <v>103</v>
      </c>
      <c r="U92" s="104">
        <v>51.0167</v>
      </c>
      <c r="V92" s="124">
        <v>4.4667000000000003</v>
      </c>
      <c r="W92" s="32">
        <v>0</v>
      </c>
      <c r="X92" s="33">
        <v>0</v>
      </c>
      <c r="Y92" s="127">
        <v>0</v>
      </c>
      <c r="Z92" s="133"/>
      <c r="AA92" s="249"/>
      <c r="AB92"/>
      <c r="AC92"/>
      <c r="AD92" s="249"/>
      <c r="AE92"/>
      <c r="AF92" s="248"/>
      <c r="AG92" s="249"/>
      <c r="AH92"/>
      <c r="AI92" s="248"/>
      <c r="AJ92" s="249"/>
      <c r="AK92"/>
      <c r="AL92" s="248"/>
      <c r="AM92" s="251"/>
      <c r="AN92" s="250"/>
      <c r="AO92"/>
      <c r="AP92"/>
      <c r="AQ92"/>
      <c r="AR92"/>
      <c r="AS92"/>
      <c r="AT92" s="249"/>
      <c r="AU92" s="248"/>
      <c r="AV92" s="249"/>
      <c r="AW92" s="248"/>
      <c r="AX92" s="249"/>
      <c r="AY92" s="249">
        <v>1</v>
      </c>
      <c r="AZ92" s="162">
        <f>IF(AND(K92&lt;=1570,L92&gt;=1540),1,0)</f>
        <v>1</v>
      </c>
      <c r="BA92" s="162">
        <f>IF(AND(K92&lt;=1608,L92&gt;=1571),1,0)</f>
        <v>0</v>
      </c>
      <c r="BB92" s="162">
        <f>IF(AND(K92&lt;=1621,L92&gt;=1609),1,0)</f>
        <v>0</v>
      </c>
      <c r="BC92" s="162">
        <f>IF(AND(K92&lt;=1648,L92&gt;=1622),1,0)</f>
        <v>0</v>
      </c>
      <c r="BD92" s="162">
        <f>IF(AND(K92&lt;=1680,L92&gt;=1649),1,0)</f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 s="209" t="str">
        <f t="shared" si="5"/>
        <v>Stayer</v>
      </c>
      <c r="BK92" s="209" t="str">
        <f t="shared" si="6"/>
        <v>Notactive</v>
      </c>
      <c r="BL92" s="209" t="str">
        <f t="shared" si="7"/>
        <v>Notactive</v>
      </c>
      <c r="BM92" s="209" t="str">
        <f t="shared" si="8"/>
        <v>Notactive</v>
      </c>
      <c r="BN92" s="209" t="str">
        <f t="shared" si="9"/>
        <v>Notactive</v>
      </c>
    </row>
    <row r="93" spans="1:66" ht="12" customHeight="1">
      <c r="A93" s="118" t="s">
        <v>1921</v>
      </c>
      <c r="B93" s="118" t="s">
        <v>1922</v>
      </c>
      <c r="C93" s="244" t="s">
        <v>1920</v>
      </c>
      <c r="D93" s="245" t="s">
        <v>4163</v>
      </c>
      <c r="E93" s="245"/>
      <c r="F93" s="66" t="s">
        <v>43</v>
      </c>
      <c r="G93" s="66"/>
      <c r="H93"/>
      <c r="I93"/>
      <c r="J93" s="29">
        <v>0</v>
      </c>
      <c r="K93" s="114">
        <v>1561</v>
      </c>
      <c r="L93" s="115">
        <v>1565</v>
      </c>
      <c r="M93" s="240" t="str">
        <f>CONCATENATE(LEFT(K93,3),"0")</f>
        <v>1560</v>
      </c>
      <c r="N93" s="240" t="str">
        <f>CONCATENATE(LEFT(L93,3),"0")</f>
        <v>1560</v>
      </c>
      <c r="O93" s="30">
        <f>L93-K93</f>
        <v>4</v>
      </c>
      <c r="P93" s="27">
        <v>0</v>
      </c>
      <c r="Q93" s="27">
        <v>0</v>
      </c>
      <c r="R93"/>
      <c r="S93" s="248"/>
      <c r="T93" s="35" t="s">
        <v>103</v>
      </c>
      <c r="U93" s="104">
        <v>51.0167</v>
      </c>
      <c r="V93" s="124">
        <v>4.4667000000000003</v>
      </c>
      <c r="W93" s="32">
        <v>0</v>
      </c>
      <c r="X93" s="33">
        <v>0</v>
      </c>
      <c r="Y93" s="127">
        <v>0</v>
      </c>
      <c r="Z93" s="133"/>
      <c r="AA93" s="249"/>
      <c r="AB93"/>
      <c r="AC93"/>
      <c r="AD93" s="249"/>
      <c r="AE93"/>
      <c r="AF93" s="248"/>
      <c r="AG93" s="249"/>
      <c r="AH93"/>
      <c r="AI93" s="248"/>
      <c r="AJ93" s="249"/>
      <c r="AK93"/>
      <c r="AL93" s="248"/>
      <c r="AM93" s="251"/>
      <c r="AN93" s="250"/>
      <c r="AO93"/>
      <c r="AP93"/>
      <c r="AQ93"/>
      <c r="AR93"/>
      <c r="AS93"/>
      <c r="AT93" s="249"/>
      <c r="AU93" s="248"/>
      <c r="AV93" s="249"/>
      <c r="AW93" s="248"/>
      <c r="AX93" s="249"/>
      <c r="AY93" s="249">
        <v>1</v>
      </c>
      <c r="AZ93" s="162">
        <f>IF(AND(K93&lt;=1570,L93&gt;=1540),1,0)</f>
        <v>1</v>
      </c>
      <c r="BA93" s="162">
        <f>IF(AND(K93&lt;=1608,L93&gt;=1571),1,0)</f>
        <v>0</v>
      </c>
      <c r="BB93" s="162">
        <f>IF(AND(K93&lt;=1621,L93&gt;=1609),1,0)</f>
        <v>0</v>
      </c>
      <c r="BC93" s="162">
        <f>IF(AND(K93&lt;=1648,L93&gt;=1622),1,0)</f>
        <v>0</v>
      </c>
      <c r="BD93" s="162">
        <f>IF(AND(K93&lt;=1680,L93&gt;=1649),1,0)</f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 s="209" t="str">
        <f t="shared" si="5"/>
        <v>Stayer</v>
      </c>
      <c r="BK93" s="209" t="str">
        <f t="shared" si="6"/>
        <v>Notactive</v>
      </c>
      <c r="BL93" s="209" t="str">
        <f t="shared" si="7"/>
        <v>Notactive</v>
      </c>
      <c r="BM93" s="209" t="str">
        <f t="shared" si="8"/>
        <v>Notactive</v>
      </c>
      <c r="BN93" s="209" t="str">
        <f t="shared" si="9"/>
        <v>Notactive</v>
      </c>
    </row>
    <row r="94" spans="1:66" ht="12" customHeight="1">
      <c r="A94" s="118" t="s">
        <v>1924</v>
      </c>
      <c r="B94" s="118" t="s">
        <v>1792</v>
      </c>
      <c r="C94" s="242" t="s">
        <v>1923</v>
      </c>
      <c r="D94" s="245" t="s">
        <v>4163</v>
      </c>
      <c r="E94" s="246"/>
      <c r="F94" s="114" t="s">
        <v>496</v>
      </c>
      <c r="G94" s="114"/>
      <c r="H94"/>
      <c r="I94"/>
      <c r="J94" s="29">
        <v>0</v>
      </c>
      <c r="K94" s="114">
        <v>1561</v>
      </c>
      <c r="L94" s="115">
        <v>1565</v>
      </c>
      <c r="M94" s="240" t="str">
        <f>CONCATENATE(LEFT(K94,3),"0")</f>
        <v>1560</v>
      </c>
      <c r="N94" s="240" t="str">
        <f>CONCATENATE(LEFT(L94,3),"0")</f>
        <v>1560</v>
      </c>
      <c r="O94" s="30">
        <f>L94-K94</f>
        <v>4</v>
      </c>
      <c r="P94" s="27">
        <v>0</v>
      </c>
      <c r="Q94" s="27">
        <v>0</v>
      </c>
      <c r="R94"/>
      <c r="S94" s="248"/>
      <c r="T94" s="35" t="s">
        <v>103</v>
      </c>
      <c r="U94" s="104">
        <v>51.0167</v>
      </c>
      <c r="V94" s="124">
        <v>4.4667000000000003</v>
      </c>
      <c r="W94" s="32">
        <v>0</v>
      </c>
      <c r="X94" s="33">
        <v>0</v>
      </c>
      <c r="Y94" s="127">
        <v>0</v>
      </c>
      <c r="Z94" s="133"/>
      <c r="AA94" s="249"/>
      <c r="AB94"/>
      <c r="AC94"/>
      <c r="AD94" s="249"/>
      <c r="AE94"/>
      <c r="AF94" s="248"/>
      <c r="AG94" s="249"/>
      <c r="AH94"/>
      <c r="AI94" s="248"/>
      <c r="AJ94" s="249"/>
      <c r="AK94"/>
      <c r="AL94" s="248"/>
      <c r="AM94" s="251"/>
      <c r="AN94" s="250"/>
      <c r="AO94"/>
      <c r="AP94"/>
      <c r="AQ94"/>
      <c r="AR94"/>
      <c r="AS94"/>
      <c r="AT94" s="249"/>
      <c r="AU94" s="248"/>
      <c r="AV94" s="249"/>
      <c r="AW94" s="248"/>
      <c r="AX94" s="249"/>
      <c r="AY94" s="249">
        <v>1</v>
      </c>
      <c r="AZ94" s="162">
        <f>IF(AND(K94&lt;=1570,L94&gt;=1540),1,0)</f>
        <v>1</v>
      </c>
      <c r="BA94" s="162">
        <f>IF(AND(K94&lt;=1608,L94&gt;=1571),1,0)</f>
        <v>0</v>
      </c>
      <c r="BB94" s="162">
        <f>IF(AND(K94&lt;=1621,L94&gt;=1609),1,0)</f>
        <v>0</v>
      </c>
      <c r="BC94" s="162">
        <f>IF(AND(K94&lt;=1648,L94&gt;=1622),1,0)</f>
        <v>0</v>
      </c>
      <c r="BD94" s="162">
        <f>IF(AND(K94&lt;=1680,L94&gt;=1649),1,0)</f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 s="209" t="str">
        <f t="shared" si="5"/>
        <v>Stayer</v>
      </c>
      <c r="BK94" s="209" t="str">
        <f t="shared" si="6"/>
        <v>Notactive</v>
      </c>
      <c r="BL94" s="209" t="str">
        <f t="shared" si="7"/>
        <v>Notactive</v>
      </c>
      <c r="BM94" s="209" t="str">
        <f t="shared" si="8"/>
        <v>Notactive</v>
      </c>
      <c r="BN94" s="209" t="str">
        <f t="shared" si="9"/>
        <v>Notactive</v>
      </c>
    </row>
    <row r="95" spans="1:66" ht="12" customHeight="1">
      <c r="A95" s="118" t="s">
        <v>1926</v>
      </c>
      <c r="B95" s="118" t="s">
        <v>1927</v>
      </c>
      <c r="C95" s="244" t="s">
        <v>1925</v>
      </c>
      <c r="D95" s="245" t="s">
        <v>4163</v>
      </c>
      <c r="E95" s="245"/>
      <c r="F95" s="66" t="s">
        <v>3889</v>
      </c>
      <c r="G95" s="66"/>
      <c r="H95"/>
      <c r="I95"/>
      <c r="J95" s="29">
        <v>0</v>
      </c>
      <c r="K95" s="114">
        <v>1561</v>
      </c>
      <c r="L95" s="115">
        <v>1565</v>
      </c>
      <c r="M95" s="240" t="str">
        <f>CONCATENATE(LEFT(K95,3),"0")</f>
        <v>1560</v>
      </c>
      <c r="N95" s="240" t="str">
        <f>CONCATENATE(LEFT(L95,3),"0")</f>
        <v>1560</v>
      </c>
      <c r="O95" s="30">
        <f>L95-K95</f>
        <v>4</v>
      </c>
      <c r="P95" s="27">
        <v>0</v>
      </c>
      <c r="Q95" s="27">
        <v>0</v>
      </c>
      <c r="R95"/>
      <c r="S95" s="248"/>
      <c r="T95" s="35" t="s">
        <v>103</v>
      </c>
      <c r="U95" s="104">
        <v>51.0167</v>
      </c>
      <c r="V95" s="124">
        <v>4.4667000000000003</v>
      </c>
      <c r="W95" s="32">
        <v>0</v>
      </c>
      <c r="X95" s="33">
        <v>0</v>
      </c>
      <c r="Y95" s="127">
        <v>0</v>
      </c>
      <c r="Z95" s="133"/>
      <c r="AA95" s="249"/>
      <c r="AB95"/>
      <c r="AC95"/>
      <c r="AD95" s="249"/>
      <c r="AE95"/>
      <c r="AF95" s="248"/>
      <c r="AG95" s="249"/>
      <c r="AH95"/>
      <c r="AI95" s="248"/>
      <c r="AJ95" s="249"/>
      <c r="AK95"/>
      <c r="AL95" s="248"/>
      <c r="AM95" s="251"/>
      <c r="AN95" s="250"/>
      <c r="AO95"/>
      <c r="AP95"/>
      <c r="AQ95"/>
      <c r="AR95"/>
      <c r="AS95"/>
      <c r="AT95" s="249"/>
      <c r="AU95" s="248"/>
      <c r="AV95" s="249"/>
      <c r="AW95" s="248"/>
      <c r="AX95" s="249"/>
      <c r="AY95" s="249">
        <v>1</v>
      </c>
      <c r="AZ95" s="162">
        <f>IF(AND(K95&lt;=1570,L95&gt;=1540),1,0)</f>
        <v>1</v>
      </c>
      <c r="BA95" s="162">
        <f>IF(AND(K95&lt;=1608,L95&gt;=1571),1,0)</f>
        <v>0</v>
      </c>
      <c r="BB95" s="162">
        <f>IF(AND(K95&lt;=1621,L95&gt;=1609),1,0)</f>
        <v>0</v>
      </c>
      <c r="BC95" s="162">
        <f>IF(AND(K95&lt;=1648,L95&gt;=1622),1,0)</f>
        <v>0</v>
      </c>
      <c r="BD95" s="162">
        <f>IF(AND(K95&lt;=1680,L95&gt;=1649),1,0)</f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 s="209" t="str">
        <f t="shared" si="5"/>
        <v>Stayer</v>
      </c>
      <c r="BK95" s="209" t="str">
        <f t="shared" si="6"/>
        <v>Notactive</v>
      </c>
      <c r="BL95" s="209" t="str">
        <f t="shared" si="7"/>
        <v>Notactive</v>
      </c>
      <c r="BM95" s="209" t="str">
        <f t="shared" si="8"/>
        <v>Notactive</v>
      </c>
      <c r="BN95" s="209" t="str">
        <f t="shared" si="9"/>
        <v>Notactive</v>
      </c>
    </row>
    <row r="96" spans="1:66" ht="12" customHeight="1">
      <c r="A96" s="118" t="s">
        <v>1930</v>
      </c>
      <c r="B96" s="118" t="s">
        <v>1715</v>
      </c>
      <c r="C96" s="242" t="s">
        <v>1929</v>
      </c>
      <c r="D96" s="245" t="s">
        <v>4163</v>
      </c>
      <c r="E96" s="246"/>
      <c r="F96" s="66" t="s">
        <v>43</v>
      </c>
      <c r="G96" s="66"/>
      <c r="H96"/>
      <c r="I96"/>
      <c r="J96" s="29">
        <v>0</v>
      </c>
      <c r="K96" s="114">
        <v>1561</v>
      </c>
      <c r="L96" s="115">
        <v>1565</v>
      </c>
      <c r="M96" s="240" t="str">
        <f>CONCATENATE(LEFT(K96,3),"0")</f>
        <v>1560</v>
      </c>
      <c r="N96" s="240" t="str">
        <f>CONCATENATE(LEFT(L96,3),"0")</f>
        <v>1560</v>
      </c>
      <c r="O96" s="30">
        <f>L96-K96</f>
        <v>4</v>
      </c>
      <c r="P96" s="27">
        <v>0</v>
      </c>
      <c r="Q96" s="27">
        <v>0</v>
      </c>
      <c r="R96"/>
      <c r="S96" s="248"/>
      <c r="T96" s="35" t="s">
        <v>103</v>
      </c>
      <c r="U96" s="104">
        <v>51.0167</v>
      </c>
      <c r="V96" s="124">
        <v>4.4667000000000003</v>
      </c>
      <c r="W96" s="32">
        <v>0</v>
      </c>
      <c r="X96" s="33">
        <v>0</v>
      </c>
      <c r="Y96" s="127">
        <v>0</v>
      </c>
      <c r="Z96" s="133"/>
      <c r="AA96" s="249"/>
      <c r="AB96"/>
      <c r="AC96"/>
      <c r="AD96" s="249"/>
      <c r="AE96"/>
      <c r="AF96" s="248"/>
      <c r="AG96" s="249"/>
      <c r="AH96"/>
      <c r="AI96" s="248"/>
      <c r="AJ96" s="249"/>
      <c r="AK96"/>
      <c r="AL96" s="248"/>
      <c r="AM96" s="251"/>
      <c r="AN96" s="250"/>
      <c r="AO96"/>
      <c r="AP96"/>
      <c r="AQ96"/>
      <c r="AR96"/>
      <c r="AS96"/>
      <c r="AT96" s="249"/>
      <c r="AU96" s="248"/>
      <c r="AV96" s="249"/>
      <c r="AW96" s="248"/>
      <c r="AX96" s="249"/>
      <c r="AY96" s="249">
        <v>1</v>
      </c>
      <c r="AZ96" s="162">
        <f>IF(AND(K96&lt;=1570,L96&gt;=1540),1,0)</f>
        <v>1</v>
      </c>
      <c r="BA96" s="162">
        <f>IF(AND(K96&lt;=1608,L96&gt;=1571),1,0)</f>
        <v>0</v>
      </c>
      <c r="BB96" s="162">
        <f>IF(AND(K96&lt;=1621,L96&gt;=1609),1,0)</f>
        <v>0</v>
      </c>
      <c r="BC96" s="162">
        <f>IF(AND(K96&lt;=1648,L96&gt;=1622),1,0)</f>
        <v>0</v>
      </c>
      <c r="BD96" s="162">
        <f>IF(AND(K96&lt;=1680,L96&gt;=1649),1,0)</f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 s="209" t="str">
        <f t="shared" si="5"/>
        <v>Stayer</v>
      </c>
      <c r="BK96" s="209" t="str">
        <f t="shared" si="6"/>
        <v>Notactive</v>
      </c>
      <c r="BL96" s="209" t="str">
        <f t="shared" si="7"/>
        <v>Notactive</v>
      </c>
      <c r="BM96" s="209" t="str">
        <f t="shared" si="8"/>
        <v>Notactive</v>
      </c>
      <c r="BN96" s="209" t="str">
        <f t="shared" si="9"/>
        <v>Notactive</v>
      </c>
    </row>
    <row r="97" spans="1:66" ht="12" customHeight="1">
      <c r="A97" s="118" t="s">
        <v>1932</v>
      </c>
      <c r="B97" s="118" t="s">
        <v>1807</v>
      </c>
      <c r="C97" s="244" t="s">
        <v>1931</v>
      </c>
      <c r="D97" s="245" t="s">
        <v>4163</v>
      </c>
      <c r="E97" s="245"/>
      <c r="F97" s="66" t="s">
        <v>39</v>
      </c>
      <c r="G97" s="66"/>
      <c r="H97"/>
      <c r="I97"/>
      <c r="J97" s="29">
        <v>0</v>
      </c>
      <c r="K97" s="114">
        <v>1561</v>
      </c>
      <c r="L97" s="115">
        <v>1565</v>
      </c>
      <c r="M97" s="240" t="str">
        <f>CONCATENATE(LEFT(K97,3),"0")</f>
        <v>1560</v>
      </c>
      <c r="N97" s="240" t="str">
        <f>CONCATENATE(LEFT(L97,3),"0")</f>
        <v>1560</v>
      </c>
      <c r="O97" s="30">
        <f>L97-K97</f>
        <v>4</v>
      </c>
      <c r="P97" s="27">
        <v>0</v>
      </c>
      <c r="Q97" s="27">
        <v>0</v>
      </c>
      <c r="R97"/>
      <c r="S97" s="248"/>
      <c r="T97" s="35" t="s">
        <v>103</v>
      </c>
      <c r="U97" s="104">
        <v>51.0167</v>
      </c>
      <c r="V97" s="124">
        <v>4.4667000000000003</v>
      </c>
      <c r="W97" s="32">
        <v>0</v>
      </c>
      <c r="X97" s="33">
        <v>0</v>
      </c>
      <c r="Y97" s="127">
        <v>0</v>
      </c>
      <c r="Z97" s="133"/>
      <c r="AA97" s="249"/>
      <c r="AB97"/>
      <c r="AC97"/>
      <c r="AD97" s="249"/>
      <c r="AE97"/>
      <c r="AF97" s="248"/>
      <c r="AG97" s="249"/>
      <c r="AH97"/>
      <c r="AI97" s="248"/>
      <c r="AJ97" s="249"/>
      <c r="AK97"/>
      <c r="AL97" s="248"/>
      <c r="AM97" s="251"/>
      <c r="AN97" s="250"/>
      <c r="AO97"/>
      <c r="AP97"/>
      <c r="AQ97"/>
      <c r="AR97"/>
      <c r="AS97"/>
      <c r="AT97" s="249"/>
      <c r="AU97" s="248"/>
      <c r="AV97" s="249"/>
      <c r="AW97" s="248"/>
      <c r="AX97" s="249"/>
      <c r="AY97" s="249">
        <v>1</v>
      </c>
      <c r="AZ97" s="162">
        <f>IF(AND(K97&lt;=1570,L97&gt;=1540),1,0)</f>
        <v>1</v>
      </c>
      <c r="BA97" s="162">
        <f>IF(AND(K97&lt;=1608,L97&gt;=1571),1,0)</f>
        <v>0</v>
      </c>
      <c r="BB97" s="162">
        <f>IF(AND(K97&lt;=1621,L97&gt;=1609),1,0)</f>
        <v>0</v>
      </c>
      <c r="BC97" s="162">
        <f>IF(AND(K97&lt;=1648,L97&gt;=1622),1,0)</f>
        <v>0</v>
      </c>
      <c r="BD97" s="162">
        <f>IF(AND(K97&lt;=1680,L97&gt;=1649),1,0)</f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 s="209" t="str">
        <f t="shared" si="5"/>
        <v>Stayer</v>
      </c>
      <c r="BK97" s="209" t="str">
        <f t="shared" si="6"/>
        <v>Notactive</v>
      </c>
      <c r="BL97" s="209" t="str">
        <f t="shared" si="7"/>
        <v>Notactive</v>
      </c>
      <c r="BM97" s="209" t="str">
        <f t="shared" si="8"/>
        <v>Notactive</v>
      </c>
      <c r="BN97" s="209" t="str">
        <f t="shared" si="9"/>
        <v>Notactive</v>
      </c>
    </row>
    <row r="98" spans="1:66" ht="12" customHeight="1">
      <c r="A98" s="118" t="s">
        <v>1934</v>
      </c>
      <c r="B98" s="118" t="s">
        <v>1935</v>
      </c>
      <c r="C98" s="242" t="s">
        <v>1933</v>
      </c>
      <c r="D98" s="245" t="s">
        <v>4163</v>
      </c>
      <c r="E98" s="246"/>
      <c r="F98" s="66" t="s">
        <v>43</v>
      </c>
      <c r="G98" s="66"/>
      <c r="H98"/>
      <c r="I98"/>
      <c r="J98" s="29">
        <v>0</v>
      </c>
      <c r="K98" s="114">
        <v>1561</v>
      </c>
      <c r="L98" s="115">
        <v>1565</v>
      </c>
      <c r="M98" s="240" t="str">
        <f>CONCATENATE(LEFT(K98,3),"0")</f>
        <v>1560</v>
      </c>
      <c r="N98" s="240" t="str">
        <f>CONCATENATE(LEFT(L98,3),"0")</f>
        <v>1560</v>
      </c>
      <c r="O98" s="30">
        <f>L98-K98</f>
        <v>4</v>
      </c>
      <c r="P98" s="27">
        <v>0</v>
      </c>
      <c r="Q98" s="27">
        <v>0</v>
      </c>
      <c r="R98"/>
      <c r="S98" s="248"/>
      <c r="T98" s="35" t="s">
        <v>103</v>
      </c>
      <c r="U98" s="104">
        <v>51.0167</v>
      </c>
      <c r="V98" s="124">
        <v>4.4667000000000003</v>
      </c>
      <c r="W98" s="32">
        <v>0</v>
      </c>
      <c r="X98" s="33">
        <v>0</v>
      </c>
      <c r="Y98" s="127">
        <v>0</v>
      </c>
      <c r="Z98" s="133"/>
      <c r="AA98" s="249"/>
      <c r="AB98"/>
      <c r="AC98"/>
      <c r="AD98" s="249"/>
      <c r="AE98"/>
      <c r="AF98" s="248"/>
      <c r="AG98" s="249"/>
      <c r="AH98"/>
      <c r="AI98" s="248"/>
      <c r="AJ98" s="249"/>
      <c r="AK98"/>
      <c r="AL98" s="248"/>
      <c r="AM98" s="251"/>
      <c r="AN98" s="250"/>
      <c r="AO98"/>
      <c r="AP98"/>
      <c r="AQ98"/>
      <c r="AR98"/>
      <c r="AS98"/>
      <c r="AT98" s="249"/>
      <c r="AU98" s="248"/>
      <c r="AV98" s="249"/>
      <c r="AW98" s="248"/>
      <c r="AX98" s="249"/>
      <c r="AY98" s="249">
        <v>1</v>
      </c>
      <c r="AZ98" s="162">
        <f>IF(AND(K98&lt;=1570,L98&gt;=1540),1,0)</f>
        <v>1</v>
      </c>
      <c r="BA98" s="162">
        <f>IF(AND(K98&lt;=1608,L98&gt;=1571),1,0)</f>
        <v>0</v>
      </c>
      <c r="BB98" s="162">
        <f>IF(AND(K98&lt;=1621,L98&gt;=1609),1,0)</f>
        <v>0</v>
      </c>
      <c r="BC98" s="162">
        <f>IF(AND(K98&lt;=1648,L98&gt;=1622),1,0)</f>
        <v>0</v>
      </c>
      <c r="BD98" s="162">
        <f>IF(AND(K98&lt;=1680,L98&gt;=1649),1,0)</f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 s="209" t="str">
        <f t="shared" si="5"/>
        <v>Stayer</v>
      </c>
      <c r="BK98" s="209" t="str">
        <f t="shared" si="6"/>
        <v>Notactive</v>
      </c>
      <c r="BL98" s="209" t="str">
        <f t="shared" si="7"/>
        <v>Notactive</v>
      </c>
      <c r="BM98" s="209" t="str">
        <f t="shared" si="8"/>
        <v>Notactive</v>
      </c>
      <c r="BN98" s="209" t="str">
        <f t="shared" si="9"/>
        <v>Notactive</v>
      </c>
    </row>
    <row r="99" spans="1:66" ht="12" customHeight="1">
      <c r="A99" s="118" t="s">
        <v>1937</v>
      </c>
      <c r="B99" s="118" t="s">
        <v>1938</v>
      </c>
      <c r="C99" s="244" t="s">
        <v>1936</v>
      </c>
      <c r="D99" s="245" t="s">
        <v>4163</v>
      </c>
      <c r="E99" s="245"/>
      <c r="F99" s="66" t="s">
        <v>39</v>
      </c>
      <c r="G99" s="66"/>
      <c r="H99"/>
      <c r="I99"/>
      <c r="J99" s="29">
        <v>0</v>
      </c>
      <c r="K99" s="114">
        <v>1561</v>
      </c>
      <c r="L99" s="115">
        <v>1565</v>
      </c>
      <c r="M99" s="240" t="str">
        <f>CONCATENATE(LEFT(K99,3),"0")</f>
        <v>1560</v>
      </c>
      <c r="N99" s="240" t="str">
        <f>CONCATENATE(LEFT(L99,3),"0")</f>
        <v>1560</v>
      </c>
      <c r="O99" s="30">
        <f>L99-K99</f>
        <v>4</v>
      </c>
      <c r="P99" s="27">
        <v>0</v>
      </c>
      <c r="Q99" s="27">
        <v>0</v>
      </c>
      <c r="R99"/>
      <c r="S99" s="248"/>
      <c r="T99" s="35" t="s">
        <v>103</v>
      </c>
      <c r="U99" s="104">
        <v>51.0167</v>
      </c>
      <c r="V99" s="124">
        <v>4.4667000000000003</v>
      </c>
      <c r="W99" s="32">
        <v>0</v>
      </c>
      <c r="X99" s="33">
        <v>0</v>
      </c>
      <c r="Y99" s="127">
        <v>0</v>
      </c>
      <c r="Z99" s="133"/>
      <c r="AA99" s="249"/>
      <c r="AB99"/>
      <c r="AC99"/>
      <c r="AD99" s="249"/>
      <c r="AE99"/>
      <c r="AF99" s="248"/>
      <c r="AG99" s="249"/>
      <c r="AH99"/>
      <c r="AI99" s="248"/>
      <c r="AJ99" s="249"/>
      <c r="AK99"/>
      <c r="AL99" s="248"/>
      <c r="AM99" s="251"/>
      <c r="AN99" s="250"/>
      <c r="AO99"/>
      <c r="AP99"/>
      <c r="AQ99"/>
      <c r="AR99"/>
      <c r="AS99"/>
      <c r="AT99" s="249"/>
      <c r="AU99" s="248"/>
      <c r="AV99" s="249"/>
      <c r="AW99" s="248"/>
      <c r="AX99" s="249"/>
      <c r="AY99" s="249">
        <v>1</v>
      </c>
      <c r="AZ99" s="162">
        <f>IF(AND(K99&lt;=1570,L99&gt;=1540),1,0)</f>
        <v>1</v>
      </c>
      <c r="BA99" s="162">
        <f>IF(AND(K99&lt;=1608,L99&gt;=1571),1,0)</f>
        <v>0</v>
      </c>
      <c r="BB99" s="162">
        <f>IF(AND(K99&lt;=1621,L99&gt;=1609),1,0)</f>
        <v>0</v>
      </c>
      <c r="BC99" s="162">
        <f>IF(AND(K99&lt;=1648,L99&gt;=1622),1,0)</f>
        <v>0</v>
      </c>
      <c r="BD99" s="162">
        <f>IF(AND(K99&lt;=1680,L99&gt;=1649),1,0)</f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 s="209" t="str">
        <f t="shared" si="5"/>
        <v>Stayer</v>
      </c>
      <c r="BK99" s="209" t="str">
        <f t="shared" si="6"/>
        <v>Notactive</v>
      </c>
      <c r="BL99" s="209" t="str">
        <f t="shared" si="7"/>
        <v>Notactive</v>
      </c>
      <c r="BM99" s="209" t="str">
        <f t="shared" si="8"/>
        <v>Notactive</v>
      </c>
      <c r="BN99" s="209" t="str">
        <f t="shared" si="9"/>
        <v>Notactive</v>
      </c>
    </row>
    <row r="100" spans="1:66" ht="12" customHeight="1">
      <c r="A100" s="118" t="s">
        <v>1941</v>
      </c>
      <c r="B100" s="118" t="s">
        <v>1942</v>
      </c>
      <c r="C100" s="244" t="s">
        <v>1940</v>
      </c>
      <c r="D100" s="245" t="s">
        <v>4163</v>
      </c>
      <c r="E100" s="245"/>
      <c r="F100" s="66" t="s">
        <v>43</v>
      </c>
      <c r="G100" s="66"/>
      <c r="H100"/>
      <c r="I100"/>
      <c r="J100" s="29">
        <v>0</v>
      </c>
      <c r="K100" s="114">
        <v>1562</v>
      </c>
      <c r="L100" s="115">
        <v>1566</v>
      </c>
      <c r="M100" s="240" t="str">
        <f>CONCATENATE(LEFT(K100,3),"0")</f>
        <v>1560</v>
      </c>
      <c r="N100" s="240" t="str">
        <f>CONCATENATE(LEFT(L100,3),"0")</f>
        <v>1560</v>
      </c>
      <c r="O100" s="30">
        <f>L100-K100</f>
        <v>4</v>
      </c>
      <c r="P100" s="27">
        <v>0</v>
      </c>
      <c r="Q100" s="27">
        <v>0</v>
      </c>
      <c r="R100"/>
      <c r="S100" s="248"/>
      <c r="T100" s="35" t="s">
        <v>103</v>
      </c>
      <c r="U100" s="104">
        <v>51.0167</v>
      </c>
      <c r="V100" s="124">
        <v>4.4667000000000003</v>
      </c>
      <c r="W100" s="32">
        <v>0</v>
      </c>
      <c r="X100" s="33">
        <v>0</v>
      </c>
      <c r="Y100" s="127">
        <v>0</v>
      </c>
      <c r="Z100" s="133"/>
      <c r="AA100" s="249"/>
      <c r="AB100"/>
      <c r="AC100"/>
      <c r="AD100" s="249"/>
      <c r="AE100"/>
      <c r="AF100" s="248"/>
      <c r="AG100" s="249"/>
      <c r="AH100"/>
      <c r="AI100" s="248"/>
      <c r="AJ100" s="249"/>
      <c r="AK100"/>
      <c r="AL100" s="248"/>
      <c r="AM100" s="251"/>
      <c r="AN100" s="250"/>
      <c r="AO100"/>
      <c r="AP100"/>
      <c r="AQ100"/>
      <c r="AR100"/>
      <c r="AS100"/>
      <c r="AT100" s="249"/>
      <c r="AU100" s="248"/>
      <c r="AV100" s="249"/>
      <c r="AW100" s="248"/>
      <c r="AX100" s="249"/>
      <c r="AY100" s="249">
        <v>1</v>
      </c>
      <c r="AZ100" s="162">
        <f>IF(AND(K100&lt;=1570,L100&gt;=1540),1,0)</f>
        <v>1</v>
      </c>
      <c r="BA100" s="162">
        <f>IF(AND(K100&lt;=1608,L100&gt;=1571),1,0)</f>
        <v>0</v>
      </c>
      <c r="BB100" s="162">
        <f>IF(AND(K100&lt;=1621,L100&gt;=1609),1,0)</f>
        <v>0</v>
      </c>
      <c r="BC100" s="162">
        <f>IF(AND(K100&lt;=1648,L100&gt;=1622),1,0)</f>
        <v>0</v>
      </c>
      <c r="BD100" s="162">
        <f>IF(AND(K100&lt;=1680,L100&gt;=1649),1,0)</f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 s="209" t="str">
        <f t="shared" si="5"/>
        <v>Stayer</v>
      </c>
      <c r="BK100" s="209" t="str">
        <f t="shared" si="6"/>
        <v>Notactive</v>
      </c>
      <c r="BL100" s="209" t="str">
        <f t="shared" si="7"/>
        <v>Notactive</v>
      </c>
      <c r="BM100" s="209" t="str">
        <f t="shared" si="8"/>
        <v>Notactive</v>
      </c>
      <c r="BN100" s="209" t="str">
        <f t="shared" si="9"/>
        <v>Notactive</v>
      </c>
    </row>
    <row r="101" spans="1:66" ht="12" customHeight="1">
      <c r="A101" s="118" t="s">
        <v>1944</v>
      </c>
      <c r="B101" s="118" t="s">
        <v>1945</v>
      </c>
      <c r="C101" s="242" t="s">
        <v>1943</v>
      </c>
      <c r="D101" s="245" t="s">
        <v>4163</v>
      </c>
      <c r="E101" s="246"/>
      <c r="F101" s="66" t="s">
        <v>39</v>
      </c>
      <c r="G101" s="66"/>
      <c r="H101"/>
      <c r="I101"/>
      <c r="J101" s="29">
        <v>0</v>
      </c>
      <c r="K101" s="114">
        <v>1562</v>
      </c>
      <c r="L101" s="115">
        <v>1566</v>
      </c>
      <c r="M101" s="240" t="str">
        <f>CONCATENATE(LEFT(K101,3),"0")</f>
        <v>1560</v>
      </c>
      <c r="N101" s="240" t="str">
        <f>CONCATENATE(LEFT(L101,3),"0")</f>
        <v>1560</v>
      </c>
      <c r="O101" s="30">
        <f>L101-K101</f>
        <v>4</v>
      </c>
      <c r="P101" s="27">
        <v>0</v>
      </c>
      <c r="Q101" s="27">
        <v>0</v>
      </c>
      <c r="R101"/>
      <c r="S101" s="248"/>
      <c r="T101" s="35" t="s">
        <v>103</v>
      </c>
      <c r="U101" s="104">
        <v>51.0167</v>
      </c>
      <c r="V101" s="124">
        <v>4.4667000000000003</v>
      </c>
      <c r="W101" s="32">
        <v>0</v>
      </c>
      <c r="X101" s="33">
        <v>0</v>
      </c>
      <c r="Y101" s="127">
        <v>0</v>
      </c>
      <c r="Z101" s="133"/>
      <c r="AA101" s="249"/>
      <c r="AB101"/>
      <c r="AC101"/>
      <c r="AD101" s="249"/>
      <c r="AE101"/>
      <c r="AF101" s="248"/>
      <c r="AG101" s="249"/>
      <c r="AH101"/>
      <c r="AI101" s="248"/>
      <c r="AJ101" s="249"/>
      <c r="AK101"/>
      <c r="AL101" s="248"/>
      <c r="AM101" s="251"/>
      <c r="AN101" s="250"/>
      <c r="AO101"/>
      <c r="AP101"/>
      <c r="AQ101"/>
      <c r="AR101"/>
      <c r="AS101"/>
      <c r="AT101" s="249"/>
      <c r="AU101" s="248"/>
      <c r="AV101" s="249"/>
      <c r="AW101" s="248"/>
      <c r="AX101" s="249"/>
      <c r="AY101" s="249">
        <v>1</v>
      </c>
      <c r="AZ101" s="162">
        <f>IF(AND(K101&lt;=1570,L101&gt;=1540),1,0)</f>
        <v>1</v>
      </c>
      <c r="BA101" s="162">
        <f>IF(AND(K101&lt;=1608,L101&gt;=1571),1,0)</f>
        <v>0</v>
      </c>
      <c r="BB101" s="162">
        <f>IF(AND(K101&lt;=1621,L101&gt;=1609),1,0)</f>
        <v>0</v>
      </c>
      <c r="BC101" s="162">
        <f>IF(AND(K101&lt;=1648,L101&gt;=1622),1,0)</f>
        <v>0</v>
      </c>
      <c r="BD101" s="162">
        <f>IF(AND(K101&lt;=1680,L101&gt;=1649),1,0)</f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 s="209" t="str">
        <f t="shared" si="5"/>
        <v>Stayer</v>
      </c>
      <c r="BK101" s="209" t="str">
        <f t="shared" si="6"/>
        <v>Notactive</v>
      </c>
      <c r="BL101" s="209" t="str">
        <f t="shared" si="7"/>
        <v>Notactive</v>
      </c>
      <c r="BM101" s="209" t="str">
        <f t="shared" si="8"/>
        <v>Notactive</v>
      </c>
      <c r="BN101" s="209" t="str">
        <f t="shared" si="9"/>
        <v>Notactive</v>
      </c>
    </row>
    <row r="102" spans="1:66" ht="12" customHeight="1">
      <c r="A102" s="118" t="s">
        <v>1947</v>
      </c>
      <c r="B102" s="118" t="s">
        <v>1948</v>
      </c>
      <c r="C102" s="244" t="s">
        <v>1946</v>
      </c>
      <c r="D102" s="245" t="s">
        <v>4163</v>
      </c>
      <c r="E102" s="245"/>
      <c r="F102" s="66" t="s">
        <v>39</v>
      </c>
      <c r="G102" s="66"/>
      <c r="H102"/>
      <c r="I102"/>
      <c r="J102" s="29">
        <v>0</v>
      </c>
      <c r="K102" s="114">
        <v>1562</v>
      </c>
      <c r="L102" s="115">
        <v>1566</v>
      </c>
      <c r="M102" s="240" t="str">
        <f>CONCATENATE(LEFT(K102,3),"0")</f>
        <v>1560</v>
      </c>
      <c r="N102" s="240" t="str">
        <f>CONCATENATE(LEFT(L102,3),"0")</f>
        <v>1560</v>
      </c>
      <c r="O102" s="30">
        <f>L102-K102</f>
        <v>4</v>
      </c>
      <c r="P102" s="27">
        <v>0</v>
      </c>
      <c r="Q102" s="27">
        <v>0</v>
      </c>
      <c r="R102"/>
      <c r="S102" s="248"/>
      <c r="T102" s="35" t="s">
        <v>103</v>
      </c>
      <c r="U102" s="104">
        <v>51.0167</v>
      </c>
      <c r="V102" s="124">
        <v>4.4667000000000003</v>
      </c>
      <c r="W102" s="32">
        <v>0</v>
      </c>
      <c r="X102" s="33">
        <v>0</v>
      </c>
      <c r="Y102" s="127">
        <v>0</v>
      </c>
      <c r="Z102" s="133"/>
      <c r="AA102" s="249"/>
      <c r="AB102"/>
      <c r="AC102"/>
      <c r="AD102" s="249"/>
      <c r="AE102"/>
      <c r="AF102" s="248"/>
      <c r="AG102" s="249"/>
      <c r="AH102"/>
      <c r="AI102" s="248"/>
      <c r="AJ102" s="249"/>
      <c r="AK102"/>
      <c r="AL102" s="248"/>
      <c r="AM102" s="251"/>
      <c r="AN102" s="250"/>
      <c r="AO102"/>
      <c r="AP102"/>
      <c r="AQ102"/>
      <c r="AR102"/>
      <c r="AS102"/>
      <c r="AT102" s="249"/>
      <c r="AU102" s="248"/>
      <c r="AV102" s="249"/>
      <c r="AW102" s="248"/>
      <c r="AX102" s="249"/>
      <c r="AY102" s="249">
        <v>1</v>
      </c>
      <c r="AZ102" s="162">
        <f>IF(AND(K102&lt;=1570,L102&gt;=1540),1,0)</f>
        <v>1</v>
      </c>
      <c r="BA102" s="162">
        <f>IF(AND(K102&lt;=1608,L102&gt;=1571),1,0)</f>
        <v>0</v>
      </c>
      <c r="BB102" s="162">
        <f>IF(AND(K102&lt;=1621,L102&gt;=1609),1,0)</f>
        <v>0</v>
      </c>
      <c r="BC102" s="162">
        <f>IF(AND(K102&lt;=1648,L102&gt;=1622),1,0)</f>
        <v>0</v>
      </c>
      <c r="BD102" s="162">
        <f>IF(AND(K102&lt;=1680,L102&gt;=1649),1,0)</f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 s="209" t="str">
        <f t="shared" si="5"/>
        <v>Stayer</v>
      </c>
      <c r="BK102" s="209" t="str">
        <f t="shared" si="6"/>
        <v>Notactive</v>
      </c>
      <c r="BL102" s="209" t="str">
        <f t="shared" si="7"/>
        <v>Notactive</v>
      </c>
      <c r="BM102" s="209" t="str">
        <f t="shared" si="8"/>
        <v>Notactive</v>
      </c>
      <c r="BN102" s="209" t="str">
        <f t="shared" si="9"/>
        <v>Notactive</v>
      </c>
    </row>
    <row r="103" spans="1:66" ht="12" customHeight="1">
      <c r="A103" s="118" t="s">
        <v>1950</v>
      </c>
      <c r="B103" s="118" t="s">
        <v>1951</v>
      </c>
      <c r="C103" s="242" t="s">
        <v>1949</v>
      </c>
      <c r="D103" s="245" t="s">
        <v>4163</v>
      </c>
      <c r="E103" s="246"/>
      <c r="F103" s="66" t="s">
        <v>43</v>
      </c>
      <c r="G103" s="66"/>
      <c r="H103"/>
      <c r="I103"/>
      <c r="J103" s="29">
        <v>0</v>
      </c>
      <c r="K103" s="114">
        <v>1562</v>
      </c>
      <c r="L103" s="115">
        <v>1566</v>
      </c>
      <c r="M103" s="240" t="str">
        <f>CONCATENATE(LEFT(K103,3),"0")</f>
        <v>1560</v>
      </c>
      <c r="N103" s="240" t="str">
        <f>CONCATENATE(LEFT(L103,3),"0")</f>
        <v>1560</v>
      </c>
      <c r="O103" s="30">
        <f>L103-K103</f>
        <v>4</v>
      </c>
      <c r="P103" s="27">
        <v>0</v>
      </c>
      <c r="Q103" s="27">
        <v>0</v>
      </c>
      <c r="R103"/>
      <c r="S103" s="248"/>
      <c r="T103" s="35" t="s">
        <v>103</v>
      </c>
      <c r="U103" s="104">
        <v>51.0167</v>
      </c>
      <c r="V103" s="124">
        <v>4.4667000000000003</v>
      </c>
      <c r="W103" s="32">
        <v>0</v>
      </c>
      <c r="X103" s="33">
        <v>0</v>
      </c>
      <c r="Y103" s="127">
        <v>0</v>
      </c>
      <c r="Z103" s="133"/>
      <c r="AA103" s="249"/>
      <c r="AB103"/>
      <c r="AC103"/>
      <c r="AD103" s="249"/>
      <c r="AE103"/>
      <c r="AF103" s="248"/>
      <c r="AG103" s="249"/>
      <c r="AH103"/>
      <c r="AI103" s="248"/>
      <c r="AJ103" s="249"/>
      <c r="AK103"/>
      <c r="AL103" s="248"/>
      <c r="AM103" s="251"/>
      <c r="AN103" s="250"/>
      <c r="AO103"/>
      <c r="AP103"/>
      <c r="AQ103"/>
      <c r="AR103"/>
      <c r="AS103"/>
      <c r="AT103" s="249"/>
      <c r="AU103" s="248"/>
      <c r="AV103" s="249"/>
      <c r="AW103" s="248"/>
      <c r="AX103" s="249"/>
      <c r="AY103" s="249">
        <v>1</v>
      </c>
      <c r="AZ103" s="162">
        <f>IF(AND(K103&lt;=1570,L103&gt;=1540),1,0)</f>
        <v>1</v>
      </c>
      <c r="BA103" s="162">
        <f>IF(AND(K103&lt;=1608,L103&gt;=1571),1,0)</f>
        <v>0</v>
      </c>
      <c r="BB103" s="162">
        <f>IF(AND(K103&lt;=1621,L103&gt;=1609),1,0)</f>
        <v>0</v>
      </c>
      <c r="BC103" s="162">
        <f>IF(AND(K103&lt;=1648,L103&gt;=1622),1,0)</f>
        <v>0</v>
      </c>
      <c r="BD103" s="162">
        <f>IF(AND(K103&lt;=1680,L103&gt;=1649),1,0)</f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 s="209" t="str">
        <f t="shared" si="5"/>
        <v>Stayer</v>
      </c>
      <c r="BK103" s="209" t="str">
        <f t="shared" si="6"/>
        <v>Notactive</v>
      </c>
      <c r="BL103" s="209" t="str">
        <f t="shared" si="7"/>
        <v>Notactive</v>
      </c>
      <c r="BM103" s="209" t="str">
        <f t="shared" si="8"/>
        <v>Notactive</v>
      </c>
      <c r="BN103" s="209" t="str">
        <f t="shared" si="9"/>
        <v>Notactive</v>
      </c>
    </row>
    <row r="104" spans="1:66" ht="12" customHeight="1">
      <c r="A104" s="118" t="s">
        <v>1953</v>
      </c>
      <c r="B104" s="118" t="s">
        <v>1951</v>
      </c>
      <c r="C104" s="244" t="s">
        <v>1952</v>
      </c>
      <c r="D104" s="245" t="s">
        <v>4163</v>
      </c>
      <c r="E104" s="245"/>
      <c r="F104" s="114" t="s">
        <v>39</v>
      </c>
      <c r="G104" s="114"/>
      <c r="H104"/>
      <c r="I104"/>
      <c r="J104" s="29">
        <v>0</v>
      </c>
      <c r="K104" s="114">
        <v>1562</v>
      </c>
      <c r="L104" s="115">
        <v>1566</v>
      </c>
      <c r="M104" s="240" t="str">
        <f>CONCATENATE(LEFT(K104,3),"0")</f>
        <v>1560</v>
      </c>
      <c r="N104" s="240" t="str">
        <f>CONCATENATE(LEFT(L104,3),"0")</f>
        <v>1560</v>
      </c>
      <c r="O104" s="30">
        <f>L104-K104</f>
        <v>4</v>
      </c>
      <c r="P104" s="27">
        <v>0</v>
      </c>
      <c r="Q104" s="27">
        <v>0</v>
      </c>
      <c r="R104"/>
      <c r="S104" s="248"/>
      <c r="T104" s="35" t="s">
        <v>103</v>
      </c>
      <c r="U104" s="104">
        <v>51.0167</v>
      </c>
      <c r="V104" s="124">
        <v>4.4667000000000003</v>
      </c>
      <c r="W104" s="32">
        <v>0</v>
      </c>
      <c r="X104" s="33">
        <v>0</v>
      </c>
      <c r="Y104" s="127">
        <v>0</v>
      </c>
      <c r="Z104" s="133"/>
      <c r="AA104" s="249"/>
      <c r="AB104"/>
      <c r="AC104"/>
      <c r="AD104" s="249"/>
      <c r="AE104"/>
      <c r="AF104" s="248"/>
      <c r="AG104" s="249"/>
      <c r="AH104"/>
      <c r="AI104" s="248"/>
      <c r="AJ104" s="249"/>
      <c r="AK104"/>
      <c r="AL104" s="248"/>
      <c r="AM104" s="251"/>
      <c r="AN104" s="250"/>
      <c r="AO104"/>
      <c r="AP104"/>
      <c r="AQ104"/>
      <c r="AR104"/>
      <c r="AS104"/>
      <c r="AT104" s="249"/>
      <c r="AU104" s="248"/>
      <c r="AV104" s="249"/>
      <c r="AW104" s="248"/>
      <c r="AX104" s="249"/>
      <c r="AY104" s="249">
        <v>1</v>
      </c>
      <c r="AZ104" s="162">
        <f>IF(AND(K104&lt;=1570,L104&gt;=1540),1,0)</f>
        <v>1</v>
      </c>
      <c r="BA104" s="162">
        <f>IF(AND(K104&lt;=1608,L104&gt;=1571),1,0)</f>
        <v>0</v>
      </c>
      <c r="BB104" s="162">
        <f>IF(AND(K104&lt;=1621,L104&gt;=1609),1,0)</f>
        <v>0</v>
      </c>
      <c r="BC104" s="162">
        <f>IF(AND(K104&lt;=1648,L104&gt;=1622),1,0)</f>
        <v>0</v>
      </c>
      <c r="BD104" s="162">
        <f>IF(AND(K104&lt;=1680,L104&gt;=1649),1,0)</f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 s="209" t="str">
        <f t="shared" si="5"/>
        <v>Stayer</v>
      </c>
      <c r="BK104" s="209" t="str">
        <f t="shared" si="6"/>
        <v>Notactive</v>
      </c>
      <c r="BL104" s="209" t="str">
        <f t="shared" si="7"/>
        <v>Notactive</v>
      </c>
      <c r="BM104" s="209" t="str">
        <f t="shared" si="8"/>
        <v>Notactive</v>
      </c>
      <c r="BN104" s="209" t="str">
        <f t="shared" si="9"/>
        <v>Notactive</v>
      </c>
    </row>
    <row r="105" spans="1:66" ht="12" customHeight="1">
      <c r="A105" s="118" t="s">
        <v>1955</v>
      </c>
      <c r="B105" s="118" t="s">
        <v>1956</v>
      </c>
      <c r="C105" s="242" t="s">
        <v>1954</v>
      </c>
      <c r="D105" s="245" t="s">
        <v>4163</v>
      </c>
      <c r="E105" s="246"/>
      <c r="F105" s="66" t="s">
        <v>43</v>
      </c>
      <c r="G105" s="66"/>
      <c r="H105"/>
      <c r="I105"/>
      <c r="J105" s="29">
        <v>0</v>
      </c>
      <c r="K105" s="114">
        <v>1562</v>
      </c>
      <c r="L105" s="115">
        <v>1566</v>
      </c>
      <c r="M105" s="240" t="str">
        <f>CONCATENATE(LEFT(K105,3),"0")</f>
        <v>1560</v>
      </c>
      <c r="N105" s="240" t="str">
        <f>CONCATENATE(LEFT(L105,3),"0")</f>
        <v>1560</v>
      </c>
      <c r="O105" s="30">
        <f>L105-K105</f>
        <v>4</v>
      </c>
      <c r="P105" s="27">
        <v>0</v>
      </c>
      <c r="Q105" s="27">
        <v>0</v>
      </c>
      <c r="R105"/>
      <c r="S105" s="248"/>
      <c r="T105" s="35" t="s">
        <v>103</v>
      </c>
      <c r="U105" s="104">
        <v>51.0167</v>
      </c>
      <c r="V105" s="124">
        <v>4.4667000000000003</v>
      </c>
      <c r="W105" s="32">
        <v>0</v>
      </c>
      <c r="X105" s="33">
        <v>0</v>
      </c>
      <c r="Y105" s="127">
        <v>0</v>
      </c>
      <c r="Z105" s="133"/>
      <c r="AA105" s="249"/>
      <c r="AB105"/>
      <c r="AC105"/>
      <c r="AD105" s="249"/>
      <c r="AE105"/>
      <c r="AF105" s="248"/>
      <c r="AG105" s="249"/>
      <c r="AH105"/>
      <c r="AI105" s="248"/>
      <c r="AJ105" s="249"/>
      <c r="AK105"/>
      <c r="AL105" s="248"/>
      <c r="AM105" s="251"/>
      <c r="AN105" s="250"/>
      <c r="AO105"/>
      <c r="AP105"/>
      <c r="AQ105"/>
      <c r="AR105"/>
      <c r="AS105"/>
      <c r="AT105" s="249"/>
      <c r="AU105" s="248"/>
      <c r="AV105" s="249"/>
      <c r="AW105" s="248"/>
      <c r="AX105" s="249"/>
      <c r="AY105" s="249">
        <v>1</v>
      </c>
      <c r="AZ105" s="162">
        <f>IF(AND(K105&lt;=1570,L105&gt;=1540),1,0)</f>
        <v>1</v>
      </c>
      <c r="BA105" s="162">
        <f>IF(AND(K105&lt;=1608,L105&gt;=1571),1,0)</f>
        <v>0</v>
      </c>
      <c r="BB105" s="162">
        <f>IF(AND(K105&lt;=1621,L105&gt;=1609),1,0)</f>
        <v>0</v>
      </c>
      <c r="BC105" s="162">
        <f>IF(AND(K105&lt;=1648,L105&gt;=1622),1,0)</f>
        <v>0</v>
      </c>
      <c r="BD105" s="162">
        <f>IF(AND(K105&lt;=1680,L105&gt;=1649),1,0)</f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 s="209" t="str">
        <f t="shared" si="5"/>
        <v>Stayer</v>
      </c>
      <c r="BK105" s="209" t="str">
        <f t="shared" si="6"/>
        <v>Notactive</v>
      </c>
      <c r="BL105" s="209" t="str">
        <f t="shared" si="7"/>
        <v>Notactive</v>
      </c>
      <c r="BM105" s="209" t="str">
        <f t="shared" si="8"/>
        <v>Notactive</v>
      </c>
      <c r="BN105" s="209" t="str">
        <f t="shared" si="9"/>
        <v>Notactive</v>
      </c>
    </row>
    <row r="106" spans="1:66" ht="12" customHeight="1">
      <c r="A106" s="118" t="s">
        <v>1958</v>
      </c>
      <c r="B106" s="118" t="s">
        <v>1959</v>
      </c>
      <c r="C106" s="244" t="s">
        <v>1957</v>
      </c>
      <c r="D106" s="245" t="s">
        <v>4163</v>
      </c>
      <c r="E106" s="245"/>
      <c r="F106" s="114" t="s">
        <v>39</v>
      </c>
      <c r="G106" s="114"/>
      <c r="H106"/>
      <c r="I106"/>
      <c r="J106" s="29">
        <v>0</v>
      </c>
      <c r="K106" s="114">
        <v>1562</v>
      </c>
      <c r="L106" s="115">
        <v>1566</v>
      </c>
      <c r="M106" s="240" t="str">
        <f>CONCATENATE(LEFT(K106,3),"0")</f>
        <v>1560</v>
      </c>
      <c r="N106" s="240" t="str">
        <f>CONCATENATE(LEFT(L106,3),"0")</f>
        <v>1560</v>
      </c>
      <c r="O106" s="30">
        <f>L106-K106</f>
        <v>4</v>
      </c>
      <c r="P106" s="27">
        <v>0</v>
      </c>
      <c r="Q106" s="27">
        <v>0</v>
      </c>
      <c r="R106"/>
      <c r="S106" s="248"/>
      <c r="T106" s="35" t="s">
        <v>103</v>
      </c>
      <c r="U106" s="104">
        <v>51.0167</v>
      </c>
      <c r="V106" s="124">
        <v>4.4667000000000003</v>
      </c>
      <c r="W106" s="32">
        <v>0</v>
      </c>
      <c r="X106" s="33">
        <v>0</v>
      </c>
      <c r="Y106" s="127">
        <v>0</v>
      </c>
      <c r="Z106" s="133"/>
      <c r="AA106" s="249"/>
      <c r="AB106"/>
      <c r="AC106"/>
      <c r="AD106" s="249"/>
      <c r="AE106"/>
      <c r="AF106" s="248"/>
      <c r="AG106" s="249"/>
      <c r="AH106"/>
      <c r="AI106" s="248"/>
      <c r="AJ106" s="249"/>
      <c r="AK106"/>
      <c r="AL106" s="248"/>
      <c r="AM106" s="251"/>
      <c r="AN106" s="250"/>
      <c r="AO106"/>
      <c r="AP106"/>
      <c r="AQ106"/>
      <c r="AR106"/>
      <c r="AS106"/>
      <c r="AT106" s="249"/>
      <c r="AU106" s="248"/>
      <c r="AV106" s="249"/>
      <c r="AW106" s="248"/>
      <c r="AX106" s="249"/>
      <c r="AY106" s="249">
        <v>1</v>
      </c>
      <c r="AZ106" s="162">
        <f>IF(AND(K106&lt;=1570,L106&gt;=1540),1,0)</f>
        <v>1</v>
      </c>
      <c r="BA106" s="162">
        <f>IF(AND(K106&lt;=1608,L106&gt;=1571),1,0)</f>
        <v>0</v>
      </c>
      <c r="BB106" s="162">
        <f>IF(AND(K106&lt;=1621,L106&gt;=1609),1,0)</f>
        <v>0</v>
      </c>
      <c r="BC106" s="162">
        <f>IF(AND(K106&lt;=1648,L106&gt;=1622),1,0)</f>
        <v>0</v>
      </c>
      <c r="BD106" s="162">
        <f>IF(AND(K106&lt;=1680,L106&gt;=1649),1,0)</f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 s="209" t="str">
        <f t="shared" si="5"/>
        <v>Stayer</v>
      </c>
      <c r="BK106" s="209" t="str">
        <f t="shared" si="6"/>
        <v>Notactive</v>
      </c>
      <c r="BL106" s="209" t="str">
        <f t="shared" si="7"/>
        <v>Notactive</v>
      </c>
      <c r="BM106" s="209" t="str">
        <f t="shared" si="8"/>
        <v>Notactive</v>
      </c>
      <c r="BN106" s="209" t="str">
        <f t="shared" si="9"/>
        <v>Notactive</v>
      </c>
    </row>
    <row r="107" spans="1:66" ht="12" customHeight="1">
      <c r="A107" s="118" t="s">
        <v>1961</v>
      </c>
      <c r="B107" s="118" t="s">
        <v>1962</v>
      </c>
      <c r="C107" s="242" t="s">
        <v>1960</v>
      </c>
      <c r="D107" s="245" t="s">
        <v>4163</v>
      </c>
      <c r="E107" s="246"/>
      <c r="F107" s="66" t="s">
        <v>43</v>
      </c>
      <c r="G107" s="66"/>
      <c r="H107"/>
      <c r="I107"/>
      <c r="J107" s="29">
        <v>0</v>
      </c>
      <c r="K107" s="114">
        <v>1562</v>
      </c>
      <c r="L107" s="115">
        <v>1566</v>
      </c>
      <c r="M107" s="240" t="str">
        <f>CONCATENATE(LEFT(K107,3),"0")</f>
        <v>1560</v>
      </c>
      <c r="N107" s="240" t="str">
        <f>CONCATENATE(LEFT(L107,3),"0")</f>
        <v>1560</v>
      </c>
      <c r="O107" s="30">
        <f>L107-K107</f>
        <v>4</v>
      </c>
      <c r="P107" s="27">
        <v>0</v>
      </c>
      <c r="Q107" s="27">
        <v>0</v>
      </c>
      <c r="R107"/>
      <c r="S107" s="248"/>
      <c r="T107" s="35" t="s">
        <v>103</v>
      </c>
      <c r="U107" s="104">
        <v>51.0167</v>
      </c>
      <c r="V107" s="124">
        <v>4.4667000000000003</v>
      </c>
      <c r="W107" s="32">
        <v>0</v>
      </c>
      <c r="X107" s="33">
        <v>0</v>
      </c>
      <c r="Y107" s="127">
        <v>0</v>
      </c>
      <c r="Z107" s="133"/>
      <c r="AA107" s="249"/>
      <c r="AB107"/>
      <c r="AC107"/>
      <c r="AD107" s="249"/>
      <c r="AE107"/>
      <c r="AF107" s="248"/>
      <c r="AG107" s="249"/>
      <c r="AH107"/>
      <c r="AI107" s="248"/>
      <c r="AJ107" s="249"/>
      <c r="AK107"/>
      <c r="AL107" s="248"/>
      <c r="AM107" s="251"/>
      <c r="AN107" s="250"/>
      <c r="AO107"/>
      <c r="AP107"/>
      <c r="AQ107"/>
      <c r="AR107"/>
      <c r="AS107"/>
      <c r="AT107" s="249"/>
      <c r="AU107" s="248"/>
      <c r="AV107" s="249"/>
      <c r="AW107" s="248"/>
      <c r="AX107" s="249"/>
      <c r="AY107" s="249">
        <v>1</v>
      </c>
      <c r="AZ107" s="162">
        <f>IF(AND(K107&lt;=1570,L107&gt;=1540),1,0)</f>
        <v>1</v>
      </c>
      <c r="BA107" s="162">
        <f>IF(AND(K107&lt;=1608,L107&gt;=1571),1,0)</f>
        <v>0</v>
      </c>
      <c r="BB107" s="162">
        <f>IF(AND(K107&lt;=1621,L107&gt;=1609),1,0)</f>
        <v>0</v>
      </c>
      <c r="BC107" s="162">
        <f>IF(AND(K107&lt;=1648,L107&gt;=1622),1,0)</f>
        <v>0</v>
      </c>
      <c r="BD107" s="162">
        <f>IF(AND(K107&lt;=1680,L107&gt;=1649),1,0)</f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 s="209" t="str">
        <f t="shared" si="5"/>
        <v>Stayer</v>
      </c>
      <c r="BK107" s="209" t="str">
        <f t="shared" si="6"/>
        <v>Notactive</v>
      </c>
      <c r="BL107" s="209" t="str">
        <f t="shared" si="7"/>
        <v>Notactive</v>
      </c>
      <c r="BM107" s="209" t="str">
        <f t="shared" si="8"/>
        <v>Notactive</v>
      </c>
      <c r="BN107" s="209" t="str">
        <f t="shared" si="9"/>
        <v>Notactive</v>
      </c>
    </row>
    <row r="108" spans="1:66" ht="12" customHeight="1">
      <c r="A108" s="118" t="s">
        <v>1964</v>
      </c>
      <c r="B108" s="118" t="s">
        <v>1965</v>
      </c>
      <c r="C108" s="244" t="s">
        <v>1963</v>
      </c>
      <c r="D108" s="245" t="s">
        <v>4163</v>
      </c>
      <c r="E108" s="245"/>
      <c r="F108" s="66" t="s">
        <v>1194</v>
      </c>
      <c r="G108" s="66"/>
      <c r="H108"/>
      <c r="I108"/>
      <c r="J108" s="29">
        <v>0</v>
      </c>
      <c r="K108" s="114">
        <v>1562</v>
      </c>
      <c r="L108" s="115">
        <v>1566</v>
      </c>
      <c r="M108" s="240" t="str">
        <f>CONCATENATE(LEFT(K108,3),"0")</f>
        <v>1560</v>
      </c>
      <c r="N108" s="240" t="str">
        <f>CONCATENATE(LEFT(L108,3),"0")</f>
        <v>1560</v>
      </c>
      <c r="O108" s="30">
        <f>L108-K108</f>
        <v>4</v>
      </c>
      <c r="P108" s="27">
        <v>0</v>
      </c>
      <c r="Q108" s="27">
        <v>0</v>
      </c>
      <c r="R108"/>
      <c r="S108" s="248"/>
      <c r="T108" s="35" t="s">
        <v>103</v>
      </c>
      <c r="U108" s="104">
        <v>51.0167</v>
      </c>
      <c r="V108" s="124">
        <v>4.4667000000000003</v>
      </c>
      <c r="W108" s="32">
        <v>0</v>
      </c>
      <c r="X108" s="33">
        <v>0</v>
      </c>
      <c r="Y108" s="127">
        <v>0</v>
      </c>
      <c r="Z108" s="133"/>
      <c r="AA108" s="249"/>
      <c r="AB108"/>
      <c r="AC108"/>
      <c r="AD108" s="249"/>
      <c r="AE108"/>
      <c r="AF108" s="248"/>
      <c r="AG108" s="249"/>
      <c r="AH108"/>
      <c r="AI108" s="248"/>
      <c r="AJ108" s="249"/>
      <c r="AK108"/>
      <c r="AL108" s="248"/>
      <c r="AM108" s="251"/>
      <c r="AN108" s="250"/>
      <c r="AO108"/>
      <c r="AP108"/>
      <c r="AQ108"/>
      <c r="AR108"/>
      <c r="AS108"/>
      <c r="AT108" s="249"/>
      <c r="AU108" s="248"/>
      <c r="AV108" s="249"/>
      <c r="AW108" s="248"/>
      <c r="AX108" s="249"/>
      <c r="AY108" s="249">
        <v>1</v>
      </c>
      <c r="AZ108" s="162">
        <f>IF(AND(K108&lt;=1570,L108&gt;=1540),1,0)</f>
        <v>1</v>
      </c>
      <c r="BA108" s="162">
        <f>IF(AND(K108&lt;=1608,L108&gt;=1571),1,0)</f>
        <v>0</v>
      </c>
      <c r="BB108" s="162">
        <f>IF(AND(K108&lt;=1621,L108&gt;=1609),1,0)</f>
        <v>0</v>
      </c>
      <c r="BC108" s="162">
        <f>IF(AND(K108&lt;=1648,L108&gt;=1622),1,0)</f>
        <v>0</v>
      </c>
      <c r="BD108" s="162">
        <f>IF(AND(K108&lt;=1680,L108&gt;=1649),1,0)</f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 s="209" t="str">
        <f t="shared" si="5"/>
        <v>Stayer</v>
      </c>
      <c r="BK108" s="209" t="str">
        <f t="shared" si="6"/>
        <v>Notactive</v>
      </c>
      <c r="BL108" s="209" t="str">
        <f t="shared" si="7"/>
        <v>Notactive</v>
      </c>
      <c r="BM108" s="209" t="str">
        <f t="shared" si="8"/>
        <v>Notactive</v>
      </c>
      <c r="BN108" s="209" t="str">
        <f t="shared" si="9"/>
        <v>Notactive</v>
      </c>
    </row>
    <row r="109" spans="1:66" ht="12" customHeight="1">
      <c r="A109" s="118" t="s">
        <v>1967</v>
      </c>
      <c r="B109" s="118" t="s">
        <v>1968</v>
      </c>
      <c r="C109" s="242" t="s">
        <v>1966</v>
      </c>
      <c r="D109" s="245" t="s">
        <v>4163</v>
      </c>
      <c r="E109" s="246"/>
      <c r="F109" s="114" t="s">
        <v>39</v>
      </c>
      <c r="G109" s="114"/>
      <c r="H109"/>
      <c r="I109"/>
      <c r="J109" s="29">
        <v>0</v>
      </c>
      <c r="K109" s="114">
        <v>1562</v>
      </c>
      <c r="L109" s="115">
        <v>1566</v>
      </c>
      <c r="M109" s="240" t="str">
        <f>CONCATENATE(LEFT(K109,3),"0")</f>
        <v>1560</v>
      </c>
      <c r="N109" s="240" t="str">
        <f>CONCATENATE(LEFT(L109,3),"0")</f>
        <v>1560</v>
      </c>
      <c r="O109" s="30">
        <f>L109-K109</f>
        <v>4</v>
      </c>
      <c r="P109" s="27">
        <v>0</v>
      </c>
      <c r="Q109" s="27">
        <v>0</v>
      </c>
      <c r="R109"/>
      <c r="S109" s="248"/>
      <c r="T109" s="35" t="s">
        <v>103</v>
      </c>
      <c r="U109" s="104">
        <v>51.0167</v>
      </c>
      <c r="V109" s="124">
        <v>4.4667000000000003</v>
      </c>
      <c r="W109" s="32">
        <v>0</v>
      </c>
      <c r="X109" s="33">
        <v>0</v>
      </c>
      <c r="Y109" s="127">
        <v>0</v>
      </c>
      <c r="Z109" s="133"/>
      <c r="AA109" s="249"/>
      <c r="AB109"/>
      <c r="AC109"/>
      <c r="AD109" s="249"/>
      <c r="AE109"/>
      <c r="AF109" s="248"/>
      <c r="AG109" s="249"/>
      <c r="AH109"/>
      <c r="AI109" s="248"/>
      <c r="AJ109" s="249"/>
      <c r="AK109"/>
      <c r="AL109" s="248"/>
      <c r="AM109" s="251"/>
      <c r="AN109" s="250"/>
      <c r="AO109"/>
      <c r="AP109"/>
      <c r="AQ109"/>
      <c r="AR109"/>
      <c r="AS109"/>
      <c r="AT109" s="249"/>
      <c r="AU109" s="248"/>
      <c r="AV109" s="249"/>
      <c r="AW109" s="248"/>
      <c r="AX109" s="249"/>
      <c r="AY109" s="249">
        <v>1</v>
      </c>
      <c r="AZ109" s="162">
        <f>IF(AND(K109&lt;=1570,L109&gt;=1540),1,0)</f>
        <v>1</v>
      </c>
      <c r="BA109" s="162">
        <f>IF(AND(K109&lt;=1608,L109&gt;=1571),1,0)</f>
        <v>0</v>
      </c>
      <c r="BB109" s="162">
        <f>IF(AND(K109&lt;=1621,L109&gt;=1609),1,0)</f>
        <v>0</v>
      </c>
      <c r="BC109" s="162">
        <f>IF(AND(K109&lt;=1648,L109&gt;=1622),1,0)</f>
        <v>0</v>
      </c>
      <c r="BD109" s="162">
        <f>IF(AND(K109&lt;=1680,L109&gt;=1649),1,0)</f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 s="209" t="str">
        <f t="shared" si="5"/>
        <v>Stayer</v>
      </c>
      <c r="BK109" s="209" t="str">
        <f t="shared" si="6"/>
        <v>Notactive</v>
      </c>
      <c r="BL109" s="209" t="str">
        <f t="shared" si="7"/>
        <v>Notactive</v>
      </c>
      <c r="BM109" s="209" t="str">
        <f t="shared" si="8"/>
        <v>Notactive</v>
      </c>
      <c r="BN109" s="209" t="str">
        <f t="shared" si="9"/>
        <v>Notactive</v>
      </c>
    </row>
    <row r="110" spans="1:66" ht="12" customHeight="1">
      <c r="A110" s="118" t="s">
        <v>1970</v>
      </c>
      <c r="B110" s="118" t="s">
        <v>1971</v>
      </c>
      <c r="C110" s="244" t="s">
        <v>1969</v>
      </c>
      <c r="D110" s="245" t="s">
        <v>4163</v>
      </c>
      <c r="E110" s="245"/>
      <c r="F110" s="66" t="s">
        <v>39</v>
      </c>
      <c r="G110" s="66"/>
      <c r="H110"/>
      <c r="I110"/>
      <c r="J110" s="29">
        <v>0</v>
      </c>
      <c r="K110" s="114">
        <v>1562</v>
      </c>
      <c r="L110" s="115">
        <v>1566</v>
      </c>
      <c r="M110" s="240" t="str">
        <f>CONCATENATE(LEFT(K110,3),"0")</f>
        <v>1560</v>
      </c>
      <c r="N110" s="240" t="str">
        <f>CONCATENATE(LEFT(L110,3),"0")</f>
        <v>1560</v>
      </c>
      <c r="O110" s="30">
        <f>L110-K110</f>
        <v>4</v>
      </c>
      <c r="P110" s="27">
        <v>0</v>
      </c>
      <c r="Q110" s="27">
        <v>0</v>
      </c>
      <c r="R110"/>
      <c r="S110" s="248"/>
      <c r="T110" s="35" t="s">
        <v>103</v>
      </c>
      <c r="U110" s="104">
        <v>51.0167</v>
      </c>
      <c r="V110" s="124">
        <v>4.4667000000000003</v>
      </c>
      <c r="W110" s="32">
        <v>0</v>
      </c>
      <c r="X110" s="33">
        <v>0</v>
      </c>
      <c r="Y110" s="127">
        <v>0</v>
      </c>
      <c r="Z110" s="133"/>
      <c r="AA110" s="249"/>
      <c r="AB110"/>
      <c r="AC110"/>
      <c r="AD110" s="249"/>
      <c r="AE110"/>
      <c r="AF110" s="248"/>
      <c r="AG110" s="249"/>
      <c r="AH110"/>
      <c r="AI110" s="248"/>
      <c r="AJ110" s="249"/>
      <c r="AK110"/>
      <c r="AL110" s="248"/>
      <c r="AM110" s="251"/>
      <c r="AN110" s="250"/>
      <c r="AO110"/>
      <c r="AP110"/>
      <c r="AQ110"/>
      <c r="AR110"/>
      <c r="AS110"/>
      <c r="AT110" s="249"/>
      <c r="AU110" s="248"/>
      <c r="AV110" s="249"/>
      <c r="AW110" s="248"/>
      <c r="AX110" s="249"/>
      <c r="AY110" s="249">
        <v>1</v>
      </c>
      <c r="AZ110" s="162">
        <f>IF(AND(K110&lt;=1570,L110&gt;=1540),1,0)</f>
        <v>1</v>
      </c>
      <c r="BA110" s="162">
        <f>IF(AND(K110&lt;=1608,L110&gt;=1571),1,0)</f>
        <v>0</v>
      </c>
      <c r="BB110" s="162">
        <f>IF(AND(K110&lt;=1621,L110&gt;=1609),1,0)</f>
        <v>0</v>
      </c>
      <c r="BC110" s="162">
        <f>IF(AND(K110&lt;=1648,L110&gt;=1622),1,0)</f>
        <v>0</v>
      </c>
      <c r="BD110" s="162">
        <f>IF(AND(K110&lt;=1680,L110&gt;=1649),1,0)</f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 s="209" t="str">
        <f t="shared" si="5"/>
        <v>Stayer</v>
      </c>
      <c r="BK110" s="209" t="str">
        <f t="shared" si="6"/>
        <v>Notactive</v>
      </c>
      <c r="BL110" s="209" t="str">
        <f t="shared" si="7"/>
        <v>Notactive</v>
      </c>
      <c r="BM110" s="209" t="str">
        <f t="shared" si="8"/>
        <v>Notactive</v>
      </c>
      <c r="BN110" s="209" t="str">
        <f t="shared" si="9"/>
        <v>Notactive</v>
      </c>
    </row>
    <row r="111" spans="1:66" ht="12" customHeight="1">
      <c r="A111" s="118" t="s">
        <v>1973</v>
      </c>
      <c r="B111" s="118" t="s">
        <v>1974</v>
      </c>
      <c r="C111" s="242" t="s">
        <v>1972</v>
      </c>
      <c r="D111" s="245" t="s">
        <v>4163</v>
      </c>
      <c r="E111" s="246"/>
      <c r="F111" s="66" t="s">
        <v>39</v>
      </c>
      <c r="G111" s="66"/>
      <c r="H111"/>
      <c r="I111"/>
      <c r="J111" s="29">
        <v>0</v>
      </c>
      <c r="K111" s="114">
        <v>1562</v>
      </c>
      <c r="L111" s="115">
        <v>1566</v>
      </c>
      <c r="M111" s="240" t="str">
        <f>CONCATENATE(LEFT(K111,3),"0")</f>
        <v>1560</v>
      </c>
      <c r="N111" s="240" t="str">
        <f>CONCATENATE(LEFT(L111,3),"0")</f>
        <v>1560</v>
      </c>
      <c r="O111" s="30">
        <f>L111-K111</f>
        <v>4</v>
      </c>
      <c r="P111" s="27">
        <v>0</v>
      </c>
      <c r="Q111" s="27">
        <v>0</v>
      </c>
      <c r="R111"/>
      <c r="S111" s="248"/>
      <c r="T111" s="35" t="s">
        <v>103</v>
      </c>
      <c r="U111" s="104">
        <v>51.0167</v>
      </c>
      <c r="V111" s="124">
        <v>4.4667000000000003</v>
      </c>
      <c r="W111" s="32">
        <v>0</v>
      </c>
      <c r="X111" s="33">
        <v>0</v>
      </c>
      <c r="Y111" s="127">
        <v>0</v>
      </c>
      <c r="Z111" s="133"/>
      <c r="AA111" s="249"/>
      <c r="AB111"/>
      <c r="AC111"/>
      <c r="AD111" s="249"/>
      <c r="AE111"/>
      <c r="AF111" s="248"/>
      <c r="AG111" s="249"/>
      <c r="AH111"/>
      <c r="AI111" s="248"/>
      <c r="AJ111" s="249"/>
      <c r="AK111"/>
      <c r="AL111" s="248"/>
      <c r="AM111" s="251"/>
      <c r="AN111" s="250"/>
      <c r="AO111"/>
      <c r="AP111"/>
      <c r="AQ111"/>
      <c r="AR111"/>
      <c r="AS111"/>
      <c r="AT111" s="249"/>
      <c r="AU111" s="248"/>
      <c r="AV111" s="249"/>
      <c r="AW111" s="248"/>
      <c r="AX111" s="249"/>
      <c r="AY111" s="249">
        <v>1</v>
      </c>
      <c r="AZ111" s="162">
        <f>IF(AND(K111&lt;=1570,L111&gt;=1540),1,0)</f>
        <v>1</v>
      </c>
      <c r="BA111" s="162">
        <f>IF(AND(K111&lt;=1608,L111&gt;=1571),1,0)</f>
        <v>0</v>
      </c>
      <c r="BB111" s="162">
        <f>IF(AND(K111&lt;=1621,L111&gt;=1609),1,0)</f>
        <v>0</v>
      </c>
      <c r="BC111" s="162">
        <f>IF(AND(K111&lt;=1648,L111&gt;=1622),1,0)</f>
        <v>0</v>
      </c>
      <c r="BD111" s="162">
        <f>IF(AND(K111&lt;=1680,L111&gt;=1649),1,0)</f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 s="209" t="str">
        <f t="shared" si="5"/>
        <v>Stayer</v>
      </c>
      <c r="BK111" s="209" t="str">
        <f t="shared" si="6"/>
        <v>Notactive</v>
      </c>
      <c r="BL111" s="209" t="str">
        <f t="shared" si="7"/>
        <v>Notactive</v>
      </c>
      <c r="BM111" s="209" t="str">
        <f t="shared" si="8"/>
        <v>Notactive</v>
      </c>
      <c r="BN111" s="209" t="str">
        <f t="shared" si="9"/>
        <v>Notactive</v>
      </c>
    </row>
    <row r="112" spans="1:66" ht="12" customHeight="1">
      <c r="A112" s="118" t="s">
        <v>1976</v>
      </c>
      <c r="B112" s="118" t="s">
        <v>1977</v>
      </c>
      <c r="C112" s="244" t="s">
        <v>1975</v>
      </c>
      <c r="D112" s="245" t="s">
        <v>4163</v>
      </c>
      <c r="E112" s="245"/>
      <c r="F112" s="66" t="s">
        <v>39</v>
      </c>
      <c r="G112" s="66"/>
      <c r="H112"/>
      <c r="I112"/>
      <c r="J112" s="29">
        <v>0</v>
      </c>
      <c r="K112" s="114">
        <v>1562</v>
      </c>
      <c r="L112" s="115">
        <v>1566</v>
      </c>
      <c r="M112" s="240" t="str">
        <f>CONCATENATE(LEFT(K112,3),"0")</f>
        <v>1560</v>
      </c>
      <c r="N112" s="240" t="str">
        <f>CONCATENATE(LEFT(L112,3),"0")</f>
        <v>1560</v>
      </c>
      <c r="O112" s="30">
        <f>L112-K112</f>
        <v>4</v>
      </c>
      <c r="P112" s="27">
        <v>0</v>
      </c>
      <c r="Q112" s="27">
        <v>0</v>
      </c>
      <c r="R112"/>
      <c r="S112" s="248"/>
      <c r="T112" s="35" t="s">
        <v>103</v>
      </c>
      <c r="U112" s="104">
        <v>51.0167</v>
      </c>
      <c r="V112" s="124">
        <v>4.4667000000000003</v>
      </c>
      <c r="W112" s="32">
        <v>0</v>
      </c>
      <c r="X112" s="33">
        <v>0</v>
      </c>
      <c r="Y112" s="127">
        <v>0</v>
      </c>
      <c r="Z112" s="133"/>
      <c r="AA112" s="249"/>
      <c r="AB112"/>
      <c r="AC112"/>
      <c r="AD112" s="249"/>
      <c r="AE112"/>
      <c r="AF112" s="248"/>
      <c r="AG112" s="249"/>
      <c r="AH112"/>
      <c r="AI112" s="248"/>
      <c r="AJ112" s="249"/>
      <c r="AK112"/>
      <c r="AL112" s="248"/>
      <c r="AM112" s="251"/>
      <c r="AN112" s="250"/>
      <c r="AO112"/>
      <c r="AP112"/>
      <c r="AQ112"/>
      <c r="AR112"/>
      <c r="AS112"/>
      <c r="AT112" s="249"/>
      <c r="AU112" s="248"/>
      <c r="AV112" s="249"/>
      <c r="AW112" s="248"/>
      <c r="AX112" s="249"/>
      <c r="AY112" s="249">
        <v>1</v>
      </c>
      <c r="AZ112" s="162">
        <f>IF(AND(K112&lt;=1570,L112&gt;=1540),1,0)</f>
        <v>1</v>
      </c>
      <c r="BA112" s="162">
        <f>IF(AND(K112&lt;=1608,L112&gt;=1571),1,0)</f>
        <v>0</v>
      </c>
      <c r="BB112" s="162">
        <f>IF(AND(K112&lt;=1621,L112&gt;=1609),1,0)</f>
        <v>0</v>
      </c>
      <c r="BC112" s="162">
        <f>IF(AND(K112&lt;=1648,L112&gt;=1622),1,0)</f>
        <v>0</v>
      </c>
      <c r="BD112" s="162">
        <f>IF(AND(K112&lt;=1680,L112&gt;=1649),1,0)</f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 s="209" t="str">
        <f t="shared" si="5"/>
        <v>Stayer</v>
      </c>
      <c r="BK112" s="209" t="str">
        <f t="shared" si="6"/>
        <v>Notactive</v>
      </c>
      <c r="BL112" s="209" t="str">
        <f t="shared" si="7"/>
        <v>Notactive</v>
      </c>
      <c r="BM112" s="209" t="str">
        <f t="shared" si="8"/>
        <v>Notactive</v>
      </c>
      <c r="BN112" s="209" t="str">
        <f t="shared" si="9"/>
        <v>Notactive</v>
      </c>
    </row>
    <row r="113" spans="1:66" ht="12" customHeight="1">
      <c r="A113" s="118" t="s">
        <v>1979</v>
      </c>
      <c r="B113" s="118" t="s">
        <v>1980</v>
      </c>
      <c r="C113" s="242" t="s">
        <v>1978</v>
      </c>
      <c r="D113" s="245" t="s">
        <v>4163</v>
      </c>
      <c r="E113" s="246"/>
      <c r="F113" s="66" t="s">
        <v>43</v>
      </c>
      <c r="G113" s="66"/>
      <c r="H113"/>
      <c r="I113"/>
      <c r="J113" s="29">
        <v>0</v>
      </c>
      <c r="K113" s="114">
        <v>1562</v>
      </c>
      <c r="L113" s="115">
        <v>1566</v>
      </c>
      <c r="M113" s="240" t="str">
        <f>CONCATENATE(LEFT(K113,3),"0")</f>
        <v>1560</v>
      </c>
      <c r="N113" s="240" t="str">
        <f>CONCATENATE(LEFT(L113,3),"0")</f>
        <v>1560</v>
      </c>
      <c r="O113" s="30">
        <f>L113-K113</f>
        <v>4</v>
      </c>
      <c r="P113" s="27">
        <v>0</v>
      </c>
      <c r="Q113" s="27">
        <v>0</v>
      </c>
      <c r="R113"/>
      <c r="S113" s="248"/>
      <c r="T113" s="35" t="s">
        <v>103</v>
      </c>
      <c r="U113" s="104">
        <v>51.0167</v>
      </c>
      <c r="V113" s="124">
        <v>4.4667000000000003</v>
      </c>
      <c r="W113" s="32">
        <v>0</v>
      </c>
      <c r="X113" s="33">
        <v>0</v>
      </c>
      <c r="Y113" s="127">
        <v>0</v>
      </c>
      <c r="Z113" s="133"/>
      <c r="AA113" s="249"/>
      <c r="AB113"/>
      <c r="AC113"/>
      <c r="AD113" s="249"/>
      <c r="AE113"/>
      <c r="AF113" s="248"/>
      <c r="AG113" s="249"/>
      <c r="AH113"/>
      <c r="AI113" s="248"/>
      <c r="AJ113" s="249"/>
      <c r="AK113"/>
      <c r="AL113" s="248"/>
      <c r="AM113" s="251"/>
      <c r="AN113" s="250"/>
      <c r="AO113"/>
      <c r="AP113"/>
      <c r="AQ113"/>
      <c r="AR113"/>
      <c r="AS113"/>
      <c r="AT113" s="249"/>
      <c r="AU113" s="248"/>
      <c r="AV113" s="249"/>
      <c r="AW113" s="248"/>
      <c r="AX113" s="249"/>
      <c r="AY113" s="249">
        <v>1</v>
      </c>
      <c r="AZ113" s="162">
        <f>IF(AND(K113&lt;=1570,L113&gt;=1540),1,0)</f>
        <v>1</v>
      </c>
      <c r="BA113" s="162">
        <f>IF(AND(K113&lt;=1608,L113&gt;=1571),1,0)</f>
        <v>0</v>
      </c>
      <c r="BB113" s="162">
        <f>IF(AND(K113&lt;=1621,L113&gt;=1609),1,0)</f>
        <v>0</v>
      </c>
      <c r="BC113" s="162">
        <f>IF(AND(K113&lt;=1648,L113&gt;=1622),1,0)</f>
        <v>0</v>
      </c>
      <c r="BD113" s="162">
        <f>IF(AND(K113&lt;=1680,L113&gt;=1649),1,0)</f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 s="209" t="str">
        <f t="shared" si="5"/>
        <v>Stayer</v>
      </c>
      <c r="BK113" s="209" t="str">
        <f t="shared" si="6"/>
        <v>Notactive</v>
      </c>
      <c r="BL113" s="209" t="str">
        <f t="shared" si="7"/>
        <v>Notactive</v>
      </c>
      <c r="BM113" s="209" t="str">
        <f t="shared" si="8"/>
        <v>Notactive</v>
      </c>
      <c r="BN113" s="209" t="str">
        <f t="shared" si="9"/>
        <v>Notactive</v>
      </c>
    </row>
    <row r="114" spans="1:66" ht="12" customHeight="1">
      <c r="A114" s="118" t="s">
        <v>1982</v>
      </c>
      <c r="B114" s="118" t="s">
        <v>1983</v>
      </c>
      <c r="C114" s="244" t="s">
        <v>1981</v>
      </c>
      <c r="D114" s="245" t="s">
        <v>4163</v>
      </c>
      <c r="E114" s="245"/>
      <c r="F114" s="66" t="s">
        <v>43</v>
      </c>
      <c r="G114" s="66"/>
      <c r="H114"/>
      <c r="I114"/>
      <c r="J114" s="29">
        <v>0</v>
      </c>
      <c r="K114" s="114">
        <v>1562</v>
      </c>
      <c r="L114" s="115">
        <v>1566</v>
      </c>
      <c r="M114" s="240" t="str">
        <f>CONCATENATE(LEFT(K114,3),"0")</f>
        <v>1560</v>
      </c>
      <c r="N114" s="240" t="str">
        <f>CONCATENATE(LEFT(L114,3),"0")</f>
        <v>1560</v>
      </c>
      <c r="O114" s="30">
        <f>L114-K114</f>
        <v>4</v>
      </c>
      <c r="P114" s="27">
        <v>0</v>
      </c>
      <c r="Q114" s="27">
        <v>0</v>
      </c>
      <c r="R114"/>
      <c r="S114" s="248"/>
      <c r="T114" s="35" t="s">
        <v>103</v>
      </c>
      <c r="U114" s="104">
        <v>51.0167</v>
      </c>
      <c r="V114" s="124">
        <v>4.4667000000000003</v>
      </c>
      <c r="W114" s="32">
        <v>0</v>
      </c>
      <c r="X114" s="33">
        <v>0</v>
      </c>
      <c r="Y114" s="127">
        <v>0</v>
      </c>
      <c r="Z114" s="133"/>
      <c r="AA114" s="249"/>
      <c r="AB114"/>
      <c r="AC114"/>
      <c r="AD114" s="249"/>
      <c r="AE114"/>
      <c r="AF114" s="248"/>
      <c r="AG114" s="249"/>
      <c r="AH114"/>
      <c r="AI114" s="248"/>
      <c r="AJ114" s="249"/>
      <c r="AK114"/>
      <c r="AL114" s="248"/>
      <c r="AM114" s="251"/>
      <c r="AN114" s="250"/>
      <c r="AO114"/>
      <c r="AP114"/>
      <c r="AQ114"/>
      <c r="AR114"/>
      <c r="AS114"/>
      <c r="AT114" s="249"/>
      <c r="AU114" s="248"/>
      <c r="AV114" s="249"/>
      <c r="AW114" s="248"/>
      <c r="AX114" s="249"/>
      <c r="AY114" s="249">
        <v>1</v>
      </c>
      <c r="AZ114" s="162">
        <f>IF(AND(K114&lt;=1570,L114&gt;=1540),1,0)</f>
        <v>1</v>
      </c>
      <c r="BA114" s="162">
        <f>IF(AND(K114&lt;=1608,L114&gt;=1571),1,0)</f>
        <v>0</v>
      </c>
      <c r="BB114" s="162">
        <f>IF(AND(K114&lt;=1621,L114&gt;=1609),1,0)</f>
        <v>0</v>
      </c>
      <c r="BC114" s="162">
        <f>IF(AND(K114&lt;=1648,L114&gt;=1622),1,0)</f>
        <v>0</v>
      </c>
      <c r="BD114" s="162">
        <f>IF(AND(K114&lt;=1680,L114&gt;=1649),1,0)</f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 s="209" t="str">
        <f t="shared" si="5"/>
        <v>Stayer</v>
      </c>
      <c r="BK114" s="209" t="str">
        <f t="shared" si="6"/>
        <v>Notactive</v>
      </c>
      <c r="BL114" s="209" t="str">
        <f t="shared" si="7"/>
        <v>Notactive</v>
      </c>
      <c r="BM114" s="209" t="str">
        <f t="shared" si="8"/>
        <v>Notactive</v>
      </c>
      <c r="BN114" s="209" t="str">
        <f t="shared" si="9"/>
        <v>Notactive</v>
      </c>
    </row>
    <row r="115" spans="1:66" ht="12" customHeight="1">
      <c r="A115" s="118" t="s">
        <v>1985</v>
      </c>
      <c r="B115" s="118" t="s">
        <v>1986</v>
      </c>
      <c r="C115" s="242" t="s">
        <v>1984</v>
      </c>
      <c r="D115" s="245" t="s">
        <v>4163</v>
      </c>
      <c r="E115" s="246"/>
      <c r="F115" s="66" t="s">
        <v>1194</v>
      </c>
      <c r="G115" s="66"/>
      <c r="H115"/>
      <c r="I115"/>
      <c r="J115" s="29">
        <v>0</v>
      </c>
      <c r="K115" s="114">
        <v>1562</v>
      </c>
      <c r="L115" s="115">
        <v>1566</v>
      </c>
      <c r="M115" s="240" t="str">
        <f>CONCATENATE(LEFT(K115,3),"0")</f>
        <v>1560</v>
      </c>
      <c r="N115" s="240" t="str">
        <f>CONCATENATE(LEFT(L115,3),"0")</f>
        <v>1560</v>
      </c>
      <c r="O115" s="30">
        <f>L115-K115</f>
        <v>4</v>
      </c>
      <c r="P115" s="27">
        <v>0</v>
      </c>
      <c r="Q115" s="27">
        <v>0</v>
      </c>
      <c r="R115"/>
      <c r="S115" s="248"/>
      <c r="T115" s="35" t="s">
        <v>103</v>
      </c>
      <c r="U115" s="104">
        <v>51.0167</v>
      </c>
      <c r="V115" s="124">
        <v>4.4667000000000003</v>
      </c>
      <c r="W115" s="32">
        <v>0</v>
      </c>
      <c r="X115" s="33">
        <v>0</v>
      </c>
      <c r="Y115" s="127">
        <v>0</v>
      </c>
      <c r="Z115" s="133"/>
      <c r="AA115" s="249"/>
      <c r="AB115"/>
      <c r="AC115"/>
      <c r="AD115" s="249"/>
      <c r="AE115"/>
      <c r="AF115" s="248"/>
      <c r="AG115" s="249"/>
      <c r="AH115"/>
      <c r="AI115" s="248"/>
      <c r="AJ115" s="249"/>
      <c r="AK115"/>
      <c r="AL115" s="248"/>
      <c r="AM115" s="251"/>
      <c r="AN115" s="250"/>
      <c r="AO115"/>
      <c r="AP115"/>
      <c r="AQ115"/>
      <c r="AR115"/>
      <c r="AS115"/>
      <c r="AT115" s="249"/>
      <c r="AU115" s="248"/>
      <c r="AV115" s="249"/>
      <c r="AW115" s="248"/>
      <c r="AX115" s="249"/>
      <c r="AY115" s="249">
        <v>1</v>
      </c>
      <c r="AZ115" s="162">
        <f>IF(AND(K115&lt;=1570,L115&gt;=1540),1,0)</f>
        <v>1</v>
      </c>
      <c r="BA115" s="162">
        <f>IF(AND(K115&lt;=1608,L115&gt;=1571),1,0)</f>
        <v>0</v>
      </c>
      <c r="BB115" s="162">
        <f>IF(AND(K115&lt;=1621,L115&gt;=1609),1,0)</f>
        <v>0</v>
      </c>
      <c r="BC115" s="162">
        <f>IF(AND(K115&lt;=1648,L115&gt;=1622),1,0)</f>
        <v>0</v>
      </c>
      <c r="BD115" s="162">
        <f>IF(AND(K115&lt;=1680,L115&gt;=1649),1,0)</f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 s="209" t="str">
        <f t="shared" si="5"/>
        <v>Stayer</v>
      </c>
      <c r="BK115" s="209" t="str">
        <f t="shared" si="6"/>
        <v>Notactive</v>
      </c>
      <c r="BL115" s="209" t="str">
        <f t="shared" si="7"/>
        <v>Notactive</v>
      </c>
      <c r="BM115" s="209" t="str">
        <f t="shared" si="8"/>
        <v>Notactive</v>
      </c>
      <c r="BN115" s="209" t="str">
        <f t="shared" si="9"/>
        <v>Notactive</v>
      </c>
    </row>
    <row r="116" spans="1:66" ht="12" customHeight="1">
      <c r="A116" s="118" t="s">
        <v>1988</v>
      </c>
      <c r="B116" s="118" t="s">
        <v>1989</v>
      </c>
      <c r="C116" s="244" t="s">
        <v>1987</v>
      </c>
      <c r="D116" s="245" t="s">
        <v>4163</v>
      </c>
      <c r="E116" s="245"/>
      <c r="F116" s="66" t="s">
        <v>39</v>
      </c>
      <c r="G116" s="66"/>
      <c r="H116"/>
      <c r="I116"/>
      <c r="J116" s="29">
        <v>0</v>
      </c>
      <c r="K116" s="114">
        <v>1562</v>
      </c>
      <c r="L116" s="115">
        <v>1566</v>
      </c>
      <c r="M116" s="240" t="str">
        <f>CONCATENATE(LEFT(K116,3),"0")</f>
        <v>1560</v>
      </c>
      <c r="N116" s="240" t="str">
        <f>CONCATENATE(LEFT(L116,3),"0")</f>
        <v>1560</v>
      </c>
      <c r="O116" s="30">
        <f>L116-K116</f>
        <v>4</v>
      </c>
      <c r="P116" s="27">
        <v>0</v>
      </c>
      <c r="Q116" s="27">
        <v>0</v>
      </c>
      <c r="R116"/>
      <c r="S116" s="248"/>
      <c r="T116" s="35" t="s">
        <v>103</v>
      </c>
      <c r="U116" s="104">
        <v>51.0167</v>
      </c>
      <c r="V116" s="124">
        <v>4.4667000000000003</v>
      </c>
      <c r="W116" s="32">
        <v>0</v>
      </c>
      <c r="X116" s="33">
        <v>0</v>
      </c>
      <c r="Y116" s="127">
        <v>0</v>
      </c>
      <c r="Z116" s="133"/>
      <c r="AA116" s="249"/>
      <c r="AB116"/>
      <c r="AC116"/>
      <c r="AD116" s="249"/>
      <c r="AE116"/>
      <c r="AF116" s="248"/>
      <c r="AG116" s="249"/>
      <c r="AH116"/>
      <c r="AI116" s="248"/>
      <c r="AJ116" s="249"/>
      <c r="AK116"/>
      <c r="AL116" s="248"/>
      <c r="AM116" s="251"/>
      <c r="AN116" s="250"/>
      <c r="AO116"/>
      <c r="AP116"/>
      <c r="AQ116"/>
      <c r="AR116"/>
      <c r="AS116"/>
      <c r="AT116" s="249"/>
      <c r="AU116" s="248"/>
      <c r="AV116" s="249"/>
      <c r="AW116" s="248"/>
      <c r="AX116" s="249"/>
      <c r="AY116" s="249">
        <v>1</v>
      </c>
      <c r="AZ116" s="162">
        <f>IF(AND(K116&lt;=1570,L116&gt;=1540),1,0)</f>
        <v>1</v>
      </c>
      <c r="BA116" s="162">
        <f>IF(AND(K116&lt;=1608,L116&gt;=1571),1,0)</f>
        <v>0</v>
      </c>
      <c r="BB116" s="162">
        <f>IF(AND(K116&lt;=1621,L116&gt;=1609),1,0)</f>
        <v>0</v>
      </c>
      <c r="BC116" s="162">
        <f>IF(AND(K116&lt;=1648,L116&gt;=1622),1,0)</f>
        <v>0</v>
      </c>
      <c r="BD116" s="162">
        <f>IF(AND(K116&lt;=1680,L116&gt;=1649),1,0)</f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 s="209" t="str">
        <f t="shared" si="5"/>
        <v>Stayer</v>
      </c>
      <c r="BK116" s="209" t="str">
        <f t="shared" si="6"/>
        <v>Notactive</v>
      </c>
      <c r="BL116" s="209" t="str">
        <f t="shared" si="7"/>
        <v>Notactive</v>
      </c>
      <c r="BM116" s="209" t="str">
        <f t="shared" si="8"/>
        <v>Notactive</v>
      </c>
      <c r="BN116" s="209" t="str">
        <f t="shared" si="9"/>
        <v>Notactive</v>
      </c>
    </row>
    <row r="117" spans="1:66" ht="12" customHeight="1">
      <c r="A117" s="118" t="s">
        <v>1991</v>
      </c>
      <c r="B117" s="118" t="s">
        <v>1992</v>
      </c>
      <c r="C117" s="242" t="s">
        <v>1990</v>
      </c>
      <c r="D117" s="245" t="s">
        <v>4163</v>
      </c>
      <c r="E117" s="246"/>
      <c r="F117" s="66" t="s">
        <v>39</v>
      </c>
      <c r="G117" s="66"/>
      <c r="H117"/>
      <c r="I117"/>
      <c r="J117" s="29">
        <v>0</v>
      </c>
      <c r="K117" s="114">
        <v>1562</v>
      </c>
      <c r="L117" s="115">
        <v>1566</v>
      </c>
      <c r="M117" s="240" t="str">
        <f>CONCATENATE(LEFT(K117,3),"0")</f>
        <v>1560</v>
      </c>
      <c r="N117" s="240" t="str">
        <f>CONCATENATE(LEFT(L117,3),"0")</f>
        <v>1560</v>
      </c>
      <c r="O117" s="30">
        <f>L117-K117</f>
        <v>4</v>
      </c>
      <c r="P117" s="27">
        <v>0</v>
      </c>
      <c r="Q117" s="27">
        <v>0</v>
      </c>
      <c r="R117"/>
      <c r="S117" s="248"/>
      <c r="T117" s="35" t="s">
        <v>103</v>
      </c>
      <c r="U117" s="104">
        <v>51.0167</v>
      </c>
      <c r="V117" s="124">
        <v>4.4667000000000003</v>
      </c>
      <c r="W117" s="32">
        <v>0</v>
      </c>
      <c r="X117" s="33">
        <v>0</v>
      </c>
      <c r="Y117" s="127">
        <v>0</v>
      </c>
      <c r="Z117" s="133"/>
      <c r="AA117" s="249"/>
      <c r="AB117"/>
      <c r="AC117"/>
      <c r="AD117" s="249"/>
      <c r="AE117"/>
      <c r="AF117" s="248"/>
      <c r="AG117" s="249"/>
      <c r="AH117"/>
      <c r="AI117" s="248"/>
      <c r="AJ117" s="249"/>
      <c r="AK117"/>
      <c r="AL117" s="248"/>
      <c r="AM117" s="251"/>
      <c r="AN117" s="250"/>
      <c r="AO117"/>
      <c r="AP117"/>
      <c r="AQ117"/>
      <c r="AR117"/>
      <c r="AS117"/>
      <c r="AT117" s="249"/>
      <c r="AU117" s="248"/>
      <c r="AV117" s="249"/>
      <c r="AW117" s="248"/>
      <c r="AX117" s="249"/>
      <c r="AY117" s="249">
        <v>1</v>
      </c>
      <c r="AZ117" s="162">
        <f>IF(AND(K117&lt;=1570,L117&gt;=1540),1,0)</f>
        <v>1</v>
      </c>
      <c r="BA117" s="162">
        <f>IF(AND(K117&lt;=1608,L117&gt;=1571),1,0)</f>
        <v>0</v>
      </c>
      <c r="BB117" s="162">
        <f>IF(AND(K117&lt;=1621,L117&gt;=1609),1,0)</f>
        <v>0</v>
      </c>
      <c r="BC117" s="162">
        <f>IF(AND(K117&lt;=1648,L117&gt;=1622),1,0)</f>
        <v>0</v>
      </c>
      <c r="BD117" s="162">
        <f>IF(AND(K117&lt;=1680,L117&gt;=1649),1,0)</f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 s="209" t="str">
        <f t="shared" si="5"/>
        <v>Stayer</v>
      </c>
      <c r="BK117" s="209" t="str">
        <f t="shared" si="6"/>
        <v>Notactive</v>
      </c>
      <c r="BL117" s="209" t="str">
        <f t="shared" si="7"/>
        <v>Notactive</v>
      </c>
      <c r="BM117" s="209" t="str">
        <f t="shared" si="8"/>
        <v>Notactive</v>
      </c>
      <c r="BN117" s="209" t="str">
        <f t="shared" si="9"/>
        <v>Notactive</v>
      </c>
    </row>
    <row r="118" spans="1:66" ht="12" customHeight="1">
      <c r="A118" s="118" t="s">
        <v>1994</v>
      </c>
      <c r="B118" s="118" t="s">
        <v>1995</v>
      </c>
      <c r="C118" s="244" t="s">
        <v>1993</v>
      </c>
      <c r="D118" s="245" t="s">
        <v>4163</v>
      </c>
      <c r="E118" s="245"/>
      <c r="F118" s="66" t="s">
        <v>39</v>
      </c>
      <c r="G118" s="66"/>
      <c r="H118"/>
      <c r="I118"/>
      <c r="J118" s="29">
        <v>0</v>
      </c>
      <c r="K118" s="114">
        <v>1562</v>
      </c>
      <c r="L118" s="115">
        <v>1566</v>
      </c>
      <c r="M118" s="240" t="str">
        <f>CONCATENATE(LEFT(K118,3),"0")</f>
        <v>1560</v>
      </c>
      <c r="N118" s="240" t="str">
        <f>CONCATENATE(LEFT(L118,3),"0")</f>
        <v>1560</v>
      </c>
      <c r="O118" s="30">
        <f>L118-K118</f>
        <v>4</v>
      </c>
      <c r="P118" s="27">
        <v>0</v>
      </c>
      <c r="Q118" s="27">
        <v>0</v>
      </c>
      <c r="R118"/>
      <c r="S118" s="248"/>
      <c r="T118" s="35" t="s">
        <v>103</v>
      </c>
      <c r="U118" s="104">
        <v>51.0167</v>
      </c>
      <c r="V118" s="124">
        <v>4.4667000000000003</v>
      </c>
      <c r="W118" s="32">
        <v>0</v>
      </c>
      <c r="X118" s="33">
        <v>0</v>
      </c>
      <c r="Y118" s="127">
        <v>0</v>
      </c>
      <c r="Z118" s="133"/>
      <c r="AA118" s="249"/>
      <c r="AB118"/>
      <c r="AC118"/>
      <c r="AD118" s="249"/>
      <c r="AE118"/>
      <c r="AF118" s="248"/>
      <c r="AG118" s="249"/>
      <c r="AH118"/>
      <c r="AI118" s="248"/>
      <c r="AJ118" s="249"/>
      <c r="AK118"/>
      <c r="AL118" s="248"/>
      <c r="AM118" s="251"/>
      <c r="AN118" s="250"/>
      <c r="AO118"/>
      <c r="AP118"/>
      <c r="AQ118"/>
      <c r="AR118"/>
      <c r="AS118"/>
      <c r="AT118" s="249"/>
      <c r="AU118" s="248"/>
      <c r="AV118" s="249"/>
      <c r="AW118" s="248"/>
      <c r="AX118" s="249"/>
      <c r="AY118" s="249">
        <v>1</v>
      </c>
      <c r="AZ118" s="162">
        <f>IF(AND(K118&lt;=1570,L118&gt;=1540),1,0)</f>
        <v>1</v>
      </c>
      <c r="BA118" s="162">
        <f>IF(AND(K118&lt;=1608,L118&gt;=1571),1,0)</f>
        <v>0</v>
      </c>
      <c r="BB118" s="162">
        <f>IF(AND(K118&lt;=1621,L118&gt;=1609),1,0)</f>
        <v>0</v>
      </c>
      <c r="BC118" s="162">
        <f>IF(AND(K118&lt;=1648,L118&gt;=1622),1,0)</f>
        <v>0</v>
      </c>
      <c r="BD118" s="162">
        <f>IF(AND(K118&lt;=1680,L118&gt;=1649),1,0)</f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 s="209" t="str">
        <f t="shared" si="5"/>
        <v>Stayer</v>
      </c>
      <c r="BK118" s="209" t="str">
        <f t="shared" si="6"/>
        <v>Notactive</v>
      </c>
      <c r="BL118" s="209" t="str">
        <f t="shared" si="7"/>
        <v>Notactive</v>
      </c>
      <c r="BM118" s="209" t="str">
        <f t="shared" si="8"/>
        <v>Notactive</v>
      </c>
      <c r="BN118" s="209" t="str">
        <f t="shared" si="9"/>
        <v>Notactive</v>
      </c>
    </row>
    <row r="119" spans="1:66" ht="12" customHeight="1">
      <c r="A119" s="118" t="s">
        <v>1997</v>
      </c>
      <c r="B119" s="118" t="s">
        <v>1998</v>
      </c>
      <c r="C119" s="244" t="s">
        <v>1996</v>
      </c>
      <c r="D119" s="245" t="s">
        <v>4163</v>
      </c>
      <c r="E119" s="245"/>
      <c r="F119" s="66" t="s">
        <v>39</v>
      </c>
      <c r="G119" s="66"/>
      <c r="H119"/>
      <c r="I119"/>
      <c r="J119" s="29">
        <v>0</v>
      </c>
      <c r="K119" s="114">
        <v>1562</v>
      </c>
      <c r="L119" s="115">
        <v>1566</v>
      </c>
      <c r="M119" s="240" t="str">
        <f>CONCATENATE(LEFT(K119,3),"0")</f>
        <v>1560</v>
      </c>
      <c r="N119" s="240" t="str">
        <f>CONCATENATE(LEFT(L119,3),"0")</f>
        <v>1560</v>
      </c>
      <c r="O119" s="30">
        <f>L119-K119</f>
        <v>4</v>
      </c>
      <c r="P119" s="27">
        <v>0</v>
      </c>
      <c r="Q119" s="27">
        <v>0</v>
      </c>
      <c r="R119"/>
      <c r="S119" s="248"/>
      <c r="T119" s="35" t="s">
        <v>103</v>
      </c>
      <c r="U119" s="104">
        <v>51.0167</v>
      </c>
      <c r="V119" s="124">
        <v>4.4667000000000003</v>
      </c>
      <c r="W119" s="32">
        <v>0</v>
      </c>
      <c r="X119" s="33">
        <v>0</v>
      </c>
      <c r="Y119" s="127">
        <v>0</v>
      </c>
      <c r="Z119" s="133"/>
      <c r="AA119" s="249"/>
      <c r="AB119"/>
      <c r="AC119"/>
      <c r="AD119" s="249"/>
      <c r="AE119"/>
      <c r="AF119" s="248"/>
      <c r="AG119" s="249"/>
      <c r="AH119"/>
      <c r="AI119" s="248"/>
      <c r="AJ119" s="249"/>
      <c r="AK119"/>
      <c r="AL119" s="248"/>
      <c r="AM119" s="251"/>
      <c r="AN119" s="250"/>
      <c r="AO119"/>
      <c r="AP119"/>
      <c r="AQ119"/>
      <c r="AR119"/>
      <c r="AS119"/>
      <c r="AT119" s="249"/>
      <c r="AU119" s="248"/>
      <c r="AV119" s="249"/>
      <c r="AW119" s="248"/>
      <c r="AX119" s="249"/>
      <c r="AY119" s="249">
        <v>1</v>
      </c>
      <c r="AZ119" s="162">
        <f>IF(AND(K119&lt;=1570,L119&gt;=1540),1,0)</f>
        <v>1</v>
      </c>
      <c r="BA119" s="162">
        <f>IF(AND(K119&lt;=1608,L119&gt;=1571),1,0)</f>
        <v>0</v>
      </c>
      <c r="BB119" s="162">
        <f>IF(AND(K119&lt;=1621,L119&gt;=1609),1,0)</f>
        <v>0</v>
      </c>
      <c r="BC119" s="162">
        <f>IF(AND(K119&lt;=1648,L119&gt;=1622),1,0)</f>
        <v>0</v>
      </c>
      <c r="BD119" s="162">
        <f>IF(AND(K119&lt;=1680,L119&gt;=1649),1,0)</f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 s="209" t="str">
        <f t="shared" si="5"/>
        <v>Stayer</v>
      </c>
      <c r="BK119" s="209" t="str">
        <f t="shared" si="6"/>
        <v>Notactive</v>
      </c>
      <c r="BL119" s="209" t="str">
        <f t="shared" si="7"/>
        <v>Notactive</v>
      </c>
      <c r="BM119" s="209" t="str">
        <f t="shared" si="8"/>
        <v>Notactive</v>
      </c>
      <c r="BN119" s="209" t="str">
        <f t="shared" si="9"/>
        <v>Notactive</v>
      </c>
    </row>
    <row r="120" spans="1:66" ht="12" customHeight="1">
      <c r="A120" s="118" t="s">
        <v>2000</v>
      </c>
      <c r="B120" s="118" t="s">
        <v>2001</v>
      </c>
      <c r="C120" s="242" t="s">
        <v>1999</v>
      </c>
      <c r="D120" s="245" t="s">
        <v>4163</v>
      </c>
      <c r="E120" s="246"/>
      <c r="F120" s="66" t="s">
        <v>39</v>
      </c>
      <c r="G120" s="66"/>
      <c r="H120"/>
      <c r="I120"/>
      <c r="J120" s="29">
        <v>0</v>
      </c>
      <c r="K120" s="114">
        <v>1562</v>
      </c>
      <c r="L120" s="115">
        <v>1566</v>
      </c>
      <c r="M120" s="240" t="str">
        <f>CONCATENATE(LEFT(K120,3),"0")</f>
        <v>1560</v>
      </c>
      <c r="N120" s="240" t="str">
        <f>CONCATENATE(LEFT(L120,3),"0")</f>
        <v>1560</v>
      </c>
      <c r="O120" s="30">
        <f>L120-K120</f>
        <v>4</v>
      </c>
      <c r="P120" s="27">
        <v>0</v>
      </c>
      <c r="Q120" s="27">
        <v>0</v>
      </c>
      <c r="R120"/>
      <c r="S120" s="248"/>
      <c r="T120" s="35" t="s">
        <v>103</v>
      </c>
      <c r="U120" s="104">
        <v>51.0167</v>
      </c>
      <c r="V120" s="124">
        <v>4.4667000000000003</v>
      </c>
      <c r="W120" s="32">
        <v>0</v>
      </c>
      <c r="X120" s="33">
        <v>0</v>
      </c>
      <c r="Y120" s="127">
        <v>0</v>
      </c>
      <c r="Z120" s="133"/>
      <c r="AA120" s="249"/>
      <c r="AB120"/>
      <c r="AC120"/>
      <c r="AD120" s="249"/>
      <c r="AE120"/>
      <c r="AF120" s="248"/>
      <c r="AG120" s="249"/>
      <c r="AH120"/>
      <c r="AI120" s="248"/>
      <c r="AJ120" s="249"/>
      <c r="AK120"/>
      <c r="AL120" s="248"/>
      <c r="AM120" s="251"/>
      <c r="AN120" s="250"/>
      <c r="AO120"/>
      <c r="AP120"/>
      <c r="AQ120"/>
      <c r="AR120"/>
      <c r="AS120"/>
      <c r="AT120" s="249"/>
      <c r="AU120" s="248"/>
      <c r="AV120" s="249"/>
      <c r="AW120" s="248"/>
      <c r="AX120" s="249"/>
      <c r="AY120" s="249">
        <v>1</v>
      </c>
      <c r="AZ120" s="162">
        <f>IF(AND(K120&lt;=1570,L120&gt;=1540),1,0)</f>
        <v>1</v>
      </c>
      <c r="BA120" s="162">
        <f>IF(AND(K120&lt;=1608,L120&gt;=1571),1,0)</f>
        <v>0</v>
      </c>
      <c r="BB120" s="162">
        <f>IF(AND(K120&lt;=1621,L120&gt;=1609),1,0)</f>
        <v>0</v>
      </c>
      <c r="BC120" s="162">
        <f>IF(AND(K120&lt;=1648,L120&gt;=1622),1,0)</f>
        <v>0</v>
      </c>
      <c r="BD120" s="162">
        <f>IF(AND(K120&lt;=1680,L120&gt;=1649),1,0)</f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 s="209" t="str">
        <f t="shared" si="5"/>
        <v>Stayer</v>
      </c>
      <c r="BK120" s="209" t="str">
        <f t="shared" si="6"/>
        <v>Notactive</v>
      </c>
      <c r="BL120" s="209" t="str">
        <f t="shared" si="7"/>
        <v>Notactive</v>
      </c>
      <c r="BM120" s="209" t="str">
        <f t="shared" si="8"/>
        <v>Notactive</v>
      </c>
      <c r="BN120" s="209" t="str">
        <f t="shared" si="9"/>
        <v>Notactive</v>
      </c>
    </row>
    <row r="121" spans="1:66" ht="12" customHeight="1">
      <c r="A121" s="118" t="s">
        <v>2003</v>
      </c>
      <c r="B121" s="118" t="s">
        <v>2004</v>
      </c>
      <c r="C121" s="244" t="s">
        <v>2002</v>
      </c>
      <c r="D121" s="245" t="s">
        <v>4163</v>
      </c>
      <c r="E121" s="245"/>
      <c r="F121" s="66" t="s">
        <v>43</v>
      </c>
      <c r="G121" s="66"/>
      <c r="H121"/>
      <c r="I121"/>
      <c r="J121" s="29">
        <v>0</v>
      </c>
      <c r="K121" s="114">
        <v>1562</v>
      </c>
      <c r="L121" s="115">
        <v>1566</v>
      </c>
      <c r="M121" s="240" t="str">
        <f>CONCATENATE(LEFT(K121,3),"0")</f>
        <v>1560</v>
      </c>
      <c r="N121" s="240" t="str">
        <f>CONCATENATE(LEFT(L121,3),"0")</f>
        <v>1560</v>
      </c>
      <c r="O121" s="30">
        <f>L121-K121</f>
        <v>4</v>
      </c>
      <c r="P121" s="27">
        <v>0</v>
      </c>
      <c r="Q121" s="27">
        <v>0</v>
      </c>
      <c r="R121"/>
      <c r="S121" s="248"/>
      <c r="T121" s="35" t="s">
        <v>103</v>
      </c>
      <c r="U121" s="104">
        <v>51.0167</v>
      </c>
      <c r="V121" s="124">
        <v>4.4667000000000003</v>
      </c>
      <c r="W121" s="32">
        <v>0</v>
      </c>
      <c r="X121" s="33">
        <v>0</v>
      </c>
      <c r="Y121" s="127">
        <v>0</v>
      </c>
      <c r="Z121" s="133"/>
      <c r="AA121" s="249"/>
      <c r="AB121"/>
      <c r="AC121"/>
      <c r="AD121" s="249"/>
      <c r="AE121"/>
      <c r="AF121" s="248"/>
      <c r="AG121" s="249"/>
      <c r="AH121"/>
      <c r="AI121" s="248"/>
      <c r="AJ121" s="249"/>
      <c r="AK121"/>
      <c r="AL121" s="248"/>
      <c r="AM121" s="251"/>
      <c r="AN121" s="250"/>
      <c r="AO121"/>
      <c r="AP121"/>
      <c r="AQ121"/>
      <c r="AR121"/>
      <c r="AS121"/>
      <c r="AT121" s="249"/>
      <c r="AU121" s="248"/>
      <c r="AV121" s="249"/>
      <c r="AW121" s="248"/>
      <c r="AX121" s="249"/>
      <c r="AY121" s="249">
        <v>1</v>
      </c>
      <c r="AZ121" s="162">
        <f>IF(AND(K121&lt;=1570,L121&gt;=1540),1,0)</f>
        <v>1</v>
      </c>
      <c r="BA121" s="162">
        <f>IF(AND(K121&lt;=1608,L121&gt;=1571),1,0)</f>
        <v>0</v>
      </c>
      <c r="BB121" s="162">
        <f>IF(AND(K121&lt;=1621,L121&gt;=1609),1,0)</f>
        <v>0</v>
      </c>
      <c r="BC121" s="162">
        <f>IF(AND(K121&lt;=1648,L121&gt;=1622),1,0)</f>
        <v>0</v>
      </c>
      <c r="BD121" s="162">
        <f>IF(AND(K121&lt;=1680,L121&gt;=1649),1,0)</f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 s="209" t="str">
        <f t="shared" si="5"/>
        <v>Stayer</v>
      </c>
      <c r="BK121" s="209" t="str">
        <f t="shared" si="6"/>
        <v>Notactive</v>
      </c>
      <c r="BL121" s="209" t="str">
        <f t="shared" si="7"/>
        <v>Notactive</v>
      </c>
      <c r="BM121" s="209" t="str">
        <f t="shared" si="8"/>
        <v>Notactive</v>
      </c>
      <c r="BN121" s="209" t="str">
        <f t="shared" si="9"/>
        <v>Notactive</v>
      </c>
    </row>
    <row r="122" spans="1:66" ht="12" customHeight="1">
      <c r="A122" s="118" t="s">
        <v>2006</v>
      </c>
      <c r="B122" s="118" t="s">
        <v>2007</v>
      </c>
      <c r="C122" s="242" t="s">
        <v>2005</v>
      </c>
      <c r="D122" s="245" t="s">
        <v>4163</v>
      </c>
      <c r="E122" s="246"/>
      <c r="F122" s="66" t="s">
        <v>43</v>
      </c>
      <c r="G122" s="66"/>
      <c r="H122"/>
      <c r="I122"/>
      <c r="J122" s="29">
        <v>0</v>
      </c>
      <c r="K122" s="114">
        <v>1562</v>
      </c>
      <c r="L122" s="115">
        <v>1566</v>
      </c>
      <c r="M122" s="240" t="str">
        <f>CONCATENATE(LEFT(K122,3),"0")</f>
        <v>1560</v>
      </c>
      <c r="N122" s="240" t="str">
        <f>CONCATENATE(LEFT(L122,3),"0")</f>
        <v>1560</v>
      </c>
      <c r="O122" s="30">
        <f>L122-K122</f>
        <v>4</v>
      </c>
      <c r="P122" s="27">
        <v>0</v>
      </c>
      <c r="Q122" s="27">
        <v>0</v>
      </c>
      <c r="R122"/>
      <c r="S122" s="248"/>
      <c r="T122" s="35" t="s">
        <v>103</v>
      </c>
      <c r="U122" s="104">
        <v>51.0167</v>
      </c>
      <c r="V122" s="124">
        <v>4.4667000000000003</v>
      </c>
      <c r="W122" s="32">
        <v>0</v>
      </c>
      <c r="X122" s="33">
        <v>0</v>
      </c>
      <c r="Y122" s="127">
        <v>0</v>
      </c>
      <c r="Z122" s="133"/>
      <c r="AA122" s="249"/>
      <c r="AB122"/>
      <c r="AC122"/>
      <c r="AD122" s="249"/>
      <c r="AE122"/>
      <c r="AF122" s="248"/>
      <c r="AG122" s="249"/>
      <c r="AH122"/>
      <c r="AI122" s="248"/>
      <c r="AJ122" s="249"/>
      <c r="AK122"/>
      <c r="AL122" s="248"/>
      <c r="AM122" s="251"/>
      <c r="AN122" s="250"/>
      <c r="AO122"/>
      <c r="AP122"/>
      <c r="AQ122"/>
      <c r="AR122"/>
      <c r="AS122"/>
      <c r="AT122" s="249"/>
      <c r="AU122" s="248"/>
      <c r="AV122" s="249"/>
      <c r="AW122" s="248"/>
      <c r="AX122" s="249"/>
      <c r="AY122" s="249">
        <v>1</v>
      </c>
      <c r="AZ122" s="162">
        <f>IF(AND(K122&lt;=1570,L122&gt;=1540),1,0)</f>
        <v>1</v>
      </c>
      <c r="BA122" s="162">
        <f>IF(AND(K122&lt;=1608,L122&gt;=1571),1,0)</f>
        <v>0</v>
      </c>
      <c r="BB122" s="162">
        <f>IF(AND(K122&lt;=1621,L122&gt;=1609),1,0)</f>
        <v>0</v>
      </c>
      <c r="BC122" s="162">
        <f>IF(AND(K122&lt;=1648,L122&gt;=1622),1,0)</f>
        <v>0</v>
      </c>
      <c r="BD122" s="162">
        <f>IF(AND(K122&lt;=1680,L122&gt;=1649),1,0)</f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 s="209" t="str">
        <f t="shared" si="5"/>
        <v>Stayer</v>
      </c>
      <c r="BK122" s="209" t="str">
        <f t="shared" si="6"/>
        <v>Notactive</v>
      </c>
      <c r="BL122" s="209" t="str">
        <f t="shared" si="7"/>
        <v>Notactive</v>
      </c>
      <c r="BM122" s="209" t="str">
        <f t="shared" si="8"/>
        <v>Notactive</v>
      </c>
      <c r="BN122" s="209" t="str">
        <f t="shared" si="9"/>
        <v>Notactive</v>
      </c>
    </row>
    <row r="123" spans="1:66" ht="12" customHeight="1">
      <c r="A123" s="118" t="s">
        <v>2009</v>
      </c>
      <c r="B123" s="118" t="s">
        <v>2010</v>
      </c>
      <c r="C123" s="244" t="s">
        <v>2008</v>
      </c>
      <c r="D123" s="245" t="s">
        <v>4163</v>
      </c>
      <c r="E123" s="245"/>
      <c r="F123" s="66" t="s">
        <v>43</v>
      </c>
      <c r="G123" s="66"/>
      <c r="H123"/>
      <c r="I123"/>
      <c r="J123" s="29">
        <v>0</v>
      </c>
      <c r="K123" s="114">
        <v>1562</v>
      </c>
      <c r="L123" s="115">
        <v>1566</v>
      </c>
      <c r="M123" s="240" t="str">
        <f>CONCATENATE(LEFT(K123,3),"0")</f>
        <v>1560</v>
      </c>
      <c r="N123" s="240" t="str">
        <f>CONCATENATE(LEFT(L123,3),"0")</f>
        <v>1560</v>
      </c>
      <c r="O123" s="30">
        <f>L123-K123</f>
        <v>4</v>
      </c>
      <c r="P123" s="27">
        <v>0</v>
      </c>
      <c r="Q123" s="27">
        <v>0</v>
      </c>
      <c r="R123"/>
      <c r="S123" s="248"/>
      <c r="T123" s="35" t="s">
        <v>103</v>
      </c>
      <c r="U123" s="104">
        <v>51.0167</v>
      </c>
      <c r="V123" s="124">
        <v>4.4667000000000003</v>
      </c>
      <c r="W123" s="32">
        <v>0</v>
      </c>
      <c r="X123" s="33">
        <v>0</v>
      </c>
      <c r="Y123" s="127">
        <v>0</v>
      </c>
      <c r="Z123" s="133"/>
      <c r="AA123" s="249"/>
      <c r="AB123"/>
      <c r="AC123"/>
      <c r="AD123" s="249"/>
      <c r="AE123"/>
      <c r="AF123" s="248"/>
      <c r="AG123" s="249"/>
      <c r="AH123"/>
      <c r="AI123" s="248"/>
      <c r="AJ123" s="249"/>
      <c r="AK123"/>
      <c r="AL123" s="248"/>
      <c r="AM123" s="251"/>
      <c r="AN123" s="250"/>
      <c r="AO123"/>
      <c r="AP123"/>
      <c r="AQ123"/>
      <c r="AR123"/>
      <c r="AS123"/>
      <c r="AT123" s="249"/>
      <c r="AU123" s="248"/>
      <c r="AV123" s="249"/>
      <c r="AW123" s="248"/>
      <c r="AX123" s="249"/>
      <c r="AY123" s="249">
        <v>1</v>
      </c>
      <c r="AZ123" s="162">
        <f>IF(AND(K123&lt;=1570,L123&gt;=1540),1,0)</f>
        <v>1</v>
      </c>
      <c r="BA123" s="162">
        <f>IF(AND(K123&lt;=1608,L123&gt;=1571),1,0)</f>
        <v>0</v>
      </c>
      <c r="BB123" s="162">
        <f>IF(AND(K123&lt;=1621,L123&gt;=1609),1,0)</f>
        <v>0</v>
      </c>
      <c r="BC123" s="162">
        <f>IF(AND(K123&lt;=1648,L123&gt;=1622),1,0)</f>
        <v>0</v>
      </c>
      <c r="BD123" s="162">
        <f>IF(AND(K123&lt;=1680,L123&gt;=1649),1,0)</f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 s="209" t="str">
        <f t="shared" si="5"/>
        <v>Stayer</v>
      </c>
      <c r="BK123" s="209" t="str">
        <f t="shared" si="6"/>
        <v>Notactive</v>
      </c>
      <c r="BL123" s="209" t="str">
        <f t="shared" si="7"/>
        <v>Notactive</v>
      </c>
      <c r="BM123" s="209" t="str">
        <f t="shared" si="8"/>
        <v>Notactive</v>
      </c>
      <c r="BN123" s="209" t="str">
        <f t="shared" si="9"/>
        <v>Notactive</v>
      </c>
    </row>
    <row r="124" spans="1:66" ht="12" customHeight="1">
      <c r="A124" s="118" t="s">
        <v>2012</v>
      </c>
      <c r="B124" s="118" t="s">
        <v>2013</v>
      </c>
      <c r="C124" s="242" t="s">
        <v>2011</v>
      </c>
      <c r="D124" s="245" t="s">
        <v>4163</v>
      </c>
      <c r="E124" s="246"/>
      <c r="F124" s="114" t="s">
        <v>39</v>
      </c>
      <c r="G124" s="114"/>
      <c r="H124"/>
      <c r="I124"/>
      <c r="J124" s="29">
        <v>0</v>
      </c>
      <c r="K124" s="114">
        <v>1562</v>
      </c>
      <c r="L124" s="115">
        <v>1566</v>
      </c>
      <c r="M124" s="240" t="str">
        <f>CONCATENATE(LEFT(K124,3),"0")</f>
        <v>1560</v>
      </c>
      <c r="N124" s="240" t="str">
        <f>CONCATENATE(LEFT(L124,3),"0")</f>
        <v>1560</v>
      </c>
      <c r="O124" s="30">
        <f>L124-K124</f>
        <v>4</v>
      </c>
      <c r="P124" s="27">
        <v>0</v>
      </c>
      <c r="Q124" s="27">
        <v>0</v>
      </c>
      <c r="R124"/>
      <c r="S124" s="248"/>
      <c r="T124" s="35" t="s">
        <v>103</v>
      </c>
      <c r="U124" s="104">
        <v>51.0167</v>
      </c>
      <c r="V124" s="124">
        <v>4.4667000000000003</v>
      </c>
      <c r="W124" s="32">
        <v>0</v>
      </c>
      <c r="X124" s="33">
        <v>0</v>
      </c>
      <c r="Y124" s="127">
        <v>0</v>
      </c>
      <c r="Z124" s="133"/>
      <c r="AA124" s="249"/>
      <c r="AB124"/>
      <c r="AC124"/>
      <c r="AD124" s="249"/>
      <c r="AE124"/>
      <c r="AF124" s="248"/>
      <c r="AG124" s="249"/>
      <c r="AH124"/>
      <c r="AI124" s="248"/>
      <c r="AJ124" s="249"/>
      <c r="AK124"/>
      <c r="AL124" s="248"/>
      <c r="AM124" s="251"/>
      <c r="AN124" s="250"/>
      <c r="AO124"/>
      <c r="AP124"/>
      <c r="AQ124"/>
      <c r="AR124"/>
      <c r="AS124"/>
      <c r="AT124" s="249"/>
      <c r="AU124" s="248"/>
      <c r="AV124" s="249"/>
      <c r="AW124" s="248"/>
      <c r="AX124" s="249"/>
      <c r="AY124" s="249">
        <v>1</v>
      </c>
      <c r="AZ124" s="162">
        <f>IF(AND(K124&lt;=1570,L124&gt;=1540),1,0)</f>
        <v>1</v>
      </c>
      <c r="BA124" s="162">
        <f>IF(AND(K124&lt;=1608,L124&gt;=1571),1,0)</f>
        <v>0</v>
      </c>
      <c r="BB124" s="162">
        <f>IF(AND(K124&lt;=1621,L124&gt;=1609),1,0)</f>
        <v>0</v>
      </c>
      <c r="BC124" s="162">
        <f>IF(AND(K124&lt;=1648,L124&gt;=1622),1,0)</f>
        <v>0</v>
      </c>
      <c r="BD124" s="162">
        <f>IF(AND(K124&lt;=1680,L124&gt;=1649),1,0)</f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 s="209" t="str">
        <f t="shared" si="5"/>
        <v>Stayer</v>
      </c>
      <c r="BK124" s="209" t="str">
        <f t="shared" si="6"/>
        <v>Notactive</v>
      </c>
      <c r="BL124" s="209" t="str">
        <f t="shared" si="7"/>
        <v>Notactive</v>
      </c>
      <c r="BM124" s="209" t="str">
        <f t="shared" si="8"/>
        <v>Notactive</v>
      </c>
      <c r="BN124" s="209" t="str">
        <f t="shared" si="9"/>
        <v>Notactive</v>
      </c>
    </row>
    <row r="125" spans="1:66" ht="12" customHeight="1">
      <c r="A125" s="118" t="s">
        <v>2015</v>
      </c>
      <c r="B125" s="118" t="s">
        <v>2016</v>
      </c>
      <c r="C125" s="244" t="s">
        <v>2014</v>
      </c>
      <c r="D125" s="245" t="s">
        <v>4163</v>
      </c>
      <c r="E125" s="245"/>
      <c r="F125" s="66" t="s">
        <v>43</v>
      </c>
      <c r="G125" s="66"/>
      <c r="H125"/>
      <c r="I125"/>
      <c r="J125" s="29">
        <v>0</v>
      </c>
      <c r="K125" s="114">
        <v>1562</v>
      </c>
      <c r="L125" s="115">
        <v>1566</v>
      </c>
      <c r="M125" s="240" t="str">
        <f>CONCATENATE(LEFT(K125,3),"0")</f>
        <v>1560</v>
      </c>
      <c r="N125" s="240" t="str">
        <f>CONCATENATE(LEFT(L125,3),"0")</f>
        <v>1560</v>
      </c>
      <c r="O125" s="30">
        <f>L125-K125</f>
        <v>4</v>
      </c>
      <c r="P125" s="27">
        <v>0</v>
      </c>
      <c r="Q125" s="27">
        <v>0</v>
      </c>
      <c r="R125"/>
      <c r="S125" s="248"/>
      <c r="T125" s="35" t="s">
        <v>103</v>
      </c>
      <c r="U125" s="104">
        <v>51.0167</v>
      </c>
      <c r="V125" s="124">
        <v>4.4667000000000003</v>
      </c>
      <c r="W125" s="32">
        <v>0</v>
      </c>
      <c r="X125" s="33">
        <v>0</v>
      </c>
      <c r="Y125" s="127">
        <v>0</v>
      </c>
      <c r="Z125" s="133"/>
      <c r="AA125" s="249"/>
      <c r="AB125"/>
      <c r="AC125"/>
      <c r="AD125" s="249"/>
      <c r="AE125"/>
      <c r="AF125" s="248"/>
      <c r="AG125" s="249"/>
      <c r="AH125"/>
      <c r="AI125" s="248"/>
      <c r="AJ125" s="249"/>
      <c r="AK125"/>
      <c r="AL125" s="248"/>
      <c r="AM125" s="251"/>
      <c r="AN125" s="250"/>
      <c r="AO125"/>
      <c r="AP125"/>
      <c r="AQ125"/>
      <c r="AR125"/>
      <c r="AS125"/>
      <c r="AT125" s="249"/>
      <c r="AU125" s="248"/>
      <c r="AV125" s="249"/>
      <c r="AW125" s="248"/>
      <c r="AX125" s="249"/>
      <c r="AY125" s="249">
        <v>1</v>
      </c>
      <c r="AZ125" s="162">
        <f>IF(AND(K125&lt;=1570,L125&gt;=1540),1,0)</f>
        <v>1</v>
      </c>
      <c r="BA125" s="162">
        <f>IF(AND(K125&lt;=1608,L125&gt;=1571),1,0)</f>
        <v>0</v>
      </c>
      <c r="BB125" s="162">
        <f>IF(AND(K125&lt;=1621,L125&gt;=1609),1,0)</f>
        <v>0</v>
      </c>
      <c r="BC125" s="162">
        <f>IF(AND(K125&lt;=1648,L125&gt;=1622),1,0)</f>
        <v>0</v>
      </c>
      <c r="BD125" s="162">
        <f>IF(AND(K125&lt;=1680,L125&gt;=1649),1,0)</f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 s="209" t="str">
        <f t="shared" si="5"/>
        <v>Stayer</v>
      </c>
      <c r="BK125" s="209" t="str">
        <f t="shared" si="6"/>
        <v>Notactive</v>
      </c>
      <c r="BL125" s="209" t="str">
        <f t="shared" si="7"/>
        <v>Notactive</v>
      </c>
      <c r="BM125" s="209" t="str">
        <f t="shared" si="8"/>
        <v>Notactive</v>
      </c>
      <c r="BN125" s="209" t="str">
        <f t="shared" si="9"/>
        <v>Notactive</v>
      </c>
    </row>
    <row r="126" spans="1:66" ht="12" customHeight="1">
      <c r="A126" s="118" t="s">
        <v>2018</v>
      </c>
      <c r="B126" s="118" t="s">
        <v>2019</v>
      </c>
      <c r="C126" s="242" t="s">
        <v>2017</v>
      </c>
      <c r="D126" s="245" t="s">
        <v>4163</v>
      </c>
      <c r="E126" s="246"/>
      <c r="F126" s="66" t="s">
        <v>39</v>
      </c>
      <c r="G126" s="66"/>
      <c r="H126"/>
      <c r="I126"/>
      <c r="J126" s="29">
        <v>0</v>
      </c>
      <c r="K126" s="114">
        <v>1562</v>
      </c>
      <c r="L126" s="115">
        <v>1566</v>
      </c>
      <c r="M126" s="240" t="str">
        <f>CONCATENATE(LEFT(K126,3),"0")</f>
        <v>1560</v>
      </c>
      <c r="N126" s="240" t="str">
        <f>CONCATENATE(LEFT(L126,3),"0")</f>
        <v>1560</v>
      </c>
      <c r="O126" s="30">
        <f>L126-K126</f>
        <v>4</v>
      </c>
      <c r="P126" s="27">
        <v>0</v>
      </c>
      <c r="Q126" s="27">
        <v>0</v>
      </c>
      <c r="R126"/>
      <c r="S126" s="248"/>
      <c r="T126" s="35" t="s">
        <v>103</v>
      </c>
      <c r="U126" s="104">
        <v>51.0167</v>
      </c>
      <c r="V126" s="124">
        <v>4.4667000000000003</v>
      </c>
      <c r="W126" s="32">
        <v>0</v>
      </c>
      <c r="X126" s="33">
        <v>0</v>
      </c>
      <c r="Y126" s="127">
        <v>0</v>
      </c>
      <c r="Z126" s="133"/>
      <c r="AA126" s="249"/>
      <c r="AB126"/>
      <c r="AC126"/>
      <c r="AD126" s="249"/>
      <c r="AE126"/>
      <c r="AF126" s="248"/>
      <c r="AG126" s="249"/>
      <c r="AH126"/>
      <c r="AI126" s="248"/>
      <c r="AJ126" s="249"/>
      <c r="AK126"/>
      <c r="AL126" s="248"/>
      <c r="AM126" s="251"/>
      <c r="AN126" s="250"/>
      <c r="AO126"/>
      <c r="AP126"/>
      <c r="AQ126"/>
      <c r="AR126"/>
      <c r="AS126"/>
      <c r="AT126" s="249"/>
      <c r="AU126" s="248"/>
      <c r="AV126" s="249"/>
      <c r="AW126" s="248"/>
      <c r="AX126" s="249"/>
      <c r="AY126" s="249">
        <v>1</v>
      </c>
      <c r="AZ126" s="162">
        <f>IF(AND(K126&lt;=1570,L126&gt;=1540),1,0)</f>
        <v>1</v>
      </c>
      <c r="BA126" s="162">
        <f>IF(AND(K126&lt;=1608,L126&gt;=1571),1,0)</f>
        <v>0</v>
      </c>
      <c r="BB126" s="162">
        <f>IF(AND(K126&lt;=1621,L126&gt;=1609),1,0)</f>
        <v>0</v>
      </c>
      <c r="BC126" s="162">
        <f>IF(AND(K126&lt;=1648,L126&gt;=1622),1,0)</f>
        <v>0</v>
      </c>
      <c r="BD126" s="162">
        <f>IF(AND(K126&lt;=1680,L126&gt;=1649),1,0)</f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 s="209" t="str">
        <f t="shared" si="5"/>
        <v>Stayer</v>
      </c>
      <c r="BK126" s="209" t="str">
        <f t="shared" si="6"/>
        <v>Notactive</v>
      </c>
      <c r="BL126" s="209" t="str">
        <f t="shared" si="7"/>
        <v>Notactive</v>
      </c>
      <c r="BM126" s="209" t="str">
        <f t="shared" si="8"/>
        <v>Notactive</v>
      </c>
      <c r="BN126" s="209" t="str">
        <f t="shared" si="9"/>
        <v>Notactive</v>
      </c>
    </row>
    <row r="127" spans="1:66" ht="12" customHeight="1">
      <c r="A127" s="118" t="s">
        <v>2021</v>
      </c>
      <c r="B127" s="118" t="s">
        <v>2022</v>
      </c>
      <c r="C127" s="244" t="s">
        <v>2020</v>
      </c>
      <c r="D127" s="245" t="s">
        <v>4163</v>
      </c>
      <c r="E127" s="245"/>
      <c r="F127" s="66" t="s">
        <v>43</v>
      </c>
      <c r="G127" s="66"/>
      <c r="H127"/>
      <c r="I127"/>
      <c r="J127" s="29">
        <v>0</v>
      </c>
      <c r="K127" s="114">
        <v>1563</v>
      </c>
      <c r="L127" s="115">
        <v>1567</v>
      </c>
      <c r="M127" s="240" t="str">
        <f>CONCATENATE(LEFT(K127,3),"0")</f>
        <v>1560</v>
      </c>
      <c r="N127" s="240" t="str">
        <f>CONCATENATE(LEFT(L127,3),"0")</f>
        <v>1560</v>
      </c>
      <c r="O127" s="30">
        <f>L127-K127</f>
        <v>4</v>
      </c>
      <c r="P127" s="27">
        <v>0</v>
      </c>
      <c r="Q127" s="27">
        <v>0</v>
      </c>
      <c r="R127"/>
      <c r="S127" s="248"/>
      <c r="T127" s="35" t="s">
        <v>103</v>
      </c>
      <c r="U127" s="104">
        <v>51.0167</v>
      </c>
      <c r="V127" s="124">
        <v>4.4667000000000003</v>
      </c>
      <c r="W127" s="32">
        <v>0</v>
      </c>
      <c r="X127" s="33">
        <v>0</v>
      </c>
      <c r="Y127" s="127">
        <v>0</v>
      </c>
      <c r="Z127" s="133"/>
      <c r="AA127" s="249"/>
      <c r="AB127"/>
      <c r="AC127"/>
      <c r="AD127" s="249"/>
      <c r="AE127"/>
      <c r="AF127" s="248"/>
      <c r="AG127" s="249"/>
      <c r="AH127"/>
      <c r="AI127" s="248"/>
      <c r="AJ127" s="249"/>
      <c r="AK127"/>
      <c r="AL127" s="248"/>
      <c r="AM127" s="251"/>
      <c r="AN127" s="250"/>
      <c r="AO127"/>
      <c r="AP127"/>
      <c r="AQ127"/>
      <c r="AR127"/>
      <c r="AS127"/>
      <c r="AT127" s="249"/>
      <c r="AU127" s="248"/>
      <c r="AV127" s="249"/>
      <c r="AW127" s="248"/>
      <c r="AX127" s="249"/>
      <c r="AY127" s="249">
        <v>1</v>
      </c>
      <c r="AZ127" s="162">
        <f>IF(AND(K127&lt;=1570,L127&gt;=1540),1,0)</f>
        <v>1</v>
      </c>
      <c r="BA127" s="162">
        <f>IF(AND(K127&lt;=1608,L127&gt;=1571),1,0)</f>
        <v>0</v>
      </c>
      <c r="BB127" s="162">
        <f>IF(AND(K127&lt;=1621,L127&gt;=1609),1,0)</f>
        <v>0</v>
      </c>
      <c r="BC127" s="162">
        <f>IF(AND(K127&lt;=1648,L127&gt;=1622),1,0)</f>
        <v>0</v>
      </c>
      <c r="BD127" s="162">
        <f>IF(AND(K127&lt;=1680,L127&gt;=1649),1,0)</f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 s="209" t="str">
        <f t="shared" si="5"/>
        <v>Stayer</v>
      </c>
      <c r="BK127" s="209" t="str">
        <f t="shared" si="6"/>
        <v>Notactive</v>
      </c>
      <c r="BL127" s="209" t="str">
        <f t="shared" si="7"/>
        <v>Notactive</v>
      </c>
      <c r="BM127" s="209" t="str">
        <f t="shared" si="8"/>
        <v>Notactive</v>
      </c>
      <c r="BN127" s="209" t="str">
        <f t="shared" si="9"/>
        <v>Notactive</v>
      </c>
    </row>
    <row r="128" spans="1:66" ht="12" customHeight="1">
      <c r="A128" s="118" t="s">
        <v>2024</v>
      </c>
      <c r="B128" s="118" t="s">
        <v>1908</v>
      </c>
      <c r="C128" s="242" t="s">
        <v>2023</v>
      </c>
      <c r="D128" s="245" t="s">
        <v>4163</v>
      </c>
      <c r="E128" s="246"/>
      <c r="F128" s="66" t="s">
        <v>43</v>
      </c>
      <c r="G128" s="66"/>
      <c r="H128"/>
      <c r="I128"/>
      <c r="J128" s="29">
        <v>0</v>
      </c>
      <c r="K128" s="114">
        <v>1563</v>
      </c>
      <c r="L128" s="115">
        <v>1567</v>
      </c>
      <c r="M128" s="240" t="str">
        <f>CONCATENATE(LEFT(K128,3),"0")</f>
        <v>1560</v>
      </c>
      <c r="N128" s="240" t="str">
        <f>CONCATENATE(LEFT(L128,3),"0")</f>
        <v>1560</v>
      </c>
      <c r="O128" s="30">
        <f>L128-K128</f>
        <v>4</v>
      </c>
      <c r="P128" s="27">
        <v>0</v>
      </c>
      <c r="Q128" s="27">
        <v>0</v>
      </c>
      <c r="R128"/>
      <c r="S128" s="248"/>
      <c r="T128" s="35" t="s">
        <v>103</v>
      </c>
      <c r="U128" s="104">
        <v>51.0167</v>
      </c>
      <c r="V128" s="124">
        <v>4.4667000000000003</v>
      </c>
      <c r="W128" s="32">
        <v>0</v>
      </c>
      <c r="X128" s="33">
        <v>0</v>
      </c>
      <c r="Y128" s="127">
        <v>0</v>
      </c>
      <c r="Z128" s="133"/>
      <c r="AA128" s="249"/>
      <c r="AB128"/>
      <c r="AC128"/>
      <c r="AD128" s="249"/>
      <c r="AE128"/>
      <c r="AF128" s="248"/>
      <c r="AG128" s="249"/>
      <c r="AH128"/>
      <c r="AI128" s="248"/>
      <c r="AJ128" s="249"/>
      <c r="AK128"/>
      <c r="AL128" s="248"/>
      <c r="AM128" s="251"/>
      <c r="AN128" s="250"/>
      <c r="AO128"/>
      <c r="AP128"/>
      <c r="AQ128"/>
      <c r="AR128"/>
      <c r="AS128"/>
      <c r="AT128" s="249"/>
      <c r="AU128" s="248"/>
      <c r="AV128" s="249"/>
      <c r="AW128" s="248"/>
      <c r="AX128" s="249"/>
      <c r="AY128" s="249">
        <v>1</v>
      </c>
      <c r="AZ128" s="162">
        <f>IF(AND(K128&lt;=1570,L128&gt;=1540),1,0)</f>
        <v>1</v>
      </c>
      <c r="BA128" s="162">
        <f>IF(AND(K128&lt;=1608,L128&gt;=1571),1,0)</f>
        <v>0</v>
      </c>
      <c r="BB128" s="162">
        <f>IF(AND(K128&lt;=1621,L128&gt;=1609),1,0)</f>
        <v>0</v>
      </c>
      <c r="BC128" s="162">
        <f>IF(AND(K128&lt;=1648,L128&gt;=1622),1,0)</f>
        <v>0</v>
      </c>
      <c r="BD128" s="162">
        <f>IF(AND(K128&lt;=1680,L128&gt;=1649),1,0)</f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 s="209" t="str">
        <f t="shared" si="5"/>
        <v>Stayer</v>
      </c>
      <c r="BK128" s="209" t="str">
        <f t="shared" si="6"/>
        <v>Notactive</v>
      </c>
      <c r="BL128" s="209" t="str">
        <f t="shared" si="7"/>
        <v>Notactive</v>
      </c>
      <c r="BM128" s="209" t="str">
        <f t="shared" si="8"/>
        <v>Notactive</v>
      </c>
      <c r="BN128" s="209" t="str">
        <f t="shared" si="9"/>
        <v>Notactive</v>
      </c>
    </row>
    <row r="129" spans="1:66" ht="12" customHeight="1">
      <c r="A129" s="118" t="s">
        <v>2026</v>
      </c>
      <c r="B129" s="118" t="s">
        <v>2027</v>
      </c>
      <c r="C129" s="244" t="s">
        <v>2025</v>
      </c>
      <c r="D129" s="245" t="s">
        <v>4163</v>
      </c>
      <c r="E129" s="245"/>
      <c r="F129" s="66" t="s">
        <v>43</v>
      </c>
      <c r="G129" s="66"/>
      <c r="H129"/>
      <c r="I129"/>
      <c r="J129" s="29">
        <v>0</v>
      </c>
      <c r="K129" s="114">
        <v>1563</v>
      </c>
      <c r="L129" s="115">
        <v>1567</v>
      </c>
      <c r="M129" s="240" t="str">
        <f>CONCATENATE(LEFT(K129,3),"0")</f>
        <v>1560</v>
      </c>
      <c r="N129" s="240" t="str">
        <f>CONCATENATE(LEFT(L129,3),"0")</f>
        <v>1560</v>
      </c>
      <c r="O129" s="30">
        <f>L129-K129</f>
        <v>4</v>
      </c>
      <c r="P129" s="27">
        <v>0</v>
      </c>
      <c r="Q129" s="27">
        <v>0</v>
      </c>
      <c r="R129"/>
      <c r="S129" s="248"/>
      <c r="T129" s="35" t="s">
        <v>103</v>
      </c>
      <c r="U129" s="104">
        <v>51.0167</v>
      </c>
      <c r="V129" s="124">
        <v>4.4667000000000003</v>
      </c>
      <c r="W129" s="32">
        <v>0</v>
      </c>
      <c r="X129" s="33">
        <v>0</v>
      </c>
      <c r="Y129" s="127">
        <v>0</v>
      </c>
      <c r="Z129" s="133"/>
      <c r="AA129" s="249"/>
      <c r="AB129"/>
      <c r="AC129"/>
      <c r="AD129" s="249"/>
      <c r="AE129"/>
      <c r="AF129" s="248"/>
      <c r="AG129" s="249"/>
      <c r="AH129"/>
      <c r="AI129" s="248"/>
      <c r="AJ129" s="249"/>
      <c r="AK129"/>
      <c r="AL129" s="248"/>
      <c r="AM129" s="251"/>
      <c r="AN129" s="250"/>
      <c r="AO129"/>
      <c r="AP129"/>
      <c r="AQ129"/>
      <c r="AR129"/>
      <c r="AS129"/>
      <c r="AT129" s="249"/>
      <c r="AU129" s="248"/>
      <c r="AV129" s="249"/>
      <c r="AW129" s="248"/>
      <c r="AX129" s="249"/>
      <c r="AY129" s="249">
        <v>1</v>
      </c>
      <c r="AZ129" s="162">
        <f>IF(AND(K129&lt;=1570,L129&gt;=1540),1,0)</f>
        <v>1</v>
      </c>
      <c r="BA129" s="162">
        <f>IF(AND(K129&lt;=1608,L129&gt;=1571),1,0)</f>
        <v>0</v>
      </c>
      <c r="BB129" s="162">
        <f>IF(AND(K129&lt;=1621,L129&gt;=1609),1,0)</f>
        <v>0</v>
      </c>
      <c r="BC129" s="162">
        <f>IF(AND(K129&lt;=1648,L129&gt;=1622),1,0)</f>
        <v>0</v>
      </c>
      <c r="BD129" s="162">
        <f>IF(AND(K129&lt;=1680,L129&gt;=1649),1,0)</f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 s="209" t="str">
        <f t="shared" si="5"/>
        <v>Stayer</v>
      </c>
      <c r="BK129" s="209" t="str">
        <f t="shared" si="6"/>
        <v>Notactive</v>
      </c>
      <c r="BL129" s="209" t="str">
        <f t="shared" si="7"/>
        <v>Notactive</v>
      </c>
      <c r="BM129" s="209" t="str">
        <f t="shared" si="8"/>
        <v>Notactive</v>
      </c>
      <c r="BN129" s="209" t="str">
        <f t="shared" si="9"/>
        <v>Notactive</v>
      </c>
    </row>
    <row r="130" spans="1:66" ht="12" customHeight="1">
      <c r="A130" s="118" t="s">
        <v>2029</v>
      </c>
      <c r="B130" s="118" t="s">
        <v>2030</v>
      </c>
      <c r="C130" s="242" t="s">
        <v>2028</v>
      </c>
      <c r="D130" s="245" t="s">
        <v>4163</v>
      </c>
      <c r="E130" s="246"/>
      <c r="F130" s="66" t="s">
        <v>43</v>
      </c>
      <c r="G130" s="66"/>
      <c r="H130"/>
      <c r="I130"/>
      <c r="J130" s="29">
        <v>0</v>
      </c>
      <c r="K130" s="114">
        <v>1563</v>
      </c>
      <c r="L130" s="115">
        <v>1567</v>
      </c>
      <c r="M130" s="240" t="str">
        <f>CONCATENATE(LEFT(K130,3),"0")</f>
        <v>1560</v>
      </c>
      <c r="N130" s="240" t="str">
        <f>CONCATENATE(LEFT(L130,3),"0")</f>
        <v>1560</v>
      </c>
      <c r="O130" s="30">
        <f>L130-K130</f>
        <v>4</v>
      </c>
      <c r="P130" s="27">
        <v>0</v>
      </c>
      <c r="Q130" s="27">
        <v>0</v>
      </c>
      <c r="R130"/>
      <c r="S130" s="248"/>
      <c r="T130" s="35" t="s">
        <v>103</v>
      </c>
      <c r="U130" s="104">
        <v>51.0167</v>
      </c>
      <c r="V130" s="124">
        <v>4.4667000000000003</v>
      </c>
      <c r="W130" s="32">
        <v>0</v>
      </c>
      <c r="X130" s="33">
        <v>0</v>
      </c>
      <c r="Y130" s="127">
        <v>0</v>
      </c>
      <c r="Z130" s="133"/>
      <c r="AA130" s="249"/>
      <c r="AB130"/>
      <c r="AC130"/>
      <c r="AD130" s="249"/>
      <c r="AE130"/>
      <c r="AF130" s="248"/>
      <c r="AG130" s="249"/>
      <c r="AH130"/>
      <c r="AI130" s="248"/>
      <c r="AJ130" s="249"/>
      <c r="AK130"/>
      <c r="AL130" s="248"/>
      <c r="AM130" s="251"/>
      <c r="AN130" s="250"/>
      <c r="AO130"/>
      <c r="AP130"/>
      <c r="AQ130"/>
      <c r="AR130"/>
      <c r="AS130"/>
      <c r="AT130" s="249"/>
      <c r="AU130" s="248"/>
      <c r="AV130" s="249"/>
      <c r="AW130" s="248"/>
      <c r="AX130" s="249"/>
      <c r="AY130" s="249">
        <v>1</v>
      </c>
      <c r="AZ130" s="162">
        <f>IF(AND(K130&lt;=1570,L130&gt;=1540),1,0)</f>
        <v>1</v>
      </c>
      <c r="BA130" s="162">
        <f>IF(AND(K130&lt;=1608,L130&gt;=1571),1,0)</f>
        <v>0</v>
      </c>
      <c r="BB130" s="162">
        <f>IF(AND(K130&lt;=1621,L130&gt;=1609),1,0)</f>
        <v>0</v>
      </c>
      <c r="BC130" s="162">
        <f>IF(AND(K130&lt;=1648,L130&gt;=1622),1,0)</f>
        <v>0</v>
      </c>
      <c r="BD130" s="162">
        <f>IF(AND(K130&lt;=1680,L130&gt;=1649),1,0)</f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 s="209" t="str">
        <f t="shared" ref="BJ130:BJ193" si="10">IF(AND(AZ130=1,BE130=0),"Stayer",IF(AND(AZ130=1,BE130=1),"Leaver","Notactive"))</f>
        <v>Stayer</v>
      </c>
      <c r="BK130" s="209" t="str">
        <f t="shared" ref="BK130:BK193" si="11">IF(AND(BA130=1,BF130=0),"Stayer",IF(AND(BA130=1,BF130=1),"Leaver","Notactive"))</f>
        <v>Notactive</v>
      </c>
      <c r="BL130" s="209" t="str">
        <f t="shared" ref="BL130:BL193" si="12">IF(AND(BB130=1,BG130=0),"Stayer",IF(AND(BB130=1,BG130=1),"Leaver","Notactive"))</f>
        <v>Notactive</v>
      </c>
      <c r="BM130" s="209" t="str">
        <f t="shared" ref="BM130:BM193" si="13">IF(AND(BC130=1,BH130=0),"Stayer",IF(AND(BC130=1,BH130=1),"Leaver","Notactive"))</f>
        <v>Notactive</v>
      </c>
      <c r="BN130" s="209" t="str">
        <f t="shared" ref="BN130:BN193" si="14">IF(AND(BD130=1,BI130=0),"Stayer",IF(AND(BD130=1,BI130=1),"Leaver","Notactive"))</f>
        <v>Notactive</v>
      </c>
    </row>
    <row r="131" spans="1:66" ht="12" customHeight="1">
      <c r="A131" s="118" t="s">
        <v>2032</v>
      </c>
      <c r="B131" s="118" t="s">
        <v>2033</v>
      </c>
      <c r="C131" s="244" t="s">
        <v>2031</v>
      </c>
      <c r="D131" s="245" t="s">
        <v>4163</v>
      </c>
      <c r="E131" s="245"/>
      <c r="F131" s="66" t="s">
        <v>39</v>
      </c>
      <c r="G131" s="66"/>
      <c r="H131"/>
      <c r="I131"/>
      <c r="J131" s="29">
        <v>0</v>
      </c>
      <c r="K131" s="114">
        <v>1563</v>
      </c>
      <c r="L131" s="115">
        <v>1567</v>
      </c>
      <c r="M131" s="240" t="str">
        <f>CONCATENATE(LEFT(K131,3),"0")</f>
        <v>1560</v>
      </c>
      <c r="N131" s="240" t="str">
        <f>CONCATENATE(LEFT(L131,3),"0")</f>
        <v>1560</v>
      </c>
      <c r="O131" s="30">
        <f>L131-K131</f>
        <v>4</v>
      </c>
      <c r="P131" s="27">
        <v>0</v>
      </c>
      <c r="Q131" s="27">
        <v>0</v>
      </c>
      <c r="R131"/>
      <c r="S131" s="248"/>
      <c r="T131" s="35" t="s">
        <v>103</v>
      </c>
      <c r="U131" s="104">
        <v>51.0167</v>
      </c>
      <c r="V131" s="124">
        <v>4.4667000000000003</v>
      </c>
      <c r="W131" s="32">
        <v>0</v>
      </c>
      <c r="X131" s="33">
        <v>0</v>
      </c>
      <c r="Y131" s="127">
        <v>0</v>
      </c>
      <c r="Z131" s="133"/>
      <c r="AA131" s="249"/>
      <c r="AB131"/>
      <c r="AC131"/>
      <c r="AD131" s="249"/>
      <c r="AE131"/>
      <c r="AF131" s="248"/>
      <c r="AG131" s="249"/>
      <c r="AH131"/>
      <c r="AI131" s="248"/>
      <c r="AJ131" s="249"/>
      <c r="AK131"/>
      <c r="AL131" s="248"/>
      <c r="AM131" s="251"/>
      <c r="AN131" s="250"/>
      <c r="AO131"/>
      <c r="AP131"/>
      <c r="AQ131"/>
      <c r="AR131"/>
      <c r="AS131"/>
      <c r="AT131" s="249"/>
      <c r="AU131" s="248"/>
      <c r="AV131" s="249"/>
      <c r="AW131" s="248"/>
      <c r="AX131" s="249"/>
      <c r="AY131" s="249">
        <v>1</v>
      </c>
      <c r="AZ131" s="162">
        <f>IF(AND(K131&lt;=1570,L131&gt;=1540),1,0)</f>
        <v>1</v>
      </c>
      <c r="BA131" s="162">
        <f>IF(AND(K131&lt;=1608,L131&gt;=1571),1,0)</f>
        <v>0</v>
      </c>
      <c r="BB131" s="162">
        <f>IF(AND(K131&lt;=1621,L131&gt;=1609),1,0)</f>
        <v>0</v>
      </c>
      <c r="BC131" s="162">
        <f>IF(AND(K131&lt;=1648,L131&gt;=1622),1,0)</f>
        <v>0</v>
      </c>
      <c r="BD131" s="162">
        <f>IF(AND(K131&lt;=1680,L131&gt;=1649),1,0)</f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 s="209" t="str">
        <f t="shared" si="10"/>
        <v>Stayer</v>
      </c>
      <c r="BK131" s="209" t="str">
        <f t="shared" si="11"/>
        <v>Notactive</v>
      </c>
      <c r="BL131" s="209" t="str">
        <f t="shared" si="12"/>
        <v>Notactive</v>
      </c>
      <c r="BM131" s="209" t="str">
        <f t="shared" si="13"/>
        <v>Notactive</v>
      </c>
      <c r="BN131" s="209" t="str">
        <f t="shared" si="14"/>
        <v>Notactive</v>
      </c>
    </row>
    <row r="132" spans="1:66" ht="12" customHeight="1">
      <c r="A132" s="118" t="s">
        <v>2035</v>
      </c>
      <c r="B132" s="118" t="s">
        <v>2036</v>
      </c>
      <c r="C132" s="242" t="s">
        <v>2034</v>
      </c>
      <c r="D132" s="245" t="s">
        <v>4163</v>
      </c>
      <c r="E132" s="246"/>
      <c r="F132" s="66" t="s">
        <v>74</v>
      </c>
      <c r="G132" s="66"/>
      <c r="H132"/>
      <c r="I132"/>
      <c r="J132" s="29">
        <v>0</v>
      </c>
      <c r="K132" s="114">
        <v>1563</v>
      </c>
      <c r="L132" s="115">
        <v>1567</v>
      </c>
      <c r="M132" s="240" t="str">
        <f>CONCATENATE(LEFT(K132,3),"0")</f>
        <v>1560</v>
      </c>
      <c r="N132" s="240" t="str">
        <f>CONCATENATE(LEFT(L132,3),"0")</f>
        <v>1560</v>
      </c>
      <c r="O132" s="30">
        <f>L132-K132</f>
        <v>4</v>
      </c>
      <c r="P132" s="27">
        <v>0</v>
      </c>
      <c r="Q132" s="27">
        <v>0</v>
      </c>
      <c r="R132"/>
      <c r="S132" s="248"/>
      <c r="T132" s="35" t="s">
        <v>103</v>
      </c>
      <c r="U132" s="104">
        <v>51.0167</v>
      </c>
      <c r="V132" s="124">
        <v>4.4667000000000003</v>
      </c>
      <c r="W132" s="32">
        <v>0</v>
      </c>
      <c r="X132" s="33">
        <v>0</v>
      </c>
      <c r="Y132" s="127">
        <v>0</v>
      </c>
      <c r="Z132" s="133"/>
      <c r="AA132" s="249"/>
      <c r="AB132"/>
      <c r="AC132"/>
      <c r="AD132" s="249"/>
      <c r="AE132"/>
      <c r="AF132" s="248"/>
      <c r="AG132" s="249"/>
      <c r="AH132"/>
      <c r="AI132" s="248"/>
      <c r="AJ132" s="249"/>
      <c r="AK132"/>
      <c r="AL132" s="248"/>
      <c r="AM132" s="251"/>
      <c r="AN132" s="250"/>
      <c r="AO132"/>
      <c r="AP132"/>
      <c r="AQ132"/>
      <c r="AR132"/>
      <c r="AS132"/>
      <c r="AT132" s="249"/>
      <c r="AU132" s="248"/>
      <c r="AV132" s="249"/>
      <c r="AW132" s="248"/>
      <c r="AX132" s="249"/>
      <c r="AY132" s="249">
        <v>1</v>
      </c>
      <c r="AZ132" s="162">
        <f>IF(AND(K132&lt;=1570,L132&gt;=1540),1,0)</f>
        <v>1</v>
      </c>
      <c r="BA132" s="162">
        <f>IF(AND(K132&lt;=1608,L132&gt;=1571),1,0)</f>
        <v>0</v>
      </c>
      <c r="BB132" s="162">
        <f>IF(AND(K132&lt;=1621,L132&gt;=1609),1,0)</f>
        <v>0</v>
      </c>
      <c r="BC132" s="162">
        <f>IF(AND(K132&lt;=1648,L132&gt;=1622),1,0)</f>
        <v>0</v>
      </c>
      <c r="BD132" s="162">
        <f>IF(AND(K132&lt;=1680,L132&gt;=1649),1,0)</f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 s="209" t="str">
        <f t="shared" si="10"/>
        <v>Stayer</v>
      </c>
      <c r="BK132" s="209" t="str">
        <f t="shared" si="11"/>
        <v>Notactive</v>
      </c>
      <c r="BL132" s="209" t="str">
        <f t="shared" si="12"/>
        <v>Notactive</v>
      </c>
      <c r="BM132" s="209" t="str">
        <f t="shared" si="13"/>
        <v>Notactive</v>
      </c>
      <c r="BN132" s="209" t="str">
        <f t="shared" si="14"/>
        <v>Notactive</v>
      </c>
    </row>
    <row r="133" spans="1:66" ht="12" customHeight="1">
      <c r="A133" s="118" t="s">
        <v>2038</v>
      </c>
      <c r="B133" s="118" t="s">
        <v>2039</v>
      </c>
      <c r="C133" s="244" t="s">
        <v>2037</v>
      </c>
      <c r="D133" s="245" t="s">
        <v>4163</v>
      </c>
      <c r="E133" s="245"/>
      <c r="F133" s="66" t="s">
        <v>43</v>
      </c>
      <c r="G133" s="66"/>
      <c r="H133"/>
      <c r="I133"/>
      <c r="J133" s="29">
        <v>0</v>
      </c>
      <c r="K133" s="114">
        <v>1563</v>
      </c>
      <c r="L133" s="115">
        <v>1567</v>
      </c>
      <c r="M133" s="240" t="str">
        <f>CONCATENATE(LEFT(K133,3),"0")</f>
        <v>1560</v>
      </c>
      <c r="N133" s="240" t="str">
        <f>CONCATENATE(LEFT(L133,3),"0")</f>
        <v>1560</v>
      </c>
      <c r="O133" s="30">
        <f>L133-K133</f>
        <v>4</v>
      </c>
      <c r="P133" s="27">
        <v>0</v>
      </c>
      <c r="Q133" s="27">
        <v>0</v>
      </c>
      <c r="R133"/>
      <c r="S133" s="248"/>
      <c r="T133" s="35" t="s">
        <v>103</v>
      </c>
      <c r="U133" s="104">
        <v>51.0167</v>
      </c>
      <c r="V133" s="124">
        <v>4.4667000000000003</v>
      </c>
      <c r="W133" s="32">
        <v>0</v>
      </c>
      <c r="X133" s="33">
        <v>0</v>
      </c>
      <c r="Y133" s="127">
        <v>0</v>
      </c>
      <c r="Z133" s="133"/>
      <c r="AA133" s="249"/>
      <c r="AB133"/>
      <c r="AC133"/>
      <c r="AD133" s="249"/>
      <c r="AE133"/>
      <c r="AF133" s="248"/>
      <c r="AG133" s="249"/>
      <c r="AH133"/>
      <c r="AI133" s="248"/>
      <c r="AJ133" s="249"/>
      <c r="AK133"/>
      <c r="AL133" s="248"/>
      <c r="AM133" s="251"/>
      <c r="AN133" s="250"/>
      <c r="AO133"/>
      <c r="AP133"/>
      <c r="AQ133"/>
      <c r="AR133"/>
      <c r="AS133"/>
      <c r="AT133" s="249"/>
      <c r="AU133" s="248"/>
      <c r="AV133" s="249"/>
      <c r="AW133" s="248"/>
      <c r="AX133" s="249"/>
      <c r="AY133" s="249">
        <v>1</v>
      </c>
      <c r="AZ133" s="162">
        <f>IF(AND(K133&lt;=1570,L133&gt;=1540),1,0)</f>
        <v>1</v>
      </c>
      <c r="BA133" s="162">
        <f>IF(AND(K133&lt;=1608,L133&gt;=1571),1,0)</f>
        <v>0</v>
      </c>
      <c r="BB133" s="162">
        <f>IF(AND(K133&lt;=1621,L133&gt;=1609),1,0)</f>
        <v>0</v>
      </c>
      <c r="BC133" s="162">
        <f>IF(AND(K133&lt;=1648,L133&gt;=1622),1,0)</f>
        <v>0</v>
      </c>
      <c r="BD133" s="162">
        <f>IF(AND(K133&lt;=1680,L133&gt;=1649),1,0)</f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 s="209" t="str">
        <f t="shared" si="10"/>
        <v>Stayer</v>
      </c>
      <c r="BK133" s="209" t="str">
        <f t="shared" si="11"/>
        <v>Notactive</v>
      </c>
      <c r="BL133" s="209" t="str">
        <f t="shared" si="12"/>
        <v>Notactive</v>
      </c>
      <c r="BM133" s="209" t="str">
        <f t="shared" si="13"/>
        <v>Notactive</v>
      </c>
      <c r="BN133" s="209" t="str">
        <f t="shared" si="14"/>
        <v>Notactive</v>
      </c>
    </row>
    <row r="134" spans="1:66" ht="12" customHeight="1">
      <c r="A134" s="118" t="s">
        <v>2041</v>
      </c>
      <c r="B134" s="118" t="s">
        <v>2042</v>
      </c>
      <c r="C134" s="242" t="s">
        <v>2040</v>
      </c>
      <c r="D134" s="245" t="s">
        <v>4163</v>
      </c>
      <c r="E134" s="246"/>
      <c r="F134" s="66" t="s">
        <v>39</v>
      </c>
      <c r="G134" s="66"/>
      <c r="H134"/>
      <c r="I134"/>
      <c r="J134" s="29">
        <v>0</v>
      </c>
      <c r="K134" s="114">
        <v>1563</v>
      </c>
      <c r="L134" s="115">
        <v>1567</v>
      </c>
      <c r="M134" s="240" t="str">
        <f>CONCATENATE(LEFT(K134,3),"0")</f>
        <v>1560</v>
      </c>
      <c r="N134" s="240" t="str">
        <f>CONCATENATE(LEFT(L134,3),"0")</f>
        <v>1560</v>
      </c>
      <c r="O134" s="30">
        <f>L134-K134</f>
        <v>4</v>
      </c>
      <c r="P134" s="27">
        <v>0</v>
      </c>
      <c r="Q134" s="27">
        <v>0</v>
      </c>
      <c r="R134"/>
      <c r="S134" s="248"/>
      <c r="T134" s="35" t="s">
        <v>103</v>
      </c>
      <c r="U134" s="104">
        <v>51.0167</v>
      </c>
      <c r="V134" s="124">
        <v>4.4667000000000003</v>
      </c>
      <c r="W134" s="32">
        <v>0</v>
      </c>
      <c r="X134" s="33">
        <v>0</v>
      </c>
      <c r="Y134" s="127">
        <v>0</v>
      </c>
      <c r="Z134" s="133"/>
      <c r="AA134" s="249"/>
      <c r="AB134"/>
      <c r="AC134"/>
      <c r="AD134" s="249"/>
      <c r="AE134"/>
      <c r="AF134" s="248"/>
      <c r="AG134" s="249"/>
      <c r="AH134"/>
      <c r="AI134" s="248"/>
      <c r="AJ134" s="249"/>
      <c r="AK134"/>
      <c r="AL134" s="248"/>
      <c r="AM134" s="251"/>
      <c r="AN134" s="250"/>
      <c r="AO134"/>
      <c r="AP134"/>
      <c r="AQ134"/>
      <c r="AR134"/>
      <c r="AS134"/>
      <c r="AT134" s="249"/>
      <c r="AU134" s="248"/>
      <c r="AV134" s="249"/>
      <c r="AW134" s="248"/>
      <c r="AX134" s="249"/>
      <c r="AY134" s="249">
        <v>1</v>
      </c>
      <c r="AZ134" s="162">
        <f>IF(AND(K134&lt;=1570,L134&gt;=1540),1,0)</f>
        <v>1</v>
      </c>
      <c r="BA134" s="162">
        <f>IF(AND(K134&lt;=1608,L134&gt;=1571),1,0)</f>
        <v>0</v>
      </c>
      <c r="BB134" s="162">
        <f>IF(AND(K134&lt;=1621,L134&gt;=1609),1,0)</f>
        <v>0</v>
      </c>
      <c r="BC134" s="162">
        <f>IF(AND(K134&lt;=1648,L134&gt;=1622),1,0)</f>
        <v>0</v>
      </c>
      <c r="BD134" s="162">
        <f>IF(AND(K134&lt;=1680,L134&gt;=1649),1,0)</f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 s="209" t="str">
        <f t="shared" si="10"/>
        <v>Stayer</v>
      </c>
      <c r="BK134" s="209" t="str">
        <f t="shared" si="11"/>
        <v>Notactive</v>
      </c>
      <c r="BL134" s="209" t="str">
        <f t="shared" si="12"/>
        <v>Notactive</v>
      </c>
      <c r="BM134" s="209" t="str">
        <f t="shared" si="13"/>
        <v>Notactive</v>
      </c>
      <c r="BN134" s="209" t="str">
        <f t="shared" si="14"/>
        <v>Notactive</v>
      </c>
    </row>
    <row r="135" spans="1:66" ht="12" customHeight="1">
      <c r="A135" s="118" t="s">
        <v>2045</v>
      </c>
      <c r="B135" s="118" t="s">
        <v>2046</v>
      </c>
      <c r="C135" s="242" t="s">
        <v>2044</v>
      </c>
      <c r="D135" s="245" t="s">
        <v>4163</v>
      </c>
      <c r="E135" s="246"/>
      <c r="F135" s="114" t="s">
        <v>39</v>
      </c>
      <c r="G135" s="114"/>
      <c r="H135"/>
      <c r="I135"/>
      <c r="J135" s="29">
        <v>0</v>
      </c>
      <c r="K135" s="114">
        <v>1564</v>
      </c>
      <c r="L135" s="115">
        <v>1568</v>
      </c>
      <c r="M135" s="240" t="str">
        <f>CONCATENATE(LEFT(K135,3),"0")</f>
        <v>1560</v>
      </c>
      <c r="N135" s="240" t="str">
        <f>CONCATENATE(LEFT(L135,3),"0")</f>
        <v>1560</v>
      </c>
      <c r="O135" s="30">
        <f>L135-K135</f>
        <v>4</v>
      </c>
      <c r="P135" s="27">
        <v>0</v>
      </c>
      <c r="Q135" s="27">
        <v>0</v>
      </c>
      <c r="R135"/>
      <c r="S135" s="248"/>
      <c r="T135" s="35" t="s">
        <v>103</v>
      </c>
      <c r="U135" s="104">
        <v>51.0167</v>
      </c>
      <c r="V135" s="124">
        <v>4.4667000000000003</v>
      </c>
      <c r="W135" s="32">
        <v>0</v>
      </c>
      <c r="X135" s="33">
        <v>0</v>
      </c>
      <c r="Y135" s="127">
        <v>0</v>
      </c>
      <c r="Z135" s="133"/>
      <c r="AA135" s="249"/>
      <c r="AB135"/>
      <c r="AC135"/>
      <c r="AD135" s="249"/>
      <c r="AE135"/>
      <c r="AF135" s="248"/>
      <c r="AG135" s="249"/>
      <c r="AH135"/>
      <c r="AI135" s="248"/>
      <c r="AJ135" s="249"/>
      <c r="AK135"/>
      <c r="AL135" s="248"/>
      <c r="AM135" s="251"/>
      <c r="AN135" s="250"/>
      <c r="AO135"/>
      <c r="AP135"/>
      <c r="AQ135"/>
      <c r="AR135"/>
      <c r="AS135"/>
      <c r="AT135" s="249"/>
      <c r="AU135" s="248"/>
      <c r="AV135" s="249"/>
      <c r="AW135" s="248"/>
      <c r="AX135" s="249"/>
      <c r="AY135" s="249">
        <v>1</v>
      </c>
      <c r="AZ135" s="162">
        <f>IF(AND(K135&lt;=1570,L135&gt;=1540),1,0)</f>
        <v>1</v>
      </c>
      <c r="BA135" s="162">
        <f>IF(AND(K135&lt;=1608,L135&gt;=1571),1,0)</f>
        <v>0</v>
      </c>
      <c r="BB135" s="162">
        <f>IF(AND(K135&lt;=1621,L135&gt;=1609),1,0)</f>
        <v>0</v>
      </c>
      <c r="BC135" s="162">
        <f>IF(AND(K135&lt;=1648,L135&gt;=1622),1,0)</f>
        <v>0</v>
      </c>
      <c r="BD135" s="162">
        <f>IF(AND(K135&lt;=1680,L135&gt;=1649),1,0)</f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 s="209" t="str">
        <f t="shared" si="10"/>
        <v>Stayer</v>
      </c>
      <c r="BK135" s="209" t="str">
        <f t="shared" si="11"/>
        <v>Notactive</v>
      </c>
      <c r="BL135" s="209" t="str">
        <f t="shared" si="12"/>
        <v>Notactive</v>
      </c>
      <c r="BM135" s="209" t="str">
        <f t="shared" si="13"/>
        <v>Notactive</v>
      </c>
      <c r="BN135" s="209" t="str">
        <f t="shared" si="14"/>
        <v>Notactive</v>
      </c>
    </row>
    <row r="136" spans="1:66" ht="12" customHeight="1">
      <c r="A136" s="118" t="s">
        <v>2048</v>
      </c>
      <c r="B136" s="118" t="s">
        <v>1730</v>
      </c>
      <c r="C136" s="244" t="s">
        <v>2047</v>
      </c>
      <c r="D136" s="245" t="s">
        <v>4163</v>
      </c>
      <c r="E136" s="245"/>
      <c r="F136" s="66" t="s">
        <v>43</v>
      </c>
      <c r="G136" s="66"/>
      <c r="H136"/>
      <c r="I136"/>
      <c r="J136" s="29">
        <v>0</v>
      </c>
      <c r="K136" s="114">
        <v>1564</v>
      </c>
      <c r="L136" s="115">
        <v>1568</v>
      </c>
      <c r="M136" s="240" t="str">
        <f>CONCATENATE(LEFT(K136,3),"0")</f>
        <v>1560</v>
      </c>
      <c r="N136" s="240" t="str">
        <f>CONCATENATE(LEFT(L136,3),"0")</f>
        <v>1560</v>
      </c>
      <c r="O136" s="30">
        <f>L136-K136</f>
        <v>4</v>
      </c>
      <c r="P136" s="27">
        <v>0</v>
      </c>
      <c r="Q136" s="27">
        <v>0</v>
      </c>
      <c r="R136"/>
      <c r="S136" s="248"/>
      <c r="T136" s="35" t="s">
        <v>103</v>
      </c>
      <c r="U136" s="104">
        <v>51.0167</v>
      </c>
      <c r="V136" s="124">
        <v>4.4667000000000003</v>
      </c>
      <c r="W136" s="32">
        <v>0</v>
      </c>
      <c r="X136" s="33">
        <v>0</v>
      </c>
      <c r="Y136" s="127">
        <v>0</v>
      </c>
      <c r="Z136" s="133"/>
      <c r="AA136" s="249"/>
      <c r="AB136"/>
      <c r="AC136"/>
      <c r="AD136" s="249"/>
      <c r="AE136"/>
      <c r="AF136" s="248"/>
      <c r="AG136" s="249"/>
      <c r="AH136"/>
      <c r="AI136" s="248"/>
      <c r="AJ136" s="249"/>
      <c r="AK136"/>
      <c r="AL136" s="248"/>
      <c r="AM136" s="251"/>
      <c r="AN136" s="250"/>
      <c r="AO136"/>
      <c r="AP136"/>
      <c r="AQ136"/>
      <c r="AR136"/>
      <c r="AS136"/>
      <c r="AT136" s="249"/>
      <c r="AU136" s="248"/>
      <c r="AV136" s="249"/>
      <c r="AW136" s="248"/>
      <c r="AX136" s="249"/>
      <c r="AY136" s="249">
        <v>1</v>
      </c>
      <c r="AZ136" s="162">
        <f>IF(AND(K136&lt;=1570,L136&gt;=1540),1,0)</f>
        <v>1</v>
      </c>
      <c r="BA136" s="162">
        <f>IF(AND(K136&lt;=1608,L136&gt;=1571),1,0)</f>
        <v>0</v>
      </c>
      <c r="BB136" s="162">
        <f>IF(AND(K136&lt;=1621,L136&gt;=1609),1,0)</f>
        <v>0</v>
      </c>
      <c r="BC136" s="162">
        <f>IF(AND(K136&lt;=1648,L136&gt;=1622),1,0)</f>
        <v>0</v>
      </c>
      <c r="BD136" s="162">
        <f>IF(AND(K136&lt;=1680,L136&gt;=1649),1,0)</f>
        <v>0</v>
      </c>
      <c r="BE136">
        <v>0</v>
      </c>
      <c r="BF136">
        <v>0</v>
      </c>
      <c r="BG136">
        <v>0</v>
      </c>
      <c r="BH136">
        <v>0</v>
      </c>
      <c r="BI136">
        <v>0</v>
      </c>
      <c r="BJ136" s="209" t="str">
        <f t="shared" si="10"/>
        <v>Stayer</v>
      </c>
      <c r="BK136" s="209" t="str">
        <f t="shared" si="11"/>
        <v>Notactive</v>
      </c>
      <c r="BL136" s="209" t="str">
        <f t="shared" si="12"/>
        <v>Notactive</v>
      </c>
      <c r="BM136" s="209" t="str">
        <f t="shared" si="13"/>
        <v>Notactive</v>
      </c>
      <c r="BN136" s="209" t="str">
        <f t="shared" si="14"/>
        <v>Notactive</v>
      </c>
    </row>
    <row r="137" spans="1:66" ht="12" customHeight="1">
      <c r="A137" s="118" t="s">
        <v>2050</v>
      </c>
      <c r="B137" s="118" t="s">
        <v>2051</v>
      </c>
      <c r="C137" s="242" t="s">
        <v>2049</v>
      </c>
      <c r="D137" s="245" t="s">
        <v>4163</v>
      </c>
      <c r="E137" s="246"/>
      <c r="F137" s="66" t="s">
        <v>43</v>
      </c>
      <c r="G137" s="66"/>
      <c r="H137">
        <v>1</v>
      </c>
      <c r="I137"/>
      <c r="J137" s="29">
        <v>0</v>
      </c>
      <c r="K137" s="114">
        <v>1564</v>
      </c>
      <c r="L137" s="115">
        <v>1568</v>
      </c>
      <c r="M137" s="240" t="str">
        <f>CONCATENATE(LEFT(K137,3),"0")</f>
        <v>1560</v>
      </c>
      <c r="N137" s="240" t="str">
        <f>CONCATENATE(LEFT(L137,3),"0")</f>
        <v>1560</v>
      </c>
      <c r="O137" s="30">
        <f>L137-K137</f>
        <v>4</v>
      </c>
      <c r="P137" s="27">
        <v>0</v>
      </c>
      <c r="Q137" s="27">
        <v>0</v>
      </c>
      <c r="R137"/>
      <c r="S137" s="248"/>
      <c r="T137" s="35" t="s">
        <v>103</v>
      </c>
      <c r="U137" s="104">
        <v>51.0167</v>
      </c>
      <c r="V137" s="124">
        <v>4.4667000000000003</v>
      </c>
      <c r="W137" s="32">
        <v>0</v>
      </c>
      <c r="X137" s="33">
        <v>0</v>
      </c>
      <c r="Y137" s="127">
        <v>0</v>
      </c>
      <c r="Z137" s="133"/>
      <c r="AA137" s="249"/>
      <c r="AB137"/>
      <c r="AC137"/>
      <c r="AD137" s="249"/>
      <c r="AE137"/>
      <c r="AF137" s="248"/>
      <c r="AG137" s="249"/>
      <c r="AH137"/>
      <c r="AI137" s="248"/>
      <c r="AJ137" s="249"/>
      <c r="AK137"/>
      <c r="AL137" s="248"/>
      <c r="AM137" s="251"/>
      <c r="AN137" s="250"/>
      <c r="AO137"/>
      <c r="AP137"/>
      <c r="AQ137"/>
      <c r="AR137"/>
      <c r="AS137"/>
      <c r="AT137" s="249"/>
      <c r="AU137" s="248"/>
      <c r="AV137" s="249"/>
      <c r="AW137" s="248"/>
      <c r="AX137" s="249"/>
      <c r="AY137" s="249">
        <v>1</v>
      </c>
      <c r="AZ137" s="162">
        <f>IF(AND(K137&lt;=1570,L137&gt;=1540),1,0)</f>
        <v>1</v>
      </c>
      <c r="BA137" s="162">
        <f>IF(AND(K137&lt;=1608,L137&gt;=1571),1,0)</f>
        <v>0</v>
      </c>
      <c r="BB137" s="162">
        <f>IF(AND(K137&lt;=1621,L137&gt;=1609),1,0)</f>
        <v>0</v>
      </c>
      <c r="BC137" s="162">
        <f>IF(AND(K137&lt;=1648,L137&gt;=1622),1,0)</f>
        <v>0</v>
      </c>
      <c r="BD137" s="162">
        <f>IF(AND(K137&lt;=1680,L137&gt;=1649),1,0)</f>
        <v>0</v>
      </c>
      <c r="BE137">
        <v>0</v>
      </c>
      <c r="BF137">
        <v>0</v>
      </c>
      <c r="BG137">
        <v>0</v>
      </c>
      <c r="BH137">
        <v>0</v>
      </c>
      <c r="BI137">
        <v>0</v>
      </c>
      <c r="BJ137" s="209" t="str">
        <f t="shared" si="10"/>
        <v>Stayer</v>
      </c>
      <c r="BK137" s="209" t="str">
        <f t="shared" si="11"/>
        <v>Notactive</v>
      </c>
      <c r="BL137" s="209" t="str">
        <f t="shared" si="12"/>
        <v>Notactive</v>
      </c>
      <c r="BM137" s="209" t="str">
        <f t="shared" si="13"/>
        <v>Notactive</v>
      </c>
      <c r="BN137" s="209" t="str">
        <f t="shared" si="14"/>
        <v>Notactive</v>
      </c>
    </row>
    <row r="138" spans="1:66" ht="12" customHeight="1">
      <c r="A138" s="118" t="s">
        <v>2053</v>
      </c>
      <c r="B138" s="118" t="s">
        <v>2054</v>
      </c>
      <c r="C138" s="244" t="s">
        <v>2052</v>
      </c>
      <c r="D138" s="245" t="s">
        <v>4163</v>
      </c>
      <c r="E138" s="245"/>
      <c r="F138" s="66" t="s">
        <v>39</v>
      </c>
      <c r="G138" s="66"/>
      <c r="H138"/>
      <c r="I138"/>
      <c r="J138" s="29">
        <v>0</v>
      </c>
      <c r="K138" s="114">
        <v>1564</v>
      </c>
      <c r="L138" s="115">
        <v>1568</v>
      </c>
      <c r="M138" s="240" t="str">
        <f>CONCATENATE(LEFT(K138,3),"0")</f>
        <v>1560</v>
      </c>
      <c r="N138" s="240" t="str">
        <f>CONCATENATE(LEFT(L138,3),"0")</f>
        <v>1560</v>
      </c>
      <c r="O138" s="30">
        <f>L138-K138</f>
        <v>4</v>
      </c>
      <c r="P138" s="27">
        <v>0</v>
      </c>
      <c r="Q138" s="27">
        <v>0</v>
      </c>
      <c r="R138"/>
      <c r="S138" s="248"/>
      <c r="T138" s="35" t="s">
        <v>103</v>
      </c>
      <c r="U138" s="104">
        <v>51.0167</v>
      </c>
      <c r="V138" s="124">
        <v>4.4667000000000003</v>
      </c>
      <c r="W138" s="32">
        <v>0</v>
      </c>
      <c r="X138" s="33">
        <v>0</v>
      </c>
      <c r="Y138" s="127">
        <v>0</v>
      </c>
      <c r="Z138" s="133"/>
      <c r="AA138" s="249"/>
      <c r="AB138"/>
      <c r="AC138"/>
      <c r="AD138" s="249"/>
      <c r="AE138"/>
      <c r="AF138" s="248"/>
      <c r="AG138" s="249"/>
      <c r="AH138"/>
      <c r="AI138" s="248"/>
      <c r="AJ138" s="249"/>
      <c r="AK138"/>
      <c r="AL138" s="248"/>
      <c r="AM138" s="251"/>
      <c r="AN138" s="250"/>
      <c r="AO138"/>
      <c r="AP138"/>
      <c r="AQ138"/>
      <c r="AR138"/>
      <c r="AS138"/>
      <c r="AT138" s="249"/>
      <c r="AU138" s="248"/>
      <c r="AV138" s="249"/>
      <c r="AW138" s="248"/>
      <c r="AX138" s="249"/>
      <c r="AY138" s="249">
        <v>1</v>
      </c>
      <c r="AZ138" s="162">
        <f>IF(AND(K138&lt;=1570,L138&gt;=1540),1,0)</f>
        <v>1</v>
      </c>
      <c r="BA138" s="162">
        <f>IF(AND(K138&lt;=1608,L138&gt;=1571),1,0)</f>
        <v>0</v>
      </c>
      <c r="BB138" s="162">
        <f>IF(AND(K138&lt;=1621,L138&gt;=1609),1,0)</f>
        <v>0</v>
      </c>
      <c r="BC138" s="162">
        <f>IF(AND(K138&lt;=1648,L138&gt;=1622),1,0)</f>
        <v>0</v>
      </c>
      <c r="BD138" s="162">
        <f>IF(AND(K138&lt;=1680,L138&gt;=1649),1,0)</f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 s="209" t="str">
        <f t="shared" si="10"/>
        <v>Stayer</v>
      </c>
      <c r="BK138" s="209" t="str">
        <f t="shared" si="11"/>
        <v>Notactive</v>
      </c>
      <c r="BL138" s="209" t="str">
        <f t="shared" si="12"/>
        <v>Notactive</v>
      </c>
      <c r="BM138" s="209" t="str">
        <f t="shared" si="13"/>
        <v>Notactive</v>
      </c>
      <c r="BN138" s="209" t="str">
        <f t="shared" si="14"/>
        <v>Notactive</v>
      </c>
    </row>
    <row r="139" spans="1:66" ht="12" customHeight="1">
      <c r="A139" s="118" t="s">
        <v>2056</v>
      </c>
      <c r="B139" s="118" t="s">
        <v>2057</v>
      </c>
      <c r="C139" s="242" t="s">
        <v>2055</v>
      </c>
      <c r="D139" s="245" t="s">
        <v>4163</v>
      </c>
      <c r="E139" s="246"/>
      <c r="F139" s="66" t="s">
        <v>43</v>
      </c>
      <c r="G139" s="66"/>
      <c r="H139"/>
      <c r="I139"/>
      <c r="J139" s="29">
        <v>0</v>
      </c>
      <c r="K139" s="114">
        <v>1564</v>
      </c>
      <c r="L139" s="115">
        <v>1568</v>
      </c>
      <c r="M139" s="240" t="str">
        <f>CONCATENATE(LEFT(K139,3),"0")</f>
        <v>1560</v>
      </c>
      <c r="N139" s="240" t="str">
        <f>CONCATENATE(LEFT(L139,3),"0")</f>
        <v>1560</v>
      </c>
      <c r="O139" s="30">
        <f>L139-K139</f>
        <v>4</v>
      </c>
      <c r="P139" s="27">
        <v>0</v>
      </c>
      <c r="Q139" s="27">
        <v>0</v>
      </c>
      <c r="R139"/>
      <c r="S139" s="248"/>
      <c r="T139" s="35" t="s">
        <v>103</v>
      </c>
      <c r="U139" s="104">
        <v>51.0167</v>
      </c>
      <c r="V139" s="124">
        <v>4.4667000000000003</v>
      </c>
      <c r="W139" s="32">
        <v>0</v>
      </c>
      <c r="X139" s="33">
        <v>0</v>
      </c>
      <c r="Y139" s="127">
        <v>0</v>
      </c>
      <c r="Z139" s="133"/>
      <c r="AA139" s="249"/>
      <c r="AB139"/>
      <c r="AC139"/>
      <c r="AD139" s="249"/>
      <c r="AE139"/>
      <c r="AF139" s="248"/>
      <c r="AG139" s="249"/>
      <c r="AH139"/>
      <c r="AI139" s="248"/>
      <c r="AJ139" s="249"/>
      <c r="AK139"/>
      <c r="AL139" s="248"/>
      <c r="AM139" s="251"/>
      <c r="AN139" s="250"/>
      <c r="AO139"/>
      <c r="AP139"/>
      <c r="AQ139"/>
      <c r="AR139"/>
      <c r="AS139"/>
      <c r="AT139" s="249"/>
      <c r="AU139" s="248"/>
      <c r="AV139" s="249"/>
      <c r="AW139" s="248"/>
      <c r="AX139" s="249"/>
      <c r="AY139" s="249">
        <v>1</v>
      </c>
      <c r="AZ139" s="162">
        <f>IF(AND(K139&lt;=1570,L139&gt;=1540),1,0)</f>
        <v>1</v>
      </c>
      <c r="BA139" s="162">
        <f>IF(AND(K139&lt;=1608,L139&gt;=1571),1,0)</f>
        <v>0</v>
      </c>
      <c r="BB139" s="162">
        <f>IF(AND(K139&lt;=1621,L139&gt;=1609),1,0)</f>
        <v>0</v>
      </c>
      <c r="BC139" s="162">
        <f>IF(AND(K139&lt;=1648,L139&gt;=1622),1,0)</f>
        <v>0</v>
      </c>
      <c r="BD139" s="162">
        <f>IF(AND(K139&lt;=1680,L139&gt;=1649),1,0)</f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 s="209" t="str">
        <f t="shared" si="10"/>
        <v>Stayer</v>
      </c>
      <c r="BK139" s="209" t="str">
        <f t="shared" si="11"/>
        <v>Notactive</v>
      </c>
      <c r="BL139" s="209" t="str">
        <f t="shared" si="12"/>
        <v>Notactive</v>
      </c>
      <c r="BM139" s="209" t="str">
        <f t="shared" si="13"/>
        <v>Notactive</v>
      </c>
      <c r="BN139" s="209" t="str">
        <f t="shared" si="14"/>
        <v>Notactive</v>
      </c>
    </row>
    <row r="140" spans="1:66" ht="12" customHeight="1">
      <c r="A140" s="118" t="s">
        <v>2059</v>
      </c>
      <c r="B140" s="118" t="s">
        <v>2060</v>
      </c>
      <c r="C140" s="244" t="s">
        <v>2058</v>
      </c>
      <c r="D140" s="245" t="s">
        <v>4163</v>
      </c>
      <c r="E140" s="245"/>
      <c r="F140" s="66" t="s">
        <v>43</v>
      </c>
      <c r="G140" s="66"/>
      <c r="H140"/>
      <c r="I140"/>
      <c r="J140" s="29">
        <v>0</v>
      </c>
      <c r="K140" s="114">
        <v>1564</v>
      </c>
      <c r="L140" s="115">
        <v>1568</v>
      </c>
      <c r="M140" s="240" t="str">
        <f>CONCATENATE(LEFT(K140,3),"0")</f>
        <v>1560</v>
      </c>
      <c r="N140" s="240" t="str">
        <f>CONCATENATE(LEFT(L140,3),"0")</f>
        <v>1560</v>
      </c>
      <c r="O140" s="30">
        <f>L140-K140</f>
        <v>4</v>
      </c>
      <c r="P140" s="27">
        <v>0</v>
      </c>
      <c r="Q140" s="27">
        <v>0</v>
      </c>
      <c r="R140"/>
      <c r="S140" s="248"/>
      <c r="T140" s="35" t="s">
        <v>103</v>
      </c>
      <c r="U140" s="104">
        <v>51.0167</v>
      </c>
      <c r="V140" s="124">
        <v>4.4667000000000003</v>
      </c>
      <c r="W140" s="32">
        <v>0</v>
      </c>
      <c r="X140" s="33">
        <v>0</v>
      </c>
      <c r="Y140" s="127">
        <v>0</v>
      </c>
      <c r="Z140" s="133"/>
      <c r="AA140" s="249"/>
      <c r="AB140"/>
      <c r="AC140"/>
      <c r="AD140" s="249"/>
      <c r="AE140"/>
      <c r="AF140" s="248"/>
      <c r="AG140" s="249"/>
      <c r="AH140"/>
      <c r="AI140" s="248"/>
      <c r="AJ140" s="249"/>
      <c r="AK140"/>
      <c r="AL140" s="248"/>
      <c r="AM140" s="251"/>
      <c r="AN140" s="250"/>
      <c r="AO140"/>
      <c r="AP140"/>
      <c r="AQ140"/>
      <c r="AR140"/>
      <c r="AS140"/>
      <c r="AT140" s="249"/>
      <c r="AU140" s="248"/>
      <c r="AV140" s="249"/>
      <c r="AW140" s="248"/>
      <c r="AX140" s="249"/>
      <c r="AY140" s="249">
        <v>1</v>
      </c>
      <c r="AZ140" s="162">
        <f>IF(AND(K140&lt;=1570,L140&gt;=1540),1,0)</f>
        <v>1</v>
      </c>
      <c r="BA140" s="162">
        <f>IF(AND(K140&lt;=1608,L140&gt;=1571),1,0)</f>
        <v>0</v>
      </c>
      <c r="BB140" s="162">
        <f>IF(AND(K140&lt;=1621,L140&gt;=1609),1,0)</f>
        <v>0</v>
      </c>
      <c r="BC140" s="162">
        <f>IF(AND(K140&lt;=1648,L140&gt;=1622),1,0)</f>
        <v>0</v>
      </c>
      <c r="BD140" s="162">
        <f>IF(AND(K140&lt;=1680,L140&gt;=1649),1,0)</f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 s="209" t="str">
        <f t="shared" si="10"/>
        <v>Stayer</v>
      </c>
      <c r="BK140" s="209" t="str">
        <f t="shared" si="11"/>
        <v>Notactive</v>
      </c>
      <c r="BL140" s="209" t="str">
        <f t="shared" si="12"/>
        <v>Notactive</v>
      </c>
      <c r="BM140" s="209" t="str">
        <f t="shared" si="13"/>
        <v>Notactive</v>
      </c>
      <c r="BN140" s="209" t="str">
        <f t="shared" si="14"/>
        <v>Notactive</v>
      </c>
    </row>
    <row r="141" spans="1:66" ht="12" customHeight="1">
      <c r="A141" s="118" t="s">
        <v>2062</v>
      </c>
      <c r="B141" s="118" t="s">
        <v>2063</v>
      </c>
      <c r="C141" s="242" t="s">
        <v>2061</v>
      </c>
      <c r="D141" s="245" t="s">
        <v>4163</v>
      </c>
      <c r="E141" s="246"/>
      <c r="F141" s="114" t="s">
        <v>39</v>
      </c>
      <c r="G141" s="114"/>
      <c r="H141"/>
      <c r="I141"/>
      <c r="J141" s="29">
        <v>0</v>
      </c>
      <c r="K141" s="114">
        <v>1564</v>
      </c>
      <c r="L141" s="115">
        <v>1568</v>
      </c>
      <c r="M141" s="240" t="str">
        <f>CONCATENATE(LEFT(K141,3),"0")</f>
        <v>1560</v>
      </c>
      <c r="N141" s="240" t="str">
        <f>CONCATENATE(LEFT(L141,3),"0")</f>
        <v>1560</v>
      </c>
      <c r="O141" s="30">
        <f>L141-K141</f>
        <v>4</v>
      </c>
      <c r="P141" s="27">
        <v>0</v>
      </c>
      <c r="Q141" s="27">
        <v>0</v>
      </c>
      <c r="R141"/>
      <c r="S141" s="248"/>
      <c r="T141" s="35" t="s">
        <v>103</v>
      </c>
      <c r="U141" s="104">
        <v>51.0167</v>
      </c>
      <c r="V141" s="124">
        <v>4.4667000000000003</v>
      </c>
      <c r="W141" s="32">
        <v>0</v>
      </c>
      <c r="X141" s="33">
        <v>0</v>
      </c>
      <c r="Y141" s="127">
        <v>0</v>
      </c>
      <c r="Z141" s="133"/>
      <c r="AA141" s="249"/>
      <c r="AB141"/>
      <c r="AC141"/>
      <c r="AD141" s="249"/>
      <c r="AE141"/>
      <c r="AF141" s="248"/>
      <c r="AG141" s="249"/>
      <c r="AH141"/>
      <c r="AI141" s="248"/>
      <c r="AJ141" s="249"/>
      <c r="AK141"/>
      <c r="AL141" s="248"/>
      <c r="AM141" s="251"/>
      <c r="AN141" s="250"/>
      <c r="AO141"/>
      <c r="AP141"/>
      <c r="AQ141"/>
      <c r="AR141"/>
      <c r="AS141"/>
      <c r="AT141" s="249"/>
      <c r="AU141" s="248"/>
      <c r="AV141" s="249"/>
      <c r="AW141" s="248"/>
      <c r="AX141" s="249"/>
      <c r="AY141" s="249">
        <v>1</v>
      </c>
      <c r="AZ141" s="162">
        <f>IF(AND(K141&lt;=1570,L141&gt;=1540),1,0)</f>
        <v>1</v>
      </c>
      <c r="BA141" s="162">
        <f>IF(AND(K141&lt;=1608,L141&gt;=1571),1,0)</f>
        <v>0</v>
      </c>
      <c r="BB141" s="162">
        <f>IF(AND(K141&lt;=1621,L141&gt;=1609),1,0)</f>
        <v>0</v>
      </c>
      <c r="BC141" s="162">
        <f>IF(AND(K141&lt;=1648,L141&gt;=1622),1,0)</f>
        <v>0</v>
      </c>
      <c r="BD141" s="162">
        <f>IF(AND(K141&lt;=1680,L141&gt;=1649),1,0)</f>
        <v>0</v>
      </c>
      <c r="BE141">
        <v>0</v>
      </c>
      <c r="BF141">
        <v>0</v>
      </c>
      <c r="BG141">
        <v>0</v>
      </c>
      <c r="BH141">
        <v>0</v>
      </c>
      <c r="BI141">
        <v>0</v>
      </c>
      <c r="BJ141" s="209" t="str">
        <f t="shared" si="10"/>
        <v>Stayer</v>
      </c>
      <c r="BK141" s="209" t="str">
        <f t="shared" si="11"/>
        <v>Notactive</v>
      </c>
      <c r="BL141" s="209" t="str">
        <f t="shared" si="12"/>
        <v>Notactive</v>
      </c>
      <c r="BM141" s="209" t="str">
        <f t="shared" si="13"/>
        <v>Notactive</v>
      </c>
      <c r="BN141" s="209" t="str">
        <f t="shared" si="14"/>
        <v>Notactive</v>
      </c>
    </row>
    <row r="142" spans="1:66" ht="12" customHeight="1">
      <c r="A142" s="118" t="s">
        <v>2065</v>
      </c>
      <c r="B142" s="118" t="s">
        <v>1938</v>
      </c>
      <c r="C142" s="244" t="s">
        <v>2064</v>
      </c>
      <c r="D142" s="245" t="s">
        <v>4163</v>
      </c>
      <c r="E142" s="245"/>
      <c r="F142" s="66" t="s">
        <v>39</v>
      </c>
      <c r="G142" s="66"/>
      <c r="H142"/>
      <c r="I142"/>
      <c r="J142" s="29">
        <v>0</v>
      </c>
      <c r="K142" s="114">
        <v>1564</v>
      </c>
      <c r="L142" s="115">
        <v>1568</v>
      </c>
      <c r="M142" s="240" t="str">
        <f>CONCATENATE(LEFT(K142,3),"0")</f>
        <v>1560</v>
      </c>
      <c r="N142" s="240" t="str">
        <f>CONCATENATE(LEFT(L142,3),"0")</f>
        <v>1560</v>
      </c>
      <c r="O142" s="30">
        <f>L142-K142</f>
        <v>4</v>
      </c>
      <c r="P142" s="27">
        <v>0</v>
      </c>
      <c r="Q142" s="27">
        <v>0</v>
      </c>
      <c r="R142"/>
      <c r="S142" s="248"/>
      <c r="T142" s="35" t="s">
        <v>103</v>
      </c>
      <c r="U142" s="104">
        <v>51.0167</v>
      </c>
      <c r="V142" s="124">
        <v>4.4667000000000003</v>
      </c>
      <c r="W142" s="32">
        <v>0</v>
      </c>
      <c r="X142" s="33">
        <v>0</v>
      </c>
      <c r="Y142" s="127">
        <v>0</v>
      </c>
      <c r="Z142" s="133"/>
      <c r="AA142" s="249"/>
      <c r="AB142"/>
      <c r="AC142"/>
      <c r="AD142" s="249"/>
      <c r="AE142"/>
      <c r="AF142" s="248"/>
      <c r="AG142" s="249"/>
      <c r="AH142"/>
      <c r="AI142" s="248"/>
      <c r="AJ142" s="249"/>
      <c r="AK142"/>
      <c r="AL142" s="248"/>
      <c r="AM142" s="251"/>
      <c r="AN142" s="250"/>
      <c r="AO142"/>
      <c r="AP142"/>
      <c r="AQ142"/>
      <c r="AR142"/>
      <c r="AS142"/>
      <c r="AT142" s="249"/>
      <c r="AU142" s="248"/>
      <c r="AV142" s="249"/>
      <c r="AW142" s="248"/>
      <c r="AX142" s="249"/>
      <c r="AY142" s="249">
        <v>1</v>
      </c>
      <c r="AZ142" s="162">
        <f>IF(AND(K142&lt;=1570,L142&gt;=1540),1,0)</f>
        <v>1</v>
      </c>
      <c r="BA142" s="162">
        <f>IF(AND(K142&lt;=1608,L142&gt;=1571),1,0)</f>
        <v>0</v>
      </c>
      <c r="BB142" s="162">
        <f>IF(AND(K142&lt;=1621,L142&gt;=1609),1,0)</f>
        <v>0</v>
      </c>
      <c r="BC142" s="162">
        <f>IF(AND(K142&lt;=1648,L142&gt;=1622),1,0)</f>
        <v>0</v>
      </c>
      <c r="BD142" s="162">
        <f>IF(AND(K142&lt;=1680,L142&gt;=1649),1,0)</f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 s="209" t="str">
        <f t="shared" si="10"/>
        <v>Stayer</v>
      </c>
      <c r="BK142" s="209" t="str">
        <f t="shared" si="11"/>
        <v>Notactive</v>
      </c>
      <c r="BL142" s="209" t="str">
        <f t="shared" si="12"/>
        <v>Notactive</v>
      </c>
      <c r="BM142" s="209" t="str">
        <f t="shared" si="13"/>
        <v>Notactive</v>
      </c>
      <c r="BN142" s="209" t="str">
        <f t="shared" si="14"/>
        <v>Notactive</v>
      </c>
    </row>
    <row r="143" spans="1:66" ht="12" customHeight="1">
      <c r="A143" s="118" t="s">
        <v>2067</v>
      </c>
      <c r="B143" s="118" t="s">
        <v>1814</v>
      </c>
      <c r="C143" s="242" t="s">
        <v>2066</v>
      </c>
      <c r="D143" s="245" t="s">
        <v>4163</v>
      </c>
      <c r="E143" s="246"/>
      <c r="F143" s="114" t="s">
        <v>39</v>
      </c>
      <c r="G143" s="114"/>
      <c r="H143"/>
      <c r="I143"/>
      <c r="J143" s="29">
        <v>0</v>
      </c>
      <c r="K143" s="114">
        <v>1565</v>
      </c>
      <c r="L143" s="115">
        <v>1569</v>
      </c>
      <c r="M143" s="240" t="str">
        <f>CONCATENATE(LEFT(K143,3),"0")</f>
        <v>1560</v>
      </c>
      <c r="N143" s="240" t="str">
        <f>CONCATENATE(LEFT(L143,3),"0")</f>
        <v>1560</v>
      </c>
      <c r="O143" s="30">
        <f>L143-K143</f>
        <v>4</v>
      </c>
      <c r="P143" s="27">
        <v>0</v>
      </c>
      <c r="Q143" s="27">
        <v>0</v>
      </c>
      <c r="R143"/>
      <c r="S143" s="248"/>
      <c r="T143" s="35" t="s">
        <v>103</v>
      </c>
      <c r="U143" s="104">
        <v>51.0167</v>
      </c>
      <c r="V143" s="124">
        <v>4.4667000000000003</v>
      </c>
      <c r="W143" s="32">
        <v>0</v>
      </c>
      <c r="X143" s="33">
        <v>0</v>
      </c>
      <c r="Y143" s="127">
        <v>0</v>
      </c>
      <c r="Z143" s="133"/>
      <c r="AA143" s="249"/>
      <c r="AB143"/>
      <c r="AC143"/>
      <c r="AD143" s="249"/>
      <c r="AE143"/>
      <c r="AF143" s="248"/>
      <c r="AG143" s="249"/>
      <c r="AH143"/>
      <c r="AI143" s="248"/>
      <c r="AJ143" s="249"/>
      <c r="AK143"/>
      <c r="AL143" s="248"/>
      <c r="AM143" s="251"/>
      <c r="AN143" s="250"/>
      <c r="AO143"/>
      <c r="AP143"/>
      <c r="AQ143"/>
      <c r="AR143"/>
      <c r="AS143"/>
      <c r="AT143" s="249"/>
      <c r="AU143" s="248"/>
      <c r="AV143" s="249"/>
      <c r="AW143" s="248"/>
      <c r="AX143" s="249"/>
      <c r="AY143" s="249">
        <v>1</v>
      </c>
      <c r="AZ143" s="162">
        <f>IF(AND(K143&lt;=1570,L143&gt;=1540),1,0)</f>
        <v>1</v>
      </c>
      <c r="BA143" s="162">
        <f>IF(AND(K143&lt;=1608,L143&gt;=1571),1,0)</f>
        <v>0</v>
      </c>
      <c r="BB143" s="162">
        <f>IF(AND(K143&lt;=1621,L143&gt;=1609),1,0)</f>
        <v>0</v>
      </c>
      <c r="BC143" s="162">
        <f>IF(AND(K143&lt;=1648,L143&gt;=1622),1,0)</f>
        <v>0</v>
      </c>
      <c r="BD143" s="162">
        <f>IF(AND(K143&lt;=1680,L143&gt;=1649),1,0)</f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 s="209" t="str">
        <f t="shared" si="10"/>
        <v>Stayer</v>
      </c>
      <c r="BK143" s="209" t="str">
        <f t="shared" si="11"/>
        <v>Notactive</v>
      </c>
      <c r="BL143" s="209" t="str">
        <f t="shared" si="12"/>
        <v>Notactive</v>
      </c>
      <c r="BM143" s="209" t="str">
        <f t="shared" si="13"/>
        <v>Notactive</v>
      </c>
      <c r="BN143" s="209" t="str">
        <f t="shared" si="14"/>
        <v>Notactive</v>
      </c>
    </row>
    <row r="144" spans="1:66" ht="12" customHeight="1">
      <c r="A144" s="118" t="s">
        <v>2069</v>
      </c>
      <c r="B144" s="118" t="s">
        <v>2070</v>
      </c>
      <c r="C144" s="244" t="s">
        <v>2068</v>
      </c>
      <c r="D144" s="245" t="s">
        <v>4163</v>
      </c>
      <c r="E144" s="245"/>
      <c r="F144" s="114" t="s">
        <v>39</v>
      </c>
      <c r="G144" s="114"/>
      <c r="H144"/>
      <c r="I144"/>
      <c r="J144" s="29">
        <v>0</v>
      </c>
      <c r="K144" s="114">
        <v>1565</v>
      </c>
      <c r="L144" s="115">
        <v>1569</v>
      </c>
      <c r="M144" s="240" t="str">
        <f>CONCATENATE(LEFT(K144,3),"0")</f>
        <v>1560</v>
      </c>
      <c r="N144" s="240" t="str">
        <f>CONCATENATE(LEFT(L144,3),"0")</f>
        <v>1560</v>
      </c>
      <c r="O144" s="30">
        <f>L144-K144</f>
        <v>4</v>
      </c>
      <c r="P144" s="27">
        <v>0</v>
      </c>
      <c r="Q144" s="27">
        <v>0</v>
      </c>
      <c r="R144"/>
      <c r="S144" s="248"/>
      <c r="T144" s="35" t="s">
        <v>103</v>
      </c>
      <c r="U144" s="104">
        <v>51.0167</v>
      </c>
      <c r="V144" s="124">
        <v>4.4667000000000003</v>
      </c>
      <c r="W144" s="32">
        <v>0</v>
      </c>
      <c r="X144" s="33">
        <v>0</v>
      </c>
      <c r="Y144" s="127">
        <v>0</v>
      </c>
      <c r="Z144" s="133"/>
      <c r="AA144" s="249"/>
      <c r="AB144"/>
      <c r="AC144"/>
      <c r="AD144" s="249"/>
      <c r="AE144"/>
      <c r="AF144" s="248"/>
      <c r="AG144" s="249"/>
      <c r="AH144"/>
      <c r="AI144" s="248"/>
      <c r="AJ144" s="249"/>
      <c r="AK144"/>
      <c r="AL144" s="248"/>
      <c r="AM144" s="251"/>
      <c r="AN144" s="250"/>
      <c r="AO144"/>
      <c r="AP144"/>
      <c r="AQ144"/>
      <c r="AR144"/>
      <c r="AS144"/>
      <c r="AT144" s="249"/>
      <c r="AU144" s="248"/>
      <c r="AV144" s="249"/>
      <c r="AW144" s="248"/>
      <c r="AX144" s="249"/>
      <c r="AY144" s="249">
        <v>1</v>
      </c>
      <c r="AZ144" s="162">
        <f>IF(AND(K144&lt;=1570,L144&gt;=1540),1,0)</f>
        <v>1</v>
      </c>
      <c r="BA144" s="162">
        <f>IF(AND(K144&lt;=1608,L144&gt;=1571),1,0)</f>
        <v>0</v>
      </c>
      <c r="BB144" s="162">
        <f>IF(AND(K144&lt;=1621,L144&gt;=1609),1,0)</f>
        <v>0</v>
      </c>
      <c r="BC144" s="162">
        <f>IF(AND(K144&lt;=1648,L144&gt;=1622),1,0)</f>
        <v>0</v>
      </c>
      <c r="BD144" s="162">
        <f>IF(AND(K144&lt;=1680,L144&gt;=1649),1,0)</f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 s="209" t="str">
        <f t="shared" si="10"/>
        <v>Stayer</v>
      </c>
      <c r="BK144" s="209" t="str">
        <f t="shared" si="11"/>
        <v>Notactive</v>
      </c>
      <c r="BL144" s="209" t="str">
        <f t="shared" si="12"/>
        <v>Notactive</v>
      </c>
      <c r="BM144" s="209" t="str">
        <f t="shared" si="13"/>
        <v>Notactive</v>
      </c>
      <c r="BN144" s="209" t="str">
        <f t="shared" si="14"/>
        <v>Notactive</v>
      </c>
    </row>
    <row r="145" spans="1:66" ht="12" customHeight="1">
      <c r="A145" s="118" t="s">
        <v>2072</v>
      </c>
      <c r="B145" s="118" t="s">
        <v>1826</v>
      </c>
      <c r="C145" s="242" t="s">
        <v>2071</v>
      </c>
      <c r="D145" s="245" t="s">
        <v>4163</v>
      </c>
      <c r="E145" s="246"/>
      <c r="F145" s="114" t="s">
        <v>39</v>
      </c>
      <c r="G145" s="114"/>
      <c r="H145"/>
      <c r="I145"/>
      <c r="J145" s="29">
        <v>0</v>
      </c>
      <c r="K145" s="114">
        <v>1565</v>
      </c>
      <c r="L145" s="115">
        <v>1569</v>
      </c>
      <c r="M145" s="240" t="str">
        <f>CONCATENATE(LEFT(K145,3),"0")</f>
        <v>1560</v>
      </c>
      <c r="N145" s="240" t="str">
        <f>CONCATENATE(LEFT(L145,3),"0")</f>
        <v>1560</v>
      </c>
      <c r="O145" s="30">
        <f>L145-K145</f>
        <v>4</v>
      </c>
      <c r="P145" s="27">
        <v>0</v>
      </c>
      <c r="Q145" s="27">
        <v>0</v>
      </c>
      <c r="R145"/>
      <c r="S145" s="248"/>
      <c r="T145" s="35" t="s">
        <v>103</v>
      </c>
      <c r="U145" s="104">
        <v>51.0167</v>
      </c>
      <c r="V145" s="124">
        <v>4.4667000000000003</v>
      </c>
      <c r="W145" s="32">
        <v>0</v>
      </c>
      <c r="X145" s="33">
        <v>0</v>
      </c>
      <c r="Y145" s="127">
        <v>0</v>
      </c>
      <c r="Z145" s="133"/>
      <c r="AA145" s="249"/>
      <c r="AB145"/>
      <c r="AC145"/>
      <c r="AD145" s="249"/>
      <c r="AE145"/>
      <c r="AF145" s="248"/>
      <c r="AG145" s="249"/>
      <c r="AH145"/>
      <c r="AI145" s="248"/>
      <c r="AJ145" s="249"/>
      <c r="AK145"/>
      <c r="AL145" s="248"/>
      <c r="AM145" s="251"/>
      <c r="AN145" s="250"/>
      <c r="AO145"/>
      <c r="AP145"/>
      <c r="AQ145"/>
      <c r="AR145"/>
      <c r="AS145"/>
      <c r="AT145" s="249"/>
      <c r="AU145" s="248"/>
      <c r="AV145" s="249"/>
      <c r="AW145" s="248"/>
      <c r="AX145" s="249"/>
      <c r="AY145" s="249">
        <v>1</v>
      </c>
      <c r="AZ145" s="162">
        <f>IF(AND(K145&lt;=1570,L145&gt;=1540),1,0)</f>
        <v>1</v>
      </c>
      <c r="BA145" s="162">
        <f>IF(AND(K145&lt;=1608,L145&gt;=1571),1,0)</f>
        <v>0</v>
      </c>
      <c r="BB145" s="162">
        <f>IF(AND(K145&lt;=1621,L145&gt;=1609),1,0)</f>
        <v>0</v>
      </c>
      <c r="BC145" s="162">
        <f>IF(AND(K145&lt;=1648,L145&gt;=1622),1,0)</f>
        <v>0</v>
      </c>
      <c r="BD145" s="162">
        <f>IF(AND(K145&lt;=1680,L145&gt;=1649),1,0)</f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 s="209" t="str">
        <f t="shared" si="10"/>
        <v>Stayer</v>
      </c>
      <c r="BK145" s="209" t="str">
        <f t="shared" si="11"/>
        <v>Notactive</v>
      </c>
      <c r="BL145" s="209" t="str">
        <f t="shared" si="12"/>
        <v>Notactive</v>
      </c>
      <c r="BM145" s="209" t="str">
        <f t="shared" si="13"/>
        <v>Notactive</v>
      </c>
      <c r="BN145" s="209" t="str">
        <f t="shared" si="14"/>
        <v>Notactive</v>
      </c>
    </row>
    <row r="146" spans="1:66" ht="12" customHeight="1">
      <c r="A146" s="118" t="s">
        <v>2074</v>
      </c>
      <c r="B146" s="118" t="s">
        <v>2075</v>
      </c>
      <c r="C146" s="244" t="s">
        <v>2073</v>
      </c>
      <c r="D146" s="245" t="s">
        <v>4163</v>
      </c>
      <c r="E146" s="245"/>
      <c r="F146" s="66" t="s">
        <v>39</v>
      </c>
      <c r="G146" s="66"/>
      <c r="H146"/>
      <c r="I146"/>
      <c r="J146" s="29">
        <v>0</v>
      </c>
      <c r="K146" s="114">
        <v>1565</v>
      </c>
      <c r="L146" s="115">
        <v>1569</v>
      </c>
      <c r="M146" s="240" t="str">
        <f>CONCATENATE(LEFT(K146,3),"0")</f>
        <v>1560</v>
      </c>
      <c r="N146" s="240" t="str">
        <f>CONCATENATE(LEFT(L146,3),"0")</f>
        <v>1560</v>
      </c>
      <c r="O146" s="30">
        <f>L146-K146</f>
        <v>4</v>
      </c>
      <c r="P146" s="27">
        <v>0</v>
      </c>
      <c r="Q146" s="27">
        <v>0</v>
      </c>
      <c r="R146"/>
      <c r="S146" s="248"/>
      <c r="T146" s="35" t="s">
        <v>103</v>
      </c>
      <c r="U146" s="104">
        <v>51.0167</v>
      </c>
      <c r="V146" s="124">
        <v>4.4667000000000003</v>
      </c>
      <c r="W146" s="32">
        <v>0</v>
      </c>
      <c r="X146" s="33">
        <v>0</v>
      </c>
      <c r="Y146" s="127">
        <v>0</v>
      </c>
      <c r="Z146" s="133"/>
      <c r="AA146" s="249"/>
      <c r="AB146"/>
      <c r="AC146"/>
      <c r="AD146" s="249"/>
      <c r="AE146"/>
      <c r="AF146" s="248"/>
      <c r="AG146" s="249"/>
      <c r="AH146"/>
      <c r="AI146" s="248"/>
      <c r="AJ146" s="249"/>
      <c r="AK146"/>
      <c r="AL146" s="248"/>
      <c r="AM146" s="251"/>
      <c r="AN146" s="250"/>
      <c r="AO146"/>
      <c r="AP146"/>
      <c r="AQ146"/>
      <c r="AR146"/>
      <c r="AS146"/>
      <c r="AT146" s="249"/>
      <c r="AU146" s="248"/>
      <c r="AV146" s="249"/>
      <c r="AW146" s="248"/>
      <c r="AX146" s="249"/>
      <c r="AY146" s="249">
        <v>1</v>
      </c>
      <c r="AZ146" s="162">
        <f>IF(AND(K146&lt;=1570,L146&gt;=1540),1,0)</f>
        <v>1</v>
      </c>
      <c r="BA146" s="162">
        <f>IF(AND(K146&lt;=1608,L146&gt;=1571),1,0)</f>
        <v>0</v>
      </c>
      <c r="BB146" s="162">
        <f>IF(AND(K146&lt;=1621,L146&gt;=1609),1,0)</f>
        <v>0</v>
      </c>
      <c r="BC146" s="162">
        <f>IF(AND(K146&lt;=1648,L146&gt;=1622),1,0)</f>
        <v>0</v>
      </c>
      <c r="BD146" s="162">
        <f>IF(AND(K146&lt;=1680,L146&gt;=1649),1,0)</f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 s="209" t="str">
        <f t="shared" si="10"/>
        <v>Stayer</v>
      </c>
      <c r="BK146" s="209" t="str">
        <f t="shared" si="11"/>
        <v>Notactive</v>
      </c>
      <c r="BL146" s="209" t="str">
        <f t="shared" si="12"/>
        <v>Notactive</v>
      </c>
      <c r="BM146" s="209" t="str">
        <f t="shared" si="13"/>
        <v>Notactive</v>
      </c>
      <c r="BN146" s="209" t="str">
        <f t="shared" si="14"/>
        <v>Notactive</v>
      </c>
    </row>
    <row r="147" spans="1:66" ht="12" customHeight="1">
      <c r="A147" s="118" t="s">
        <v>2038</v>
      </c>
      <c r="B147" s="118" t="s">
        <v>2039</v>
      </c>
      <c r="C147" s="242" t="s">
        <v>2076</v>
      </c>
      <c r="D147" s="245" t="s">
        <v>4163</v>
      </c>
      <c r="E147" s="246"/>
      <c r="F147" s="66" t="s">
        <v>43</v>
      </c>
      <c r="G147" s="66"/>
      <c r="H147"/>
      <c r="I147"/>
      <c r="J147" s="29">
        <v>0</v>
      </c>
      <c r="K147" s="114">
        <v>1565</v>
      </c>
      <c r="L147" s="115">
        <v>1569</v>
      </c>
      <c r="M147" s="240" t="str">
        <f>CONCATENATE(LEFT(K147,3),"0")</f>
        <v>1560</v>
      </c>
      <c r="N147" s="240" t="str">
        <f>CONCATENATE(LEFT(L147,3),"0")</f>
        <v>1560</v>
      </c>
      <c r="O147" s="30">
        <f>L147-K147</f>
        <v>4</v>
      </c>
      <c r="P147" s="27">
        <v>0</v>
      </c>
      <c r="Q147" s="27">
        <v>0</v>
      </c>
      <c r="R147"/>
      <c r="S147" s="248"/>
      <c r="T147" s="35" t="s">
        <v>103</v>
      </c>
      <c r="U147" s="104">
        <v>51.0167</v>
      </c>
      <c r="V147" s="124">
        <v>4.4667000000000003</v>
      </c>
      <c r="W147" s="32">
        <v>0</v>
      </c>
      <c r="X147" s="33">
        <v>0</v>
      </c>
      <c r="Y147" s="127">
        <v>0</v>
      </c>
      <c r="Z147" s="133"/>
      <c r="AA147" s="249"/>
      <c r="AB147"/>
      <c r="AC147"/>
      <c r="AD147" s="249"/>
      <c r="AE147"/>
      <c r="AF147" s="248"/>
      <c r="AG147" s="249"/>
      <c r="AH147"/>
      <c r="AI147" s="248"/>
      <c r="AJ147" s="249"/>
      <c r="AK147"/>
      <c r="AL147" s="248"/>
      <c r="AM147" s="251"/>
      <c r="AN147" s="250"/>
      <c r="AO147"/>
      <c r="AP147"/>
      <c r="AQ147"/>
      <c r="AR147"/>
      <c r="AS147"/>
      <c r="AT147" s="249"/>
      <c r="AU147" s="248"/>
      <c r="AV147" s="249"/>
      <c r="AW147" s="248"/>
      <c r="AX147" s="249"/>
      <c r="AY147" s="249">
        <v>1</v>
      </c>
      <c r="AZ147" s="162">
        <f>IF(AND(K147&lt;=1570,L147&gt;=1540),1,0)</f>
        <v>1</v>
      </c>
      <c r="BA147" s="162">
        <f>IF(AND(K147&lt;=1608,L147&gt;=1571),1,0)</f>
        <v>0</v>
      </c>
      <c r="BB147" s="162">
        <f>IF(AND(K147&lt;=1621,L147&gt;=1609),1,0)</f>
        <v>0</v>
      </c>
      <c r="BC147" s="162">
        <f>IF(AND(K147&lt;=1648,L147&gt;=1622),1,0)</f>
        <v>0</v>
      </c>
      <c r="BD147" s="162">
        <f>IF(AND(K147&lt;=1680,L147&gt;=1649),1,0)</f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 s="209" t="str">
        <f t="shared" si="10"/>
        <v>Stayer</v>
      </c>
      <c r="BK147" s="209" t="str">
        <f t="shared" si="11"/>
        <v>Notactive</v>
      </c>
      <c r="BL147" s="209" t="str">
        <f t="shared" si="12"/>
        <v>Notactive</v>
      </c>
      <c r="BM147" s="209" t="str">
        <f t="shared" si="13"/>
        <v>Notactive</v>
      </c>
      <c r="BN147" s="209" t="str">
        <f t="shared" si="14"/>
        <v>Notactive</v>
      </c>
    </row>
    <row r="148" spans="1:66" ht="12" customHeight="1">
      <c r="A148" s="118" t="s">
        <v>2079</v>
      </c>
      <c r="B148" s="118" t="s">
        <v>2080</v>
      </c>
      <c r="C148" s="242" t="s">
        <v>2078</v>
      </c>
      <c r="D148" s="245" t="s">
        <v>4163</v>
      </c>
      <c r="E148" s="246"/>
      <c r="F148" s="66" t="s">
        <v>43</v>
      </c>
      <c r="G148" s="66"/>
      <c r="H148"/>
      <c r="I148"/>
      <c r="J148" s="29">
        <v>0</v>
      </c>
      <c r="K148" s="114">
        <v>1566</v>
      </c>
      <c r="L148" s="115">
        <v>1570</v>
      </c>
      <c r="M148" s="240" t="str">
        <f>CONCATENATE(LEFT(K148,3),"0")</f>
        <v>1560</v>
      </c>
      <c r="N148" s="240" t="str">
        <f>CONCATENATE(LEFT(L148,3),"0")</f>
        <v>1570</v>
      </c>
      <c r="O148" s="30">
        <f>L148-K148</f>
        <v>4</v>
      </c>
      <c r="P148" s="27">
        <v>0</v>
      </c>
      <c r="Q148" s="27">
        <v>0</v>
      </c>
      <c r="R148"/>
      <c r="S148" s="248"/>
      <c r="T148" s="35" t="s">
        <v>103</v>
      </c>
      <c r="U148" s="104">
        <v>51.0167</v>
      </c>
      <c r="V148" s="124">
        <v>4.4667000000000003</v>
      </c>
      <c r="W148" s="32">
        <v>0</v>
      </c>
      <c r="X148" s="33">
        <v>0</v>
      </c>
      <c r="Y148" s="127">
        <v>0</v>
      </c>
      <c r="Z148" s="133"/>
      <c r="AA148" s="249"/>
      <c r="AB148"/>
      <c r="AC148"/>
      <c r="AD148" s="249"/>
      <c r="AE148"/>
      <c r="AF148" s="248"/>
      <c r="AG148" s="249"/>
      <c r="AH148"/>
      <c r="AI148" s="248"/>
      <c r="AJ148" s="249"/>
      <c r="AK148"/>
      <c r="AL148" s="248"/>
      <c r="AM148" s="251"/>
      <c r="AN148" s="250"/>
      <c r="AO148"/>
      <c r="AP148"/>
      <c r="AQ148"/>
      <c r="AR148"/>
      <c r="AS148"/>
      <c r="AT148" s="249"/>
      <c r="AU148" s="248"/>
      <c r="AV148" s="249"/>
      <c r="AW148" s="248"/>
      <c r="AX148" s="249"/>
      <c r="AY148" s="249">
        <v>1</v>
      </c>
      <c r="AZ148" s="162">
        <f>IF(AND(K148&lt;=1570,L148&gt;=1540),1,0)</f>
        <v>1</v>
      </c>
      <c r="BA148" s="162">
        <f>IF(AND(K148&lt;=1608,L148&gt;=1571),1,0)</f>
        <v>0</v>
      </c>
      <c r="BB148" s="162">
        <f>IF(AND(K148&lt;=1621,L148&gt;=1609),1,0)</f>
        <v>0</v>
      </c>
      <c r="BC148" s="162">
        <f>IF(AND(K148&lt;=1648,L148&gt;=1622),1,0)</f>
        <v>0</v>
      </c>
      <c r="BD148" s="162">
        <f>IF(AND(K148&lt;=1680,L148&gt;=1649),1,0)</f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 s="209" t="str">
        <f t="shared" si="10"/>
        <v>Stayer</v>
      </c>
      <c r="BK148" s="209" t="str">
        <f t="shared" si="11"/>
        <v>Notactive</v>
      </c>
      <c r="BL148" s="209" t="str">
        <f t="shared" si="12"/>
        <v>Notactive</v>
      </c>
      <c r="BM148" s="209" t="str">
        <f t="shared" si="13"/>
        <v>Notactive</v>
      </c>
      <c r="BN148" s="209" t="str">
        <f t="shared" si="14"/>
        <v>Notactive</v>
      </c>
    </row>
    <row r="149" spans="1:66" ht="12" customHeight="1">
      <c r="A149" s="118" t="s">
        <v>2082</v>
      </c>
      <c r="B149" s="118" t="s">
        <v>2083</v>
      </c>
      <c r="C149" s="244" t="s">
        <v>2081</v>
      </c>
      <c r="D149" s="245" t="s">
        <v>4163</v>
      </c>
      <c r="E149" s="245"/>
      <c r="F149" s="66" t="s">
        <v>43</v>
      </c>
      <c r="G149" s="66"/>
      <c r="H149"/>
      <c r="I149"/>
      <c r="J149" s="29">
        <v>0</v>
      </c>
      <c r="K149" s="114">
        <v>1567</v>
      </c>
      <c r="L149" s="115">
        <v>1571</v>
      </c>
      <c r="M149" s="240" t="str">
        <f>CONCATENATE(LEFT(K149,3),"0")</f>
        <v>1560</v>
      </c>
      <c r="N149" s="240" t="str">
        <f>CONCATENATE(LEFT(L149,3),"0")</f>
        <v>1570</v>
      </c>
      <c r="O149" s="30">
        <f>L149-K149</f>
        <v>4</v>
      </c>
      <c r="P149" s="27">
        <v>0</v>
      </c>
      <c r="Q149" s="27">
        <v>0</v>
      </c>
      <c r="R149"/>
      <c r="S149" s="248"/>
      <c r="T149" s="35" t="s">
        <v>103</v>
      </c>
      <c r="U149" s="104">
        <v>51.0167</v>
      </c>
      <c r="V149" s="124">
        <v>4.4667000000000003</v>
      </c>
      <c r="W149" s="32">
        <v>0</v>
      </c>
      <c r="X149" s="33">
        <v>0</v>
      </c>
      <c r="Y149" s="127">
        <v>0</v>
      </c>
      <c r="Z149" s="133"/>
      <c r="AA149" s="249"/>
      <c r="AB149"/>
      <c r="AC149"/>
      <c r="AD149" s="249"/>
      <c r="AE149"/>
      <c r="AF149" s="248"/>
      <c r="AG149" s="249"/>
      <c r="AH149"/>
      <c r="AI149" s="248"/>
      <c r="AJ149" s="249"/>
      <c r="AK149"/>
      <c r="AL149" s="248"/>
      <c r="AM149" s="251"/>
      <c r="AN149" s="250"/>
      <c r="AO149"/>
      <c r="AP149"/>
      <c r="AQ149"/>
      <c r="AR149"/>
      <c r="AS149"/>
      <c r="AT149" s="249"/>
      <c r="AU149" s="248"/>
      <c r="AV149" s="249"/>
      <c r="AW149" s="248"/>
      <c r="AX149" s="249"/>
      <c r="AY149" s="249">
        <v>1</v>
      </c>
      <c r="AZ149" s="162">
        <f>IF(AND(K149&lt;=1570,L149&gt;=1540),1,0)</f>
        <v>1</v>
      </c>
      <c r="BA149" s="162">
        <f>IF(AND(K149&lt;=1608,L149&gt;=1571),1,0)</f>
        <v>1</v>
      </c>
      <c r="BB149" s="162">
        <f>IF(AND(K149&lt;=1621,L149&gt;=1609),1,0)</f>
        <v>0</v>
      </c>
      <c r="BC149" s="162">
        <f>IF(AND(K149&lt;=1648,L149&gt;=1622),1,0)</f>
        <v>0</v>
      </c>
      <c r="BD149" s="162">
        <f>IF(AND(K149&lt;=1680,L149&gt;=1649),1,0)</f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 s="209" t="str">
        <f t="shared" si="10"/>
        <v>Stayer</v>
      </c>
      <c r="BK149" s="209" t="str">
        <f t="shared" si="11"/>
        <v>Stayer</v>
      </c>
      <c r="BL149" s="209" t="str">
        <f t="shared" si="12"/>
        <v>Notactive</v>
      </c>
      <c r="BM149" s="209" t="str">
        <f t="shared" si="13"/>
        <v>Notactive</v>
      </c>
      <c r="BN149" s="209" t="str">
        <f t="shared" si="14"/>
        <v>Notactive</v>
      </c>
    </row>
    <row r="150" spans="1:66" ht="12" customHeight="1">
      <c r="A150" s="118" t="s">
        <v>2085</v>
      </c>
      <c r="B150" s="118" t="s">
        <v>2086</v>
      </c>
      <c r="C150" s="242" t="s">
        <v>2084</v>
      </c>
      <c r="D150" s="245" t="s">
        <v>4163</v>
      </c>
      <c r="E150" s="246"/>
      <c r="F150" s="114" t="s">
        <v>39</v>
      </c>
      <c r="G150" s="114"/>
      <c r="H150"/>
      <c r="I150"/>
      <c r="J150" s="29">
        <v>0</v>
      </c>
      <c r="K150" s="114">
        <v>1567</v>
      </c>
      <c r="L150" s="115">
        <v>1571</v>
      </c>
      <c r="M150" s="240" t="str">
        <f>CONCATENATE(LEFT(K150,3),"0")</f>
        <v>1560</v>
      </c>
      <c r="N150" s="240" t="str">
        <f>CONCATENATE(LEFT(L150,3),"0")</f>
        <v>1570</v>
      </c>
      <c r="O150" s="30">
        <f>L150-K150</f>
        <v>4</v>
      </c>
      <c r="P150" s="27">
        <v>0</v>
      </c>
      <c r="Q150" s="27">
        <v>0</v>
      </c>
      <c r="R150"/>
      <c r="S150" s="248"/>
      <c r="T150" s="35" t="s">
        <v>103</v>
      </c>
      <c r="U150" s="104">
        <v>51.0167</v>
      </c>
      <c r="V150" s="124">
        <v>4.4667000000000003</v>
      </c>
      <c r="W150" s="32">
        <v>0</v>
      </c>
      <c r="X150" s="33">
        <v>0</v>
      </c>
      <c r="Y150" s="127">
        <v>0</v>
      </c>
      <c r="Z150" s="133"/>
      <c r="AA150" s="249"/>
      <c r="AB150"/>
      <c r="AC150"/>
      <c r="AD150" s="249"/>
      <c r="AE150"/>
      <c r="AF150" s="248"/>
      <c r="AG150" s="249"/>
      <c r="AH150"/>
      <c r="AI150" s="248"/>
      <c r="AJ150" s="249"/>
      <c r="AK150"/>
      <c r="AL150" s="248"/>
      <c r="AM150" s="251"/>
      <c r="AN150" s="250"/>
      <c r="AO150"/>
      <c r="AP150"/>
      <c r="AQ150"/>
      <c r="AR150"/>
      <c r="AS150"/>
      <c r="AT150" s="249"/>
      <c r="AU150" s="248"/>
      <c r="AV150" s="249"/>
      <c r="AW150" s="248"/>
      <c r="AX150" s="249"/>
      <c r="AY150" s="249">
        <v>1</v>
      </c>
      <c r="AZ150" s="162">
        <f>IF(AND(K150&lt;=1570,L150&gt;=1540),1,0)</f>
        <v>1</v>
      </c>
      <c r="BA150" s="162">
        <f>IF(AND(K150&lt;=1608,L150&gt;=1571),1,0)</f>
        <v>1</v>
      </c>
      <c r="BB150" s="162">
        <f>IF(AND(K150&lt;=1621,L150&gt;=1609),1,0)</f>
        <v>0</v>
      </c>
      <c r="BC150" s="162">
        <f>IF(AND(K150&lt;=1648,L150&gt;=1622),1,0)</f>
        <v>0</v>
      </c>
      <c r="BD150" s="162">
        <f>IF(AND(K150&lt;=1680,L150&gt;=1649),1,0)</f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 s="209" t="str">
        <f t="shared" si="10"/>
        <v>Stayer</v>
      </c>
      <c r="BK150" s="209" t="str">
        <f t="shared" si="11"/>
        <v>Stayer</v>
      </c>
      <c r="BL150" s="209" t="str">
        <f t="shared" si="12"/>
        <v>Notactive</v>
      </c>
      <c r="BM150" s="209" t="str">
        <f t="shared" si="13"/>
        <v>Notactive</v>
      </c>
      <c r="BN150" s="209" t="str">
        <f t="shared" si="14"/>
        <v>Notactive</v>
      </c>
    </row>
    <row r="151" spans="1:66" ht="12" customHeight="1">
      <c r="A151" s="118" t="s">
        <v>2088</v>
      </c>
      <c r="B151" s="118" t="s">
        <v>2089</v>
      </c>
      <c r="C151" s="244" t="s">
        <v>2087</v>
      </c>
      <c r="D151" s="245" t="s">
        <v>4163</v>
      </c>
      <c r="E151" s="245"/>
      <c r="F151" s="66" t="s">
        <v>1211</v>
      </c>
      <c r="G151" s="66"/>
      <c r="H151"/>
      <c r="I151"/>
      <c r="J151" s="29">
        <v>0</v>
      </c>
      <c r="K151" s="114">
        <v>1567</v>
      </c>
      <c r="L151" s="115">
        <v>1571</v>
      </c>
      <c r="M151" s="240" t="str">
        <f>CONCATENATE(LEFT(K151,3),"0")</f>
        <v>1560</v>
      </c>
      <c r="N151" s="240" t="str">
        <f>CONCATENATE(LEFT(L151,3),"0")</f>
        <v>1570</v>
      </c>
      <c r="O151" s="30">
        <f>L151-K151</f>
        <v>4</v>
      </c>
      <c r="P151" s="27">
        <v>0</v>
      </c>
      <c r="Q151" s="27">
        <v>0</v>
      </c>
      <c r="R151"/>
      <c r="S151" s="248"/>
      <c r="T151" s="35" t="s">
        <v>103</v>
      </c>
      <c r="U151" s="104">
        <v>51.0167</v>
      </c>
      <c r="V151" s="124">
        <v>4.4667000000000003</v>
      </c>
      <c r="W151" s="32">
        <v>0</v>
      </c>
      <c r="X151" s="33">
        <v>0</v>
      </c>
      <c r="Y151" s="127">
        <v>0</v>
      </c>
      <c r="Z151" s="133"/>
      <c r="AA151" s="249"/>
      <c r="AB151"/>
      <c r="AC151"/>
      <c r="AD151" s="249"/>
      <c r="AE151"/>
      <c r="AF151" s="248"/>
      <c r="AG151" s="249"/>
      <c r="AH151"/>
      <c r="AI151" s="248"/>
      <c r="AJ151" s="249"/>
      <c r="AK151"/>
      <c r="AL151" s="248"/>
      <c r="AM151" s="251"/>
      <c r="AN151" s="250"/>
      <c r="AO151"/>
      <c r="AP151"/>
      <c r="AQ151"/>
      <c r="AR151"/>
      <c r="AS151"/>
      <c r="AT151" s="249"/>
      <c r="AU151" s="248"/>
      <c r="AV151" s="249"/>
      <c r="AW151" s="248"/>
      <c r="AX151" s="249"/>
      <c r="AY151" s="249">
        <v>1</v>
      </c>
      <c r="AZ151" s="162">
        <f>IF(AND(K151&lt;=1570,L151&gt;=1540),1,0)</f>
        <v>1</v>
      </c>
      <c r="BA151" s="162">
        <f>IF(AND(K151&lt;=1608,L151&gt;=1571),1,0)</f>
        <v>1</v>
      </c>
      <c r="BB151" s="162">
        <f>IF(AND(K151&lt;=1621,L151&gt;=1609),1,0)</f>
        <v>0</v>
      </c>
      <c r="BC151" s="162">
        <f>IF(AND(K151&lt;=1648,L151&gt;=1622),1,0)</f>
        <v>0</v>
      </c>
      <c r="BD151" s="162">
        <f>IF(AND(K151&lt;=1680,L151&gt;=1649),1,0)</f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 s="209" t="str">
        <f t="shared" si="10"/>
        <v>Stayer</v>
      </c>
      <c r="BK151" s="209" t="str">
        <f t="shared" si="11"/>
        <v>Stayer</v>
      </c>
      <c r="BL151" s="209" t="str">
        <f t="shared" si="12"/>
        <v>Notactive</v>
      </c>
      <c r="BM151" s="209" t="str">
        <f t="shared" si="13"/>
        <v>Notactive</v>
      </c>
      <c r="BN151" s="209" t="str">
        <f t="shared" si="14"/>
        <v>Notactive</v>
      </c>
    </row>
    <row r="152" spans="1:66" ht="12" customHeight="1">
      <c r="A152" s="118" t="s">
        <v>2091</v>
      </c>
      <c r="B152" s="118" t="s">
        <v>2092</v>
      </c>
      <c r="C152" s="242" t="s">
        <v>2090</v>
      </c>
      <c r="D152" s="245" t="s">
        <v>4163</v>
      </c>
      <c r="E152" s="246"/>
      <c r="F152" s="66" t="s">
        <v>39</v>
      </c>
      <c r="G152" s="66"/>
      <c r="H152"/>
      <c r="I152"/>
      <c r="J152" s="29">
        <v>0</v>
      </c>
      <c r="K152" s="114">
        <v>1567</v>
      </c>
      <c r="L152" s="115">
        <v>1571</v>
      </c>
      <c r="M152" s="240" t="str">
        <f>CONCATENATE(LEFT(K152,3),"0")</f>
        <v>1560</v>
      </c>
      <c r="N152" s="240" t="str">
        <f>CONCATENATE(LEFT(L152,3),"0")</f>
        <v>1570</v>
      </c>
      <c r="O152" s="30">
        <f>L152-K152</f>
        <v>4</v>
      </c>
      <c r="P152" s="27">
        <v>0</v>
      </c>
      <c r="Q152" s="27">
        <v>0</v>
      </c>
      <c r="R152"/>
      <c r="S152" s="248"/>
      <c r="T152" s="35" t="s">
        <v>103</v>
      </c>
      <c r="U152" s="104">
        <v>51.0167</v>
      </c>
      <c r="V152" s="124">
        <v>4.4667000000000003</v>
      </c>
      <c r="W152" s="32">
        <v>0</v>
      </c>
      <c r="X152" s="33">
        <v>0</v>
      </c>
      <c r="Y152" s="127">
        <v>0</v>
      </c>
      <c r="Z152" s="133"/>
      <c r="AA152" s="249"/>
      <c r="AB152"/>
      <c r="AC152"/>
      <c r="AD152" s="249"/>
      <c r="AE152"/>
      <c r="AF152" s="248"/>
      <c r="AG152" s="249"/>
      <c r="AH152"/>
      <c r="AI152" s="248"/>
      <c r="AJ152" s="249"/>
      <c r="AK152"/>
      <c r="AL152" s="248"/>
      <c r="AM152" s="251"/>
      <c r="AN152" s="250"/>
      <c r="AO152"/>
      <c r="AP152"/>
      <c r="AQ152"/>
      <c r="AR152"/>
      <c r="AS152"/>
      <c r="AT152" s="249"/>
      <c r="AU152" s="248"/>
      <c r="AV152" s="249"/>
      <c r="AW152" s="248"/>
      <c r="AX152" s="249"/>
      <c r="AY152" s="249">
        <v>1</v>
      </c>
      <c r="AZ152" s="162">
        <f>IF(AND(K152&lt;=1570,L152&gt;=1540),1,0)</f>
        <v>1</v>
      </c>
      <c r="BA152" s="162">
        <f>IF(AND(K152&lt;=1608,L152&gt;=1571),1,0)</f>
        <v>1</v>
      </c>
      <c r="BB152" s="162">
        <f>IF(AND(K152&lt;=1621,L152&gt;=1609),1,0)</f>
        <v>0</v>
      </c>
      <c r="BC152" s="162">
        <f>IF(AND(K152&lt;=1648,L152&gt;=1622),1,0)</f>
        <v>0</v>
      </c>
      <c r="BD152" s="162">
        <f>IF(AND(K152&lt;=1680,L152&gt;=1649),1,0)</f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 s="209" t="str">
        <f t="shared" si="10"/>
        <v>Stayer</v>
      </c>
      <c r="BK152" s="209" t="str">
        <f t="shared" si="11"/>
        <v>Stayer</v>
      </c>
      <c r="BL152" s="209" t="str">
        <f t="shared" si="12"/>
        <v>Notactive</v>
      </c>
      <c r="BM152" s="209" t="str">
        <f t="shared" si="13"/>
        <v>Notactive</v>
      </c>
      <c r="BN152" s="209" t="str">
        <f t="shared" si="14"/>
        <v>Notactive</v>
      </c>
    </row>
    <row r="153" spans="1:66" ht="12" customHeight="1">
      <c r="A153" s="118" t="s">
        <v>2094</v>
      </c>
      <c r="B153" s="118" t="s">
        <v>2046</v>
      </c>
      <c r="C153" s="244" t="s">
        <v>2093</v>
      </c>
      <c r="D153" s="245" t="s">
        <v>4163</v>
      </c>
      <c r="E153" s="245"/>
      <c r="F153" s="114" t="s">
        <v>39</v>
      </c>
      <c r="G153" s="114"/>
      <c r="H153"/>
      <c r="I153"/>
      <c r="J153" s="29">
        <v>0</v>
      </c>
      <c r="K153" s="114">
        <v>1568</v>
      </c>
      <c r="L153" s="115">
        <v>1572</v>
      </c>
      <c r="M153" s="240" t="str">
        <f>CONCATENATE(LEFT(K153,3),"0")</f>
        <v>1560</v>
      </c>
      <c r="N153" s="240" t="str">
        <f>CONCATENATE(LEFT(L153,3),"0")</f>
        <v>1570</v>
      </c>
      <c r="O153" s="30">
        <f>L153-K153</f>
        <v>4</v>
      </c>
      <c r="P153" s="27">
        <v>0</v>
      </c>
      <c r="Q153" s="27">
        <v>0</v>
      </c>
      <c r="R153"/>
      <c r="S153" s="248"/>
      <c r="T153" s="35" t="s">
        <v>103</v>
      </c>
      <c r="U153" s="104">
        <v>51.0167</v>
      </c>
      <c r="V153" s="124">
        <v>4.4667000000000003</v>
      </c>
      <c r="W153" s="32">
        <v>0</v>
      </c>
      <c r="X153" s="33">
        <v>0</v>
      </c>
      <c r="Y153" s="127">
        <v>0</v>
      </c>
      <c r="Z153" s="133"/>
      <c r="AA153" s="249"/>
      <c r="AB153"/>
      <c r="AC153"/>
      <c r="AD153" s="249"/>
      <c r="AE153"/>
      <c r="AF153" s="248"/>
      <c r="AG153" s="249"/>
      <c r="AH153"/>
      <c r="AI153" s="248"/>
      <c r="AJ153" s="249"/>
      <c r="AK153"/>
      <c r="AL153" s="248"/>
      <c r="AM153" s="251"/>
      <c r="AN153" s="250"/>
      <c r="AO153"/>
      <c r="AP153"/>
      <c r="AQ153"/>
      <c r="AR153"/>
      <c r="AS153"/>
      <c r="AT153" s="249"/>
      <c r="AU153" s="248"/>
      <c r="AV153" s="249"/>
      <c r="AW153" s="248"/>
      <c r="AX153" s="249"/>
      <c r="AY153" s="249">
        <v>1</v>
      </c>
      <c r="AZ153" s="162">
        <f>IF(AND(K153&lt;=1570,L153&gt;=1540),1,0)</f>
        <v>1</v>
      </c>
      <c r="BA153" s="162">
        <f>IF(AND(K153&lt;=1608,L153&gt;=1571),1,0)</f>
        <v>1</v>
      </c>
      <c r="BB153" s="162">
        <f>IF(AND(K153&lt;=1621,L153&gt;=1609),1,0)</f>
        <v>0</v>
      </c>
      <c r="BC153" s="162">
        <f>IF(AND(K153&lt;=1648,L153&gt;=1622),1,0)</f>
        <v>0</v>
      </c>
      <c r="BD153" s="162">
        <f>IF(AND(K153&lt;=1680,L153&gt;=1649),1,0)</f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 s="209" t="str">
        <f t="shared" si="10"/>
        <v>Stayer</v>
      </c>
      <c r="BK153" s="209" t="str">
        <f t="shared" si="11"/>
        <v>Stayer</v>
      </c>
      <c r="BL153" s="209" t="str">
        <f t="shared" si="12"/>
        <v>Notactive</v>
      </c>
      <c r="BM153" s="209" t="str">
        <f t="shared" si="13"/>
        <v>Notactive</v>
      </c>
      <c r="BN153" s="209" t="str">
        <f t="shared" si="14"/>
        <v>Notactive</v>
      </c>
    </row>
    <row r="154" spans="1:66" ht="12" customHeight="1">
      <c r="A154" s="118" t="s">
        <v>2096</v>
      </c>
      <c r="B154" s="118" t="s">
        <v>1658</v>
      </c>
      <c r="C154" s="242" t="s">
        <v>2095</v>
      </c>
      <c r="D154" s="245" t="s">
        <v>4163</v>
      </c>
      <c r="E154" s="246"/>
      <c r="F154" s="66" t="s">
        <v>39</v>
      </c>
      <c r="G154" s="66"/>
      <c r="H154"/>
      <c r="I154"/>
      <c r="J154" s="29">
        <v>0</v>
      </c>
      <c r="K154" s="114">
        <v>1568</v>
      </c>
      <c r="L154" s="115">
        <v>1572</v>
      </c>
      <c r="M154" s="240" t="str">
        <f>CONCATENATE(LEFT(K154,3),"0")</f>
        <v>1560</v>
      </c>
      <c r="N154" s="240" t="str">
        <f>CONCATENATE(LEFT(L154,3),"0")</f>
        <v>1570</v>
      </c>
      <c r="O154" s="30">
        <f>L154-K154</f>
        <v>4</v>
      </c>
      <c r="P154" s="27">
        <v>0</v>
      </c>
      <c r="Q154" s="27">
        <v>0</v>
      </c>
      <c r="R154"/>
      <c r="S154" s="248"/>
      <c r="T154" s="35" t="s">
        <v>103</v>
      </c>
      <c r="U154" s="104">
        <v>51.0167</v>
      </c>
      <c r="V154" s="124">
        <v>4.4667000000000003</v>
      </c>
      <c r="W154" s="32">
        <v>0</v>
      </c>
      <c r="X154" s="33">
        <v>0</v>
      </c>
      <c r="Y154" s="127">
        <v>0</v>
      </c>
      <c r="Z154" s="133"/>
      <c r="AA154" s="249"/>
      <c r="AB154"/>
      <c r="AC154"/>
      <c r="AD154" s="249"/>
      <c r="AE154"/>
      <c r="AF154" s="248"/>
      <c r="AG154" s="249"/>
      <c r="AH154"/>
      <c r="AI154" s="248"/>
      <c r="AJ154" s="249"/>
      <c r="AK154"/>
      <c r="AL154" s="248"/>
      <c r="AM154" s="251"/>
      <c r="AN154" s="250"/>
      <c r="AO154"/>
      <c r="AP154"/>
      <c r="AQ154"/>
      <c r="AR154"/>
      <c r="AS154"/>
      <c r="AT154" s="249"/>
      <c r="AU154" s="248"/>
      <c r="AV154" s="249"/>
      <c r="AW154" s="248"/>
      <c r="AX154" s="249"/>
      <c r="AY154" s="249">
        <v>1</v>
      </c>
      <c r="AZ154" s="162">
        <f>IF(AND(K154&lt;=1570,L154&gt;=1540),1,0)</f>
        <v>1</v>
      </c>
      <c r="BA154" s="162">
        <f>IF(AND(K154&lt;=1608,L154&gt;=1571),1,0)</f>
        <v>1</v>
      </c>
      <c r="BB154" s="162">
        <f>IF(AND(K154&lt;=1621,L154&gt;=1609),1,0)</f>
        <v>0</v>
      </c>
      <c r="BC154" s="162">
        <f>IF(AND(K154&lt;=1648,L154&gt;=1622),1,0)</f>
        <v>0</v>
      </c>
      <c r="BD154" s="162">
        <f>IF(AND(K154&lt;=1680,L154&gt;=1649),1,0)</f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 s="209" t="str">
        <f t="shared" si="10"/>
        <v>Stayer</v>
      </c>
      <c r="BK154" s="209" t="str">
        <f t="shared" si="11"/>
        <v>Stayer</v>
      </c>
      <c r="BL154" s="209" t="str">
        <f t="shared" si="12"/>
        <v>Notactive</v>
      </c>
      <c r="BM154" s="209" t="str">
        <f t="shared" si="13"/>
        <v>Notactive</v>
      </c>
      <c r="BN154" s="209" t="str">
        <f t="shared" si="14"/>
        <v>Notactive</v>
      </c>
    </row>
    <row r="155" spans="1:66" ht="12" customHeight="1">
      <c r="A155" s="118" t="s">
        <v>2098</v>
      </c>
      <c r="B155" s="118" t="s">
        <v>2099</v>
      </c>
      <c r="C155" s="244" t="s">
        <v>2097</v>
      </c>
      <c r="D155" s="245" t="s">
        <v>4163</v>
      </c>
      <c r="E155" s="245"/>
      <c r="F155" s="66" t="s">
        <v>43</v>
      </c>
      <c r="G155" s="66"/>
      <c r="H155">
        <v>1</v>
      </c>
      <c r="I155"/>
      <c r="J155" s="29">
        <v>0</v>
      </c>
      <c r="K155" s="114">
        <v>1568</v>
      </c>
      <c r="L155" s="115">
        <v>1572</v>
      </c>
      <c r="M155" s="240" t="str">
        <f>CONCATENATE(LEFT(K155,3),"0")</f>
        <v>1560</v>
      </c>
      <c r="N155" s="240" t="str">
        <f>CONCATENATE(LEFT(L155,3),"0")</f>
        <v>1570</v>
      </c>
      <c r="O155" s="30">
        <f>L155-K155</f>
        <v>4</v>
      </c>
      <c r="P155" s="27">
        <v>0</v>
      </c>
      <c r="Q155" s="27">
        <v>0</v>
      </c>
      <c r="R155"/>
      <c r="S155" s="248"/>
      <c r="T155" s="35" t="s">
        <v>103</v>
      </c>
      <c r="U155" s="104">
        <v>51.0167</v>
      </c>
      <c r="V155" s="124">
        <v>4.4667000000000003</v>
      </c>
      <c r="W155" s="32">
        <v>0</v>
      </c>
      <c r="X155" s="33">
        <v>0</v>
      </c>
      <c r="Y155" s="127">
        <v>0</v>
      </c>
      <c r="Z155" s="133"/>
      <c r="AA155" s="249"/>
      <c r="AB155"/>
      <c r="AC155"/>
      <c r="AD155" s="249"/>
      <c r="AE155"/>
      <c r="AF155" s="248"/>
      <c r="AG155" s="249"/>
      <c r="AH155"/>
      <c r="AI155" s="248"/>
      <c r="AJ155" s="249"/>
      <c r="AK155"/>
      <c r="AL155" s="248"/>
      <c r="AM155" s="251"/>
      <c r="AN155" s="250"/>
      <c r="AO155"/>
      <c r="AP155"/>
      <c r="AQ155"/>
      <c r="AR155"/>
      <c r="AS155"/>
      <c r="AT155" s="249"/>
      <c r="AU155" s="248"/>
      <c r="AV155" s="249"/>
      <c r="AW155" s="248"/>
      <c r="AX155" s="249"/>
      <c r="AY155" s="249">
        <v>1</v>
      </c>
      <c r="AZ155" s="162">
        <f>IF(AND(K155&lt;=1570,L155&gt;=1540),1,0)</f>
        <v>1</v>
      </c>
      <c r="BA155" s="162">
        <f>IF(AND(K155&lt;=1608,L155&gt;=1571),1,0)</f>
        <v>1</v>
      </c>
      <c r="BB155" s="162">
        <f>IF(AND(K155&lt;=1621,L155&gt;=1609),1,0)</f>
        <v>0</v>
      </c>
      <c r="BC155" s="162">
        <f>IF(AND(K155&lt;=1648,L155&gt;=1622),1,0)</f>
        <v>0</v>
      </c>
      <c r="BD155" s="162">
        <f>IF(AND(K155&lt;=1680,L155&gt;=1649),1,0)</f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 s="209" t="str">
        <f t="shared" si="10"/>
        <v>Stayer</v>
      </c>
      <c r="BK155" s="209" t="str">
        <f t="shared" si="11"/>
        <v>Stayer</v>
      </c>
      <c r="BL155" s="209" t="str">
        <f t="shared" si="12"/>
        <v>Notactive</v>
      </c>
      <c r="BM155" s="209" t="str">
        <f t="shared" si="13"/>
        <v>Notactive</v>
      </c>
      <c r="BN155" s="209" t="str">
        <f t="shared" si="14"/>
        <v>Notactive</v>
      </c>
    </row>
    <row r="156" spans="1:66" ht="12" customHeight="1">
      <c r="A156" s="118" t="s">
        <v>2101</v>
      </c>
      <c r="B156" s="118" t="s">
        <v>2102</v>
      </c>
      <c r="C156" s="242" t="s">
        <v>2100</v>
      </c>
      <c r="D156" s="245" t="s">
        <v>4163</v>
      </c>
      <c r="E156" s="246"/>
      <c r="F156" s="114" t="s">
        <v>39</v>
      </c>
      <c r="G156" s="114"/>
      <c r="H156"/>
      <c r="I156"/>
      <c r="J156" s="29">
        <v>0</v>
      </c>
      <c r="K156" s="114">
        <v>1568</v>
      </c>
      <c r="L156" s="115">
        <v>1572</v>
      </c>
      <c r="M156" s="240" t="str">
        <f>CONCATENATE(LEFT(K156,3),"0")</f>
        <v>1560</v>
      </c>
      <c r="N156" s="240" t="str">
        <f>CONCATENATE(LEFT(L156,3),"0")</f>
        <v>1570</v>
      </c>
      <c r="O156" s="30">
        <f>L156-K156</f>
        <v>4</v>
      </c>
      <c r="P156" s="27">
        <v>0</v>
      </c>
      <c r="Q156" s="27">
        <v>0</v>
      </c>
      <c r="R156"/>
      <c r="S156" s="248"/>
      <c r="T156" s="35" t="s">
        <v>103</v>
      </c>
      <c r="U156" s="104">
        <v>51.0167</v>
      </c>
      <c r="V156" s="124">
        <v>4.4667000000000003</v>
      </c>
      <c r="W156" s="32">
        <v>0</v>
      </c>
      <c r="X156" s="33">
        <v>0</v>
      </c>
      <c r="Y156" s="127">
        <v>0</v>
      </c>
      <c r="Z156" s="133"/>
      <c r="AA156" s="249"/>
      <c r="AB156"/>
      <c r="AC156"/>
      <c r="AD156" s="249"/>
      <c r="AE156"/>
      <c r="AF156" s="248"/>
      <c r="AG156" s="249"/>
      <c r="AH156"/>
      <c r="AI156" s="248"/>
      <c r="AJ156" s="249"/>
      <c r="AK156"/>
      <c r="AL156" s="248"/>
      <c r="AM156" s="251"/>
      <c r="AN156" s="250"/>
      <c r="AO156"/>
      <c r="AP156"/>
      <c r="AQ156"/>
      <c r="AR156"/>
      <c r="AS156"/>
      <c r="AT156" s="249"/>
      <c r="AU156" s="248"/>
      <c r="AV156" s="249"/>
      <c r="AW156" s="248"/>
      <c r="AX156" s="249"/>
      <c r="AY156" s="249">
        <v>1</v>
      </c>
      <c r="AZ156" s="162">
        <f>IF(AND(K156&lt;=1570,L156&gt;=1540),1,0)</f>
        <v>1</v>
      </c>
      <c r="BA156" s="162">
        <f>IF(AND(K156&lt;=1608,L156&gt;=1571),1,0)</f>
        <v>1</v>
      </c>
      <c r="BB156" s="162">
        <f>IF(AND(K156&lt;=1621,L156&gt;=1609),1,0)</f>
        <v>0</v>
      </c>
      <c r="BC156" s="162">
        <f>IF(AND(K156&lt;=1648,L156&gt;=1622),1,0)</f>
        <v>0</v>
      </c>
      <c r="BD156" s="162">
        <f>IF(AND(K156&lt;=1680,L156&gt;=1649),1,0)</f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 s="209" t="str">
        <f t="shared" si="10"/>
        <v>Stayer</v>
      </c>
      <c r="BK156" s="209" t="str">
        <f t="shared" si="11"/>
        <v>Stayer</v>
      </c>
      <c r="BL156" s="209" t="str">
        <f t="shared" si="12"/>
        <v>Notactive</v>
      </c>
      <c r="BM156" s="209" t="str">
        <f t="shared" si="13"/>
        <v>Notactive</v>
      </c>
      <c r="BN156" s="209" t="str">
        <f t="shared" si="14"/>
        <v>Notactive</v>
      </c>
    </row>
    <row r="157" spans="1:66" ht="12" customHeight="1">
      <c r="A157" s="118" t="s">
        <v>1544</v>
      </c>
      <c r="B157" s="118" t="s">
        <v>2104</v>
      </c>
      <c r="C157" s="244" t="s">
        <v>2103</v>
      </c>
      <c r="D157" s="245" t="s">
        <v>4163</v>
      </c>
      <c r="E157" s="245"/>
      <c r="F157" s="66" t="s">
        <v>43</v>
      </c>
      <c r="G157" s="66"/>
      <c r="H157"/>
      <c r="I157"/>
      <c r="J157" s="29">
        <v>0</v>
      </c>
      <c r="K157" s="114">
        <v>1568</v>
      </c>
      <c r="L157" s="115">
        <v>1572</v>
      </c>
      <c r="M157" s="240" t="str">
        <f>CONCATENATE(LEFT(K157,3),"0")</f>
        <v>1560</v>
      </c>
      <c r="N157" s="240" t="str">
        <f>CONCATENATE(LEFT(L157,3),"0")</f>
        <v>1570</v>
      </c>
      <c r="O157" s="30">
        <f>L157-K157</f>
        <v>4</v>
      </c>
      <c r="P157" s="27">
        <v>0</v>
      </c>
      <c r="Q157" s="27">
        <v>0</v>
      </c>
      <c r="R157"/>
      <c r="S157" s="248"/>
      <c r="T157" s="35" t="s">
        <v>103</v>
      </c>
      <c r="U157" s="104">
        <v>51.0167</v>
      </c>
      <c r="V157" s="124">
        <v>4.4667000000000003</v>
      </c>
      <c r="W157" s="32">
        <v>0</v>
      </c>
      <c r="X157" s="33">
        <v>0</v>
      </c>
      <c r="Y157" s="127">
        <v>0</v>
      </c>
      <c r="Z157" s="133"/>
      <c r="AA157" s="249"/>
      <c r="AB157"/>
      <c r="AC157"/>
      <c r="AD157" s="249"/>
      <c r="AE157"/>
      <c r="AF157" s="248"/>
      <c r="AG157" s="249"/>
      <c r="AH157"/>
      <c r="AI157" s="248"/>
      <c r="AJ157" s="249"/>
      <c r="AK157"/>
      <c r="AL157" s="248"/>
      <c r="AM157" s="251"/>
      <c r="AN157" s="250"/>
      <c r="AO157"/>
      <c r="AP157"/>
      <c r="AQ157"/>
      <c r="AR157"/>
      <c r="AS157"/>
      <c r="AT157" s="249"/>
      <c r="AU157" s="248"/>
      <c r="AV157" s="249"/>
      <c r="AW157" s="248"/>
      <c r="AX157" s="249"/>
      <c r="AY157" s="249">
        <v>1</v>
      </c>
      <c r="AZ157" s="162">
        <f>IF(AND(K157&lt;=1570,L157&gt;=1540),1,0)</f>
        <v>1</v>
      </c>
      <c r="BA157" s="162">
        <f>IF(AND(K157&lt;=1608,L157&gt;=1571),1,0)</f>
        <v>1</v>
      </c>
      <c r="BB157" s="162">
        <f>IF(AND(K157&lt;=1621,L157&gt;=1609),1,0)</f>
        <v>0</v>
      </c>
      <c r="BC157" s="162">
        <f>IF(AND(K157&lt;=1648,L157&gt;=1622),1,0)</f>
        <v>0</v>
      </c>
      <c r="BD157" s="162">
        <f>IF(AND(K157&lt;=1680,L157&gt;=1649),1,0)</f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 s="209" t="str">
        <f t="shared" si="10"/>
        <v>Stayer</v>
      </c>
      <c r="BK157" s="209" t="str">
        <f t="shared" si="11"/>
        <v>Stayer</v>
      </c>
      <c r="BL157" s="209" t="str">
        <f t="shared" si="12"/>
        <v>Notactive</v>
      </c>
      <c r="BM157" s="209" t="str">
        <f t="shared" si="13"/>
        <v>Notactive</v>
      </c>
      <c r="BN157" s="209" t="str">
        <f t="shared" si="14"/>
        <v>Notactive</v>
      </c>
    </row>
    <row r="158" spans="1:66" ht="12" customHeight="1">
      <c r="A158" s="118" t="s">
        <v>2106</v>
      </c>
      <c r="B158" s="118" t="s">
        <v>2107</v>
      </c>
      <c r="C158" s="242" t="s">
        <v>2105</v>
      </c>
      <c r="D158" s="245" t="s">
        <v>4163</v>
      </c>
      <c r="E158" s="246"/>
      <c r="F158" s="66" t="s">
        <v>39</v>
      </c>
      <c r="G158" s="66"/>
      <c r="H158"/>
      <c r="I158"/>
      <c r="J158" s="29">
        <v>0</v>
      </c>
      <c r="K158" s="114">
        <v>1569</v>
      </c>
      <c r="L158" s="115">
        <v>1573</v>
      </c>
      <c r="M158" s="240" t="str">
        <f>CONCATENATE(LEFT(K158,3),"0")</f>
        <v>1560</v>
      </c>
      <c r="N158" s="240" t="str">
        <f>CONCATENATE(LEFT(L158,3),"0")</f>
        <v>1570</v>
      </c>
      <c r="O158" s="30">
        <f>L158-K158</f>
        <v>4</v>
      </c>
      <c r="P158" s="27">
        <v>0</v>
      </c>
      <c r="Q158" s="27">
        <v>0</v>
      </c>
      <c r="R158"/>
      <c r="S158" s="248"/>
      <c r="T158" s="35" t="s">
        <v>103</v>
      </c>
      <c r="U158" s="104">
        <v>51.0167</v>
      </c>
      <c r="V158" s="124">
        <v>4.4667000000000003</v>
      </c>
      <c r="W158" s="32">
        <v>0</v>
      </c>
      <c r="X158" s="33">
        <v>0</v>
      </c>
      <c r="Y158" s="127">
        <v>0</v>
      </c>
      <c r="Z158" s="133"/>
      <c r="AA158" s="249"/>
      <c r="AB158"/>
      <c r="AC158"/>
      <c r="AD158" s="249"/>
      <c r="AE158"/>
      <c r="AF158" s="248"/>
      <c r="AG158" s="249"/>
      <c r="AH158"/>
      <c r="AI158" s="248"/>
      <c r="AJ158" s="249"/>
      <c r="AK158"/>
      <c r="AL158" s="248"/>
      <c r="AM158" s="251"/>
      <c r="AN158" s="250"/>
      <c r="AO158"/>
      <c r="AP158"/>
      <c r="AQ158"/>
      <c r="AR158"/>
      <c r="AS158"/>
      <c r="AT158" s="249"/>
      <c r="AU158" s="248"/>
      <c r="AV158" s="249"/>
      <c r="AW158" s="248"/>
      <c r="AX158" s="249"/>
      <c r="AY158" s="249">
        <v>1</v>
      </c>
      <c r="AZ158" s="162">
        <f>IF(AND(K158&lt;=1570,L158&gt;=1540),1,0)</f>
        <v>1</v>
      </c>
      <c r="BA158" s="162">
        <f>IF(AND(K158&lt;=1608,L158&gt;=1571),1,0)</f>
        <v>1</v>
      </c>
      <c r="BB158" s="162">
        <f>IF(AND(K158&lt;=1621,L158&gt;=1609),1,0)</f>
        <v>0</v>
      </c>
      <c r="BC158" s="162">
        <f>IF(AND(K158&lt;=1648,L158&gt;=1622),1,0)</f>
        <v>0</v>
      </c>
      <c r="BD158" s="162">
        <f>IF(AND(K158&lt;=1680,L158&gt;=1649),1,0)</f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 s="209" t="str">
        <f t="shared" si="10"/>
        <v>Stayer</v>
      </c>
      <c r="BK158" s="209" t="str">
        <f t="shared" si="11"/>
        <v>Stayer</v>
      </c>
      <c r="BL158" s="209" t="str">
        <f t="shared" si="12"/>
        <v>Notactive</v>
      </c>
      <c r="BM158" s="209" t="str">
        <f t="shared" si="13"/>
        <v>Notactive</v>
      </c>
      <c r="BN158" s="209" t="str">
        <f t="shared" si="14"/>
        <v>Notactive</v>
      </c>
    </row>
    <row r="159" spans="1:66" ht="12" customHeight="1">
      <c r="A159" s="118" t="s">
        <v>2109</v>
      </c>
      <c r="B159" s="118" t="s">
        <v>2110</v>
      </c>
      <c r="C159" s="244" t="s">
        <v>2108</v>
      </c>
      <c r="D159" s="245" t="s">
        <v>4163</v>
      </c>
      <c r="E159" s="245"/>
      <c r="F159" s="66" t="s">
        <v>39</v>
      </c>
      <c r="G159" s="66"/>
      <c r="H159"/>
      <c r="I159"/>
      <c r="J159" s="29">
        <v>0</v>
      </c>
      <c r="K159" s="114">
        <v>1569</v>
      </c>
      <c r="L159" s="115">
        <v>1573</v>
      </c>
      <c r="M159" s="240" t="str">
        <f>CONCATENATE(LEFT(K159,3),"0")</f>
        <v>1560</v>
      </c>
      <c r="N159" s="240" t="str">
        <f>CONCATENATE(LEFT(L159,3),"0")</f>
        <v>1570</v>
      </c>
      <c r="O159" s="30">
        <f>L159-K159</f>
        <v>4</v>
      </c>
      <c r="P159" s="27">
        <v>0</v>
      </c>
      <c r="Q159" s="27">
        <v>0</v>
      </c>
      <c r="R159"/>
      <c r="S159" s="248"/>
      <c r="T159" s="35" t="s">
        <v>103</v>
      </c>
      <c r="U159" s="104">
        <v>51.0167</v>
      </c>
      <c r="V159" s="124">
        <v>4.4667000000000003</v>
      </c>
      <c r="W159" s="32">
        <v>0</v>
      </c>
      <c r="X159" s="33">
        <v>0</v>
      </c>
      <c r="Y159" s="127">
        <v>0</v>
      </c>
      <c r="Z159" s="133"/>
      <c r="AA159" s="249"/>
      <c r="AB159"/>
      <c r="AC159"/>
      <c r="AD159" s="249"/>
      <c r="AE159"/>
      <c r="AF159" s="248"/>
      <c r="AG159" s="249"/>
      <c r="AH159"/>
      <c r="AI159" s="248"/>
      <c r="AJ159" s="249"/>
      <c r="AK159"/>
      <c r="AL159" s="248"/>
      <c r="AM159" s="251"/>
      <c r="AN159" s="250"/>
      <c r="AO159"/>
      <c r="AP159"/>
      <c r="AQ159"/>
      <c r="AR159"/>
      <c r="AS159"/>
      <c r="AT159" s="249"/>
      <c r="AU159" s="248"/>
      <c r="AV159" s="249"/>
      <c r="AW159" s="248"/>
      <c r="AX159" s="249"/>
      <c r="AY159" s="249">
        <v>1</v>
      </c>
      <c r="AZ159" s="162">
        <f>IF(AND(K159&lt;=1570,L159&gt;=1540),1,0)</f>
        <v>1</v>
      </c>
      <c r="BA159" s="162">
        <f>IF(AND(K159&lt;=1608,L159&gt;=1571),1,0)</f>
        <v>1</v>
      </c>
      <c r="BB159" s="162">
        <f>IF(AND(K159&lt;=1621,L159&gt;=1609),1,0)</f>
        <v>0</v>
      </c>
      <c r="BC159" s="162">
        <f>IF(AND(K159&lt;=1648,L159&gt;=1622),1,0)</f>
        <v>0</v>
      </c>
      <c r="BD159" s="162">
        <f>IF(AND(K159&lt;=1680,L159&gt;=1649),1,0)</f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 s="209" t="str">
        <f t="shared" si="10"/>
        <v>Stayer</v>
      </c>
      <c r="BK159" s="209" t="str">
        <f t="shared" si="11"/>
        <v>Stayer</v>
      </c>
      <c r="BL159" s="209" t="str">
        <f t="shared" si="12"/>
        <v>Notactive</v>
      </c>
      <c r="BM159" s="209" t="str">
        <f t="shared" si="13"/>
        <v>Notactive</v>
      </c>
      <c r="BN159" s="209" t="str">
        <f t="shared" si="14"/>
        <v>Notactive</v>
      </c>
    </row>
    <row r="160" spans="1:66" ht="12" customHeight="1">
      <c r="A160" s="118" t="s">
        <v>2112</v>
      </c>
      <c r="B160" s="118" t="s">
        <v>2113</v>
      </c>
      <c r="C160" s="242" t="s">
        <v>2111</v>
      </c>
      <c r="D160" s="245" t="s">
        <v>4163</v>
      </c>
      <c r="E160" s="246"/>
      <c r="F160" s="66" t="s">
        <v>43</v>
      </c>
      <c r="G160" s="66"/>
      <c r="H160"/>
      <c r="I160"/>
      <c r="J160" s="29">
        <v>0</v>
      </c>
      <c r="K160" s="114">
        <v>1570</v>
      </c>
      <c r="L160" s="115">
        <v>1574</v>
      </c>
      <c r="M160" s="240" t="str">
        <f>CONCATENATE(LEFT(K160,3),"0")</f>
        <v>1570</v>
      </c>
      <c r="N160" s="240" t="str">
        <f>CONCATENATE(LEFT(L160,3),"0")</f>
        <v>1570</v>
      </c>
      <c r="O160" s="30">
        <f>L160-K160</f>
        <v>4</v>
      </c>
      <c r="P160" s="27">
        <v>0</v>
      </c>
      <c r="Q160" s="27">
        <v>0</v>
      </c>
      <c r="R160"/>
      <c r="S160" s="248"/>
      <c r="T160" s="35" t="s">
        <v>103</v>
      </c>
      <c r="U160" s="104">
        <v>51.0167</v>
      </c>
      <c r="V160" s="124">
        <v>4.4667000000000003</v>
      </c>
      <c r="W160" s="32">
        <v>0</v>
      </c>
      <c r="X160" s="33">
        <v>0</v>
      </c>
      <c r="Y160" s="127">
        <v>0</v>
      </c>
      <c r="Z160" s="133"/>
      <c r="AA160" s="249"/>
      <c r="AB160"/>
      <c r="AC160"/>
      <c r="AD160" s="249"/>
      <c r="AE160"/>
      <c r="AF160" s="248"/>
      <c r="AG160" s="249"/>
      <c r="AH160"/>
      <c r="AI160" s="248"/>
      <c r="AJ160" s="249"/>
      <c r="AK160"/>
      <c r="AL160" s="248"/>
      <c r="AM160" s="251"/>
      <c r="AN160" s="250"/>
      <c r="AO160"/>
      <c r="AP160"/>
      <c r="AQ160"/>
      <c r="AR160"/>
      <c r="AS160"/>
      <c r="AT160" s="249"/>
      <c r="AU160" s="248"/>
      <c r="AV160" s="249"/>
      <c r="AW160" s="248"/>
      <c r="AX160" s="249"/>
      <c r="AY160" s="249">
        <v>1</v>
      </c>
      <c r="AZ160" s="162">
        <f>IF(AND(K160&lt;=1570,L160&gt;=1540),1,0)</f>
        <v>1</v>
      </c>
      <c r="BA160" s="162">
        <f>IF(AND(K160&lt;=1608,L160&gt;=1571),1,0)</f>
        <v>1</v>
      </c>
      <c r="BB160" s="162">
        <f>IF(AND(K160&lt;=1621,L160&gt;=1609),1,0)</f>
        <v>0</v>
      </c>
      <c r="BC160" s="162">
        <f>IF(AND(K160&lt;=1648,L160&gt;=1622),1,0)</f>
        <v>0</v>
      </c>
      <c r="BD160" s="162">
        <f>IF(AND(K160&lt;=1680,L160&gt;=1649),1,0)</f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 s="209" t="str">
        <f t="shared" si="10"/>
        <v>Stayer</v>
      </c>
      <c r="BK160" s="209" t="str">
        <f t="shared" si="11"/>
        <v>Stayer</v>
      </c>
      <c r="BL160" s="209" t="str">
        <f t="shared" si="12"/>
        <v>Notactive</v>
      </c>
      <c r="BM160" s="209" t="str">
        <f t="shared" si="13"/>
        <v>Notactive</v>
      </c>
      <c r="BN160" s="209" t="str">
        <f t="shared" si="14"/>
        <v>Notactive</v>
      </c>
    </row>
    <row r="161" spans="1:66" ht="12" customHeight="1">
      <c r="A161" s="118" t="s">
        <v>2115</v>
      </c>
      <c r="B161" s="118" t="s">
        <v>2116</v>
      </c>
      <c r="C161" s="244" t="s">
        <v>2114</v>
      </c>
      <c r="D161" s="245" t="s">
        <v>4163</v>
      </c>
      <c r="E161" s="245"/>
      <c r="F161" s="66" t="s">
        <v>43</v>
      </c>
      <c r="G161" s="66"/>
      <c r="H161"/>
      <c r="I161"/>
      <c r="J161" s="29">
        <v>0</v>
      </c>
      <c r="K161" s="114">
        <v>1570</v>
      </c>
      <c r="L161" s="115">
        <v>1574</v>
      </c>
      <c r="M161" s="240" t="str">
        <f>CONCATENATE(LEFT(K161,3),"0")</f>
        <v>1570</v>
      </c>
      <c r="N161" s="240" t="str">
        <f>CONCATENATE(LEFT(L161,3),"0")</f>
        <v>1570</v>
      </c>
      <c r="O161" s="30">
        <f>L161-K161</f>
        <v>4</v>
      </c>
      <c r="P161" s="27">
        <v>0</v>
      </c>
      <c r="Q161" s="27">
        <v>0</v>
      </c>
      <c r="R161"/>
      <c r="S161" s="248"/>
      <c r="T161" s="35" t="s">
        <v>103</v>
      </c>
      <c r="U161" s="104">
        <v>51.0167</v>
      </c>
      <c r="V161" s="124">
        <v>4.4667000000000003</v>
      </c>
      <c r="W161" s="32">
        <v>0</v>
      </c>
      <c r="X161" s="33">
        <v>0</v>
      </c>
      <c r="Y161" s="127">
        <v>0</v>
      </c>
      <c r="Z161" s="133"/>
      <c r="AA161" s="249"/>
      <c r="AB161"/>
      <c r="AC161"/>
      <c r="AD161" s="249"/>
      <c r="AE161"/>
      <c r="AF161" s="248"/>
      <c r="AG161" s="249"/>
      <c r="AH161"/>
      <c r="AI161" s="248"/>
      <c r="AJ161" s="249"/>
      <c r="AK161"/>
      <c r="AL161" s="248"/>
      <c r="AM161" s="251"/>
      <c r="AN161" s="250"/>
      <c r="AO161"/>
      <c r="AP161"/>
      <c r="AQ161"/>
      <c r="AR161"/>
      <c r="AS161"/>
      <c r="AT161" s="249"/>
      <c r="AU161" s="248"/>
      <c r="AV161" s="249"/>
      <c r="AW161" s="248"/>
      <c r="AX161" s="249"/>
      <c r="AY161" s="249">
        <v>1</v>
      </c>
      <c r="AZ161" s="162">
        <f>IF(AND(K161&lt;=1570,L161&gt;=1540),1,0)</f>
        <v>1</v>
      </c>
      <c r="BA161" s="162">
        <f>IF(AND(K161&lt;=1608,L161&gt;=1571),1,0)</f>
        <v>1</v>
      </c>
      <c r="BB161" s="162">
        <f>IF(AND(K161&lt;=1621,L161&gt;=1609),1,0)</f>
        <v>0</v>
      </c>
      <c r="BC161" s="162">
        <f>IF(AND(K161&lt;=1648,L161&gt;=1622),1,0)</f>
        <v>0</v>
      </c>
      <c r="BD161" s="162">
        <f>IF(AND(K161&lt;=1680,L161&gt;=1649),1,0)</f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 s="209" t="str">
        <f t="shared" si="10"/>
        <v>Stayer</v>
      </c>
      <c r="BK161" s="209" t="str">
        <f t="shared" si="11"/>
        <v>Stayer</v>
      </c>
      <c r="BL161" s="209" t="str">
        <f t="shared" si="12"/>
        <v>Notactive</v>
      </c>
      <c r="BM161" s="209" t="str">
        <f t="shared" si="13"/>
        <v>Notactive</v>
      </c>
      <c r="BN161" s="209" t="str">
        <f t="shared" si="14"/>
        <v>Notactive</v>
      </c>
    </row>
    <row r="162" spans="1:66" ht="12" customHeight="1">
      <c r="A162" s="118" t="s">
        <v>2118</v>
      </c>
      <c r="B162" s="118" t="s">
        <v>2119</v>
      </c>
      <c r="C162" s="242" t="s">
        <v>2117</v>
      </c>
      <c r="D162" s="245" t="s">
        <v>4163</v>
      </c>
      <c r="E162" s="246"/>
      <c r="F162" s="66" t="s">
        <v>43</v>
      </c>
      <c r="G162" s="66"/>
      <c r="H162"/>
      <c r="I162"/>
      <c r="J162" s="29">
        <v>0</v>
      </c>
      <c r="K162" s="114">
        <v>1570</v>
      </c>
      <c r="L162" s="115">
        <v>1574</v>
      </c>
      <c r="M162" s="240" t="str">
        <f>CONCATENATE(LEFT(K162,3),"0")</f>
        <v>1570</v>
      </c>
      <c r="N162" s="240" t="str">
        <f>CONCATENATE(LEFT(L162,3),"0")</f>
        <v>1570</v>
      </c>
      <c r="O162" s="30">
        <f>L162-K162</f>
        <v>4</v>
      </c>
      <c r="P162" s="27">
        <v>0</v>
      </c>
      <c r="Q162" s="27">
        <v>0</v>
      </c>
      <c r="R162"/>
      <c r="S162" s="248"/>
      <c r="T162" s="35" t="s">
        <v>103</v>
      </c>
      <c r="U162" s="104">
        <v>51.0167</v>
      </c>
      <c r="V162" s="124">
        <v>4.4667000000000003</v>
      </c>
      <c r="W162" s="32">
        <v>0</v>
      </c>
      <c r="X162" s="33">
        <v>0</v>
      </c>
      <c r="Y162" s="127">
        <v>0</v>
      </c>
      <c r="Z162" s="133"/>
      <c r="AA162" s="249"/>
      <c r="AB162"/>
      <c r="AC162"/>
      <c r="AD162" s="249"/>
      <c r="AE162"/>
      <c r="AF162" s="248"/>
      <c r="AG162" s="249"/>
      <c r="AH162"/>
      <c r="AI162" s="248"/>
      <c r="AJ162" s="249"/>
      <c r="AK162"/>
      <c r="AL162" s="248"/>
      <c r="AM162" s="251"/>
      <c r="AN162" s="250"/>
      <c r="AO162"/>
      <c r="AP162"/>
      <c r="AQ162"/>
      <c r="AR162"/>
      <c r="AS162"/>
      <c r="AT162" s="249"/>
      <c r="AU162" s="248"/>
      <c r="AV162" s="249"/>
      <c r="AW162" s="248"/>
      <c r="AX162" s="249"/>
      <c r="AY162" s="249">
        <v>1</v>
      </c>
      <c r="AZ162" s="162">
        <f>IF(AND(K162&lt;=1570,L162&gt;=1540),1,0)</f>
        <v>1</v>
      </c>
      <c r="BA162" s="162">
        <f>IF(AND(K162&lt;=1608,L162&gt;=1571),1,0)</f>
        <v>1</v>
      </c>
      <c r="BB162" s="162">
        <f>IF(AND(K162&lt;=1621,L162&gt;=1609),1,0)</f>
        <v>0</v>
      </c>
      <c r="BC162" s="162">
        <f>IF(AND(K162&lt;=1648,L162&gt;=1622),1,0)</f>
        <v>0</v>
      </c>
      <c r="BD162" s="162">
        <f>IF(AND(K162&lt;=1680,L162&gt;=1649),1,0)</f>
        <v>0</v>
      </c>
      <c r="BE162">
        <v>0</v>
      </c>
      <c r="BF162">
        <v>0</v>
      </c>
      <c r="BG162">
        <v>0</v>
      </c>
      <c r="BH162">
        <v>0</v>
      </c>
      <c r="BI162">
        <v>0</v>
      </c>
      <c r="BJ162" s="209" t="str">
        <f t="shared" si="10"/>
        <v>Stayer</v>
      </c>
      <c r="BK162" s="209" t="str">
        <f t="shared" si="11"/>
        <v>Stayer</v>
      </c>
      <c r="BL162" s="209" t="str">
        <f t="shared" si="12"/>
        <v>Notactive</v>
      </c>
      <c r="BM162" s="209" t="str">
        <f t="shared" si="13"/>
        <v>Notactive</v>
      </c>
      <c r="BN162" s="209" t="str">
        <f t="shared" si="14"/>
        <v>Notactive</v>
      </c>
    </row>
    <row r="163" spans="1:66" ht="12" customHeight="1">
      <c r="A163" s="118" t="s">
        <v>2121</v>
      </c>
      <c r="B163" s="118" t="s">
        <v>1935</v>
      </c>
      <c r="C163" s="244" t="s">
        <v>2120</v>
      </c>
      <c r="D163" s="245" t="s">
        <v>4163</v>
      </c>
      <c r="E163" s="245"/>
      <c r="F163" s="66" t="s">
        <v>39</v>
      </c>
      <c r="G163" s="66"/>
      <c r="H163"/>
      <c r="I163"/>
      <c r="J163" s="29">
        <v>0</v>
      </c>
      <c r="K163" s="114">
        <v>1570</v>
      </c>
      <c r="L163" s="115">
        <v>1574</v>
      </c>
      <c r="M163" s="240" t="str">
        <f>CONCATENATE(LEFT(K163,3),"0")</f>
        <v>1570</v>
      </c>
      <c r="N163" s="240" t="str">
        <f>CONCATENATE(LEFT(L163,3),"0")</f>
        <v>1570</v>
      </c>
      <c r="O163" s="30">
        <f>L163-K163</f>
        <v>4</v>
      </c>
      <c r="P163" s="27">
        <v>0</v>
      </c>
      <c r="Q163" s="27">
        <v>0</v>
      </c>
      <c r="R163"/>
      <c r="S163" s="248"/>
      <c r="T163" s="35" t="s">
        <v>103</v>
      </c>
      <c r="U163" s="104">
        <v>51.0167</v>
      </c>
      <c r="V163" s="124">
        <v>4.4667000000000003</v>
      </c>
      <c r="W163" s="32">
        <v>0</v>
      </c>
      <c r="X163" s="33">
        <v>0</v>
      </c>
      <c r="Y163" s="127">
        <v>0</v>
      </c>
      <c r="Z163" s="133"/>
      <c r="AA163" s="249"/>
      <c r="AB163"/>
      <c r="AC163"/>
      <c r="AD163" s="249"/>
      <c r="AE163"/>
      <c r="AF163" s="248"/>
      <c r="AG163" s="249"/>
      <c r="AH163"/>
      <c r="AI163" s="248"/>
      <c r="AJ163" s="249"/>
      <c r="AK163"/>
      <c r="AL163" s="248"/>
      <c r="AM163" s="251"/>
      <c r="AN163" s="250"/>
      <c r="AO163"/>
      <c r="AP163"/>
      <c r="AQ163"/>
      <c r="AR163"/>
      <c r="AS163"/>
      <c r="AT163" s="249"/>
      <c r="AU163" s="248"/>
      <c r="AV163" s="249"/>
      <c r="AW163" s="248"/>
      <c r="AX163" s="249"/>
      <c r="AY163" s="249">
        <v>1</v>
      </c>
      <c r="AZ163" s="162">
        <f>IF(AND(K163&lt;=1570,L163&gt;=1540),1,0)</f>
        <v>1</v>
      </c>
      <c r="BA163" s="162">
        <f>IF(AND(K163&lt;=1608,L163&gt;=1571),1,0)</f>
        <v>1</v>
      </c>
      <c r="BB163" s="162">
        <f>IF(AND(K163&lt;=1621,L163&gt;=1609),1,0)</f>
        <v>0</v>
      </c>
      <c r="BC163" s="162">
        <f>IF(AND(K163&lt;=1648,L163&gt;=1622),1,0)</f>
        <v>0</v>
      </c>
      <c r="BD163" s="162">
        <f>IF(AND(K163&lt;=1680,L163&gt;=1649),1,0)</f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 s="209" t="str">
        <f t="shared" si="10"/>
        <v>Stayer</v>
      </c>
      <c r="BK163" s="209" t="str">
        <f t="shared" si="11"/>
        <v>Stayer</v>
      </c>
      <c r="BL163" s="209" t="str">
        <f t="shared" si="12"/>
        <v>Notactive</v>
      </c>
      <c r="BM163" s="209" t="str">
        <f t="shared" si="13"/>
        <v>Notactive</v>
      </c>
      <c r="BN163" s="209" t="str">
        <f t="shared" si="14"/>
        <v>Notactive</v>
      </c>
    </row>
    <row r="164" spans="1:66" ht="12" customHeight="1">
      <c r="A164" s="118" t="s">
        <v>2123</v>
      </c>
      <c r="B164" s="118" t="s">
        <v>2124</v>
      </c>
      <c r="C164" s="242" t="s">
        <v>2122</v>
      </c>
      <c r="D164" s="245" t="s">
        <v>4163</v>
      </c>
      <c r="E164" s="246"/>
      <c r="F164" s="66" t="s">
        <v>43</v>
      </c>
      <c r="G164" s="66"/>
      <c r="H164"/>
      <c r="I164"/>
      <c r="J164" s="29">
        <v>0</v>
      </c>
      <c r="K164" s="114">
        <v>1571</v>
      </c>
      <c r="L164" s="115">
        <v>1575</v>
      </c>
      <c r="M164" s="240" t="str">
        <f>CONCATENATE(LEFT(K164,3),"0")</f>
        <v>1570</v>
      </c>
      <c r="N164" s="240" t="str">
        <f>CONCATENATE(LEFT(L164,3),"0")</f>
        <v>1570</v>
      </c>
      <c r="O164" s="30">
        <f>L164-K164</f>
        <v>4</v>
      </c>
      <c r="P164" s="27">
        <v>0</v>
      </c>
      <c r="Q164" s="27">
        <v>0</v>
      </c>
      <c r="R164"/>
      <c r="S164" s="248"/>
      <c r="T164" s="35" t="s">
        <v>103</v>
      </c>
      <c r="U164" s="104">
        <v>51.0167</v>
      </c>
      <c r="V164" s="124">
        <v>4.4667000000000003</v>
      </c>
      <c r="W164" s="32">
        <v>0</v>
      </c>
      <c r="X164" s="33">
        <v>0</v>
      </c>
      <c r="Y164" s="127">
        <v>0</v>
      </c>
      <c r="Z164" s="133"/>
      <c r="AA164" s="249"/>
      <c r="AB164"/>
      <c r="AC164"/>
      <c r="AD164" s="249"/>
      <c r="AE164"/>
      <c r="AF164" s="248"/>
      <c r="AG164" s="249"/>
      <c r="AH164"/>
      <c r="AI164" s="248"/>
      <c r="AJ164" s="249"/>
      <c r="AK164"/>
      <c r="AL164" s="248"/>
      <c r="AM164" s="251"/>
      <c r="AN164" s="250"/>
      <c r="AO164"/>
      <c r="AP164"/>
      <c r="AQ164"/>
      <c r="AR164"/>
      <c r="AS164"/>
      <c r="AT164" s="249"/>
      <c r="AU164" s="248"/>
      <c r="AV164" s="249"/>
      <c r="AW164" s="248"/>
      <c r="AX164" s="249"/>
      <c r="AY164" s="249">
        <v>1</v>
      </c>
      <c r="AZ164" s="162">
        <f>IF(AND(K164&lt;=1570,L164&gt;=1540),1,0)</f>
        <v>0</v>
      </c>
      <c r="BA164" s="162">
        <f>IF(AND(K164&lt;=1608,L164&gt;=1571),1,0)</f>
        <v>1</v>
      </c>
      <c r="BB164" s="162">
        <f>IF(AND(K164&lt;=1621,L164&gt;=1609),1,0)</f>
        <v>0</v>
      </c>
      <c r="BC164" s="162">
        <f>IF(AND(K164&lt;=1648,L164&gt;=1622),1,0)</f>
        <v>0</v>
      </c>
      <c r="BD164" s="162">
        <f>IF(AND(K164&lt;=1680,L164&gt;=1649),1,0)</f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 s="209" t="str">
        <f t="shared" si="10"/>
        <v>Notactive</v>
      </c>
      <c r="BK164" s="209" t="str">
        <f t="shared" si="11"/>
        <v>Stayer</v>
      </c>
      <c r="BL164" s="209" t="str">
        <f t="shared" si="12"/>
        <v>Notactive</v>
      </c>
      <c r="BM164" s="209" t="str">
        <f t="shared" si="13"/>
        <v>Notactive</v>
      </c>
      <c r="BN164" s="209" t="str">
        <f t="shared" si="14"/>
        <v>Notactive</v>
      </c>
    </row>
    <row r="165" spans="1:66" ht="12" customHeight="1">
      <c r="A165" s="118" t="s">
        <v>2126</v>
      </c>
      <c r="B165" s="118" t="s">
        <v>1905</v>
      </c>
      <c r="C165" s="244" t="s">
        <v>2125</v>
      </c>
      <c r="D165" s="245" t="s">
        <v>4163</v>
      </c>
      <c r="E165" s="245"/>
      <c r="F165" s="66" t="s">
        <v>39</v>
      </c>
      <c r="G165" s="66"/>
      <c r="H165"/>
      <c r="I165"/>
      <c r="J165" s="29">
        <v>0</v>
      </c>
      <c r="K165" s="114">
        <v>1571</v>
      </c>
      <c r="L165" s="115">
        <v>1575</v>
      </c>
      <c r="M165" s="240" t="str">
        <f>CONCATENATE(LEFT(K165,3),"0")</f>
        <v>1570</v>
      </c>
      <c r="N165" s="240" t="str">
        <f>CONCATENATE(LEFT(L165,3),"0")</f>
        <v>1570</v>
      </c>
      <c r="O165" s="30">
        <f>L165-K165</f>
        <v>4</v>
      </c>
      <c r="P165" s="27">
        <v>0</v>
      </c>
      <c r="Q165" s="27">
        <v>0</v>
      </c>
      <c r="R165"/>
      <c r="S165" s="248"/>
      <c r="T165" s="35" t="s">
        <v>103</v>
      </c>
      <c r="U165" s="104">
        <v>51.0167</v>
      </c>
      <c r="V165" s="124">
        <v>4.4667000000000003</v>
      </c>
      <c r="W165" s="32">
        <v>0</v>
      </c>
      <c r="X165" s="33">
        <v>0</v>
      </c>
      <c r="Y165" s="127">
        <v>0</v>
      </c>
      <c r="Z165" s="133"/>
      <c r="AA165" s="249"/>
      <c r="AB165"/>
      <c r="AC165"/>
      <c r="AD165" s="249"/>
      <c r="AE165"/>
      <c r="AF165" s="248"/>
      <c r="AG165" s="249"/>
      <c r="AH165"/>
      <c r="AI165" s="248"/>
      <c r="AJ165" s="249"/>
      <c r="AK165"/>
      <c r="AL165" s="248"/>
      <c r="AM165" s="251"/>
      <c r="AN165" s="250"/>
      <c r="AO165"/>
      <c r="AP165"/>
      <c r="AQ165"/>
      <c r="AR165"/>
      <c r="AS165"/>
      <c r="AT165" s="249"/>
      <c r="AU165" s="248"/>
      <c r="AV165" s="249"/>
      <c r="AW165" s="248"/>
      <c r="AX165" s="249"/>
      <c r="AY165" s="249">
        <v>1</v>
      </c>
      <c r="AZ165" s="162">
        <f>IF(AND(K165&lt;=1570,L165&gt;=1540),1,0)</f>
        <v>0</v>
      </c>
      <c r="BA165" s="162">
        <f>IF(AND(K165&lt;=1608,L165&gt;=1571),1,0)</f>
        <v>1</v>
      </c>
      <c r="BB165" s="162">
        <f>IF(AND(K165&lt;=1621,L165&gt;=1609),1,0)</f>
        <v>0</v>
      </c>
      <c r="BC165" s="162">
        <f>IF(AND(K165&lt;=1648,L165&gt;=1622),1,0)</f>
        <v>0</v>
      </c>
      <c r="BD165" s="162">
        <f>IF(AND(K165&lt;=1680,L165&gt;=1649),1,0)</f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 s="209" t="str">
        <f t="shared" si="10"/>
        <v>Notactive</v>
      </c>
      <c r="BK165" s="209" t="str">
        <f t="shared" si="11"/>
        <v>Stayer</v>
      </c>
      <c r="BL165" s="209" t="str">
        <f t="shared" si="12"/>
        <v>Notactive</v>
      </c>
      <c r="BM165" s="209" t="str">
        <f t="shared" si="13"/>
        <v>Notactive</v>
      </c>
      <c r="BN165" s="209" t="str">
        <f t="shared" si="14"/>
        <v>Notactive</v>
      </c>
    </row>
    <row r="166" spans="1:66" ht="12" customHeight="1">
      <c r="A166" s="118" t="s">
        <v>2128</v>
      </c>
      <c r="B166" s="118" t="s">
        <v>2129</v>
      </c>
      <c r="C166" s="242" t="s">
        <v>2127</v>
      </c>
      <c r="D166" s="245" t="s">
        <v>4163</v>
      </c>
      <c r="E166" s="246"/>
      <c r="F166" s="66" t="s">
        <v>43</v>
      </c>
      <c r="G166" s="66"/>
      <c r="H166">
        <v>1</v>
      </c>
      <c r="I166"/>
      <c r="J166" s="29">
        <v>0</v>
      </c>
      <c r="K166" s="114">
        <v>1571</v>
      </c>
      <c r="L166" s="115">
        <v>1575</v>
      </c>
      <c r="M166" s="240" t="str">
        <f>CONCATENATE(LEFT(K166,3),"0")</f>
        <v>1570</v>
      </c>
      <c r="N166" s="240" t="str">
        <f>CONCATENATE(LEFT(L166,3),"0")</f>
        <v>1570</v>
      </c>
      <c r="O166" s="30">
        <f>L166-K166</f>
        <v>4</v>
      </c>
      <c r="P166" s="27">
        <v>0</v>
      </c>
      <c r="Q166" s="27">
        <v>0</v>
      </c>
      <c r="R166"/>
      <c r="S166" s="248"/>
      <c r="T166" s="35" t="s">
        <v>103</v>
      </c>
      <c r="U166" s="104">
        <v>51.0167</v>
      </c>
      <c r="V166" s="124">
        <v>4.4667000000000003</v>
      </c>
      <c r="W166" s="32">
        <v>0</v>
      </c>
      <c r="X166" s="33">
        <v>0</v>
      </c>
      <c r="Y166" s="127">
        <v>0</v>
      </c>
      <c r="Z166" s="133"/>
      <c r="AA166" s="249"/>
      <c r="AB166"/>
      <c r="AC166"/>
      <c r="AD166" s="249"/>
      <c r="AE166"/>
      <c r="AF166" s="248"/>
      <c r="AG166" s="249"/>
      <c r="AH166"/>
      <c r="AI166" s="248"/>
      <c r="AJ166" s="249"/>
      <c r="AK166"/>
      <c r="AL166" s="248"/>
      <c r="AM166" s="251"/>
      <c r="AN166" s="250"/>
      <c r="AO166"/>
      <c r="AP166"/>
      <c r="AQ166"/>
      <c r="AR166"/>
      <c r="AS166"/>
      <c r="AT166" s="249"/>
      <c r="AU166" s="248"/>
      <c r="AV166" s="249"/>
      <c r="AW166" s="248"/>
      <c r="AX166" s="249"/>
      <c r="AY166" s="249">
        <v>1</v>
      </c>
      <c r="AZ166" s="162">
        <f>IF(AND(K166&lt;=1570,L166&gt;=1540),1,0)</f>
        <v>0</v>
      </c>
      <c r="BA166" s="162">
        <f>IF(AND(K166&lt;=1608,L166&gt;=1571),1,0)</f>
        <v>1</v>
      </c>
      <c r="BB166" s="162">
        <f>IF(AND(K166&lt;=1621,L166&gt;=1609),1,0)</f>
        <v>0</v>
      </c>
      <c r="BC166" s="162">
        <f>IF(AND(K166&lt;=1648,L166&gt;=1622),1,0)</f>
        <v>0</v>
      </c>
      <c r="BD166" s="162">
        <f>IF(AND(K166&lt;=1680,L166&gt;=1649),1,0)</f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 s="209" t="str">
        <f t="shared" si="10"/>
        <v>Notactive</v>
      </c>
      <c r="BK166" s="209" t="str">
        <f t="shared" si="11"/>
        <v>Stayer</v>
      </c>
      <c r="BL166" s="209" t="str">
        <f t="shared" si="12"/>
        <v>Notactive</v>
      </c>
      <c r="BM166" s="209" t="str">
        <f t="shared" si="13"/>
        <v>Notactive</v>
      </c>
      <c r="BN166" s="209" t="str">
        <f t="shared" si="14"/>
        <v>Notactive</v>
      </c>
    </row>
    <row r="167" spans="1:66" ht="12" customHeight="1">
      <c r="A167" s="118" t="s">
        <v>2131</v>
      </c>
      <c r="B167" s="118" t="s">
        <v>2132</v>
      </c>
      <c r="C167" s="244" t="s">
        <v>2130</v>
      </c>
      <c r="D167" s="245" t="s">
        <v>4163</v>
      </c>
      <c r="E167" s="245"/>
      <c r="F167" s="66" t="s">
        <v>43</v>
      </c>
      <c r="G167" s="66"/>
      <c r="H167"/>
      <c r="I167"/>
      <c r="J167" s="29">
        <v>0</v>
      </c>
      <c r="K167" s="114">
        <v>1571</v>
      </c>
      <c r="L167" s="115">
        <v>1575</v>
      </c>
      <c r="M167" s="240" t="str">
        <f>CONCATENATE(LEFT(K167,3),"0")</f>
        <v>1570</v>
      </c>
      <c r="N167" s="240" t="str">
        <f>CONCATENATE(LEFT(L167,3),"0")</f>
        <v>1570</v>
      </c>
      <c r="O167" s="30">
        <f>L167-K167</f>
        <v>4</v>
      </c>
      <c r="P167" s="27">
        <v>0</v>
      </c>
      <c r="Q167" s="27">
        <v>0</v>
      </c>
      <c r="R167"/>
      <c r="S167" s="248"/>
      <c r="T167" s="35" t="s">
        <v>103</v>
      </c>
      <c r="U167" s="104">
        <v>51.0167</v>
      </c>
      <c r="V167" s="124">
        <v>4.4667000000000003</v>
      </c>
      <c r="W167" s="32">
        <v>0</v>
      </c>
      <c r="X167" s="33">
        <v>0</v>
      </c>
      <c r="Y167" s="127">
        <v>0</v>
      </c>
      <c r="Z167" s="133"/>
      <c r="AA167" s="249"/>
      <c r="AB167"/>
      <c r="AC167"/>
      <c r="AD167" s="249"/>
      <c r="AE167"/>
      <c r="AF167" s="248"/>
      <c r="AG167" s="249"/>
      <c r="AH167"/>
      <c r="AI167" s="248"/>
      <c r="AJ167" s="249"/>
      <c r="AK167"/>
      <c r="AL167" s="248"/>
      <c r="AM167" s="251"/>
      <c r="AN167" s="250"/>
      <c r="AO167"/>
      <c r="AP167"/>
      <c r="AQ167"/>
      <c r="AR167"/>
      <c r="AS167"/>
      <c r="AT167" s="249"/>
      <c r="AU167" s="248"/>
      <c r="AV167" s="249"/>
      <c r="AW167" s="248"/>
      <c r="AX167" s="249"/>
      <c r="AY167" s="249">
        <v>1</v>
      </c>
      <c r="AZ167" s="162">
        <f>IF(AND(K167&lt;=1570,L167&gt;=1540),1,0)</f>
        <v>0</v>
      </c>
      <c r="BA167" s="162">
        <f>IF(AND(K167&lt;=1608,L167&gt;=1571),1,0)</f>
        <v>1</v>
      </c>
      <c r="BB167" s="162">
        <f>IF(AND(K167&lt;=1621,L167&gt;=1609),1,0)</f>
        <v>0</v>
      </c>
      <c r="BC167" s="162">
        <f>IF(AND(K167&lt;=1648,L167&gt;=1622),1,0)</f>
        <v>0</v>
      </c>
      <c r="BD167" s="162">
        <f>IF(AND(K167&lt;=1680,L167&gt;=1649),1,0)</f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 s="209" t="str">
        <f t="shared" si="10"/>
        <v>Notactive</v>
      </c>
      <c r="BK167" s="209" t="str">
        <f t="shared" si="11"/>
        <v>Stayer</v>
      </c>
      <c r="BL167" s="209" t="str">
        <f t="shared" si="12"/>
        <v>Notactive</v>
      </c>
      <c r="BM167" s="209" t="str">
        <f t="shared" si="13"/>
        <v>Notactive</v>
      </c>
      <c r="BN167" s="209" t="str">
        <f t="shared" si="14"/>
        <v>Notactive</v>
      </c>
    </row>
    <row r="168" spans="1:66" ht="12" customHeight="1">
      <c r="A168" s="118" t="s">
        <v>2134</v>
      </c>
      <c r="B168" s="118" t="s">
        <v>2135</v>
      </c>
      <c r="C168" s="242" t="s">
        <v>2133</v>
      </c>
      <c r="D168" s="245" t="s">
        <v>4163</v>
      </c>
      <c r="E168" s="246"/>
      <c r="F168" s="114" t="s">
        <v>39</v>
      </c>
      <c r="G168" s="114"/>
      <c r="H168"/>
      <c r="I168"/>
      <c r="J168" s="29">
        <v>0</v>
      </c>
      <c r="K168" s="114">
        <v>1571</v>
      </c>
      <c r="L168" s="115">
        <v>1575</v>
      </c>
      <c r="M168" s="240" t="str">
        <f>CONCATENATE(LEFT(K168,3),"0")</f>
        <v>1570</v>
      </c>
      <c r="N168" s="240" t="str">
        <f>CONCATENATE(LEFT(L168,3),"0")</f>
        <v>1570</v>
      </c>
      <c r="O168" s="30">
        <f>L168-K168</f>
        <v>4</v>
      </c>
      <c r="P168" s="27">
        <v>0</v>
      </c>
      <c r="Q168" s="27">
        <v>0</v>
      </c>
      <c r="R168"/>
      <c r="S168" s="248"/>
      <c r="T168" s="35" t="s">
        <v>103</v>
      </c>
      <c r="U168" s="104">
        <v>51.0167</v>
      </c>
      <c r="V168" s="124">
        <v>4.4667000000000003</v>
      </c>
      <c r="W168" s="32">
        <v>0</v>
      </c>
      <c r="X168" s="33">
        <v>0</v>
      </c>
      <c r="Y168" s="127">
        <v>0</v>
      </c>
      <c r="Z168" s="133"/>
      <c r="AA168" s="249"/>
      <c r="AB168"/>
      <c r="AC168"/>
      <c r="AD168" s="249"/>
      <c r="AE168"/>
      <c r="AF168" s="248"/>
      <c r="AG168" s="249"/>
      <c r="AH168"/>
      <c r="AI168" s="248"/>
      <c r="AJ168" s="249"/>
      <c r="AK168"/>
      <c r="AL168" s="248"/>
      <c r="AM168" s="251"/>
      <c r="AN168" s="250"/>
      <c r="AO168"/>
      <c r="AP168"/>
      <c r="AQ168"/>
      <c r="AR168"/>
      <c r="AS168"/>
      <c r="AT168" s="249"/>
      <c r="AU168" s="248"/>
      <c r="AV168" s="249"/>
      <c r="AW168" s="248"/>
      <c r="AX168" s="249"/>
      <c r="AY168" s="249">
        <v>1</v>
      </c>
      <c r="AZ168" s="162">
        <f>IF(AND(K168&lt;=1570,L168&gt;=1540),1,0)</f>
        <v>0</v>
      </c>
      <c r="BA168" s="162">
        <f>IF(AND(K168&lt;=1608,L168&gt;=1571),1,0)</f>
        <v>1</v>
      </c>
      <c r="BB168" s="162">
        <f>IF(AND(K168&lt;=1621,L168&gt;=1609),1,0)</f>
        <v>0</v>
      </c>
      <c r="BC168" s="162">
        <f>IF(AND(K168&lt;=1648,L168&gt;=1622),1,0)</f>
        <v>0</v>
      </c>
      <c r="BD168" s="162">
        <f>IF(AND(K168&lt;=1680,L168&gt;=1649),1,0)</f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 s="209" t="str">
        <f t="shared" si="10"/>
        <v>Notactive</v>
      </c>
      <c r="BK168" s="209" t="str">
        <f t="shared" si="11"/>
        <v>Stayer</v>
      </c>
      <c r="BL168" s="209" t="str">
        <f t="shared" si="12"/>
        <v>Notactive</v>
      </c>
      <c r="BM168" s="209" t="str">
        <f t="shared" si="13"/>
        <v>Notactive</v>
      </c>
      <c r="BN168" s="209" t="str">
        <f t="shared" si="14"/>
        <v>Notactive</v>
      </c>
    </row>
    <row r="169" spans="1:66" ht="12" customHeight="1">
      <c r="A169" s="118" t="s">
        <v>2137</v>
      </c>
      <c r="B169" s="118" t="s">
        <v>2138</v>
      </c>
      <c r="C169" s="244" t="s">
        <v>2136</v>
      </c>
      <c r="D169" s="245" t="s">
        <v>4163</v>
      </c>
      <c r="E169" s="245"/>
      <c r="F169" s="114" t="s">
        <v>39</v>
      </c>
      <c r="G169" s="114"/>
      <c r="H169"/>
      <c r="I169"/>
      <c r="J169" s="29">
        <v>0</v>
      </c>
      <c r="K169" s="114">
        <v>1571</v>
      </c>
      <c r="L169" s="115">
        <v>1575</v>
      </c>
      <c r="M169" s="240" t="str">
        <f>CONCATENATE(LEFT(K169,3),"0")</f>
        <v>1570</v>
      </c>
      <c r="N169" s="240" t="str">
        <f>CONCATENATE(LEFT(L169,3),"0")</f>
        <v>1570</v>
      </c>
      <c r="O169" s="30">
        <f>L169-K169</f>
        <v>4</v>
      </c>
      <c r="P169" s="27">
        <v>0</v>
      </c>
      <c r="Q169" s="27">
        <v>0</v>
      </c>
      <c r="R169"/>
      <c r="S169" s="248"/>
      <c r="T169" s="35" t="s">
        <v>103</v>
      </c>
      <c r="U169" s="104">
        <v>51.0167</v>
      </c>
      <c r="V169" s="124">
        <v>4.4667000000000003</v>
      </c>
      <c r="W169" s="32">
        <v>0</v>
      </c>
      <c r="X169" s="33">
        <v>0</v>
      </c>
      <c r="Y169" s="127">
        <v>0</v>
      </c>
      <c r="Z169" s="133"/>
      <c r="AA169" s="249"/>
      <c r="AB169"/>
      <c r="AC169"/>
      <c r="AD169" s="249"/>
      <c r="AE169"/>
      <c r="AF169" s="248"/>
      <c r="AG169" s="249"/>
      <c r="AH169"/>
      <c r="AI169" s="248"/>
      <c r="AJ169" s="249"/>
      <c r="AK169"/>
      <c r="AL169" s="248"/>
      <c r="AM169" s="251"/>
      <c r="AN169" s="250"/>
      <c r="AO169"/>
      <c r="AP169"/>
      <c r="AQ169"/>
      <c r="AR169"/>
      <c r="AS169"/>
      <c r="AT169" s="249"/>
      <c r="AU169" s="248"/>
      <c r="AV169" s="249"/>
      <c r="AW169" s="248"/>
      <c r="AX169" s="249"/>
      <c r="AY169" s="249">
        <v>1</v>
      </c>
      <c r="AZ169" s="162">
        <f>IF(AND(K169&lt;=1570,L169&gt;=1540),1,0)</f>
        <v>0</v>
      </c>
      <c r="BA169" s="162">
        <f>IF(AND(K169&lt;=1608,L169&gt;=1571),1,0)</f>
        <v>1</v>
      </c>
      <c r="BB169" s="162">
        <f>IF(AND(K169&lt;=1621,L169&gt;=1609),1,0)</f>
        <v>0</v>
      </c>
      <c r="BC169" s="162">
        <f>IF(AND(K169&lt;=1648,L169&gt;=1622),1,0)</f>
        <v>0</v>
      </c>
      <c r="BD169" s="162">
        <f>IF(AND(K169&lt;=1680,L169&gt;=1649),1,0)</f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 s="209" t="str">
        <f t="shared" si="10"/>
        <v>Notactive</v>
      </c>
      <c r="BK169" s="209" t="str">
        <f t="shared" si="11"/>
        <v>Stayer</v>
      </c>
      <c r="BL169" s="209" t="str">
        <f t="shared" si="12"/>
        <v>Notactive</v>
      </c>
      <c r="BM169" s="209" t="str">
        <f t="shared" si="13"/>
        <v>Notactive</v>
      </c>
      <c r="BN169" s="209" t="str">
        <f t="shared" si="14"/>
        <v>Notactive</v>
      </c>
    </row>
    <row r="170" spans="1:66" ht="12" customHeight="1">
      <c r="A170" s="118" t="s">
        <v>2140</v>
      </c>
      <c r="B170" s="118" t="s">
        <v>2141</v>
      </c>
      <c r="C170" s="242" t="s">
        <v>2139</v>
      </c>
      <c r="D170" s="245" t="s">
        <v>4163</v>
      </c>
      <c r="E170" s="246"/>
      <c r="F170" s="114" t="s">
        <v>39</v>
      </c>
      <c r="G170" s="114"/>
      <c r="H170"/>
      <c r="I170"/>
      <c r="J170" s="29">
        <v>0</v>
      </c>
      <c r="K170" s="114">
        <v>1571</v>
      </c>
      <c r="L170" s="115">
        <v>1575</v>
      </c>
      <c r="M170" s="240" t="str">
        <f>CONCATENATE(LEFT(K170,3),"0")</f>
        <v>1570</v>
      </c>
      <c r="N170" s="240" t="str">
        <f>CONCATENATE(LEFT(L170,3),"0")</f>
        <v>1570</v>
      </c>
      <c r="O170" s="30">
        <f>L170-K170</f>
        <v>4</v>
      </c>
      <c r="P170" s="27">
        <v>0</v>
      </c>
      <c r="Q170" s="27">
        <v>0</v>
      </c>
      <c r="R170"/>
      <c r="S170" s="248"/>
      <c r="T170" s="35" t="s">
        <v>103</v>
      </c>
      <c r="U170" s="104">
        <v>51.0167</v>
      </c>
      <c r="V170" s="124">
        <v>4.4667000000000003</v>
      </c>
      <c r="W170" s="32">
        <v>0</v>
      </c>
      <c r="X170" s="33">
        <v>0</v>
      </c>
      <c r="Y170" s="127">
        <v>0</v>
      </c>
      <c r="Z170" s="133"/>
      <c r="AA170" s="249"/>
      <c r="AB170"/>
      <c r="AC170"/>
      <c r="AD170" s="249"/>
      <c r="AE170"/>
      <c r="AF170" s="248"/>
      <c r="AG170" s="249"/>
      <c r="AH170"/>
      <c r="AI170" s="248"/>
      <c r="AJ170" s="249"/>
      <c r="AK170"/>
      <c r="AL170" s="248"/>
      <c r="AM170" s="251"/>
      <c r="AN170" s="250"/>
      <c r="AO170"/>
      <c r="AP170"/>
      <c r="AQ170"/>
      <c r="AR170"/>
      <c r="AS170"/>
      <c r="AT170" s="249"/>
      <c r="AU170" s="248"/>
      <c r="AV170" s="249"/>
      <c r="AW170" s="248"/>
      <c r="AX170" s="249"/>
      <c r="AY170" s="249">
        <v>1</v>
      </c>
      <c r="AZ170" s="162">
        <f>IF(AND(K170&lt;=1570,L170&gt;=1540),1,0)</f>
        <v>0</v>
      </c>
      <c r="BA170" s="162">
        <f>IF(AND(K170&lt;=1608,L170&gt;=1571),1,0)</f>
        <v>1</v>
      </c>
      <c r="BB170" s="162">
        <f>IF(AND(K170&lt;=1621,L170&gt;=1609),1,0)</f>
        <v>0</v>
      </c>
      <c r="BC170" s="162">
        <f>IF(AND(K170&lt;=1648,L170&gt;=1622),1,0)</f>
        <v>0</v>
      </c>
      <c r="BD170" s="162">
        <f>IF(AND(K170&lt;=1680,L170&gt;=1649),1,0)</f>
        <v>0</v>
      </c>
      <c r="BE170">
        <v>0</v>
      </c>
      <c r="BF170">
        <v>0</v>
      </c>
      <c r="BG170">
        <v>0</v>
      </c>
      <c r="BH170">
        <v>0</v>
      </c>
      <c r="BI170">
        <v>0</v>
      </c>
      <c r="BJ170" s="209" t="str">
        <f t="shared" si="10"/>
        <v>Notactive</v>
      </c>
      <c r="BK170" s="209" t="str">
        <f t="shared" si="11"/>
        <v>Stayer</v>
      </c>
      <c r="BL170" s="209" t="str">
        <f t="shared" si="12"/>
        <v>Notactive</v>
      </c>
      <c r="BM170" s="209" t="str">
        <f t="shared" si="13"/>
        <v>Notactive</v>
      </c>
      <c r="BN170" s="209" t="str">
        <f t="shared" si="14"/>
        <v>Notactive</v>
      </c>
    </row>
    <row r="171" spans="1:66" ht="12" customHeight="1">
      <c r="A171" s="118" t="s">
        <v>2143</v>
      </c>
      <c r="B171" s="118" t="s">
        <v>2144</v>
      </c>
      <c r="C171" s="244" t="s">
        <v>2142</v>
      </c>
      <c r="D171" s="245" t="s">
        <v>4163</v>
      </c>
      <c r="E171" s="245"/>
      <c r="F171" s="66" t="s">
        <v>43</v>
      </c>
      <c r="G171" s="66"/>
      <c r="H171"/>
      <c r="I171"/>
      <c r="J171" s="29">
        <v>0</v>
      </c>
      <c r="K171" s="114">
        <v>1571</v>
      </c>
      <c r="L171" s="115">
        <v>1575</v>
      </c>
      <c r="M171" s="240" t="str">
        <f>CONCATENATE(LEFT(K171,3),"0")</f>
        <v>1570</v>
      </c>
      <c r="N171" s="240" t="str">
        <f>CONCATENATE(LEFT(L171,3),"0")</f>
        <v>1570</v>
      </c>
      <c r="O171" s="30">
        <f>L171-K171</f>
        <v>4</v>
      </c>
      <c r="P171" s="27">
        <v>0</v>
      </c>
      <c r="Q171" s="27">
        <v>0</v>
      </c>
      <c r="R171"/>
      <c r="S171" s="248"/>
      <c r="T171" s="35" t="s">
        <v>103</v>
      </c>
      <c r="U171" s="104">
        <v>51.0167</v>
      </c>
      <c r="V171" s="124">
        <v>4.4667000000000003</v>
      </c>
      <c r="W171" s="32">
        <v>0</v>
      </c>
      <c r="X171" s="33">
        <v>0</v>
      </c>
      <c r="Y171" s="127">
        <v>0</v>
      </c>
      <c r="Z171" s="133"/>
      <c r="AA171" s="249"/>
      <c r="AB171"/>
      <c r="AC171"/>
      <c r="AD171" s="249"/>
      <c r="AE171"/>
      <c r="AF171" s="248"/>
      <c r="AG171" s="249"/>
      <c r="AH171"/>
      <c r="AI171" s="248"/>
      <c r="AJ171" s="249"/>
      <c r="AK171"/>
      <c r="AL171" s="248"/>
      <c r="AM171" s="251"/>
      <c r="AN171" s="250"/>
      <c r="AO171"/>
      <c r="AP171"/>
      <c r="AQ171"/>
      <c r="AR171"/>
      <c r="AS171"/>
      <c r="AT171" s="249"/>
      <c r="AU171" s="248"/>
      <c r="AV171" s="249"/>
      <c r="AW171" s="248"/>
      <c r="AX171" s="249"/>
      <c r="AY171" s="249">
        <v>1</v>
      </c>
      <c r="AZ171" s="162">
        <f>IF(AND(K171&lt;=1570,L171&gt;=1540),1,0)</f>
        <v>0</v>
      </c>
      <c r="BA171" s="162">
        <f>IF(AND(K171&lt;=1608,L171&gt;=1571),1,0)</f>
        <v>1</v>
      </c>
      <c r="BB171" s="162">
        <f>IF(AND(K171&lt;=1621,L171&gt;=1609),1,0)</f>
        <v>0</v>
      </c>
      <c r="BC171" s="162">
        <f>IF(AND(K171&lt;=1648,L171&gt;=1622),1,0)</f>
        <v>0</v>
      </c>
      <c r="BD171" s="162">
        <f>IF(AND(K171&lt;=1680,L171&gt;=1649),1,0)</f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 s="209" t="str">
        <f t="shared" si="10"/>
        <v>Notactive</v>
      </c>
      <c r="BK171" s="209" t="str">
        <f t="shared" si="11"/>
        <v>Stayer</v>
      </c>
      <c r="BL171" s="209" t="str">
        <f t="shared" si="12"/>
        <v>Notactive</v>
      </c>
      <c r="BM171" s="209" t="str">
        <f t="shared" si="13"/>
        <v>Notactive</v>
      </c>
      <c r="BN171" s="209" t="str">
        <f t="shared" si="14"/>
        <v>Notactive</v>
      </c>
    </row>
    <row r="172" spans="1:66" ht="12" customHeight="1">
      <c r="A172" s="118" t="s">
        <v>2146</v>
      </c>
      <c r="B172" s="118" t="s">
        <v>2147</v>
      </c>
      <c r="C172" s="242" t="s">
        <v>2145</v>
      </c>
      <c r="D172" s="245" t="s">
        <v>4163</v>
      </c>
      <c r="E172" s="246"/>
      <c r="F172" s="66" t="s">
        <v>39</v>
      </c>
      <c r="G172" s="66"/>
      <c r="H172"/>
      <c r="I172"/>
      <c r="J172" s="29">
        <v>0</v>
      </c>
      <c r="K172" s="114">
        <v>1571</v>
      </c>
      <c r="L172" s="115">
        <v>1575</v>
      </c>
      <c r="M172" s="240" t="str">
        <f>CONCATENATE(LEFT(K172,3),"0")</f>
        <v>1570</v>
      </c>
      <c r="N172" s="240" t="str">
        <f>CONCATENATE(LEFT(L172,3),"0")</f>
        <v>1570</v>
      </c>
      <c r="O172" s="30">
        <f>L172-K172</f>
        <v>4</v>
      </c>
      <c r="P172" s="27">
        <v>0</v>
      </c>
      <c r="Q172" s="27">
        <v>0</v>
      </c>
      <c r="R172"/>
      <c r="S172" s="248"/>
      <c r="T172" s="35" t="s">
        <v>103</v>
      </c>
      <c r="U172" s="104">
        <v>51.0167</v>
      </c>
      <c r="V172" s="124">
        <v>4.4667000000000003</v>
      </c>
      <c r="W172" s="32">
        <v>0</v>
      </c>
      <c r="X172" s="33">
        <v>0</v>
      </c>
      <c r="Y172" s="127">
        <v>0</v>
      </c>
      <c r="Z172" s="133"/>
      <c r="AA172" s="249"/>
      <c r="AB172"/>
      <c r="AC172"/>
      <c r="AD172" s="249"/>
      <c r="AE172"/>
      <c r="AF172" s="248"/>
      <c r="AG172" s="249"/>
      <c r="AH172"/>
      <c r="AI172" s="248"/>
      <c r="AJ172" s="249"/>
      <c r="AK172"/>
      <c r="AL172" s="248"/>
      <c r="AM172" s="251"/>
      <c r="AN172" s="250"/>
      <c r="AO172"/>
      <c r="AP172"/>
      <c r="AQ172"/>
      <c r="AR172"/>
      <c r="AS172"/>
      <c r="AT172" s="249"/>
      <c r="AU172" s="248"/>
      <c r="AV172" s="249"/>
      <c r="AW172" s="248"/>
      <c r="AX172" s="249"/>
      <c r="AY172" s="249">
        <v>1</v>
      </c>
      <c r="AZ172" s="162">
        <f>IF(AND(K172&lt;=1570,L172&gt;=1540),1,0)</f>
        <v>0</v>
      </c>
      <c r="BA172" s="162">
        <f>IF(AND(K172&lt;=1608,L172&gt;=1571),1,0)</f>
        <v>1</v>
      </c>
      <c r="BB172" s="162">
        <f>IF(AND(K172&lt;=1621,L172&gt;=1609),1,0)</f>
        <v>0</v>
      </c>
      <c r="BC172" s="162">
        <f>IF(AND(K172&lt;=1648,L172&gt;=1622),1,0)</f>
        <v>0</v>
      </c>
      <c r="BD172" s="162">
        <f>IF(AND(K172&lt;=1680,L172&gt;=1649),1,0)</f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 s="209" t="str">
        <f t="shared" si="10"/>
        <v>Notactive</v>
      </c>
      <c r="BK172" s="209" t="str">
        <f t="shared" si="11"/>
        <v>Stayer</v>
      </c>
      <c r="BL172" s="209" t="str">
        <f t="shared" si="12"/>
        <v>Notactive</v>
      </c>
      <c r="BM172" s="209" t="str">
        <f t="shared" si="13"/>
        <v>Notactive</v>
      </c>
      <c r="BN172" s="209" t="str">
        <f t="shared" si="14"/>
        <v>Notactive</v>
      </c>
    </row>
    <row r="173" spans="1:66" ht="12" customHeight="1">
      <c r="A173" s="118" t="s">
        <v>2149</v>
      </c>
      <c r="B173" s="118" t="s">
        <v>2150</v>
      </c>
      <c r="C173" s="244" t="s">
        <v>2148</v>
      </c>
      <c r="D173" s="245" t="s">
        <v>4163</v>
      </c>
      <c r="E173" s="245"/>
      <c r="F173" s="66" t="s">
        <v>43</v>
      </c>
      <c r="G173" s="66"/>
      <c r="H173"/>
      <c r="I173"/>
      <c r="J173" s="29">
        <v>0</v>
      </c>
      <c r="K173" s="114">
        <v>1571</v>
      </c>
      <c r="L173" s="115">
        <v>1575</v>
      </c>
      <c r="M173" s="240" t="str">
        <f>CONCATENATE(LEFT(K173,3),"0")</f>
        <v>1570</v>
      </c>
      <c r="N173" s="240" t="str">
        <f>CONCATENATE(LEFT(L173,3),"0")</f>
        <v>1570</v>
      </c>
      <c r="O173" s="30">
        <f>L173-K173</f>
        <v>4</v>
      </c>
      <c r="P173" s="27">
        <v>0</v>
      </c>
      <c r="Q173" s="27">
        <v>0</v>
      </c>
      <c r="R173"/>
      <c r="S173" s="248"/>
      <c r="T173" s="35" t="s">
        <v>103</v>
      </c>
      <c r="U173" s="104">
        <v>51.0167</v>
      </c>
      <c r="V173" s="124">
        <v>4.4667000000000003</v>
      </c>
      <c r="W173" s="32">
        <v>0</v>
      </c>
      <c r="X173" s="33">
        <v>0</v>
      </c>
      <c r="Y173" s="127">
        <v>0</v>
      </c>
      <c r="Z173" s="133"/>
      <c r="AA173" s="249"/>
      <c r="AB173"/>
      <c r="AC173"/>
      <c r="AD173" s="249"/>
      <c r="AE173"/>
      <c r="AF173" s="248"/>
      <c r="AG173" s="249"/>
      <c r="AH173"/>
      <c r="AI173" s="248"/>
      <c r="AJ173" s="249"/>
      <c r="AK173"/>
      <c r="AL173" s="248"/>
      <c r="AM173" s="251"/>
      <c r="AN173" s="250"/>
      <c r="AO173"/>
      <c r="AP173"/>
      <c r="AQ173"/>
      <c r="AR173"/>
      <c r="AS173"/>
      <c r="AT173" s="249"/>
      <c r="AU173" s="248"/>
      <c r="AV173" s="249"/>
      <c r="AW173" s="248"/>
      <c r="AX173" s="249"/>
      <c r="AY173" s="249">
        <v>1</v>
      </c>
      <c r="AZ173" s="162">
        <f>IF(AND(K173&lt;=1570,L173&gt;=1540),1,0)</f>
        <v>0</v>
      </c>
      <c r="BA173" s="162">
        <f>IF(AND(K173&lt;=1608,L173&gt;=1571),1,0)</f>
        <v>1</v>
      </c>
      <c r="BB173" s="162">
        <f>IF(AND(K173&lt;=1621,L173&gt;=1609),1,0)</f>
        <v>0</v>
      </c>
      <c r="BC173" s="162">
        <f>IF(AND(K173&lt;=1648,L173&gt;=1622),1,0)</f>
        <v>0</v>
      </c>
      <c r="BD173" s="162">
        <f>IF(AND(K173&lt;=1680,L173&gt;=1649),1,0)</f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 s="209" t="str">
        <f t="shared" si="10"/>
        <v>Notactive</v>
      </c>
      <c r="BK173" s="209" t="str">
        <f t="shared" si="11"/>
        <v>Stayer</v>
      </c>
      <c r="BL173" s="209" t="str">
        <f t="shared" si="12"/>
        <v>Notactive</v>
      </c>
      <c r="BM173" s="209" t="str">
        <f t="shared" si="13"/>
        <v>Notactive</v>
      </c>
      <c r="BN173" s="209" t="str">
        <f t="shared" si="14"/>
        <v>Notactive</v>
      </c>
    </row>
    <row r="174" spans="1:66" ht="12" customHeight="1">
      <c r="A174" s="118" t="s">
        <v>1152</v>
      </c>
      <c r="B174" s="118" t="s">
        <v>1795</v>
      </c>
      <c r="C174" s="242" t="s">
        <v>2151</v>
      </c>
      <c r="D174" s="245" t="s">
        <v>4163</v>
      </c>
      <c r="E174" s="246"/>
      <c r="F174" s="66" t="s">
        <v>39</v>
      </c>
      <c r="G174" s="66"/>
      <c r="H174"/>
      <c r="I174"/>
      <c r="J174" s="29">
        <v>0</v>
      </c>
      <c r="K174" s="114">
        <v>1571</v>
      </c>
      <c r="L174" s="115">
        <v>1575</v>
      </c>
      <c r="M174" s="240" t="str">
        <f>CONCATENATE(LEFT(K174,3),"0")</f>
        <v>1570</v>
      </c>
      <c r="N174" s="240" t="str">
        <f>CONCATENATE(LEFT(L174,3),"0")</f>
        <v>1570</v>
      </c>
      <c r="O174" s="30">
        <f>L174-K174</f>
        <v>4</v>
      </c>
      <c r="P174" s="27">
        <v>0</v>
      </c>
      <c r="Q174" s="27">
        <v>0</v>
      </c>
      <c r="R174"/>
      <c r="S174" s="248"/>
      <c r="T174" s="35" t="s">
        <v>103</v>
      </c>
      <c r="U174" s="104">
        <v>51.0167</v>
      </c>
      <c r="V174" s="124">
        <v>4.4667000000000003</v>
      </c>
      <c r="W174" s="32">
        <v>0</v>
      </c>
      <c r="X174" s="33">
        <v>0</v>
      </c>
      <c r="Y174" s="127">
        <v>0</v>
      </c>
      <c r="Z174" s="133"/>
      <c r="AA174" s="249"/>
      <c r="AB174"/>
      <c r="AC174"/>
      <c r="AD174" s="249"/>
      <c r="AE174"/>
      <c r="AF174" s="248"/>
      <c r="AG174" s="249"/>
      <c r="AH174"/>
      <c r="AI174" s="248"/>
      <c r="AJ174" s="249"/>
      <c r="AK174"/>
      <c r="AL174" s="248"/>
      <c r="AM174" s="251"/>
      <c r="AN174" s="250"/>
      <c r="AO174"/>
      <c r="AP174"/>
      <c r="AQ174"/>
      <c r="AR174"/>
      <c r="AS174"/>
      <c r="AT174" s="249"/>
      <c r="AU174" s="248"/>
      <c r="AV174" s="249"/>
      <c r="AW174" s="248"/>
      <c r="AX174" s="249"/>
      <c r="AY174" s="249">
        <v>1</v>
      </c>
      <c r="AZ174" s="162">
        <f>IF(AND(K174&lt;=1570,L174&gt;=1540),1,0)</f>
        <v>0</v>
      </c>
      <c r="BA174" s="162">
        <f>IF(AND(K174&lt;=1608,L174&gt;=1571),1,0)</f>
        <v>1</v>
      </c>
      <c r="BB174" s="162">
        <f>IF(AND(K174&lt;=1621,L174&gt;=1609),1,0)</f>
        <v>0</v>
      </c>
      <c r="BC174" s="162">
        <f>IF(AND(K174&lt;=1648,L174&gt;=1622),1,0)</f>
        <v>0</v>
      </c>
      <c r="BD174" s="162">
        <f>IF(AND(K174&lt;=1680,L174&gt;=1649),1,0)</f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 s="209" t="str">
        <f t="shared" si="10"/>
        <v>Notactive</v>
      </c>
      <c r="BK174" s="209" t="str">
        <f t="shared" si="11"/>
        <v>Stayer</v>
      </c>
      <c r="BL174" s="209" t="str">
        <f t="shared" si="12"/>
        <v>Notactive</v>
      </c>
      <c r="BM174" s="209" t="str">
        <f t="shared" si="13"/>
        <v>Notactive</v>
      </c>
      <c r="BN174" s="209" t="str">
        <f t="shared" si="14"/>
        <v>Notactive</v>
      </c>
    </row>
    <row r="175" spans="1:66" ht="12" customHeight="1">
      <c r="A175" s="118" t="s">
        <v>2153</v>
      </c>
      <c r="B175" s="118" t="s">
        <v>2154</v>
      </c>
      <c r="C175" s="244" t="s">
        <v>2152</v>
      </c>
      <c r="D175" s="245" t="s">
        <v>4163</v>
      </c>
      <c r="E175" s="245"/>
      <c r="F175" s="66" t="s">
        <v>74</v>
      </c>
      <c r="G175" s="66"/>
      <c r="H175"/>
      <c r="I175"/>
      <c r="J175" s="29">
        <v>0</v>
      </c>
      <c r="K175" s="114">
        <v>1571</v>
      </c>
      <c r="L175" s="115">
        <v>1575</v>
      </c>
      <c r="M175" s="240" t="str">
        <f>CONCATENATE(LEFT(K175,3),"0")</f>
        <v>1570</v>
      </c>
      <c r="N175" s="240" t="str">
        <f>CONCATENATE(LEFT(L175,3),"0")</f>
        <v>1570</v>
      </c>
      <c r="O175" s="30">
        <f>L175-K175</f>
        <v>4</v>
      </c>
      <c r="P175" s="27">
        <v>0</v>
      </c>
      <c r="Q175" s="27">
        <v>0</v>
      </c>
      <c r="R175"/>
      <c r="S175" s="248"/>
      <c r="T175" s="35" t="s">
        <v>103</v>
      </c>
      <c r="U175" s="104">
        <v>51.0167</v>
      </c>
      <c r="V175" s="124">
        <v>4.4667000000000003</v>
      </c>
      <c r="W175" s="32">
        <v>0</v>
      </c>
      <c r="X175" s="33">
        <v>0</v>
      </c>
      <c r="Y175" s="127">
        <v>0</v>
      </c>
      <c r="Z175" s="133"/>
      <c r="AA175" s="249"/>
      <c r="AB175"/>
      <c r="AC175"/>
      <c r="AD175" s="249"/>
      <c r="AE175"/>
      <c r="AF175" s="248"/>
      <c r="AG175" s="249"/>
      <c r="AH175"/>
      <c r="AI175" s="248"/>
      <c r="AJ175" s="249"/>
      <c r="AK175"/>
      <c r="AL175" s="248"/>
      <c r="AM175" s="251"/>
      <c r="AN175" s="250"/>
      <c r="AO175"/>
      <c r="AP175"/>
      <c r="AQ175"/>
      <c r="AR175"/>
      <c r="AS175"/>
      <c r="AT175" s="249"/>
      <c r="AU175" s="248"/>
      <c r="AV175" s="249"/>
      <c r="AW175" s="248"/>
      <c r="AX175" s="249"/>
      <c r="AY175" s="249">
        <v>1</v>
      </c>
      <c r="AZ175" s="162">
        <f>IF(AND(K175&lt;=1570,L175&gt;=1540),1,0)</f>
        <v>0</v>
      </c>
      <c r="BA175" s="162">
        <f>IF(AND(K175&lt;=1608,L175&gt;=1571),1,0)</f>
        <v>1</v>
      </c>
      <c r="BB175" s="162">
        <f>IF(AND(K175&lt;=1621,L175&gt;=1609),1,0)</f>
        <v>0</v>
      </c>
      <c r="BC175" s="162">
        <f>IF(AND(K175&lt;=1648,L175&gt;=1622),1,0)</f>
        <v>0</v>
      </c>
      <c r="BD175" s="162">
        <f>IF(AND(K175&lt;=1680,L175&gt;=1649),1,0)</f>
        <v>0</v>
      </c>
      <c r="BE175">
        <v>0</v>
      </c>
      <c r="BF175">
        <v>0</v>
      </c>
      <c r="BG175">
        <v>0</v>
      </c>
      <c r="BH175">
        <v>0</v>
      </c>
      <c r="BI175">
        <v>0</v>
      </c>
      <c r="BJ175" s="209" t="str">
        <f t="shared" si="10"/>
        <v>Notactive</v>
      </c>
      <c r="BK175" s="209" t="str">
        <f t="shared" si="11"/>
        <v>Stayer</v>
      </c>
      <c r="BL175" s="209" t="str">
        <f t="shared" si="12"/>
        <v>Notactive</v>
      </c>
      <c r="BM175" s="209" t="str">
        <f t="shared" si="13"/>
        <v>Notactive</v>
      </c>
      <c r="BN175" s="209" t="str">
        <f t="shared" si="14"/>
        <v>Notactive</v>
      </c>
    </row>
    <row r="176" spans="1:66" ht="12" customHeight="1">
      <c r="A176" s="118" t="s">
        <v>2156</v>
      </c>
      <c r="B176" s="118" t="s">
        <v>2157</v>
      </c>
      <c r="C176" s="242" t="s">
        <v>2155</v>
      </c>
      <c r="D176" s="245" t="s">
        <v>4163</v>
      </c>
      <c r="E176" s="246"/>
      <c r="F176" s="66" t="s">
        <v>43</v>
      </c>
      <c r="G176" s="66"/>
      <c r="H176"/>
      <c r="I176"/>
      <c r="J176" s="29">
        <v>0</v>
      </c>
      <c r="K176" s="114">
        <v>1572</v>
      </c>
      <c r="L176" s="115">
        <v>1576</v>
      </c>
      <c r="M176" s="240" t="str">
        <f>CONCATENATE(LEFT(K176,3),"0")</f>
        <v>1570</v>
      </c>
      <c r="N176" s="240" t="str">
        <f>CONCATENATE(LEFT(L176,3),"0")</f>
        <v>1570</v>
      </c>
      <c r="O176" s="30">
        <f>L176-K176</f>
        <v>4</v>
      </c>
      <c r="P176" s="27">
        <v>0</v>
      </c>
      <c r="Q176" s="27">
        <v>0</v>
      </c>
      <c r="R176"/>
      <c r="S176" s="248"/>
      <c r="T176" s="35" t="s">
        <v>103</v>
      </c>
      <c r="U176" s="104">
        <v>51.0167</v>
      </c>
      <c r="V176" s="124">
        <v>4.4667000000000003</v>
      </c>
      <c r="W176" s="32">
        <v>0</v>
      </c>
      <c r="X176" s="33">
        <v>0</v>
      </c>
      <c r="Y176" s="127">
        <v>0</v>
      </c>
      <c r="Z176" s="133"/>
      <c r="AA176" s="249"/>
      <c r="AB176"/>
      <c r="AC176"/>
      <c r="AD176" s="249"/>
      <c r="AE176"/>
      <c r="AF176" s="248"/>
      <c r="AG176" s="249"/>
      <c r="AH176"/>
      <c r="AI176" s="248"/>
      <c r="AJ176" s="249"/>
      <c r="AK176"/>
      <c r="AL176" s="248"/>
      <c r="AM176" s="251"/>
      <c r="AN176" s="250"/>
      <c r="AO176"/>
      <c r="AP176"/>
      <c r="AQ176"/>
      <c r="AR176"/>
      <c r="AS176"/>
      <c r="AT176" s="249"/>
      <c r="AU176" s="248"/>
      <c r="AV176" s="249"/>
      <c r="AW176" s="248"/>
      <c r="AX176" s="249"/>
      <c r="AY176" s="249">
        <v>1</v>
      </c>
      <c r="AZ176" s="162">
        <f>IF(AND(K176&lt;=1570,L176&gt;=1540),1,0)</f>
        <v>0</v>
      </c>
      <c r="BA176" s="162">
        <f>IF(AND(K176&lt;=1608,L176&gt;=1571),1,0)</f>
        <v>1</v>
      </c>
      <c r="BB176" s="162">
        <f>IF(AND(K176&lt;=1621,L176&gt;=1609),1,0)</f>
        <v>0</v>
      </c>
      <c r="BC176" s="162">
        <f>IF(AND(K176&lt;=1648,L176&gt;=1622),1,0)</f>
        <v>0</v>
      </c>
      <c r="BD176" s="162">
        <f>IF(AND(K176&lt;=1680,L176&gt;=1649),1,0)</f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 s="209" t="str">
        <f t="shared" si="10"/>
        <v>Notactive</v>
      </c>
      <c r="BK176" s="209" t="str">
        <f t="shared" si="11"/>
        <v>Stayer</v>
      </c>
      <c r="BL176" s="209" t="str">
        <f t="shared" si="12"/>
        <v>Notactive</v>
      </c>
      <c r="BM176" s="209" t="str">
        <f t="shared" si="13"/>
        <v>Notactive</v>
      </c>
      <c r="BN176" s="209" t="str">
        <f t="shared" si="14"/>
        <v>Notactive</v>
      </c>
    </row>
    <row r="177" spans="1:66" ht="12" customHeight="1">
      <c r="A177" s="118" t="s">
        <v>2159</v>
      </c>
      <c r="B177" s="118" t="s">
        <v>2160</v>
      </c>
      <c r="C177" s="244" t="s">
        <v>2158</v>
      </c>
      <c r="D177" s="245" t="s">
        <v>4163</v>
      </c>
      <c r="E177" s="245"/>
      <c r="F177" s="66" t="s">
        <v>39</v>
      </c>
      <c r="G177" s="66"/>
      <c r="H177"/>
      <c r="I177"/>
      <c r="J177" s="29">
        <v>0</v>
      </c>
      <c r="K177" s="114">
        <v>1572</v>
      </c>
      <c r="L177" s="115">
        <v>1576</v>
      </c>
      <c r="M177" s="240" t="str">
        <f>CONCATENATE(LEFT(K177,3),"0")</f>
        <v>1570</v>
      </c>
      <c r="N177" s="240" t="str">
        <f>CONCATENATE(LEFT(L177,3),"0")</f>
        <v>1570</v>
      </c>
      <c r="O177" s="30">
        <f>L177-K177</f>
        <v>4</v>
      </c>
      <c r="P177" s="27">
        <v>0</v>
      </c>
      <c r="Q177" s="27">
        <v>0</v>
      </c>
      <c r="R177"/>
      <c r="S177" s="248"/>
      <c r="T177" s="35" t="s">
        <v>103</v>
      </c>
      <c r="U177" s="104">
        <v>51.0167</v>
      </c>
      <c r="V177" s="124">
        <v>4.4667000000000003</v>
      </c>
      <c r="W177" s="32">
        <v>0</v>
      </c>
      <c r="X177" s="33">
        <v>0</v>
      </c>
      <c r="Y177" s="127">
        <v>0</v>
      </c>
      <c r="Z177" s="133"/>
      <c r="AA177" s="249"/>
      <c r="AB177"/>
      <c r="AC177"/>
      <c r="AD177" s="249"/>
      <c r="AE177"/>
      <c r="AF177" s="248"/>
      <c r="AG177" s="249"/>
      <c r="AH177"/>
      <c r="AI177" s="248"/>
      <c r="AJ177" s="249"/>
      <c r="AK177"/>
      <c r="AL177" s="248"/>
      <c r="AM177" s="251"/>
      <c r="AN177" s="250"/>
      <c r="AO177"/>
      <c r="AP177"/>
      <c r="AQ177"/>
      <c r="AR177"/>
      <c r="AS177"/>
      <c r="AT177" s="249"/>
      <c r="AU177" s="248"/>
      <c r="AV177" s="249"/>
      <c r="AW177" s="248"/>
      <c r="AX177" s="249"/>
      <c r="AY177" s="249">
        <v>1</v>
      </c>
      <c r="AZ177" s="162">
        <f>IF(AND(K177&lt;=1570,L177&gt;=1540),1,0)</f>
        <v>0</v>
      </c>
      <c r="BA177" s="162">
        <f>IF(AND(K177&lt;=1608,L177&gt;=1571),1,0)</f>
        <v>1</v>
      </c>
      <c r="BB177" s="162">
        <f>IF(AND(K177&lt;=1621,L177&gt;=1609),1,0)</f>
        <v>0</v>
      </c>
      <c r="BC177" s="162">
        <f>IF(AND(K177&lt;=1648,L177&gt;=1622),1,0)</f>
        <v>0</v>
      </c>
      <c r="BD177" s="162">
        <f>IF(AND(K177&lt;=1680,L177&gt;=1649),1,0)</f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 s="209" t="str">
        <f t="shared" si="10"/>
        <v>Notactive</v>
      </c>
      <c r="BK177" s="209" t="str">
        <f t="shared" si="11"/>
        <v>Stayer</v>
      </c>
      <c r="BL177" s="209" t="str">
        <f t="shared" si="12"/>
        <v>Notactive</v>
      </c>
      <c r="BM177" s="209" t="str">
        <f t="shared" si="13"/>
        <v>Notactive</v>
      </c>
      <c r="BN177" s="209" t="str">
        <f t="shared" si="14"/>
        <v>Notactive</v>
      </c>
    </row>
    <row r="178" spans="1:66" ht="12" customHeight="1">
      <c r="A178" s="118" t="s">
        <v>2162</v>
      </c>
      <c r="B178" s="118" t="s">
        <v>2163</v>
      </c>
      <c r="C178" s="242" t="s">
        <v>2161</v>
      </c>
      <c r="D178" s="245" t="s">
        <v>4163</v>
      </c>
      <c r="E178" s="246"/>
      <c r="F178" s="66" t="s">
        <v>43</v>
      </c>
      <c r="G178" s="66"/>
      <c r="H178"/>
      <c r="I178"/>
      <c r="J178" s="29">
        <v>0</v>
      </c>
      <c r="K178" s="114">
        <v>1572</v>
      </c>
      <c r="L178" s="115">
        <v>1576</v>
      </c>
      <c r="M178" s="240" t="str">
        <f>CONCATENATE(LEFT(K178,3),"0")</f>
        <v>1570</v>
      </c>
      <c r="N178" s="240" t="str">
        <f>CONCATENATE(LEFT(L178,3),"0")</f>
        <v>1570</v>
      </c>
      <c r="O178" s="30">
        <f>L178-K178</f>
        <v>4</v>
      </c>
      <c r="P178" s="27">
        <v>0</v>
      </c>
      <c r="Q178" s="27">
        <v>0</v>
      </c>
      <c r="R178"/>
      <c r="S178" s="248"/>
      <c r="T178" s="35" t="s">
        <v>103</v>
      </c>
      <c r="U178" s="104">
        <v>51.0167</v>
      </c>
      <c r="V178" s="124">
        <v>4.4667000000000003</v>
      </c>
      <c r="W178" s="32">
        <v>0</v>
      </c>
      <c r="X178" s="33">
        <v>0</v>
      </c>
      <c r="Y178" s="127">
        <v>0</v>
      </c>
      <c r="Z178" s="133"/>
      <c r="AA178" s="249"/>
      <c r="AB178"/>
      <c r="AC178"/>
      <c r="AD178" s="249"/>
      <c r="AE178"/>
      <c r="AF178" s="248"/>
      <c r="AG178" s="249"/>
      <c r="AH178"/>
      <c r="AI178" s="248"/>
      <c r="AJ178" s="249"/>
      <c r="AK178"/>
      <c r="AL178" s="248"/>
      <c r="AM178" s="251"/>
      <c r="AN178" s="250"/>
      <c r="AO178"/>
      <c r="AP178"/>
      <c r="AQ178"/>
      <c r="AR178"/>
      <c r="AS178"/>
      <c r="AT178" s="249"/>
      <c r="AU178" s="248"/>
      <c r="AV178" s="249"/>
      <c r="AW178" s="248"/>
      <c r="AX178" s="249"/>
      <c r="AY178" s="249">
        <v>1</v>
      </c>
      <c r="AZ178" s="162">
        <f>IF(AND(K178&lt;=1570,L178&gt;=1540),1,0)</f>
        <v>0</v>
      </c>
      <c r="BA178" s="162">
        <f>IF(AND(K178&lt;=1608,L178&gt;=1571),1,0)</f>
        <v>1</v>
      </c>
      <c r="BB178" s="162">
        <f>IF(AND(K178&lt;=1621,L178&gt;=1609),1,0)</f>
        <v>0</v>
      </c>
      <c r="BC178" s="162">
        <f>IF(AND(K178&lt;=1648,L178&gt;=1622),1,0)</f>
        <v>0</v>
      </c>
      <c r="BD178" s="162">
        <f>IF(AND(K178&lt;=1680,L178&gt;=1649),1,0)</f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 s="209" t="str">
        <f t="shared" si="10"/>
        <v>Notactive</v>
      </c>
      <c r="BK178" s="209" t="str">
        <f t="shared" si="11"/>
        <v>Stayer</v>
      </c>
      <c r="BL178" s="209" t="str">
        <f t="shared" si="12"/>
        <v>Notactive</v>
      </c>
      <c r="BM178" s="209" t="str">
        <f t="shared" si="13"/>
        <v>Notactive</v>
      </c>
      <c r="BN178" s="209" t="str">
        <f t="shared" si="14"/>
        <v>Notactive</v>
      </c>
    </row>
    <row r="179" spans="1:66" ht="12" customHeight="1">
      <c r="A179" s="118" t="s">
        <v>2165</v>
      </c>
      <c r="B179" s="118" t="s">
        <v>2166</v>
      </c>
      <c r="C179" s="244" t="s">
        <v>2164</v>
      </c>
      <c r="D179" s="245" t="s">
        <v>4163</v>
      </c>
      <c r="E179" s="245"/>
      <c r="F179" s="66" t="s">
        <v>43</v>
      </c>
      <c r="G179" s="66"/>
      <c r="H179"/>
      <c r="I179"/>
      <c r="J179" s="29">
        <v>0</v>
      </c>
      <c r="K179" s="114">
        <v>1572</v>
      </c>
      <c r="L179" s="115">
        <v>1576</v>
      </c>
      <c r="M179" s="240" t="str">
        <f>CONCATENATE(LEFT(K179,3),"0")</f>
        <v>1570</v>
      </c>
      <c r="N179" s="240" t="str">
        <f>CONCATENATE(LEFT(L179,3),"0")</f>
        <v>1570</v>
      </c>
      <c r="O179" s="30">
        <f>L179-K179</f>
        <v>4</v>
      </c>
      <c r="P179" s="27">
        <v>0</v>
      </c>
      <c r="Q179" s="27">
        <v>0</v>
      </c>
      <c r="R179"/>
      <c r="S179" s="248"/>
      <c r="T179" s="35" t="s">
        <v>103</v>
      </c>
      <c r="U179" s="104">
        <v>51.0167</v>
      </c>
      <c r="V179" s="124">
        <v>4.4667000000000003</v>
      </c>
      <c r="W179" s="32">
        <v>0</v>
      </c>
      <c r="X179" s="33">
        <v>0</v>
      </c>
      <c r="Y179" s="127">
        <v>0</v>
      </c>
      <c r="Z179" s="133"/>
      <c r="AA179" s="249"/>
      <c r="AB179"/>
      <c r="AC179"/>
      <c r="AD179" s="249"/>
      <c r="AE179"/>
      <c r="AF179" s="248"/>
      <c r="AG179" s="249"/>
      <c r="AH179"/>
      <c r="AI179" s="248"/>
      <c r="AJ179" s="249"/>
      <c r="AK179"/>
      <c r="AL179" s="248"/>
      <c r="AM179" s="251"/>
      <c r="AN179" s="250"/>
      <c r="AO179"/>
      <c r="AP179"/>
      <c r="AQ179"/>
      <c r="AR179"/>
      <c r="AS179"/>
      <c r="AT179" s="249"/>
      <c r="AU179" s="248"/>
      <c r="AV179" s="249"/>
      <c r="AW179" s="248"/>
      <c r="AX179" s="249"/>
      <c r="AY179" s="249">
        <v>1</v>
      </c>
      <c r="AZ179" s="162">
        <f>IF(AND(K179&lt;=1570,L179&gt;=1540),1,0)</f>
        <v>0</v>
      </c>
      <c r="BA179" s="162">
        <f>IF(AND(K179&lt;=1608,L179&gt;=1571),1,0)</f>
        <v>1</v>
      </c>
      <c r="BB179" s="162">
        <f>IF(AND(K179&lt;=1621,L179&gt;=1609),1,0)</f>
        <v>0</v>
      </c>
      <c r="BC179" s="162">
        <f>IF(AND(K179&lt;=1648,L179&gt;=1622),1,0)</f>
        <v>0</v>
      </c>
      <c r="BD179" s="162">
        <f>IF(AND(K179&lt;=1680,L179&gt;=1649),1,0)</f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 s="209" t="str">
        <f t="shared" si="10"/>
        <v>Notactive</v>
      </c>
      <c r="BK179" s="209" t="str">
        <f t="shared" si="11"/>
        <v>Stayer</v>
      </c>
      <c r="BL179" s="209" t="str">
        <f t="shared" si="12"/>
        <v>Notactive</v>
      </c>
      <c r="BM179" s="209" t="str">
        <f t="shared" si="13"/>
        <v>Notactive</v>
      </c>
      <c r="BN179" s="209" t="str">
        <f t="shared" si="14"/>
        <v>Notactive</v>
      </c>
    </row>
    <row r="180" spans="1:66" ht="12" customHeight="1">
      <c r="A180" s="118" t="s">
        <v>2168</v>
      </c>
      <c r="B180" s="118" t="s">
        <v>2169</v>
      </c>
      <c r="C180" s="242" t="s">
        <v>2167</v>
      </c>
      <c r="D180" s="245" t="s">
        <v>4163</v>
      </c>
      <c r="E180" s="246"/>
      <c r="F180" s="66" t="s">
        <v>39</v>
      </c>
      <c r="G180" s="66"/>
      <c r="H180"/>
      <c r="I180"/>
      <c r="J180" s="29">
        <v>0</v>
      </c>
      <c r="K180" s="114">
        <v>1572</v>
      </c>
      <c r="L180" s="115">
        <v>1576</v>
      </c>
      <c r="M180" s="240" t="str">
        <f>CONCATENATE(LEFT(K180,3),"0")</f>
        <v>1570</v>
      </c>
      <c r="N180" s="240" t="str">
        <f>CONCATENATE(LEFT(L180,3),"0")</f>
        <v>1570</v>
      </c>
      <c r="O180" s="30">
        <f>L180-K180</f>
        <v>4</v>
      </c>
      <c r="P180" s="27">
        <v>0</v>
      </c>
      <c r="Q180" s="27">
        <v>0</v>
      </c>
      <c r="R180"/>
      <c r="S180" s="248"/>
      <c r="T180" s="35" t="s">
        <v>103</v>
      </c>
      <c r="U180" s="104">
        <v>51.0167</v>
      </c>
      <c r="V180" s="124">
        <v>4.4667000000000003</v>
      </c>
      <c r="W180" s="32">
        <v>0</v>
      </c>
      <c r="X180" s="33">
        <v>0</v>
      </c>
      <c r="Y180" s="127">
        <v>0</v>
      </c>
      <c r="Z180" s="133"/>
      <c r="AA180" s="249"/>
      <c r="AB180"/>
      <c r="AC180"/>
      <c r="AD180" s="249"/>
      <c r="AE180"/>
      <c r="AF180" s="248"/>
      <c r="AG180" s="249"/>
      <c r="AH180"/>
      <c r="AI180" s="248"/>
      <c r="AJ180" s="249"/>
      <c r="AK180"/>
      <c r="AL180" s="248"/>
      <c r="AM180" s="251"/>
      <c r="AN180" s="250"/>
      <c r="AO180"/>
      <c r="AP180"/>
      <c r="AQ180"/>
      <c r="AR180"/>
      <c r="AS180"/>
      <c r="AT180" s="249"/>
      <c r="AU180" s="248"/>
      <c r="AV180" s="249"/>
      <c r="AW180" s="248"/>
      <c r="AX180" s="249"/>
      <c r="AY180" s="249">
        <v>1</v>
      </c>
      <c r="AZ180" s="162">
        <f>IF(AND(K180&lt;=1570,L180&gt;=1540),1,0)</f>
        <v>0</v>
      </c>
      <c r="BA180" s="162">
        <f>IF(AND(K180&lt;=1608,L180&gt;=1571),1,0)</f>
        <v>1</v>
      </c>
      <c r="BB180" s="162">
        <f>IF(AND(K180&lt;=1621,L180&gt;=1609),1,0)</f>
        <v>0</v>
      </c>
      <c r="BC180" s="162">
        <f>IF(AND(K180&lt;=1648,L180&gt;=1622),1,0)</f>
        <v>0</v>
      </c>
      <c r="BD180" s="162">
        <f>IF(AND(K180&lt;=1680,L180&gt;=1649),1,0)</f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 s="209" t="str">
        <f t="shared" si="10"/>
        <v>Notactive</v>
      </c>
      <c r="BK180" s="209" t="str">
        <f t="shared" si="11"/>
        <v>Stayer</v>
      </c>
      <c r="BL180" s="209" t="str">
        <f t="shared" si="12"/>
        <v>Notactive</v>
      </c>
      <c r="BM180" s="209" t="str">
        <f t="shared" si="13"/>
        <v>Notactive</v>
      </c>
      <c r="BN180" s="209" t="str">
        <f t="shared" si="14"/>
        <v>Notactive</v>
      </c>
    </row>
    <row r="181" spans="1:66" ht="12" customHeight="1">
      <c r="A181" s="118" t="s">
        <v>2171</v>
      </c>
      <c r="B181" s="118" t="s">
        <v>1938</v>
      </c>
      <c r="C181" s="244" t="s">
        <v>2170</v>
      </c>
      <c r="D181" s="245" t="s">
        <v>4163</v>
      </c>
      <c r="E181" s="245"/>
      <c r="F181" s="66" t="s">
        <v>43</v>
      </c>
      <c r="G181" s="66"/>
      <c r="H181"/>
      <c r="I181"/>
      <c r="J181" s="29">
        <v>0</v>
      </c>
      <c r="K181" s="114">
        <v>1572</v>
      </c>
      <c r="L181" s="115">
        <v>1576</v>
      </c>
      <c r="M181" s="240" t="str">
        <f>CONCATENATE(LEFT(K181,3),"0")</f>
        <v>1570</v>
      </c>
      <c r="N181" s="240" t="str">
        <f>CONCATENATE(LEFT(L181,3),"0")</f>
        <v>1570</v>
      </c>
      <c r="O181" s="30">
        <f>L181-K181</f>
        <v>4</v>
      </c>
      <c r="P181" s="27">
        <v>0</v>
      </c>
      <c r="Q181" s="27">
        <v>0</v>
      </c>
      <c r="R181"/>
      <c r="S181" s="248"/>
      <c r="T181" s="35" t="s">
        <v>103</v>
      </c>
      <c r="U181" s="104">
        <v>51.0167</v>
      </c>
      <c r="V181" s="124">
        <v>4.4667000000000003</v>
      </c>
      <c r="W181" s="32">
        <v>0</v>
      </c>
      <c r="X181" s="33">
        <v>0</v>
      </c>
      <c r="Y181" s="127">
        <v>0</v>
      </c>
      <c r="Z181" s="133"/>
      <c r="AA181" s="249"/>
      <c r="AB181"/>
      <c r="AC181"/>
      <c r="AD181" s="249"/>
      <c r="AE181"/>
      <c r="AF181" s="248"/>
      <c r="AG181" s="249"/>
      <c r="AH181"/>
      <c r="AI181" s="248"/>
      <c r="AJ181" s="249"/>
      <c r="AK181"/>
      <c r="AL181" s="248"/>
      <c r="AM181" s="251"/>
      <c r="AN181" s="250"/>
      <c r="AO181"/>
      <c r="AP181"/>
      <c r="AQ181"/>
      <c r="AR181"/>
      <c r="AS181"/>
      <c r="AT181" s="249"/>
      <c r="AU181" s="248"/>
      <c r="AV181" s="249"/>
      <c r="AW181" s="248"/>
      <c r="AX181" s="249"/>
      <c r="AY181" s="249">
        <v>1</v>
      </c>
      <c r="AZ181" s="162">
        <f>IF(AND(K181&lt;=1570,L181&gt;=1540),1,0)</f>
        <v>0</v>
      </c>
      <c r="BA181" s="162">
        <f>IF(AND(K181&lt;=1608,L181&gt;=1571),1,0)</f>
        <v>1</v>
      </c>
      <c r="BB181" s="162">
        <f>IF(AND(K181&lt;=1621,L181&gt;=1609),1,0)</f>
        <v>0</v>
      </c>
      <c r="BC181" s="162">
        <f>IF(AND(K181&lt;=1648,L181&gt;=1622),1,0)</f>
        <v>0</v>
      </c>
      <c r="BD181" s="162">
        <f>IF(AND(K181&lt;=1680,L181&gt;=1649),1,0)</f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 s="209" t="str">
        <f t="shared" si="10"/>
        <v>Notactive</v>
      </c>
      <c r="BK181" s="209" t="str">
        <f t="shared" si="11"/>
        <v>Stayer</v>
      </c>
      <c r="BL181" s="209" t="str">
        <f t="shared" si="12"/>
        <v>Notactive</v>
      </c>
      <c r="BM181" s="209" t="str">
        <f t="shared" si="13"/>
        <v>Notactive</v>
      </c>
      <c r="BN181" s="209" t="str">
        <f t="shared" si="14"/>
        <v>Notactive</v>
      </c>
    </row>
    <row r="182" spans="1:66" ht="12" customHeight="1">
      <c r="A182" s="118" t="s">
        <v>2173</v>
      </c>
      <c r="B182" s="118" t="s">
        <v>2174</v>
      </c>
      <c r="C182" s="242" t="s">
        <v>2172</v>
      </c>
      <c r="D182" s="245" t="s">
        <v>4163</v>
      </c>
      <c r="E182" s="246"/>
      <c r="F182" s="114" t="s">
        <v>39</v>
      </c>
      <c r="G182" s="114"/>
      <c r="H182"/>
      <c r="I182"/>
      <c r="J182" s="29">
        <v>0</v>
      </c>
      <c r="K182" s="114">
        <v>1573</v>
      </c>
      <c r="L182" s="115">
        <v>1577</v>
      </c>
      <c r="M182" s="240" t="str">
        <f>CONCATENATE(LEFT(K182,3),"0")</f>
        <v>1570</v>
      </c>
      <c r="N182" s="240" t="str">
        <f>CONCATENATE(LEFT(L182,3),"0")</f>
        <v>1570</v>
      </c>
      <c r="O182" s="30">
        <f>L182-K182</f>
        <v>4</v>
      </c>
      <c r="P182" s="27">
        <v>0</v>
      </c>
      <c r="Q182" s="27">
        <v>0</v>
      </c>
      <c r="R182"/>
      <c r="S182" s="248"/>
      <c r="T182" s="35" t="s">
        <v>103</v>
      </c>
      <c r="U182" s="104">
        <v>51.0167</v>
      </c>
      <c r="V182" s="124">
        <v>4.4667000000000003</v>
      </c>
      <c r="W182" s="32">
        <v>0</v>
      </c>
      <c r="X182" s="33">
        <v>0</v>
      </c>
      <c r="Y182" s="127">
        <v>0</v>
      </c>
      <c r="Z182" s="133"/>
      <c r="AA182" s="249"/>
      <c r="AB182"/>
      <c r="AC182"/>
      <c r="AD182" s="249"/>
      <c r="AE182"/>
      <c r="AF182" s="248"/>
      <c r="AG182" s="249"/>
      <c r="AH182"/>
      <c r="AI182" s="248"/>
      <c r="AJ182" s="249"/>
      <c r="AK182"/>
      <c r="AL182" s="248"/>
      <c r="AM182" s="251"/>
      <c r="AN182" s="250"/>
      <c r="AO182"/>
      <c r="AP182"/>
      <c r="AQ182"/>
      <c r="AR182"/>
      <c r="AS182"/>
      <c r="AT182" s="249"/>
      <c r="AU182" s="248"/>
      <c r="AV182" s="249"/>
      <c r="AW182" s="248"/>
      <c r="AX182" s="249"/>
      <c r="AY182" s="249">
        <v>1</v>
      </c>
      <c r="AZ182" s="162">
        <f>IF(AND(K182&lt;=1570,L182&gt;=1540),1,0)</f>
        <v>0</v>
      </c>
      <c r="BA182" s="162">
        <f>IF(AND(K182&lt;=1608,L182&gt;=1571),1,0)</f>
        <v>1</v>
      </c>
      <c r="BB182" s="162">
        <f>IF(AND(K182&lt;=1621,L182&gt;=1609),1,0)</f>
        <v>0</v>
      </c>
      <c r="BC182" s="162">
        <f>IF(AND(K182&lt;=1648,L182&gt;=1622),1,0)</f>
        <v>0</v>
      </c>
      <c r="BD182" s="162">
        <f>IF(AND(K182&lt;=1680,L182&gt;=1649),1,0)</f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 s="209" t="str">
        <f t="shared" si="10"/>
        <v>Notactive</v>
      </c>
      <c r="BK182" s="209" t="str">
        <f t="shared" si="11"/>
        <v>Stayer</v>
      </c>
      <c r="BL182" s="209" t="str">
        <f t="shared" si="12"/>
        <v>Notactive</v>
      </c>
      <c r="BM182" s="209" t="str">
        <f t="shared" si="13"/>
        <v>Notactive</v>
      </c>
      <c r="BN182" s="209" t="str">
        <f t="shared" si="14"/>
        <v>Notactive</v>
      </c>
    </row>
    <row r="183" spans="1:66" ht="12" customHeight="1">
      <c r="A183" s="118" t="s">
        <v>2176</v>
      </c>
      <c r="B183" s="118" t="s">
        <v>2177</v>
      </c>
      <c r="C183" s="244" t="s">
        <v>2175</v>
      </c>
      <c r="D183" s="245" t="s">
        <v>4163</v>
      </c>
      <c r="E183" s="245"/>
      <c r="F183" s="66" t="s">
        <v>43</v>
      </c>
      <c r="G183" s="66"/>
      <c r="H183"/>
      <c r="I183"/>
      <c r="J183" s="29">
        <v>0</v>
      </c>
      <c r="K183" s="114">
        <v>1573</v>
      </c>
      <c r="L183" s="115">
        <v>1577</v>
      </c>
      <c r="M183" s="240" t="str">
        <f>CONCATENATE(LEFT(K183,3),"0")</f>
        <v>1570</v>
      </c>
      <c r="N183" s="240" t="str">
        <f>CONCATENATE(LEFT(L183,3),"0")</f>
        <v>1570</v>
      </c>
      <c r="O183" s="30">
        <f>L183-K183</f>
        <v>4</v>
      </c>
      <c r="P183" s="27">
        <v>0</v>
      </c>
      <c r="Q183" s="27">
        <v>0</v>
      </c>
      <c r="R183"/>
      <c r="S183" s="248"/>
      <c r="T183" s="35" t="s">
        <v>103</v>
      </c>
      <c r="U183" s="104">
        <v>51.0167</v>
      </c>
      <c r="V183" s="124">
        <v>4.4667000000000003</v>
      </c>
      <c r="W183" s="32">
        <v>0</v>
      </c>
      <c r="X183" s="33">
        <v>0</v>
      </c>
      <c r="Y183" s="127">
        <v>0</v>
      </c>
      <c r="Z183" s="133"/>
      <c r="AA183" s="249"/>
      <c r="AB183"/>
      <c r="AC183"/>
      <c r="AD183" s="249"/>
      <c r="AE183"/>
      <c r="AF183" s="248"/>
      <c r="AG183" s="249"/>
      <c r="AH183"/>
      <c r="AI183" s="248"/>
      <c r="AJ183" s="249"/>
      <c r="AK183"/>
      <c r="AL183" s="248"/>
      <c r="AM183" s="251"/>
      <c r="AN183" s="250"/>
      <c r="AO183"/>
      <c r="AP183"/>
      <c r="AQ183"/>
      <c r="AR183"/>
      <c r="AS183"/>
      <c r="AT183" s="249"/>
      <c r="AU183" s="248"/>
      <c r="AV183" s="249"/>
      <c r="AW183" s="248"/>
      <c r="AX183" s="249"/>
      <c r="AY183" s="249">
        <v>1</v>
      </c>
      <c r="AZ183" s="162">
        <f>IF(AND(K183&lt;=1570,L183&gt;=1540),1,0)</f>
        <v>0</v>
      </c>
      <c r="BA183" s="162">
        <f>IF(AND(K183&lt;=1608,L183&gt;=1571),1,0)</f>
        <v>1</v>
      </c>
      <c r="BB183" s="162">
        <f>IF(AND(K183&lt;=1621,L183&gt;=1609),1,0)</f>
        <v>0</v>
      </c>
      <c r="BC183" s="162">
        <f>IF(AND(K183&lt;=1648,L183&gt;=1622),1,0)</f>
        <v>0</v>
      </c>
      <c r="BD183" s="162">
        <f>IF(AND(K183&lt;=1680,L183&gt;=1649),1,0)</f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 s="209" t="str">
        <f t="shared" si="10"/>
        <v>Notactive</v>
      </c>
      <c r="BK183" s="209" t="str">
        <f t="shared" si="11"/>
        <v>Stayer</v>
      </c>
      <c r="BL183" s="209" t="str">
        <f t="shared" si="12"/>
        <v>Notactive</v>
      </c>
      <c r="BM183" s="209" t="str">
        <f t="shared" si="13"/>
        <v>Notactive</v>
      </c>
      <c r="BN183" s="209" t="str">
        <f t="shared" si="14"/>
        <v>Notactive</v>
      </c>
    </row>
    <row r="184" spans="1:66" ht="12" customHeight="1">
      <c r="A184" s="118" t="s">
        <v>2179</v>
      </c>
      <c r="B184" s="118" t="s">
        <v>2180</v>
      </c>
      <c r="C184" s="242" t="s">
        <v>2178</v>
      </c>
      <c r="D184" s="245" t="s">
        <v>4163</v>
      </c>
      <c r="E184" s="246"/>
      <c r="F184" s="66" t="s">
        <v>43</v>
      </c>
      <c r="G184" s="66"/>
      <c r="H184">
        <v>1</v>
      </c>
      <c r="I184"/>
      <c r="J184" s="29">
        <v>0</v>
      </c>
      <c r="K184" s="114">
        <v>1573</v>
      </c>
      <c r="L184" s="115">
        <v>1577</v>
      </c>
      <c r="M184" s="240" t="str">
        <f>CONCATENATE(LEFT(K184,3),"0")</f>
        <v>1570</v>
      </c>
      <c r="N184" s="240" t="str">
        <f>CONCATENATE(LEFT(L184,3),"0")</f>
        <v>1570</v>
      </c>
      <c r="O184" s="30">
        <f>L184-K184</f>
        <v>4</v>
      </c>
      <c r="P184" s="27">
        <v>0</v>
      </c>
      <c r="Q184" s="27">
        <v>0</v>
      </c>
      <c r="R184"/>
      <c r="S184" s="248"/>
      <c r="T184" s="35" t="s">
        <v>103</v>
      </c>
      <c r="U184" s="104">
        <v>51.0167</v>
      </c>
      <c r="V184" s="124">
        <v>4.4667000000000003</v>
      </c>
      <c r="W184" s="32">
        <v>0</v>
      </c>
      <c r="X184" s="33">
        <v>0</v>
      </c>
      <c r="Y184" s="127">
        <v>0</v>
      </c>
      <c r="Z184" s="133"/>
      <c r="AA184" s="249"/>
      <c r="AB184"/>
      <c r="AC184"/>
      <c r="AD184" s="249"/>
      <c r="AE184"/>
      <c r="AF184" s="248"/>
      <c r="AG184" s="249"/>
      <c r="AH184"/>
      <c r="AI184" s="248"/>
      <c r="AJ184" s="249"/>
      <c r="AK184"/>
      <c r="AL184" s="248"/>
      <c r="AM184" s="251"/>
      <c r="AN184" s="250"/>
      <c r="AO184"/>
      <c r="AP184"/>
      <c r="AQ184"/>
      <c r="AR184"/>
      <c r="AS184"/>
      <c r="AT184" s="249"/>
      <c r="AU184" s="248"/>
      <c r="AV184" s="249"/>
      <c r="AW184" s="248"/>
      <c r="AX184" s="249"/>
      <c r="AY184" s="249">
        <v>1</v>
      </c>
      <c r="AZ184" s="162">
        <f>IF(AND(K184&lt;=1570,L184&gt;=1540),1,0)</f>
        <v>0</v>
      </c>
      <c r="BA184" s="162">
        <f>IF(AND(K184&lt;=1608,L184&gt;=1571),1,0)</f>
        <v>1</v>
      </c>
      <c r="BB184" s="162">
        <f>IF(AND(K184&lt;=1621,L184&gt;=1609),1,0)</f>
        <v>0</v>
      </c>
      <c r="BC184" s="162">
        <f>IF(AND(K184&lt;=1648,L184&gt;=1622),1,0)</f>
        <v>0</v>
      </c>
      <c r="BD184" s="162">
        <f>IF(AND(K184&lt;=1680,L184&gt;=1649),1,0)</f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 s="209" t="str">
        <f t="shared" si="10"/>
        <v>Notactive</v>
      </c>
      <c r="BK184" s="209" t="str">
        <f t="shared" si="11"/>
        <v>Stayer</v>
      </c>
      <c r="BL184" s="209" t="str">
        <f t="shared" si="12"/>
        <v>Notactive</v>
      </c>
      <c r="BM184" s="209" t="str">
        <f t="shared" si="13"/>
        <v>Notactive</v>
      </c>
      <c r="BN184" s="209" t="str">
        <f t="shared" si="14"/>
        <v>Notactive</v>
      </c>
    </row>
    <row r="185" spans="1:66" ht="12" customHeight="1">
      <c r="A185" s="118" t="s">
        <v>2182</v>
      </c>
      <c r="B185" s="118" t="s">
        <v>1837</v>
      </c>
      <c r="C185" s="244" t="s">
        <v>2181</v>
      </c>
      <c r="D185" s="245" t="s">
        <v>4163</v>
      </c>
      <c r="E185" s="245"/>
      <c r="F185" s="114" t="s">
        <v>39</v>
      </c>
      <c r="G185" s="114"/>
      <c r="H185"/>
      <c r="I185"/>
      <c r="J185" s="29">
        <v>0</v>
      </c>
      <c r="K185" s="114">
        <v>1573</v>
      </c>
      <c r="L185" s="115">
        <v>1577</v>
      </c>
      <c r="M185" s="240" t="str">
        <f>CONCATENATE(LEFT(K185,3),"0")</f>
        <v>1570</v>
      </c>
      <c r="N185" s="240" t="str">
        <f>CONCATENATE(LEFT(L185,3),"0")</f>
        <v>1570</v>
      </c>
      <c r="O185" s="30">
        <f>L185-K185</f>
        <v>4</v>
      </c>
      <c r="P185" s="27">
        <v>0</v>
      </c>
      <c r="Q185" s="27">
        <v>0</v>
      </c>
      <c r="R185"/>
      <c r="S185" s="248"/>
      <c r="T185" s="35" t="s">
        <v>103</v>
      </c>
      <c r="U185" s="104">
        <v>51.0167</v>
      </c>
      <c r="V185" s="124">
        <v>4.4667000000000003</v>
      </c>
      <c r="W185" s="32">
        <v>0</v>
      </c>
      <c r="X185" s="33">
        <v>0</v>
      </c>
      <c r="Y185" s="127">
        <v>0</v>
      </c>
      <c r="Z185" s="133"/>
      <c r="AA185" s="249"/>
      <c r="AB185"/>
      <c r="AC185"/>
      <c r="AD185" s="249"/>
      <c r="AE185"/>
      <c r="AF185" s="248"/>
      <c r="AG185" s="249"/>
      <c r="AH185"/>
      <c r="AI185" s="248"/>
      <c r="AJ185" s="249"/>
      <c r="AK185"/>
      <c r="AL185" s="248"/>
      <c r="AM185" s="251"/>
      <c r="AN185" s="250"/>
      <c r="AO185"/>
      <c r="AP185"/>
      <c r="AQ185"/>
      <c r="AR185"/>
      <c r="AS185"/>
      <c r="AT185" s="249"/>
      <c r="AU185" s="248"/>
      <c r="AV185" s="249"/>
      <c r="AW185" s="248"/>
      <c r="AX185" s="249"/>
      <c r="AY185" s="249">
        <v>1</v>
      </c>
      <c r="AZ185" s="162">
        <f>IF(AND(K185&lt;=1570,L185&gt;=1540),1,0)</f>
        <v>0</v>
      </c>
      <c r="BA185" s="162">
        <f>IF(AND(K185&lt;=1608,L185&gt;=1571),1,0)</f>
        <v>1</v>
      </c>
      <c r="BB185" s="162">
        <f>IF(AND(K185&lt;=1621,L185&gt;=1609),1,0)</f>
        <v>0</v>
      </c>
      <c r="BC185" s="162">
        <f>IF(AND(K185&lt;=1648,L185&gt;=1622),1,0)</f>
        <v>0</v>
      </c>
      <c r="BD185" s="162">
        <f>IF(AND(K185&lt;=1680,L185&gt;=1649),1,0)</f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 s="209" t="str">
        <f t="shared" si="10"/>
        <v>Notactive</v>
      </c>
      <c r="BK185" s="209" t="str">
        <f t="shared" si="11"/>
        <v>Stayer</v>
      </c>
      <c r="BL185" s="209" t="str">
        <f t="shared" si="12"/>
        <v>Notactive</v>
      </c>
      <c r="BM185" s="209" t="str">
        <f t="shared" si="13"/>
        <v>Notactive</v>
      </c>
      <c r="BN185" s="209" t="str">
        <f t="shared" si="14"/>
        <v>Notactive</v>
      </c>
    </row>
    <row r="186" spans="1:66" ht="12" customHeight="1">
      <c r="A186" s="118" t="s">
        <v>2184</v>
      </c>
      <c r="B186" s="118" t="s">
        <v>2185</v>
      </c>
      <c r="C186" s="242" t="s">
        <v>2183</v>
      </c>
      <c r="D186" s="245" t="s">
        <v>4163</v>
      </c>
      <c r="E186" s="246"/>
      <c r="F186" s="66" t="s">
        <v>43</v>
      </c>
      <c r="G186" s="66"/>
      <c r="H186"/>
      <c r="I186"/>
      <c r="J186" s="29">
        <v>0</v>
      </c>
      <c r="K186" s="114">
        <v>1573</v>
      </c>
      <c r="L186" s="115">
        <v>1577</v>
      </c>
      <c r="M186" s="240" t="str">
        <f>CONCATENATE(LEFT(K186,3),"0")</f>
        <v>1570</v>
      </c>
      <c r="N186" s="240" t="str">
        <f>CONCATENATE(LEFT(L186,3),"0")</f>
        <v>1570</v>
      </c>
      <c r="O186" s="30">
        <f>L186-K186</f>
        <v>4</v>
      </c>
      <c r="P186" s="27">
        <v>0</v>
      </c>
      <c r="Q186" s="27">
        <v>0</v>
      </c>
      <c r="R186"/>
      <c r="S186" s="248"/>
      <c r="T186" s="35" t="s">
        <v>103</v>
      </c>
      <c r="U186" s="104">
        <v>51.0167</v>
      </c>
      <c r="V186" s="124">
        <v>4.4667000000000003</v>
      </c>
      <c r="W186" s="32">
        <v>0</v>
      </c>
      <c r="X186" s="33">
        <v>0</v>
      </c>
      <c r="Y186" s="127">
        <v>0</v>
      </c>
      <c r="Z186" s="133"/>
      <c r="AA186" s="249"/>
      <c r="AB186"/>
      <c r="AC186"/>
      <c r="AD186" s="249"/>
      <c r="AE186"/>
      <c r="AF186" s="248"/>
      <c r="AG186" s="249"/>
      <c r="AH186"/>
      <c r="AI186" s="248"/>
      <c r="AJ186" s="249"/>
      <c r="AK186"/>
      <c r="AL186" s="248"/>
      <c r="AM186" s="251"/>
      <c r="AN186" s="250"/>
      <c r="AO186"/>
      <c r="AP186"/>
      <c r="AQ186"/>
      <c r="AR186"/>
      <c r="AS186"/>
      <c r="AT186" s="249"/>
      <c r="AU186" s="248"/>
      <c r="AV186" s="249"/>
      <c r="AW186" s="248"/>
      <c r="AX186" s="249"/>
      <c r="AY186" s="249">
        <v>1</v>
      </c>
      <c r="AZ186" s="162">
        <f>IF(AND(K186&lt;=1570,L186&gt;=1540),1,0)</f>
        <v>0</v>
      </c>
      <c r="BA186" s="162">
        <f>IF(AND(K186&lt;=1608,L186&gt;=1571),1,0)</f>
        <v>1</v>
      </c>
      <c r="BB186" s="162">
        <f>IF(AND(K186&lt;=1621,L186&gt;=1609),1,0)</f>
        <v>0</v>
      </c>
      <c r="BC186" s="162">
        <f>IF(AND(K186&lt;=1648,L186&gt;=1622),1,0)</f>
        <v>0</v>
      </c>
      <c r="BD186" s="162">
        <f>IF(AND(K186&lt;=1680,L186&gt;=1649),1,0)</f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 s="209" t="str">
        <f t="shared" si="10"/>
        <v>Notactive</v>
      </c>
      <c r="BK186" s="209" t="str">
        <f t="shared" si="11"/>
        <v>Stayer</v>
      </c>
      <c r="BL186" s="209" t="str">
        <f t="shared" si="12"/>
        <v>Notactive</v>
      </c>
      <c r="BM186" s="209" t="str">
        <f t="shared" si="13"/>
        <v>Notactive</v>
      </c>
      <c r="BN186" s="209" t="str">
        <f t="shared" si="14"/>
        <v>Notactive</v>
      </c>
    </row>
    <row r="187" spans="1:66" ht="12" customHeight="1">
      <c r="A187" s="118" t="s">
        <v>2187</v>
      </c>
      <c r="B187" s="118" t="s">
        <v>2188</v>
      </c>
      <c r="C187" s="244" t="s">
        <v>2186</v>
      </c>
      <c r="D187" s="245" t="s">
        <v>4163</v>
      </c>
      <c r="E187" s="245"/>
      <c r="F187" s="114" t="s">
        <v>39</v>
      </c>
      <c r="G187" s="114"/>
      <c r="H187"/>
      <c r="I187"/>
      <c r="J187" s="29">
        <v>0</v>
      </c>
      <c r="K187" s="114">
        <v>1573</v>
      </c>
      <c r="L187" s="115">
        <v>1577</v>
      </c>
      <c r="M187" s="240" t="str">
        <f>CONCATENATE(LEFT(K187,3),"0")</f>
        <v>1570</v>
      </c>
      <c r="N187" s="240" t="str">
        <f>CONCATENATE(LEFT(L187,3),"0")</f>
        <v>1570</v>
      </c>
      <c r="O187" s="30">
        <f>L187-K187</f>
        <v>4</v>
      </c>
      <c r="P187" s="27">
        <v>0</v>
      </c>
      <c r="Q187" s="27">
        <v>0</v>
      </c>
      <c r="R187"/>
      <c r="S187" s="248"/>
      <c r="T187" s="35" t="s">
        <v>103</v>
      </c>
      <c r="U187" s="104">
        <v>51.0167</v>
      </c>
      <c r="V187" s="124">
        <v>4.4667000000000003</v>
      </c>
      <c r="W187" s="32">
        <v>0</v>
      </c>
      <c r="X187" s="33">
        <v>0</v>
      </c>
      <c r="Y187" s="127">
        <v>0</v>
      </c>
      <c r="Z187" s="133"/>
      <c r="AA187" s="249"/>
      <c r="AB187"/>
      <c r="AC187"/>
      <c r="AD187" s="249"/>
      <c r="AE187"/>
      <c r="AF187" s="248"/>
      <c r="AG187" s="249"/>
      <c r="AH187"/>
      <c r="AI187" s="248"/>
      <c r="AJ187" s="249"/>
      <c r="AK187"/>
      <c r="AL187" s="248"/>
      <c r="AM187" s="251"/>
      <c r="AN187" s="250"/>
      <c r="AO187"/>
      <c r="AP187"/>
      <c r="AQ187"/>
      <c r="AR187"/>
      <c r="AS187"/>
      <c r="AT187" s="249"/>
      <c r="AU187" s="248"/>
      <c r="AV187" s="249"/>
      <c r="AW187" s="248"/>
      <c r="AX187" s="249"/>
      <c r="AY187" s="249">
        <v>1</v>
      </c>
      <c r="AZ187" s="162">
        <f>IF(AND(K187&lt;=1570,L187&gt;=1540),1,0)</f>
        <v>0</v>
      </c>
      <c r="BA187" s="162">
        <f>IF(AND(K187&lt;=1608,L187&gt;=1571),1,0)</f>
        <v>1</v>
      </c>
      <c r="BB187" s="162">
        <f>IF(AND(K187&lt;=1621,L187&gt;=1609),1,0)</f>
        <v>0</v>
      </c>
      <c r="BC187" s="162">
        <f>IF(AND(K187&lt;=1648,L187&gt;=1622),1,0)</f>
        <v>0</v>
      </c>
      <c r="BD187" s="162">
        <f>IF(AND(K187&lt;=1680,L187&gt;=1649),1,0)</f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 s="209" t="str">
        <f t="shared" si="10"/>
        <v>Notactive</v>
      </c>
      <c r="BK187" s="209" t="str">
        <f t="shared" si="11"/>
        <v>Stayer</v>
      </c>
      <c r="BL187" s="209" t="str">
        <f t="shared" si="12"/>
        <v>Notactive</v>
      </c>
      <c r="BM187" s="209" t="str">
        <f t="shared" si="13"/>
        <v>Notactive</v>
      </c>
      <c r="BN187" s="209" t="str">
        <f t="shared" si="14"/>
        <v>Notactive</v>
      </c>
    </row>
    <row r="188" spans="1:66" ht="12" customHeight="1">
      <c r="A188" s="118" t="s">
        <v>2191</v>
      </c>
      <c r="B188" s="118" t="s">
        <v>2192</v>
      </c>
      <c r="C188" s="244" t="s">
        <v>2190</v>
      </c>
      <c r="D188" s="245" t="s">
        <v>4163</v>
      </c>
      <c r="E188" s="245"/>
      <c r="F188" s="66" t="s">
        <v>39</v>
      </c>
      <c r="G188" s="66"/>
      <c r="H188"/>
      <c r="I188"/>
      <c r="J188" s="29">
        <v>0</v>
      </c>
      <c r="K188" s="114">
        <v>1573</v>
      </c>
      <c r="L188" s="115">
        <v>1577</v>
      </c>
      <c r="M188" s="240" t="str">
        <f>CONCATENATE(LEFT(K188,3),"0")</f>
        <v>1570</v>
      </c>
      <c r="N188" s="240" t="str">
        <f>CONCATENATE(LEFT(L188,3),"0")</f>
        <v>1570</v>
      </c>
      <c r="O188" s="30">
        <f>L188-K188</f>
        <v>4</v>
      </c>
      <c r="P188" s="27">
        <v>0</v>
      </c>
      <c r="Q188" s="27">
        <v>0</v>
      </c>
      <c r="R188"/>
      <c r="S188" s="248"/>
      <c r="T188" s="35" t="s">
        <v>103</v>
      </c>
      <c r="U188" s="104">
        <v>51.0167</v>
      </c>
      <c r="V188" s="124">
        <v>4.4667000000000003</v>
      </c>
      <c r="W188" s="32">
        <v>0</v>
      </c>
      <c r="X188" s="33">
        <v>0</v>
      </c>
      <c r="Y188" s="127">
        <v>0</v>
      </c>
      <c r="Z188" s="133"/>
      <c r="AA188" s="249"/>
      <c r="AB188"/>
      <c r="AC188"/>
      <c r="AD188" s="249"/>
      <c r="AE188"/>
      <c r="AF188" s="248"/>
      <c r="AG188" s="249"/>
      <c r="AH188"/>
      <c r="AI188" s="248"/>
      <c r="AJ188" s="249"/>
      <c r="AK188"/>
      <c r="AL188" s="248"/>
      <c r="AM188" s="251"/>
      <c r="AN188" s="250"/>
      <c r="AO188"/>
      <c r="AP188"/>
      <c r="AQ188"/>
      <c r="AR188"/>
      <c r="AS188"/>
      <c r="AT188" s="249"/>
      <c r="AU188" s="248"/>
      <c r="AV188" s="249"/>
      <c r="AW188" s="248"/>
      <c r="AX188" s="249"/>
      <c r="AY188" s="249">
        <v>1</v>
      </c>
      <c r="AZ188" s="162">
        <f>IF(AND(K188&lt;=1570,L188&gt;=1540),1,0)</f>
        <v>0</v>
      </c>
      <c r="BA188" s="162">
        <f>IF(AND(K188&lt;=1608,L188&gt;=1571),1,0)</f>
        <v>1</v>
      </c>
      <c r="BB188" s="162">
        <f>IF(AND(K188&lt;=1621,L188&gt;=1609),1,0)</f>
        <v>0</v>
      </c>
      <c r="BC188" s="162">
        <f>IF(AND(K188&lt;=1648,L188&gt;=1622),1,0)</f>
        <v>0</v>
      </c>
      <c r="BD188" s="162">
        <f>IF(AND(K188&lt;=1680,L188&gt;=1649),1,0)</f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 s="209" t="str">
        <f t="shared" si="10"/>
        <v>Notactive</v>
      </c>
      <c r="BK188" s="209" t="str">
        <f t="shared" si="11"/>
        <v>Stayer</v>
      </c>
      <c r="BL188" s="209" t="str">
        <f t="shared" si="12"/>
        <v>Notactive</v>
      </c>
      <c r="BM188" s="209" t="str">
        <f t="shared" si="13"/>
        <v>Notactive</v>
      </c>
      <c r="BN188" s="209" t="str">
        <f t="shared" si="14"/>
        <v>Notactive</v>
      </c>
    </row>
    <row r="189" spans="1:66" ht="12" customHeight="1">
      <c r="A189" s="118" t="s">
        <v>2194</v>
      </c>
      <c r="B189" s="118" t="s">
        <v>2195</v>
      </c>
      <c r="C189" s="242" t="s">
        <v>2193</v>
      </c>
      <c r="D189" s="245" t="s">
        <v>4163</v>
      </c>
      <c r="E189" s="246"/>
      <c r="F189" s="66" t="s">
        <v>43</v>
      </c>
      <c r="G189" s="66"/>
      <c r="H189"/>
      <c r="I189"/>
      <c r="J189" s="29">
        <v>0</v>
      </c>
      <c r="K189" s="114">
        <v>1573</v>
      </c>
      <c r="L189" s="115">
        <v>1577</v>
      </c>
      <c r="M189" s="240" t="str">
        <f>CONCATENATE(LEFT(K189,3),"0")</f>
        <v>1570</v>
      </c>
      <c r="N189" s="240" t="str">
        <f>CONCATENATE(LEFT(L189,3),"0")</f>
        <v>1570</v>
      </c>
      <c r="O189" s="30">
        <f>L189-K189</f>
        <v>4</v>
      </c>
      <c r="P189" s="27">
        <v>0</v>
      </c>
      <c r="Q189" s="27">
        <v>0</v>
      </c>
      <c r="R189"/>
      <c r="S189" s="248"/>
      <c r="T189" s="35" t="s">
        <v>103</v>
      </c>
      <c r="U189" s="104">
        <v>51.0167</v>
      </c>
      <c r="V189" s="124">
        <v>4.4667000000000003</v>
      </c>
      <c r="W189" s="32">
        <v>0</v>
      </c>
      <c r="X189" s="33">
        <v>0</v>
      </c>
      <c r="Y189" s="127">
        <v>0</v>
      </c>
      <c r="Z189" s="133"/>
      <c r="AA189" s="249"/>
      <c r="AB189"/>
      <c r="AC189"/>
      <c r="AD189" s="249"/>
      <c r="AE189"/>
      <c r="AF189" s="248"/>
      <c r="AG189" s="249"/>
      <c r="AH189"/>
      <c r="AI189" s="248"/>
      <c r="AJ189" s="249"/>
      <c r="AK189"/>
      <c r="AL189" s="248"/>
      <c r="AM189" s="251"/>
      <c r="AN189" s="250"/>
      <c r="AO189"/>
      <c r="AP189"/>
      <c r="AQ189"/>
      <c r="AR189"/>
      <c r="AS189"/>
      <c r="AT189" s="249"/>
      <c r="AU189" s="248"/>
      <c r="AV189" s="249"/>
      <c r="AW189" s="248"/>
      <c r="AX189" s="249"/>
      <c r="AY189" s="249">
        <v>1</v>
      </c>
      <c r="AZ189" s="162">
        <f>IF(AND(K189&lt;=1570,L189&gt;=1540),1,0)</f>
        <v>0</v>
      </c>
      <c r="BA189" s="162">
        <f>IF(AND(K189&lt;=1608,L189&gt;=1571),1,0)</f>
        <v>1</v>
      </c>
      <c r="BB189" s="162">
        <f>IF(AND(K189&lt;=1621,L189&gt;=1609),1,0)</f>
        <v>0</v>
      </c>
      <c r="BC189" s="162">
        <f>IF(AND(K189&lt;=1648,L189&gt;=1622),1,0)</f>
        <v>0</v>
      </c>
      <c r="BD189" s="162">
        <f>IF(AND(K189&lt;=1680,L189&gt;=1649),1,0)</f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 s="209" t="str">
        <f t="shared" si="10"/>
        <v>Notactive</v>
      </c>
      <c r="BK189" s="209" t="str">
        <f t="shared" si="11"/>
        <v>Stayer</v>
      </c>
      <c r="BL189" s="209" t="str">
        <f t="shared" si="12"/>
        <v>Notactive</v>
      </c>
      <c r="BM189" s="209" t="str">
        <f t="shared" si="13"/>
        <v>Notactive</v>
      </c>
      <c r="BN189" s="209" t="str">
        <f t="shared" si="14"/>
        <v>Notactive</v>
      </c>
    </row>
    <row r="190" spans="1:66" ht="12" customHeight="1">
      <c r="A190" s="118" t="s">
        <v>2197</v>
      </c>
      <c r="B190" s="118" t="s">
        <v>2198</v>
      </c>
      <c r="C190" s="244" t="s">
        <v>2196</v>
      </c>
      <c r="D190" s="245" t="s">
        <v>4163</v>
      </c>
      <c r="E190" s="245"/>
      <c r="F190" s="66" t="s">
        <v>43</v>
      </c>
      <c r="G190" s="66"/>
      <c r="H190"/>
      <c r="I190"/>
      <c r="J190" s="29">
        <v>0</v>
      </c>
      <c r="K190" s="114">
        <v>1573</v>
      </c>
      <c r="L190" s="115">
        <v>1577</v>
      </c>
      <c r="M190" s="240" t="str">
        <f>CONCATENATE(LEFT(K190,3),"0")</f>
        <v>1570</v>
      </c>
      <c r="N190" s="240" t="str">
        <f>CONCATENATE(LEFT(L190,3),"0")</f>
        <v>1570</v>
      </c>
      <c r="O190" s="30">
        <f>L190-K190</f>
        <v>4</v>
      </c>
      <c r="P190" s="27">
        <v>0</v>
      </c>
      <c r="Q190" s="27">
        <v>0</v>
      </c>
      <c r="R190"/>
      <c r="S190" s="248"/>
      <c r="T190" s="35" t="s">
        <v>103</v>
      </c>
      <c r="U190" s="104">
        <v>51.0167</v>
      </c>
      <c r="V190" s="124">
        <v>4.4667000000000003</v>
      </c>
      <c r="W190" s="32">
        <v>0</v>
      </c>
      <c r="X190" s="33">
        <v>0</v>
      </c>
      <c r="Y190" s="127">
        <v>0</v>
      </c>
      <c r="Z190" s="133"/>
      <c r="AA190" s="249"/>
      <c r="AB190"/>
      <c r="AC190"/>
      <c r="AD190" s="249"/>
      <c r="AE190"/>
      <c r="AF190" s="248"/>
      <c r="AG190" s="249"/>
      <c r="AH190"/>
      <c r="AI190" s="248"/>
      <c r="AJ190" s="249"/>
      <c r="AK190"/>
      <c r="AL190" s="248"/>
      <c r="AM190" s="251"/>
      <c r="AN190" s="250"/>
      <c r="AO190"/>
      <c r="AP190"/>
      <c r="AQ190"/>
      <c r="AR190"/>
      <c r="AS190"/>
      <c r="AT190" s="249"/>
      <c r="AU190" s="248"/>
      <c r="AV190" s="249"/>
      <c r="AW190" s="248"/>
      <c r="AX190" s="249"/>
      <c r="AY190" s="249">
        <v>1</v>
      </c>
      <c r="AZ190" s="162">
        <f>IF(AND(K190&lt;=1570,L190&gt;=1540),1,0)</f>
        <v>0</v>
      </c>
      <c r="BA190" s="162">
        <f>IF(AND(K190&lt;=1608,L190&gt;=1571),1,0)</f>
        <v>1</v>
      </c>
      <c r="BB190" s="162">
        <f>IF(AND(K190&lt;=1621,L190&gt;=1609),1,0)</f>
        <v>0</v>
      </c>
      <c r="BC190" s="162">
        <f>IF(AND(K190&lt;=1648,L190&gt;=1622),1,0)</f>
        <v>0</v>
      </c>
      <c r="BD190" s="162">
        <f>IF(AND(K190&lt;=1680,L190&gt;=1649),1,0)</f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 s="209" t="str">
        <f t="shared" si="10"/>
        <v>Notactive</v>
      </c>
      <c r="BK190" s="209" t="str">
        <f t="shared" si="11"/>
        <v>Stayer</v>
      </c>
      <c r="BL190" s="209" t="str">
        <f t="shared" si="12"/>
        <v>Notactive</v>
      </c>
      <c r="BM190" s="209" t="str">
        <f t="shared" si="13"/>
        <v>Notactive</v>
      </c>
      <c r="BN190" s="209" t="str">
        <f t="shared" si="14"/>
        <v>Notactive</v>
      </c>
    </row>
    <row r="191" spans="1:66" ht="12" customHeight="1">
      <c r="A191" s="118" t="s">
        <v>2200</v>
      </c>
      <c r="B191" s="118" t="s">
        <v>2201</v>
      </c>
      <c r="C191" s="242" t="s">
        <v>2199</v>
      </c>
      <c r="D191" s="245" t="s">
        <v>4163</v>
      </c>
      <c r="E191" s="246"/>
      <c r="F191" s="66" t="s">
        <v>43</v>
      </c>
      <c r="G191" s="66"/>
      <c r="H191"/>
      <c r="I191"/>
      <c r="J191" s="29">
        <v>0</v>
      </c>
      <c r="K191" s="114">
        <v>1573</v>
      </c>
      <c r="L191" s="115">
        <v>1577</v>
      </c>
      <c r="M191" s="240" t="str">
        <f>CONCATENATE(LEFT(K191,3),"0")</f>
        <v>1570</v>
      </c>
      <c r="N191" s="240" t="str">
        <f>CONCATENATE(LEFT(L191,3),"0")</f>
        <v>1570</v>
      </c>
      <c r="O191" s="30">
        <f>L191-K191</f>
        <v>4</v>
      </c>
      <c r="P191" s="27">
        <v>0</v>
      </c>
      <c r="Q191" s="27">
        <v>0</v>
      </c>
      <c r="R191"/>
      <c r="S191" s="248"/>
      <c r="T191" s="35" t="s">
        <v>103</v>
      </c>
      <c r="U191" s="104">
        <v>51.0167</v>
      </c>
      <c r="V191" s="124">
        <v>4.4667000000000003</v>
      </c>
      <c r="W191" s="32">
        <v>0</v>
      </c>
      <c r="X191" s="33">
        <v>0</v>
      </c>
      <c r="Y191" s="127">
        <v>0</v>
      </c>
      <c r="Z191" s="133"/>
      <c r="AA191" s="249"/>
      <c r="AB191"/>
      <c r="AC191"/>
      <c r="AD191" s="249"/>
      <c r="AE191"/>
      <c r="AF191" s="248"/>
      <c r="AG191" s="249"/>
      <c r="AH191"/>
      <c r="AI191" s="248"/>
      <c r="AJ191" s="249"/>
      <c r="AK191"/>
      <c r="AL191" s="248"/>
      <c r="AM191" s="251"/>
      <c r="AN191" s="250"/>
      <c r="AO191"/>
      <c r="AP191"/>
      <c r="AQ191"/>
      <c r="AR191"/>
      <c r="AS191"/>
      <c r="AT191" s="249"/>
      <c r="AU191" s="248"/>
      <c r="AV191" s="249"/>
      <c r="AW191" s="248"/>
      <c r="AX191" s="249"/>
      <c r="AY191" s="249">
        <v>1</v>
      </c>
      <c r="AZ191" s="162">
        <f>IF(AND(K191&lt;=1570,L191&gt;=1540),1,0)</f>
        <v>0</v>
      </c>
      <c r="BA191" s="162">
        <f>IF(AND(K191&lt;=1608,L191&gt;=1571),1,0)</f>
        <v>1</v>
      </c>
      <c r="BB191" s="162">
        <f>IF(AND(K191&lt;=1621,L191&gt;=1609),1,0)</f>
        <v>0</v>
      </c>
      <c r="BC191" s="162">
        <f>IF(AND(K191&lt;=1648,L191&gt;=1622),1,0)</f>
        <v>0</v>
      </c>
      <c r="BD191" s="162">
        <f>IF(AND(K191&lt;=1680,L191&gt;=1649),1,0)</f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 s="209" t="str">
        <f t="shared" si="10"/>
        <v>Notactive</v>
      </c>
      <c r="BK191" s="209" t="str">
        <f t="shared" si="11"/>
        <v>Stayer</v>
      </c>
      <c r="BL191" s="209" t="str">
        <f t="shared" si="12"/>
        <v>Notactive</v>
      </c>
      <c r="BM191" s="209" t="str">
        <f t="shared" si="13"/>
        <v>Notactive</v>
      </c>
      <c r="BN191" s="209" t="str">
        <f t="shared" si="14"/>
        <v>Notactive</v>
      </c>
    </row>
    <row r="192" spans="1:66" ht="12" customHeight="1">
      <c r="A192" s="118" t="s">
        <v>2203</v>
      </c>
      <c r="B192" s="118" t="s">
        <v>2204</v>
      </c>
      <c r="C192" s="244" t="s">
        <v>2202</v>
      </c>
      <c r="D192" s="245" t="s">
        <v>4163</v>
      </c>
      <c r="E192" s="245"/>
      <c r="F192" s="66" t="s">
        <v>43</v>
      </c>
      <c r="G192" s="66"/>
      <c r="H192"/>
      <c r="I192"/>
      <c r="J192" s="29">
        <v>0</v>
      </c>
      <c r="K192" s="114">
        <v>1573</v>
      </c>
      <c r="L192" s="115">
        <v>1577</v>
      </c>
      <c r="M192" s="240" t="str">
        <f>CONCATENATE(LEFT(K192,3),"0")</f>
        <v>1570</v>
      </c>
      <c r="N192" s="240" t="str">
        <f>CONCATENATE(LEFT(L192,3),"0")</f>
        <v>1570</v>
      </c>
      <c r="O192" s="30">
        <f>L192-K192</f>
        <v>4</v>
      </c>
      <c r="P192" s="27">
        <v>0</v>
      </c>
      <c r="Q192" s="27">
        <v>0</v>
      </c>
      <c r="R192"/>
      <c r="S192" s="248"/>
      <c r="T192" s="35" t="s">
        <v>103</v>
      </c>
      <c r="U192" s="104">
        <v>51.0167</v>
      </c>
      <c r="V192" s="124">
        <v>4.4667000000000003</v>
      </c>
      <c r="W192" s="32">
        <v>0</v>
      </c>
      <c r="X192" s="33">
        <v>0</v>
      </c>
      <c r="Y192" s="127">
        <v>0</v>
      </c>
      <c r="Z192" s="133"/>
      <c r="AA192" s="249"/>
      <c r="AB192"/>
      <c r="AC192"/>
      <c r="AD192" s="249"/>
      <c r="AE192"/>
      <c r="AF192" s="248"/>
      <c r="AG192" s="249"/>
      <c r="AH192"/>
      <c r="AI192" s="248"/>
      <c r="AJ192" s="249"/>
      <c r="AK192"/>
      <c r="AL192" s="248"/>
      <c r="AM192" s="251"/>
      <c r="AN192" s="250"/>
      <c r="AO192"/>
      <c r="AP192"/>
      <c r="AQ192"/>
      <c r="AR192"/>
      <c r="AS192"/>
      <c r="AT192" s="249"/>
      <c r="AU192" s="248"/>
      <c r="AV192" s="249"/>
      <c r="AW192" s="248"/>
      <c r="AX192" s="249"/>
      <c r="AY192" s="249">
        <v>1</v>
      </c>
      <c r="AZ192" s="162">
        <f>IF(AND(K192&lt;=1570,L192&gt;=1540),1,0)</f>
        <v>0</v>
      </c>
      <c r="BA192" s="162">
        <f>IF(AND(K192&lt;=1608,L192&gt;=1571),1,0)</f>
        <v>1</v>
      </c>
      <c r="BB192" s="162">
        <f>IF(AND(K192&lt;=1621,L192&gt;=1609),1,0)</f>
        <v>0</v>
      </c>
      <c r="BC192" s="162">
        <f>IF(AND(K192&lt;=1648,L192&gt;=1622),1,0)</f>
        <v>0</v>
      </c>
      <c r="BD192" s="162">
        <f>IF(AND(K192&lt;=1680,L192&gt;=1649),1,0)</f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 s="209" t="str">
        <f t="shared" si="10"/>
        <v>Notactive</v>
      </c>
      <c r="BK192" s="209" t="str">
        <f t="shared" si="11"/>
        <v>Stayer</v>
      </c>
      <c r="BL192" s="209" t="str">
        <f t="shared" si="12"/>
        <v>Notactive</v>
      </c>
      <c r="BM192" s="209" t="str">
        <f t="shared" si="13"/>
        <v>Notactive</v>
      </c>
      <c r="BN192" s="209" t="str">
        <f t="shared" si="14"/>
        <v>Notactive</v>
      </c>
    </row>
    <row r="193" spans="1:66" ht="12" customHeight="1">
      <c r="A193" s="118" t="s">
        <v>2206</v>
      </c>
      <c r="B193" s="118" t="s">
        <v>2207</v>
      </c>
      <c r="C193" s="242" t="s">
        <v>2205</v>
      </c>
      <c r="D193" s="245" t="s">
        <v>4163</v>
      </c>
      <c r="E193" s="246"/>
      <c r="F193" s="114" t="s">
        <v>39</v>
      </c>
      <c r="G193" s="114"/>
      <c r="H193"/>
      <c r="I193"/>
      <c r="J193" s="29">
        <v>0</v>
      </c>
      <c r="K193" s="114">
        <v>1574</v>
      </c>
      <c r="L193" s="115">
        <v>1578</v>
      </c>
      <c r="M193" s="240" t="str">
        <f>CONCATENATE(LEFT(K193,3),"0")</f>
        <v>1570</v>
      </c>
      <c r="N193" s="240" t="str">
        <f>CONCATENATE(LEFT(L193,3),"0")</f>
        <v>1570</v>
      </c>
      <c r="O193" s="30">
        <f>L193-K193</f>
        <v>4</v>
      </c>
      <c r="P193" s="27">
        <v>0</v>
      </c>
      <c r="Q193" s="27">
        <v>0</v>
      </c>
      <c r="R193"/>
      <c r="S193" s="248"/>
      <c r="T193" s="35" t="s">
        <v>103</v>
      </c>
      <c r="U193" s="104">
        <v>51.0167</v>
      </c>
      <c r="V193" s="124">
        <v>4.4667000000000003</v>
      </c>
      <c r="W193" s="32">
        <v>0</v>
      </c>
      <c r="X193" s="33">
        <v>0</v>
      </c>
      <c r="Y193" s="127">
        <v>0</v>
      </c>
      <c r="Z193" s="133"/>
      <c r="AA193" s="249"/>
      <c r="AB193"/>
      <c r="AC193"/>
      <c r="AD193" s="249"/>
      <c r="AE193"/>
      <c r="AF193" s="248"/>
      <c r="AG193" s="249"/>
      <c r="AH193"/>
      <c r="AI193" s="248"/>
      <c r="AJ193" s="249"/>
      <c r="AK193"/>
      <c r="AL193" s="248"/>
      <c r="AM193" s="251"/>
      <c r="AN193" s="250"/>
      <c r="AO193"/>
      <c r="AP193"/>
      <c r="AQ193"/>
      <c r="AR193"/>
      <c r="AS193"/>
      <c r="AT193" s="249"/>
      <c r="AU193" s="248"/>
      <c r="AV193" s="249"/>
      <c r="AW193" s="248"/>
      <c r="AX193" s="249"/>
      <c r="AY193" s="249">
        <v>1</v>
      </c>
      <c r="AZ193" s="162">
        <f>IF(AND(K193&lt;=1570,L193&gt;=1540),1,0)</f>
        <v>0</v>
      </c>
      <c r="BA193" s="162">
        <f>IF(AND(K193&lt;=1608,L193&gt;=1571),1,0)</f>
        <v>1</v>
      </c>
      <c r="BB193" s="162">
        <f>IF(AND(K193&lt;=1621,L193&gt;=1609),1,0)</f>
        <v>0</v>
      </c>
      <c r="BC193" s="162">
        <f>IF(AND(K193&lt;=1648,L193&gt;=1622),1,0)</f>
        <v>0</v>
      </c>
      <c r="BD193" s="162">
        <f>IF(AND(K193&lt;=1680,L193&gt;=1649),1,0)</f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 s="209" t="str">
        <f t="shared" si="10"/>
        <v>Notactive</v>
      </c>
      <c r="BK193" s="209" t="str">
        <f t="shared" si="11"/>
        <v>Stayer</v>
      </c>
      <c r="BL193" s="209" t="str">
        <f t="shared" si="12"/>
        <v>Notactive</v>
      </c>
      <c r="BM193" s="209" t="str">
        <f t="shared" si="13"/>
        <v>Notactive</v>
      </c>
      <c r="BN193" s="209" t="str">
        <f t="shared" si="14"/>
        <v>Notactive</v>
      </c>
    </row>
    <row r="194" spans="1:66" ht="12" customHeight="1">
      <c r="A194" s="118" t="s">
        <v>2209</v>
      </c>
      <c r="B194" s="118" t="s">
        <v>2210</v>
      </c>
      <c r="C194" s="244" t="s">
        <v>2208</v>
      </c>
      <c r="D194" s="245" t="s">
        <v>4163</v>
      </c>
      <c r="E194" s="245"/>
      <c r="F194" s="66" t="s">
        <v>43</v>
      </c>
      <c r="G194" s="66"/>
      <c r="H194"/>
      <c r="I194"/>
      <c r="J194" s="29">
        <v>0</v>
      </c>
      <c r="K194" s="114">
        <v>1574</v>
      </c>
      <c r="L194" s="115">
        <v>1578</v>
      </c>
      <c r="M194" s="240" t="str">
        <f>CONCATENATE(LEFT(K194,3),"0")</f>
        <v>1570</v>
      </c>
      <c r="N194" s="240" t="str">
        <f>CONCATENATE(LEFT(L194,3),"0")</f>
        <v>1570</v>
      </c>
      <c r="O194" s="30">
        <f>L194-K194</f>
        <v>4</v>
      </c>
      <c r="P194" s="27">
        <v>0</v>
      </c>
      <c r="Q194" s="27">
        <v>0</v>
      </c>
      <c r="R194"/>
      <c r="S194" s="248"/>
      <c r="T194" s="35" t="s">
        <v>103</v>
      </c>
      <c r="U194" s="104">
        <v>51.0167</v>
      </c>
      <c r="V194" s="124">
        <v>4.4667000000000003</v>
      </c>
      <c r="W194" s="32">
        <v>0</v>
      </c>
      <c r="X194" s="33">
        <v>0</v>
      </c>
      <c r="Y194" s="127">
        <v>0</v>
      </c>
      <c r="Z194" s="133"/>
      <c r="AA194" s="249"/>
      <c r="AB194"/>
      <c r="AC194"/>
      <c r="AD194" s="249"/>
      <c r="AE194"/>
      <c r="AF194" s="248"/>
      <c r="AG194" s="249"/>
      <c r="AH194"/>
      <c r="AI194" s="248"/>
      <c r="AJ194" s="249"/>
      <c r="AK194"/>
      <c r="AL194" s="248"/>
      <c r="AM194" s="251"/>
      <c r="AN194" s="250"/>
      <c r="AO194"/>
      <c r="AP194"/>
      <c r="AQ194"/>
      <c r="AR194"/>
      <c r="AS194"/>
      <c r="AT194" s="249"/>
      <c r="AU194" s="248"/>
      <c r="AV194" s="249"/>
      <c r="AW194" s="248"/>
      <c r="AX194" s="249"/>
      <c r="AY194" s="249">
        <v>1</v>
      </c>
      <c r="AZ194" s="162">
        <f>IF(AND(K194&lt;=1570,L194&gt;=1540),1,0)</f>
        <v>0</v>
      </c>
      <c r="BA194" s="162">
        <f>IF(AND(K194&lt;=1608,L194&gt;=1571),1,0)</f>
        <v>1</v>
      </c>
      <c r="BB194" s="162">
        <f>IF(AND(K194&lt;=1621,L194&gt;=1609),1,0)</f>
        <v>0</v>
      </c>
      <c r="BC194" s="162">
        <f>IF(AND(K194&lt;=1648,L194&gt;=1622),1,0)</f>
        <v>0</v>
      </c>
      <c r="BD194" s="162">
        <f>IF(AND(K194&lt;=1680,L194&gt;=1649),1,0)</f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 s="209" t="str">
        <f t="shared" ref="BJ194:BJ257" si="15">IF(AND(AZ194=1,BE194=0),"Stayer",IF(AND(AZ194=1,BE194=1),"Leaver","Notactive"))</f>
        <v>Notactive</v>
      </c>
      <c r="BK194" s="209" t="str">
        <f t="shared" ref="BK194:BK257" si="16">IF(AND(BA194=1,BF194=0),"Stayer",IF(AND(BA194=1,BF194=1),"Leaver","Notactive"))</f>
        <v>Stayer</v>
      </c>
      <c r="BL194" s="209" t="str">
        <f t="shared" ref="BL194:BL257" si="17">IF(AND(BB194=1,BG194=0),"Stayer",IF(AND(BB194=1,BG194=1),"Leaver","Notactive"))</f>
        <v>Notactive</v>
      </c>
      <c r="BM194" s="209" t="str">
        <f t="shared" ref="BM194:BM257" si="18">IF(AND(BC194=1,BH194=0),"Stayer",IF(AND(BC194=1,BH194=1),"Leaver","Notactive"))</f>
        <v>Notactive</v>
      </c>
      <c r="BN194" s="209" t="str">
        <f t="shared" ref="BN194:BN257" si="19">IF(AND(BD194=1,BI194=0),"Stayer",IF(AND(BD194=1,BI194=1),"Leaver","Notactive"))</f>
        <v>Notactive</v>
      </c>
    </row>
    <row r="195" spans="1:66" ht="12" customHeight="1">
      <c r="A195" s="118" t="s">
        <v>2212</v>
      </c>
      <c r="B195" s="118" t="s">
        <v>2213</v>
      </c>
      <c r="C195" s="242" t="s">
        <v>2211</v>
      </c>
      <c r="D195" s="245" t="s">
        <v>4163</v>
      </c>
      <c r="E195" s="246"/>
      <c r="F195" s="66" t="s">
        <v>43</v>
      </c>
      <c r="G195" s="66"/>
      <c r="H195"/>
      <c r="I195"/>
      <c r="J195" s="29">
        <v>0</v>
      </c>
      <c r="K195" s="114">
        <v>1574</v>
      </c>
      <c r="L195" s="115">
        <v>1578</v>
      </c>
      <c r="M195" s="240" t="str">
        <f>CONCATENATE(LEFT(K195,3),"0")</f>
        <v>1570</v>
      </c>
      <c r="N195" s="240" t="str">
        <f>CONCATENATE(LEFT(L195,3),"0")</f>
        <v>1570</v>
      </c>
      <c r="O195" s="30">
        <f>L195-K195</f>
        <v>4</v>
      </c>
      <c r="P195" s="27">
        <v>0</v>
      </c>
      <c r="Q195" s="27">
        <v>0</v>
      </c>
      <c r="R195"/>
      <c r="S195" s="248"/>
      <c r="T195" s="35" t="s">
        <v>103</v>
      </c>
      <c r="U195" s="104">
        <v>51.0167</v>
      </c>
      <c r="V195" s="124">
        <v>4.4667000000000003</v>
      </c>
      <c r="W195" s="32">
        <v>0</v>
      </c>
      <c r="X195" s="33">
        <v>0</v>
      </c>
      <c r="Y195" s="127">
        <v>0</v>
      </c>
      <c r="Z195" s="133"/>
      <c r="AA195" s="249"/>
      <c r="AB195"/>
      <c r="AC195"/>
      <c r="AD195" s="249"/>
      <c r="AE195"/>
      <c r="AF195" s="248"/>
      <c r="AG195" s="249"/>
      <c r="AH195"/>
      <c r="AI195" s="248"/>
      <c r="AJ195" s="249"/>
      <c r="AK195"/>
      <c r="AL195" s="248"/>
      <c r="AM195" s="251"/>
      <c r="AN195" s="250"/>
      <c r="AO195"/>
      <c r="AP195"/>
      <c r="AQ195"/>
      <c r="AR195"/>
      <c r="AS195"/>
      <c r="AT195" s="249"/>
      <c r="AU195" s="248"/>
      <c r="AV195" s="249"/>
      <c r="AW195" s="248"/>
      <c r="AX195" s="249"/>
      <c r="AY195" s="249">
        <v>1</v>
      </c>
      <c r="AZ195" s="162">
        <f>IF(AND(K195&lt;=1570,L195&gt;=1540),1,0)</f>
        <v>0</v>
      </c>
      <c r="BA195" s="162">
        <f>IF(AND(K195&lt;=1608,L195&gt;=1571),1,0)</f>
        <v>1</v>
      </c>
      <c r="BB195" s="162">
        <f>IF(AND(K195&lt;=1621,L195&gt;=1609),1,0)</f>
        <v>0</v>
      </c>
      <c r="BC195" s="162">
        <f>IF(AND(K195&lt;=1648,L195&gt;=1622),1,0)</f>
        <v>0</v>
      </c>
      <c r="BD195" s="162">
        <f>IF(AND(K195&lt;=1680,L195&gt;=1649),1,0)</f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 s="209" t="str">
        <f t="shared" si="15"/>
        <v>Notactive</v>
      </c>
      <c r="BK195" s="209" t="str">
        <f t="shared" si="16"/>
        <v>Stayer</v>
      </c>
      <c r="BL195" s="209" t="str">
        <f t="shared" si="17"/>
        <v>Notactive</v>
      </c>
      <c r="BM195" s="209" t="str">
        <f t="shared" si="18"/>
        <v>Notactive</v>
      </c>
      <c r="BN195" s="209" t="str">
        <f t="shared" si="19"/>
        <v>Notactive</v>
      </c>
    </row>
    <row r="196" spans="1:66" ht="12" customHeight="1">
      <c r="A196" s="118" t="s">
        <v>2215</v>
      </c>
      <c r="B196" s="118" t="s">
        <v>2216</v>
      </c>
      <c r="C196" s="244" t="s">
        <v>2214</v>
      </c>
      <c r="D196" s="245" t="s">
        <v>4163</v>
      </c>
      <c r="E196" s="245"/>
      <c r="F196" s="66" t="s">
        <v>39</v>
      </c>
      <c r="G196" s="66"/>
      <c r="H196"/>
      <c r="I196"/>
      <c r="J196" s="29">
        <v>0</v>
      </c>
      <c r="K196" s="114">
        <v>1574</v>
      </c>
      <c r="L196" s="115">
        <v>1578</v>
      </c>
      <c r="M196" s="240" t="str">
        <f>CONCATENATE(LEFT(K196,3),"0")</f>
        <v>1570</v>
      </c>
      <c r="N196" s="240" t="str">
        <f>CONCATENATE(LEFT(L196,3),"0")</f>
        <v>1570</v>
      </c>
      <c r="O196" s="30">
        <f>L196-K196</f>
        <v>4</v>
      </c>
      <c r="P196" s="27">
        <v>0</v>
      </c>
      <c r="Q196" s="27">
        <v>0</v>
      </c>
      <c r="R196"/>
      <c r="S196" s="248"/>
      <c r="T196" s="35" t="s">
        <v>103</v>
      </c>
      <c r="U196" s="104">
        <v>51.0167</v>
      </c>
      <c r="V196" s="124">
        <v>4.4667000000000003</v>
      </c>
      <c r="W196" s="32">
        <v>0</v>
      </c>
      <c r="X196" s="33">
        <v>0</v>
      </c>
      <c r="Y196" s="127">
        <v>0</v>
      </c>
      <c r="Z196" s="133"/>
      <c r="AA196" s="249"/>
      <c r="AB196"/>
      <c r="AC196"/>
      <c r="AD196" s="249"/>
      <c r="AE196"/>
      <c r="AF196" s="248"/>
      <c r="AG196" s="249"/>
      <c r="AH196"/>
      <c r="AI196" s="248"/>
      <c r="AJ196" s="249"/>
      <c r="AK196"/>
      <c r="AL196" s="248"/>
      <c r="AM196" s="251"/>
      <c r="AN196" s="250"/>
      <c r="AO196"/>
      <c r="AP196"/>
      <c r="AQ196"/>
      <c r="AR196"/>
      <c r="AS196"/>
      <c r="AT196" s="249"/>
      <c r="AU196" s="248"/>
      <c r="AV196" s="249"/>
      <c r="AW196" s="248"/>
      <c r="AX196" s="249"/>
      <c r="AY196" s="249">
        <v>1</v>
      </c>
      <c r="AZ196" s="162">
        <f>IF(AND(K196&lt;=1570,L196&gt;=1540),1,0)</f>
        <v>0</v>
      </c>
      <c r="BA196" s="162">
        <f>IF(AND(K196&lt;=1608,L196&gt;=1571),1,0)</f>
        <v>1</v>
      </c>
      <c r="BB196" s="162">
        <f>IF(AND(K196&lt;=1621,L196&gt;=1609),1,0)</f>
        <v>0</v>
      </c>
      <c r="BC196" s="162">
        <f>IF(AND(K196&lt;=1648,L196&gt;=1622),1,0)</f>
        <v>0</v>
      </c>
      <c r="BD196" s="162">
        <f>IF(AND(K196&lt;=1680,L196&gt;=1649),1,0)</f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 s="209" t="str">
        <f t="shared" si="15"/>
        <v>Notactive</v>
      </c>
      <c r="BK196" s="209" t="str">
        <f t="shared" si="16"/>
        <v>Stayer</v>
      </c>
      <c r="BL196" s="209" t="str">
        <f t="shared" si="17"/>
        <v>Notactive</v>
      </c>
      <c r="BM196" s="209" t="str">
        <f t="shared" si="18"/>
        <v>Notactive</v>
      </c>
      <c r="BN196" s="209" t="str">
        <f t="shared" si="19"/>
        <v>Notactive</v>
      </c>
    </row>
    <row r="197" spans="1:66" ht="12" customHeight="1">
      <c r="A197" s="118" t="s">
        <v>2218</v>
      </c>
      <c r="B197" s="118" t="s">
        <v>1971</v>
      </c>
      <c r="C197" s="242" t="s">
        <v>2217</v>
      </c>
      <c r="D197" s="245" t="s">
        <v>4163</v>
      </c>
      <c r="E197" s="246"/>
      <c r="F197" s="66" t="s">
        <v>39</v>
      </c>
      <c r="G197" s="66"/>
      <c r="H197"/>
      <c r="I197"/>
      <c r="J197" s="29">
        <v>0</v>
      </c>
      <c r="K197" s="114">
        <v>1575</v>
      </c>
      <c r="L197" s="115">
        <v>1579</v>
      </c>
      <c r="M197" s="240" t="str">
        <f>CONCATENATE(LEFT(K197,3),"0")</f>
        <v>1570</v>
      </c>
      <c r="N197" s="240" t="str">
        <f>CONCATENATE(LEFT(L197,3),"0")</f>
        <v>1570</v>
      </c>
      <c r="O197" s="30">
        <f>L197-K197</f>
        <v>4</v>
      </c>
      <c r="P197" s="27">
        <v>0</v>
      </c>
      <c r="Q197" s="27">
        <v>0</v>
      </c>
      <c r="R197"/>
      <c r="S197" s="248"/>
      <c r="T197" s="35" t="s">
        <v>103</v>
      </c>
      <c r="U197" s="104">
        <v>51.0167</v>
      </c>
      <c r="V197" s="124">
        <v>4.4667000000000003</v>
      </c>
      <c r="W197" s="32">
        <v>0</v>
      </c>
      <c r="X197" s="33">
        <v>0</v>
      </c>
      <c r="Y197" s="127">
        <v>0</v>
      </c>
      <c r="Z197" s="133"/>
      <c r="AA197" s="249"/>
      <c r="AB197"/>
      <c r="AC197"/>
      <c r="AD197" s="249"/>
      <c r="AE197"/>
      <c r="AF197" s="248"/>
      <c r="AG197" s="249"/>
      <c r="AH197"/>
      <c r="AI197" s="248"/>
      <c r="AJ197" s="249"/>
      <c r="AK197"/>
      <c r="AL197" s="248"/>
      <c r="AM197" s="251"/>
      <c r="AN197" s="250"/>
      <c r="AO197"/>
      <c r="AP197"/>
      <c r="AQ197"/>
      <c r="AR197"/>
      <c r="AS197"/>
      <c r="AT197" s="249"/>
      <c r="AU197" s="248"/>
      <c r="AV197" s="249"/>
      <c r="AW197" s="248"/>
      <c r="AX197" s="249"/>
      <c r="AY197" s="249">
        <v>1</v>
      </c>
      <c r="AZ197" s="162">
        <f>IF(AND(K197&lt;=1570,L197&gt;=1540),1,0)</f>
        <v>0</v>
      </c>
      <c r="BA197" s="162">
        <f>IF(AND(K197&lt;=1608,L197&gt;=1571),1,0)</f>
        <v>1</v>
      </c>
      <c r="BB197" s="162">
        <f>IF(AND(K197&lt;=1621,L197&gt;=1609),1,0)</f>
        <v>0</v>
      </c>
      <c r="BC197" s="162">
        <f>IF(AND(K197&lt;=1648,L197&gt;=1622),1,0)</f>
        <v>0</v>
      </c>
      <c r="BD197" s="162">
        <f>IF(AND(K197&lt;=1680,L197&gt;=1649),1,0)</f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 s="209" t="str">
        <f t="shared" si="15"/>
        <v>Notactive</v>
      </c>
      <c r="BK197" s="209" t="str">
        <f t="shared" si="16"/>
        <v>Stayer</v>
      </c>
      <c r="BL197" s="209" t="str">
        <f t="shared" si="17"/>
        <v>Notactive</v>
      </c>
      <c r="BM197" s="209" t="str">
        <f t="shared" si="18"/>
        <v>Notactive</v>
      </c>
      <c r="BN197" s="209" t="str">
        <f t="shared" si="19"/>
        <v>Notactive</v>
      </c>
    </row>
    <row r="198" spans="1:66" ht="12" customHeight="1">
      <c r="A198" s="118" t="s">
        <v>2220</v>
      </c>
      <c r="B198" s="118" t="s">
        <v>2221</v>
      </c>
      <c r="C198" s="244" t="s">
        <v>2219</v>
      </c>
      <c r="D198" s="245" t="s">
        <v>4163</v>
      </c>
      <c r="E198" s="245"/>
      <c r="F198" s="66" t="s">
        <v>39</v>
      </c>
      <c r="G198" s="66"/>
      <c r="H198"/>
      <c r="I198"/>
      <c r="J198" s="29">
        <v>0</v>
      </c>
      <c r="K198" s="114">
        <v>1575</v>
      </c>
      <c r="L198" s="115">
        <v>1579</v>
      </c>
      <c r="M198" s="240" t="str">
        <f>CONCATENATE(LEFT(K198,3),"0")</f>
        <v>1570</v>
      </c>
      <c r="N198" s="240" t="str">
        <f>CONCATENATE(LEFT(L198,3),"0")</f>
        <v>1570</v>
      </c>
      <c r="O198" s="30">
        <f>L198-K198</f>
        <v>4</v>
      </c>
      <c r="P198" s="27">
        <v>0</v>
      </c>
      <c r="Q198" s="27">
        <v>0</v>
      </c>
      <c r="R198"/>
      <c r="S198" s="248"/>
      <c r="T198" s="35" t="s">
        <v>103</v>
      </c>
      <c r="U198" s="104">
        <v>51.0167</v>
      </c>
      <c r="V198" s="124">
        <v>4.4667000000000003</v>
      </c>
      <c r="W198" s="32">
        <v>0</v>
      </c>
      <c r="X198" s="33">
        <v>0</v>
      </c>
      <c r="Y198" s="127">
        <v>0</v>
      </c>
      <c r="Z198" s="133"/>
      <c r="AA198" s="249"/>
      <c r="AB198"/>
      <c r="AC198"/>
      <c r="AD198" s="249"/>
      <c r="AE198"/>
      <c r="AF198" s="248"/>
      <c r="AG198" s="249"/>
      <c r="AH198"/>
      <c r="AI198" s="248"/>
      <c r="AJ198" s="249"/>
      <c r="AK198"/>
      <c r="AL198" s="248"/>
      <c r="AM198" s="251"/>
      <c r="AN198" s="250"/>
      <c r="AO198"/>
      <c r="AP198"/>
      <c r="AQ198"/>
      <c r="AR198"/>
      <c r="AS198"/>
      <c r="AT198" s="249"/>
      <c r="AU198" s="248"/>
      <c r="AV198" s="249"/>
      <c r="AW198" s="248"/>
      <c r="AX198" s="249"/>
      <c r="AY198" s="249">
        <v>1</v>
      </c>
      <c r="AZ198" s="162">
        <f>IF(AND(K198&lt;=1570,L198&gt;=1540),1,0)</f>
        <v>0</v>
      </c>
      <c r="BA198" s="162">
        <f>IF(AND(K198&lt;=1608,L198&gt;=1571),1,0)</f>
        <v>1</v>
      </c>
      <c r="BB198" s="162">
        <f>IF(AND(K198&lt;=1621,L198&gt;=1609),1,0)</f>
        <v>0</v>
      </c>
      <c r="BC198" s="162">
        <f>IF(AND(K198&lt;=1648,L198&gt;=1622),1,0)</f>
        <v>0</v>
      </c>
      <c r="BD198" s="162">
        <f>IF(AND(K198&lt;=1680,L198&gt;=1649),1,0)</f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 s="209" t="str">
        <f t="shared" si="15"/>
        <v>Notactive</v>
      </c>
      <c r="BK198" s="209" t="str">
        <f t="shared" si="16"/>
        <v>Stayer</v>
      </c>
      <c r="BL198" s="209" t="str">
        <f t="shared" si="17"/>
        <v>Notactive</v>
      </c>
      <c r="BM198" s="209" t="str">
        <f t="shared" si="18"/>
        <v>Notactive</v>
      </c>
      <c r="BN198" s="209" t="str">
        <f t="shared" si="19"/>
        <v>Notactive</v>
      </c>
    </row>
    <row r="199" spans="1:66" ht="12" customHeight="1">
      <c r="A199" s="118" t="s">
        <v>2223</v>
      </c>
      <c r="B199" s="118" t="s">
        <v>2224</v>
      </c>
      <c r="C199" s="242" t="s">
        <v>2222</v>
      </c>
      <c r="D199" s="245" t="s">
        <v>4163</v>
      </c>
      <c r="E199" s="246"/>
      <c r="F199" s="66" t="s">
        <v>43</v>
      </c>
      <c r="G199" s="66"/>
      <c r="H199"/>
      <c r="I199"/>
      <c r="J199" s="29">
        <v>0</v>
      </c>
      <c r="K199" s="114">
        <v>1575</v>
      </c>
      <c r="L199" s="115">
        <v>1579</v>
      </c>
      <c r="M199" s="240" t="str">
        <f>CONCATENATE(LEFT(K199,3),"0")</f>
        <v>1570</v>
      </c>
      <c r="N199" s="240" t="str">
        <f>CONCATENATE(LEFT(L199,3),"0")</f>
        <v>1570</v>
      </c>
      <c r="O199" s="30">
        <f>L199-K199</f>
        <v>4</v>
      </c>
      <c r="P199" s="27">
        <v>0</v>
      </c>
      <c r="Q199" s="27">
        <v>0</v>
      </c>
      <c r="R199"/>
      <c r="S199" s="248"/>
      <c r="T199" s="35" t="s">
        <v>103</v>
      </c>
      <c r="U199" s="104">
        <v>51.0167</v>
      </c>
      <c r="V199" s="124">
        <v>4.4667000000000003</v>
      </c>
      <c r="W199" s="32">
        <v>0</v>
      </c>
      <c r="X199" s="33">
        <v>0</v>
      </c>
      <c r="Y199" s="127">
        <v>0</v>
      </c>
      <c r="Z199" s="133"/>
      <c r="AA199" s="249"/>
      <c r="AB199"/>
      <c r="AC199"/>
      <c r="AD199" s="249"/>
      <c r="AE199"/>
      <c r="AF199" s="248"/>
      <c r="AG199" s="249"/>
      <c r="AH199"/>
      <c r="AI199" s="248"/>
      <c r="AJ199" s="249"/>
      <c r="AK199"/>
      <c r="AL199" s="248"/>
      <c r="AM199" s="251"/>
      <c r="AN199" s="250"/>
      <c r="AO199"/>
      <c r="AP199"/>
      <c r="AQ199"/>
      <c r="AR199"/>
      <c r="AS199"/>
      <c r="AT199" s="249"/>
      <c r="AU199" s="248"/>
      <c r="AV199" s="249"/>
      <c r="AW199" s="248"/>
      <c r="AX199" s="249"/>
      <c r="AY199" s="249">
        <v>1</v>
      </c>
      <c r="AZ199" s="162">
        <f>IF(AND(K199&lt;=1570,L199&gt;=1540),1,0)</f>
        <v>0</v>
      </c>
      <c r="BA199" s="162">
        <f>IF(AND(K199&lt;=1608,L199&gt;=1571),1,0)</f>
        <v>1</v>
      </c>
      <c r="BB199" s="162">
        <f>IF(AND(K199&lt;=1621,L199&gt;=1609),1,0)</f>
        <v>0</v>
      </c>
      <c r="BC199" s="162">
        <f>IF(AND(K199&lt;=1648,L199&gt;=1622),1,0)</f>
        <v>0</v>
      </c>
      <c r="BD199" s="162">
        <f>IF(AND(K199&lt;=1680,L199&gt;=1649),1,0)</f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 s="209" t="str">
        <f t="shared" si="15"/>
        <v>Notactive</v>
      </c>
      <c r="BK199" s="209" t="str">
        <f t="shared" si="16"/>
        <v>Stayer</v>
      </c>
      <c r="BL199" s="209" t="str">
        <f t="shared" si="17"/>
        <v>Notactive</v>
      </c>
      <c r="BM199" s="209" t="str">
        <f t="shared" si="18"/>
        <v>Notactive</v>
      </c>
      <c r="BN199" s="209" t="str">
        <f t="shared" si="19"/>
        <v>Notactive</v>
      </c>
    </row>
    <row r="200" spans="1:66" ht="12" customHeight="1">
      <c r="A200" s="118" t="s">
        <v>2226</v>
      </c>
      <c r="B200" s="118" t="s">
        <v>2227</v>
      </c>
      <c r="C200" s="244" t="s">
        <v>2225</v>
      </c>
      <c r="D200" s="245" t="s">
        <v>4163</v>
      </c>
      <c r="E200" s="245"/>
      <c r="F200" s="114" t="s">
        <v>39</v>
      </c>
      <c r="G200" s="114"/>
      <c r="H200"/>
      <c r="I200"/>
      <c r="J200" s="29">
        <v>0</v>
      </c>
      <c r="K200" s="114">
        <v>1576</v>
      </c>
      <c r="L200" s="115">
        <v>1580</v>
      </c>
      <c r="M200" s="240" t="str">
        <f>CONCATENATE(LEFT(K200,3),"0")</f>
        <v>1570</v>
      </c>
      <c r="N200" s="240" t="str">
        <f>CONCATENATE(LEFT(L200,3),"0")</f>
        <v>1580</v>
      </c>
      <c r="O200" s="30">
        <f>L200-K200</f>
        <v>4</v>
      </c>
      <c r="P200" s="27">
        <v>0</v>
      </c>
      <c r="Q200" s="27">
        <v>0</v>
      </c>
      <c r="R200"/>
      <c r="S200" s="248"/>
      <c r="T200" s="35" t="s">
        <v>103</v>
      </c>
      <c r="U200" s="104">
        <v>51.0167</v>
      </c>
      <c r="V200" s="124">
        <v>4.4667000000000003</v>
      </c>
      <c r="W200" s="32">
        <v>0</v>
      </c>
      <c r="X200" s="33">
        <v>0</v>
      </c>
      <c r="Y200" s="127">
        <v>0</v>
      </c>
      <c r="Z200" s="133"/>
      <c r="AA200" s="249"/>
      <c r="AB200"/>
      <c r="AC200"/>
      <c r="AD200" s="249"/>
      <c r="AE200"/>
      <c r="AF200" s="248"/>
      <c r="AG200" s="249"/>
      <c r="AH200"/>
      <c r="AI200" s="248"/>
      <c r="AJ200" s="249"/>
      <c r="AK200"/>
      <c r="AL200" s="248"/>
      <c r="AM200" s="251"/>
      <c r="AN200" s="250"/>
      <c r="AO200"/>
      <c r="AP200"/>
      <c r="AQ200"/>
      <c r="AR200"/>
      <c r="AS200"/>
      <c r="AT200" s="249"/>
      <c r="AU200" s="248"/>
      <c r="AV200" s="249"/>
      <c r="AW200" s="248"/>
      <c r="AX200" s="249"/>
      <c r="AY200" s="249">
        <v>1</v>
      </c>
      <c r="AZ200" s="162">
        <f>IF(AND(K200&lt;=1570,L200&gt;=1540),1,0)</f>
        <v>0</v>
      </c>
      <c r="BA200" s="162">
        <f>IF(AND(K200&lt;=1608,L200&gt;=1571),1,0)</f>
        <v>1</v>
      </c>
      <c r="BB200" s="162">
        <f>IF(AND(K200&lt;=1621,L200&gt;=1609),1,0)</f>
        <v>0</v>
      </c>
      <c r="BC200" s="162">
        <f>IF(AND(K200&lt;=1648,L200&gt;=1622),1,0)</f>
        <v>0</v>
      </c>
      <c r="BD200" s="162">
        <f>IF(AND(K200&lt;=1680,L200&gt;=1649),1,0)</f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 s="209" t="str">
        <f t="shared" si="15"/>
        <v>Notactive</v>
      </c>
      <c r="BK200" s="209" t="str">
        <f t="shared" si="16"/>
        <v>Stayer</v>
      </c>
      <c r="BL200" s="209" t="str">
        <f t="shared" si="17"/>
        <v>Notactive</v>
      </c>
      <c r="BM200" s="209" t="str">
        <f t="shared" si="18"/>
        <v>Notactive</v>
      </c>
      <c r="BN200" s="209" t="str">
        <f t="shared" si="19"/>
        <v>Notactive</v>
      </c>
    </row>
    <row r="201" spans="1:66" ht="12" customHeight="1">
      <c r="A201" s="118" t="s">
        <v>2229</v>
      </c>
      <c r="B201" s="118" t="s">
        <v>2230</v>
      </c>
      <c r="C201" s="242" t="s">
        <v>2228</v>
      </c>
      <c r="D201" s="245" t="s">
        <v>4163</v>
      </c>
      <c r="E201" s="246"/>
      <c r="F201" s="66" t="s">
        <v>43</v>
      </c>
      <c r="G201" s="66"/>
      <c r="H201"/>
      <c r="I201"/>
      <c r="J201" s="29">
        <v>0</v>
      </c>
      <c r="K201" s="114">
        <v>1576</v>
      </c>
      <c r="L201" s="115">
        <v>1580</v>
      </c>
      <c r="M201" s="240" t="str">
        <f>CONCATENATE(LEFT(K201,3),"0")</f>
        <v>1570</v>
      </c>
      <c r="N201" s="240" t="str">
        <f>CONCATENATE(LEFT(L201,3),"0")</f>
        <v>1580</v>
      </c>
      <c r="O201" s="30">
        <f>L201-K201</f>
        <v>4</v>
      </c>
      <c r="P201" s="27">
        <v>0</v>
      </c>
      <c r="Q201" s="27">
        <v>0</v>
      </c>
      <c r="R201"/>
      <c r="S201" s="248"/>
      <c r="T201" s="35" t="s">
        <v>103</v>
      </c>
      <c r="U201" s="104">
        <v>51.0167</v>
      </c>
      <c r="V201" s="124">
        <v>4.4667000000000003</v>
      </c>
      <c r="W201" s="32">
        <v>0</v>
      </c>
      <c r="X201" s="33">
        <v>0</v>
      </c>
      <c r="Y201" s="127">
        <v>0</v>
      </c>
      <c r="Z201" s="133"/>
      <c r="AA201" s="249"/>
      <c r="AB201"/>
      <c r="AC201"/>
      <c r="AD201" s="249"/>
      <c r="AE201"/>
      <c r="AF201" s="248"/>
      <c r="AG201" s="249"/>
      <c r="AH201"/>
      <c r="AI201" s="248"/>
      <c r="AJ201" s="249"/>
      <c r="AK201"/>
      <c r="AL201" s="248"/>
      <c r="AM201" s="251"/>
      <c r="AN201" s="250"/>
      <c r="AO201"/>
      <c r="AP201"/>
      <c r="AQ201"/>
      <c r="AR201"/>
      <c r="AS201"/>
      <c r="AT201" s="249"/>
      <c r="AU201" s="248"/>
      <c r="AV201" s="249"/>
      <c r="AW201" s="248"/>
      <c r="AX201" s="249"/>
      <c r="AY201" s="249">
        <v>1</v>
      </c>
      <c r="AZ201" s="162">
        <f>IF(AND(K201&lt;=1570,L201&gt;=1540),1,0)</f>
        <v>0</v>
      </c>
      <c r="BA201" s="162">
        <f>IF(AND(K201&lt;=1608,L201&gt;=1571),1,0)</f>
        <v>1</v>
      </c>
      <c r="BB201" s="162">
        <f>IF(AND(K201&lt;=1621,L201&gt;=1609),1,0)</f>
        <v>0</v>
      </c>
      <c r="BC201" s="162">
        <f>IF(AND(K201&lt;=1648,L201&gt;=1622),1,0)</f>
        <v>0</v>
      </c>
      <c r="BD201" s="162">
        <f>IF(AND(K201&lt;=1680,L201&gt;=1649),1,0)</f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 s="209" t="str">
        <f t="shared" si="15"/>
        <v>Notactive</v>
      </c>
      <c r="BK201" s="209" t="str">
        <f t="shared" si="16"/>
        <v>Stayer</v>
      </c>
      <c r="BL201" s="209" t="str">
        <f t="shared" si="17"/>
        <v>Notactive</v>
      </c>
      <c r="BM201" s="209" t="str">
        <f t="shared" si="18"/>
        <v>Notactive</v>
      </c>
      <c r="BN201" s="209" t="str">
        <f t="shared" si="19"/>
        <v>Notactive</v>
      </c>
    </row>
    <row r="202" spans="1:66" ht="12" customHeight="1">
      <c r="A202" s="118" t="s">
        <v>2232</v>
      </c>
      <c r="B202" s="118" t="s">
        <v>2201</v>
      </c>
      <c r="C202" s="244" t="s">
        <v>2231</v>
      </c>
      <c r="D202" s="245" t="s">
        <v>4163</v>
      </c>
      <c r="E202" s="245"/>
      <c r="F202" s="66" t="s">
        <v>43</v>
      </c>
      <c r="G202" s="66"/>
      <c r="H202"/>
      <c r="I202"/>
      <c r="J202" s="29">
        <v>0</v>
      </c>
      <c r="K202" s="114">
        <v>1578</v>
      </c>
      <c r="L202" s="115">
        <v>1582</v>
      </c>
      <c r="M202" s="240" t="str">
        <f>CONCATENATE(LEFT(K202,3),"0")</f>
        <v>1570</v>
      </c>
      <c r="N202" s="240" t="str">
        <f>CONCATENATE(LEFT(L202,3),"0")</f>
        <v>1580</v>
      </c>
      <c r="O202" s="30">
        <f>L202-K202</f>
        <v>4</v>
      </c>
      <c r="P202" s="27">
        <v>0</v>
      </c>
      <c r="Q202" s="27">
        <v>0</v>
      </c>
      <c r="R202"/>
      <c r="S202" s="248"/>
      <c r="T202" s="35" t="s">
        <v>103</v>
      </c>
      <c r="U202" s="104">
        <v>51.0167</v>
      </c>
      <c r="V202" s="124">
        <v>4.4667000000000003</v>
      </c>
      <c r="W202" s="32">
        <v>0</v>
      </c>
      <c r="X202" s="33">
        <v>0</v>
      </c>
      <c r="Y202" s="127">
        <v>0</v>
      </c>
      <c r="Z202" s="133"/>
      <c r="AA202" s="249"/>
      <c r="AB202"/>
      <c r="AC202"/>
      <c r="AD202" s="249"/>
      <c r="AE202"/>
      <c r="AF202" s="248"/>
      <c r="AG202" s="249"/>
      <c r="AH202"/>
      <c r="AI202" s="248"/>
      <c r="AJ202" s="249"/>
      <c r="AK202"/>
      <c r="AL202" s="248"/>
      <c r="AM202" s="251"/>
      <c r="AN202" s="250"/>
      <c r="AO202"/>
      <c r="AP202"/>
      <c r="AQ202"/>
      <c r="AR202"/>
      <c r="AS202"/>
      <c r="AT202" s="249"/>
      <c r="AU202" s="248"/>
      <c r="AV202" s="249"/>
      <c r="AW202" s="248"/>
      <c r="AX202" s="249"/>
      <c r="AY202" s="249">
        <v>1</v>
      </c>
      <c r="AZ202" s="162">
        <f>IF(AND(K202&lt;=1570,L202&gt;=1540),1,0)</f>
        <v>0</v>
      </c>
      <c r="BA202" s="162">
        <f>IF(AND(K202&lt;=1608,L202&gt;=1571),1,0)</f>
        <v>1</v>
      </c>
      <c r="BB202" s="162">
        <f>IF(AND(K202&lt;=1621,L202&gt;=1609),1,0)</f>
        <v>0</v>
      </c>
      <c r="BC202" s="162">
        <f>IF(AND(K202&lt;=1648,L202&gt;=1622),1,0)</f>
        <v>0</v>
      </c>
      <c r="BD202" s="162">
        <f>IF(AND(K202&lt;=1680,L202&gt;=1649),1,0)</f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 s="209" t="str">
        <f t="shared" si="15"/>
        <v>Notactive</v>
      </c>
      <c r="BK202" s="209" t="str">
        <f t="shared" si="16"/>
        <v>Stayer</v>
      </c>
      <c r="BL202" s="209" t="str">
        <f t="shared" si="17"/>
        <v>Notactive</v>
      </c>
      <c r="BM202" s="209" t="str">
        <f t="shared" si="18"/>
        <v>Notactive</v>
      </c>
      <c r="BN202" s="209" t="str">
        <f t="shared" si="19"/>
        <v>Notactive</v>
      </c>
    </row>
    <row r="203" spans="1:66" ht="12" customHeight="1">
      <c r="A203" s="118" t="s">
        <v>2234</v>
      </c>
      <c r="B203" s="118" t="s">
        <v>2235</v>
      </c>
      <c r="C203" s="242" t="s">
        <v>2233</v>
      </c>
      <c r="D203" s="245" t="s">
        <v>4163</v>
      </c>
      <c r="E203" s="246"/>
      <c r="F203" s="66" t="s">
        <v>43</v>
      </c>
      <c r="G203" s="66"/>
      <c r="H203"/>
      <c r="I203"/>
      <c r="J203" s="29">
        <v>0</v>
      </c>
      <c r="K203" s="114">
        <v>1578</v>
      </c>
      <c r="L203" s="115">
        <v>1582</v>
      </c>
      <c r="M203" s="240" t="str">
        <f>CONCATENATE(LEFT(K203,3),"0")</f>
        <v>1570</v>
      </c>
      <c r="N203" s="240" t="str">
        <f>CONCATENATE(LEFT(L203,3),"0")</f>
        <v>1580</v>
      </c>
      <c r="O203" s="30">
        <f>L203-K203</f>
        <v>4</v>
      </c>
      <c r="P203" s="27">
        <v>0</v>
      </c>
      <c r="Q203" s="27">
        <v>0</v>
      </c>
      <c r="R203"/>
      <c r="S203" s="248"/>
      <c r="T203" s="35" t="s">
        <v>103</v>
      </c>
      <c r="U203" s="104">
        <v>51.0167</v>
      </c>
      <c r="V203" s="124">
        <v>4.4667000000000003</v>
      </c>
      <c r="W203" s="32">
        <v>0</v>
      </c>
      <c r="X203" s="33">
        <v>0</v>
      </c>
      <c r="Y203" s="127">
        <v>0</v>
      </c>
      <c r="Z203" s="133"/>
      <c r="AA203" s="249"/>
      <c r="AB203"/>
      <c r="AC203"/>
      <c r="AD203" s="249"/>
      <c r="AE203"/>
      <c r="AF203"/>
      <c r="AG203" s="249"/>
      <c r="AH203"/>
      <c r="AI203" s="248"/>
      <c r="AJ203" s="249"/>
      <c r="AK203"/>
      <c r="AL203" s="248"/>
      <c r="AM203" s="251"/>
      <c r="AN203" s="250"/>
      <c r="AO203"/>
      <c r="AP203"/>
      <c r="AQ203"/>
      <c r="AR203"/>
      <c r="AS203"/>
      <c r="AT203" s="249"/>
      <c r="AU203" s="248"/>
      <c r="AV203" s="249"/>
      <c r="AW203" s="248"/>
      <c r="AX203" s="249"/>
      <c r="AY203" s="249">
        <v>1</v>
      </c>
      <c r="AZ203" s="162">
        <f>IF(AND(K203&lt;=1570,L203&gt;=1540),1,0)</f>
        <v>0</v>
      </c>
      <c r="BA203" s="162">
        <f>IF(AND(K203&lt;=1608,L203&gt;=1571),1,0)</f>
        <v>1</v>
      </c>
      <c r="BB203" s="162">
        <f>IF(AND(K203&lt;=1621,L203&gt;=1609),1,0)</f>
        <v>0</v>
      </c>
      <c r="BC203" s="162">
        <f>IF(AND(K203&lt;=1648,L203&gt;=1622),1,0)</f>
        <v>0</v>
      </c>
      <c r="BD203" s="162">
        <f>IF(AND(K203&lt;=1680,L203&gt;=1649),1,0)</f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 s="209" t="str">
        <f t="shared" si="15"/>
        <v>Notactive</v>
      </c>
      <c r="BK203" s="209" t="str">
        <f t="shared" si="16"/>
        <v>Stayer</v>
      </c>
      <c r="BL203" s="209" t="str">
        <f t="shared" si="17"/>
        <v>Notactive</v>
      </c>
      <c r="BM203" s="209" t="str">
        <f t="shared" si="18"/>
        <v>Notactive</v>
      </c>
      <c r="BN203" s="209" t="str">
        <f t="shared" si="19"/>
        <v>Notactive</v>
      </c>
    </row>
    <row r="204" spans="1:66" ht="12" customHeight="1">
      <c r="A204" s="118" t="s">
        <v>2237</v>
      </c>
      <c r="B204" s="118" t="s">
        <v>2238</v>
      </c>
      <c r="C204" s="244" t="s">
        <v>2236</v>
      </c>
      <c r="D204" s="245" t="s">
        <v>4163</v>
      </c>
      <c r="E204" s="245"/>
      <c r="F204" s="66" t="s">
        <v>39</v>
      </c>
      <c r="G204" s="66"/>
      <c r="H204"/>
      <c r="I204"/>
      <c r="J204" s="29">
        <v>0</v>
      </c>
      <c r="K204" s="114">
        <v>1579</v>
      </c>
      <c r="L204" s="115">
        <v>1583</v>
      </c>
      <c r="M204" s="240" t="str">
        <f>CONCATENATE(LEFT(K204,3),"0")</f>
        <v>1570</v>
      </c>
      <c r="N204" s="240" t="str">
        <f>CONCATENATE(LEFT(L204,3),"0")</f>
        <v>1580</v>
      </c>
      <c r="O204" s="30">
        <f>L204-K204</f>
        <v>4</v>
      </c>
      <c r="P204" s="27">
        <v>0</v>
      </c>
      <c r="Q204" s="27">
        <v>0</v>
      </c>
      <c r="R204"/>
      <c r="S204" s="248"/>
      <c r="T204" s="35" t="s">
        <v>103</v>
      </c>
      <c r="U204" s="104">
        <v>51.0167</v>
      </c>
      <c r="V204" s="124">
        <v>4.4667000000000003</v>
      </c>
      <c r="W204" s="32">
        <v>0</v>
      </c>
      <c r="X204" s="33">
        <v>0</v>
      </c>
      <c r="Y204" s="127">
        <v>0</v>
      </c>
      <c r="Z204" s="133"/>
      <c r="AA204" s="249"/>
      <c r="AB204"/>
      <c r="AC204"/>
      <c r="AD204" s="249"/>
      <c r="AE204"/>
      <c r="AF204" s="248"/>
      <c r="AG204" s="249"/>
      <c r="AH204"/>
      <c r="AI204" s="248"/>
      <c r="AJ204" s="249"/>
      <c r="AK204"/>
      <c r="AL204" s="248"/>
      <c r="AM204" s="251"/>
      <c r="AN204" s="250"/>
      <c r="AO204"/>
      <c r="AP204"/>
      <c r="AQ204"/>
      <c r="AR204"/>
      <c r="AS204"/>
      <c r="AT204" s="249"/>
      <c r="AU204" s="248"/>
      <c r="AV204" s="249"/>
      <c r="AW204" s="248"/>
      <c r="AX204" s="249"/>
      <c r="AY204" s="249">
        <v>1</v>
      </c>
      <c r="AZ204" s="162">
        <f>IF(AND(K204&lt;=1570,L204&gt;=1540),1,0)</f>
        <v>0</v>
      </c>
      <c r="BA204" s="162">
        <f>IF(AND(K204&lt;=1608,L204&gt;=1571),1,0)</f>
        <v>1</v>
      </c>
      <c r="BB204" s="162">
        <f>IF(AND(K204&lt;=1621,L204&gt;=1609),1,0)</f>
        <v>0</v>
      </c>
      <c r="BC204" s="162">
        <f>IF(AND(K204&lt;=1648,L204&gt;=1622),1,0)</f>
        <v>0</v>
      </c>
      <c r="BD204" s="162">
        <f>IF(AND(K204&lt;=1680,L204&gt;=1649),1,0)</f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 s="209" t="str">
        <f t="shared" si="15"/>
        <v>Notactive</v>
      </c>
      <c r="BK204" s="209" t="str">
        <f t="shared" si="16"/>
        <v>Stayer</v>
      </c>
      <c r="BL204" s="209" t="str">
        <f t="shared" si="17"/>
        <v>Notactive</v>
      </c>
      <c r="BM204" s="209" t="str">
        <f t="shared" si="18"/>
        <v>Notactive</v>
      </c>
      <c r="BN204" s="209" t="str">
        <f t="shared" si="19"/>
        <v>Notactive</v>
      </c>
    </row>
    <row r="205" spans="1:66" ht="12" customHeight="1">
      <c r="A205" s="118" t="s">
        <v>2240</v>
      </c>
      <c r="B205" s="118" t="s">
        <v>2241</v>
      </c>
      <c r="C205" s="242" t="s">
        <v>2239</v>
      </c>
      <c r="D205" s="245" t="s">
        <v>4163</v>
      </c>
      <c r="E205" s="246"/>
      <c r="F205" s="66" t="s">
        <v>74</v>
      </c>
      <c r="G205" s="66"/>
      <c r="H205"/>
      <c r="I205"/>
      <c r="J205" s="29">
        <v>0</v>
      </c>
      <c r="K205" s="114">
        <v>1579</v>
      </c>
      <c r="L205" s="115">
        <v>1583</v>
      </c>
      <c r="M205" s="240" t="str">
        <f>CONCATENATE(LEFT(K205,3),"0")</f>
        <v>1570</v>
      </c>
      <c r="N205" s="240" t="str">
        <f>CONCATENATE(LEFT(L205,3),"0")</f>
        <v>1580</v>
      </c>
      <c r="O205" s="30">
        <f>L205-K205</f>
        <v>4</v>
      </c>
      <c r="P205" s="27">
        <v>0</v>
      </c>
      <c r="Q205" s="27">
        <v>0</v>
      </c>
      <c r="R205"/>
      <c r="S205" s="248"/>
      <c r="T205" s="35" t="s">
        <v>103</v>
      </c>
      <c r="U205" s="104">
        <v>51.0167</v>
      </c>
      <c r="V205" s="124">
        <v>4.4667000000000003</v>
      </c>
      <c r="W205" s="32">
        <v>0</v>
      </c>
      <c r="X205" s="33">
        <v>0</v>
      </c>
      <c r="Y205" s="127">
        <v>0</v>
      </c>
      <c r="Z205" s="133"/>
      <c r="AA205" s="249"/>
      <c r="AB205"/>
      <c r="AC205"/>
      <c r="AD205" s="249"/>
      <c r="AE205"/>
      <c r="AF205" s="248"/>
      <c r="AG205" s="249"/>
      <c r="AH205"/>
      <c r="AI205" s="248"/>
      <c r="AJ205" s="249"/>
      <c r="AK205"/>
      <c r="AL205" s="248"/>
      <c r="AM205" s="251"/>
      <c r="AN205" s="250"/>
      <c r="AO205"/>
      <c r="AP205"/>
      <c r="AQ205"/>
      <c r="AR205"/>
      <c r="AS205"/>
      <c r="AT205" s="249"/>
      <c r="AU205" s="248"/>
      <c r="AV205" s="249"/>
      <c r="AW205" s="248"/>
      <c r="AX205" s="249"/>
      <c r="AY205" s="249">
        <v>1</v>
      </c>
      <c r="AZ205" s="162">
        <f>IF(AND(K205&lt;=1570,L205&gt;=1540),1,0)</f>
        <v>0</v>
      </c>
      <c r="BA205" s="162">
        <f>IF(AND(K205&lt;=1608,L205&gt;=1571),1,0)</f>
        <v>1</v>
      </c>
      <c r="BB205" s="162">
        <f>IF(AND(K205&lt;=1621,L205&gt;=1609),1,0)</f>
        <v>0</v>
      </c>
      <c r="BC205" s="162">
        <f>IF(AND(K205&lt;=1648,L205&gt;=1622),1,0)</f>
        <v>0</v>
      </c>
      <c r="BD205" s="162">
        <f>IF(AND(K205&lt;=1680,L205&gt;=1649),1,0)</f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 s="209" t="str">
        <f t="shared" si="15"/>
        <v>Notactive</v>
      </c>
      <c r="BK205" s="209" t="str">
        <f t="shared" si="16"/>
        <v>Stayer</v>
      </c>
      <c r="BL205" s="209" t="str">
        <f t="shared" si="17"/>
        <v>Notactive</v>
      </c>
      <c r="BM205" s="209" t="str">
        <f t="shared" si="18"/>
        <v>Notactive</v>
      </c>
      <c r="BN205" s="209" t="str">
        <f t="shared" si="19"/>
        <v>Notactive</v>
      </c>
    </row>
    <row r="206" spans="1:66" ht="12" customHeight="1">
      <c r="A206" s="118" t="s">
        <v>1300</v>
      </c>
      <c r="B206" s="118" t="s">
        <v>2221</v>
      </c>
      <c r="C206" s="244" t="s">
        <v>2242</v>
      </c>
      <c r="D206" s="245" t="s">
        <v>4163</v>
      </c>
      <c r="E206" s="245"/>
      <c r="F206" s="66" t="s">
        <v>39</v>
      </c>
      <c r="G206" s="66"/>
      <c r="H206"/>
      <c r="I206"/>
      <c r="J206" s="29">
        <v>0</v>
      </c>
      <c r="K206" s="114">
        <v>1580</v>
      </c>
      <c r="L206" s="115">
        <v>1584</v>
      </c>
      <c r="M206" s="240" t="str">
        <f>CONCATENATE(LEFT(K206,3),"0")</f>
        <v>1580</v>
      </c>
      <c r="N206" s="240" t="str">
        <f>CONCATENATE(LEFT(L206,3),"0")</f>
        <v>1580</v>
      </c>
      <c r="O206" s="30">
        <f>L206-K206</f>
        <v>4</v>
      </c>
      <c r="P206" s="27">
        <v>0</v>
      </c>
      <c r="Q206" s="27">
        <v>0</v>
      </c>
      <c r="R206"/>
      <c r="S206" s="248"/>
      <c r="T206" s="35" t="s">
        <v>103</v>
      </c>
      <c r="U206" s="104">
        <v>51.0167</v>
      </c>
      <c r="V206" s="124">
        <v>4.4667000000000003</v>
      </c>
      <c r="W206" s="32">
        <v>0</v>
      </c>
      <c r="X206" s="33">
        <v>0</v>
      </c>
      <c r="Y206" s="127">
        <v>0</v>
      </c>
      <c r="Z206" s="133"/>
      <c r="AA206" s="249"/>
      <c r="AB206"/>
      <c r="AC206"/>
      <c r="AD206" s="249"/>
      <c r="AE206"/>
      <c r="AF206" s="248"/>
      <c r="AG206" s="249"/>
      <c r="AH206"/>
      <c r="AI206" s="248"/>
      <c r="AJ206" s="249"/>
      <c r="AK206"/>
      <c r="AL206" s="248"/>
      <c r="AM206" s="251"/>
      <c r="AN206" s="250"/>
      <c r="AO206"/>
      <c r="AP206"/>
      <c r="AQ206"/>
      <c r="AR206"/>
      <c r="AS206"/>
      <c r="AT206" s="249"/>
      <c r="AU206" s="248"/>
      <c r="AV206" s="249"/>
      <c r="AW206" s="248"/>
      <c r="AX206" s="249"/>
      <c r="AY206" s="249">
        <v>1</v>
      </c>
      <c r="AZ206" s="162">
        <f>IF(AND(K206&lt;=1570,L206&gt;=1540),1,0)</f>
        <v>0</v>
      </c>
      <c r="BA206" s="162">
        <f>IF(AND(K206&lt;=1608,L206&gt;=1571),1,0)</f>
        <v>1</v>
      </c>
      <c r="BB206" s="162">
        <f>IF(AND(K206&lt;=1621,L206&gt;=1609),1,0)</f>
        <v>0</v>
      </c>
      <c r="BC206" s="162">
        <f>IF(AND(K206&lt;=1648,L206&gt;=1622),1,0)</f>
        <v>0</v>
      </c>
      <c r="BD206" s="162">
        <f>IF(AND(K206&lt;=1680,L206&gt;=1649),1,0)</f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 s="209" t="str">
        <f t="shared" si="15"/>
        <v>Notactive</v>
      </c>
      <c r="BK206" s="209" t="str">
        <f t="shared" si="16"/>
        <v>Stayer</v>
      </c>
      <c r="BL206" s="209" t="str">
        <f t="shared" si="17"/>
        <v>Notactive</v>
      </c>
      <c r="BM206" s="209" t="str">
        <f t="shared" si="18"/>
        <v>Notactive</v>
      </c>
      <c r="BN206" s="209" t="str">
        <f t="shared" si="19"/>
        <v>Notactive</v>
      </c>
    </row>
    <row r="207" spans="1:66" ht="12" customHeight="1">
      <c r="A207" s="118" t="s">
        <v>2244</v>
      </c>
      <c r="B207" s="118" t="s">
        <v>2245</v>
      </c>
      <c r="C207" s="242" t="s">
        <v>2243</v>
      </c>
      <c r="D207" s="245" t="s">
        <v>4163</v>
      </c>
      <c r="E207" s="246"/>
      <c r="F207" s="66" t="s">
        <v>39</v>
      </c>
      <c r="G207" s="66"/>
      <c r="H207"/>
      <c r="I207"/>
      <c r="J207" s="29">
        <v>0</v>
      </c>
      <c r="K207" s="114">
        <v>1580</v>
      </c>
      <c r="L207" s="115">
        <v>1584</v>
      </c>
      <c r="M207" s="240" t="str">
        <f>CONCATENATE(LEFT(K207,3),"0")</f>
        <v>1580</v>
      </c>
      <c r="N207" s="240" t="str">
        <f>CONCATENATE(LEFT(L207,3),"0")</f>
        <v>1580</v>
      </c>
      <c r="O207" s="30">
        <f>L207-K207</f>
        <v>4</v>
      </c>
      <c r="P207" s="27">
        <v>0</v>
      </c>
      <c r="Q207" s="27">
        <v>0</v>
      </c>
      <c r="R207"/>
      <c r="S207" s="248"/>
      <c r="T207" s="35" t="s">
        <v>103</v>
      </c>
      <c r="U207" s="104">
        <v>51.0167</v>
      </c>
      <c r="V207" s="124">
        <v>4.4667000000000003</v>
      </c>
      <c r="W207" s="32">
        <v>0</v>
      </c>
      <c r="X207" s="33">
        <v>0</v>
      </c>
      <c r="Y207" s="127">
        <v>0</v>
      </c>
      <c r="Z207" s="133"/>
      <c r="AA207" s="249"/>
      <c r="AB207"/>
      <c r="AC207" s="248"/>
      <c r="AD207" s="249"/>
      <c r="AE207"/>
      <c r="AF207" s="248"/>
      <c r="AG207"/>
      <c r="AH207"/>
      <c r="AI207"/>
      <c r="AJ207" s="249"/>
      <c r="AK207"/>
      <c r="AL207" s="248"/>
      <c r="AM207" s="251"/>
      <c r="AN207" s="250"/>
      <c r="AO207"/>
      <c r="AP207"/>
      <c r="AQ207"/>
      <c r="AR207"/>
      <c r="AS207"/>
      <c r="AT207" s="249"/>
      <c r="AU207" s="248"/>
      <c r="AV207" s="249"/>
      <c r="AW207" s="248"/>
      <c r="AX207" s="249"/>
      <c r="AY207" s="249">
        <v>1</v>
      </c>
      <c r="AZ207" s="162">
        <f>IF(AND(K207&lt;=1570,L207&gt;=1540),1,0)</f>
        <v>0</v>
      </c>
      <c r="BA207" s="162">
        <f>IF(AND(K207&lt;=1608,L207&gt;=1571),1,0)</f>
        <v>1</v>
      </c>
      <c r="BB207" s="162">
        <f>IF(AND(K207&lt;=1621,L207&gt;=1609),1,0)</f>
        <v>0</v>
      </c>
      <c r="BC207" s="162">
        <f>IF(AND(K207&lt;=1648,L207&gt;=1622),1,0)</f>
        <v>0</v>
      </c>
      <c r="BD207" s="162">
        <f>IF(AND(K207&lt;=1680,L207&gt;=1649),1,0)</f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 s="209" t="str">
        <f t="shared" si="15"/>
        <v>Notactive</v>
      </c>
      <c r="BK207" s="209" t="str">
        <f t="shared" si="16"/>
        <v>Stayer</v>
      </c>
      <c r="BL207" s="209" t="str">
        <f t="shared" si="17"/>
        <v>Notactive</v>
      </c>
      <c r="BM207" s="209" t="str">
        <f t="shared" si="18"/>
        <v>Notactive</v>
      </c>
      <c r="BN207" s="209" t="str">
        <f t="shared" si="19"/>
        <v>Notactive</v>
      </c>
    </row>
    <row r="208" spans="1:66" ht="12" customHeight="1">
      <c r="A208" s="118" t="s">
        <v>2247</v>
      </c>
      <c r="B208" s="118" t="s">
        <v>2248</v>
      </c>
      <c r="C208" s="244" t="s">
        <v>2246</v>
      </c>
      <c r="D208" s="245" t="s">
        <v>4163</v>
      </c>
      <c r="E208" s="245"/>
      <c r="F208" s="114" t="s">
        <v>39</v>
      </c>
      <c r="G208" s="114"/>
      <c r="H208"/>
      <c r="I208"/>
      <c r="J208" s="29">
        <v>0</v>
      </c>
      <c r="K208" s="114">
        <v>1581</v>
      </c>
      <c r="L208" s="115">
        <v>1585</v>
      </c>
      <c r="M208" s="240" t="str">
        <f>CONCATENATE(LEFT(K208,3),"0")</f>
        <v>1580</v>
      </c>
      <c r="N208" s="240" t="str">
        <f>CONCATENATE(LEFT(L208,3),"0")</f>
        <v>1580</v>
      </c>
      <c r="O208" s="30">
        <f>L208-K208</f>
        <v>4</v>
      </c>
      <c r="P208" s="27">
        <v>0</v>
      </c>
      <c r="Q208" s="27">
        <v>0</v>
      </c>
      <c r="R208"/>
      <c r="S208" s="248"/>
      <c r="T208" s="35" t="s">
        <v>103</v>
      </c>
      <c r="U208" s="104">
        <v>51.0167</v>
      </c>
      <c r="V208" s="124">
        <v>4.4667000000000003</v>
      </c>
      <c r="W208" s="32">
        <v>0</v>
      </c>
      <c r="X208" s="33">
        <v>0</v>
      </c>
      <c r="Y208" s="127">
        <v>0</v>
      </c>
      <c r="Z208" s="133"/>
      <c r="AA208" s="249"/>
      <c r="AB208"/>
      <c r="AC208"/>
      <c r="AD208" s="249"/>
      <c r="AE208"/>
      <c r="AF208" s="248"/>
      <c r="AG208" s="249"/>
      <c r="AH208"/>
      <c r="AI208" s="248"/>
      <c r="AJ208" s="249"/>
      <c r="AK208"/>
      <c r="AL208" s="248"/>
      <c r="AM208" s="251"/>
      <c r="AN208" s="250"/>
      <c r="AO208"/>
      <c r="AP208"/>
      <c r="AQ208"/>
      <c r="AR208"/>
      <c r="AS208"/>
      <c r="AT208" s="249"/>
      <c r="AU208" s="248"/>
      <c r="AV208" s="249"/>
      <c r="AW208" s="248"/>
      <c r="AX208" s="249"/>
      <c r="AY208" s="249">
        <v>1</v>
      </c>
      <c r="AZ208" s="162">
        <f>IF(AND(K208&lt;=1570,L208&gt;=1540),1,0)</f>
        <v>0</v>
      </c>
      <c r="BA208" s="162">
        <f>IF(AND(K208&lt;=1608,L208&gt;=1571),1,0)</f>
        <v>1</v>
      </c>
      <c r="BB208" s="162">
        <f>IF(AND(K208&lt;=1621,L208&gt;=1609),1,0)</f>
        <v>0</v>
      </c>
      <c r="BC208" s="162">
        <f>IF(AND(K208&lt;=1648,L208&gt;=1622),1,0)</f>
        <v>0</v>
      </c>
      <c r="BD208" s="162">
        <f>IF(AND(K208&lt;=1680,L208&gt;=1649),1,0)</f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 s="209" t="str">
        <f t="shared" si="15"/>
        <v>Notactive</v>
      </c>
      <c r="BK208" s="209" t="str">
        <f t="shared" si="16"/>
        <v>Stayer</v>
      </c>
      <c r="BL208" s="209" t="str">
        <f t="shared" si="17"/>
        <v>Notactive</v>
      </c>
      <c r="BM208" s="209" t="str">
        <f t="shared" si="18"/>
        <v>Notactive</v>
      </c>
      <c r="BN208" s="209" t="str">
        <f t="shared" si="19"/>
        <v>Notactive</v>
      </c>
    </row>
    <row r="209" spans="1:66" ht="12" customHeight="1">
      <c r="A209" s="118" t="s">
        <v>2251</v>
      </c>
      <c r="B209" s="118" t="s">
        <v>2252</v>
      </c>
      <c r="C209" s="244" t="s">
        <v>2250</v>
      </c>
      <c r="D209" s="245" t="s">
        <v>4163</v>
      </c>
      <c r="E209" s="245"/>
      <c r="F209" s="66" t="s">
        <v>43</v>
      </c>
      <c r="G209" s="66"/>
      <c r="H209"/>
      <c r="I209"/>
      <c r="J209" s="29">
        <v>0</v>
      </c>
      <c r="K209" s="114">
        <v>1582</v>
      </c>
      <c r="L209" s="115">
        <v>1586</v>
      </c>
      <c r="M209" s="240" t="str">
        <f>CONCATENATE(LEFT(K209,3),"0")</f>
        <v>1580</v>
      </c>
      <c r="N209" s="240" t="str">
        <f>CONCATENATE(LEFT(L209,3),"0")</f>
        <v>1580</v>
      </c>
      <c r="O209" s="30">
        <f>L209-K209</f>
        <v>4</v>
      </c>
      <c r="P209" s="27">
        <v>0</v>
      </c>
      <c r="Q209" s="27">
        <v>0</v>
      </c>
      <c r="R209"/>
      <c r="S209" s="248"/>
      <c r="T209" s="35" t="s">
        <v>103</v>
      </c>
      <c r="U209" s="104">
        <v>51.0167</v>
      </c>
      <c r="V209" s="124">
        <v>4.4667000000000003</v>
      </c>
      <c r="W209" s="32">
        <v>0</v>
      </c>
      <c r="X209" s="33">
        <v>0</v>
      </c>
      <c r="Y209" s="127">
        <v>0</v>
      </c>
      <c r="Z209" s="133"/>
      <c r="AA209" s="249"/>
      <c r="AB209"/>
      <c r="AC209"/>
      <c r="AD209" s="249"/>
      <c r="AE209"/>
      <c r="AF209" s="248"/>
      <c r="AG209" s="249"/>
      <c r="AH209"/>
      <c r="AI209" s="248"/>
      <c r="AJ209" s="249"/>
      <c r="AK209"/>
      <c r="AL209" s="248"/>
      <c r="AM209" s="251"/>
      <c r="AN209" s="250"/>
      <c r="AO209"/>
      <c r="AP209"/>
      <c r="AQ209"/>
      <c r="AR209"/>
      <c r="AS209"/>
      <c r="AT209" s="249"/>
      <c r="AU209" s="248"/>
      <c r="AV209" s="249"/>
      <c r="AW209" s="248"/>
      <c r="AX209" s="249"/>
      <c r="AY209" s="249">
        <v>1</v>
      </c>
      <c r="AZ209" s="162">
        <f>IF(AND(K209&lt;=1570,L209&gt;=1540),1,0)</f>
        <v>0</v>
      </c>
      <c r="BA209" s="162">
        <f>IF(AND(K209&lt;=1608,L209&gt;=1571),1,0)</f>
        <v>1</v>
      </c>
      <c r="BB209" s="162">
        <f>IF(AND(K209&lt;=1621,L209&gt;=1609),1,0)</f>
        <v>0</v>
      </c>
      <c r="BC209" s="162">
        <f>IF(AND(K209&lt;=1648,L209&gt;=1622),1,0)</f>
        <v>0</v>
      </c>
      <c r="BD209" s="162">
        <f>IF(AND(K209&lt;=1680,L209&gt;=1649),1,0)</f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 s="209" t="str">
        <f t="shared" si="15"/>
        <v>Notactive</v>
      </c>
      <c r="BK209" s="209" t="str">
        <f t="shared" si="16"/>
        <v>Stayer</v>
      </c>
      <c r="BL209" s="209" t="str">
        <f t="shared" si="17"/>
        <v>Notactive</v>
      </c>
      <c r="BM209" s="209" t="str">
        <f t="shared" si="18"/>
        <v>Notactive</v>
      </c>
      <c r="BN209" s="209" t="str">
        <f t="shared" si="19"/>
        <v>Notactive</v>
      </c>
    </row>
    <row r="210" spans="1:66" ht="12" customHeight="1">
      <c r="A210" s="118" t="s">
        <v>2254</v>
      </c>
      <c r="B210" s="118" t="s">
        <v>2241</v>
      </c>
      <c r="C210" s="242" t="s">
        <v>2253</v>
      </c>
      <c r="D210" s="245" t="s">
        <v>4163</v>
      </c>
      <c r="E210" s="246"/>
      <c r="F210" s="66" t="s">
        <v>74</v>
      </c>
      <c r="G210" s="66"/>
      <c r="H210"/>
      <c r="I210"/>
      <c r="J210" s="29">
        <v>0</v>
      </c>
      <c r="K210" s="114">
        <v>1582</v>
      </c>
      <c r="L210" s="115">
        <v>1586</v>
      </c>
      <c r="M210" s="240" t="str">
        <f>CONCATENATE(LEFT(K210,3),"0")</f>
        <v>1580</v>
      </c>
      <c r="N210" s="240" t="str">
        <f>CONCATENATE(LEFT(L210,3),"0")</f>
        <v>1580</v>
      </c>
      <c r="O210" s="30">
        <f>L210-K210</f>
        <v>4</v>
      </c>
      <c r="P210" s="27">
        <v>0</v>
      </c>
      <c r="Q210" s="27">
        <v>0</v>
      </c>
      <c r="R210"/>
      <c r="S210" s="248"/>
      <c r="T210" s="35" t="s">
        <v>103</v>
      </c>
      <c r="U210" s="104">
        <v>51.0167</v>
      </c>
      <c r="V210" s="124">
        <v>4.4667000000000003</v>
      </c>
      <c r="W210" s="32">
        <v>0</v>
      </c>
      <c r="X210" s="33">
        <v>0</v>
      </c>
      <c r="Y210" s="127">
        <v>0</v>
      </c>
      <c r="Z210" s="133"/>
      <c r="AA210" s="249"/>
      <c r="AB210"/>
      <c r="AC210"/>
      <c r="AD210" s="249"/>
      <c r="AE210"/>
      <c r="AF210" s="248"/>
      <c r="AG210" s="249"/>
      <c r="AH210"/>
      <c r="AI210" s="248"/>
      <c r="AJ210" s="249"/>
      <c r="AK210"/>
      <c r="AL210" s="248"/>
      <c r="AM210" s="251"/>
      <c r="AN210" s="250"/>
      <c r="AO210"/>
      <c r="AP210"/>
      <c r="AQ210"/>
      <c r="AR210"/>
      <c r="AS210"/>
      <c r="AT210" s="249"/>
      <c r="AU210" s="248"/>
      <c r="AV210" s="249"/>
      <c r="AW210" s="248"/>
      <c r="AX210" s="249"/>
      <c r="AY210" s="249">
        <v>1</v>
      </c>
      <c r="AZ210" s="162">
        <f>IF(AND(K210&lt;=1570,L210&gt;=1540),1,0)</f>
        <v>0</v>
      </c>
      <c r="BA210" s="162">
        <f>IF(AND(K210&lt;=1608,L210&gt;=1571),1,0)</f>
        <v>1</v>
      </c>
      <c r="BB210" s="162">
        <f>IF(AND(K210&lt;=1621,L210&gt;=1609),1,0)</f>
        <v>0</v>
      </c>
      <c r="BC210" s="162">
        <f>IF(AND(K210&lt;=1648,L210&gt;=1622),1,0)</f>
        <v>0</v>
      </c>
      <c r="BD210" s="162">
        <f>IF(AND(K210&lt;=1680,L210&gt;=1649),1,0)</f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 s="209" t="str">
        <f t="shared" si="15"/>
        <v>Notactive</v>
      </c>
      <c r="BK210" s="209" t="str">
        <f t="shared" si="16"/>
        <v>Stayer</v>
      </c>
      <c r="BL210" s="209" t="str">
        <f t="shared" si="17"/>
        <v>Notactive</v>
      </c>
      <c r="BM210" s="209" t="str">
        <f t="shared" si="18"/>
        <v>Notactive</v>
      </c>
      <c r="BN210" s="209" t="str">
        <f t="shared" si="19"/>
        <v>Notactive</v>
      </c>
    </row>
    <row r="211" spans="1:66" ht="12" customHeight="1">
      <c r="A211" s="118" t="s">
        <v>2256</v>
      </c>
      <c r="B211" s="118" t="s">
        <v>2257</v>
      </c>
      <c r="C211" s="244" t="s">
        <v>2255</v>
      </c>
      <c r="D211" s="245" t="s">
        <v>4163</v>
      </c>
      <c r="E211" s="245"/>
      <c r="F211" s="66" t="s">
        <v>43</v>
      </c>
      <c r="G211" s="66"/>
      <c r="H211"/>
      <c r="I211"/>
      <c r="J211" s="29">
        <v>0</v>
      </c>
      <c r="K211" s="114">
        <v>1582</v>
      </c>
      <c r="L211" s="115">
        <v>1586</v>
      </c>
      <c r="M211" s="240" t="str">
        <f>CONCATENATE(LEFT(K211,3),"0")</f>
        <v>1580</v>
      </c>
      <c r="N211" s="240" t="str">
        <f>CONCATENATE(LEFT(L211,3),"0")</f>
        <v>1580</v>
      </c>
      <c r="O211" s="30">
        <f>L211-K211</f>
        <v>4</v>
      </c>
      <c r="P211" s="27">
        <v>0</v>
      </c>
      <c r="Q211" s="27">
        <v>0</v>
      </c>
      <c r="R211"/>
      <c r="S211" s="248"/>
      <c r="T211" s="35" t="s">
        <v>103</v>
      </c>
      <c r="U211" s="104">
        <v>51.0167</v>
      </c>
      <c r="V211" s="124">
        <v>4.4667000000000003</v>
      </c>
      <c r="W211" s="32">
        <v>0</v>
      </c>
      <c r="X211" s="33">
        <v>0</v>
      </c>
      <c r="Y211" s="127">
        <v>0</v>
      </c>
      <c r="Z211" s="133"/>
      <c r="AA211" s="249"/>
      <c r="AB211"/>
      <c r="AC211"/>
      <c r="AD211" s="249"/>
      <c r="AE211"/>
      <c r="AF211" s="248"/>
      <c r="AG211" s="249"/>
      <c r="AH211"/>
      <c r="AI211" s="248"/>
      <c r="AJ211" s="249"/>
      <c r="AK211"/>
      <c r="AL211" s="248"/>
      <c r="AM211" s="251"/>
      <c r="AN211" s="250"/>
      <c r="AO211"/>
      <c r="AP211"/>
      <c r="AQ211"/>
      <c r="AR211"/>
      <c r="AS211"/>
      <c r="AT211" s="249"/>
      <c r="AU211" s="248"/>
      <c r="AV211" s="249"/>
      <c r="AW211" s="248"/>
      <c r="AX211" s="249"/>
      <c r="AY211" s="249">
        <v>1</v>
      </c>
      <c r="AZ211" s="162">
        <f>IF(AND(K211&lt;=1570,L211&gt;=1540),1,0)</f>
        <v>0</v>
      </c>
      <c r="BA211" s="162">
        <f>IF(AND(K211&lt;=1608,L211&gt;=1571),1,0)</f>
        <v>1</v>
      </c>
      <c r="BB211" s="162">
        <f>IF(AND(K211&lt;=1621,L211&gt;=1609),1,0)</f>
        <v>0</v>
      </c>
      <c r="BC211" s="162">
        <f>IF(AND(K211&lt;=1648,L211&gt;=1622),1,0)</f>
        <v>0</v>
      </c>
      <c r="BD211" s="162">
        <f>IF(AND(K211&lt;=1680,L211&gt;=1649),1,0)</f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 s="209" t="str">
        <f t="shared" si="15"/>
        <v>Notactive</v>
      </c>
      <c r="BK211" s="209" t="str">
        <f t="shared" si="16"/>
        <v>Stayer</v>
      </c>
      <c r="BL211" s="209" t="str">
        <f t="shared" si="17"/>
        <v>Notactive</v>
      </c>
      <c r="BM211" s="209" t="str">
        <f t="shared" si="18"/>
        <v>Notactive</v>
      </c>
      <c r="BN211" s="209" t="str">
        <f t="shared" si="19"/>
        <v>Notactive</v>
      </c>
    </row>
    <row r="212" spans="1:66" ht="12" customHeight="1">
      <c r="A212" s="118" t="s">
        <v>2259</v>
      </c>
      <c r="B212" s="118" t="s">
        <v>2260</v>
      </c>
      <c r="C212" s="242" t="s">
        <v>2258</v>
      </c>
      <c r="D212" s="245" t="s">
        <v>4163</v>
      </c>
      <c r="E212" s="246"/>
      <c r="F212" s="66" t="s">
        <v>156</v>
      </c>
      <c r="G212" s="66"/>
      <c r="H212"/>
      <c r="I212"/>
      <c r="J212" s="29">
        <v>0</v>
      </c>
      <c r="K212" s="114">
        <v>1583</v>
      </c>
      <c r="L212" s="115">
        <v>1587</v>
      </c>
      <c r="M212" s="240" t="str">
        <f>CONCATENATE(LEFT(K212,3),"0")</f>
        <v>1580</v>
      </c>
      <c r="N212" s="240" t="str">
        <f>CONCATENATE(LEFT(L212,3),"0")</f>
        <v>1580</v>
      </c>
      <c r="O212" s="30">
        <f>L212-K212</f>
        <v>4</v>
      </c>
      <c r="P212" s="27">
        <v>0</v>
      </c>
      <c r="Q212" s="27">
        <v>0</v>
      </c>
      <c r="R212"/>
      <c r="S212" s="248"/>
      <c r="T212" s="35" t="s">
        <v>103</v>
      </c>
      <c r="U212" s="104">
        <v>51.0167</v>
      </c>
      <c r="V212" s="124">
        <v>4.4667000000000003</v>
      </c>
      <c r="W212" s="32">
        <v>0</v>
      </c>
      <c r="X212" s="33">
        <v>0</v>
      </c>
      <c r="Y212" s="127">
        <v>0</v>
      </c>
      <c r="Z212" s="133"/>
      <c r="AA212" s="249"/>
      <c r="AB212"/>
      <c r="AC212"/>
      <c r="AD212" s="249"/>
      <c r="AE212"/>
      <c r="AF212" s="248"/>
      <c r="AG212" s="249"/>
      <c r="AH212"/>
      <c r="AI212" s="248"/>
      <c r="AJ212" s="249"/>
      <c r="AK212"/>
      <c r="AL212" s="248"/>
      <c r="AM212" s="251"/>
      <c r="AN212" s="250"/>
      <c r="AO212"/>
      <c r="AP212"/>
      <c r="AQ212"/>
      <c r="AR212"/>
      <c r="AS212"/>
      <c r="AT212" s="249"/>
      <c r="AU212" s="248"/>
      <c r="AV212" s="249"/>
      <c r="AW212" s="248"/>
      <c r="AX212" s="249"/>
      <c r="AY212" s="249">
        <v>1</v>
      </c>
      <c r="AZ212" s="162">
        <f>IF(AND(K212&lt;=1570,L212&gt;=1540),1,0)</f>
        <v>0</v>
      </c>
      <c r="BA212" s="162">
        <f>IF(AND(K212&lt;=1608,L212&gt;=1571),1,0)</f>
        <v>1</v>
      </c>
      <c r="BB212" s="162">
        <f>IF(AND(K212&lt;=1621,L212&gt;=1609),1,0)</f>
        <v>0</v>
      </c>
      <c r="BC212" s="162">
        <f>IF(AND(K212&lt;=1648,L212&gt;=1622),1,0)</f>
        <v>0</v>
      </c>
      <c r="BD212" s="162">
        <f>IF(AND(K212&lt;=1680,L212&gt;=1649),1,0)</f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 s="209" t="str">
        <f t="shared" si="15"/>
        <v>Notactive</v>
      </c>
      <c r="BK212" s="209" t="str">
        <f t="shared" si="16"/>
        <v>Stayer</v>
      </c>
      <c r="BL212" s="209" t="str">
        <f t="shared" si="17"/>
        <v>Notactive</v>
      </c>
      <c r="BM212" s="209" t="str">
        <f t="shared" si="18"/>
        <v>Notactive</v>
      </c>
      <c r="BN212" s="209" t="str">
        <f t="shared" si="19"/>
        <v>Notactive</v>
      </c>
    </row>
    <row r="213" spans="1:66" ht="12" customHeight="1">
      <c r="A213" s="118" t="s">
        <v>2263</v>
      </c>
      <c r="B213" s="118" t="s">
        <v>2264</v>
      </c>
      <c r="C213" s="242" t="s">
        <v>2262</v>
      </c>
      <c r="D213" s="245" t="s">
        <v>4163</v>
      </c>
      <c r="E213" s="246"/>
      <c r="F213" s="114" t="s">
        <v>496</v>
      </c>
      <c r="G213" s="114"/>
      <c r="H213"/>
      <c r="I213"/>
      <c r="J213" s="29">
        <v>0</v>
      </c>
      <c r="K213" s="114">
        <v>1583</v>
      </c>
      <c r="L213" s="115">
        <v>1587</v>
      </c>
      <c r="M213" s="240" t="str">
        <f>CONCATENATE(LEFT(K213,3),"0")</f>
        <v>1580</v>
      </c>
      <c r="N213" s="240" t="str">
        <f>CONCATENATE(LEFT(L213,3),"0")</f>
        <v>1580</v>
      </c>
      <c r="O213" s="30">
        <f>L213-K213</f>
        <v>4</v>
      </c>
      <c r="P213" s="27">
        <v>0</v>
      </c>
      <c r="Q213" s="27">
        <v>0</v>
      </c>
      <c r="R213"/>
      <c r="S213" s="248"/>
      <c r="T213" s="35" t="s">
        <v>103</v>
      </c>
      <c r="U213" s="104">
        <v>51.0167</v>
      </c>
      <c r="V213" s="124">
        <v>4.4667000000000003</v>
      </c>
      <c r="W213" s="32">
        <v>0</v>
      </c>
      <c r="X213" s="33">
        <v>0</v>
      </c>
      <c r="Y213" s="127">
        <v>0</v>
      </c>
      <c r="Z213" s="133"/>
      <c r="AA213" s="249"/>
      <c r="AB213"/>
      <c r="AC213"/>
      <c r="AD213" s="249"/>
      <c r="AE213"/>
      <c r="AF213" s="248"/>
      <c r="AG213" s="249"/>
      <c r="AH213"/>
      <c r="AI213" s="248"/>
      <c r="AJ213" s="249"/>
      <c r="AK213"/>
      <c r="AL213" s="248"/>
      <c r="AM213" s="251"/>
      <c r="AN213" s="250"/>
      <c r="AO213"/>
      <c r="AP213"/>
      <c r="AQ213"/>
      <c r="AR213"/>
      <c r="AS213"/>
      <c r="AT213" s="251"/>
      <c r="AU213" s="248"/>
      <c r="AV213" s="249"/>
      <c r="AW213" s="248"/>
      <c r="AX213" s="249"/>
      <c r="AY213" s="249">
        <v>1</v>
      </c>
      <c r="AZ213" s="162">
        <f>IF(AND(K213&lt;=1570,L213&gt;=1540),1,0)</f>
        <v>0</v>
      </c>
      <c r="BA213" s="162">
        <f>IF(AND(K213&lt;=1608,L213&gt;=1571),1,0)</f>
        <v>1</v>
      </c>
      <c r="BB213" s="162">
        <f>IF(AND(K213&lt;=1621,L213&gt;=1609),1,0)</f>
        <v>0</v>
      </c>
      <c r="BC213" s="162">
        <f>IF(AND(K213&lt;=1648,L213&gt;=1622),1,0)</f>
        <v>0</v>
      </c>
      <c r="BD213" s="162">
        <f>IF(AND(K213&lt;=1680,L213&gt;=1649),1,0)</f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 s="209" t="str">
        <f t="shared" si="15"/>
        <v>Notactive</v>
      </c>
      <c r="BK213" s="209" t="str">
        <f t="shared" si="16"/>
        <v>Stayer</v>
      </c>
      <c r="BL213" s="209" t="str">
        <f t="shared" si="17"/>
        <v>Notactive</v>
      </c>
      <c r="BM213" s="209" t="str">
        <f t="shared" si="18"/>
        <v>Notactive</v>
      </c>
      <c r="BN213" s="209" t="str">
        <f t="shared" si="19"/>
        <v>Notactive</v>
      </c>
    </row>
    <row r="214" spans="1:66" ht="12" customHeight="1">
      <c r="A214" s="118" t="s">
        <v>2266</v>
      </c>
      <c r="B214" s="118" t="s">
        <v>2267</v>
      </c>
      <c r="C214" s="244" t="s">
        <v>2265</v>
      </c>
      <c r="D214" s="245" t="s">
        <v>4163</v>
      </c>
      <c r="E214" s="245"/>
      <c r="F214" s="66" t="s">
        <v>39</v>
      </c>
      <c r="G214" s="66"/>
      <c r="H214"/>
      <c r="I214"/>
      <c r="J214" s="29">
        <v>0</v>
      </c>
      <c r="K214" s="114">
        <v>1583</v>
      </c>
      <c r="L214" s="115">
        <v>1587</v>
      </c>
      <c r="M214" s="240" t="str">
        <f>CONCATENATE(LEFT(K214,3),"0")</f>
        <v>1580</v>
      </c>
      <c r="N214" s="240" t="str">
        <f>CONCATENATE(LEFT(L214,3),"0")</f>
        <v>1580</v>
      </c>
      <c r="O214" s="30">
        <f>L214-K214</f>
        <v>4</v>
      </c>
      <c r="P214" s="27">
        <v>0</v>
      </c>
      <c r="Q214" s="27">
        <v>0</v>
      </c>
      <c r="R214"/>
      <c r="S214" s="248"/>
      <c r="T214" s="35" t="s">
        <v>103</v>
      </c>
      <c r="U214" s="104">
        <v>51.0167</v>
      </c>
      <c r="V214" s="124">
        <v>4.4667000000000003</v>
      </c>
      <c r="W214" s="32">
        <v>0</v>
      </c>
      <c r="X214" s="33">
        <v>0</v>
      </c>
      <c r="Y214" s="127">
        <v>0</v>
      </c>
      <c r="Z214" s="133"/>
      <c r="AA214" s="249"/>
      <c r="AB214"/>
      <c r="AC214"/>
      <c r="AD214" s="249"/>
      <c r="AE214"/>
      <c r="AF214" s="248"/>
      <c r="AG214" s="249"/>
      <c r="AH214"/>
      <c r="AI214" s="248"/>
      <c r="AJ214" s="249"/>
      <c r="AK214"/>
      <c r="AL214" s="248"/>
      <c r="AM214" s="251"/>
      <c r="AN214" s="250"/>
      <c r="AO214"/>
      <c r="AP214"/>
      <c r="AQ214"/>
      <c r="AR214"/>
      <c r="AS214"/>
      <c r="AT214" s="249"/>
      <c r="AU214" s="248"/>
      <c r="AV214" s="249"/>
      <c r="AW214" s="248"/>
      <c r="AX214" s="249"/>
      <c r="AY214" s="249">
        <v>1</v>
      </c>
      <c r="AZ214" s="162">
        <f>IF(AND(K214&lt;=1570,L214&gt;=1540),1,0)</f>
        <v>0</v>
      </c>
      <c r="BA214" s="162">
        <f>IF(AND(K214&lt;=1608,L214&gt;=1571),1,0)</f>
        <v>1</v>
      </c>
      <c r="BB214" s="162">
        <f>IF(AND(K214&lt;=1621,L214&gt;=1609),1,0)</f>
        <v>0</v>
      </c>
      <c r="BC214" s="162">
        <f>IF(AND(K214&lt;=1648,L214&gt;=1622),1,0)</f>
        <v>0</v>
      </c>
      <c r="BD214" s="162">
        <f>IF(AND(K214&lt;=1680,L214&gt;=1649),1,0)</f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 s="209" t="str">
        <f t="shared" si="15"/>
        <v>Notactive</v>
      </c>
      <c r="BK214" s="209" t="str">
        <f t="shared" si="16"/>
        <v>Stayer</v>
      </c>
      <c r="BL214" s="209" t="str">
        <f t="shared" si="17"/>
        <v>Notactive</v>
      </c>
      <c r="BM214" s="209" t="str">
        <f t="shared" si="18"/>
        <v>Notactive</v>
      </c>
      <c r="BN214" s="209" t="str">
        <f t="shared" si="19"/>
        <v>Notactive</v>
      </c>
    </row>
    <row r="215" spans="1:66" ht="12" customHeight="1">
      <c r="A215" s="118" t="s">
        <v>2269</v>
      </c>
      <c r="B215" s="118" t="s">
        <v>2270</v>
      </c>
      <c r="C215" s="242" t="s">
        <v>2268</v>
      </c>
      <c r="D215" s="245" t="s">
        <v>4163</v>
      </c>
      <c r="E215" s="246"/>
      <c r="F215" s="66" t="s">
        <v>74</v>
      </c>
      <c r="G215" s="66"/>
      <c r="H215"/>
      <c r="I215"/>
      <c r="J215" s="29">
        <v>0</v>
      </c>
      <c r="K215" s="114">
        <v>1584</v>
      </c>
      <c r="L215" s="115">
        <v>1588</v>
      </c>
      <c r="M215" s="240" t="str">
        <f>CONCATENATE(LEFT(K215,3),"0")</f>
        <v>1580</v>
      </c>
      <c r="N215" s="240" t="str">
        <f>CONCATENATE(LEFT(L215,3),"0")</f>
        <v>1580</v>
      </c>
      <c r="O215" s="30">
        <f>L215-K215</f>
        <v>4</v>
      </c>
      <c r="P215" s="27">
        <v>0</v>
      </c>
      <c r="Q215" s="27">
        <v>0</v>
      </c>
      <c r="R215"/>
      <c r="S215" s="248"/>
      <c r="T215" s="35" t="s">
        <v>103</v>
      </c>
      <c r="U215" s="104">
        <v>51.0167</v>
      </c>
      <c r="V215" s="124">
        <v>4.4667000000000003</v>
      </c>
      <c r="W215" s="32">
        <v>0</v>
      </c>
      <c r="X215" s="33">
        <v>0</v>
      </c>
      <c r="Y215" s="127">
        <v>0</v>
      </c>
      <c r="Z215" s="133"/>
      <c r="AA215" s="249"/>
      <c r="AB215"/>
      <c r="AC215"/>
      <c r="AD215" s="249"/>
      <c r="AE215"/>
      <c r="AF215" s="248"/>
      <c r="AG215" s="249"/>
      <c r="AH215"/>
      <c r="AI215" s="248"/>
      <c r="AJ215" s="249"/>
      <c r="AK215"/>
      <c r="AL215" s="248"/>
      <c r="AM215" s="251"/>
      <c r="AN215" s="250"/>
      <c r="AO215"/>
      <c r="AP215"/>
      <c r="AQ215"/>
      <c r="AR215"/>
      <c r="AS215"/>
      <c r="AT215" s="249"/>
      <c r="AU215" s="248"/>
      <c r="AV215" s="249"/>
      <c r="AW215" s="248"/>
      <c r="AX215" s="249"/>
      <c r="AY215" s="249">
        <v>1</v>
      </c>
      <c r="AZ215" s="162">
        <f>IF(AND(K215&lt;=1570,L215&gt;=1540),1,0)</f>
        <v>0</v>
      </c>
      <c r="BA215" s="162">
        <f>IF(AND(K215&lt;=1608,L215&gt;=1571),1,0)</f>
        <v>1</v>
      </c>
      <c r="BB215" s="162">
        <f>IF(AND(K215&lt;=1621,L215&gt;=1609),1,0)</f>
        <v>0</v>
      </c>
      <c r="BC215" s="162">
        <f>IF(AND(K215&lt;=1648,L215&gt;=1622),1,0)</f>
        <v>0</v>
      </c>
      <c r="BD215" s="162">
        <f>IF(AND(K215&lt;=1680,L215&gt;=1649),1,0)</f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 s="209" t="str">
        <f t="shared" si="15"/>
        <v>Notactive</v>
      </c>
      <c r="BK215" s="209" t="str">
        <f t="shared" si="16"/>
        <v>Stayer</v>
      </c>
      <c r="BL215" s="209" t="str">
        <f t="shared" si="17"/>
        <v>Notactive</v>
      </c>
      <c r="BM215" s="209" t="str">
        <f t="shared" si="18"/>
        <v>Notactive</v>
      </c>
      <c r="BN215" s="209" t="str">
        <f t="shared" si="19"/>
        <v>Notactive</v>
      </c>
    </row>
    <row r="216" spans="1:66" ht="12" customHeight="1">
      <c r="A216" s="118" t="s">
        <v>2273</v>
      </c>
      <c r="B216" s="118" t="s">
        <v>2274</v>
      </c>
      <c r="C216" s="242" t="s">
        <v>2272</v>
      </c>
      <c r="D216" s="245" t="s">
        <v>4163</v>
      </c>
      <c r="E216" s="246"/>
      <c r="F216" s="66" t="s">
        <v>39</v>
      </c>
      <c r="G216" s="66"/>
      <c r="H216"/>
      <c r="I216"/>
      <c r="J216" s="29">
        <v>0</v>
      </c>
      <c r="K216" s="114">
        <v>1584</v>
      </c>
      <c r="L216" s="115">
        <v>1588</v>
      </c>
      <c r="M216" s="240" t="str">
        <f>CONCATENATE(LEFT(K216,3),"0")</f>
        <v>1580</v>
      </c>
      <c r="N216" s="240" t="str">
        <f>CONCATENATE(LEFT(L216,3),"0")</f>
        <v>1580</v>
      </c>
      <c r="O216" s="30">
        <f>L216-K216</f>
        <v>4</v>
      </c>
      <c r="P216" s="27">
        <v>0</v>
      </c>
      <c r="Q216" s="27">
        <v>0</v>
      </c>
      <c r="R216"/>
      <c r="S216" s="248"/>
      <c r="T216" s="35" t="s">
        <v>103</v>
      </c>
      <c r="U216" s="104">
        <v>51.0167</v>
      </c>
      <c r="V216" s="124">
        <v>4.4667000000000003</v>
      </c>
      <c r="W216" s="32">
        <v>0</v>
      </c>
      <c r="X216" s="33">
        <v>0</v>
      </c>
      <c r="Y216" s="127">
        <v>0</v>
      </c>
      <c r="Z216" s="133"/>
      <c r="AA216" s="249"/>
      <c r="AB216"/>
      <c r="AC216"/>
      <c r="AD216" s="249"/>
      <c r="AE216"/>
      <c r="AF216" s="248"/>
      <c r="AG216" s="249"/>
      <c r="AH216"/>
      <c r="AI216" s="248"/>
      <c r="AJ216" s="249"/>
      <c r="AK216"/>
      <c r="AL216" s="248"/>
      <c r="AM216" s="251"/>
      <c r="AN216" s="250"/>
      <c r="AO216"/>
      <c r="AP216"/>
      <c r="AQ216"/>
      <c r="AR216"/>
      <c r="AS216"/>
      <c r="AT216" s="249"/>
      <c r="AU216" s="248"/>
      <c r="AV216" s="249"/>
      <c r="AW216" s="248"/>
      <c r="AX216" s="249"/>
      <c r="AY216" s="249">
        <v>1</v>
      </c>
      <c r="AZ216" s="162">
        <f>IF(AND(K216&lt;=1570,L216&gt;=1540),1,0)</f>
        <v>0</v>
      </c>
      <c r="BA216" s="162">
        <f>IF(AND(K216&lt;=1608,L216&gt;=1571),1,0)</f>
        <v>1</v>
      </c>
      <c r="BB216" s="162">
        <f>IF(AND(K216&lt;=1621,L216&gt;=1609),1,0)</f>
        <v>0</v>
      </c>
      <c r="BC216" s="162">
        <f>IF(AND(K216&lt;=1648,L216&gt;=1622),1,0)</f>
        <v>0</v>
      </c>
      <c r="BD216" s="162">
        <f>IF(AND(K216&lt;=1680,L216&gt;=1649),1,0)</f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 s="209" t="str">
        <f t="shared" si="15"/>
        <v>Notactive</v>
      </c>
      <c r="BK216" s="209" t="str">
        <f t="shared" si="16"/>
        <v>Stayer</v>
      </c>
      <c r="BL216" s="209" t="str">
        <f t="shared" si="17"/>
        <v>Notactive</v>
      </c>
      <c r="BM216" s="209" t="str">
        <f t="shared" si="18"/>
        <v>Notactive</v>
      </c>
      <c r="BN216" s="209" t="str">
        <f t="shared" si="19"/>
        <v>Notactive</v>
      </c>
    </row>
    <row r="217" spans="1:66" ht="12" customHeight="1">
      <c r="A217" s="118" t="s">
        <v>2277</v>
      </c>
      <c r="B217" s="118" t="s">
        <v>2278</v>
      </c>
      <c r="C217" s="242" t="s">
        <v>2276</v>
      </c>
      <c r="D217" s="245" t="s">
        <v>4163</v>
      </c>
      <c r="E217" s="246"/>
      <c r="F217" s="66" t="s">
        <v>43</v>
      </c>
      <c r="G217" s="66"/>
      <c r="H217"/>
      <c r="I217"/>
      <c r="J217" s="29">
        <v>0</v>
      </c>
      <c r="K217" s="114">
        <v>1585</v>
      </c>
      <c r="L217" s="115">
        <v>1589</v>
      </c>
      <c r="M217" s="240" t="str">
        <f>CONCATENATE(LEFT(K217,3),"0")</f>
        <v>1580</v>
      </c>
      <c r="N217" s="240" t="str">
        <f>CONCATENATE(LEFT(L217,3),"0")</f>
        <v>1580</v>
      </c>
      <c r="O217" s="30">
        <f>L217-K217</f>
        <v>4</v>
      </c>
      <c r="P217" s="27">
        <v>0</v>
      </c>
      <c r="Q217" s="27">
        <v>0</v>
      </c>
      <c r="R217"/>
      <c r="S217" s="248"/>
      <c r="T217" s="35" t="s">
        <v>103</v>
      </c>
      <c r="U217" s="104">
        <v>51.0167</v>
      </c>
      <c r="V217" s="124">
        <v>4.4667000000000003</v>
      </c>
      <c r="W217" s="32">
        <v>0</v>
      </c>
      <c r="X217" s="33">
        <v>0</v>
      </c>
      <c r="Y217" s="127">
        <v>0</v>
      </c>
      <c r="Z217" s="133"/>
      <c r="AA217" s="249"/>
      <c r="AB217"/>
      <c r="AC217"/>
      <c r="AD217" s="249"/>
      <c r="AE217"/>
      <c r="AF217" s="248"/>
      <c r="AG217" s="249"/>
      <c r="AH217"/>
      <c r="AI217" s="248"/>
      <c r="AJ217" s="249"/>
      <c r="AK217"/>
      <c r="AL217" s="248"/>
      <c r="AM217" s="251"/>
      <c r="AN217" s="250"/>
      <c r="AO217"/>
      <c r="AP217"/>
      <c r="AQ217"/>
      <c r="AR217"/>
      <c r="AS217"/>
      <c r="AT217" s="249"/>
      <c r="AU217" s="248"/>
      <c r="AV217" s="249"/>
      <c r="AW217" s="248"/>
      <c r="AX217" s="249"/>
      <c r="AY217" s="249">
        <v>1</v>
      </c>
      <c r="AZ217" s="162">
        <f>IF(AND(K217&lt;=1570,L217&gt;=1540),1,0)</f>
        <v>0</v>
      </c>
      <c r="BA217" s="162">
        <f>IF(AND(K217&lt;=1608,L217&gt;=1571),1,0)</f>
        <v>1</v>
      </c>
      <c r="BB217" s="162">
        <f>IF(AND(K217&lt;=1621,L217&gt;=1609),1,0)</f>
        <v>0</v>
      </c>
      <c r="BC217" s="162">
        <f>IF(AND(K217&lt;=1648,L217&gt;=1622),1,0)</f>
        <v>0</v>
      </c>
      <c r="BD217" s="162">
        <f>IF(AND(K217&lt;=1680,L217&gt;=1649),1,0)</f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 s="209" t="str">
        <f t="shared" si="15"/>
        <v>Notactive</v>
      </c>
      <c r="BK217" s="209" t="str">
        <f t="shared" si="16"/>
        <v>Stayer</v>
      </c>
      <c r="BL217" s="209" t="str">
        <f t="shared" si="17"/>
        <v>Notactive</v>
      </c>
      <c r="BM217" s="209" t="str">
        <f t="shared" si="18"/>
        <v>Notactive</v>
      </c>
      <c r="BN217" s="209" t="str">
        <f t="shared" si="19"/>
        <v>Notactive</v>
      </c>
    </row>
    <row r="218" spans="1:66" ht="12" customHeight="1">
      <c r="A218" s="118" t="s">
        <v>2280</v>
      </c>
      <c r="B218" s="118" t="s">
        <v>2241</v>
      </c>
      <c r="C218" s="244" t="s">
        <v>2279</v>
      </c>
      <c r="D218" s="245" t="s">
        <v>4163</v>
      </c>
      <c r="E218" s="245"/>
      <c r="F218" s="66" t="s">
        <v>43</v>
      </c>
      <c r="G218" s="66"/>
      <c r="H218"/>
      <c r="I218"/>
      <c r="J218" s="29">
        <v>0</v>
      </c>
      <c r="K218" s="114">
        <v>1585</v>
      </c>
      <c r="L218" s="115">
        <v>1589</v>
      </c>
      <c r="M218" s="240" t="str">
        <f>CONCATENATE(LEFT(K218,3),"0")</f>
        <v>1580</v>
      </c>
      <c r="N218" s="240" t="str">
        <f>CONCATENATE(LEFT(L218,3),"0")</f>
        <v>1580</v>
      </c>
      <c r="O218" s="30">
        <f>L218-K218</f>
        <v>4</v>
      </c>
      <c r="P218" s="27">
        <v>0</v>
      </c>
      <c r="Q218" s="27">
        <v>0</v>
      </c>
      <c r="R218"/>
      <c r="S218" s="248"/>
      <c r="T218" s="35" t="s">
        <v>103</v>
      </c>
      <c r="U218" s="104">
        <v>51.0167</v>
      </c>
      <c r="V218" s="124">
        <v>4.4667000000000003</v>
      </c>
      <c r="W218" s="32">
        <v>0</v>
      </c>
      <c r="X218" s="33">
        <v>0</v>
      </c>
      <c r="Y218" s="127">
        <v>0</v>
      </c>
      <c r="Z218" s="133"/>
      <c r="AA218" s="249"/>
      <c r="AB218"/>
      <c r="AC218"/>
      <c r="AD218" s="249"/>
      <c r="AE218"/>
      <c r="AF218" s="248"/>
      <c r="AG218" s="249"/>
      <c r="AH218"/>
      <c r="AI218" s="248"/>
      <c r="AJ218" s="249"/>
      <c r="AK218"/>
      <c r="AL218" s="248"/>
      <c r="AM218" s="251"/>
      <c r="AN218" s="250"/>
      <c r="AO218"/>
      <c r="AP218"/>
      <c r="AQ218"/>
      <c r="AR218"/>
      <c r="AS218"/>
      <c r="AT218" s="249"/>
      <c r="AU218" s="248"/>
      <c r="AV218" s="249"/>
      <c r="AW218" s="248"/>
      <c r="AX218" s="249"/>
      <c r="AY218" s="249">
        <v>1</v>
      </c>
      <c r="AZ218" s="162">
        <f>IF(AND(K218&lt;=1570,L218&gt;=1540),1,0)</f>
        <v>0</v>
      </c>
      <c r="BA218" s="162">
        <f>IF(AND(K218&lt;=1608,L218&gt;=1571),1,0)</f>
        <v>1</v>
      </c>
      <c r="BB218" s="162">
        <f>IF(AND(K218&lt;=1621,L218&gt;=1609),1,0)</f>
        <v>0</v>
      </c>
      <c r="BC218" s="162">
        <f>IF(AND(K218&lt;=1648,L218&gt;=1622),1,0)</f>
        <v>0</v>
      </c>
      <c r="BD218" s="162">
        <f>IF(AND(K218&lt;=1680,L218&gt;=1649),1,0)</f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 s="209" t="str">
        <f t="shared" si="15"/>
        <v>Notactive</v>
      </c>
      <c r="BK218" s="209" t="str">
        <f t="shared" si="16"/>
        <v>Stayer</v>
      </c>
      <c r="BL218" s="209" t="str">
        <f t="shared" si="17"/>
        <v>Notactive</v>
      </c>
      <c r="BM218" s="209" t="str">
        <f t="shared" si="18"/>
        <v>Notactive</v>
      </c>
      <c r="BN218" s="209" t="str">
        <f t="shared" si="19"/>
        <v>Notactive</v>
      </c>
    </row>
    <row r="219" spans="1:66" ht="12" customHeight="1">
      <c r="A219" s="118" t="s">
        <v>2282</v>
      </c>
      <c r="B219" s="118" t="s">
        <v>2283</v>
      </c>
      <c r="C219" s="242" t="s">
        <v>2281</v>
      </c>
      <c r="D219" s="245" t="s">
        <v>4163</v>
      </c>
      <c r="E219" s="246"/>
      <c r="F219" s="66" t="s">
        <v>39</v>
      </c>
      <c r="G219" s="66"/>
      <c r="H219"/>
      <c r="I219"/>
      <c r="J219" s="29">
        <v>0</v>
      </c>
      <c r="K219" s="114">
        <v>1587</v>
      </c>
      <c r="L219" s="115">
        <v>1591</v>
      </c>
      <c r="M219" s="240" t="str">
        <f>CONCATENATE(LEFT(K219,3),"0")</f>
        <v>1580</v>
      </c>
      <c r="N219" s="240" t="str">
        <f>CONCATENATE(LEFT(L219,3),"0")</f>
        <v>1590</v>
      </c>
      <c r="O219" s="30">
        <f>L219-K219</f>
        <v>4</v>
      </c>
      <c r="P219" s="27">
        <v>0</v>
      </c>
      <c r="Q219" s="27">
        <v>0</v>
      </c>
      <c r="R219"/>
      <c r="S219" s="248"/>
      <c r="T219" s="35" t="s">
        <v>103</v>
      </c>
      <c r="U219" s="104">
        <v>51.0167</v>
      </c>
      <c r="V219" s="124">
        <v>4.4667000000000003</v>
      </c>
      <c r="W219" s="32">
        <v>0</v>
      </c>
      <c r="X219" s="33">
        <v>0</v>
      </c>
      <c r="Y219" s="127">
        <v>0</v>
      </c>
      <c r="Z219" s="133"/>
      <c r="AA219" s="249"/>
      <c r="AB219"/>
      <c r="AC219"/>
      <c r="AD219" s="249"/>
      <c r="AE219"/>
      <c r="AF219" s="248"/>
      <c r="AG219" s="249"/>
      <c r="AH219"/>
      <c r="AI219" s="248"/>
      <c r="AJ219" s="249"/>
      <c r="AK219"/>
      <c r="AL219" s="248"/>
      <c r="AM219" s="251"/>
      <c r="AN219" s="250"/>
      <c r="AO219"/>
      <c r="AP219"/>
      <c r="AQ219"/>
      <c r="AR219"/>
      <c r="AS219"/>
      <c r="AT219" s="249"/>
      <c r="AU219" s="248"/>
      <c r="AV219" s="249"/>
      <c r="AW219" s="248"/>
      <c r="AX219" s="249"/>
      <c r="AY219" s="249">
        <v>1</v>
      </c>
      <c r="AZ219" s="162">
        <f>IF(AND(K219&lt;=1570,L219&gt;=1540),1,0)</f>
        <v>0</v>
      </c>
      <c r="BA219" s="162">
        <f>IF(AND(K219&lt;=1608,L219&gt;=1571),1,0)</f>
        <v>1</v>
      </c>
      <c r="BB219" s="162">
        <f>IF(AND(K219&lt;=1621,L219&gt;=1609),1,0)</f>
        <v>0</v>
      </c>
      <c r="BC219" s="162">
        <f>IF(AND(K219&lt;=1648,L219&gt;=1622),1,0)</f>
        <v>0</v>
      </c>
      <c r="BD219" s="162">
        <f>IF(AND(K219&lt;=1680,L219&gt;=1649),1,0)</f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 s="209" t="str">
        <f t="shared" si="15"/>
        <v>Notactive</v>
      </c>
      <c r="BK219" s="209" t="str">
        <f t="shared" si="16"/>
        <v>Stayer</v>
      </c>
      <c r="BL219" s="209" t="str">
        <f t="shared" si="17"/>
        <v>Notactive</v>
      </c>
      <c r="BM219" s="209" t="str">
        <f t="shared" si="18"/>
        <v>Notactive</v>
      </c>
      <c r="BN219" s="209" t="str">
        <f t="shared" si="19"/>
        <v>Notactive</v>
      </c>
    </row>
    <row r="220" spans="1:66" ht="12" customHeight="1">
      <c r="A220" s="118" t="s">
        <v>2285</v>
      </c>
      <c r="B220" s="118" t="s">
        <v>2286</v>
      </c>
      <c r="C220" s="244" t="s">
        <v>2284</v>
      </c>
      <c r="D220" s="245" t="s">
        <v>4163</v>
      </c>
      <c r="E220" s="245"/>
      <c r="F220" s="66" t="s">
        <v>43</v>
      </c>
      <c r="G220" s="66"/>
      <c r="H220"/>
      <c r="I220"/>
      <c r="J220" s="29">
        <v>0</v>
      </c>
      <c r="K220" s="114">
        <v>1587</v>
      </c>
      <c r="L220" s="115">
        <v>1591</v>
      </c>
      <c r="M220" s="240" t="str">
        <f>CONCATENATE(LEFT(K220,3),"0")</f>
        <v>1580</v>
      </c>
      <c r="N220" s="240" t="str">
        <f>CONCATENATE(LEFT(L220,3),"0")</f>
        <v>1590</v>
      </c>
      <c r="O220" s="30">
        <f>L220-K220</f>
        <v>4</v>
      </c>
      <c r="P220" s="27">
        <v>0</v>
      </c>
      <c r="Q220" s="27">
        <v>0</v>
      </c>
      <c r="R220"/>
      <c r="S220" s="248"/>
      <c r="T220" s="35" t="s">
        <v>103</v>
      </c>
      <c r="U220" s="104">
        <v>51.0167</v>
      </c>
      <c r="V220" s="124">
        <v>4.4667000000000003</v>
      </c>
      <c r="W220" s="32">
        <v>0</v>
      </c>
      <c r="X220" s="33">
        <v>0</v>
      </c>
      <c r="Y220" s="127">
        <v>0</v>
      </c>
      <c r="Z220" s="133"/>
      <c r="AA220" s="249"/>
      <c r="AB220"/>
      <c r="AC220"/>
      <c r="AD220" s="249"/>
      <c r="AE220"/>
      <c r="AF220" s="248"/>
      <c r="AG220" s="249"/>
      <c r="AH220"/>
      <c r="AI220" s="248"/>
      <c r="AJ220" s="249"/>
      <c r="AK220"/>
      <c r="AL220" s="248"/>
      <c r="AM220" s="251"/>
      <c r="AN220" s="250"/>
      <c r="AO220"/>
      <c r="AP220"/>
      <c r="AQ220"/>
      <c r="AR220"/>
      <c r="AS220"/>
      <c r="AT220" s="249"/>
      <c r="AU220" s="248"/>
      <c r="AV220" s="249"/>
      <c r="AW220" s="248"/>
      <c r="AX220" s="249"/>
      <c r="AY220" s="249">
        <v>1</v>
      </c>
      <c r="AZ220" s="162">
        <f>IF(AND(K220&lt;=1570,L220&gt;=1540),1,0)</f>
        <v>0</v>
      </c>
      <c r="BA220" s="162">
        <f>IF(AND(K220&lt;=1608,L220&gt;=1571),1,0)</f>
        <v>1</v>
      </c>
      <c r="BB220" s="162">
        <f>IF(AND(K220&lt;=1621,L220&gt;=1609),1,0)</f>
        <v>0</v>
      </c>
      <c r="BC220" s="162">
        <f>IF(AND(K220&lt;=1648,L220&gt;=1622),1,0)</f>
        <v>0</v>
      </c>
      <c r="BD220" s="162">
        <f>IF(AND(K220&lt;=1680,L220&gt;=1649),1,0)</f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 s="209" t="str">
        <f t="shared" si="15"/>
        <v>Notactive</v>
      </c>
      <c r="BK220" s="209" t="str">
        <f t="shared" si="16"/>
        <v>Stayer</v>
      </c>
      <c r="BL220" s="209" t="str">
        <f t="shared" si="17"/>
        <v>Notactive</v>
      </c>
      <c r="BM220" s="209" t="str">
        <f t="shared" si="18"/>
        <v>Notactive</v>
      </c>
      <c r="BN220" s="209" t="str">
        <f t="shared" si="19"/>
        <v>Notactive</v>
      </c>
    </row>
    <row r="221" spans="1:66" ht="12" customHeight="1">
      <c r="A221" s="118" t="s">
        <v>2288</v>
      </c>
      <c r="B221" s="118" t="s">
        <v>1795</v>
      </c>
      <c r="C221" s="242" t="s">
        <v>2287</v>
      </c>
      <c r="D221" s="245" t="s">
        <v>4163</v>
      </c>
      <c r="E221" s="246"/>
      <c r="F221" s="66" t="s">
        <v>43</v>
      </c>
      <c r="G221" s="66"/>
      <c r="H221"/>
      <c r="I221"/>
      <c r="J221" s="29">
        <v>0</v>
      </c>
      <c r="K221" s="114">
        <v>1587</v>
      </c>
      <c r="L221" s="115">
        <v>1591</v>
      </c>
      <c r="M221" s="240" t="str">
        <f>CONCATENATE(LEFT(K221,3),"0")</f>
        <v>1580</v>
      </c>
      <c r="N221" s="240" t="str">
        <f>CONCATENATE(LEFT(L221,3),"0")</f>
        <v>1590</v>
      </c>
      <c r="O221" s="30">
        <f>L221-K221</f>
        <v>4</v>
      </c>
      <c r="P221" s="27">
        <v>0</v>
      </c>
      <c r="Q221" s="27">
        <v>0</v>
      </c>
      <c r="R221"/>
      <c r="S221" s="248"/>
      <c r="T221" s="35" t="s">
        <v>103</v>
      </c>
      <c r="U221" s="104">
        <v>51.0167</v>
      </c>
      <c r="V221" s="124">
        <v>4.4667000000000003</v>
      </c>
      <c r="W221" s="32">
        <v>0</v>
      </c>
      <c r="X221" s="33">
        <v>0</v>
      </c>
      <c r="Y221" s="127">
        <v>0</v>
      </c>
      <c r="Z221" s="133"/>
      <c r="AA221" s="249"/>
      <c r="AB221"/>
      <c r="AC221"/>
      <c r="AD221" s="249"/>
      <c r="AE221"/>
      <c r="AF221" s="248"/>
      <c r="AG221" s="249"/>
      <c r="AH221"/>
      <c r="AI221" s="248"/>
      <c r="AJ221" s="249"/>
      <c r="AK221"/>
      <c r="AL221" s="248"/>
      <c r="AM221" s="251"/>
      <c r="AN221" s="250"/>
      <c r="AO221"/>
      <c r="AP221"/>
      <c r="AQ221"/>
      <c r="AR221"/>
      <c r="AS221"/>
      <c r="AT221" s="249"/>
      <c r="AU221" s="248"/>
      <c r="AV221" s="249"/>
      <c r="AW221" s="248"/>
      <c r="AX221" s="249"/>
      <c r="AY221" s="249">
        <v>1</v>
      </c>
      <c r="AZ221" s="162">
        <f>IF(AND(K221&lt;=1570,L221&gt;=1540),1,0)</f>
        <v>0</v>
      </c>
      <c r="BA221" s="162">
        <f>IF(AND(K221&lt;=1608,L221&gt;=1571),1,0)</f>
        <v>1</v>
      </c>
      <c r="BB221" s="162">
        <f>IF(AND(K221&lt;=1621,L221&gt;=1609),1,0)</f>
        <v>0</v>
      </c>
      <c r="BC221" s="162">
        <f>IF(AND(K221&lt;=1648,L221&gt;=1622),1,0)</f>
        <v>0</v>
      </c>
      <c r="BD221" s="162">
        <f>IF(AND(K221&lt;=1680,L221&gt;=1649),1,0)</f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 s="209" t="str">
        <f t="shared" si="15"/>
        <v>Notactive</v>
      </c>
      <c r="BK221" s="209" t="str">
        <f t="shared" si="16"/>
        <v>Stayer</v>
      </c>
      <c r="BL221" s="209" t="str">
        <f t="shared" si="17"/>
        <v>Notactive</v>
      </c>
      <c r="BM221" s="209" t="str">
        <f t="shared" si="18"/>
        <v>Notactive</v>
      </c>
      <c r="BN221" s="209" t="str">
        <f t="shared" si="19"/>
        <v>Notactive</v>
      </c>
    </row>
    <row r="222" spans="1:66" ht="12" customHeight="1">
      <c r="A222" s="118" t="s">
        <v>2291</v>
      </c>
      <c r="B222" s="118" t="s">
        <v>2292</v>
      </c>
      <c r="C222" s="242" t="s">
        <v>2290</v>
      </c>
      <c r="D222" s="245" t="s">
        <v>4163</v>
      </c>
      <c r="E222" s="246"/>
      <c r="F222" s="66" t="s">
        <v>43</v>
      </c>
      <c r="G222" s="66"/>
      <c r="H222"/>
      <c r="I222"/>
      <c r="J222" s="29">
        <v>0</v>
      </c>
      <c r="K222" s="114">
        <v>1587</v>
      </c>
      <c r="L222" s="115">
        <v>1591</v>
      </c>
      <c r="M222" s="240" t="str">
        <f>CONCATENATE(LEFT(K222,3),"0")</f>
        <v>1580</v>
      </c>
      <c r="N222" s="240" t="str">
        <f>CONCATENATE(LEFT(L222,3),"0")</f>
        <v>1590</v>
      </c>
      <c r="O222" s="30">
        <f>L222-K222</f>
        <v>4</v>
      </c>
      <c r="P222" s="27">
        <v>0</v>
      </c>
      <c r="Q222" s="27">
        <v>0</v>
      </c>
      <c r="R222"/>
      <c r="S222" s="248"/>
      <c r="T222" s="35" t="s">
        <v>103</v>
      </c>
      <c r="U222" s="104">
        <v>51.0167</v>
      </c>
      <c r="V222" s="124">
        <v>4.4667000000000003</v>
      </c>
      <c r="W222" s="32">
        <v>0</v>
      </c>
      <c r="X222" s="33">
        <v>0</v>
      </c>
      <c r="Y222" s="127">
        <v>0</v>
      </c>
      <c r="Z222" s="133"/>
      <c r="AA222" s="249"/>
      <c r="AB222"/>
      <c r="AC222"/>
      <c r="AD222" s="249"/>
      <c r="AE222"/>
      <c r="AF222" s="248"/>
      <c r="AG222" s="249"/>
      <c r="AH222"/>
      <c r="AI222" s="248"/>
      <c r="AJ222" s="249"/>
      <c r="AK222"/>
      <c r="AL222" s="248"/>
      <c r="AM222" s="251"/>
      <c r="AN222" s="250"/>
      <c r="AO222"/>
      <c r="AP222"/>
      <c r="AQ222"/>
      <c r="AR222"/>
      <c r="AS222"/>
      <c r="AT222" s="249"/>
      <c r="AU222" s="248"/>
      <c r="AV222" s="249"/>
      <c r="AW222" s="248"/>
      <c r="AX222" s="249"/>
      <c r="AY222" s="249">
        <v>1</v>
      </c>
      <c r="AZ222" s="162">
        <f>IF(AND(K222&lt;=1570,L222&gt;=1540),1,0)</f>
        <v>0</v>
      </c>
      <c r="BA222" s="162">
        <f>IF(AND(K222&lt;=1608,L222&gt;=1571),1,0)</f>
        <v>1</v>
      </c>
      <c r="BB222" s="162">
        <f>IF(AND(K222&lt;=1621,L222&gt;=1609),1,0)</f>
        <v>0</v>
      </c>
      <c r="BC222" s="162">
        <f>IF(AND(K222&lt;=1648,L222&gt;=1622),1,0)</f>
        <v>0</v>
      </c>
      <c r="BD222" s="162">
        <f>IF(AND(K222&lt;=1680,L222&gt;=1649),1,0)</f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 s="209" t="str">
        <f t="shared" si="15"/>
        <v>Notactive</v>
      </c>
      <c r="BK222" s="209" t="str">
        <f t="shared" si="16"/>
        <v>Stayer</v>
      </c>
      <c r="BL222" s="209" t="str">
        <f t="shared" si="17"/>
        <v>Notactive</v>
      </c>
      <c r="BM222" s="209" t="str">
        <f t="shared" si="18"/>
        <v>Notactive</v>
      </c>
      <c r="BN222" s="209" t="str">
        <f t="shared" si="19"/>
        <v>Notactive</v>
      </c>
    </row>
    <row r="223" spans="1:66" ht="12" customHeight="1">
      <c r="A223" s="118" t="s">
        <v>2294</v>
      </c>
      <c r="B223" s="118" t="s">
        <v>2295</v>
      </c>
      <c r="C223" s="244" t="s">
        <v>2293</v>
      </c>
      <c r="D223" s="245" t="s">
        <v>4163</v>
      </c>
      <c r="E223" s="245"/>
      <c r="F223" s="66" t="s">
        <v>43</v>
      </c>
      <c r="G223" s="66"/>
      <c r="H223"/>
      <c r="I223"/>
      <c r="J223" s="29">
        <v>0</v>
      </c>
      <c r="K223" s="114">
        <v>1588</v>
      </c>
      <c r="L223" s="115">
        <v>1592</v>
      </c>
      <c r="M223" s="240" t="str">
        <f>CONCATENATE(LEFT(K223,3),"0")</f>
        <v>1580</v>
      </c>
      <c r="N223" s="240" t="str">
        <f>CONCATENATE(LEFT(L223,3),"0")</f>
        <v>1590</v>
      </c>
      <c r="O223" s="30">
        <f>L223-K223</f>
        <v>4</v>
      </c>
      <c r="P223" s="27">
        <v>0</v>
      </c>
      <c r="Q223" s="27">
        <v>0</v>
      </c>
      <c r="R223"/>
      <c r="S223" s="248"/>
      <c r="T223" s="35" t="s">
        <v>103</v>
      </c>
      <c r="U223" s="104">
        <v>51.0167</v>
      </c>
      <c r="V223" s="124">
        <v>4.4667000000000003</v>
      </c>
      <c r="W223" s="32">
        <v>0</v>
      </c>
      <c r="X223" s="33">
        <v>0</v>
      </c>
      <c r="Y223" s="127">
        <v>0</v>
      </c>
      <c r="Z223" s="133"/>
      <c r="AA223" s="249"/>
      <c r="AB223"/>
      <c r="AC223"/>
      <c r="AD223" s="249"/>
      <c r="AE223"/>
      <c r="AF223" s="248"/>
      <c r="AG223" s="249"/>
      <c r="AH223"/>
      <c r="AI223" s="248"/>
      <c r="AJ223" s="249"/>
      <c r="AK223"/>
      <c r="AL223" s="248"/>
      <c r="AM223" s="251"/>
      <c r="AN223" s="250"/>
      <c r="AO223"/>
      <c r="AP223"/>
      <c r="AQ223"/>
      <c r="AR223"/>
      <c r="AS223"/>
      <c r="AT223" s="249"/>
      <c r="AU223" s="248"/>
      <c r="AV223" s="249"/>
      <c r="AW223" s="248"/>
      <c r="AX223" s="249"/>
      <c r="AY223" s="249">
        <v>1</v>
      </c>
      <c r="AZ223" s="162">
        <f>IF(AND(K223&lt;=1570,L223&gt;=1540),1,0)</f>
        <v>0</v>
      </c>
      <c r="BA223" s="162">
        <f>IF(AND(K223&lt;=1608,L223&gt;=1571),1,0)</f>
        <v>1</v>
      </c>
      <c r="BB223" s="162">
        <f>IF(AND(K223&lt;=1621,L223&gt;=1609),1,0)</f>
        <v>0</v>
      </c>
      <c r="BC223" s="162">
        <f>IF(AND(K223&lt;=1648,L223&gt;=1622),1,0)</f>
        <v>0</v>
      </c>
      <c r="BD223" s="162">
        <f>IF(AND(K223&lt;=1680,L223&gt;=1649),1,0)</f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 s="209" t="str">
        <f t="shared" si="15"/>
        <v>Notactive</v>
      </c>
      <c r="BK223" s="209" t="str">
        <f t="shared" si="16"/>
        <v>Stayer</v>
      </c>
      <c r="BL223" s="209" t="str">
        <f t="shared" si="17"/>
        <v>Notactive</v>
      </c>
      <c r="BM223" s="209" t="str">
        <f t="shared" si="18"/>
        <v>Notactive</v>
      </c>
      <c r="BN223" s="209" t="str">
        <f t="shared" si="19"/>
        <v>Notactive</v>
      </c>
    </row>
    <row r="224" spans="1:66" ht="12" customHeight="1">
      <c r="A224" s="118" t="s">
        <v>2298</v>
      </c>
      <c r="B224" s="118" t="s">
        <v>2299</v>
      </c>
      <c r="C224" s="244" t="s">
        <v>2297</v>
      </c>
      <c r="D224" s="245" t="s">
        <v>4163</v>
      </c>
      <c r="E224" s="245"/>
      <c r="F224" s="66" t="s">
        <v>43</v>
      </c>
      <c r="G224" s="66"/>
      <c r="H224"/>
      <c r="I224"/>
      <c r="J224" s="29">
        <v>0</v>
      </c>
      <c r="K224" s="114">
        <v>1588</v>
      </c>
      <c r="L224" s="115">
        <v>1592</v>
      </c>
      <c r="M224" s="240" t="str">
        <f>CONCATENATE(LEFT(K224,3),"0")</f>
        <v>1580</v>
      </c>
      <c r="N224" s="240" t="str">
        <f>CONCATENATE(LEFT(L224,3),"0")</f>
        <v>1590</v>
      </c>
      <c r="O224" s="30">
        <f>L224-K224</f>
        <v>4</v>
      </c>
      <c r="P224" s="27">
        <v>0</v>
      </c>
      <c r="Q224" s="27">
        <v>0</v>
      </c>
      <c r="R224"/>
      <c r="S224" s="248"/>
      <c r="T224" s="35" t="s">
        <v>103</v>
      </c>
      <c r="U224" s="104">
        <v>51.0167</v>
      </c>
      <c r="V224" s="124">
        <v>4.4667000000000003</v>
      </c>
      <c r="W224" s="32">
        <v>0</v>
      </c>
      <c r="X224" s="33">
        <v>0</v>
      </c>
      <c r="Y224" s="127">
        <v>0</v>
      </c>
      <c r="Z224" s="133"/>
      <c r="AA224" s="249"/>
      <c r="AB224"/>
      <c r="AC224"/>
      <c r="AD224" s="249"/>
      <c r="AE224"/>
      <c r="AF224" s="248"/>
      <c r="AG224" s="249"/>
      <c r="AH224"/>
      <c r="AI224" s="248"/>
      <c r="AJ224" s="249"/>
      <c r="AK224"/>
      <c r="AL224" s="248"/>
      <c r="AM224" s="251"/>
      <c r="AN224" s="250"/>
      <c r="AO224"/>
      <c r="AP224"/>
      <c r="AQ224"/>
      <c r="AR224"/>
      <c r="AS224"/>
      <c r="AT224" s="249"/>
      <c r="AU224" s="248"/>
      <c r="AV224" s="249"/>
      <c r="AW224" s="248"/>
      <c r="AX224" s="249"/>
      <c r="AY224" s="249">
        <v>1</v>
      </c>
      <c r="AZ224" s="162">
        <f>IF(AND(K224&lt;=1570,L224&gt;=1540),1,0)</f>
        <v>0</v>
      </c>
      <c r="BA224" s="162">
        <f>IF(AND(K224&lt;=1608,L224&gt;=1571),1,0)</f>
        <v>1</v>
      </c>
      <c r="BB224" s="162">
        <f>IF(AND(K224&lt;=1621,L224&gt;=1609),1,0)</f>
        <v>0</v>
      </c>
      <c r="BC224" s="162">
        <f>IF(AND(K224&lt;=1648,L224&gt;=1622),1,0)</f>
        <v>0</v>
      </c>
      <c r="BD224" s="162">
        <f>IF(AND(K224&lt;=1680,L224&gt;=1649),1,0)</f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 s="209" t="str">
        <f t="shared" si="15"/>
        <v>Notactive</v>
      </c>
      <c r="BK224" s="209" t="str">
        <f t="shared" si="16"/>
        <v>Stayer</v>
      </c>
      <c r="BL224" s="209" t="str">
        <f t="shared" si="17"/>
        <v>Notactive</v>
      </c>
      <c r="BM224" s="209" t="str">
        <f t="shared" si="18"/>
        <v>Notactive</v>
      </c>
      <c r="BN224" s="209" t="str">
        <f t="shared" si="19"/>
        <v>Notactive</v>
      </c>
    </row>
    <row r="225" spans="1:66" ht="12" customHeight="1">
      <c r="A225" s="118" t="s">
        <v>2302</v>
      </c>
      <c r="B225" s="118" t="s">
        <v>2303</v>
      </c>
      <c r="C225" s="244" t="s">
        <v>2301</v>
      </c>
      <c r="D225" s="245" t="s">
        <v>4163</v>
      </c>
      <c r="E225" s="245"/>
      <c r="F225" s="66" t="s">
        <v>43</v>
      </c>
      <c r="G225" s="66"/>
      <c r="H225"/>
      <c r="I225"/>
      <c r="J225" s="29">
        <v>0</v>
      </c>
      <c r="K225" s="114">
        <v>1588</v>
      </c>
      <c r="L225" s="115">
        <v>1592</v>
      </c>
      <c r="M225" s="240" t="str">
        <f>CONCATENATE(LEFT(K225,3),"0")</f>
        <v>1580</v>
      </c>
      <c r="N225" s="240" t="str">
        <f>CONCATENATE(LEFT(L225,3),"0")</f>
        <v>1590</v>
      </c>
      <c r="O225" s="30">
        <f>L225-K225</f>
        <v>4</v>
      </c>
      <c r="P225" s="27">
        <v>0</v>
      </c>
      <c r="Q225" s="27">
        <v>0</v>
      </c>
      <c r="R225"/>
      <c r="S225" s="248"/>
      <c r="T225" s="35" t="s">
        <v>103</v>
      </c>
      <c r="U225" s="104">
        <v>51.0167</v>
      </c>
      <c r="V225" s="124">
        <v>4.4667000000000003</v>
      </c>
      <c r="W225" s="32">
        <v>0</v>
      </c>
      <c r="X225" s="33">
        <v>0</v>
      </c>
      <c r="Y225" s="127">
        <v>0</v>
      </c>
      <c r="Z225" s="133"/>
      <c r="AA225" s="249"/>
      <c r="AB225"/>
      <c r="AC225"/>
      <c r="AD225" s="249"/>
      <c r="AE225"/>
      <c r="AF225" s="248"/>
      <c r="AG225" s="249"/>
      <c r="AH225"/>
      <c r="AI225" s="248"/>
      <c r="AJ225" s="249"/>
      <c r="AK225"/>
      <c r="AL225" s="248"/>
      <c r="AM225" s="251"/>
      <c r="AN225" s="250"/>
      <c r="AO225"/>
      <c r="AP225"/>
      <c r="AQ225"/>
      <c r="AR225"/>
      <c r="AS225"/>
      <c r="AT225" s="249"/>
      <c r="AU225" s="248"/>
      <c r="AV225" s="249"/>
      <c r="AW225" s="248"/>
      <c r="AX225" s="249"/>
      <c r="AY225" s="249">
        <v>1</v>
      </c>
      <c r="AZ225" s="162">
        <f>IF(AND(K225&lt;=1570,L225&gt;=1540),1,0)</f>
        <v>0</v>
      </c>
      <c r="BA225" s="162">
        <f>IF(AND(K225&lt;=1608,L225&gt;=1571),1,0)</f>
        <v>1</v>
      </c>
      <c r="BB225" s="162">
        <f>IF(AND(K225&lt;=1621,L225&gt;=1609),1,0)</f>
        <v>0</v>
      </c>
      <c r="BC225" s="162">
        <f>IF(AND(K225&lt;=1648,L225&gt;=1622),1,0)</f>
        <v>0</v>
      </c>
      <c r="BD225" s="162">
        <f>IF(AND(K225&lt;=1680,L225&gt;=1649),1,0)</f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 s="209" t="str">
        <f t="shared" si="15"/>
        <v>Notactive</v>
      </c>
      <c r="BK225" s="209" t="str">
        <f t="shared" si="16"/>
        <v>Stayer</v>
      </c>
      <c r="BL225" s="209" t="str">
        <f t="shared" si="17"/>
        <v>Notactive</v>
      </c>
      <c r="BM225" s="209" t="str">
        <f t="shared" si="18"/>
        <v>Notactive</v>
      </c>
      <c r="BN225" s="209" t="str">
        <f t="shared" si="19"/>
        <v>Notactive</v>
      </c>
    </row>
    <row r="226" spans="1:66" ht="12" customHeight="1">
      <c r="A226" s="118" t="s">
        <v>2305</v>
      </c>
      <c r="B226" s="118" t="s">
        <v>2306</v>
      </c>
      <c r="C226" s="242" t="s">
        <v>2304</v>
      </c>
      <c r="D226" s="245" t="s">
        <v>4163</v>
      </c>
      <c r="E226" s="246"/>
      <c r="F226" s="66" t="s">
        <v>43</v>
      </c>
      <c r="G226" s="66"/>
      <c r="H226"/>
      <c r="I226"/>
      <c r="J226" s="29">
        <v>0</v>
      </c>
      <c r="K226" s="114">
        <v>1589</v>
      </c>
      <c r="L226" s="115">
        <v>1593</v>
      </c>
      <c r="M226" s="240" t="str">
        <f>CONCATENATE(LEFT(K226,3),"0")</f>
        <v>1580</v>
      </c>
      <c r="N226" s="240" t="str">
        <f>CONCATENATE(LEFT(L226,3),"0")</f>
        <v>1590</v>
      </c>
      <c r="O226" s="30">
        <f>L226-K226</f>
        <v>4</v>
      </c>
      <c r="P226" s="27">
        <v>0</v>
      </c>
      <c r="Q226" s="27">
        <v>0</v>
      </c>
      <c r="R226"/>
      <c r="S226" s="248"/>
      <c r="T226" s="35" t="s">
        <v>103</v>
      </c>
      <c r="U226" s="104">
        <v>51.0167</v>
      </c>
      <c r="V226" s="124">
        <v>4.4667000000000003</v>
      </c>
      <c r="W226" s="32">
        <v>0</v>
      </c>
      <c r="X226" s="33">
        <v>0</v>
      </c>
      <c r="Y226" s="127">
        <v>0</v>
      </c>
      <c r="Z226" s="133"/>
      <c r="AA226" s="249"/>
      <c r="AB226"/>
      <c r="AC226"/>
      <c r="AD226" s="249"/>
      <c r="AE226"/>
      <c r="AF226" s="248"/>
      <c r="AG226" s="249"/>
      <c r="AH226"/>
      <c r="AI226" s="248"/>
      <c r="AJ226" s="249"/>
      <c r="AK226"/>
      <c r="AL226" s="248"/>
      <c r="AM226" s="251"/>
      <c r="AN226" s="250"/>
      <c r="AO226"/>
      <c r="AP226"/>
      <c r="AQ226"/>
      <c r="AR226"/>
      <c r="AS226"/>
      <c r="AT226" s="249"/>
      <c r="AU226" s="248"/>
      <c r="AV226" s="249"/>
      <c r="AW226" s="248"/>
      <c r="AX226" s="249"/>
      <c r="AY226" s="249">
        <v>1</v>
      </c>
      <c r="AZ226" s="162">
        <f>IF(AND(K226&lt;=1570,L226&gt;=1540),1,0)</f>
        <v>0</v>
      </c>
      <c r="BA226" s="162">
        <f>IF(AND(K226&lt;=1608,L226&gt;=1571),1,0)</f>
        <v>1</v>
      </c>
      <c r="BB226" s="162">
        <f>IF(AND(K226&lt;=1621,L226&gt;=1609),1,0)</f>
        <v>0</v>
      </c>
      <c r="BC226" s="162">
        <f>IF(AND(K226&lt;=1648,L226&gt;=1622),1,0)</f>
        <v>0</v>
      </c>
      <c r="BD226" s="162">
        <f>IF(AND(K226&lt;=1680,L226&gt;=1649),1,0)</f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 s="209" t="str">
        <f t="shared" si="15"/>
        <v>Notactive</v>
      </c>
      <c r="BK226" s="209" t="str">
        <f t="shared" si="16"/>
        <v>Stayer</v>
      </c>
      <c r="BL226" s="209" t="str">
        <f t="shared" si="17"/>
        <v>Notactive</v>
      </c>
      <c r="BM226" s="209" t="str">
        <f t="shared" si="18"/>
        <v>Notactive</v>
      </c>
      <c r="BN226" s="209" t="str">
        <f t="shared" si="19"/>
        <v>Notactive</v>
      </c>
    </row>
    <row r="227" spans="1:66" ht="12" customHeight="1">
      <c r="A227" s="118" t="s">
        <v>2308</v>
      </c>
      <c r="B227" s="118" t="s">
        <v>2309</v>
      </c>
      <c r="C227" s="244" t="s">
        <v>2307</v>
      </c>
      <c r="D227" s="245" t="s">
        <v>4163</v>
      </c>
      <c r="E227" s="245"/>
      <c r="F227" s="66" t="s">
        <v>39</v>
      </c>
      <c r="G227" s="66"/>
      <c r="H227"/>
      <c r="I227"/>
      <c r="J227" s="29">
        <v>0</v>
      </c>
      <c r="K227" s="114">
        <v>1589</v>
      </c>
      <c r="L227" s="115">
        <v>1593</v>
      </c>
      <c r="M227" s="240" t="str">
        <f>CONCATENATE(LEFT(K227,3),"0")</f>
        <v>1580</v>
      </c>
      <c r="N227" s="240" t="str">
        <f>CONCATENATE(LEFT(L227,3),"0")</f>
        <v>1590</v>
      </c>
      <c r="O227" s="30">
        <f>L227-K227</f>
        <v>4</v>
      </c>
      <c r="P227" s="27">
        <v>0</v>
      </c>
      <c r="Q227" s="27">
        <v>0</v>
      </c>
      <c r="R227"/>
      <c r="S227" s="248"/>
      <c r="T227" s="35" t="s">
        <v>103</v>
      </c>
      <c r="U227" s="104">
        <v>51.0167</v>
      </c>
      <c r="V227" s="124">
        <v>4.4667000000000003</v>
      </c>
      <c r="W227" s="32">
        <v>0</v>
      </c>
      <c r="X227" s="33">
        <v>0</v>
      </c>
      <c r="Y227" s="127">
        <v>0</v>
      </c>
      <c r="Z227" s="133"/>
      <c r="AA227" s="249"/>
      <c r="AB227"/>
      <c r="AC227"/>
      <c r="AD227" s="249"/>
      <c r="AE227"/>
      <c r="AF227" s="248"/>
      <c r="AG227" s="249"/>
      <c r="AH227"/>
      <c r="AI227" s="248"/>
      <c r="AJ227" s="249"/>
      <c r="AK227"/>
      <c r="AL227" s="248"/>
      <c r="AM227" s="251"/>
      <c r="AN227" s="250"/>
      <c r="AO227"/>
      <c r="AP227"/>
      <c r="AQ227"/>
      <c r="AR227"/>
      <c r="AS227"/>
      <c r="AT227" s="249"/>
      <c r="AU227" s="248"/>
      <c r="AV227" s="249"/>
      <c r="AW227" s="248"/>
      <c r="AX227" s="249"/>
      <c r="AY227" s="249">
        <v>1</v>
      </c>
      <c r="AZ227" s="162">
        <f>IF(AND(K227&lt;=1570,L227&gt;=1540),1,0)</f>
        <v>0</v>
      </c>
      <c r="BA227" s="162">
        <f>IF(AND(K227&lt;=1608,L227&gt;=1571),1,0)</f>
        <v>1</v>
      </c>
      <c r="BB227" s="162">
        <f>IF(AND(K227&lt;=1621,L227&gt;=1609),1,0)</f>
        <v>0</v>
      </c>
      <c r="BC227" s="162">
        <f>IF(AND(K227&lt;=1648,L227&gt;=1622),1,0)</f>
        <v>0</v>
      </c>
      <c r="BD227" s="162">
        <f>IF(AND(K227&lt;=1680,L227&gt;=1649),1,0)</f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 s="209" t="str">
        <f t="shared" si="15"/>
        <v>Notactive</v>
      </c>
      <c r="BK227" s="209" t="str">
        <f t="shared" si="16"/>
        <v>Stayer</v>
      </c>
      <c r="BL227" s="209" t="str">
        <f t="shared" si="17"/>
        <v>Notactive</v>
      </c>
      <c r="BM227" s="209" t="str">
        <f t="shared" si="18"/>
        <v>Notactive</v>
      </c>
      <c r="BN227" s="209" t="str">
        <f t="shared" si="19"/>
        <v>Notactive</v>
      </c>
    </row>
    <row r="228" spans="1:66" ht="12" customHeight="1">
      <c r="A228" s="118" t="s">
        <v>2311</v>
      </c>
      <c r="B228" s="118" t="s">
        <v>2312</v>
      </c>
      <c r="C228" s="242" t="s">
        <v>2310</v>
      </c>
      <c r="D228" s="245" t="s">
        <v>4163</v>
      </c>
      <c r="E228" s="246"/>
      <c r="F228" s="66" t="s">
        <v>74</v>
      </c>
      <c r="G228" s="66"/>
      <c r="H228"/>
      <c r="I228"/>
      <c r="J228" s="29">
        <v>0</v>
      </c>
      <c r="K228" s="114">
        <v>1590</v>
      </c>
      <c r="L228" s="115">
        <v>1594</v>
      </c>
      <c r="M228" s="240" t="str">
        <f>CONCATENATE(LEFT(K228,3),"0")</f>
        <v>1590</v>
      </c>
      <c r="N228" s="240" t="str">
        <f>CONCATENATE(LEFT(L228,3),"0")</f>
        <v>1590</v>
      </c>
      <c r="O228" s="30">
        <f>L228-K228</f>
        <v>4</v>
      </c>
      <c r="P228" s="27">
        <v>0</v>
      </c>
      <c r="Q228" s="27">
        <v>0</v>
      </c>
      <c r="R228"/>
      <c r="S228" s="248"/>
      <c r="T228" s="35" t="s">
        <v>103</v>
      </c>
      <c r="U228" s="104">
        <v>51.0167</v>
      </c>
      <c r="V228" s="124">
        <v>4.4667000000000003</v>
      </c>
      <c r="W228" s="32">
        <v>0</v>
      </c>
      <c r="X228" s="33">
        <v>0</v>
      </c>
      <c r="Y228" s="127">
        <v>0</v>
      </c>
      <c r="Z228" s="133"/>
      <c r="AA228" s="249"/>
      <c r="AB228"/>
      <c r="AC228"/>
      <c r="AD228" s="249"/>
      <c r="AE228"/>
      <c r="AF228" s="248"/>
      <c r="AG228" s="249"/>
      <c r="AH228"/>
      <c r="AI228" s="248"/>
      <c r="AJ228" s="265"/>
      <c r="AK228"/>
      <c r="AL228" s="265"/>
      <c r="AM228" s="251"/>
      <c r="AN228" s="250"/>
      <c r="AO228"/>
      <c r="AP228"/>
      <c r="AQ228"/>
      <c r="AR228"/>
      <c r="AS228"/>
      <c r="AT228" s="249"/>
      <c r="AU228" s="248"/>
      <c r="AV228" s="249"/>
      <c r="AW228" s="248"/>
      <c r="AX228" s="249"/>
      <c r="AY228" s="249">
        <v>1</v>
      </c>
      <c r="AZ228" s="162">
        <f>IF(AND(K228&lt;=1570,L228&gt;=1540),1,0)</f>
        <v>0</v>
      </c>
      <c r="BA228" s="162">
        <f>IF(AND(K228&lt;=1608,L228&gt;=1571),1,0)</f>
        <v>1</v>
      </c>
      <c r="BB228" s="162">
        <f>IF(AND(K228&lt;=1621,L228&gt;=1609),1,0)</f>
        <v>0</v>
      </c>
      <c r="BC228" s="162">
        <f>IF(AND(K228&lt;=1648,L228&gt;=1622),1,0)</f>
        <v>0</v>
      </c>
      <c r="BD228" s="162">
        <f>IF(AND(K228&lt;=1680,L228&gt;=1649),1,0)</f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 s="209" t="str">
        <f t="shared" si="15"/>
        <v>Notactive</v>
      </c>
      <c r="BK228" s="209" t="str">
        <f t="shared" si="16"/>
        <v>Stayer</v>
      </c>
      <c r="BL228" s="209" t="str">
        <f t="shared" si="17"/>
        <v>Notactive</v>
      </c>
      <c r="BM228" s="209" t="str">
        <f t="shared" si="18"/>
        <v>Notactive</v>
      </c>
      <c r="BN228" s="209" t="str">
        <f t="shared" si="19"/>
        <v>Notactive</v>
      </c>
    </row>
    <row r="229" spans="1:66" ht="12" customHeight="1">
      <c r="A229" s="118" t="s">
        <v>2314</v>
      </c>
      <c r="B229" s="118" t="s">
        <v>2315</v>
      </c>
      <c r="C229" s="244" t="s">
        <v>2313</v>
      </c>
      <c r="D229" s="245" t="s">
        <v>4163</v>
      </c>
      <c r="E229" s="245"/>
      <c r="F229" s="66" t="s">
        <v>156</v>
      </c>
      <c r="G229" s="66"/>
      <c r="H229"/>
      <c r="I229"/>
      <c r="J229" s="29">
        <v>0</v>
      </c>
      <c r="K229" s="114">
        <v>1590</v>
      </c>
      <c r="L229" s="115">
        <v>1594</v>
      </c>
      <c r="M229" s="240" t="str">
        <f>CONCATENATE(LEFT(K229,3),"0")</f>
        <v>1590</v>
      </c>
      <c r="N229" s="240" t="str">
        <f>CONCATENATE(LEFT(L229,3),"0")</f>
        <v>1590</v>
      </c>
      <c r="O229" s="30">
        <f>L229-K229</f>
        <v>4</v>
      </c>
      <c r="P229" s="27">
        <v>0</v>
      </c>
      <c r="Q229" s="27">
        <v>0</v>
      </c>
      <c r="R229"/>
      <c r="S229" s="248"/>
      <c r="T229" s="35" t="s">
        <v>103</v>
      </c>
      <c r="U229" s="104">
        <v>51.0167</v>
      </c>
      <c r="V229" s="124">
        <v>4.4667000000000003</v>
      </c>
      <c r="W229" s="32">
        <v>0</v>
      </c>
      <c r="X229" s="33">
        <v>0</v>
      </c>
      <c r="Y229" s="127">
        <v>0</v>
      </c>
      <c r="Z229" s="133"/>
      <c r="AA229" s="249"/>
      <c r="AB229"/>
      <c r="AC229"/>
      <c r="AD229" s="249"/>
      <c r="AE229"/>
      <c r="AF229" s="248"/>
      <c r="AG229" s="249"/>
      <c r="AH229"/>
      <c r="AI229" s="248"/>
      <c r="AJ229" s="249"/>
      <c r="AK229"/>
      <c r="AL229" s="248"/>
      <c r="AM229" s="251"/>
      <c r="AN229" s="250"/>
      <c r="AO229"/>
      <c r="AP229"/>
      <c r="AQ229"/>
      <c r="AR229"/>
      <c r="AS229"/>
      <c r="AT229" s="249"/>
      <c r="AU229" s="248"/>
      <c r="AV229" s="249"/>
      <c r="AW229" s="248"/>
      <c r="AX229" s="249"/>
      <c r="AY229" s="249">
        <v>1</v>
      </c>
      <c r="AZ229" s="162">
        <f>IF(AND(K229&lt;=1570,L229&gt;=1540),1,0)</f>
        <v>0</v>
      </c>
      <c r="BA229" s="162">
        <f>IF(AND(K229&lt;=1608,L229&gt;=1571),1,0)</f>
        <v>1</v>
      </c>
      <c r="BB229" s="162">
        <f>IF(AND(K229&lt;=1621,L229&gt;=1609),1,0)</f>
        <v>0</v>
      </c>
      <c r="BC229" s="162">
        <f>IF(AND(K229&lt;=1648,L229&gt;=1622),1,0)</f>
        <v>0</v>
      </c>
      <c r="BD229" s="162">
        <f>IF(AND(K229&lt;=1680,L229&gt;=1649),1,0)</f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 s="209" t="str">
        <f t="shared" si="15"/>
        <v>Notactive</v>
      </c>
      <c r="BK229" s="209" t="str">
        <f t="shared" si="16"/>
        <v>Stayer</v>
      </c>
      <c r="BL229" s="209" t="str">
        <f t="shared" si="17"/>
        <v>Notactive</v>
      </c>
      <c r="BM229" s="209" t="str">
        <f t="shared" si="18"/>
        <v>Notactive</v>
      </c>
      <c r="BN229" s="209" t="str">
        <f t="shared" si="19"/>
        <v>Notactive</v>
      </c>
    </row>
    <row r="230" spans="1:66" ht="12" customHeight="1">
      <c r="A230" s="118" t="s">
        <v>2317</v>
      </c>
      <c r="B230" s="118" t="s">
        <v>2318</v>
      </c>
      <c r="C230" s="242" t="s">
        <v>2316</v>
      </c>
      <c r="D230" s="245" t="s">
        <v>4163</v>
      </c>
      <c r="E230" s="246"/>
      <c r="F230" s="66" t="s">
        <v>74</v>
      </c>
      <c r="G230" s="66"/>
      <c r="H230"/>
      <c r="I230"/>
      <c r="J230" s="29">
        <v>0</v>
      </c>
      <c r="K230" s="114">
        <v>1590</v>
      </c>
      <c r="L230" s="115">
        <v>1594</v>
      </c>
      <c r="M230" s="240" t="str">
        <f>CONCATENATE(LEFT(K230,3),"0")</f>
        <v>1590</v>
      </c>
      <c r="N230" s="240" t="str">
        <f>CONCATENATE(LEFT(L230,3),"0")</f>
        <v>1590</v>
      </c>
      <c r="O230" s="30">
        <f>L230-K230</f>
        <v>4</v>
      </c>
      <c r="P230" s="27">
        <v>0</v>
      </c>
      <c r="Q230" s="27">
        <v>0</v>
      </c>
      <c r="R230"/>
      <c r="S230" s="248"/>
      <c r="T230" s="35" t="s">
        <v>103</v>
      </c>
      <c r="U230" s="104">
        <v>51.0167</v>
      </c>
      <c r="V230" s="124">
        <v>4.4667000000000003</v>
      </c>
      <c r="W230" s="32">
        <v>0</v>
      </c>
      <c r="X230" s="33">
        <v>0</v>
      </c>
      <c r="Y230" s="127">
        <v>0</v>
      </c>
      <c r="Z230" s="133"/>
      <c r="AA230" s="249"/>
      <c r="AB230"/>
      <c r="AC230"/>
      <c r="AD230" s="249"/>
      <c r="AE230"/>
      <c r="AF230" s="248"/>
      <c r="AG230" s="249"/>
      <c r="AH230"/>
      <c r="AI230" s="248"/>
      <c r="AJ230" s="249"/>
      <c r="AK230"/>
      <c r="AL230" s="248"/>
      <c r="AM230" s="251"/>
      <c r="AN230" s="250"/>
      <c r="AO230"/>
      <c r="AP230"/>
      <c r="AQ230"/>
      <c r="AR230"/>
      <c r="AS230"/>
      <c r="AT230" s="249"/>
      <c r="AU230" s="248"/>
      <c r="AV230" s="249"/>
      <c r="AW230" s="248"/>
      <c r="AX230" s="249"/>
      <c r="AY230" s="249">
        <v>1</v>
      </c>
      <c r="AZ230" s="162">
        <f>IF(AND(K230&lt;=1570,L230&gt;=1540),1,0)</f>
        <v>0</v>
      </c>
      <c r="BA230" s="162">
        <f>IF(AND(K230&lt;=1608,L230&gt;=1571),1,0)</f>
        <v>1</v>
      </c>
      <c r="BB230" s="162">
        <f>IF(AND(K230&lt;=1621,L230&gt;=1609),1,0)</f>
        <v>0</v>
      </c>
      <c r="BC230" s="162">
        <f>IF(AND(K230&lt;=1648,L230&gt;=1622),1,0)</f>
        <v>0</v>
      </c>
      <c r="BD230" s="162">
        <f>IF(AND(K230&lt;=1680,L230&gt;=1649),1,0)</f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 s="209" t="str">
        <f t="shared" si="15"/>
        <v>Notactive</v>
      </c>
      <c r="BK230" s="209" t="str">
        <f t="shared" si="16"/>
        <v>Stayer</v>
      </c>
      <c r="BL230" s="209" t="str">
        <f t="shared" si="17"/>
        <v>Notactive</v>
      </c>
      <c r="BM230" s="209" t="str">
        <f t="shared" si="18"/>
        <v>Notactive</v>
      </c>
      <c r="BN230" s="209" t="str">
        <f t="shared" si="19"/>
        <v>Notactive</v>
      </c>
    </row>
    <row r="231" spans="1:66" ht="12" customHeight="1">
      <c r="A231" s="118" t="s">
        <v>2320</v>
      </c>
      <c r="B231" s="118" t="s">
        <v>2321</v>
      </c>
      <c r="C231" s="244" t="s">
        <v>2319</v>
      </c>
      <c r="D231" s="245" t="s">
        <v>4163</v>
      </c>
      <c r="E231" s="245"/>
      <c r="F231" s="66" t="s">
        <v>43</v>
      </c>
      <c r="G231" s="66"/>
      <c r="H231"/>
      <c r="I231"/>
      <c r="J231" s="29">
        <v>0</v>
      </c>
      <c r="K231" s="114">
        <v>1590</v>
      </c>
      <c r="L231" s="115">
        <v>1594</v>
      </c>
      <c r="M231" s="240" t="str">
        <f>CONCATENATE(LEFT(K231,3),"0")</f>
        <v>1590</v>
      </c>
      <c r="N231" s="240" t="str">
        <f>CONCATENATE(LEFT(L231,3),"0")</f>
        <v>1590</v>
      </c>
      <c r="O231" s="30">
        <f>L231-K231</f>
        <v>4</v>
      </c>
      <c r="P231" s="27">
        <v>0</v>
      </c>
      <c r="Q231" s="27">
        <v>0</v>
      </c>
      <c r="R231"/>
      <c r="S231" s="248"/>
      <c r="T231" s="35" t="s">
        <v>103</v>
      </c>
      <c r="U231" s="104">
        <v>51.0167</v>
      </c>
      <c r="V231" s="124">
        <v>4.4667000000000003</v>
      </c>
      <c r="W231" s="32">
        <v>0</v>
      </c>
      <c r="X231" s="33">
        <v>0</v>
      </c>
      <c r="Y231" s="127">
        <v>0</v>
      </c>
      <c r="Z231" s="133"/>
      <c r="AA231" s="249"/>
      <c r="AB231"/>
      <c r="AC231"/>
      <c r="AD231" s="249"/>
      <c r="AE231"/>
      <c r="AF231" s="248"/>
      <c r="AG231" s="249"/>
      <c r="AH231"/>
      <c r="AI231" s="248"/>
      <c r="AJ231" s="249"/>
      <c r="AK231"/>
      <c r="AL231" s="248"/>
      <c r="AM231" s="251"/>
      <c r="AN231" s="250"/>
      <c r="AO231"/>
      <c r="AP231"/>
      <c r="AQ231"/>
      <c r="AR231"/>
      <c r="AS231"/>
      <c r="AT231" s="249"/>
      <c r="AU231" s="248"/>
      <c r="AV231" s="249"/>
      <c r="AW231" s="248"/>
      <c r="AX231" s="249"/>
      <c r="AY231" s="249">
        <v>1</v>
      </c>
      <c r="AZ231" s="162">
        <f>IF(AND(K231&lt;=1570,L231&gt;=1540),1,0)</f>
        <v>0</v>
      </c>
      <c r="BA231" s="162">
        <f>IF(AND(K231&lt;=1608,L231&gt;=1571),1,0)</f>
        <v>1</v>
      </c>
      <c r="BB231" s="162">
        <f>IF(AND(K231&lt;=1621,L231&gt;=1609),1,0)</f>
        <v>0</v>
      </c>
      <c r="BC231" s="162">
        <f>IF(AND(K231&lt;=1648,L231&gt;=1622),1,0)</f>
        <v>0</v>
      </c>
      <c r="BD231" s="162">
        <f>IF(AND(K231&lt;=1680,L231&gt;=1649),1,0)</f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 s="209" t="str">
        <f t="shared" si="15"/>
        <v>Notactive</v>
      </c>
      <c r="BK231" s="209" t="str">
        <f t="shared" si="16"/>
        <v>Stayer</v>
      </c>
      <c r="BL231" s="209" t="str">
        <f t="shared" si="17"/>
        <v>Notactive</v>
      </c>
      <c r="BM231" s="209" t="str">
        <f t="shared" si="18"/>
        <v>Notactive</v>
      </c>
      <c r="BN231" s="209" t="str">
        <f t="shared" si="19"/>
        <v>Notactive</v>
      </c>
    </row>
    <row r="232" spans="1:66" ht="12" customHeight="1">
      <c r="A232" s="118" t="s">
        <v>2323</v>
      </c>
      <c r="B232" s="118" t="s">
        <v>2324</v>
      </c>
      <c r="C232" s="242" t="s">
        <v>2322</v>
      </c>
      <c r="D232" s="245" t="s">
        <v>4163</v>
      </c>
      <c r="E232" s="246"/>
      <c r="F232" s="66" t="s">
        <v>43</v>
      </c>
      <c r="G232" s="66"/>
      <c r="H232"/>
      <c r="I232"/>
      <c r="J232" s="29">
        <v>0</v>
      </c>
      <c r="K232" s="114">
        <v>1591</v>
      </c>
      <c r="L232" s="115">
        <v>1595</v>
      </c>
      <c r="M232" s="240" t="str">
        <f>CONCATENATE(LEFT(K232,3),"0")</f>
        <v>1590</v>
      </c>
      <c r="N232" s="240" t="str">
        <f>CONCATENATE(LEFT(L232,3),"0")</f>
        <v>1590</v>
      </c>
      <c r="O232" s="30">
        <f>L232-K232</f>
        <v>4</v>
      </c>
      <c r="P232" s="27">
        <v>0</v>
      </c>
      <c r="Q232" s="27">
        <v>0</v>
      </c>
      <c r="R232"/>
      <c r="S232" s="248"/>
      <c r="T232" s="35" t="s">
        <v>103</v>
      </c>
      <c r="U232" s="104">
        <v>51.0167</v>
      </c>
      <c r="V232" s="124">
        <v>4.4667000000000003</v>
      </c>
      <c r="W232" s="32">
        <v>0</v>
      </c>
      <c r="X232" s="33">
        <v>0</v>
      </c>
      <c r="Y232" s="127">
        <v>0</v>
      </c>
      <c r="Z232" s="133"/>
      <c r="AA232" s="249"/>
      <c r="AB232"/>
      <c r="AC232"/>
      <c r="AD232" s="249"/>
      <c r="AE232"/>
      <c r="AF232" s="248"/>
      <c r="AG232" s="249"/>
      <c r="AH232"/>
      <c r="AI232" s="248"/>
      <c r="AJ232" s="249"/>
      <c r="AK232"/>
      <c r="AL232" s="248"/>
      <c r="AM232" s="251"/>
      <c r="AN232" s="250"/>
      <c r="AO232"/>
      <c r="AP232"/>
      <c r="AQ232"/>
      <c r="AR232"/>
      <c r="AS232"/>
      <c r="AT232" s="249"/>
      <c r="AU232" s="248"/>
      <c r="AV232" s="249"/>
      <c r="AW232" s="248"/>
      <c r="AX232" s="249"/>
      <c r="AY232" s="249">
        <v>1</v>
      </c>
      <c r="AZ232" s="162">
        <f>IF(AND(K232&lt;=1570,L232&gt;=1540),1,0)</f>
        <v>0</v>
      </c>
      <c r="BA232" s="162">
        <f>IF(AND(K232&lt;=1608,L232&gt;=1571),1,0)</f>
        <v>1</v>
      </c>
      <c r="BB232" s="162">
        <f>IF(AND(K232&lt;=1621,L232&gt;=1609),1,0)</f>
        <v>0</v>
      </c>
      <c r="BC232" s="162">
        <f>IF(AND(K232&lt;=1648,L232&gt;=1622),1,0)</f>
        <v>0</v>
      </c>
      <c r="BD232" s="162">
        <f>IF(AND(K232&lt;=1680,L232&gt;=1649),1,0)</f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 s="209" t="str">
        <f t="shared" si="15"/>
        <v>Notactive</v>
      </c>
      <c r="BK232" s="209" t="str">
        <f t="shared" si="16"/>
        <v>Stayer</v>
      </c>
      <c r="BL232" s="209" t="str">
        <f t="shared" si="17"/>
        <v>Notactive</v>
      </c>
      <c r="BM232" s="209" t="str">
        <f t="shared" si="18"/>
        <v>Notactive</v>
      </c>
      <c r="BN232" s="209" t="str">
        <f t="shared" si="19"/>
        <v>Notactive</v>
      </c>
    </row>
    <row r="233" spans="1:66" ht="12" customHeight="1">
      <c r="A233" s="118" t="s">
        <v>2326</v>
      </c>
      <c r="B233" s="118" t="s">
        <v>2327</v>
      </c>
      <c r="C233" s="244" t="s">
        <v>2325</v>
      </c>
      <c r="D233" s="245" t="s">
        <v>4163</v>
      </c>
      <c r="E233" s="245"/>
      <c r="F233" s="66" t="s">
        <v>43</v>
      </c>
      <c r="G233" s="66"/>
      <c r="H233"/>
      <c r="I233"/>
      <c r="J233" s="29">
        <v>0</v>
      </c>
      <c r="K233" s="114">
        <v>1591</v>
      </c>
      <c r="L233" s="115">
        <v>1595</v>
      </c>
      <c r="M233" s="240" t="str">
        <f>CONCATENATE(LEFT(K233,3),"0")</f>
        <v>1590</v>
      </c>
      <c r="N233" s="240" t="str">
        <f>CONCATENATE(LEFT(L233,3),"0")</f>
        <v>1590</v>
      </c>
      <c r="O233" s="30">
        <f>L233-K233</f>
        <v>4</v>
      </c>
      <c r="P233" s="27">
        <v>0</v>
      </c>
      <c r="Q233" s="27">
        <v>0</v>
      </c>
      <c r="R233"/>
      <c r="S233" s="248"/>
      <c r="T233" s="35" t="s">
        <v>103</v>
      </c>
      <c r="U233" s="104">
        <v>51.0167</v>
      </c>
      <c r="V233" s="124">
        <v>4.4667000000000003</v>
      </c>
      <c r="W233" s="32">
        <v>0</v>
      </c>
      <c r="X233" s="33">
        <v>0</v>
      </c>
      <c r="Y233" s="127">
        <v>0</v>
      </c>
      <c r="Z233" s="133"/>
      <c r="AA233" s="249"/>
      <c r="AB233"/>
      <c r="AC233"/>
      <c r="AD233" s="249"/>
      <c r="AE233"/>
      <c r="AF233" s="248"/>
      <c r="AG233" s="249"/>
      <c r="AH233"/>
      <c r="AI233" s="248"/>
      <c r="AJ233" s="249"/>
      <c r="AK233"/>
      <c r="AL233" s="248"/>
      <c r="AM233" s="251"/>
      <c r="AN233" s="250"/>
      <c r="AO233"/>
      <c r="AP233"/>
      <c r="AQ233"/>
      <c r="AR233"/>
      <c r="AS233"/>
      <c r="AT233" s="249"/>
      <c r="AU233" s="248"/>
      <c r="AV233" s="249"/>
      <c r="AW233" s="248"/>
      <c r="AX233" s="249"/>
      <c r="AY233" s="249">
        <v>1</v>
      </c>
      <c r="AZ233" s="162">
        <f>IF(AND(K233&lt;=1570,L233&gt;=1540),1,0)</f>
        <v>0</v>
      </c>
      <c r="BA233" s="162">
        <f>IF(AND(K233&lt;=1608,L233&gt;=1571),1,0)</f>
        <v>1</v>
      </c>
      <c r="BB233" s="162">
        <f>IF(AND(K233&lt;=1621,L233&gt;=1609),1,0)</f>
        <v>0</v>
      </c>
      <c r="BC233" s="162">
        <f>IF(AND(K233&lt;=1648,L233&gt;=1622),1,0)</f>
        <v>0</v>
      </c>
      <c r="BD233" s="162">
        <f>IF(AND(K233&lt;=1680,L233&gt;=1649),1,0)</f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 s="209" t="str">
        <f t="shared" si="15"/>
        <v>Notactive</v>
      </c>
      <c r="BK233" s="209" t="str">
        <f t="shared" si="16"/>
        <v>Stayer</v>
      </c>
      <c r="BL233" s="209" t="str">
        <f t="shared" si="17"/>
        <v>Notactive</v>
      </c>
      <c r="BM233" s="209" t="str">
        <f t="shared" si="18"/>
        <v>Notactive</v>
      </c>
      <c r="BN233" s="209" t="str">
        <f t="shared" si="19"/>
        <v>Notactive</v>
      </c>
    </row>
    <row r="234" spans="1:66" ht="12" customHeight="1">
      <c r="A234" s="118" t="s">
        <v>2329</v>
      </c>
      <c r="B234" s="118" t="s">
        <v>2330</v>
      </c>
      <c r="C234" s="242" t="s">
        <v>2328</v>
      </c>
      <c r="D234" s="245" t="s">
        <v>4163</v>
      </c>
      <c r="E234" s="246"/>
      <c r="F234" s="66" t="s">
        <v>43</v>
      </c>
      <c r="G234" s="66"/>
      <c r="H234"/>
      <c r="I234"/>
      <c r="J234" s="29">
        <v>0</v>
      </c>
      <c r="K234" s="114">
        <v>1591</v>
      </c>
      <c r="L234" s="115">
        <v>1595</v>
      </c>
      <c r="M234" s="240" t="str">
        <f>CONCATENATE(LEFT(K234,3),"0")</f>
        <v>1590</v>
      </c>
      <c r="N234" s="240" t="str">
        <f>CONCATENATE(LEFT(L234,3),"0")</f>
        <v>1590</v>
      </c>
      <c r="O234" s="30">
        <f>L234-K234</f>
        <v>4</v>
      </c>
      <c r="P234" s="27">
        <v>0</v>
      </c>
      <c r="Q234" s="27">
        <v>0</v>
      </c>
      <c r="R234"/>
      <c r="S234" s="248"/>
      <c r="T234" s="35" t="s">
        <v>103</v>
      </c>
      <c r="U234" s="104">
        <v>51.0167</v>
      </c>
      <c r="V234" s="124">
        <v>4.4667000000000003</v>
      </c>
      <c r="W234" s="32">
        <v>0</v>
      </c>
      <c r="X234" s="33">
        <v>0</v>
      </c>
      <c r="Y234" s="127">
        <v>0</v>
      </c>
      <c r="Z234" s="133"/>
      <c r="AA234" s="249"/>
      <c r="AB234"/>
      <c r="AC234"/>
      <c r="AD234" s="249"/>
      <c r="AE234"/>
      <c r="AF234" s="248"/>
      <c r="AG234" s="249"/>
      <c r="AH234"/>
      <c r="AI234" s="248"/>
      <c r="AJ234" s="249"/>
      <c r="AK234"/>
      <c r="AL234" s="248"/>
      <c r="AM234" s="251"/>
      <c r="AN234" s="250"/>
      <c r="AO234"/>
      <c r="AP234"/>
      <c r="AQ234"/>
      <c r="AR234"/>
      <c r="AS234"/>
      <c r="AT234" s="249"/>
      <c r="AU234" s="248"/>
      <c r="AV234" s="249"/>
      <c r="AW234" s="248"/>
      <c r="AX234" s="249"/>
      <c r="AY234" s="249">
        <v>1</v>
      </c>
      <c r="AZ234" s="162">
        <f>IF(AND(K234&lt;=1570,L234&gt;=1540),1,0)</f>
        <v>0</v>
      </c>
      <c r="BA234" s="162">
        <f>IF(AND(K234&lt;=1608,L234&gt;=1571),1,0)</f>
        <v>1</v>
      </c>
      <c r="BB234" s="162">
        <f>IF(AND(K234&lt;=1621,L234&gt;=1609),1,0)</f>
        <v>0</v>
      </c>
      <c r="BC234" s="162">
        <f>IF(AND(K234&lt;=1648,L234&gt;=1622),1,0)</f>
        <v>0</v>
      </c>
      <c r="BD234" s="162">
        <f>IF(AND(K234&lt;=1680,L234&gt;=1649),1,0)</f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 s="209" t="str">
        <f t="shared" si="15"/>
        <v>Notactive</v>
      </c>
      <c r="BK234" s="209" t="str">
        <f t="shared" si="16"/>
        <v>Stayer</v>
      </c>
      <c r="BL234" s="209" t="str">
        <f t="shared" si="17"/>
        <v>Notactive</v>
      </c>
      <c r="BM234" s="209" t="str">
        <f t="shared" si="18"/>
        <v>Notactive</v>
      </c>
      <c r="BN234" s="209" t="str">
        <f t="shared" si="19"/>
        <v>Notactive</v>
      </c>
    </row>
    <row r="235" spans="1:66" ht="12" customHeight="1">
      <c r="A235" s="118" t="s">
        <v>2332</v>
      </c>
      <c r="B235" s="118" t="s">
        <v>1939</v>
      </c>
      <c r="C235" s="244" t="s">
        <v>2331</v>
      </c>
      <c r="D235" s="245" t="s">
        <v>4163</v>
      </c>
      <c r="E235" s="245"/>
      <c r="F235" s="66" t="s">
        <v>43</v>
      </c>
      <c r="G235" s="66"/>
      <c r="H235"/>
      <c r="I235"/>
      <c r="J235" s="29">
        <v>0</v>
      </c>
      <c r="K235" s="114">
        <v>1591</v>
      </c>
      <c r="L235" s="115">
        <v>1595</v>
      </c>
      <c r="M235" s="240" t="str">
        <f>CONCATENATE(LEFT(K235,3),"0")</f>
        <v>1590</v>
      </c>
      <c r="N235" s="240" t="str">
        <f>CONCATENATE(LEFT(L235,3),"0")</f>
        <v>1590</v>
      </c>
      <c r="O235" s="30">
        <f>L235-K235</f>
        <v>4</v>
      </c>
      <c r="P235" s="27">
        <v>0</v>
      </c>
      <c r="Q235" s="27">
        <v>0</v>
      </c>
      <c r="R235"/>
      <c r="S235" s="248"/>
      <c r="T235" s="35" t="s">
        <v>103</v>
      </c>
      <c r="U235" s="104">
        <v>51.0167</v>
      </c>
      <c r="V235" s="124">
        <v>4.4667000000000003</v>
      </c>
      <c r="W235" s="32">
        <v>0</v>
      </c>
      <c r="X235" s="33">
        <v>0</v>
      </c>
      <c r="Y235" s="127">
        <v>0</v>
      </c>
      <c r="Z235" s="133"/>
      <c r="AA235" s="249"/>
      <c r="AB235"/>
      <c r="AC235"/>
      <c r="AD235" s="249"/>
      <c r="AE235"/>
      <c r="AF235" s="248"/>
      <c r="AG235" s="249"/>
      <c r="AH235"/>
      <c r="AI235" s="248"/>
      <c r="AJ235" s="249"/>
      <c r="AK235"/>
      <c r="AL235" s="248"/>
      <c r="AM235" s="251"/>
      <c r="AN235" s="250"/>
      <c r="AO235"/>
      <c r="AP235"/>
      <c r="AQ235"/>
      <c r="AR235"/>
      <c r="AS235"/>
      <c r="AT235" s="249"/>
      <c r="AU235" s="248"/>
      <c r="AV235" s="249"/>
      <c r="AW235" s="248"/>
      <c r="AX235" s="249"/>
      <c r="AY235" s="249">
        <v>1</v>
      </c>
      <c r="AZ235" s="162">
        <f>IF(AND(K235&lt;=1570,L235&gt;=1540),1,0)</f>
        <v>0</v>
      </c>
      <c r="BA235" s="162">
        <f>IF(AND(K235&lt;=1608,L235&gt;=1571),1,0)</f>
        <v>1</v>
      </c>
      <c r="BB235" s="162">
        <f>IF(AND(K235&lt;=1621,L235&gt;=1609),1,0)</f>
        <v>0</v>
      </c>
      <c r="BC235" s="162">
        <f>IF(AND(K235&lt;=1648,L235&gt;=1622),1,0)</f>
        <v>0</v>
      </c>
      <c r="BD235" s="162">
        <f>IF(AND(K235&lt;=1680,L235&gt;=1649),1,0)</f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 s="209" t="str">
        <f t="shared" si="15"/>
        <v>Notactive</v>
      </c>
      <c r="BK235" s="209" t="str">
        <f t="shared" si="16"/>
        <v>Stayer</v>
      </c>
      <c r="BL235" s="209" t="str">
        <f t="shared" si="17"/>
        <v>Notactive</v>
      </c>
      <c r="BM235" s="209" t="str">
        <f t="shared" si="18"/>
        <v>Notactive</v>
      </c>
      <c r="BN235" s="209" t="str">
        <f t="shared" si="19"/>
        <v>Notactive</v>
      </c>
    </row>
    <row r="236" spans="1:66" ht="12" customHeight="1">
      <c r="A236" s="118" t="s">
        <v>2334</v>
      </c>
      <c r="B236" s="118" t="s">
        <v>2335</v>
      </c>
      <c r="C236" s="242" t="s">
        <v>2333</v>
      </c>
      <c r="D236" s="245" t="s">
        <v>4163</v>
      </c>
      <c r="E236" s="246"/>
      <c r="F236" s="66" t="s">
        <v>43</v>
      </c>
      <c r="G236" s="66"/>
      <c r="H236"/>
      <c r="I236"/>
      <c r="J236" s="29">
        <v>0</v>
      </c>
      <c r="K236" s="114">
        <v>1592</v>
      </c>
      <c r="L236" s="115">
        <v>1596</v>
      </c>
      <c r="M236" s="240" t="str">
        <f>CONCATENATE(LEFT(K236,3),"0")</f>
        <v>1590</v>
      </c>
      <c r="N236" s="240" t="str">
        <f>CONCATENATE(LEFT(L236,3),"0")</f>
        <v>1590</v>
      </c>
      <c r="O236" s="30">
        <f>L236-K236</f>
        <v>4</v>
      </c>
      <c r="P236" s="27">
        <v>0</v>
      </c>
      <c r="Q236" s="27">
        <v>0</v>
      </c>
      <c r="R236"/>
      <c r="S236" s="248"/>
      <c r="T236" s="35" t="s">
        <v>103</v>
      </c>
      <c r="U236" s="104">
        <v>51.0167</v>
      </c>
      <c r="V236" s="124">
        <v>4.4667000000000003</v>
      </c>
      <c r="W236" s="32">
        <v>0</v>
      </c>
      <c r="X236" s="33">
        <v>0</v>
      </c>
      <c r="Y236" s="127">
        <v>0</v>
      </c>
      <c r="Z236" s="133"/>
      <c r="AA236" s="249"/>
      <c r="AB236"/>
      <c r="AC236"/>
      <c r="AD236" s="249"/>
      <c r="AE236"/>
      <c r="AF236" s="248"/>
      <c r="AG236" s="249"/>
      <c r="AH236"/>
      <c r="AI236" s="248"/>
      <c r="AJ236" s="249"/>
      <c r="AK236"/>
      <c r="AL236" s="248"/>
      <c r="AM236" s="251"/>
      <c r="AN236" s="250"/>
      <c r="AO236"/>
      <c r="AP236"/>
      <c r="AQ236"/>
      <c r="AR236"/>
      <c r="AS236"/>
      <c r="AT236" s="249"/>
      <c r="AU236" s="248"/>
      <c r="AV236" s="249"/>
      <c r="AW236" s="248"/>
      <c r="AX236" s="249"/>
      <c r="AY236" s="249">
        <v>1</v>
      </c>
      <c r="AZ236" s="162">
        <f>IF(AND(K236&lt;=1570,L236&gt;=1540),1,0)</f>
        <v>0</v>
      </c>
      <c r="BA236" s="162">
        <f>IF(AND(K236&lt;=1608,L236&gt;=1571),1,0)</f>
        <v>1</v>
      </c>
      <c r="BB236" s="162">
        <f>IF(AND(K236&lt;=1621,L236&gt;=1609),1,0)</f>
        <v>0</v>
      </c>
      <c r="BC236" s="162">
        <f>IF(AND(K236&lt;=1648,L236&gt;=1622),1,0)</f>
        <v>0</v>
      </c>
      <c r="BD236" s="162">
        <f>IF(AND(K236&lt;=1680,L236&gt;=1649),1,0)</f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 s="209" t="str">
        <f t="shared" si="15"/>
        <v>Notactive</v>
      </c>
      <c r="BK236" s="209" t="str">
        <f t="shared" si="16"/>
        <v>Stayer</v>
      </c>
      <c r="BL236" s="209" t="str">
        <f t="shared" si="17"/>
        <v>Notactive</v>
      </c>
      <c r="BM236" s="209" t="str">
        <f t="shared" si="18"/>
        <v>Notactive</v>
      </c>
      <c r="BN236" s="209" t="str">
        <f t="shared" si="19"/>
        <v>Notactive</v>
      </c>
    </row>
    <row r="237" spans="1:66" ht="12" customHeight="1">
      <c r="A237" s="118" t="s">
        <v>2337</v>
      </c>
      <c r="B237" s="118" t="s">
        <v>2315</v>
      </c>
      <c r="C237" s="244" t="s">
        <v>2336</v>
      </c>
      <c r="D237" s="245" t="s">
        <v>4163</v>
      </c>
      <c r="E237" s="245"/>
      <c r="F237" s="66" t="s">
        <v>39</v>
      </c>
      <c r="G237" s="66"/>
      <c r="H237"/>
      <c r="I237"/>
      <c r="J237" s="29">
        <v>0</v>
      </c>
      <c r="K237" s="114">
        <v>1592</v>
      </c>
      <c r="L237" s="115">
        <v>1596</v>
      </c>
      <c r="M237" s="240" t="str">
        <f>CONCATENATE(LEFT(K237,3),"0")</f>
        <v>1590</v>
      </c>
      <c r="N237" s="240" t="str">
        <f>CONCATENATE(LEFT(L237,3),"0")</f>
        <v>1590</v>
      </c>
      <c r="O237" s="30">
        <f>L237-K237</f>
        <v>4</v>
      </c>
      <c r="P237" s="27">
        <v>0</v>
      </c>
      <c r="Q237" s="27">
        <v>0</v>
      </c>
      <c r="R237"/>
      <c r="S237" s="248"/>
      <c r="T237" s="35" t="s">
        <v>103</v>
      </c>
      <c r="U237" s="104">
        <v>51.0167</v>
      </c>
      <c r="V237" s="124">
        <v>4.4667000000000003</v>
      </c>
      <c r="W237" s="32">
        <v>0</v>
      </c>
      <c r="X237" s="33">
        <v>0</v>
      </c>
      <c r="Y237" s="127">
        <v>0</v>
      </c>
      <c r="Z237" s="133"/>
      <c r="AA237" s="249"/>
      <c r="AB237"/>
      <c r="AC237"/>
      <c r="AD237" s="249"/>
      <c r="AE237"/>
      <c r="AF237" s="248"/>
      <c r="AG237" s="249"/>
      <c r="AH237"/>
      <c r="AI237" s="248"/>
      <c r="AJ237" s="249"/>
      <c r="AK237"/>
      <c r="AL237" s="248"/>
      <c r="AM237" s="251"/>
      <c r="AN237" s="250"/>
      <c r="AO237"/>
      <c r="AP237"/>
      <c r="AQ237"/>
      <c r="AR237"/>
      <c r="AS237"/>
      <c r="AT237" s="249"/>
      <c r="AU237" s="248"/>
      <c r="AV237" s="249"/>
      <c r="AW237" s="248"/>
      <c r="AX237" s="249"/>
      <c r="AY237" s="249">
        <v>1</v>
      </c>
      <c r="AZ237" s="162">
        <f>IF(AND(K237&lt;=1570,L237&gt;=1540),1,0)</f>
        <v>0</v>
      </c>
      <c r="BA237" s="162">
        <f>IF(AND(K237&lt;=1608,L237&gt;=1571),1,0)</f>
        <v>1</v>
      </c>
      <c r="BB237" s="162">
        <f>IF(AND(K237&lt;=1621,L237&gt;=1609),1,0)</f>
        <v>0</v>
      </c>
      <c r="BC237" s="162">
        <f>IF(AND(K237&lt;=1648,L237&gt;=1622),1,0)</f>
        <v>0</v>
      </c>
      <c r="BD237" s="162">
        <f>IF(AND(K237&lt;=1680,L237&gt;=1649),1,0)</f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 s="209" t="str">
        <f t="shared" si="15"/>
        <v>Notactive</v>
      </c>
      <c r="BK237" s="209" t="str">
        <f t="shared" si="16"/>
        <v>Stayer</v>
      </c>
      <c r="BL237" s="209" t="str">
        <f t="shared" si="17"/>
        <v>Notactive</v>
      </c>
      <c r="BM237" s="209" t="str">
        <f t="shared" si="18"/>
        <v>Notactive</v>
      </c>
      <c r="BN237" s="209" t="str">
        <f t="shared" si="19"/>
        <v>Notactive</v>
      </c>
    </row>
    <row r="238" spans="1:66" ht="12" customHeight="1">
      <c r="A238" s="118" t="s">
        <v>2339</v>
      </c>
      <c r="B238" s="118" t="s">
        <v>2340</v>
      </c>
      <c r="C238" s="242" t="s">
        <v>2338</v>
      </c>
      <c r="D238" s="245" t="s">
        <v>4163</v>
      </c>
      <c r="E238" s="246"/>
      <c r="F238" s="66" t="s">
        <v>43</v>
      </c>
      <c r="G238" s="66"/>
      <c r="H238"/>
      <c r="I238"/>
      <c r="J238" s="29">
        <v>0</v>
      </c>
      <c r="K238" s="114">
        <v>1593</v>
      </c>
      <c r="L238" s="115">
        <v>1597</v>
      </c>
      <c r="M238" s="240" t="str">
        <f>CONCATENATE(LEFT(K238,3),"0")</f>
        <v>1590</v>
      </c>
      <c r="N238" s="240" t="str">
        <f>CONCATENATE(LEFT(L238,3),"0")</f>
        <v>1590</v>
      </c>
      <c r="O238" s="30">
        <f>L238-K238</f>
        <v>4</v>
      </c>
      <c r="P238" s="27">
        <v>0</v>
      </c>
      <c r="Q238" s="27">
        <v>0</v>
      </c>
      <c r="R238"/>
      <c r="S238" s="248"/>
      <c r="T238" s="35" t="s">
        <v>103</v>
      </c>
      <c r="U238" s="104">
        <v>51.0167</v>
      </c>
      <c r="V238" s="124">
        <v>4.4667000000000003</v>
      </c>
      <c r="W238" s="32">
        <v>0</v>
      </c>
      <c r="X238" s="33">
        <v>0</v>
      </c>
      <c r="Y238" s="127">
        <v>0</v>
      </c>
      <c r="Z238" s="133"/>
      <c r="AA238" s="249"/>
      <c r="AB238"/>
      <c r="AC238"/>
      <c r="AD238" s="249"/>
      <c r="AE238"/>
      <c r="AF238" s="248"/>
      <c r="AG238" s="249"/>
      <c r="AH238"/>
      <c r="AI238" s="248"/>
      <c r="AJ238" s="249"/>
      <c r="AK238"/>
      <c r="AL238" s="248"/>
      <c r="AM238" s="251"/>
      <c r="AN238" s="250"/>
      <c r="AO238"/>
      <c r="AP238"/>
      <c r="AQ238"/>
      <c r="AR238"/>
      <c r="AS238"/>
      <c r="AT238" s="249"/>
      <c r="AU238" s="248"/>
      <c r="AV238" s="249"/>
      <c r="AW238" s="248"/>
      <c r="AX238" s="249"/>
      <c r="AY238" s="249">
        <v>1</v>
      </c>
      <c r="AZ238" s="162">
        <f>IF(AND(K238&lt;=1570,L238&gt;=1540),1,0)</f>
        <v>0</v>
      </c>
      <c r="BA238" s="162">
        <f>IF(AND(K238&lt;=1608,L238&gt;=1571),1,0)</f>
        <v>1</v>
      </c>
      <c r="BB238" s="162">
        <f>IF(AND(K238&lt;=1621,L238&gt;=1609),1,0)</f>
        <v>0</v>
      </c>
      <c r="BC238" s="162">
        <f>IF(AND(K238&lt;=1648,L238&gt;=1622),1,0)</f>
        <v>0</v>
      </c>
      <c r="BD238" s="162">
        <f>IF(AND(K238&lt;=1680,L238&gt;=1649),1,0)</f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 s="209" t="str">
        <f t="shared" si="15"/>
        <v>Notactive</v>
      </c>
      <c r="BK238" s="209" t="str">
        <f t="shared" si="16"/>
        <v>Stayer</v>
      </c>
      <c r="BL238" s="209" t="str">
        <f t="shared" si="17"/>
        <v>Notactive</v>
      </c>
      <c r="BM238" s="209" t="str">
        <f t="shared" si="18"/>
        <v>Notactive</v>
      </c>
      <c r="BN238" s="209" t="str">
        <f t="shared" si="19"/>
        <v>Notactive</v>
      </c>
    </row>
    <row r="239" spans="1:66" ht="12" customHeight="1">
      <c r="A239" s="118" t="s">
        <v>2342</v>
      </c>
      <c r="B239" s="118" t="s">
        <v>2343</v>
      </c>
      <c r="C239" s="244" t="s">
        <v>2341</v>
      </c>
      <c r="D239" s="245" t="s">
        <v>4163</v>
      </c>
      <c r="E239" s="245"/>
      <c r="F239" s="66" t="s">
        <v>156</v>
      </c>
      <c r="G239" s="66"/>
      <c r="H239"/>
      <c r="I239"/>
      <c r="J239" s="29">
        <v>0</v>
      </c>
      <c r="K239" s="114">
        <v>1593</v>
      </c>
      <c r="L239" s="115">
        <v>1597</v>
      </c>
      <c r="M239" s="240" t="str">
        <f>CONCATENATE(LEFT(K239,3),"0")</f>
        <v>1590</v>
      </c>
      <c r="N239" s="240" t="str">
        <f>CONCATENATE(LEFT(L239,3),"0")</f>
        <v>1590</v>
      </c>
      <c r="O239" s="30">
        <f>L239-K239</f>
        <v>4</v>
      </c>
      <c r="P239" s="27">
        <v>0</v>
      </c>
      <c r="Q239" s="27">
        <v>0</v>
      </c>
      <c r="R239"/>
      <c r="S239" s="248"/>
      <c r="T239" s="35" t="s">
        <v>103</v>
      </c>
      <c r="U239" s="104">
        <v>51.0167</v>
      </c>
      <c r="V239" s="124">
        <v>4.4667000000000003</v>
      </c>
      <c r="W239" s="32">
        <v>0</v>
      </c>
      <c r="X239" s="33">
        <v>0</v>
      </c>
      <c r="Y239" s="127">
        <v>0</v>
      </c>
      <c r="Z239" s="133"/>
      <c r="AA239" s="249"/>
      <c r="AB239"/>
      <c r="AC239"/>
      <c r="AD239" s="249"/>
      <c r="AE239"/>
      <c r="AF239" s="248"/>
      <c r="AG239" s="249"/>
      <c r="AH239"/>
      <c r="AI239" s="248"/>
      <c r="AJ239" s="249"/>
      <c r="AK239"/>
      <c r="AL239" s="248"/>
      <c r="AM239" s="251"/>
      <c r="AN239" s="250"/>
      <c r="AO239"/>
      <c r="AP239"/>
      <c r="AQ239"/>
      <c r="AR239"/>
      <c r="AS239"/>
      <c r="AT239" s="249"/>
      <c r="AU239" s="248"/>
      <c r="AV239" s="249"/>
      <c r="AW239" s="248"/>
      <c r="AX239" s="249"/>
      <c r="AY239" s="249">
        <v>1</v>
      </c>
      <c r="AZ239" s="162">
        <f>IF(AND(K239&lt;=1570,L239&gt;=1540),1,0)</f>
        <v>0</v>
      </c>
      <c r="BA239" s="162">
        <f>IF(AND(K239&lt;=1608,L239&gt;=1571),1,0)</f>
        <v>1</v>
      </c>
      <c r="BB239" s="162">
        <f>IF(AND(K239&lt;=1621,L239&gt;=1609),1,0)</f>
        <v>0</v>
      </c>
      <c r="BC239" s="162">
        <f>IF(AND(K239&lt;=1648,L239&gt;=1622),1,0)</f>
        <v>0</v>
      </c>
      <c r="BD239" s="162">
        <f>IF(AND(K239&lt;=1680,L239&gt;=1649),1,0)</f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 s="209" t="str">
        <f t="shared" si="15"/>
        <v>Notactive</v>
      </c>
      <c r="BK239" s="209" t="str">
        <f t="shared" si="16"/>
        <v>Stayer</v>
      </c>
      <c r="BL239" s="209" t="str">
        <f t="shared" si="17"/>
        <v>Notactive</v>
      </c>
      <c r="BM239" s="209" t="str">
        <f t="shared" si="18"/>
        <v>Notactive</v>
      </c>
      <c r="BN239" s="209" t="str">
        <f t="shared" si="19"/>
        <v>Notactive</v>
      </c>
    </row>
    <row r="240" spans="1:66" ht="12" customHeight="1">
      <c r="A240" s="118" t="s">
        <v>2345</v>
      </c>
      <c r="B240" s="118" t="s">
        <v>2346</v>
      </c>
      <c r="C240" s="242" t="s">
        <v>2344</v>
      </c>
      <c r="D240" s="245" t="s">
        <v>4163</v>
      </c>
      <c r="E240" s="246"/>
      <c r="F240" s="66" t="s">
        <v>43</v>
      </c>
      <c r="G240" s="66"/>
      <c r="H240"/>
      <c r="I240"/>
      <c r="J240" s="29">
        <v>0</v>
      </c>
      <c r="K240" s="114">
        <v>1593</v>
      </c>
      <c r="L240" s="115">
        <v>1597</v>
      </c>
      <c r="M240" s="240" t="str">
        <f>CONCATENATE(LEFT(K240,3),"0")</f>
        <v>1590</v>
      </c>
      <c r="N240" s="240" t="str">
        <f>CONCATENATE(LEFT(L240,3),"0")</f>
        <v>1590</v>
      </c>
      <c r="O240" s="30">
        <f>L240-K240</f>
        <v>4</v>
      </c>
      <c r="P240" s="27">
        <v>0</v>
      </c>
      <c r="Q240" s="27">
        <v>0</v>
      </c>
      <c r="R240"/>
      <c r="S240" s="248"/>
      <c r="T240" s="35" t="s">
        <v>103</v>
      </c>
      <c r="U240" s="104">
        <v>51.0167</v>
      </c>
      <c r="V240" s="124">
        <v>4.4667000000000003</v>
      </c>
      <c r="W240" s="32">
        <v>0</v>
      </c>
      <c r="X240" s="33">
        <v>0</v>
      </c>
      <c r="Y240" s="127">
        <v>0</v>
      </c>
      <c r="Z240" s="133"/>
      <c r="AA240" s="249"/>
      <c r="AB240"/>
      <c r="AC240"/>
      <c r="AD240" s="249"/>
      <c r="AE240"/>
      <c r="AF240" s="248"/>
      <c r="AG240" s="249"/>
      <c r="AH240"/>
      <c r="AI240" s="248"/>
      <c r="AJ240" s="249"/>
      <c r="AK240"/>
      <c r="AL240" s="248"/>
      <c r="AM240" s="251"/>
      <c r="AN240" s="250"/>
      <c r="AO240"/>
      <c r="AP240"/>
      <c r="AQ240"/>
      <c r="AR240"/>
      <c r="AS240"/>
      <c r="AT240" s="249"/>
      <c r="AU240" s="248"/>
      <c r="AV240" s="249"/>
      <c r="AW240" s="248"/>
      <c r="AX240" s="249"/>
      <c r="AY240" s="249">
        <v>1</v>
      </c>
      <c r="AZ240" s="162">
        <f>IF(AND(K240&lt;=1570,L240&gt;=1540),1,0)</f>
        <v>0</v>
      </c>
      <c r="BA240" s="162">
        <f>IF(AND(K240&lt;=1608,L240&gt;=1571),1,0)</f>
        <v>1</v>
      </c>
      <c r="BB240" s="162">
        <f>IF(AND(K240&lt;=1621,L240&gt;=1609),1,0)</f>
        <v>0</v>
      </c>
      <c r="BC240" s="162">
        <f>IF(AND(K240&lt;=1648,L240&gt;=1622),1,0)</f>
        <v>0</v>
      </c>
      <c r="BD240" s="162">
        <f>IF(AND(K240&lt;=1680,L240&gt;=1649),1,0)</f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 s="209" t="str">
        <f t="shared" si="15"/>
        <v>Notactive</v>
      </c>
      <c r="BK240" s="209" t="str">
        <f t="shared" si="16"/>
        <v>Stayer</v>
      </c>
      <c r="BL240" s="209" t="str">
        <f t="shared" si="17"/>
        <v>Notactive</v>
      </c>
      <c r="BM240" s="209" t="str">
        <f t="shared" si="18"/>
        <v>Notactive</v>
      </c>
      <c r="BN240" s="209" t="str">
        <f t="shared" si="19"/>
        <v>Notactive</v>
      </c>
    </row>
    <row r="241" spans="1:66" ht="12" customHeight="1">
      <c r="A241" s="118" t="s">
        <v>2348</v>
      </c>
      <c r="B241" s="118" t="s">
        <v>2349</v>
      </c>
      <c r="C241" s="244" t="s">
        <v>2347</v>
      </c>
      <c r="D241" s="245" t="s">
        <v>4163</v>
      </c>
      <c r="E241" s="245"/>
      <c r="F241" s="66" t="s">
        <v>43</v>
      </c>
      <c r="G241" s="66"/>
      <c r="H241"/>
      <c r="I241"/>
      <c r="J241" s="29">
        <v>0</v>
      </c>
      <c r="K241" s="114">
        <v>1593</v>
      </c>
      <c r="L241" s="115">
        <v>1597</v>
      </c>
      <c r="M241" s="240" t="str">
        <f>CONCATENATE(LEFT(K241,3),"0")</f>
        <v>1590</v>
      </c>
      <c r="N241" s="240" t="str">
        <f>CONCATENATE(LEFT(L241,3),"0")</f>
        <v>1590</v>
      </c>
      <c r="O241" s="30">
        <f>L241-K241</f>
        <v>4</v>
      </c>
      <c r="P241" s="27">
        <v>0</v>
      </c>
      <c r="Q241" s="27">
        <v>0</v>
      </c>
      <c r="R241"/>
      <c r="S241" s="248"/>
      <c r="T241" s="35" t="s">
        <v>103</v>
      </c>
      <c r="U241" s="104">
        <v>51.0167</v>
      </c>
      <c r="V241" s="124">
        <v>4.4667000000000003</v>
      </c>
      <c r="W241" s="32">
        <v>0</v>
      </c>
      <c r="X241" s="33">
        <v>0</v>
      </c>
      <c r="Y241" s="127">
        <v>0</v>
      </c>
      <c r="Z241" s="133"/>
      <c r="AA241" s="249"/>
      <c r="AB241"/>
      <c r="AC241"/>
      <c r="AD241" s="249"/>
      <c r="AE241"/>
      <c r="AF241" s="248"/>
      <c r="AG241" s="249"/>
      <c r="AH241"/>
      <c r="AI241" s="248"/>
      <c r="AJ241" s="249"/>
      <c r="AK241"/>
      <c r="AL241" s="248"/>
      <c r="AM241" s="251"/>
      <c r="AN241" s="250"/>
      <c r="AO241"/>
      <c r="AP241"/>
      <c r="AQ241"/>
      <c r="AR241"/>
      <c r="AS241"/>
      <c r="AT241" s="249"/>
      <c r="AU241" s="248"/>
      <c r="AV241" s="249"/>
      <c r="AW241" s="248"/>
      <c r="AX241" s="249"/>
      <c r="AY241" s="249">
        <v>1</v>
      </c>
      <c r="AZ241" s="162">
        <f>IF(AND(K241&lt;=1570,L241&gt;=1540),1,0)</f>
        <v>0</v>
      </c>
      <c r="BA241" s="162">
        <f>IF(AND(K241&lt;=1608,L241&gt;=1571),1,0)</f>
        <v>1</v>
      </c>
      <c r="BB241" s="162">
        <f>IF(AND(K241&lt;=1621,L241&gt;=1609),1,0)</f>
        <v>0</v>
      </c>
      <c r="BC241" s="162">
        <f>IF(AND(K241&lt;=1648,L241&gt;=1622),1,0)</f>
        <v>0</v>
      </c>
      <c r="BD241" s="162">
        <f>IF(AND(K241&lt;=1680,L241&gt;=1649),1,0)</f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 s="209" t="str">
        <f t="shared" si="15"/>
        <v>Notactive</v>
      </c>
      <c r="BK241" s="209" t="str">
        <f t="shared" si="16"/>
        <v>Stayer</v>
      </c>
      <c r="BL241" s="209" t="str">
        <f t="shared" si="17"/>
        <v>Notactive</v>
      </c>
      <c r="BM241" s="209" t="str">
        <f t="shared" si="18"/>
        <v>Notactive</v>
      </c>
      <c r="BN241" s="209" t="str">
        <f t="shared" si="19"/>
        <v>Notactive</v>
      </c>
    </row>
    <row r="242" spans="1:66" ht="12" customHeight="1">
      <c r="A242" s="118" t="s">
        <v>2351</v>
      </c>
      <c r="B242" s="118" t="s">
        <v>1928</v>
      </c>
      <c r="C242" s="242" t="s">
        <v>2350</v>
      </c>
      <c r="D242" s="245" t="s">
        <v>4163</v>
      </c>
      <c r="E242" s="246"/>
      <c r="F242" s="66" t="s">
        <v>74</v>
      </c>
      <c r="G242" s="66"/>
      <c r="H242"/>
      <c r="I242"/>
      <c r="J242" s="29">
        <v>0</v>
      </c>
      <c r="K242" s="114">
        <v>1593</v>
      </c>
      <c r="L242" s="115">
        <v>1597</v>
      </c>
      <c r="M242" s="240" t="str">
        <f>CONCATENATE(LEFT(K242,3),"0")</f>
        <v>1590</v>
      </c>
      <c r="N242" s="240" t="str">
        <f>CONCATENATE(LEFT(L242,3),"0")</f>
        <v>1590</v>
      </c>
      <c r="O242" s="30">
        <f>L242-K242</f>
        <v>4</v>
      </c>
      <c r="P242" s="27">
        <v>0</v>
      </c>
      <c r="Q242" s="27">
        <v>0</v>
      </c>
      <c r="R242"/>
      <c r="S242" s="248"/>
      <c r="T242" s="35" t="s">
        <v>103</v>
      </c>
      <c r="U242" s="104">
        <v>51.0167</v>
      </c>
      <c r="V242" s="124">
        <v>4.4667000000000003</v>
      </c>
      <c r="W242" s="32">
        <v>0</v>
      </c>
      <c r="X242" s="33">
        <v>0</v>
      </c>
      <c r="Y242" s="127">
        <v>0</v>
      </c>
      <c r="Z242" s="133"/>
      <c r="AA242" s="249"/>
      <c r="AB242"/>
      <c r="AC242"/>
      <c r="AD242" s="249"/>
      <c r="AE242"/>
      <c r="AF242" s="248"/>
      <c r="AG242" s="249"/>
      <c r="AH242"/>
      <c r="AI242" s="248"/>
      <c r="AJ242" s="249"/>
      <c r="AK242"/>
      <c r="AL242" s="248"/>
      <c r="AM242" s="251"/>
      <c r="AN242" s="250"/>
      <c r="AO242"/>
      <c r="AP242"/>
      <c r="AQ242"/>
      <c r="AR242"/>
      <c r="AS242"/>
      <c r="AT242" s="249"/>
      <c r="AU242" s="248"/>
      <c r="AV242" s="249"/>
      <c r="AW242" s="248"/>
      <c r="AX242" s="249"/>
      <c r="AY242" s="249">
        <v>1</v>
      </c>
      <c r="AZ242" s="162">
        <f>IF(AND(K242&lt;=1570,L242&gt;=1540),1,0)</f>
        <v>0</v>
      </c>
      <c r="BA242" s="162">
        <f>IF(AND(K242&lt;=1608,L242&gt;=1571),1,0)</f>
        <v>1</v>
      </c>
      <c r="BB242" s="162">
        <f>IF(AND(K242&lt;=1621,L242&gt;=1609),1,0)</f>
        <v>0</v>
      </c>
      <c r="BC242" s="162">
        <f>IF(AND(K242&lt;=1648,L242&gt;=1622),1,0)</f>
        <v>0</v>
      </c>
      <c r="BD242" s="162">
        <f>IF(AND(K242&lt;=1680,L242&gt;=1649),1,0)</f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 s="209" t="str">
        <f t="shared" si="15"/>
        <v>Notactive</v>
      </c>
      <c r="BK242" s="209" t="str">
        <f t="shared" si="16"/>
        <v>Stayer</v>
      </c>
      <c r="BL242" s="209" t="str">
        <f t="shared" si="17"/>
        <v>Notactive</v>
      </c>
      <c r="BM242" s="209" t="str">
        <f t="shared" si="18"/>
        <v>Notactive</v>
      </c>
      <c r="BN242" s="209" t="str">
        <f t="shared" si="19"/>
        <v>Notactive</v>
      </c>
    </row>
    <row r="243" spans="1:66" ht="12" customHeight="1">
      <c r="A243" s="118" t="s">
        <v>2353</v>
      </c>
      <c r="B243" s="118" t="s">
        <v>2241</v>
      </c>
      <c r="C243" s="244" t="s">
        <v>2352</v>
      </c>
      <c r="D243" s="245" t="s">
        <v>4163</v>
      </c>
      <c r="E243" s="245"/>
      <c r="F243" s="66" t="s">
        <v>74</v>
      </c>
      <c r="G243" s="66"/>
      <c r="H243"/>
      <c r="I243"/>
      <c r="J243" s="29">
        <v>0</v>
      </c>
      <c r="K243" s="114">
        <v>1593</v>
      </c>
      <c r="L243" s="115">
        <v>1597</v>
      </c>
      <c r="M243" s="240" t="str">
        <f>CONCATENATE(LEFT(K243,3),"0")</f>
        <v>1590</v>
      </c>
      <c r="N243" s="240" t="str">
        <f>CONCATENATE(LEFT(L243,3),"0")</f>
        <v>1590</v>
      </c>
      <c r="O243" s="30">
        <f>L243-K243</f>
        <v>4</v>
      </c>
      <c r="P243" s="27">
        <v>0</v>
      </c>
      <c r="Q243" s="27">
        <v>0</v>
      </c>
      <c r="R243"/>
      <c r="S243" s="248"/>
      <c r="T243" s="35" t="s">
        <v>103</v>
      </c>
      <c r="U243" s="104">
        <v>51.0167</v>
      </c>
      <c r="V243" s="124">
        <v>4.4667000000000003</v>
      </c>
      <c r="W243" s="32">
        <v>0</v>
      </c>
      <c r="X243" s="33">
        <v>0</v>
      </c>
      <c r="Y243" s="127">
        <v>0</v>
      </c>
      <c r="Z243" s="133"/>
      <c r="AA243" s="249"/>
      <c r="AB243"/>
      <c r="AC243"/>
      <c r="AD243" s="249"/>
      <c r="AE243"/>
      <c r="AF243" s="248"/>
      <c r="AG243" s="249"/>
      <c r="AH243"/>
      <c r="AI243" s="248"/>
      <c r="AJ243" s="249"/>
      <c r="AK243"/>
      <c r="AL243" s="248"/>
      <c r="AM243" s="251"/>
      <c r="AN243" s="250"/>
      <c r="AO243"/>
      <c r="AP243"/>
      <c r="AQ243"/>
      <c r="AR243"/>
      <c r="AS243"/>
      <c r="AT243" s="249"/>
      <c r="AU243" s="248"/>
      <c r="AV243" s="249"/>
      <c r="AW243" s="248"/>
      <c r="AX243" s="249"/>
      <c r="AY243" s="249">
        <v>1</v>
      </c>
      <c r="AZ243" s="162">
        <f>IF(AND(K243&lt;=1570,L243&gt;=1540),1,0)</f>
        <v>0</v>
      </c>
      <c r="BA243" s="162">
        <f>IF(AND(K243&lt;=1608,L243&gt;=1571),1,0)</f>
        <v>1</v>
      </c>
      <c r="BB243" s="162">
        <f>IF(AND(K243&lt;=1621,L243&gt;=1609),1,0)</f>
        <v>0</v>
      </c>
      <c r="BC243" s="162">
        <f>IF(AND(K243&lt;=1648,L243&gt;=1622),1,0)</f>
        <v>0</v>
      </c>
      <c r="BD243" s="162">
        <f>IF(AND(K243&lt;=1680,L243&gt;=1649),1,0)</f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 s="209" t="str">
        <f t="shared" si="15"/>
        <v>Notactive</v>
      </c>
      <c r="BK243" s="209" t="str">
        <f t="shared" si="16"/>
        <v>Stayer</v>
      </c>
      <c r="BL243" s="209" t="str">
        <f t="shared" si="17"/>
        <v>Notactive</v>
      </c>
      <c r="BM243" s="209" t="str">
        <f t="shared" si="18"/>
        <v>Notactive</v>
      </c>
      <c r="BN243" s="209" t="str">
        <f t="shared" si="19"/>
        <v>Notactive</v>
      </c>
    </row>
    <row r="244" spans="1:66" ht="12" customHeight="1">
      <c r="A244" s="118" t="s">
        <v>2355</v>
      </c>
      <c r="B244" s="118" t="s">
        <v>2356</v>
      </c>
      <c r="C244" s="242" t="s">
        <v>2354</v>
      </c>
      <c r="D244" s="245" t="s">
        <v>4163</v>
      </c>
      <c r="E244" s="246"/>
      <c r="F244" s="66" t="s">
        <v>43</v>
      </c>
      <c r="G244" s="66"/>
      <c r="H244"/>
      <c r="I244"/>
      <c r="J244" s="29">
        <v>0</v>
      </c>
      <c r="K244" s="114">
        <v>1594</v>
      </c>
      <c r="L244" s="115">
        <v>1598</v>
      </c>
      <c r="M244" s="240" t="str">
        <f>CONCATENATE(LEFT(K244,3),"0")</f>
        <v>1590</v>
      </c>
      <c r="N244" s="240" t="str">
        <f>CONCATENATE(LEFT(L244,3),"0")</f>
        <v>1590</v>
      </c>
      <c r="O244" s="30">
        <f>L244-K244</f>
        <v>4</v>
      </c>
      <c r="P244" s="27">
        <v>0</v>
      </c>
      <c r="Q244" s="27">
        <v>0</v>
      </c>
      <c r="R244"/>
      <c r="S244" s="248"/>
      <c r="T244" s="35" t="s">
        <v>103</v>
      </c>
      <c r="U244" s="104">
        <v>51.0167</v>
      </c>
      <c r="V244" s="124">
        <v>4.4667000000000003</v>
      </c>
      <c r="W244" s="32">
        <v>0</v>
      </c>
      <c r="X244" s="33">
        <v>0</v>
      </c>
      <c r="Y244" s="127">
        <v>0</v>
      </c>
      <c r="Z244" s="133"/>
      <c r="AA244" s="249"/>
      <c r="AB244"/>
      <c r="AC244"/>
      <c r="AD244" s="249"/>
      <c r="AE244"/>
      <c r="AF244" s="248"/>
      <c r="AG244" s="249"/>
      <c r="AH244"/>
      <c r="AI244" s="248"/>
      <c r="AJ244" s="249"/>
      <c r="AK244"/>
      <c r="AL244" s="248"/>
      <c r="AM244" s="251"/>
      <c r="AN244" s="250"/>
      <c r="AO244"/>
      <c r="AP244"/>
      <c r="AQ244"/>
      <c r="AR244"/>
      <c r="AS244"/>
      <c r="AT244" s="249"/>
      <c r="AU244" s="248"/>
      <c r="AV244" s="249"/>
      <c r="AW244" s="248"/>
      <c r="AX244" s="249"/>
      <c r="AY244" s="249">
        <v>1</v>
      </c>
      <c r="AZ244" s="162">
        <f>IF(AND(K244&lt;=1570,L244&gt;=1540),1,0)</f>
        <v>0</v>
      </c>
      <c r="BA244" s="162">
        <f>IF(AND(K244&lt;=1608,L244&gt;=1571),1,0)</f>
        <v>1</v>
      </c>
      <c r="BB244" s="162">
        <f>IF(AND(K244&lt;=1621,L244&gt;=1609),1,0)</f>
        <v>0</v>
      </c>
      <c r="BC244" s="162">
        <f>IF(AND(K244&lt;=1648,L244&gt;=1622),1,0)</f>
        <v>0</v>
      </c>
      <c r="BD244" s="162">
        <f>IF(AND(K244&lt;=1680,L244&gt;=1649),1,0)</f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 s="209" t="str">
        <f t="shared" si="15"/>
        <v>Notactive</v>
      </c>
      <c r="BK244" s="209" t="str">
        <f t="shared" si="16"/>
        <v>Stayer</v>
      </c>
      <c r="BL244" s="209" t="str">
        <f t="shared" si="17"/>
        <v>Notactive</v>
      </c>
      <c r="BM244" s="209" t="str">
        <f t="shared" si="18"/>
        <v>Notactive</v>
      </c>
      <c r="BN244" s="209" t="str">
        <f t="shared" si="19"/>
        <v>Notactive</v>
      </c>
    </row>
    <row r="245" spans="1:66" ht="12" customHeight="1">
      <c r="A245" s="118" t="s">
        <v>2358</v>
      </c>
      <c r="B245" s="118" t="s">
        <v>2359</v>
      </c>
      <c r="C245" s="244" t="s">
        <v>2357</v>
      </c>
      <c r="D245" s="245" t="s">
        <v>4163</v>
      </c>
      <c r="E245" s="245"/>
      <c r="F245" s="66" t="s">
        <v>39</v>
      </c>
      <c r="G245" s="66"/>
      <c r="H245"/>
      <c r="I245"/>
      <c r="J245" s="29">
        <v>0</v>
      </c>
      <c r="K245" s="114">
        <v>1594</v>
      </c>
      <c r="L245" s="115">
        <v>1598</v>
      </c>
      <c r="M245" s="240" t="str">
        <f>CONCATENATE(LEFT(K245,3),"0")</f>
        <v>1590</v>
      </c>
      <c r="N245" s="240" t="str">
        <f>CONCATENATE(LEFT(L245,3),"0")</f>
        <v>1590</v>
      </c>
      <c r="O245" s="30">
        <f>L245-K245</f>
        <v>4</v>
      </c>
      <c r="P245" s="27">
        <v>0</v>
      </c>
      <c r="Q245" s="27">
        <v>0</v>
      </c>
      <c r="R245"/>
      <c r="S245" s="248"/>
      <c r="T245" s="35" t="s">
        <v>103</v>
      </c>
      <c r="U245" s="104">
        <v>51.0167</v>
      </c>
      <c r="V245" s="124">
        <v>4.4667000000000003</v>
      </c>
      <c r="W245" s="32">
        <v>0</v>
      </c>
      <c r="X245" s="33">
        <v>0</v>
      </c>
      <c r="Y245" s="127">
        <v>0</v>
      </c>
      <c r="Z245" s="133"/>
      <c r="AA245" s="249"/>
      <c r="AB245"/>
      <c r="AC245"/>
      <c r="AD245" s="249"/>
      <c r="AE245"/>
      <c r="AF245" s="248"/>
      <c r="AG245" s="249"/>
      <c r="AH245"/>
      <c r="AI245" s="248"/>
      <c r="AJ245" s="249"/>
      <c r="AK245"/>
      <c r="AL245" s="248"/>
      <c r="AM245" s="251"/>
      <c r="AN245" s="250"/>
      <c r="AO245"/>
      <c r="AP245"/>
      <c r="AQ245"/>
      <c r="AR245"/>
      <c r="AS245"/>
      <c r="AT245" s="249"/>
      <c r="AU245" s="248"/>
      <c r="AV245" s="249"/>
      <c r="AW245" s="248"/>
      <c r="AX245" s="249"/>
      <c r="AY245" s="249">
        <v>1</v>
      </c>
      <c r="AZ245" s="162">
        <f>IF(AND(K245&lt;=1570,L245&gt;=1540),1,0)</f>
        <v>0</v>
      </c>
      <c r="BA245" s="162">
        <f>IF(AND(K245&lt;=1608,L245&gt;=1571),1,0)</f>
        <v>1</v>
      </c>
      <c r="BB245" s="162">
        <f>IF(AND(K245&lt;=1621,L245&gt;=1609),1,0)</f>
        <v>0</v>
      </c>
      <c r="BC245" s="162">
        <f>IF(AND(K245&lt;=1648,L245&gt;=1622),1,0)</f>
        <v>0</v>
      </c>
      <c r="BD245" s="162">
        <f>IF(AND(K245&lt;=1680,L245&gt;=1649),1,0)</f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 s="209" t="str">
        <f t="shared" si="15"/>
        <v>Notactive</v>
      </c>
      <c r="BK245" s="209" t="str">
        <f t="shared" si="16"/>
        <v>Stayer</v>
      </c>
      <c r="BL245" s="209" t="str">
        <f t="shared" si="17"/>
        <v>Notactive</v>
      </c>
      <c r="BM245" s="209" t="str">
        <f t="shared" si="18"/>
        <v>Notactive</v>
      </c>
      <c r="BN245" s="209" t="str">
        <f t="shared" si="19"/>
        <v>Notactive</v>
      </c>
    </row>
    <row r="246" spans="1:66" ht="12" customHeight="1">
      <c r="A246" s="118" t="s">
        <v>2361</v>
      </c>
      <c r="B246" s="118" t="s">
        <v>2303</v>
      </c>
      <c r="C246" s="242" t="s">
        <v>2360</v>
      </c>
      <c r="D246" s="245" t="s">
        <v>4163</v>
      </c>
      <c r="E246" s="246"/>
      <c r="F246" s="66" t="s">
        <v>43</v>
      </c>
      <c r="G246" s="66"/>
      <c r="H246"/>
      <c r="I246"/>
      <c r="J246" s="29">
        <v>0</v>
      </c>
      <c r="K246" s="114">
        <v>1594</v>
      </c>
      <c r="L246" s="115">
        <v>1598</v>
      </c>
      <c r="M246" s="240" t="str">
        <f>CONCATENATE(LEFT(K246,3),"0")</f>
        <v>1590</v>
      </c>
      <c r="N246" s="240" t="str">
        <f>CONCATENATE(LEFT(L246,3),"0")</f>
        <v>1590</v>
      </c>
      <c r="O246" s="30">
        <f>L246-K246</f>
        <v>4</v>
      </c>
      <c r="P246" s="27">
        <v>0</v>
      </c>
      <c r="Q246" s="27">
        <v>0</v>
      </c>
      <c r="R246"/>
      <c r="S246" s="248"/>
      <c r="T246" s="35" t="s">
        <v>103</v>
      </c>
      <c r="U246" s="104">
        <v>51.0167</v>
      </c>
      <c r="V246" s="124">
        <v>4.4667000000000003</v>
      </c>
      <c r="W246" s="32">
        <v>0</v>
      </c>
      <c r="X246" s="33">
        <v>0</v>
      </c>
      <c r="Y246" s="127">
        <v>0</v>
      </c>
      <c r="Z246" s="133"/>
      <c r="AA246" s="249"/>
      <c r="AB246"/>
      <c r="AC246"/>
      <c r="AD246" s="249"/>
      <c r="AE246"/>
      <c r="AF246" s="248"/>
      <c r="AG246" s="249"/>
      <c r="AH246"/>
      <c r="AI246" s="248"/>
      <c r="AJ246" s="249"/>
      <c r="AK246"/>
      <c r="AL246" s="248"/>
      <c r="AM246" s="251"/>
      <c r="AN246" s="250"/>
      <c r="AO246"/>
      <c r="AP246"/>
      <c r="AQ246"/>
      <c r="AR246"/>
      <c r="AS246"/>
      <c r="AT246" s="249"/>
      <c r="AU246" s="248"/>
      <c r="AV246" s="249"/>
      <c r="AW246" s="248"/>
      <c r="AX246" s="249"/>
      <c r="AY246" s="249">
        <v>1</v>
      </c>
      <c r="AZ246" s="162">
        <f>IF(AND(K246&lt;=1570,L246&gt;=1540),1,0)</f>
        <v>0</v>
      </c>
      <c r="BA246" s="162">
        <f>IF(AND(K246&lt;=1608,L246&gt;=1571),1,0)</f>
        <v>1</v>
      </c>
      <c r="BB246" s="162">
        <f>IF(AND(K246&lt;=1621,L246&gt;=1609),1,0)</f>
        <v>0</v>
      </c>
      <c r="BC246" s="162">
        <f>IF(AND(K246&lt;=1648,L246&gt;=1622),1,0)</f>
        <v>0</v>
      </c>
      <c r="BD246" s="162">
        <f>IF(AND(K246&lt;=1680,L246&gt;=1649),1,0)</f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 s="209" t="str">
        <f t="shared" si="15"/>
        <v>Notactive</v>
      </c>
      <c r="BK246" s="209" t="str">
        <f t="shared" si="16"/>
        <v>Stayer</v>
      </c>
      <c r="BL246" s="209" t="str">
        <f t="shared" si="17"/>
        <v>Notactive</v>
      </c>
      <c r="BM246" s="209" t="str">
        <f t="shared" si="18"/>
        <v>Notactive</v>
      </c>
      <c r="BN246" s="209" t="str">
        <f t="shared" si="19"/>
        <v>Notactive</v>
      </c>
    </row>
    <row r="247" spans="1:66" ht="12" customHeight="1">
      <c r="A247" s="118" t="s">
        <v>2363</v>
      </c>
      <c r="B247" s="118" t="s">
        <v>2364</v>
      </c>
      <c r="C247" s="244" t="s">
        <v>2362</v>
      </c>
      <c r="D247" s="245" t="s">
        <v>4163</v>
      </c>
      <c r="E247" s="245"/>
      <c r="F247" s="66" t="s">
        <v>39</v>
      </c>
      <c r="G247" s="66"/>
      <c r="H247"/>
      <c r="I247"/>
      <c r="J247" s="29">
        <v>0</v>
      </c>
      <c r="K247" s="114">
        <v>1594</v>
      </c>
      <c r="L247" s="115">
        <v>1598</v>
      </c>
      <c r="M247" s="240" t="str">
        <f>CONCATENATE(LEFT(K247,3),"0")</f>
        <v>1590</v>
      </c>
      <c r="N247" s="240" t="str">
        <f>CONCATENATE(LEFT(L247,3),"0")</f>
        <v>1590</v>
      </c>
      <c r="O247" s="30">
        <f>L247-K247</f>
        <v>4</v>
      </c>
      <c r="P247" s="27">
        <v>0</v>
      </c>
      <c r="Q247" s="27">
        <v>0</v>
      </c>
      <c r="R247"/>
      <c r="S247" s="248"/>
      <c r="T247" s="35" t="s">
        <v>103</v>
      </c>
      <c r="U247" s="104">
        <v>51.0167</v>
      </c>
      <c r="V247" s="124">
        <v>4.4667000000000003</v>
      </c>
      <c r="W247" s="32">
        <v>0</v>
      </c>
      <c r="X247" s="33">
        <v>0</v>
      </c>
      <c r="Y247" s="127">
        <v>0</v>
      </c>
      <c r="Z247" s="133"/>
      <c r="AA247" s="249"/>
      <c r="AB247"/>
      <c r="AC247"/>
      <c r="AD247" s="249"/>
      <c r="AE247"/>
      <c r="AF247" s="248"/>
      <c r="AG247" s="249"/>
      <c r="AH247"/>
      <c r="AI247" s="248"/>
      <c r="AJ247" s="249"/>
      <c r="AK247"/>
      <c r="AL247" s="248"/>
      <c r="AM247" s="251"/>
      <c r="AN247" s="250"/>
      <c r="AO247"/>
      <c r="AP247"/>
      <c r="AQ247"/>
      <c r="AR247"/>
      <c r="AS247"/>
      <c r="AT247" s="249"/>
      <c r="AU247" s="248"/>
      <c r="AV247" s="249"/>
      <c r="AW247" s="248"/>
      <c r="AX247" s="249"/>
      <c r="AY247" s="249">
        <v>1</v>
      </c>
      <c r="AZ247" s="162">
        <f>IF(AND(K247&lt;=1570,L247&gt;=1540),1,0)</f>
        <v>0</v>
      </c>
      <c r="BA247" s="162">
        <f>IF(AND(K247&lt;=1608,L247&gt;=1571),1,0)</f>
        <v>1</v>
      </c>
      <c r="BB247" s="162">
        <f>IF(AND(K247&lt;=1621,L247&gt;=1609),1,0)</f>
        <v>0</v>
      </c>
      <c r="BC247" s="162">
        <f>IF(AND(K247&lt;=1648,L247&gt;=1622),1,0)</f>
        <v>0</v>
      </c>
      <c r="BD247" s="162">
        <f>IF(AND(K247&lt;=1680,L247&gt;=1649),1,0)</f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 s="209" t="str">
        <f t="shared" si="15"/>
        <v>Notactive</v>
      </c>
      <c r="BK247" s="209" t="str">
        <f t="shared" si="16"/>
        <v>Stayer</v>
      </c>
      <c r="BL247" s="209" t="str">
        <f t="shared" si="17"/>
        <v>Notactive</v>
      </c>
      <c r="BM247" s="209" t="str">
        <f t="shared" si="18"/>
        <v>Notactive</v>
      </c>
      <c r="BN247" s="209" t="str">
        <f t="shared" si="19"/>
        <v>Notactive</v>
      </c>
    </row>
    <row r="248" spans="1:66" ht="12" customHeight="1">
      <c r="A248" s="118" t="s">
        <v>2366</v>
      </c>
      <c r="B248" s="118" t="s">
        <v>2224</v>
      </c>
      <c r="C248" s="242" t="s">
        <v>2365</v>
      </c>
      <c r="D248" s="245" t="s">
        <v>4163</v>
      </c>
      <c r="E248" s="246"/>
      <c r="F248" s="66" t="s">
        <v>43</v>
      </c>
      <c r="G248" s="66"/>
      <c r="H248"/>
      <c r="I248"/>
      <c r="J248" s="29">
        <v>0</v>
      </c>
      <c r="K248" s="114">
        <v>1594</v>
      </c>
      <c r="L248" s="115">
        <v>1598</v>
      </c>
      <c r="M248" s="240" t="str">
        <f>CONCATENATE(LEFT(K248,3),"0")</f>
        <v>1590</v>
      </c>
      <c r="N248" s="240" t="str">
        <f>CONCATENATE(LEFT(L248,3),"0")</f>
        <v>1590</v>
      </c>
      <c r="O248" s="30">
        <f>L248-K248</f>
        <v>4</v>
      </c>
      <c r="P248" s="27">
        <v>0</v>
      </c>
      <c r="Q248" s="27">
        <v>0</v>
      </c>
      <c r="R248"/>
      <c r="S248" s="248"/>
      <c r="T248" s="35" t="s">
        <v>103</v>
      </c>
      <c r="U248" s="104">
        <v>51.0167</v>
      </c>
      <c r="V248" s="124">
        <v>4.4667000000000003</v>
      </c>
      <c r="W248" s="32">
        <v>0</v>
      </c>
      <c r="X248" s="33">
        <v>0</v>
      </c>
      <c r="Y248" s="127">
        <v>0</v>
      </c>
      <c r="Z248" s="133"/>
      <c r="AA248" s="249"/>
      <c r="AB248"/>
      <c r="AC248"/>
      <c r="AD248" s="249"/>
      <c r="AE248"/>
      <c r="AF248" s="248"/>
      <c r="AG248" s="249"/>
      <c r="AH248"/>
      <c r="AI248" s="248"/>
      <c r="AJ248" s="249"/>
      <c r="AK248"/>
      <c r="AL248" s="248"/>
      <c r="AM248" s="251"/>
      <c r="AN248" s="250"/>
      <c r="AO248"/>
      <c r="AP248"/>
      <c r="AQ248"/>
      <c r="AR248"/>
      <c r="AS248"/>
      <c r="AT248" s="249"/>
      <c r="AU248" s="248"/>
      <c r="AV248" s="249"/>
      <c r="AW248" s="248"/>
      <c r="AX248" s="249"/>
      <c r="AY248" s="249">
        <v>1</v>
      </c>
      <c r="AZ248" s="162">
        <f>IF(AND(K248&lt;=1570,L248&gt;=1540),1,0)</f>
        <v>0</v>
      </c>
      <c r="BA248" s="162">
        <f>IF(AND(K248&lt;=1608,L248&gt;=1571),1,0)</f>
        <v>1</v>
      </c>
      <c r="BB248" s="162">
        <f>IF(AND(K248&lt;=1621,L248&gt;=1609),1,0)</f>
        <v>0</v>
      </c>
      <c r="BC248" s="162">
        <f>IF(AND(K248&lt;=1648,L248&gt;=1622),1,0)</f>
        <v>0</v>
      </c>
      <c r="BD248" s="162">
        <f>IF(AND(K248&lt;=1680,L248&gt;=1649),1,0)</f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 s="209" t="str">
        <f t="shared" si="15"/>
        <v>Notactive</v>
      </c>
      <c r="BK248" s="209" t="str">
        <f t="shared" si="16"/>
        <v>Stayer</v>
      </c>
      <c r="BL248" s="209" t="str">
        <f t="shared" si="17"/>
        <v>Notactive</v>
      </c>
      <c r="BM248" s="209" t="str">
        <f t="shared" si="18"/>
        <v>Notactive</v>
      </c>
      <c r="BN248" s="209" t="str">
        <f t="shared" si="19"/>
        <v>Notactive</v>
      </c>
    </row>
    <row r="249" spans="1:66" ht="12" customHeight="1">
      <c r="A249" s="118" t="s">
        <v>2368</v>
      </c>
      <c r="B249" s="118" t="s">
        <v>2369</v>
      </c>
      <c r="C249" s="244" t="s">
        <v>2367</v>
      </c>
      <c r="D249" s="245" t="s">
        <v>4163</v>
      </c>
      <c r="E249" s="245"/>
      <c r="F249" s="66" t="s">
        <v>156</v>
      </c>
      <c r="G249" s="66"/>
      <c r="H249"/>
      <c r="I249"/>
      <c r="J249" s="29">
        <v>0</v>
      </c>
      <c r="K249" s="114">
        <v>1594</v>
      </c>
      <c r="L249" s="115">
        <v>1598</v>
      </c>
      <c r="M249" s="240" t="str">
        <f>CONCATENATE(LEFT(K249,3),"0")</f>
        <v>1590</v>
      </c>
      <c r="N249" s="240" t="str">
        <f>CONCATENATE(LEFT(L249,3),"0")</f>
        <v>1590</v>
      </c>
      <c r="O249" s="30">
        <f>L249-K249</f>
        <v>4</v>
      </c>
      <c r="P249" s="27">
        <v>0</v>
      </c>
      <c r="Q249" s="27">
        <v>0</v>
      </c>
      <c r="R249"/>
      <c r="S249" s="248"/>
      <c r="T249" s="35" t="s">
        <v>103</v>
      </c>
      <c r="U249" s="104">
        <v>51.0167</v>
      </c>
      <c r="V249" s="124">
        <v>4.4667000000000003</v>
      </c>
      <c r="W249" s="32">
        <v>0</v>
      </c>
      <c r="X249" s="33">
        <v>0</v>
      </c>
      <c r="Y249" s="127">
        <v>0</v>
      </c>
      <c r="Z249" s="133"/>
      <c r="AA249" s="249"/>
      <c r="AB249"/>
      <c r="AC249"/>
      <c r="AD249" s="249"/>
      <c r="AE249"/>
      <c r="AF249" s="248"/>
      <c r="AG249" s="249"/>
      <c r="AH249"/>
      <c r="AI249" s="248"/>
      <c r="AJ249" s="249"/>
      <c r="AK249"/>
      <c r="AL249" s="248"/>
      <c r="AM249" s="251"/>
      <c r="AN249" s="250"/>
      <c r="AO249"/>
      <c r="AP249"/>
      <c r="AQ249"/>
      <c r="AR249"/>
      <c r="AS249"/>
      <c r="AT249" s="249"/>
      <c r="AU249" s="248"/>
      <c r="AV249" s="249"/>
      <c r="AW249" s="248"/>
      <c r="AX249" s="249"/>
      <c r="AY249" s="249">
        <v>1</v>
      </c>
      <c r="AZ249" s="162">
        <f>IF(AND(K249&lt;=1570,L249&gt;=1540),1,0)</f>
        <v>0</v>
      </c>
      <c r="BA249" s="162">
        <f>IF(AND(K249&lt;=1608,L249&gt;=1571),1,0)</f>
        <v>1</v>
      </c>
      <c r="BB249" s="162">
        <f>IF(AND(K249&lt;=1621,L249&gt;=1609),1,0)</f>
        <v>0</v>
      </c>
      <c r="BC249" s="162">
        <f>IF(AND(K249&lt;=1648,L249&gt;=1622),1,0)</f>
        <v>0</v>
      </c>
      <c r="BD249" s="162">
        <f>IF(AND(K249&lt;=1680,L249&gt;=1649),1,0)</f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 s="209" t="str">
        <f t="shared" si="15"/>
        <v>Notactive</v>
      </c>
      <c r="BK249" s="209" t="str">
        <f t="shared" si="16"/>
        <v>Stayer</v>
      </c>
      <c r="BL249" s="209" t="str">
        <f t="shared" si="17"/>
        <v>Notactive</v>
      </c>
      <c r="BM249" s="209" t="str">
        <f t="shared" si="18"/>
        <v>Notactive</v>
      </c>
      <c r="BN249" s="209" t="str">
        <f t="shared" si="19"/>
        <v>Notactive</v>
      </c>
    </row>
    <row r="250" spans="1:66" ht="12" customHeight="1">
      <c r="A250" s="118" t="s">
        <v>2371</v>
      </c>
      <c r="B250" s="118" t="s">
        <v>2007</v>
      </c>
      <c r="C250" s="242" t="s">
        <v>2370</v>
      </c>
      <c r="D250" s="245" t="s">
        <v>4163</v>
      </c>
      <c r="E250" s="246"/>
      <c r="F250" s="66" t="s">
        <v>645</v>
      </c>
      <c r="G250" s="66"/>
      <c r="H250"/>
      <c r="I250"/>
      <c r="J250" s="29">
        <v>0</v>
      </c>
      <c r="K250" s="114">
        <v>1594</v>
      </c>
      <c r="L250" s="115">
        <v>1598</v>
      </c>
      <c r="M250" s="240" t="str">
        <f>CONCATENATE(LEFT(K250,3),"0")</f>
        <v>1590</v>
      </c>
      <c r="N250" s="240" t="str">
        <f>CONCATENATE(LEFT(L250,3),"0")</f>
        <v>1590</v>
      </c>
      <c r="O250" s="30">
        <f>L250-K250</f>
        <v>4</v>
      </c>
      <c r="P250" s="27">
        <v>0</v>
      </c>
      <c r="Q250" s="27">
        <v>0</v>
      </c>
      <c r="R250"/>
      <c r="S250" s="248"/>
      <c r="T250" s="35" t="s">
        <v>103</v>
      </c>
      <c r="U250" s="104">
        <v>51.0167</v>
      </c>
      <c r="V250" s="124">
        <v>4.4667000000000003</v>
      </c>
      <c r="W250" s="32">
        <v>0</v>
      </c>
      <c r="X250" s="33">
        <v>0</v>
      </c>
      <c r="Y250" s="127">
        <v>0</v>
      </c>
      <c r="Z250" s="133"/>
      <c r="AA250" s="249"/>
      <c r="AB250"/>
      <c r="AC250"/>
      <c r="AD250" s="249"/>
      <c r="AE250"/>
      <c r="AF250" s="248"/>
      <c r="AG250" s="249"/>
      <c r="AH250"/>
      <c r="AI250" s="248"/>
      <c r="AJ250" s="249"/>
      <c r="AK250"/>
      <c r="AL250" s="248"/>
      <c r="AM250" s="251"/>
      <c r="AN250" s="250"/>
      <c r="AO250"/>
      <c r="AP250"/>
      <c r="AQ250"/>
      <c r="AR250"/>
      <c r="AS250"/>
      <c r="AT250" s="249"/>
      <c r="AU250" s="248"/>
      <c r="AV250" s="249"/>
      <c r="AW250" s="248"/>
      <c r="AX250" s="249"/>
      <c r="AY250" s="249">
        <v>1</v>
      </c>
      <c r="AZ250" s="162">
        <f>IF(AND(K250&lt;=1570,L250&gt;=1540),1,0)</f>
        <v>0</v>
      </c>
      <c r="BA250" s="162">
        <f>IF(AND(K250&lt;=1608,L250&gt;=1571),1,0)</f>
        <v>1</v>
      </c>
      <c r="BB250" s="162">
        <f>IF(AND(K250&lt;=1621,L250&gt;=1609),1,0)</f>
        <v>0</v>
      </c>
      <c r="BC250" s="162">
        <f>IF(AND(K250&lt;=1648,L250&gt;=1622),1,0)</f>
        <v>0</v>
      </c>
      <c r="BD250" s="162">
        <f>IF(AND(K250&lt;=1680,L250&gt;=1649),1,0)</f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 s="209" t="str">
        <f t="shared" si="15"/>
        <v>Notactive</v>
      </c>
      <c r="BK250" s="209" t="str">
        <f t="shared" si="16"/>
        <v>Stayer</v>
      </c>
      <c r="BL250" s="209" t="str">
        <f t="shared" si="17"/>
        <v>Notactive</v>
      </c>
      <c r="BM250" s="209" t="str">
        <f t="shared" si="18"/>
        <v>Notactive</v>
      </c>
      <c r="BN250" s="209" t="str">
        <f t="shared" si="19"/>
        <v>Notactive</v>
      </c>
    </row>
    <row r="251" spans="1:66" ht="12" customHeight="1">
      <c r="A251" s="118" t="s">
        <v>2374</v>
      </c>
      <c r="B251" s="118" t="s">
        <v>2375</v>
      </c>
      <c r="C251" s="244" t="s">
        <v>2373</v>
      </c>
      <c r="D251" s="245" t="s">
        <v>4163</v>
      </c>
      <c r="E251" s="245"/>
      <c r="F251" s="66" t="s">
        <v>43</v>
      </c>
      <c r="G251" s="66"/>
      <c r="H251"/>
      <c r="I251"/>
      <c r="J251" s="29">
        <v>0</v>
      </c>
      <c r="K251" s="114">
        <v>1596</v>
      </c>
      <c r="L251" s="115">
        <v>1600</v>
      </c>
      <c r="M251" s="240" t="str">
        <f>CONCATENATE(LEFT(K251,3),"0")</f>
        <v>1590</v>
      </c>
      <c r="N251" s="240" t="str">
        <f>CONCATENATE(LEFT(L251,3),"0")</f>
        <v>1600</v>
      </c>
      <c r="O251" s="30">
        <f>L251-K251</f>
        <v>4</v>
      </c>
      <c r="P251" s="27">
        <v>0</v>
      </c>
      <c r="Q251" s="27">
        <v>0</v>
      </c>
      <c r="R251"/>
      <c r="S251" s="248"/>
      <c r="T251" s="35" t="s">
        <v>103</v>
      </c>
      <c r="U251" s="104">
        <v>51.0167</v>
      </c>
      <c r="V251" s="124">
        <v>4.4667000000000003</v>
      </c>
      <c r="W251" s="32">
        <v>0</v>
      </c>
      <c r="X251" s="33">
        <v>0</v>
      </c>
      <c r="Y251" s="127">
        <v>0</v>
      </c>
      <c r="Z251" s="133"/>
      <c r="AA251" s="249"/>
      <c r="AB251"/>
      <c r="AC251"/>
      <c r="AD251" s="249"/>
      <c r="AE251"/>
      <c r="AF251" s="248"/>
      <c r="AG251" s="249"/>
      <c r="AH251"/>
      <c r="AI251" s="248"/>
      <c r="AJ251" s="249"/>
      <c r="AK251"/>
      <c r="AL251" s="248"/>
      <c r="AM251" s="251"/>
      <c r="AN251" s="250"/>
      <c r="AO251"/>
      <c r="AP251"/>
      <c r="AQ251"/>
      <c r="AR251"/>
      <c r="AS251"/>
      <c r="AT251" s="249"/>
      <c r="AU251" s="248"/>
      <c r="AV251" s="249"/>
      <c r="AW251" s="248"/>
      <c r="AX251" s="249"/>
      <c r="AY251" s="249">
        <v>1</v>
      </c>
      <c r="AZ251" s="162">
        <f>IF(AND(K251&lt;=1570,L251&gt;=1540),1,0)</f>
        <v>0</v>
      </c>
      <c r="BA251" s="162">
        <f>IF(AND(K251&lt;=1608,L251&gt;=1571),1,0)</f>
        <v>1</v>
      </c>
      <c r="BB251" s="162">
        <f>IF(AND(K251&lt;=1621,L251&gt;=1609),1,0)</f>
        <v>0</v>
      </c>
      <c r="BC251" s="162">
        <f>IF(AND(K251&lt;=1648,L251&gt;=1622),1,0)</f>
        <v>0</v>
      </c>
      <c r="BD251" s="162">
        <f>IF(AND(K251&lt;=1680,L251&gt;=1649),1,0)</f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 s="209" t="str">
        <f t="shared" si="15"/>
        <v>Notactive</v>
      </c>
      <c r="BK251" s="209" t="str">
        <f t="shared" si="16"/>
        <v>Stayer</v>
      </c>
      <c r="BL251" s="209" t="str">
        <f t="shared" si="17"/>
        <v>Notactive</v>
      </c>
      <c r="BM251" s="209" t="str">
        <f t="shared" si="18"/>
        <v>Notactive</v>
      </c>
      <c r="BN251" s="209" t="str">
        <f t="shared" si="19"/>
        <v>Notactive</v>
      </c>
    </row>
    <row r="252" spans="1:66" ht="12" customHeight="1">
      <c r="A252" s="118" t="s">
        <v>2377</v>
      </c>
      <c r="B252" s="118" t="s">
        <v>2378</v>
      </c>
      <c r="C252" s="242" t="s">
        <v>2376</v>
      </c>
      <c r="D252" s="245" t="s">
        <v>4163</v>
      </c>
      <c r="E252" s="246"/>
      <c r="F252" s="114" t="s">
        <v>3890</v>
      </c>
      <c r="G252" s="114"/>
      <c r="H252"/>
      <c r="I252"/>
      <c r="J252" s="29">
        <v>0</v>
      </c>
      <c r="K252" s="114">
        <v>1596</v>
      </c>
      <c r="L252" s="115">
        <v>1600</v>
      </c>
      <c r="M252" s="240" t="str">
        <f>CONCATENATE(LEFT(K252,3),"0")</f>
        <v>1590</v>
      </c>
      <c r="N252" s="240" t="str">
        <f>CONCATENATE(LEFT(L252,3),"0")</f>
        <v>1600</v>
      </c>
      <c r="O252" s="30">
        <f>L252-K252</f>
        <v>4</v>
      </c>
      <c r="P252" s="27">
        <v>0</v>
      </c>
      <c r="Q252" s="27">
        <v>0</v>
      </c>
      <c r="R252"/>
      <c r="S252" s="248"/>
      <c r="T252" s="35" t="s">
        <v>103</v>
      </c>
      <c r="U252" s="104">
        <v>51.0167</v>
      </c>
      <c r="V252" s="124">
        <v>4.4667000000000003</v>
      </c>
      <c r="W252" s="32">
        <v>0</v>
      </c>
      <c r="X252" s="33">
        <v>0</v>
      </c>
      <c r="Y252" s="127">
        <v>0</v>
      </c>
      <c r="Z252" s="133"/>
      <c r="AA252" s="249"/>
      <c r="AB252"/>
      <c r="AC252"/>
      <c r="AD252" s="249"/>
      <c r="AE252"/>
      <c r="AF252" s="248"/>
      <c r="AG252" s="249"/>
      <c r="AH252"/>
      <c r="AI252" s="248"/>
      <c r="AJ252" s="249"/>
      <c r="AK252"/>
      <c r="AL252" s="248"/>
      <c r="AM252" s="251"/>
      <c r="AN252" s="250"/>
      <c r="AO252"/>
      <c r="AP252"/>
      <c r="AQ252"/>
      <c r="AR252"/>
      <c r="AS252"/>
      <c r="AT252" s="249"/>
      <c r="AU252" s="248"/>
      <c r="AV252" s="249"/>
      <c r="AW252" s="248"/>
      <c r="AX252" s="249"/>
      <c r="AY252" s="249">
        <v>1</v>
      </c>
      <c r="AZ252" s="162">
        <f>IF(AND(K252&lt;=1570,L252&gt;=1540),1,0)</f>
        <v>0</v>
      </c>
      <c r="BA252" s="162">
        <f>IF(AND(K252&lt;=1608,L252&gt;=1571),1,0)</f>
        <v>1</v>
      </c>
      <c r="BB252" s="162">
        <f>IF(AND(K252&lt;=1621,L252&gt;=1609),1,0)</f>
        <v>0</v>
      </c>
      <c r="BC252" s="162">
        <f>IF(AND(K252&lt;=1648,L252&gt;=1622),1,0)</f>
        <v>0</v>
      </c>
      <c r="BD252" s="162">
        <f>IF(AND(K252&lt;=1680,L252&gt;=1649),1,0)</f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 s="209" t="str">
        <f t="shared" si="15"/>
        <v>Notactive</v>
      </c>
      <c r="BK252" s="209" t="str">
        <f t="shared" si="16"/>
        <v>Stayer</v>
      </c>
      <c r="BL252" s="209" t="str">
        <f t="shared" si="17"/>
        <v>Notactive</v>
      </c>
      <c r="BM252" s="209" t="str">
        <f t="shared" si="18"/>
        <v>Notactive</v>
      </c>
      <c r="BN252" s="209" t="str">
        <f t="shared" si="19"/>
        <v>Notactive</v>
      </c>
    </row>
    <row r="253" spans="1:66" ht="12" customHeight="1">
      <c r="A253" s="118" t="s">
        <v>2380</v>
      </c>
      <c r="B253" s="118" t="s">
        <v>2381</v>
      </c>
      <c r="C253" s="244" t="s">
        <v>2379</v>
      </c>
      <c r="D253" s="245" t="s">
        <v>4163</v>
      </c>
      <c r="E253" s="245"/>
      <c r="F253" s="66" t="s">
        <v>43</v>
      </c>
      <c r="G253" s="66"/>
      <c r="H253"/>
      <c r="I253"/>
      <c r="J253" s="29">
        <v>0</v>
      </c>
      <c r="K253" s="114">
        <v>1596</v>
      </c>
      <c r="L253" s="115">
        <v>1600</v>
      </c>
      <c r="M253" s="240" t="str">
        <f>CONCATENATE(LEFT(K253,3),"0")</f>
        <v>1590</v>
      </c>
      <c r="N253" s="240" t="str">
        <f>CONCATENATE(LEFT(L253,3),"0")</f>
        <v>1600</v>
      </c>
      <c r="O253" s="30">
        <f>L253-K253</f>
        <v>4</v>
      </c>
      <c r="P253" s="27">
        <v>0</v>
      </c>
      <c r="Q253" s="27">
        <v>0</v>
      </c>
      <c r="R253"/>
      <c r="S253" s="248"/>
      <c r="T253" s="35" t="s">
        <v>103</v>
      </c>
      <c r="U253" s="104">
        <v>51.0167</v>
      </c>
      <c r="V253" s="124">
        <v>4.4667000000000003</v>
      </c>
      <c r="W253" s="32">
        <v>0</v>
      </c>
      <c r="X253" s="33">
        <v>0</v>
      </c>
      <c r="Y253" s="127">
        <v>0</v>
      </c>
      <c r="Z253" s="133"/>
      <c r="AA253" s="249"/>
      <c r="AB253"/>
      <c r="AC253"/>
      <c r="AD253" s="249"/>
      <c r="AE253"/>
      <c r="AF253" s="248"/>
      <c r="AG253" s="249"/>
      <c r="AH253"/>
      <c r="AI253" s="248"/>
      <c r="AJ253" s="249"/>
      <c r="AK253"/>
      <c r="AL253" s="248"/>
      <c r="AM253" s="251"/>
      <c r="AN253" s="250"/>
      <c r="AO253"/>
      <c r="AP253"/>
      <c r="AQ253"/>
      <c r="AR253"/>
      <c r="AS253"/>
      <c r="AT253" s="249"/>
      <c r="AU253" s="248"/>
      <c r="AV253" s="249"/>
      <c r="AW253" s="248"/>
      <c r="AX253" s="249"/>
      <c r="AY253" s="249">
        <v>1</v>
      </c>
      <c r="AZ253" s="162">
        <f>IF(AND(K253&lt;=1570,L253&gt;=1540),1,0)</f>
        <v>0</v>
      </c>
      <c r="BA253" s="162">
        <f>IF(AND(K253&lt;=1608,L253&gt;=1571),1,0)</f>
        <v>1</v>
      </c>
      <c r="BB253" s="162">
        <f>IF(AND(K253&lt;=1621,L253&gt;=1609),1,0)</f>
        <v>0</v>
      </c>
      <c r="BC253" s="162">
        <f>IF(AND(K253&lt;=1648,L253&gt;=1622),1,0)</f>
        <v>0</v>
      </c>
      <c r="BD253" s="162">
        <f>IF(AND(K253&lt;=1680,L253&gt;=1649),1,0)</f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 s="209" t="str">
        <f t="shared" si="15"/>
        <v>Notactive</v>
      </c>
      <c r="BK253" s="209" t="str">
        <f t="shared" si="16"/>
        <v>Stayer</v>
      </c>
      <c r="BL253" s="209" t="str">
        <f t="shared" si="17"/>
        <v>Notactive</v>
      </c>
      <c r="BM253" s="209" t="str">
        <f t="shared" si="18"/>
        <v>Notactive</v>
      </c>
      <c r="BN253" s="209" t="str">
        <f t="shared" si="19"/>
        <v>Notactive</v>
      </c>
    </row>
    <row r="254" spans="1:66" ht="12" customHeight="1">
      <c r="A254" s="118" t="s">
        <v>2383</v>
      </c>
      <c r="B254" s="118" t="s">
        <v>2384</v>
      </c>
      <c r="C254" s="242" t="s">
        <v>2382</v>
      </c>
      <c r="D254" s="245" t="s">
        <v>4163</v>
      </c>
      <c r="E254" s="246"/>
      <c r="F254" s="66" t="s">
        <v>43</v>
      </c>
      <c r="G254" s="66"/>
      <c r="H254"/>
      <c r="I254"/>
      <c r="J254" s="29">
        <v>0</v>
      </c>
      <c r="K254" s="114">
        <v>1596</v>
      </c>
      <c r="L254" s="115">
        <v>1600</v>
      </c>
      <c r="M254" s="240" t="str">
        <f>CONCATENATE(LEFT(K254,3),"0")</f>
        <v>1590</v>
      </c>
      <c r="N254" s="240" t="str">
        <f>CONCATENATE(LEFT(L254,3),"0")</f>
        <v>1600</v>
      </c>
      <c r="O254" s="30">
        <f>L254-K254</f>
        <v>4</v>
      </c>
      <c r="P254" s="27">
        <v>0</v>
      </c>
      <c r="Q254" s="27">
        <v>0</v>
      </c>
      <c r="R254"/>
      <c r="S254" s="248"/>
      <c r="T254" s="35" t="s">
        <v>103</v>
      </c>
      <c r="U254" s="104">
        <v>51.0167</v>
      </c>
      <c r="V254" s="124">
        <v>4.4667000000000003</v>
      </c>
      <c r="W254" s="32">
        <v>0</v>
      </c>
      <c r="X254" s="33">
        <v>0</v>
      </c>
      <c r="Y254" s="127">
        <v>0</v>
      </c>
      <c r="Z254" s="133"/>
      <c r="AA254" s="249"/>
      <c r="AB254"/>
      <c r="AC254"/>
      <c r="AD254" s="249"/>
      <c r="AE254"/>
      <c r="AF254" s="248"/>
      <c r="AG254" s="249"/>
      <c r="AH254"/>
      <c r="AI254" s="248"/>
      <c r="AJ254" s="249"/>
      <c r="AK254"/>
      <c r="AL254" s="248"/>
      <c r="AM254" s="251"/>
      <c r="AN254" s="250"/>
      <c r="AO254"/>
      <c r="AP254"/>
      <c r="AQ254"/>
      <c r="AR254"/>
      <c r="AS254"/>
      <c r="AT254" s="249"/>
      <c r="AU254" s="248"/>
      <c r="AV254" s="249"/>
      <c r="AW254" s="248"/>
      <c r="AX254" s="249"/>
      <c r="AY254" s="249">
        <v>1</v>
      </c>
      <c r="AZ254" s="162">
        <f>IF(AND(K254&lt;=1570,L254&gt;=1540),1,0)</f>
        <v>0</v>
      </c>
      <c r="BA254" s="162">
        <f>IF(AND(K254&lt;=1608,L254&gt;=1571),1,0)</f>
        <v>1</v>
      </c>
      <c r="BB254" s="162">
        <f>IF(AND(K254&lt;=1621,L254&gt;=1609),1,0)</f>
        <v>0</v>
      </c>
      <c r="BC254" s="162">
        <f>IF(AND(K254&lt;=1648,L254&gt;=1622),1,0)</f>
        <v>0</v>
      </c>
      <c r="BD254" s="162">
        <f>IF(AND(K254&lt;=1680,L254&gt;=1649),1,0)</f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 s="209" t="str">
        <f t="shared" si="15"/>
        <v>Notactive</v>
      </c>
      <c r="BK254" s="209" t="str">
        <f t="shared" si="16"/>
        <v>Stayer</v>
      </c>
      <c r="BL254" s="209" t="str">
        <f t="shared" si="17"/>
        <v>Notactive</v>
      </c>
      <c r="BM254" s="209" t="str">
        <f t="shared" si="18"/>
        <v>Notactive</v>
      </c>
      <c r="BN254" s="209" t="str">
        <f t="shared" si="19"/>
        <v>Notactive</v>
      </c>
    </row>
    <row r="255" spans="1:66" ht="12" customHeight="1">
      <c r="A255" s="118" t="s">
        <v>2386</v>
      </c>
      <c r="B255" s="118" t="s">
        <v>2387</v>
      </c>
      <c r="C255" s="244" t="s">
        <v>2385</v>
      </c>
      <c r="D255" s="245" t="s">
        <v>4163</v>
      </c>
      <c r="E255" s="245"/>
      <c r="F255" s="66" t="s">
        <v>43</v>
      </c>
      <c r="G255" s="66"/>
      <c r="H255"/>
      <c r="I255"/>
      <c r="J255" s="29">
        <v>0</v>
      </c>
      <c r="K255" s="114">
        <v>1596</v>
      </c>
      <c r="L255" s="115">
        <v>1600</v>
      </c>
      <c r="M255" s="240" t="str">
        <f>CONCATENATE(LEFT(K255,3),"0")</f>
        <v>1590</v>
      </c>
      <c r="N255" s="240" t="str">
        <f>CONCATENATE(LEFT(L255,3),"0")</f>
        <v>1600</v>
      </c>
      <c r="O255" s="30">
        <f>L255-K255</f>
        <v>4</v>
      </c>
      <c r="P255" s="27">
        <v>0</v>
      </c>
      <c r="Q255" s="27">
        <v>0</v>
      </c>
      <c r="R255"/>
      <c r="S255" s="248"/>
      <c r="T255" s="35" t="s">
        <v>103</v>
      </c>
      <c r="U255" s="104">
        <v>51.0167</v>
      </c>
      <c r="V255" s="124">
        <v>4.4667000000000003</v>
      </c>
      <c r="W255" s="32">
        <v>0</v>
      </c>
      <c r="X255" s="33">
        <v>0</v>
      </c>
      <c r="Y255" s="127">
        <v>0</v>
      </c>
      <c r="Z255" s="133"/>
      <c r="AA255" s="249"/>
      <c r="AB255"/>
      <c r="AC255"/>
      <c r="AD255" s="249"/>
      <c r="AE255"/>
      <c r="AF255" s="248"/>
      <c r="AG255" s="249"/>
      <c r="AH255"/>
      <c r="AI255" s="248"/>
      <c r="AJ255" s="249"/>
      <c r="AK255"/>
      <c r="AL255" s="248"/>
      <c r="AM255" s="251"/>
      <c r="AN255" s="250"/>
      <c r="AO255"/>
      <c r="AP255"/>
      <c r="AQ255"/>
      <c r="AR255"/>
      <c r="AS255"/>
      <c r="AT255" s="249"/>
      <c r="AU255" s="248"/>
      <c r="AV255" s="249"/>
      <c r="AW255" s="248"/>
      <c r="AX255" s="249"/>
      <c r="AY255" s="249">
        <v>1</v>
      </c>
      <c r="AZ255" s="162">
        <f>IF(AND(K255&lt;=1570,L255&gt;=1540),1,0)</f>
        <v>0</v>
      </c>
      <c r="BA255" s="162">
        <f>IF(AND(K255&lt;=1608,L255&gt;=1571),1,0)</f>
        <v>1</v>
      </c>
      <c r="BB255" s="162">
        <f>IF(AND(K255&lt;=1621,L255&gt;=1609),1,0)</f>
        <v>0</v>
      </c>
      <c r="BC255" s="162">
        <f>IF(AND(K255&lt;=1648,L255&gt;=1622),1,0)</f>
        <v>0</v>
      </c>
      <c r="BD255" s="162">
        <f>IF(AND(K255&lt;=1680,L255&gt;=1649),1,0)</f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 s="209" t="str">
        <f t="shared" si="15"/>
        <v>Notactive</v>
      </c>
      <c r="BK255" s="209" t="str">
        <f t="shared" si="16"/>
        <v>Stayer</v>
      </c>
      <c r="BL255" s="209" t="str">
        <f t="shared" si="17"/>
        <v>Notactive</v>
      </c>
      <c r="BM255" s="209" t="str">
        <f t="shared" si="18"/>
        <v>Notactive</v>
      </c>
      <c r="BN255" s="209" t="str">
        <f t="shared" si="19"/>
        <v>Notactive</v>
      </c>
    </row>
    <row r="256" spans="1:66" ht="12" customHeight="1">
      <c r="A256" s="118" t="s">
        <v>2389</v>
      </c>
      <c r="B256" s="118" t="s">
        <v>2390</v>
      </c>
      <c r="C256" s="242" t="s">
        <v>2388</v>
      </c>
      <c r="D256" s="245" t="s">
        <v>4163</v>
      </c>
      <c r="E256" s="246"/>
      <c r="F256" s="66" t="s">
        <v>43</v>
      </c>
      <c r="G256" s="66"/>
      <c r="H256"/>
      <c r="I256"/>
      <c r="J256" s="29">
        <v>0</v>
      </c>
      <c r="K256" s="114">
        <v>1596</v>
      </c>
      <c r="L256" s="115">
        <v>1600</v>
      </c>
      <c r="M256" s="240" t="str">
        <f>CONCATENATE(LEFT(K256,3),"0")</f>
        <v>1590</v>
      </c>
      <c r="N256" s="240" t="str">
        <f>CONCATENATE(LEFT(L256,3),"0")</f>
        <v>1600</v>
      </c>
      <c r="O256" s="30">
        <f>L256-K256</f>
        <v>4</v>
      </c>
      <c r="P256" s="27">
        <v>0</v>
      </c>
      <c r="Q256" s="27">
        <v>0</v>
      </c>
      <c r="R256"/>
      <c r="S256" s="248"/>
      <c r="T256" s="35" t="s">
        <v>103</v>
      </c>
      <c r="U256" s="104">
        <v>51.0167</v>
      </c>
      <c r="V256" s="124">
        <v>4.4667000000000003</v>
      </c>
      <c r="W256" s="32">
        <v>0</v>
      </c>
      <c r="X256" s="33">
        <v>0</v>
      </c>
      <c r="Y256" s="127">
        <v>0</v>
      </c>
      <c r="Z256" s="133"/>
      <c r="AA256" s="249"/>
      <c r="AB256"/>
      <c r="AC256"/>
      <c r="AD256" s="249"/>
      <c r="AE256"/>
      <c r="AF256" s="248"/>
      <c r="AG256" s="249"/>
      <c r="AH256"/>
      <c r="AI256" s="248"/>
      <c r="AJ256" s="249"/>
      <c r="AK256"/>
      <c r="AL256" s="248"/>
      <c r="AM256" s="251"/>
      <c r="AN256" s="250"/>
      <c r="AO256"/>
      <c r="AP256"/>
      <c r="AQ256"/>
      <c r="AR256"/>
      <c r="AS256"/>
      <c r="AT256" s="249"/>
      <c r="AU256" s="248"/>
      <c r="AV256" s="249"/>
      <c r="AW256" s="248"/>
      <c r="AX256" s="249"/>
      <c r="AY256" s="249">
        <v>1</v>
      </c>
      <c r="AZ256" s="162">
        <f>IF(AND(K256&lt;=1570,L256&gt;=1540),1,0)</f>
        <v>0</v>
      </c>
      <c r="BA256" s="162">
        <f>IF(AND(K256&lt;=1608,L256&gt;=1571),1,0)</f>
        <v>1</v>
      </c>
      <c r="BB256" s="162">
        <f>IF(AND(K256&lt;=1621,L256&gt;=1609),1,0)</f>
        <v>0</v>
      </c>
      <c r="BC256" s="162">
        <f>IF(AND(K256&lt;=1648,L256&gt;=1622),1,0)</f>
        <v>0</v>
      </c>
      <c r="BD256" s="162">
        <f>IF(AND(K256&lt;=1680,L256&gt;=1649),1,0)</f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 s="209" t="str">
        <f t="shared" si="15"/>
        <v>Notactive</v>
      </c>
      <c r="BK256" s="209" t="str">
        <f t="shared" si="16"/>
        <v>Stayer</v>
      </c>
      <c r="BL256" s="209" t="str">
        <f t="shared" si="17"/>
        <v>Notactive</v>
      </c>
      <c r="BM256" s="209" t="str">
        <f t="shared" si="18"/>
        <v>Notactive</v>
      </c>
      <c r="BN256" s="209" t="str">
        <f t="shared" si="19"/>
        <v>Notactive</v>
      </c>
    </row>
    <row r="257" spans="1:66" ht="12" customHeight="1">
      <c r="A257" s="118" t="s">
        <v>2392</v>
      </c>
      <c r="B257" s="118" t="s">
        <v>2393</v>
      </c>
      <c r="C257" s="244" t="s">
        <v>2391</v>
      </c>
      <c r="D257" s="245" t="s">
        <v>4163</v>
      </c>
      <c r="E257" s="245"/>
      <c r="F257" s="66" t="s">
        <v>43</v>
      </c>
      <c r="G257" s="66"/>
      <c r="H257"/>
      <c r="I257"/>
      <c r="J257" s="29">
        <v>0</v>
      </c>
      <c r="K257" s="114">
        <v>1596</v>
      </c>
      <c r="L257" s="115">
        <v>1600</v>
      </c>
      <c r="M257" s="240" t="str">
        <f>CONCATENATE(LEFT(K257,3),"0")</f>
        <v>1590</v>
      </c>
      <c r="N257" s="240" t="str">
        <f>CONCATENATE(LEFT(L257,3),"0")</f>
        <v>1600</v>
      </c>
      <c r="O257" s="30">
        <f>L257-K257</f>
        <v>4</v>
      </c>
      <c r="P257" s="27">
        <v>0</v>
      </c>
      <c r="Q257" s="27">
        <v>0</v>
      </c>
      <c r="R257"/>
      <c r="S257" s="248"/>
      <c r="T257" s="35" t="s">
        <v>103</v>
      </c>
      <c r="U257" s="104">
        <v>51.0167</v>
      </c>
      <c r="V257" s="124">
        <v>4.4667000000000003</v>
      </c>
      <c r="W257" s="32">
        <v>0</v>
      </c>
      <c r="X257" s="33">
        <v>0</v>
      </c>
      <c r="Y257" s="127">
        <v>0</v>
      </c>
      <c r="Z257" s="133"/>
      <c r="AA257" s="249"/>
      <c r="AB257"/>
      <c r="AC257"/>
      <c r="AD257" s="249"/>
      <c r="AE257"/>
      <c r="AF257" s="248"/>
      <c r="AG257" s="249"/>
      <c r="AH257"/>
      <c r="AI257" s="248"/>
      <c r="AJ257" s="249"/>
      <c r="AK257"/>
      <c r="AL257" s="248"/>
      <c r="AM257" s="251"/>
      <c r="AN257" s="250"/>
      <c r="AO257"/>
      <c r="AP257"/>
      <c r="AQ257"/>
      <c r="AR257"/>
      <c r="AS257"/>
      <c r="AT257" s="249"/>
      <c r="AU257" s="248"/>
      <c r="AV257" s="249"/>
      <c r="AW257" s="248"/>
      <c r="AX257" s="249"/>
      <c r="AY257" s="249">
        <v>1</v>
      </c>
      <c r="AZ257" s="162">
        <f>IF(AND(K257&lt;=1570,L257&gt;=1540),1,0)</f>
        <v>0</v>
      </c>
      <c r="BA257" s="162">
        <f>IF(AND(K257&lt;=1608,L257&gt;=1571),1,0)</f>
        <v>1</v>
      </c>
      <c r="BB257" s="162">
        <f>IF(AND(K257&lt;=1621,L257&gt;=1609),1,0)</f>
        <v>0</v>
      </c>
      <c r="BC257" s="162">
        <f>IF(AND(K257&lt;=1648,L257&gt;=1622),1,0)</f>
        <v>0</v>
      </c>
      <c r="BD257" s="162">
        <f>IF(AND(K257&lt;=1680,L257&gt;=1649),1,0)</f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 s="209" t="str">
        <f t="shared" si="15"/>
        <v>Notactive</v>
      </c>
      <c r="BK257" s="209" t="str">
        <f t="shared" si="16"/>
        <v>Stayer</v>
      </c>
      <c r="BL257" s="209" t="str">
        <f t="shared" si="17"/>
        <v>Notactive</v>
      </c>
      <c r="BM257" s="209" t="str">
        <f t="shared" si="18"/>
        <v>Notactive</v>
      </c>
      <c r="BN257" s="209" t="str">
        <f t="shared" si="19"/>
        <v>Notactive</v>
      </c>
    </row>
    <row r="258" spans="1:66" ht="12" customHeight="1">
      <c r="A258" s="118" t="s">
        <v>2396</v>
      </c>
      <c r="B258" s="118" t="s">
        <v>2397</v>
      </c>
      <c r="C258" s="244" t="s">
        <v>2395</v>
      </c>
      <c r="D258" s="245" t="s">
        <v>4163</v>
      </c>
      <c r="E258" s="245"/>
      <c r="F258" s="66" t="s">
        <v>43</v>
      </c>
      <c r="G258" s="66"/>
      <c r="H258"/>
      <c r="I258"/>
      <c r="J258" s="29">
        <v>0</v>
      </c>
      <c r="K258" s="114">
        <v>1596</v>
      </c>
      <c r="L258" s="115">
        <v>1600</v>
      </c>
      <c r="M258" s="240" t="str">
        <f>CONCATENATE(LEFT(K258,3),"0")</f>
        <v>1590</v>
      </c>
      <c r="N258" s="240" t="str">
        <f>CONCATENATE(LEFT(L258,3),"0")</f>
        <v>1600</v>
      </c>
      <c r="O258" s="30">
        <f>L258-K258</f>
        <v>4</v>
      </c>
      <c r="P258" s="27">
        <v>0</v>
      </c>
      <c r="Q258" s="27">
        <v>0</v>
      </c>
      <c r="R258"/>
      <c r="S258" s="248"/>
      <c r="T258" s="35" t="s">
        <v>103</v>
      </c>
      <c r="U258" s="104">
        <v>51.0167</v>
      </c>
      <c r="V258" s="124">
        <v>4.4667000000000003</v>
      </c>
      <c r="W258" s="32">
        <v>0</v>
      </c>
      <c r="X258" s="33">
        <v>0</v>
      </c>
      <c r="Y258" s="127">
        <v>0</v>
      </c>
      <c r="Z258" s="133"/>
      <c r="AA258" s="249"/>
      <c r="AB258"/>
      <c r="AC258"/>
      <c r="AD258" s="249"/>
      <c r="AE258"/>
      <c r="AF258" s="248"/>
      <c r="AG258" s="249"/>
      <c r="AH258"/>
      <c r="AI258" s="248"/>
      <c r="AJ258" s="249"/>
      <c r="AK258"/>
      <c r="AL258" s="248"/>
      <c r="AM258" s="251"/>
      <c r="AN258" s="250"/>
      <c r="AO258"/>
      <c r="AP258"/>
      <c r="AQ258"/>
      <c r="AR258"/>
      <c r="AS258"/>
      <c r="AT258" s="249"/>
      <c r="AU258" s="248"/>
      <c r="AV258" s="249"/>
      <c r="AW258" s="248"/>
      <c r="AX258" s="249"/>
      <c r="AY258" s="249">
        <v>1</v>
      </c>
      <c r="AZ258" s="162">
        <f>IF(AND(K258&lt;=1570,L258&gt;=1540),1,0)</f>
        <v>0</v>
      </c>
      <c r="BA258" s="162">
        <f>IF(AND(K258&lt;=1608,L258&gt;=1571),1,0)</f>
        <v>1</v>
      </c>
      <c r="BB258" s="162">
        <f>IF(AND(K258&lt;=1621,L258&gt;=1609),1,0)</f>
        <v>0</v>
      </c>
      <c r="BC258" s="162">
        <f>IF(AND(K258&lt;=1648,L258&gt;=1622),1,0)</f>
        <v>0</v>
      </c>
      <c r="BD258" s="162">
        <f>IF(AND(K258&lt;=1680,L258&gt;=1649),1,0)</f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 s="209" t="str">
        <f t="shared" ref="BJ258:BJ321" si="20">IF(AND(AZ258=1,BE258=0),"Stayer",IF(AND(AZ258=1,BE258=1),"Leaver","Notactive"))</f>
        <v>Notactive</v>
      </c>
      <c r="BK258" s="209" t="str">
        <f t="shared" ref="BK258:BK321" si="21">IF(AND(BA258=1,BF258=0),"Stayer",IF(AND(BA258=1,BF258=1),"Leaver","Notactive"))</f>
        <v>Stayer</v>
      </c>
      <c r="BL258" s="209" t="str">
        <f t="shared" ref="BL258:BL321" si="22">IF(AND(BB258=1,BG258=0),"Stayer",IF(AND(BB258=1,BG258=1),"Leaver","Notactive"))</f>
        <v>Notactive</v>
      </c>
      <c r="BM258" s="209" t="str">
        <f t="shared" ref="BM258:BM321" si="23">IF(AND(BC258=1,BH258=0),"Stayer",IF(AND(BC258=1,BH258=1),"Leaver","Notactive"))</f>
        <v>Notactive</v>
      </c>
      <c r="BN258" s="209" t="str">
        <f t="shared" ref="BN258:BN321" si="24">IF(AND(BD258=1,BI258=0),"Stayer",IF(AND(BD258=1,BI258=1),"Leaver","Notactive"))</f>
        <v>Notactive</v>
      </c>
    </row>
    <row r="259" spans="1:66" ht="12" customHeight="1">
      <c r="A259" s="118" t="s">
        <v>2400</v>
      </c>
      <c r="B259" s="118" t="s">
        <v>2401</v>
      </c>
      <c r="C259" s="244" t="s">
        <v>2399</v>
      </c>
      <c r="D259" s="245" t="s">
        <v>4163</v>
      </c>
      <c r="E259" s="245"/>
      <c r="F259" s="66" t="s">
        <v>43</v>
      </c>
      <c r="G259" s="66"/>
      <c r="H259"/>
      <c r="I259"/>
      <c r="J259" s="29">
        <v>0</v>
      </c>
      <c r="K259" s="114">
        <v>1597</v>
      </c>
      <c r="L259" s="115">
        <v>1601</v>
      </c>
      <c r="M259" s="240" t="str">
        <f>CONCATENATE(LEFT(K259,3),"0")</f>
        <v>1590</v>
      </c>
      <c r="N259" s="240" t="str">
        <f>CONCATENATE(LEFT(L259,3),"0")</f>
        <v>1600</v>
      </c>
      <c r="O259" s="30">
        <f>L259-K259</f>
        <v>4</v>
      </c>
      <c r="P259" s="27">
        <v>0</v>
      </c>
      <c r="Q259" s="27">
        <v>0</v>
      </c>
      <c r="R259"/>
      <c r="S259" s="248"/>
      <c r="T259" s="35" t="s">
        <v>103</v>
      </c>
      <c r="U259" s="104">
        <v>51.0167</v>
      </c>
      <c r="V259" s="124">
        <v>4.4667000000000003</v>
      </c>
      <c r="W259" s="32">
        <v>0</v>
      </c>
      <c r="X259" s="33">
        <v>0</v>
      </c>
      <c r="Y259" s="127">
        <v>0</v>
      </c>
      <c r="Z259" s="133"/>
      <c r="AA259" s="249"/>
      <c r="AB259"/>
      <c r="AC259"/>
      <c r="AD259" s="249"/>
      <c r="AE259"/>
      <c r="AF259" s="248"/>
      <c r="AG259" s="249"/>
      <c r="AH259"/>
      <c r="AI259" s="248"/>
      <c r="AJ259" s="249"/>
      <c r="AK259"/>
      <c r="AL259" s="248"/>
      <c r="AM259" s="251"/>
      <c r="AN259" s="250"/>
      <c r="AO259"/>
      <c r="AP259"/>
      <c r="AQ259"/>
      <c r="AR259"/>
      <c r="AS259"/>
      <c r="AT259" s="249"/>
      <c r="AU259" s="248"/>
      <c r="AV259" s="249"/>
      <c r="AW259" s="248"/>
      <c r="AX259" s="249"/>
      <c r="AY259" s="249">
        <v>1</v>
      </c>
      <c r="AZ259" s="162">
        <f>IF(AND(K259&lt;=1570,L259&gt;=1540),1,0)</f>
        <v>0</v>
      </c>
      <c r="BA259" s="162">
        <f>IF(AND(K259&lt;=1608,L259&gt;=1571),1,0)</f>
        <v>1</v>
      </c>
      <c r="BB259" s="162">
        <f>IF(AND(K259&lt;=1621,L259&gt;=1609),1,0)</f>
        <v>0</v>
      </c>
      <c r="BC259" s="162">
        <f>IF(AND(K259&lt;=1648,L259&gt;=1622),1,0)</f>
        <v>0</v>
      </c>
      <c r="BD259" s="162">
        <f>IF(AND(K259&lt;=1680,L259&gt;=1649),1,0)</f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 s="209" t="str">
        <f t="shared" si="20"/>
        <v>Notactive</v>
      </c>
      <c r="BK259" s="209" t="str">
        <f t="shared" si="21"/>
        <v>Stayer</v>
      </c>
      <c r="BL259" s="209" t="str">
        <f t="shared" si="22"/>
        <v>Notactive</v>
      </c>
      <c r="BM259" s="209" t="str">
        <f t="shared" si="23"/>
        <v>Notactive</v>
      </c>
      <c r="BN259" s="209" t="str">
        <f t="shared" si="24"/>
        <v>Notactive</v>
      </c>
    </row>
    <row r="260" spans="1:66" ht="12" customHeight="1">
      <c r="A260" s="118" t="s">
        <v>2403</v>
      </c>
      <c r="B260" s="118" t="s">
        <v>2404</v>
      </c>
      <c r="C260" s="242" t="s">
        <v>2402</v>
      </c>
      <c r="D260" s="245" t="s">
        <v>4163</v>
      </c>
      <c r="E260" s="246"/>
      <c r="F260" s="66" t="s">
        <v>43</v>
      </c>
      <c r="G260" s="66"/>
      <c r="H260"/>
      <c r="I260"/>
      <c r="J260" s="29">
        <v>0</v>
      </c>
      <c r="K260" s="114">
        <v>1597</v>
      </c>
      <c r="L260" s="115">
        <v>1601</v>
      </c>
      <c r="M260" s="240" t="str">
        <f>CONCATENATE(LEFT(K260,3),"0")</f>
        <v>1590</v>
      </c>
      <c r="N260" s="240" t="str">
        <f>CONCATENATE(LEFT(L260,3),"0")</f>
        <v>1600</v>
      </c>
      <c r="O260" s="30">
        <f>L260-K260</f>
        <v>4</v>
      </c>
      <c r="P260" s="27">
        <v>0</v>
      </c>
      <c r="Q260" s="27">
        <v>0</v>
      </c>
      <c r="R260"/>
      <c r="S260" s="248"/>
      <c r="T260" s="35" t="s">
        <v>103</v>
      </c>
      <c r="U260" s="104">
        <v>51.0167</v>
      </c>
      <c r="V260" s="124">
        <v>4.4667000000000003</v>
      </c>
      <c r="W260" s="32">
        <v>0</v>
      </c>
      <c r="X260" s="33">
        <v>0</v>
      </c>
      <c r="Y260" s="127">
        <v>0</v>
      </c>
      <c r="Z260" s="133"/>
      <c r="AA260" s="249"/>
      <c r="AB260"/>
      <c r="AC260"/>
      <c r="AD260" s="249"/>
      <c r="AE260"/>
      <c r="AF260" s="248"/>
      <c r="AG260" s="249"/>
      <c r="AH260"/>
      <c r="AI260" s="248"/>
      <c r="AJ260" s="249"/>
      <c r="AK260"/>
      <c r="AL260" s="248"/>
      <c r="AM260" s="251"/>
      <c r="AN260" s="250"/>
      <c r="AO260"/>
      <c r="AP260"/>
      <c r="AQ260"/>
      <c r="AR260"/>
      <c r="AS260"/>
      <c r="AT260" s="249"/>
      <c r="AU260" s="248"/>
      <c r="AV260" s="249"/>
      <c r="AW260" s="248"/>
      <c r="AX260" s="249"/>
      <c r="AY260" s="249">
        <v>1</v>
      </c>
      <c r="AZ260" s="162">
        <f>IF(AND(K260&lt;=1570,L260&gt;=1540),1,0)</f>
        <v>0</v>
      </c>
      <c r="BA260" s="162">
        <f>IF(AND(K260&lt;=1608,L260&gt;=1571),1,0)</f>
        <v>1</v>
      </c>
      <c r="BB260" s="162">
        <f>IF(AND(K260&lt;=1621,L260&gt;=1609),1,0)</f>
        <v>0</v>
      </c>
      <c r="BC260" s="162">
        <f>IF(AND(K260&lt;=1648,L260&gt;=1622),1,0)</f>
        <v>0</v>
      </c>
      <c r="BD260" s="162">
        <f>IF(AND(K260&lt;=1680,L260&gt;=1649),1,0)</f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 s="209" t="str">
        <f t="shared" si="20"/>
        <v>Notactive</v>
      </c>
      <c r="BK260" s="209" t="str">
        <f t="shared" si="21"/>
        <v>Stayer</v>
      </c>
      <c r="BL260" s="209" t="str">
        <f t="shared" si="22"/>
        <v>Notactive</v>
      </c>
      <c r="BM260" s="209" t="str">
        <f t="shared" si="23"/>
        <v>Notactive</v>
      </c>
      <c r="BN260" s="209" t="str">
        <f t="shared" si="24"/>
        <v>Notactive</v>
      </c>
    </row>
    <row r="261" spans="1:66" ht="12" customHeight="1">
      <c r="A261" s="118" t="s">
        <v>2406</v>
      </c>
      <c r="B261" s="118" t="s">
        <v>2407</v>
      </c>
      <c r="C261" s="244" t="s">
        <v>2405</v>
      </c>
      <c r="D261" s="245" t="s">
        <v>4163</v>
      </c>
      <c r="E261" s="245"/>
      <c r="F261" s="66" t="s">
        <v>74</v>
      </c>
      <c r="G261" s="66"/>
      <c r="H261"/>
      <c r="I261"/>
      <c r="J261" s="29">
        <v>0</v>
      </c>
      <c r="K261" s="114">
        <v>1597</v>
      </c>
      <c r="L261" s="115">
        <v>1601</v>
      </c>
      <c r="M261" s="240" t="str">
        <f>CONCATENATE(LEFT(K261,3),"0")</f>
        <v>1590</v>
      </c>
      <c r="N261" s="240" t="str">
        <f>CONCATENATE(LEFT(L261,3),"0")</f>
        <v>1600</v>
      </c>
      <c r="O261" s="30">
        <f>L261-K261</f>
        <v>4</v>
      </c>
      <c r="P261" s="27">
        <v>0</v>
      </c>
      <c r="Q261" s="27">
        <v>0</v>
      </c>
      <c r="R261"/>
      <c r="S261" s="248"/>
      <c r="T261" s="35" t="s">
        <v>103</v>
      </c>
      <c r="U261" s="104">
        <v>51.0167</v>
      </c>
      <c r="V261" s="124">
        <v>4.4667000000000003</v>
      </c>
      <c r="W261" s="32">
        <v>0</v>
      </c>
      <c r="X261" s="33">
        <v>0</v>
      </c>
      <c r="Y261" s="127">
        <v>0</v>
      </c>
      <c r="Z261" s="133"/>
      <c r="AA261" s="249"/>
      <c r="AB261"/>
      <c r="AC261"/>
      <c r="AD261" s="249"/>
      <c r="AE261"/>
      <c r="AF261" s="248"/>
      <c r="AG261" s="249"/>
      <c r="AH261"/>
      <c r="AI261" s="248"/>
      <c r="AJ261" s="249"/>
      <c r="AK261"/>
      <c r="AL261" s="248"/>
      <c r="AM261" s="251"/>
      <c r="AN261" s="250"/>
      <c r="AO261"/>
      <c r="AP261"/>
      <c r="AQ261"/>
      <c r="AR261"/>
      <c r="AS261"/>
      <c r="AT261" s="249"/>
      <c r="AU261" s="248"/>
      <c r="AV261" s="249"/>
      <c r="AW261" s="248"/>
      <c r="AX261" s="249"/>
      <c r="AY261" s="249">
        <v>1</v>
      </c>
      <c r="AZ261" s="162">
        <f>IF(AND(K261&lt;=1570,L261&gt;=1540),1,0)</f>
        <v>0</v>
      </c>
      <c r="BA261" s="162">
        <f>IF(AND(K261&lt;=1608,L261&gt;=1571),1,0)</f>
        <v>1</v>
      </c>
      <c r="BB261" s="162">
        <f>IF(AND(K261&lt;=1621,L261&gt;=1609),1,0)</f>
        <v>0</v>
      </c>
      <c r="BC261" s="162">
        <f>IF(AND(K261&lt;=1648,L261&gt;=1622),1,0)</f>
        <v>0</v>
      </c>
      <c r="BD261" s="162">
        <f>IF(AND(K261&lt;=1680,L261&gt;=1649),1,0)</f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 s="209" t="str">
        <f t="shared" si="20"/>
        <v>Notactive</v>
      </c>
      <c r="BK261" s="209" t="str">
        <f t="shared" si="21"/>
        <v>Stayer</v>
      </c>
      <c r="BL261" s="209" t="str">
        <f t="shared" si="22"/>
        <v>Notactive</v>
      </c>
      <c r="BM261" s="209" t="str">
        <f t="shared" si="23"/>
        <v>Notactive</v>
      </c>
      <c r="BN261" s="209" t="str">
        <f t="shared" si="24"/>
        <v>Notactive</v>
      </c>
    </row>
    <row r="262" spans="1:66" ht="12" customHeight="1">
      <c r="A262" s="118" t="s">
        <v>2409</v>
      </c>
      <c r="B262" s="118" t="s">
        <v>2410</v>
      </c>
      <c r="C262" s="242" t="s">
        <v>2408</v>
      </c>
      <c r="D262" s="245" t="s">
        <v>4163</v>
      </c>
      <c r="E262" s="246"/>
      <c r="F262" s="66" t="s">
        <v>43</v>
      </c>
      <c r="G262" s="66"/>
      <c r="H262"/>
      <c r="I262"/>
      <c r="J262" s="29">
        <v>0</v>
      </c>
      <c r="K262" s="114">
        <v>1597</v>
      </c>
      <c r="L262" s="115">
        <v>1601</v>
      </c>
      <c r="M262" s="240" t="str">
        <f>CONCATENATE(LEFT(K262,3),"0")</f>
        <v>1590</v>
      </c>
      <c r="N262" s="240" t="str">
        <f>CONCATENATE(LEFT(L262,3),"0")</f>
        <v>1600</v>
      </c>
      <c r="O262" s="30">
        <f>L262-K262</f>
        <v>4</v>
      </c>
      <c r="P262" s="27">
        <v>0</v>
      </c>
      <c r="Q262" s="27">
        <v>0</v>
      </c>
      <c r="R262"/>
      <c r="S262" s="248"/>
      <c r="T262" s="35" t="s">
        <v>103</v>
      </c>
      <c r="U262" s="104">
        <v>51.0167</v>
      </c>
      <c r="V262" s="124">
        <v>4.4667000000000003</v>
      </c>
      <c r="W262" s="32">
        <v>0</v>
      </c>
      <c r="X262" s="33">
        <v>0</v>
      </c>
      <c r="Y262" s="127">
        <v>0</v>
      </c>
      <c r="Z262" s="133"/>
      <c r="AA262" s="249"/>
      <c r="AB262"/>
      <c r="AC262"/>
      <c r="AD262" s="249"/>
      <c r="AE262"/>
      <c r="AF262" s="248"/>
      <c r="AG262" s="249"/>
      <c r="AH262"/>
      <c r="AI262" s="248"/>
      <c r="AJ262" s="249"/>
      <c r="AK262"/>
      <c r="AL262" s="248"/>
      <c r="AM262" s="251"/>
      <c r="AN262" s="250"/>
      <c r="AO262"/>
      <c r="AP262"/>
      <c r="AQ262"/>
      <c r="AR262"/>
      <c r="AS262"/>
      <c r="AT262" s="249"/>
      <c r="AU262" s="248"/>
      <c r="AV262" s="249"/>
      <c r="AW262" s="248"/>
      <c r="AX262" s="249"/>
      <c r="AY262" s="249">
        <v>1</v>
      </c>
      <c r="AZ262" s="162">
        <f>IF(AND(K262&lt;=1570,L262&gt;=1540),1,0)</f>
        <v>0</v>
      </c>
      <c r="BA262" s="162">
        <f>IF(AND(K262&lt;=1608,L262&gt;=1571),1,0)</f>
        <v>1</v>
      </c>
      <c r="BB262" s="162">
        <f>IF(AND(K262&lt;=1621,L262&gt;=1609),1,0)</f>
        <v>0</v>
      </c>
      <c r="BC262" s="162">
        <f>IF(AND(K262&lt;=1648,L262&gt;=1622),1,0)</f>
        <v>0</v>
      </c>
      <c r="BD262" s="162">
        <f>IF(AND(K262&lt;=1680,L262&gt;=1649),1,0)</f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 s="209" t="str">
        <f t="shared" si="20"/>
        <v>Notactive</v>
      </c>
      <c r="BK262" s="209" t="str">
        <f t="shared" si="21"/>
        <v>Stayer</v>
      </c>
      <c r="BL262" s="209" t="str">
        <f t="shared" si="22"/>
        <v>Notactive</v>
      </c>
      <c r="BM262" s="209" t="str">
        <f t="shared" si="23"/>
        <v>Notactive</v>
      </c>
      <c r="BN262" s="209" t="str">
        <f t="shared" si="24"/>
        <v>Notactive</v>
      </c>
    </row>
    <row r="263" spans="1:66" ht="12" customHeight="1">
      <c r="A263" s="118" t="s">
        <v>2412</v>
      </c>
      <c r="B263" s="118" t="s">
        <v>2413</v>
      </c>
      <c r="C263" s="244" t="s">
        <v>2411</v>
      </c>
      <c r="D263" s="245" t="s">
        <v>4163</v>
      </c>
      <c r="E263" s="245"/>
      <c r="F263" s="66" t="s">
        <v>74</v>
      </c>
      <c r="G263" s="66"/>
      <c r="H263"/>
      <c r="I263"/>
      <c r="J263" s="29">
        <v>0</v>
      </c>
      <c r="K263" s="114">
        <v>1597</v>
      </c>
      <c r="L263" s="115">
        <v>1601</v>
      </c>
      <c r="M263" s="240" t="str">
        <f>CONCATENATE(LEFT(K263,3),"0")</f>
        <v>1590</v>
      </c>
      <c r="N263" s="240" t="str">
        <f>CONCATENATE(LEFT(L263,3),"0")</f>
        <v>1600</v>
      </c>
      <c r="O263" s="30">
        <f>L263-K263</f>
        <v>4</v>
      </c>
      <c r="P263" s="27">
        <v>0</v>
      </c>
      <c r="Q263" s="27">
        <v>0</v>
      </c>
      <c r="R263"/>
      <c r="S263" s="248"/>
      <c r="T263" s="35" t="s">
        <v>103</v>
      </c>
      <c r="U263" s="104">
        <v>51.0167</v>
      </c>
      <c r="V263" s="124">
        <v>4.4667000000000003</v>
      </c>
      <c r="W263" s="32">
        <v>0</v>
      </c>
      <c r="X263" s="33">
        <v>0</v>
      </c>
      <c r="Y263" s="127">
        <v>0</v>
      </c>
      <c r="Z263" s="133"/>
      <c r="AA263" s="249"/>
      <c r="AB263"/>
      <c r="AC263"/>
      <c r="AD263" s="249"/>
      <c r="AE263"/>
      <c r="AF263" s="248"/>
      <c r="AG263" s="249"/>
      <c r="AH263"/>
      <c r="AI263" s="248"/>
      <c r="AJ263" s="249"/>
      <c r="AK263"/>
      <c r="AL263" s="248"/>
      <c r="AM263" s="251"/>
      <c r="AN263" s="250"/>
      <c r="AO263"/>
      <c r="AP263"/>
      <c r="AQ263"/>
      <c r="AR263"/>
      <c r="AS263"/>
      <c r="AT263" s="249"/>
      <c r="AU263" s="248"/>
      <c r="AV263" s="249"/>
      <c r="AW263" s="248"/>
      <c r="AX263" s="249"/>
      <c r="AY263" s="249">
        <v>1</v>
      </c>
      <c r="AZ263" s="162">
        <f>IF(AND(K263&lt;=1570,L263&gt;=1540),1,0)</f>
        <v>0</v>
      </c>
      <c r="BA263" s="162">
        <f>IF(AND(K263&lt;=1608,L263&gt;=1571),1,0)</f>
        <v>1</v>
      </c>
      <c r="BB263" s="162">
        <f>IF(AND(K263&lt;=1621,L263&gt;=1609),1,0)</f>
        <v>0</v>
      </c>
      <c r="BC263" s="162">
        <f>IF(AND(K263&lt;=1648,L263&gt;=1622),1,0)</f>
        <v>0</v>
      </c>
      <c r="BD263" s="162">
        <f>IF(AND(K263&lt;=1680,L263&gt;=1649),1,0)</f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 s="209" t="str">
        <f t="shared" si="20"/>
        <v>Notactive</v>
      </c>
      <c r="BK263" s="209" t="str">
        <f t="shared" si="21"/>
        <v>Stayer</v>
      </c>
      <c r="BL263" s="209" t="str">
        <f t="shared" si="22"/>
        <v>Notactive</v>
      </c>
      <c r="BM263" s="209" t="str">
        <f t="shared" si="23"/>
        <v>Notactive</v>
      </c>
      <c r="BN263" s="209" t="str">
        <f t="shared" si="24"/>
        <v>Notactive</v>
      </c>
    </row>
    <row r="264" spans="1:66" ht="12" customHeight="1">
      <c r="A264" s="118" t="s">
        <v>2415</v>
      </c>
      <c r="B264" s="118" t="s">
        <v>2416</v>
      </c>
      <c r="C264" s="242" t="s">
        <v>2414</v>
      </c>
      <c r="D264" s="245" t="s">
        <v>4163</v>
      </c>
      <c r="E264" s="246"/>
      <c r="F264" s="114" t="s">
        <v>3890</v>
      </c>
      <c r="G264" s="114"/>
      <c r="H264"/>
      <c r="I264"/>
      <c r="J264" s="29">
        <v>0</v>
      </c>
      <c r="K264" s="114">
        <v>1597</v>
      </c>
      <c r="L264" s="115">
        <v>1601</v>
      </c>
      <c r="M264" s="240" t="str">
        <f>CONCATENATE(LEFT(K264,3),"0")</f>
        <v>1590</v>
      </c>
      <c r="N264" s="240" t="str">
        <f>CONCATENATE(LEFT(L264,3),"0")</f>
        <v>1600</v>
      </c>
      <c r="O264" s="30">
        <f>L264-K264</f>
        <v>4</v>
      </c>
      <c r="P264" s="27">
        <v>0</v>
      </c>
      <c r="Q264" s="27">
        <v>0</v>
      </c>
      <c r="R264"/>
      <c r="S264" s="248"/>
      <c r="T264" s="35" t="s">
        <v>103</v>
      </c>
      <c r="U264" s="104">
        <v>51.0167</v>
      </c>
      <c r="V264" s="124">
        <v>4.4667000000000003</v>
      </c>
      <c r="W264" s="32">
        <v>0</v>
      </c>
      <c r="X264" s="33">
        <v>0</v>
      </c>
      <c r="Y264" s="127">
        <v>0</v>
      </c>
      <c r="Z264" s="133"/>
      <c r="AA264" s="249"/>
      <c r="AB264"/>
      <c r="AC264"/>
      <c r="AD264" s="249"/>
      <c r="AE264"/>
      <c r="AF264" s="248"/>
      <c r="AG264" s="249"/>
      <c r="AH264"/>
      <c r="AI264" s="248"/>
      <c r="AJ264" s="249"/>
      <c r="AK264"/>
      <c r="AL264" s="248"/>
      <c r="AM264" s="251"/>
      <c r="AN264" s="250"/>
      <c r="AO264"/>
      <c r="AP264"/>
      <c r="AQ264"/>
      <c r="AR264"/>
      <c r="AS264"/>
      <c r="AT264" s="249"/>
      <c r="AU264" s="248"/>
      <c r="AV264" s="249"/>
      <c r="AW264" s="248"/>
      <c r="AX264" s="249"/>
      <c r="AY264" s="249">
        <v>1</v>
      </c>
      <c r="AZ264" s="162">
        <f>IF(AND(K264&lt;=1570,L264&gt;=1540),1,0)</f>
        <v>0</v>
      </c>
      <c r="BA264" s="162">
        <f>IF(AND(K264&lt;=1608,L264&gt;=1571),1,0)</f>
        <v>1</v>
      </c>
      <c r="BB264" s="162">
        <f>IF(AND(K264&lt;=1621,L264&gt;=1609),1,0)</f>
        <v>0</v>
      </c>
      <c r="BC264" s="162">
        <f>IF(AND(K264&lt;=1648,L264&gt;=1622),1,0)</f>
        <v>0</v>
      </c>
      <c r="BD264" s="162">
        <f>IF(AND(K264&lt;=1680,L264&gt;=1649),1,0)</f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 s="209" t="str">
        <f t="shared" si="20"/>
        <v>Notactive</v>
      </c>
      <c r="BK264" s="209" t="str">
        <f t="shared" si="21"/>
        <v>Stayer</v>
      </c>
      <c r="BL264" s="209" t="str">
        <f t="shared" si="22"/>
        <v>Notactive</v>
      </c>
      <c r="BM264" s="209" t="str">
        <f t="shared" si="23"/>
        <v>Notactive</v>
      </c>
      <c r="BN264" s="209" t="str">
        <f t="shared" si="24"/>
        <v>Notactive</v>
      </c>
    </row>
    <row r="265" spans="1:66" ht="12" customHeight="1">
      <c r="A265" s="118" t="s">
        <v>2418</v>
      </c>
      <c r="B265" s="118" t="s">
        <v>2283</v>
      </c>
      <c r="C265" s="242" t="s">
        <v>2417</v>
      </c>
      <c r="D265" s="245" t="s">
        <v>4163</v>
      </c>
      <c r="E265" s="246"/>
      <c r="F265" s="66" t="s">
        <v>43</v>
      </c>
      <c r="G265" s="66"/>
      <c r="H265"/>
      <c r="I265"/>
      <c r="J265" s="29">
        <v>0</v>
      </c>
      <c r="K265" s="114">
        <v>1598</v>
      </c>
      <c r="L265" s="115">
        <v>1602</v>
      </c>
      <c r="M265" s="240" t="str">
        <f>CONCATENATE(LEFT(K265,3),"0")</f>
        <v>1590</v>
      </c>
      <c r="N265" s="240" t="str">
        <f>CONCATENATE(LEFT(L265,3),"0")</f>
        <v>1600</v>
      </c>
      <c r="O265" s="30">
        <f>L265-K265</f>
        <v>4</v>
      </c>
      <c r="P265" s="27">
        <v>0</v>
      </c>
      <c r="Q265" s="27">
        <v>0</v>
      </c>
      <c r="R265"/>
      <c r="S265" s="248"/>
      <c r="T265" s="35" t="s">
        <v>103</v>
      </c>
      <c r="U265" s="104">
        <v>51.0167</v>
      </c>
      <c r="V265" s="124">
        <v>4.4667000000000003</v>
      </c>
      <c r="W265" s="32">
        <v>0</v>
      </c>
      <c r="X265" s="33">
        <v>0</v>
      </c>
      <c r="Y265" s="127">
        <v>0</v>
      </c>
      <c r="Z265" s="133"/>
      <c r="AA265" s="249"/>
      <c r="AB265"/>
      <c r="AC265"/>
      <c r="AD265" s="249"/>
      <c r="AE265"/>
      <c r="AF265" s="248"/>
      <c r="AG265" s="249"/>
      <c r="AH265"/>
      <c r="AI265" s="248"/>
      <c r="AJ265" s="249"/>
      <c r="AK265"/>
      <c r="AL265" s="248"/>
      <c r="AM265" s="251"/>
      <c r="AN265" s="250"/>
      <c r="AO265"/>
      <c r="AP265"/>
      <c r="AQ265"/>
      <c r="AR265"/>
      <c r="AS265"/>
      <c r="AT265" s="249"/>
      <c r="AU265" s="248"/>
      <c r="AV265" s="249"/>
      <c r="AW265" s="248"/>
      <c r="AX265" s="249"/>
      <c r="AY265" s="249">
        <v>1</v>
      </c>
      <c r="AZ265" s="162">
        <f>IF(AND(K265&lt;=1570,L265&gt;=1540),1,0)</f>
        <v>0</v>
      </c>
      <c r="BA265" s="162">
        <f>IF(AND(K265&lt;=1608,L265&gt;=1571),1,0)</f>
        <v>1</v>
      </c>
      <c r="BB265" s="162">
        <f>IF(AND(K265&lt;=1621,L265&gt;=1609),1,0)</f>
        <v>0</v>
      </c>
      <c r="BC265" s="162">
        <f>IF(AND(K265&lt;=1648,L265&gt;=1622),1,0)</f>
        <v>0</v>
      </c>
      <c r="BD265" s="162">
        <f>IF(AND(K265&lt;=1680,L265&gt;=1649),1,0)</f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 s="209" t="str">
        <f t="shared" si="20"/>
        <v>Notactive</v>
      </c>
      <c r="BK265" s="209" t="str">
        <f t="shared" si="21"/>
        <v>Stayer</v>
      </c>
      <c r="BL265" s="209" t="str">
        <f t="shared" si="22"/>
        <v>Notactive</v>
      </c>
      <c r="BM265" s="209" t="str">
        <f t="shared" si="23"/>
        <v>Notactive</v>
      </c>
      <c r="BN265" s="209" t="str">
        <f t="shared" si="24"/>
        <v>Notactive</v>
      </c>
    </row>
    <row r="266" spans="1:66" ht="12" customHeight="1">
      <c r="A266" s="118" t="s">
        <v>2377</v>
      </c>
      <c r="B266" s="118" t="s">
        <v>2378</v>
      </c>
      <c r="C266" s="242" t="s">
        <v>2420</v>
      </c>
      <c r="D266" s="245" t="s">
        <v>4163</v>
      </c>
      <c r="E266" s="246"/>
      <c r="F266" s="66" t="s">
        <v>43</v>
      </c>
      <c r="G266" s="66"/>
      <c r="H266"/>
      <c r="I266"/>
      <c r="J266" s="29">
        <v>0</v>
      </c>
      <c r="K266" s="114">
        <v>1598</v>
      </c>
      <c r="L266" s="115">
        <v>1602</v>
      </c>
      <c r="M266" s="240" t="str">
        <f>CONCATENATE(LEFT(K266,3),"0")</f>
        <v>1590</v>
      </c>
      <c r="N266" s="240" t="str">
        <f>CONCATENATE(LEFT(L266,3),"0")</f>
        <v>1600</v>
      </c>
      <c r="O266" s="30">
        <f>L266-K266</f>
        <v>4</v>
      </c>
      <c r="P266" s="27">
        <v>0</v>
      </c>
      <c r="Q266" s="27">
        <v>0</v>
      </c>
      <c r="R266"/>
      <c r="S266" s="248"/>
      <c r="T266" s="35" t="s">
        <v>103</v>
      </c>
      <c r="U266" s="104">
        <v>51.0167</v>
      </c>
      <c r="V266" s="124">
        <v>4.4667000000000003</v>
      </c>
      <c r="W266" s="32">
        <v>0</v>
      </c>
      <c r="X266" s="33">
        <v>0</v>
      </c>
      <c r="Y266" s="127">
        <v>0</v>
      </c>
      <c r="Z266" s="133"/>
      <c r="AA266" s="249"/>
      <c r="AB266"/>
      <c r="AC266"/>
      <c r="AD266" s="249"/>
      <c r="AE266"/>
      <c r="AF266" s="248"/>
      <c r="AG266" s="249"/>
      <c r="AH266"/>
      <c r="AI266" s="248"/>
      <c r="AJ266" s="249"/>
      <c r="AK266"/>
      <c r="AL266" s="248"/>
      <c r="AM266" s="251"/>
      <c r="AN266" s="250"/>
      <c r="AO266"/>
      <c r="AP266"/>
      <c r="AQ266"/>
      <c r="AR266"/>
      <c r="AS266"/>
      <c r="AT266" s="249"/>
      <c r="AU266" s="248"/>
      <c r="AV266" s="249"/>
      <c r="AW266" s="248"/>
      <c r="AX266" s="249"/>
      <c r="AY266" s="249">
        <v>1</v>
      </c>
      <c r="AZ266" s="162">
        <f>IF(AND(K266&lt;=1570,L266&gt;=1540),1,0)</f>
        <v>0</v>
      </c>
      <c r="BA266" s="162">
        <f>IF(AND(K266&lt;=1608,L266&gt;=1571),1,0)</f>
        <v>1</v>
      </c>
      <c r="BB266" s="162">
        <f>IF(AND(K266&lt;=1621,L266&gt;=1609),1,0)</f>
        <v>0</v>
      </c>
      <c r="BC266" s="162">
        <f>IF(AND(K266&lt;=1648,L266&gt;=1622),1,0)</f>
        <v>0</v>
      </c>
      <c r="BD266" s="162">
        <f>IF(AND(K266&lt;=1680,L266&gt;=1649),1,0)</f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 s="209" t="str">
        <f t="shared" si="20"/>
        <v>Notactive</v>
      </c>
      <c r="BK266" s="209" t="str">
        <f t="shared" si="21"/>
        <v>Stayer</v>
      </c>
      <c r="BL266" s="209" t="str">
        <f t="shared" si="22"/>
        <v>Notactive</v>
      </c>
      <c r="BM266" s="209" t="str">
        <f t="shared" si="23"/>
        <v>Notactive</v>
      </c>
      <c r="BN266" s="209" t="str">
        <f t="shared" si="24"/>
        <v>Notactive</v>
      </c>
    </row>
    <row r="267" spans="1:66" ht="12" customHeight="1">
      <c r="A267" s="118" t="s">
        <v>2422</v>
      </c>
      <c r="B267" s="118" t="s">
        <v>2423</v>
      </c>
      <c r="C267" s="244" t="s">
        <v>2421</v>
      </c>
      <c r="D267" s="245" t="s">
        <v>4163</v>
      </c>
      <c r="E267" s="245"/>
      <c r="F267" s="66" t="s">
        <v>43</v>
      </c>
      <c r="G267" s="66"/>
      <c r="H267"/>
      <c r="I267"/>
      <c r="J267" s="29">
        <v>0</v>
      </c>
      <c r="K267" s="114">
        <v>1598</v>
      </c>
      <c r="L267" s="115">
        <v>1602</v>
      </c>
      <c r="M267" s="240" t="str">
        <f>CONCATENATE(LEFT(K267,3),"0")</f>
        <v>1590</v>
      </c>
      <c r="N267" s="240" t="str">
        <f>CONCATENATE(LEFT(L267,3),"0")</f>
        <v>1600</v>
      </c>
      <c r="O267" s="30">
        <f>L267-K267</f>
        <v>4</v>
      </c>
      <c r="P267" s="27">
        <v>0</v>
      </c>
      <c r="Q267" s="27">
        <v>0</v>
      </c>
      <c r="R267"/>
      <c r="S267" s="248"/>
      <c r="T267" s="35" t="s">
        <v>103</v>
      </c>
      <c r="U267" s="104">
        <v>51.0167</v>
      </c>
      <c r="V267" s="124">
        <v>4.4667000000000003</v>
      </c>
      <c r="W267" s="32">
        <v>0</v>
      </c>
      <c r="X267" s="33">
        <v>0</v>
      </c>
      <c r="Y267" s="127">
        <v>0</v>
      </c>
      <c r="Z267" s="133"/>
      <c r="AA267" s="249"/>
      <c r="AB267"/>
      <c r="AC267"/>
      <c r="AD267" s="249"/>
      <c r="AE267"/>
      <c r="AF267" s="248"/>
      <c r="AG267" s="249"/>
      <c r="AH267"/>
      <c r="AI267" s="248"/>
      <c r="AJ267" s="249"/>
      <c r="AK267"/>
      <c r="AL267" s="248"/>
      <c r="AM267" s="251"/>
      <c r="AN267" s="250"/>
      <c r="AO267"/>
      <c r="AP267"/>
      <c r="AQ267"/>
      <c r="AR267"/>
      <c r="AS267"/>
      <c r="AT267" s="249"/>
      <c r="AU267" s="248"/>
      <c r="AV267" s="249"/>
      <c r="AW267" s="248"/>
      <c r="AX267" s="249"/>
      <c r="AY267" s="249">
        <v>1</v>
      </c>
      <c r="AZ267" s="162">
        <f>IF(AND(K267&lt;=1570,L267&gt;=1540),1,0)</f>
        <v>0</v>
      </c>
      <c r="BA267" s="162">
        <f>IF(AND(K267&lt;=1608,L267&gt;=1571),1,0)</f>
        <v>1</v>
      </c>
      <c r="BB267" s="162">
        <f>IF(AND(K267&lt;=1621,L267&gt;=1609),1,0)</f>
        <v>0</v>
      </c>
      <c r="BC267" s="162">
        <f>IF(AND(K267&lt;=1648,L267&gt;=1622),1,0)</f>
        <v>0</v>
      </c>
      <c r="BD267" s="162">
        <f>IF(AND(K267&lt;=1680,L267&gt;=1649),1,0)</f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 s="209" t="str">
        <f t="shared" si="20"/>
        <v>Notactive</v>
      </c>
      <c r="BK267" s="209" t="str">
        <f t="shared" si="21"/>
        <v>Stayer</v>
      </c>
      <c r="BL267" s="209" t="str">
        <f t="shared" si="22"/>
        <v>Notactive</v>
      </c>
      <c r="BM267" s="209" t="str">
        <f t="shared" si="23"/>
        <v>Notactive</v>
      </c>
      <c r="BN267" s="209" t="str">
        <f t="shared" si="24"/>
        <v>Notactive</v>
      </c>
    </row>
    <row r="268" spans="1:66" ht="12" customHeight="1">
      <c r="A268" s="118" t="s">
        <v>2425</v>
      </c>
      <c r="B268" s="118" t="s">
        <v>2426</v>
      </c>
      <c r="C268" s="242" t="s">
        <v>2424</v>
      </c>
      <c r="D268" s="245" t="s">
        <v>4163</v>
      </c>
      <c r="E268" s="246"/>
      <c r="F268" s="66" t="s">
        <v>74</v>
      </c>
      <c r="G268" s="66"/>
      <c r="H268"/>
      <c r="I268"/>
      <c r="J268" s="29">
        <v>0</v>
      </c>
      <c r="K268" s="114">
        <v>1598</v>
      </c>
      <c r="L268" s="115">
        <v>1602</v>
      </c>
      <c r="M268" s="240" t="str">
        <f>CONCATENATE(LEFT(K268,3),"0")</f>
        <v>1590</v>
      </c>
      <c r="N268" s="240" t="str">
        <f>CONCATENATE(LEFT(L268,3),"0")</f>
        <v>1600</v>
      </c>
      <c r="O268" s="30">
        <f>L268-K268</f>
        <v>4</v>
      </c>
      <c r="P268" s="27">
        <v>0</v>
      </c>
      <c r="Q268" s="27">
        <v>0</v>
      </c>
      <c r="R268"/>
      <c r="S268" s="248"/>
      <c r="T268" s="35" t="s">
        <v>103</v>
      </c>
      <c r="U268" s="104">
        <v>51.0167</v>
      </c>
      <c r="V268" s="124">
        <v>4.4667000000000003</v>
      </c>
      <c r="W268" s="32">
        <v>0</v>
      </c>
      <c r="X268" s="33">
        <v>0</v>
      </c>
      <c r="Y268" s="127">
        <v>0</v>
      </c>
      <c r="Z268" s="133"/>
      <c r="AA268" s="249"/>
      <c r="AB268"/>
      <c r="AC268"/>
      <c r="AD268" s="249"/>
      <c r="AE268"/>
      <c r="AF268" s="248"/>
      <c r="AG268" s="249"/>
      <c r="AH268"/>
      <c r="AI268" s="248"/>
      <c r="AJ268" s="249"/>
      <c r="AK268"/>
      <c r="AL268" s="248"/>
      <c r="AM268" s="251"/>
      <c r="AN268" s="250"/>
      <c r="AO268"/>
      <c r="AP268"/>
      <c r="AQ268"/>
      <c r="AR268"/>
      <c r="AS268"/>
      <c r="AT268" s="249"/>
      <c r="AU268" s="248"/>
      <c r="AV268" s="249"/>
      <c r="AW268" s="248"/>
      <c r="AX268" s="249"/>
      <c r="AY268" s="249">
        <v>1</v>
      </c>
      <c r="AZ268" s="162">
        <f>IF(AND(K268&lt;=1570,L268&gt;=1540),1,0)</f>
        <v>0</v>
      </c>
      <c r="BA268" s="162">
        <f>IF(AND(K268&lt;=1608,L268&gt;=1571),1,0)</f>
        <v>1</v>
      </c>
      <c r="BB268" s="162">
        <f>IF(AND(K268&lt;=1621,L268&gt;=1609),1,0)</f>
        <v>0</v>
      </c>
      <c r="BC268" s="162">
        <f>IF(AND(K268&lt;=1648,L268&gt;=1622),1,0)</f>
        <v>0</v>
      </c>
      <c r="BD268" s="162">
        <f>IF(AND(K268&lt;=1680,L268&gt;=1649),1,0)</f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 s="209" t="str">
        <f t="shared" si="20"/>
        <v>Notactive</v>
      </c>
      <c r="BK268" s="209" t="str">
        <f t="shared" si="21"/>
        <v>Stayer</v>
      </c>
      <c r="BL268" s="209" t="str">
        <f t="shared" si="22"/>
        <v>Notactive</v>
      </c>
      <c r="BM268" s="209" t="str">
        <f t="shared" si="23"/>
        <v>Notactive</v>
      </c>
      <c r="BN268" s="209" t="str">
        <f t="shared" si="24"/>
        <v>Notactive</v>
      </c>
    </row>
    <row r="269" spans="1:66" ht="12" customHeight="1">
      <c r="A269" s="118" t="s">
        <v>2428</v>
      </c>
      <c r="B269" s="118" t="s">
        <v>2429</v>
      </c>
      <c r="C269" s="244" t="s">
        <v>2427</v>
      </c>
      <c r="D269" s="245" t="s">
        <v>4163</v>
      </c>
      <c r="E269" s="245"/>
      <c r="F269" s="66" t="s">
        <v>43</v>
      </c>
      <c r="G269" s="66"/>
      <c r="H269"/>
      <c r="I269"/>
      <c r="J269" s="29">
        <v>0</v>
      </c>
      <c r="K269" s="114">
        <v>1598</v>
      </c>
      <c r="L269" s="115">
        <v>1602</v>
      </c>
      <c r="M269" s="240" t="str">
        <f>CONCATENATE(LEFT(K269,3),"0")</f>
        <v>1590</v>
      </c>
      <c r="N269" s="240" t="str">
        <f>CONCATENATE(LEFT(L269,3),"0")</f>
        <v>1600</v>
      </c>
      <c r="O269" s="30">
        <f>L269-K269</f>
        <v>4</v>
      </c>
      <c r="P269" s="27">
        <v>0</v>
      </c>
      <c r="Q269" s="27">
        <v>0</v>
      </c>
      <c r="R269"/>
      <c r="S269" s="248"/>
      <c r="T269" s="35" t="s">
        <v>103</v>
      </c>
      <c r="U269" s="104">
        <v>51.0167</v>
      </c>
      <c r="V269" s="124">
        <v>4.4667000000000003</v>
      </c>
      <c r="W269" s="32">
        <v>0</v>
      </c>
      <c r="X269" s="33">
        <v>0</v>
      </c>
      <c r="Y269" s="127">
        <v>0</v>
      </c>
      <c r="Z269" s="133"/>
      <c r="AA269" s="249"/>
      <c r="AB269"/>
      <c r="AC269"/>
      <c r="AD269" s="249"/>
      <c r="AE269"/>
      <c r="AF269" s="248"/>
      <c r="AG269" s="249"/>
      <c r="AH269"/>
      <c r="AI269" s="248"/>
      <c r="AJ269" s="249"/>
      <c r="AK269"/>
      <c r="AL269" s="248"/>
      <c r="AM269" s="251"/>
      <c r="AN269" s="250"/>
      <c r="AO269"/>
      <c r="AP269"/>
      <c r="AQ269"/>
      <c r="AR269"/>
      <c r="AS269"/>
      <c r="AT269" s="249"/>
      <c r="AU269" s="248"/>
      <c r="AV269" s="249"/>
      <c r="AW269" s="248"/>
      <c r="AX269" s="249"/>
      <c r="AY269" s="249">
        <v>1</v>
      </c>
      <c r="AZ269" s="162">
        <f>IF(AND(K269&lt;=1570,L269&gt;=1540),1,0)</f>
        <v>0</v>
      </c>
      <c r="BA269" s="162">
        <f>IF(AND(K269&lt;=1608,L269&gt;=1571),1,0)</f>
        <v>1</v>
      </c>
      <c r="BB269" s="162">
        <f>IF(AND(K269&lt;=1621,L269&gt;=1609),1,0)</f>
        <v>0</v>
      </c>
      <c r="BC269" s="162">
        <f>IF(AND(K269&lt;=1648,L269&gt;=1622),1,0)</f>
        <v>0</v>
      </c>
      <c r="BD269" s="162">
        <f>IF(AND(K269&lt;=1680,L269&gt;=1649),1,0)</f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 s="209" t="str">
        <f t="shared" si="20"/>
        <v>Notactive</v>
      </c>
      <c r="BK269" s="209" t="str">
        <f t="shared" si="21"/>
        <v>Stayer</v>
      </c>
      <c r="BL269" s="209" t="str">
        <f t="shared" si="22"/>
        <v>Notactive</v>
      </c>
      <c r="BM269" s="209" t="str">
        <f t="shared" si="23"/>
        <v>Notactive</v>
      </c>
      <c r="BN269" s="209" t="str">
        <f t="shared" si="24"/>
        <v>Notactive</v>
      </c>
    </row>
    <row r="270" spans="1:66" ht="12" customHeight="1">
      <c r="A270" s="118" t="s">
        <v>2431</v>
      </c>
      <c r="B270" s="118" t="s">
        <v>2432</v>
      </c>
      <c r="C270" s="242" t="s">
        <v>2430</v>
      </c>
      <c r="D270" s="245" t="s">
        <v>4163</v>
      </c>
      <c r="E270" s="246"/>
      <c r="F270" s="66" t="s">
        <v>74</v>
      </c>
      <c r="G270" s="66"/>
      <c r="H270"/>
      <c r="I270"/>
      <c r="J270" s="29">
        <v>0</v>
      </c>
      <c r="K270" s="114">
        <v>1598</v>
      </c>
      <c r="L270" s="115">
        <v>1602</v>
      </c>
      <c r="M270" s="240" t="str">
        <f>CONCATENATE(LEFT(K270,3),"0")</f>
        <v>1590</v>
      </c>
      <c r="N270" s="240" t="str">
        <f>CONCATENATE(LEFT(L270,3),"0")</f>
        <v>1600</v>
      </c>
      <c r="O270" s="30">
        <f>L270-K270</f>
        <v>4</v>
      </c>
      <c r="P270" s="27">
        <v>0</v>
      </c>
      <c r="Q270" s="27">
        <v>0</v>
      </c>
      <c r="R270"/>
      <c r="S270" s="248"/>
      <c r="T270" s="35" t="s">
        <v>103</v>
      </c>
      <c r="U270" s="104">
        <v>51.0167</v>
      </c>
      <c r="V270" s="124">
        <v>4.4667000000000003</v>
      </c>
      <c r="W270" s="32">
        <v>0</v>
      </c>
      <c r="X270" s="33">
        <v>0</v>
      </c>
      <c r="Y270" s="127">
        <v>0</v>
      </c>
      <c r="Z270" s="133"/>
      <c r="AA270" s="249"/>
      <c r="AB270"/>
      <c r="AC270"/>
      <c r="AD270" s="249"/>
      <c r="AE270"/>
      <c r="AF270" s="248"/>
      <c r="AG270" s="249"/>
      <c r="AH270"/>
      <c r="AI270" s="248"/>
      <c r="AJ270" s="249"/>
      <c r="AK270"/>
      <c r="AL270" s="248"/>
      <c r="AM270" s="251"/>
      <c r="AN270" s="250"/>
      <c r="AO270"/>
      <c r="AP270"/>
      <c r="AQ270"/>
      <c r="AR270"/>
      <c r="AS270"/>
      <c r="AT270" s="249"/>
      <c r="AU270" s="248"/>
      <c r="AV270" s="249"/>
      <c r="AW270" s="248"/>
      <c r="AX270" s="249"/>
      <c r="AY270" s="249">
        <v>1</v>
      </c>
      <c r="AZ270" s="162">
        <f>IF(AND(K270&lt;=1570,L270&gt;=1540),1,0)</f>
        <v>0</v>
      </c>
      <c r="BA270" s="162">
        <f>IF(AND(K270&lt;=1608,L270&gt;=1571),1,0)</f>
        <v>1</v>
      </c>
      <c r="BB270" s="162">
        <f>IF(AND(K270&lt;=1621,L270&gt;=1609),1,0)</f>
        <v>0</v>
      </c>
      <c r="BC270" s="162">
        <f>IF(AND(K270&lt;=1648,L270&gt;=1622),1,0)</f>
        <v>0</v>
      </c>
      <c r="BD270" s="162">
        <f>IF(AND(K270&lt;=1680,L270&gt;=1649),1,0)</f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 s="209" t="str">
        <f t="shared" si="20"/>
        <v>Notactive</v>
      </c>
      <c r="BK270" s="209" t="str">
        <f t="shared" si="21"/>
        <v>Stayer</v>
      </c>
      <c r="BL270" s="209" t="str">
        <f t="shared" si="22"/>
        <v>Notactive</v>
      </c>
      <c r="BM270" s="209" t="str">
        <f t="shared" si="23"/>
        <v>Notactive</v>
      </c>
      <c r="BN270" s="209" t="str">
        <f t="shared" si="24"/>
        <v>Notactive</v>
      </c>
    </row>
    <row r="271" spans="1:66" ht="12" customHeight="1">
      <c r="A271" s="118" t="s">
        <v>2434</v>
      </c>
      <c r="B271" s="118" t="s">
        <v>1795</v>
      </c>
      <c r="C271" s="244" t="s">
        <v>2433</v>
      </c>
      <c r="D271" s="245" t="s">
        <v>4163</v>
      </c>
      <c r="E271" s="245"/>
      <c r="F271" s="66" t="s">
        <v>74</v>
      </c>
      <c r="G271" s="66"/>
      <c r="H271"/>
      <c r="I271"/>
      <c r="J271" s="29">
        <v>0</v>
      </c>
      <c r="K271" s="114">
        <v>1598</v>
      </c>
      <c r="L271" s="115">
        <v>1602</v>
      </c>
      <c r="M271" s="240" t="str">
        <f>CONCATENATE(LEFT(K271,3),"0")</f>
        <v>1590</v>
      </c>
      <c r="N271" s="240" t="str">
        <f>CONCATENATE(LEFT(L271,3),"0")</f>
        <v>1600</v>
      </c>
      <c r="O271" s="30">
        <f>L271-K271</f>
        <v>4</v>
      </c>
      <c r="P271" s="27">
        <v>0</v>
      </c>
      <c r="Q271" s="27">
        <v>0</v>
      </c>
      <c r="R271"/>
      <c r="S271" s="248"/>
      <c r="T271" s="35" t="s">
        <v>103</v>
      </c>
      <c r="U271" s="104">
        <v>51.0167</v>
      </c>
      <c r="V271" s="124">
        <v>4.4667000000000003</v>
      </c>
      <c r="W271" s="32">
        <v>0</v>
      </c>
      <c r="X271" s="33">
        <v>0</v>
      </c>
      <c r="Y271" s="127">
        <v>0</v>
      </c>
      <c r="Z271" s="133"/>
      <c r="AA271" s="249"/>
      <c r="AB271"/>
      <c r="AC271"/>
      <c r="AD271" s="249"/>
      <c r="AE271"/>
      <c r="AF271" s="248"/>
      <c r="AG271" s="249"/>
      <c r="AH271"/>
      <c r="AI271" s="248"/>
      <c r="AJ271" s="249"/>
      <c r="AK271"/>
      <c r="AL271" s="248"/>
      <c r="AM271" s="251"/>
      <c r="AN271" s="250"/>
      <c r="AO271"/>
      <c r="AP271"/>
      <c r="AQ271"/>
      <c r="AR271"/>
      <c r="AS271"/>
      <c r="AT271" s="249"/>
      <c r="AU271" s="248"/>
      <c r="AV271" s="249"/>
      <c r="AW271" s="248"/>
      <c r="AX271" s="249"/>
      <c r="AY271" s="249">
        <v>1</v>
      </c>
      <c r="AZ271" s="162">
        <f>IF(AND(K271&lt;=1570,L271&gt;=1540),1,0)</f>
        <v>0</v>
      </c>
      <c r="BA271" s="162">
        <f>IF(AND(K271&lt;=1608,L271&gt;=1571),1,0)</f>
        <v>1</v>
      </c>
      <c r="BB271" s="162">
        <f>IF(AND(K271&lt;=1621,L271&gt;=1609),1,0)</f>
        <v>0</v>
      </c>
      <c r="BC271" s="162">
        <f>IF(AND(K271&lt;=1648,L271&gt;=1622),1,0)</f>
        <v>0</v>
      </c>
      <c r="BD271" s="162">
        <f>IF(AND(K271&lt;=1680,L271&gt;=1649),1,0)</f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 s="209" t="str">
        <f t="shared" si="20"/>
        <v>Notactive</v>
      </c>
      <c r="BK271" s="209" t="str">
        <f t="shared" si="21"/>
        <v>Stayer</v>
      </c>
      <c r="BL271" s="209" t="str">
        <f t="shared" si="22"/>
        <v>Notactive</v>
      </c>
      <c r="BM271" s="209" t="str">
        <f t="shared" si="23"/>
        <v>Notactive</v>
      </c>
      <c r="BN271" s="209" t="str">
        <f t="shared" si="24"/>
        <v>Notactive</v>
      </c>
    </row>
    <row r="272" spans="1:66" ht="12" customHeight="1">
      <c r="A272" s="118" t="s">
        <v>2436</v>
      </c>
      <c r="B272" s="118" t="s">
        <v>1865</v>
      </c>
      <c r="C272" s="242" t="s">
        <v>2435</v>
      </c>
      <c r="D272" s="245" t="s">
        <v>4163</v>
      </c>
      <c r="E272" s="246"/>
      <c r="F272" s="66" t="s">
        <v>43</v>
      </c>
      <c r="G272" s="66"/>
      <c r="H272"/>
      <c r="I272"/>
      <c r="J272" s="29">
        <v>0</v>
      </c>
      <c r="K272" s="114">
        <v>1598</v>
      </c>
      <c r="L272" s="115">
        <v>1602</v>
      </c>
      <c r="M272" s="240" t="str">
        <f>CONCATENATE(LEFT(K272,3),"0")</f>
        <v>1590</v>
      </c>
      <c r="N272" s="240" t="str">
        <f>CONCATENATE(LEFT(L272,3),"0")</f>
        <v>1600</v>
      </c>
      <c r="O272" s="30">
        <f>L272-K272</f>
        <v>4</v>
      </c>
      <c r="P272" s="27">
        <v>0</v>
      </c>
      <c r="Q272" s="27">
        <v>0</v>
      </c>
      <c r="R272"/>
      <c r="S272" s="248"/>
      <c r="T272" s="35" t="s">
        <v>103</v>
      </c>
      <c r="U272" s="104">
        <v>51.0167</v>
      </c>
      <c r="V272" s="124">
        <v>4.4667000000000003</v>
      </c>
      <c r="W272" s="32">
        <v>0</v>
      </c>
      <c r="X272" s="33">
        <v>0</v>
      </c>
      <c r="Y272" s="127">
        <v>0</v>
      </c>
      <c r="Z272" s="133"/>
      <c r="AA272" s="249"/>
      <c r="AB272"/>
      <c r="AC272"/>
      <c r="AD272" s="249"/>
      <c r="AE272"/>
      <c r="AF272" s="248"/>
      <c r="AG272" s="249"/>
      <c r="AH272"/>
      <c r="AI272" s="248"/>
      <c r="AJ272" s="249"/>
      <c r="AK272"/>
      <c r="AL272" s="248"/>
      <c r="AM272" s="251"/>
      <c r="AN272" s="250"/>
      <c r="AO272"/>
      <c r="AP272"/>
      <c r="AQ272"/>
      <c r="AR272"/>
      <c r="AS272"/>
      <c r="AT272" s="249"/>
      <c r="AU272" s="248"/>
      <c r="AV272" s="249"/>
      <c r="AW272" s="248"/>
      <c r="AX272" s="249"/>
      <c r="AY272" s="249">
        <v>1</v>
      </c>
      <c r="AZ272" s="162">
        <f>IF(AND(K272&lt;=1570,L272&gt;=1540),1,0)</f>
        <v>0</v>
      </c>
      <c r="BA272" s="162">
        <f>IF(AND(K272&lt;=1608,L272&gt;=1571),1,0)</f>
        <v>1</v>
      </c>
      <c r="BB272" s="162">
        <f>IF(AND(K272&lt;=1621,L272&gt;=1609),1,0)</f>
        <v>0</v>
      </c>
      <c r="BC272" s="162">
        <f>IF(AND(K272&lt;=1648,L272&gt;=1622),1,0)</f>
        <v>0</v>
      </c>
      <c r="BD272" s="162">
        <f>IF(AND(K272&lt;=1680,L272&gt;=1649),1,0)</f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 s="209" t="str">
        <f t="shared" si="20"/>
        <v>Notactive</v>
      </c>
      <c r="BK272" s="209" t="str">
        <f t="shared" si="21"/>
        <v>Stayer</v>
      </c>
      <c r="BL272" s="209" t="str">
        <f t="shared" si="22"/>
        <v>Notactive</v>
      </c>
      <c r="BM272" s="209" t="str">
        <f t="shared" si="23"/>
        <v>Notactive</v>
      </c>
      <c r="BN272" s="209" t="str">
        <f t="shared" si="24"/>
        <v>Notactive</v>
      </c>
    </row>
    <row r="273" spans="1:66" ht="12" customHeight="1">
      <c r="A273" s="118" t="s">
        <v>2438</v>
      </c>
      <c r="B273" s="118" t="s">
        <v>2439</v>
      </c>
      <c r="C273" s="244" t="s">
        <v>2437</v>
      </c>
      <c r="D273" s="245" t="s">
        <v>4163</v>
      </c>
      <c r="E273" s="245"/>
      <c r="F273" s="66" t="s">
        <v>74</v>
      </c>
      <c r="G273" s="66"/>
      <c r="H273"/>
      <c r="I273"/>
      <c r="J273" s="29">
        <v>0</v>
      </c>
      <c r="K273" s="114">
        <v>1598</v>
      </c>
      <c r="L273" s="115">
        <v>1602</v>
      </c>
      <c r="M273" s="240" t="str">
        <f>CONCATENATE(LEFT(K273,3),"0")</f>
        <v>1590</v>
      </c>
      <c r="N273" s="240" t="str">
        <f>CONCATENATE(LEFT(L273,3),"0")</f>
        <v>1600</v>
      </c>
      <c r="O273" s="30">
        <f>L273-K273</f>
        <v>4</v>
      </c>
      <c r="P273" s="27">
        <v>0</v>
      </c>
      <c r="Q273" s="27">
        <v>0</v>
      </c>
      <c r="R273"/>
      <c r="S273" s="248"/>
      <c r="T273" s="35" t="s">
        <v>103</v>
      </c>
      <c r="U273" s="104">
        <v>51.0167</v>
      </c>
      <c r="V273" s="124">
        <v>4.4667000000000003</v>
      </c>
      <c r="W273" s="32">
        <v>0</v>
      </c>
      <c r="X273" s="33">
        <v>0</v>
      </c>
      <c r="Y273" s="127">
        <v>0</v>
      </c>
      <c r="Z273" s="133"/>
      <c r="AA273" s="249"/>
      <c r="AB273"/>
      <c r="AC273"/>
      <c r="AD273" s="249"/>
      <c r="AE273"/>
      <c r="AF273" s="248"/>
      <c r="AG273" s="249"/>
      <c r="AH273"/>
      <c r="AI273" s="248"/>
      <c r="AJ273" s="249"/>
      <c r="AK273"/>
      <c r="AL273" s="248"/>
      <c r="AM273" s="251"/>
      <c r="AN273" s="250"/>
      <c r="AO273"/>
      <c r="AP273"/>
      <c r="AQ273"/>
      <c r="AR273"/>
      <c r="AS273"/>
      <c r="AT273" s="249"/>
      <c r="AU273" s="248"/>
      <c r="AV273" s="249"/>
      <c r="AW273" s="248"/>
      <c r="AX273" s="249"/>
      <c r="AY273" s="249">
        <v>1</v>
      </c>
      <c r="AZ273" s="162">
        <f>IF(AND(K273&lt;=1570,L273&gt;=1540),1,0)</f>
        <v>0</v>
      </c>
      <c r="BA273" s="162">
        <f>IF(AND(K273&lt;=1608,L273&gt;=1571),1,0)</f>
        <v>1</v>
      </c>
      <c r="BB273" s="162">
        <f>IF(AND(K273&lt;=1621,L273&gt;=1609),1,0)</f>
        <v>0</v>
      </c>
      <c r="BC273" s="162">
        <f>IF(AND(K273&lt;=1648,L273&gt;=1622),1,0)</f>
        <v>0</v>
      </c>
      <c r="BD273" s="162">
        <f>IF(AND(K273&lt;=1680,L273&gt;=1649),1,0)</f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 s="209" t="str">
        <f t="shared" si="20"/>
        <v>Notactive</v>
      </c>
      <c r="BK273" s="209" t="str">
        <f t="shared" si="21"/>
        <v>Stayer</v>
      </c>
      <c r="BL273" s="209" t="str">
        <f t="shared" si="22"/>
        <v>Notactive</v>
      </c>
      <c r="BM273" s="209" t="str">
        <f t="shared" si="23"/>
        <v>Notactive</v>
      </c>
      <c r="BN273" s="209" t="str">
        <f t="shared" si="24"/>
        <v>Notactive</v>
      </c>
    </row>
    <row r="274" spans="1:66" ht="12" customHeight="1">
      <c r="A274" s="118" t="s">
        <v>2441</v>
      </c>
      <c r="B274" s="118" t="s">
        <v>2442</v>
      </c>
      <c r="C274" s="242" t="s">
        <v>2440</v>
      </c>
      <c r="D274" s="245" t="s">
        <v>4163</v>
      </c>
      <c r="E274" s="246"/>
      <c r="F274" s="66" t="s">
        <v>156</v>
      </c>
      <c r="G274" s="66"/>
      <c r="H274"/>
      <c r="I274"/>
      <c r="J274" s="29">
        <v>0</v>
      </c>
      <c r="K274" s="114">
        <v>1598</v>
      </c>
      <c r="L274" s="115">
        <v>1602</v>
      </c>
      <c r="M274" s="240" t="str">
        <f>CONCATENATE(LEFT(K274,3),"0")</f>
        <v>1590</v>
      </c>
      <c r="N274" s="240" t="str">
        <f>CONCATENATE(LEFT(L274,3),"0")</f>
        <v>1600</v>
      </c>
      <c r="O274" s="30">
        <f>L274-K274</f>
        <v>4</v>
      </c>
      <c r="P274" s="27">
        <v>0</v>
      </c>
      <c r="Q274" s="27">
        <v>0</v>
      </c>
      <c r="R274"/>
      <c r="S274" s="248"/>
      <c r="T274" s="35" t="s">
        <v>103</v>
      </c>
      <c r="U274" s="104">
        <v>51.0167</v>
      </c>
      <c r="V274" s="124">
        <v>4.4667000000000003</v>
      </c>
      <c r="W274" s="32">
        <v>0</v>
      </c>
      <c r="X274" s="33">
        <v>0</v>
      </c>
      <c r="Y274" s="127">
        <v>0</v>
      </c>
      <c r="Z274" s="133"/>
      <c r="AA274" s="249"/>
      <c r="AB274"/>
      <c r="AC274"/>
      <c r="AD274" s="249"/>
      <c r="AE274"/>
      <c r="AF274" s="248"/>
      <c r="AG274" s="249"/>
      <c r="AH274"/>
      <c r="AI274" s="248"/>
      <c r="AJ274" s="249"/>
      <c r="AK274"/>
      <c r="AL274" s="248"/>
      <c r="AM274" s="251"/>
      <c r="AN274" s="250"/>
      <c r="AO274"/>
      <c r="AP274"/>
      <c r="AQ274"/>
      <c r="AR274"/>
      <c r="AS274"/>
      <c r="AT274" s="249"/>
      <c r="AU274" s="248"/>
      <c r="AV274" s="249"/>
      <c r="AW274" s="248"/>
      <c r="AX274" s="249"/>
      <c r="AY274" s="249">
        <v>1</v>
      </c>
      <c r="AZ274" s="162">
        <f>IF(AND(K274&lt;=1570,L274&gt;=1540),1,0)</f>
        <v>0</v>
      </c>
      <c r="BA274" s="162">
        <f>IF(AND(K274&lt;=1608,L274&gt;=1571),1,0)</f>
        <v>1</v>
      </c>
      <c r="BB274" s="162">
        <f>IF(AND(K274&lt;=1621,L274&gt;=1609),1,0)</f>
        <v>0</v>
      </c>
      <c r="BC274" s="162">
        <f>IF(AND(K274&lt;=1648,L274&gt;=1622),1,0)</f>
        <v>0</v>
      </c>
      <c r="BD274" s="162">
        <f>IF(AND(K274&lt;=1680,L274&gt;=1649),1,0)</f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 s="209" t="str">
        <f t="shared" si="20"/>
        <v>Notactive</v>
      </c>
      <c r="BK274" s="209" t="str">
        <f t="shared" si="21"/>
        <v>Stayer</v>
      </c>
      <c r="BL274" s="209" t="str">
        <f t="shared" si="22"/>
        <v>Notactive</v>
      </c>
      <c r="BM274" s="209" t="str">
        <f t="shared" si="23"/>
        <v>Notactive</v>
      </c>
      <c r="BN274" s="209" t="str">
        <f t="shared" si="24"/>
        <v>Notactive</v>
      </c>
    </row>
    <row r="275" spans="1:66" ht="12" customHeight="1">
      <c r="A275" s="118" t="s">
        <v>2444</v>
      </c>
      <c r="B275" s="118" t="s">
        <v>2416</v>
      </c>
      <c r="C275" s="244" t="s">
        <v>2443</v>
      </c>
      <c r="D275" s="245" t="s">
        <v>4163</v>
      </c>
      <c r="E275" s="245"/>
      <c r="F275" s="66" t="s">
        <v>43</v>
      </c>
      <c r="G275" s="66"/>
      <c r="H275"/>
      <c r="I275"/>
      <c r="J275" s="29">
        <v>0</v>
      </c>
      <c r="K275" s="114">
        <v>1598</v>
      </c>
      <c r="L275" s="115">
        <v>1602</v>
      </c>
      <c r="M275" s="240" t="str">
        <f>CONCATENATE(LEFT(K275,3),"0")</f>
        <v>1590</v>
      </c>
      <c r="N275" s="240" t="str">
        <f>CONCATENATE(LEFT(L275,3),"0")</f>
        <v>1600</v>
      </c>
      <c r="O275" s="30">
        <f>L275-K275</f>
        <v>4</v>
      </c>
      <c r="P275" s="27">
        <v>0</v>
      </c>
      <c r="Q275" s="27">
        <v>0</v>
      </c>
      <c r="R275"/>
      <c r="S275" s="248"/>
      <c r="T275" s="35" t="s">
        <v>103</v>
      </c>
      <c r="U275" s="104">
        <v>51.0167</v>
      </c>
      <c r="V275" s="124">
        <v>4.4667000000000003</v>
      </c>
      <c r="W275" s="32">
        <v>0</v>
      </c>
      <c r="X275" s="33">
        <v>0</v>
      </c>
      <c r="Y275" s="127">
        <v>0</v>
      </c>
      <c r="Z275" s="133"/>
      <c r="AA275" s="249"/>
      <c r="AB275"/>
      <c r="AC275"/>
      <c r="AD275" s="249"/>
      <c r="AE275"/>
      <c r="AF275" s="248"/>
      <c r="AG275" s="249"/>
      <c r="AH275"/>
      <c r="AI275" s="248"/>
      <c r="AJ275" s="249"/>
      <c r="AK275"/>
      <c r="AL275" s="248"/>
      <c r="AM275" s="251"/>
      <c r="AN275" s="250"/>
      <c r="AO275"/>
      <c r="AP275"/>
      <c r="AQ275"/>
      <c r="AR275"/>
      <c r="AS275"/>
      <c r="AT275" s="249"/>
      <c r="AU275" s="248"/>
      <c r="AV275" s="249"/>
      <c r="AW275" s="248"/>
      <c r="AX275" s="249"/>
      <c r="AY275" s="249">
        <v>1</v>
      </c>
      <c r="AZ275" s="162">
        <f>IF(AND(K275&lt;=1570,L275&gt;=1540),1,0)</f>
        <v>0</v>
      </c>
      <c r="BA275" s="162">
        <f>IF(AND(K275&lt;=1608,L275&gt;=1571),1,0)</f>
        <v>1</v>
      </c>
      <c r="BB275" s="162">
        <f>IF(AND(K275&lt;=1621,L275&gt;=1609),1,0)</f>
        <v>0</v>
      </c>
      <c r="BC275" s="162">
        <f>IF(AND(K275&lt;=1648,L275&gt;=1622),1,0)</f>
        <v>0</v>
      </c>
      <c r="BD275" s="162">
        <f>IF(AND(K275&lt;=1680,L275&gt;=1649),1,0)</f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 s="209" t="str">
        <f t="shared" si="20"/>
        <v>Notactive</v>
      </c>
      <c r="BK275" s="209" t="str">
        <f t="shared" si="21"/>
        <v>Stayer</v>
      </c>
      <c r="BL275" s="209" t="str">
        <f t="shared" si="22"/>
        <v>Notactive</v>
      </c>
      <c r="BM275" s="209" t="str">
        <f t="shared" si="23"/>
        <v>Notactive</v>
      </c>
      <c r="BN275" s="209" t="str">
        <f t="shared" si="24"/>
        <v>Notactive</v>
      </c>
    </row>
    <row r="276" spans="1:66" ht="12" customHeight="1">
      <c r="A276" s="241" t="s">
        <v>2446</v>
      </c>
      <c r="B276" s="118" t="s">
        <v>2283</v>
      </c>
      <c r="C276" s="242" t="s">
        <v>2445</v>
      </c>
      <c r="D276" s="245" t="s">
        <v>4163</v>
      </c>
      <c r="E276" s="246"/>
      <c r="F276" s="66" t="s">
        <v>43</v>
      </c>
      <c r="G276" s="66"/>
      <c r="H276"/>
      <c r="I276"/>
      <c r="J276" s="29">
        <v>0</v>
      </c>
      <c r="K276" s="114">
        <v>1599</v>
      </c>
      <c r="L276" s="115">
        <v>1603</v>
      </c>
      <c r="M276" s="240" t="str">
        <f>CONCATENATE(LEFT(K276,3),"0")</f>
        <v>1590</v>
      </c>
      <c r="N276" s="240" t="str">
        <f>CONCATENATE(LEFT(L276,3),"0")</f>
        <v>1600</v>
      </c>
      <c r="O276" s="30">
        <f>L276-K276</f>
        <v>4</v>
      </c>
      <c r="P276" s="27">
        <v>0</v>
      </c>
      <c r="Q276" s="27">
        <v>0</v>
      </c>
      <c r="R276"/>
      <c r="S276" s="248"/>
      <c r="T276" s="35" t="s">
        <v>103</v>
      </c>
      <c r="U276" s="104">
        <v>51.0167</v>
      </c>
      <c r="V276" s="124">
        <v>4.4667000000000003</v>
      </c>
      <c r="W276" s="32">
        <v>0</v>
      </c>
      <c r="X276" s="33">
        <v>0</v>
      </c>
      <c r="Y276" s="127">
        <v>0</v>
      </c>
      <c r="Z276" s="133"/>
      <c r="AA276" s="249"/>
      <c r="AB276"/>
      <c r="AC276"/>
      <c r="AD276" s="249"/>
      <c r="AE276"/>
      <c r="AF276" s="248"/>
      <c r="AG276" s="249"/>
      <c r="AH276"/>
      <c r="AI276" s="248"/>
      <c r="AJ276" s="249"/>
      <c r="AK276"/>
      <c r="AL276" s="248"/>
      <c r="AM276" s="251"/>
      <c r="AN276" s="250"/>
      <c r="AO276"/>
      <c r="AP276"/>
      <c r="AQ276"/>
      <c r="AR276"/>
      <c r="AS276"/>
      <c r="AT276" s="249"/>
      <c r="AU276" s="248"/>
      <c r="AV276" s="249"/>
      <c r="AW276" s="248"/>
      <c r="AX276" s="249"/>
      <c r="AY276" s="249">
        <v>1</v>
      </c>
      <c r="AZ276" s="162">
        <f>IF(AND(K276&lt;=1570,L276&gt;=1540),1,0)</f>
        <v>0</v>
      </c>
      <c r="BA276" s="162">
        <f>IF(AND(K276&lt;=1608,L276&gt;=1571),1,0)</f>
        <v>1</v>
      </c>
      <c r="BB276" s="162">
        <f>IF(AND(K276&lt;=1621,L276&gt;=1609),1,0)</f>
        <v>0</v>
      </c>
      <c r="BC276" s="162">
        <f>IF(AND(K276&lt;=1648,L276&gt;=1622),1,0)</f>
        <v>0</v>
      </c>
      <c r="BD276" s="162">
        <f>IF(AND(K276&lt;=1680,L276&gt;=1649),1,0)</f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 s="209" t="str">
        <f t="shared" si="20"/>
        <v>Notactive</v>
      </c>
      <c r="BK276" s="209" t="str">
        <f t="shared" si="21"/>
        <v>Stayer</v>
      </c>
      <c r="BL276" s="209" t="str">
        <f t="shared" si="22"/>
        <v>Notactive</v>
      </c>
      <c r="BM276" s="209" t="str">
        <f t="shared" si="23"/>
        <v>Notactive</v>
      </c>
      <c r="BN276" s="209" t="str">
        <f t="shared" si="24"/>
        <v>Notactive</v>
      </c>
    </row>
    <row r="277" spans="1:66" ht="12" customHeight="1">
      <c r="A277" s="118" t="s">
        <v>2448</v>
      </c>
      <c r="B277" s="118" t="s">
        <v>2449</v>
      </c>
      <c r="C277" s="244" t="s">
        <v>2447</v>
      </c>
      <c r="D277" s="245" t="s">
        <v>4163</v>
      </c>
      <c r="E277" s="245"/>
      <c r="F277" s="66" t="s">
        <v>43</v>
      </c>
      <c r="G277" s="66"/>
      <c r="H277"/>
      <c r="I277"/>
      <c r="J277" s="29">
        <v>0</v>
      </c>
      <c r="K277" s="114">
        <v>1599</v>
      </c>
      <c r="L277" s="115">
        <v>1603</v>
      </c>
      <c r="M277" s="240" t="str">
        <f>CONCATENATE(LEFT(K277,3),"0")</f>
        <v>1590</v>
      </c>
      <c r="N277" s="240" t="str">
        <f>CONCATENATE(LEFT(L277,3),"0")</f>
        <v>1600</v>
      </c>
      <c r="O277" s="30">
        <f>L277-K277</f>
        <v>4</v>
      </c>
      <c r="P277" s="27">
        <v>0</v>
      </c>
      <c r="Q277" s="27">
        <v>0</v>
      </c>
      <c r="R277"/>
      <c r="S277" s="248"/>
      <c r="T277" s="35" t="s">
        <v>103</v>
      </c>
      <c r="U277" s="104">
        <v>51.0167</v>
      </c>
      <c r="V277" s="124">
        <v>4.4667000000000003</v>
      </c>
      <c r="W277" s="32">
        <v>0</v>
      </c>
      <c r="X277" s="33">
        <v>0</v>
      </c>
      <c r="Y277" s="127">
        <v>0</v>
      </c>
      <c r="Z277" s="133"/>
      <c r="AA277" s="249"/>
      <c r="AB277"/>
      <c r="AC277"/>
      <c r="AD277" s="249"/>
      <c r="AE277"/>
      <c r="AF277" s="248"/>
      <c r="AG277" s="249"/>
      <c r="AH277"/>
      <c r="AI277" s="248"/>
      <c r="AJ277" s="249"/>
      <c r="AK277"/>
      <c r="AL277" s="248"/>
      <c r="AM277" s="251"/>
      <c r="AN277" s="250"/>
      <c r="AO277"/>
      <c r="AP277"/>
      <c r="AQ277"/>
      <c r="AR277"/>
      <c r="AS277"/>
      <c r="AT277" s="249"/>
      <c r="AU277" s="248"/>
      <c r="AV277" s="249"/>
      <c r="AW277" s="248"/>
      <c r="AX277" s="249"/>
      <c r="AY277" s="249">
        <v>1</v>
      </c>
      <c r="AZ277" s="162">
        <f>IF(AND(K277&lt;=1570,L277&gt;=1540),1,0)</f>
        <v>0</v>
      </c>
      <c r="BA277" s="162">
        <f>IF(AND(K277&lt;=1608,L277&gt;=1571),1,0)</f>
        <v>1</v>
      </c>
      <c r="BB277" s="162">
        <f>IF(AND(K277&lt;=1621,L277&gt;=1609),1,0)</f>
        <v>0</v>
      </c>
      <c r="BC277" s="162">
        <f>IF(AND(K277&lt;=1648,L277&gt;=1622),1,0)</f>
        <v>0</v>
      </c>
      <c r="BD277" s="162">
        <f>IF(AND(K277&lt;=1680,L277&gt;=1649),1,0)</f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 s="209" t="str">
        <f t="shared" si="20"/>
        <v>Notactive</v>
      </c>
      <c r="BK277" s="209" t="str">
        <f t="shared" si="21"/>
        <v>Stayer</v>
      </c>
      <c r="BL277" s="209" t="str">
        <f t="shared" si="22"/>
        <v>Notactive</v>
      </c>
      <c r="BM277" s="209" t="str">
        <f t="shared" si="23"/>
        <v>Notactive</v>
      </c>
      <c r="BN277" s="209" t="str">
        <f t="shared" si="24"/>
        <v>Notactive</v>
      </c>
    </row>
    <row r="278" spans="1:66" ht="12" customHeight="1">
      <c r="A278" s="118" t="s">
        <v>2451</v>
      </c>
      <c r="B278" s="118" t="s">
        <v>2452</v>
      </c>
      <c r="C278" s="242" t="s">
        <v>2450</v>
      </c>
      <c r="D278" s="245" t="s">
        <v>4163</v>
      </c>
      <c r="E278" s="246"/>
      <c r="F278" s="66" t="s">
        <v>39</v>
      </c>
      <c r="G278" s="66"/>
      <c r="H278"/>
      <c r="I278"/>
      <c r="J278" s="29">
        <v>0</v>
      </c>
      <c r="K278" s="114">
        <v>1599</v>
      </c>
      <c r="L278" s="115">
        <v>1603</v>
      </c>
      <c r="M278" s="240" t="str">
        <f>CONCATENATE(LEFT(K278,3),"0")</f>
        <v>1590</v>
      </c>
      <c r="N278" s="240" t="str">
        <f>CONCATENATE(LEFT(L278,3),"0")</f>
        <v>1600</v>
      </c>
      <c r="O278" s="30">
        <f>L278-K278</f>
        <v>4</v>
      </c>
      <c r="P278" s="27">
        <v>0</v>
      </c>
      <c r="Q278" s="27">
        <v>0</v>
      </c>
      <c r="R278"/>
      <c r="S278" s="248"/>
      <c r="T278" s="35" t="s">
        <v>103</v>
      </c>
      <c r="U278" s="104">
        <v>51.0167</v>
      </c>
      <c r="V278" s="124">
        <v>4.4667000000000003</v>
      </c>
      <c r="W278" s="32">
        <v>0</v>
      </c>
      <c r="X278" s="33">
        <v>0</v>
      </c>
      <c r="Y278" s="127">
        <v>0</v>
      </c>
      <c r="Z278" s="133"/>
      <c r="AA278" s="249"/>
      <c r="AB278"/>
      <c r="AC278"/>
      <c r="AD278" s="249"/>
      <c r="AE278"/>
      <c r="AF278" s="248"/>
      <c r="AG278" s="249"/>
      <c r="AH278"/>
      <c r="AI278" s="248"/>
      <c r="AJ278" s="249"/>
      <c r="AK278"/>
      <c r="AL278" s="248"/>
      <c r="AM278" s="251"/>
      <c r="AN278" s="250"/>
      <c r="AO278"/>
      <c r="AP278"/>
      <c r="AQ278"/>
      <c r="AR278"/>
      <c r="AS278"/>
      <c r="AT278" s="249"/>
      <c r="AU278" s="248"/>
      <c r="AV278" s="249"/>
      <c r="AW278" s="248"/>
      <c r="AX278" s="249"/>
      <c r="AY278" s="249">
        <v>1</v>
      </c>
      <c r="AZ278" s="162">
        <f>IF(AND(K278&lt;=1570,L278&gt;=1540),1,0)</f>
        <v>0</v>
      </c>
      <c r="BA278" s="162">
        <f>IF(AND(K278&lt;=1608,L278&gt;=1571),1,0)</f>
        <v>1</v>
      </c>
      <c r="BB278" s="162">
        <f>IF(AND(K278&lt;=1621,L278&gt;=1609),1,0)</f>
        <v>0</v>
      </c>
      <c r="BC278" s="162">
        <f>IF(AND(K278&lt;=1648,L278&gt;=1622),1,0)</f>
        <v>0</v>
      </c>
      <c r="BD278" s="162">
        <f>IF(AND(K278&lt;=1680,L278&gt;=1649),1,0)</f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 s="209" t="str">
        <f t="shared" si="20"/>
        <v>Notactive</v>
      </c>
      <c r="BK278" s="209" t="str">
        <f t="shared" si="21"/>
        <v>Stayer</v>
      </c>
      <c r="BL278" s="209" t="str">
        <f t="shared" si="22"/>
        <v>Notactive</v>
      </c>
      <c r="BM278" s="209" t="str">
        <f t="shared" si="23"/>
        <v>Notactive</v>
      </c>
      <c r="BN278" s="209" t="str">
        <f t="shared" si="24"/>
        <v>Notactive</v>
      </c>
    </row>
    <row r="279" spans="1:66" ht="12" customHeight="1">
      <c r="A279" s="118" t="s">
        <v>2454</v>
      </c>
      <c r="B279" s="118" t="s">
        <v>2455</v>
      </c>
      <c r="C279" s="244" t="s">
        <v>2453</v>
      </c>
      <c r="D279" s="245" t="s">
        <v>4163</v>
      </c>
      <c r="E279" s="245"/>
      <c r="F279" s="66" t="s">
        <v>43</v>
      </c>
      <c r="G279" s="66"/>
      <c r="H279"/>
      <c r="I279"/>
      <c r="J279" s="29">
        <v>0</v>
      </c>
      <c r="K279" s="114">
        <v>1599</v>
      </c>
      <c r="L279" s="115">
        <v>1603</v>
      </c>
      <c r="M279" s="240" t="str">
        <f>CONCATENATE(LEFT(K279,3),"0")</f>
        <v>1590</v>
      </c>
      <c r="N279" s="240" t="str">
        <f>CONCATENATE(LEFT(L279,3),"0")</f>
        <v>1600</v>
      </c>
      <c r="O279" s="30">
        <f>L279-K279</f>
        <v>4</v>
      </c>
      <c r="P279" s="27">
        <v>0</v>
      </c>
      <c r="Q279" s="27">
        <v>0</v>
      </c>
      <c r="R279"/>
      <c r="S279" s="248"/>
      <c r="T279" s="35" t="s">
        <v>103</v>
      </c>
      <c r="U279" s="104">
        <v>51.0167</v>
      </c>
      <c r="V279" s="124">
        <v>4.4667000000000003</v>
      </c>
      <c r="W279" s="32">
        <v>0</v>
      </c>
      <c r="X279" s="33">
        <v>0</v>
      </c>
      <c r="Y279" s="127">
        <v>0</v>
      </c>
      <c r="Z279" s="133"/>
      <c r="AA279" s="249"/>
      <c r="AB279"/>
      <c r="AC279"/>
      <c r="AD279" s="249"/>
      <c r="AE279"/>
      <c r="AF279" s="248"/>
      <c r="AG279" s="249"/>
      <c r="AH279"/>
      <c r="AI279" s="248"/>
      <c r="AJ279" s="249"/>
      <c r="AK279"/>
      <c r="AL279" s="248"/>
      <c r="AM279" s="251"/>
      <c r="AN279" s="250"/>
      <c r="AO279"/>
      <c r="AP279"/>
      <c r="AQ279"/>
      <c r="AR279"/>
      <c r="AS279"/>
      <c r="AT279" s="249"/>
      <c r="AU279" s="248"/>
      <c r="AV279" s="249"/>
      <c r="AW279" s="248"/>
      <c r="AX279" s="249"/>
      <c r="AY279" s="249">
        <v>1</v>
      </c>
      <c r="AZ279" s="162">
        <f>IF(AND(K279&lt;=1570,L279&gt;=1540),1,0)</f>
        <v>0</v>
      </c>
      <c r="BA279" s="162">
        <f>IF(AND(K279&lt;=1608,L279&gt;=1571),1,0)</f>
        <v>1</v>
      </c>
      <c r="BB279" s="162">
        <f>IF(AND(K279&lt;=1621,L279&gt;=1609),1,0)</f>
        <v>0</v>
      </c>
      <c r="BC279" s="162">
        <f>IF(AND(K279&lt;=1648,L279&gt;=1622),1,0)</f>
        <v>0</v>
      </c>
      <c r="BD279" s="162">
        <f>IF(AND(K279&lt;=1680,L279&gt;=1649),1,0)</f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 s="209" t="str">
        <f t="shared" si="20"/>
        <v>Notactive</v>
      </c>
      <c r="BK279" s="209" t="str">
        <f t="shared" si="21"/>
        <v>Stayer</v>
      </c>
      <c r="BL279" s="209" t="str">
        <f t="shared" si="22"/>
        <v>Notactive</v>
      </c>
      <c r="BM279" s="209" t="str">
        <f t="shared" si="23"/>
        <v>Notactive</v>
      </c>
      <c r="BN279" s="209" t="str">
        <f t="shared" si="24"/>
        <v>Notactive</v>
      </c>
    </row>
    <row r="280" spans="1:66" ht="12" customHeight="1">
      <c r="A280" s="118" t="s">
        <v>2457</v>
      </c>
      <c r="B280" s="118" t="s">
        <v>2458</v>
      </c>
      <c r="C280" s="242" t="s">
        <v>2456</v>
      </c>
      <c r="D280" s="245" t="s">
        <v>4163</v>
      </c>
      <c r="E280" s="246"/>
      <c r="F280" s="66" t="s">
        <v>156</v>
      </c>
      <c r="G280" s="66"/>
      <c r="H280"/>
      <c r="I280"/>
      <c r="J280" s="29">
        <v>0</v>
      </c>
      <c r="K280" s="114">
        <v>1599</v>
      </c>
      <c r="L280" s="115">
        <v>1603</v>
      </c>
      <c r="M280" s="240" t="str">
        <f>CONCATENATE(LEFT(K280,3),"0")</f>
        <v>1590</v>
      </c>
      <c r="N280" s="240" t="str">
        <f>CONCATENATE(LEFT(L280,3),"0")</f>
        <v>1600</v>
      </c>
      <c r="O280" s="30">
        <f>L280-K280</f>
        <v>4</v>
      </c>
      <c r="P280" s="27">
        <v>0</v>
      </c>
      <c r="Q280" s="27">
        <v>0</v>
      </c>
      <c r="R280"/>
      <c r="S280" s="248"/>
      <c r="T280" s="35" t="s">
        <v>103</v>
      </c>
      <c r="U280" s="104">
        <v>51.0167</v>
      </c>
      <c r="V280" s="124">
        <v>4.4667000000000003</v>
      </c>
      <c r="W280" s="32">
        <v>0</v>
      </c>
      <c r="X280" s="33">
        <v>0</v>
      </c>
      <c r="Y280" s="127">
        <v>0</v>
      </c>
      <c r="Z280" s="133"/>
      <c r="AA280" s="249"/>
      <c r="AB280"/>
      <c r="AC280"/>
      <c r="AD280" s="249"/>
      <c r="AE280"/>
      <c r="AF280" s="248"/>
      <c r="AG280" s="249"/>
      <c r="AH280"/>
      <c r="AI280" s="248"/>
      <c r="AJ280" s="249"/>
      <c r="AK280"/>
      <c r="AL280" s="248"/>
      <c r="AM280" s="251"/>
      <c r="AN280" s="250"/>
      <c r="AO280"/>
      <c r="AP280"/>
      <c r="AQ280"/>
      <c r="AR280"/>
      <c r="AS280"/>
      <c r="AT280" s="249"/>
      <c r="AU280" s="248"/>
      <c r="AV280" s="249"/>
      <c r="AW280" s="248"/>
      <c r="AX280" s="249"/>
      <c r="AY280" s="249">
        <v>1</v>
      </c>
      <c r="AZ280" s="162">
        <f>IF(AND(K280&lt;=1570,L280&gt;=1540),1,0)</f>
        <v>0</v>
      </c>
      <c r="BA280" s="162">
        <f>IF(AND(K280&lt;=1608,L280&gt;=1571),1,0)</f>
        <v>1</v>
      </c>
      <c r="BB280" s="162">
        <f>IF(AND(K280&lt;=1621,L280&gt;=1609),1,0)</f>
        <v>0</v>
      </c>
      <c r="BC280" s="162">
        <f>IF(AND(K280&lt;=1648,L280&gt;=1622),1,0)</f>
        <v>0</v>
      </c>
      <c r="BD280" s="162">
        <f>IF(AND(K280&lt;=1680,L280&gt;=1649),1,0)</f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 s="209" t="str">
        <f t="shared" si="20"/>
        <v>Notactive</v>
      </c>
      <c r="BK280" s="209" t="str">
        <f t="shared" si="21"/>
        <v>Stayer</v>
      </c>
      <c r="BL280" s="209" t="str">
        <f t="shared" si="22"/>
        <v>Notactive</v>
      </c>
      <c r="BM280" s="209" t="str">
        <f t="shared" si="23"/>
        <v>Notactive</v>
      </c>
      <c r="BN280" s="209" t="str">
        <f t="shared" si="24"/>
        <v>Notactive</v>
      </c>
    </row>
    <row r="281" spans="1:66" ht="12" customHeight="1">
      <c r="A281" s="118" t="s">
        <v>2460</v>
      </c>
      <c r="B281" s="118" t="s">
        <v>2092</v>
      </c>
      <c r="C281" s="244" t="s">
        <v>2459</v>
      </c>
      <c r="D281" s="245" t="s">
        <v>4163</v>
      </c>
      <c r="E281" s="245"/>
      <c r="F281" s="66" t="s">
        <v>43</v>
      </c>
      <c r="G281" s="66"/>
      <c r="H281"/>
      <c r="I281"/>
      <c r="J281" s="29">
        <v>0</v>
      </c>
      <c r="K281" s="114">
        <v>1599</v>
      </c>
      <c r="L281" s="115">
        <v>1603</v>
      </c>
      <c r="M281" s="240" t="str">
        <f>CONCATENATE(LEFT(K281,3),"0")</f>
        <v>1590</v>
      </c>
      <c r="N281" s="240" t="str">
        <f>CONCATENATE(LEFT(L281,3),"0")</f>
        <v>1600</v>
      </c>
      <c r="O281" s="30">
        <f>L281-K281</f>
        <v>4</v>
      </c>
      <c r="P281" s="27">
        <v>0</v>
      </c>
      <c r="Q281" s="27">
        <v>0</v>
      </c>
      <c r="R281"/>
      <c r="S281" s="248"/>
      <c r="T281" s="35" t="s">
        <v>103</v>
      </c>
      <c r="U281" s="104">
        <v>51.0167</v>
      </c>
      <c r="V281" s="124">
        <v>4.4667000000000003</v>
      </c>
      <c r="W281" s="32">
        <v>0</v>
      </c>
      <c r="X281" s="33">
        <v>0</v>
      </c>
      <c r="Y281" s="127">
        <v>0</v>
      </c>
      <c r="Z281" s="133"/>
      <c r="AA281" s="249"/>
      <c r="AB281"/>
      <c r="AC281"/>
      <c r="AD281" s="249"/>
      <c r="AE281"/>
      <c r="AF281" s="248"/>
      <c r="AG281" s="249"/>
      <c r="AH281"/>
      <c r="AI281" s="248"/>
      <c r="AJ281" s="249"/>
      <c r="AK281"/>
      <c r="AL281" s="248"/>
      <c r="AM281" s="251"/>
      <c r="AN281" s="250"/>
      <c r="AO281"/>
      <c r="AP281"/>
      <c r="AQ281"/>
      <c r="AR281"/>
      <c r="AS281"/>
      <c r="AT281" s="249"/>
      <c r="AU281" s="248"/>
      <c r="AV281" s="249"/>
      <c r="AW281" s="248"/>
      <c r="AX281" s="249"/>
      <c r="AY281" s="249">
        <v>1</v>
      </c>
      <c r="AZ281" s="162">
        <f>IF(AND(K281&lt;=1570,L281&gt;=1540),1,0)</f>
        <v>0</v>
      </c>
      <c r="BA281" s="162">
        <f>IF(AND(K281&lt;=1608,L281&gt;=1571),1,0)</f>
        <v>1</v>
      </c>
      <c r="BB281" s="162">
        <f>IF(AND(K281&lt;=1621,L281&gt;=1609),1,0)</f>
        <v>0</v>
      </c>
      <c r="BC281" s="162">
        <f>IF(AND(K281&lt;=1648,L281&gt;=1622),1,0)</f>
        <v>0</v>
      </c>
      <c r="BD281" s="162">
        <f>IF(AND(K281&lt;=1680,L281&gt;=1649),1,0)</f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 s="209" t="str">
        <f t="shared" si="20"/>
        <v>Notactive</v>
      </c>
      <c r="BK281" s="209" t="str">
        <f t="shared" si="21"/>
        <v>Stayer</v>
      </c>
      <c r="BL281" s="209" t="str">
        <f t="shared" si="22"/>
        <v>Notactive</v>
      </c>
      <c r="BM281" s="209" t="str">
        <f t="shared" si="23"/>
        <v>Notactive</v>
      </c>
      <c r="BN281" s="209" t="str">
        <f t="shared" si="24"/>
        <v>Notactive</v>
      </c>
    </row>
    <row r="282" spans="1:66" ht="12" customHeight="1">
      <c r="A282" s="118" t="s">
        <v>2462</v>
      </c>
      <c r="B282" s="118" t="s">
        <v>2463</v>
      </c>
      <c r="C282" s="242" t="s">
        <v>2461</v>
      </c>
      <c r="D282" s="245" t="s">
        <v>4163</v>
      </c>
      <c r="E282" s="246"/>
      <c r="F282" s="66" t="s">
        <v>156</v>
      </c>
      <c r="G282" s="66"/>
      <c r="H282"/>
      <c r="I282"/>
      <c r="J282" s="29">
        <v>0</v>
      </c>
      <c r="K282" s="114">
        <v>1599</v>
      </c>
      <c r="L282" s="115">
        <v>1603</v>
      </c>
      <c r="M282" s="240" t="str">
        <f>CONCATENATE(LEFT(K282,3),"0")</f>
        <v>1590</v>
      </c>
      <c r="N282" s="240" t="str">
        <f>CONCATENATE(LEFT(L282,3),"0")</f>
        <v>1600</v>
      </c>
      <c r="O282" s="30">
        <f>L282-K282</f>
        <v>4</v>
      </c>
      <c r="P282" s="27">
        <v>0</v>
      </c>
      <c r="Q282" s="27">
        <v>0</v>
      </c>
      <c r="R282"/>
      <c r="S282" s="248"/>
      <c r="T282" s="35" t="s">
        <v>103</v>
      </c>
      <c r="U282" s="104">
        <v>51.0167</v>
      </c>
      <c r="V282" s="124">
        <v>4.4667000000000003</v>
      </c>
      <c r="W282" s="32">
        <v>0</v>
      </c>
      <c r="X282" s="33">
        <v>0</v>
      </c>
      <c r="Y282" s="127">
        <v>0</v>
      </c>
      <c r="Z282" s="133"/>
      <c r="AA282" s="249"/>
      <c r="AB282"/>
      <c r="AC282"/>
      <c r="AD282" s="249"/>
      <c r="AE282"/>
      <c r="AF282" s="248"/>
      <c r="AG282" s="249"/>
      <c r="AH282"/>
      <c r="AI282" s="248"/>
      <c r="AJ282" s="249"/>
      <c r="AK282"/>
      <c r="AL282" s="248"/>
      <c r="AM282" s="251"/>
      <c r="AN282" s="250"/>
      <c r="AO282"/>
      <c r="AP282"/>
      <c r="AQ282"/>
      <c r="AR282"/>
      <c r="AS282"/>
      <c r="AT282" s="249"/>
      <c r="AU282" s="248"/>
      <c r="AV282" s="249"/>
      <c r="AW282" s="248"/>
      <c r="AX282" s="249"/>
      <c r="AY282" s="249">
        <v>1</v>
      </c>
      <c r="AZ282" s="162">
        <f>IF(AND(K282&lt;=1570,L282&gt;=1540),1,0)</f>
        <v>0</v>
      </c>
      <c r="BA282" s="162">
        <f>IF(AND(K282&lt;=1608,L282&gt;=1571),1,0)</f>
        <v>1</v>
      </c>
      <c r="BB282" s="162">
        <f>IF(AND(K282&lt;=1621,L282&gt;=1609),1,0)</f>
        <v>0</v>
      </c>
      <c r="BC282" s="162">
        <f>IF(AND(K282&lt;=1648,L282&gt;=1622),1,0)</f>
        <v>0</v>
      </c>
      <c r="BD282" s="162">
        <f>IF(AND(K282&lt;=1680,L282&gt;=1649),1,0)</f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 s="209" t="str">
        <f t="shared" si="20"/>
        <v>Notactive</v>
      </c>
      <c r="BK282" s="209" t="str">
        <f t="shared" si="21"/>
        <v>Stayer</v>
      </c>
      <c r="BL282" s="209" t="str">
        <f t="shared" si="22"/>
        <v>Notactive</v>
      </c>
      <c r="BM282" s="209" t="str">
        <f t="shared" si="23"/>
        <v>Notactive</v>
      </c>
      <c r="BN282" s="209" t="str">
        <f t="shared" si="24"/>
        <v>Notactive</v>
      </c>
    </row>
    <row r="283" spans="1:66" ht="12" customHeight="1">
      <c r="A283" s="118" t="s">
        <v>2465</v>
      </c>
      <c r="B283" s="118" t="s">
        <v>2466</v>
      </c>
      <c r="C283" s="244" t="s">
        <v>2464</v>
      </c>
      <c r="D283" s="245" t="s">
        <v>4163</v>
      </c>
      <c r="E283" s="245"/>
      <c r="F283" s="66" t="s">
        <v>43</v>
      </c>
      <c r="G283" s="66"/>
      <c r="H283"/>
      <c r="I283"/>
      <c r="J283" s="29">
        <v>0</v>
      </c>
      <c r="K283" s="114">
        <v>1600</v>
      </c>
      <c r="L283" s="115">
        <v>1604</v>
      </c>
      <c r="M283" s="240" t="str">
        <f>CONCATENATE(LEFT(K283,3),"0")</f>
        <v>1600</v>
      </c>
      <c r="N283" s="240" t="str">
        <f>CONCATENATE(LEFT(L283,3),"0")</f>
        <v>1600</v>
      </c>
      <c r="O283" s="30">
        <f>L283-K283</f>
        <v>4</v>
      </c>
      <c r="P283" s="27">
        <v>0</v>
      </c>
      <c r="Q283" s="27">
        <v>0</v>
      </c>
      <c r="R283"/>
      <c r="S283" s="248"/>
      <c r="T283" s="35" t="s">
        <v>103</v>
      </c>
      <c r="U283" s="104">
        <v>51.0167</v>
      </c>
      <c r="V283" s="124">
        <v>4.4667000000000003</v>
      </c>
      <c r="W283" s="32">
        <v>0</v>
      </c>
      <c r="X283" s="33">
        <v>0</v>
      </c>
      <c r="Y283" s="127">
        <v>0</v>
      </c>
      <c r="Z283" s="133"/>
      <c r="AA283" s="249"/>
      <c r="AB283"/>
      <c r="AC283"/>
      <c r="AD283" s="249"/>
      <c r="AE283"/>
      <c r="AF283" s="248"/>
      <c r="AG283" s="249"/>
      <c r="AH283"/>
      <c r="AI283" s="248"/>
      <c r="AJ283" s="249"/>
      <c r="AK283"/>
      <c r="AL283" s="248"/>
      <c r="AM283" s="251"/>
      <c r="AN283" s="250"/>
      <c r="AO283"/>
      <c r="AP283"/>
      <c r="AQ283"/>
      <c r="AR283"/>
      <c r="AS283"/>
      <c r="AT283" s="249"/>
      <c r="AU283" s="248"/>
      <c r="AV283" s="249"/>
      <c r="AW283" s="248"/>
      <c r="AX283" s="249"/>
      <c r="AY283" s="249">
        <v>1</v>
      </c>
      <c r="AZ283" s="162">
        <f>IF(AND(K283&lt;=1570,L283&gt;=1540),1,0)</f>
        <v>0</v>
      </c>
      <c r="BA283" s="162">
        <f>IF(AND(K283&lt;=1608,L283&gt;=1571),1,0)</f>
        <v>1</v>
      </c>
      <c r="BB283" s="162">
        <f>IF(AND(K283&lt;=1621,L283&gt;=1609),1,0)</f>
        <v>0</v>
      </c>
      <c r="BC283" s="162">
        <f>IF(AND(K283&lt;=1648,L283&gt;=1622),1,0)</f>
        <v>0</v>
      </c>
      <c r="BD283" s="162">
        <f>IF(AND(K283&lt;=1680,L283&gt;=1649),1,0)</f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 s="209" t="str">
        <f t="shared" si="20"/>
        <v>Notactive</v>
      </c>
      <c r="BK283" s="209" t="str">
        <f t="shared" si="21"/>
        <v>Stayer</v>
      </c>
      <c r="BL283" s="209" t="str">
        <f t="shared" si="22"/>
        <v>Notactive</v>
      </c>
      <c r="BM283" s="209" t="str">
        <f t="shared" si="23"/>
        <v>Notactive</v>
      </c>
      <c r="BN283" s="209" t="str">
        <f t="shared" si="24"/>
        <v>Notactive</v>
      </c>
    </row>
    <row r="284" spans="1:66" ht="12" customHeight="1">
      <c r="A284" s="118" t="s">
        <v>2468</v>
      </c>
      <c r="B284" s="118" t="s">
        <v>2469</v>
      </c>
      <c r="C284" s="244" t="s">
        <v>2467</v>
      </c>
      <c r="D284" s="245" t="s">
        <v>4163</v>
      </c>
      <c r="E284" s="245"/>
      <c r="F284" s="66" t="s">
        <v>43</v>
      </c>
      <c r="G284" s="66"/>
      <c r="H284"/>
      <c r="I284"/>
      <c r="J284" s="29">
        <v>0</v>
      </c>
      <c r="K284" s="114">
        <v>1600</v>
      </c>
      <c r="L284" s="115">
        <v>1604</v>
      </c>
      <c r="M284" s="240" t="str">
        <f>CONCATENATE(LEFT(K284,3),"0")</f>
        <v>1600</v>
      </c>
      <c r="N284" s="240" t="str">
        <f>CONCATENATE(LEFT(L284,3),"0")</f>
        <v>1600</v>
      </c>
      <c r="O284" s="30">
        <f>L284-K284</f>
        <v>4</v>
      </c>
      <c r="P284" s="27">
        <v>0</v>
      </c>
      <c r="Q284" s="27">
        <v>0</v>
      </c>
      <c r="R284"/>
      <c r="S284" s="248"/>
      <c r="T284" s="35" t="s">
        <v>103</v>
      </c>
      <c r="U284" s="104">
        <v>51.0167</v>
      </c>
      <c r="V284" s="124">
        <v>4.4667000000000003</v>
      </c>
      <c r="W284" s="32">
        <v>0</v>
      </c>
      <c r="X284" s="33">
        <v>0</v>
      </c>
      <c r="Y284" s="127">
        <v>0</v>
      </c>
      <c r="Z284" s="133"/>
      <c r="AA284" s="249"/>
      <c r="AB284"/>
      <c r="AC284"/>
      <c r="AD284" s="249"/>
      <c r="AE284"/>
      <c r="AF284" s="248"/>
      <c r="AG284" s="249"/>
      <c r="AH284"/>
      <c r="AI284" s="248"/>
      <c r="AJ284" s="249"/>
      <c r="AK284"/>
      <c r="AL284" s="248"/>
      <c r="AM284" s="251"/>
      <c r="AN284" s="250"/>
      <c r="AO284"/>
      <c r="AP284"/>
      <c r="AQ284"/>
      <c r="AR284"/>
      <c r="AS284"/>
      <c r="AT284" s="249"/>
      <c r="AU284" s="248"/>
      <c r="AV284" s="249"/>
      <c r="AW284" s="248"/>
      <c r="AX284" s="249"/>
      <c r="AY284" s="249">
        <v>1</v>
      </c>
      <c r="AZ284" s="162">
        <f>IF(AND(K284&lt;=1570,L284&gt;=1540),1,0)</f>
        <v>0</v>
      </c>
      <c r="BA284" s="162">
        <f>IF(AND(K284&lt;=1608,L284&gt;=1571),1,0)</f>
        <v>1</v>
      </c>
      <c r="BB284" s="162">
        <f>IF(AND(K284&lt;=1621,L284&gt;=1609),1,0)</f>
        <v>0</v>
      </c>
      <c r="BC284" s="162">
        <f>IF(AND(K284&lt;=1648,L284&gt;=1622),1,0)</f>
        <v>0</v>
      </c>
      <c r="BD284" s="162">
        <f>IF(AND(K284&lt;=1680,L284&gt;=1649),1,0)</f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 s="209" t="str">
        <f t="shared" si="20"/>
        <v>Notactive</v>
      </c>
      <c r="BK284" s="209" t="str">
        <f t="shared" si="21"/>
        <v>Stayer</v>
      </c>
      <c r="BL284" s="209" t="str">
        <f t="shared" si="22"/>
        <v>Notactive</v>
      </c>
      <c r="BM284" s="209" t="str">
        <f t="shared" si="23"/>
        <v>Notactive</v>
      </c>
      <c r="BN284" s="209" t="str">
        <f t="shared" si="24"/>
        <v>Notactive</v>
      </c>
    </row>
    <row r="285" spans="1:66" ht="12" customHeight="1">
      <c r="A285" s="118" t="s">
        <v>2471</v>
      </c>
      <c r="B285" s="118" t="s">
        <v>2472</v>
      </c>
      <c r="C285" s="242" t="s">
        <v>2470</v>
      </c>
      <c r="D285" s="245" t="s">
        <v>4163</v>
      </c>
      <c r="E285" s="246"/>
      <c r="F285" s="66" t="s">
        <v>39</v>
      </c>
      <c r="G285" s="66"/>
      <c r="H285"/>
      <c r="I285"/>
      <c r="J285" s="29">
        <v>0</v>
      </c>
      <c r="K285" s="114">
        <v>1600</v>
      </c>
      <c r="L285" s="115">
        <v>1604</v>
      </c>
      <c r="M285" s="240" t="str">
        <f>CONCATENATE(LEFT(K285,3),"0")</f>
        <v>1600</v>
      </c>
      <c r="N285" s="240" t="str">
        <f>CONCATENATE(LEFT(L285,3),"0")</f>
        <v>1600</v>
      </c>
      <c r="O285" s="30">
        <f>L285-K285</f>
        <v>4</v>
      </c>
      <c r="P285" s="27">
        <v>0</v>
      </c>
      <c r="Q285" s="27">
        <v>0</v>
      </c>
      <c r="R285"/>
      <c r="S285" s="248"/>
      <c r="T285" s="35" t="s">
        <v>103</v>
      </c>
      <c r="U285" s="104">
        <v>51.0167</v>
      </c>
      <c r="V285" s="124">
        <v>4.4667000000000003</v>
      </c>
      <c r="W285" s="32">
        <v>0</v>
      </c>
      <c r="X285" s="33">
        <v>0</v>
      </c>
      <c r="Y285" s="127">
        <v>0</v>
      </c>
      <c r="Z285" s="133"/>
      <c r="AA285" s="249"/>
      <c r="AB285"/>
      <c r="AC285"/>
      <c r="AD285" s="249"/>
      <c r="AE285"/>
      <c r="AF285" s="248"/>
      <c r="AG285" s="249"/>
      <c r="AH285"/>
      <c r="AI285" s="248"/>
      <c r="AJ285" s="249"/>
      <c r="AK285"/>
      <c r="AL285" s="248"/>
      <c r="AM285" s="251"/>
      <c r="AN285" s="250"/>
      <c r="AO285"/>
      <c r="AP285"/>
      <c r="AQ285"/>
      <c r="AR285"/>
      <c r="AS285"/>
      <c r="AT285" s="249"/>
      <c r="AU285" s="248"/>
      <c r="AV285" s="249"/>
      <c r="AW285" s="248"/>
      <c r="AX285" s="249"/>
      <c r="AY285" s="249">
        <v>1</v>
      </c>
      <c r="AZ285" s="162">
        <f>IF(AND(K285&lt;=1570,L285&gt;=1540),1,0)</f>
        <v>0</v>
      </c>
      <c r="BA285" s="162">
        <f>IF(AND(K285&lt;=1608,L285&gt;=1571),1,0)</f>
        <v>1</v>
      </c>
      <c r="BB285" s="162">
        <f>IF(AND(K285&lt;=1621,L285&gt;=1609),1,0)</f>
        <v>0</v>
      </c>
      <c r="BC285" s="162">
        <f>IF(AND(K285&lt;=1648,L285&gt;=1622),1,0)</f>
        <v>0</v>
      </c>
      <c r="BD285" s="162">
        <f>IF(AND(K285&lt;=1680,L285&gt;=1649),1,0)</f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 s="209" t="str">
        <f t="shared" si="20"/>
        <v>Notactive</v>
      </c>
      <c r="BK285" s="209" t="str">
        <f t="shared" si="21"/>
        <v>Stayer</v>
      </c>
      <c r="BL285" s="209" t="str">
        <f t="shared" si="22"/>
        <v>Notactive</v>
      </c>
      <c r="BM285" s="209" t="str">
        <f t="shared" si="23"/>
        <v>Notactive</v>
      </c>
      <c r="BN285" s="209" t="str">
        <f t="shared" si="24"/>
        <v>Notactive</v>
      </c>
    </row>
    <row r="286" spans="1:66" ht="12" customHeight="1">
      <c r="A286" s="118" t="s">
        <v>2474</v>
      </c>
      <c r="B286" s="118" t="s">
        <v>2475</v>
      </c>
      <c r="C286" s="244" t="s">
        <v>2473</v>
      </c>
      <c r="D286" s="245" t="s">
        <v>4163</v>
      </c>
      <c r="E286" s="245"/>
      <c r="F286" s="66" t="s">
        <v>74</v>
      </c>
      <c r="G286" s="66"/>
      <c r="H286"/>
      <c r="I286"/>
      <c r="J286" s="29">
        <v>0</v>
      </c>
      <c r="K286" s="114">
        <v>1600</v>
      </c>
      <c r="L286" s="115">
        <v>1604</v>
      </c>
      <c r="M286" s="240" t="str">
        <f>CONCATENATE(LEFT(K286,3),"0")</f>
        <v>1600</v>
      </c>
      <c r="N286" s="240" t="str">
        <f>CONCATENATE(LEFT(L286,3),"0")</f>
        <v>1600</v>
      </c>
      <c r="O286" s="30">
        <f>L286-K286</f>
        <v>4</v>
      </c>
      <c r="P286" s="27">
        <v>0</v>
      </c>
      <c r="Q286" s="27">
        <v>0</v>
      </c>
      <c r="R286"/>
      <c r="S286" s="248"/>
      <c r="T286" s="35" t="s">
        <v>103</v>
      </c>
      <c r="U286" s="104">
        <v>51.0167</v>
      </c>
      <c r="V286" s="124">
        <v>4.4667000000000003</v>
      </c>
      <c r="W286" s="32">
        <v>0</v>
      </c>
      <c r="X286" s="33">
        <v>0</v>
      </c>
      <c r="Y286" s="127">
        <v>0</v>
      </c>
      <c r="Z286" s="133"/>
      <c r="AA286" s="249"/>
      <c r="AB286"/>
      <c r="AC286"/>
      <c r="AD286" s="249"/>
      <c r="AE286"/>
      <c r="AF286" s="248"/>
      <c r="AG286" s="249"/>
      <c r="AH286"/>
      <c r="AI286" s="248"/>
      <c r="AJ286" s="249"/>
      <c r="AK286"/>
      <c r="AL286" s="248"/>
      <c r="AM286" s="251"/>
      <c r="AN286" s="250"/>
      <c r="AO286"/>
      <c r="AP286"/>
      <c r="AQ286"/>
      <c r="AR286"/>
      <c r="AS286"/>
      <c r="AT286" s="249"/>
      <c r="AU286" s="248"/>
      <c r="AV286" s="249"/>
      <c r="AW286" s="248"/>
      <c r="AX286" s="249"/>
      <c r="AY286" s="249">
        <v>1</v>
      </c>
      <c r="AZ286" s="162">
        <f>IF(AND(K286&lt;=1570,L286&gt;=1540),1,0)</f>
        <v>0</v>
      </c>
      <c r="BA286" s="162">
        <f>IF(AND(K286&lt;=1608,L286&gt;=1571),1,0)</f>
        <v>1</v>
      </c>
      <c r="BB286" s="162">
        <f>IF(AND(K286&lt;=1621,L286&gt;=1609),1,0)</f>
        <v>0</v>
      </c>
      <c r="BC286" s="162">
        <f>IF(AND(K286&lt;=1648,L286&gt;=1622),1,0)</f>
        <v>0</v>
      </c>
      <c r="BD286" s="162">
        <f>IF(AND(K286&lt;=1680,L286&gt;=1649),1,0)</f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 s="209" t="str">
        <f t="shared" si="20"/>
        <v>Notactive</v>
      </c>
      <c r="BK286" s="209" t="str">
        <f t="shared" si="21"/>
        <v>Stayer</v>
      </c>
      <c r="BL286" s="209" t="str">
        <f t="shared" si="22"/>
        <v>Notactive</v>
      </c>
      <c r="BM286" s="209" t="str">
        <f t="shared" si="23"/>
        <v>Notactive</v>
      </c>
      <c r="BN286" s="209" t="str">
        <f t="shared" si="24"/>
        <v>Notactive</v>
      </c>
    </row>
    <row r="287" spans="1:66" ht="12" customHeight="1">
      <c r="A287" s="118" t="s">
        <v>2477</v>
      </c>
      <c r="B287" s="118" t="s">
        <v>2478</v>
      </c>
      <c r="C287" s="244" t="s">
        <v>2476</v>
      </c>
      <c r="D287" s="245" t="s">
        <v>4163</v>
      </c>
      <c r="E287" s="245"/>
      <c r="F287" s="66" t="s">
        <v>43</v>
      </c>
      <c r="G287" s="66"/>
      <c r="H287"/>
      <c r="I287"/>
      <c r="J287" s="29">
        <v>0</v>
      </c>
      <c r="K287" s="114">
        <v>1600</v>
      </c>
      <c r="L287" s="115">
        <v>1604</v>
      </c>
      <c r="M287" s="240" t="str">
        <f>CONCATENATE(LEFT(K287,3),"0")</f>
        <v>1600</v>
      </c>
      <c r="N287" s="240" t="str">
        <f>CONCATENATE(LEFT(L287,3),"0")</f>
        <v>1600</v>
      </c>
      <c r="O287" s="30">
        <f>L287-K287</f>
        <v>4</v>
      </c>
      <c r="P287" s="27">
        <v>0</v>
      </c>
      <c r="Q287" s="27">
        <v>0</v>
      </c>
      <c r="R287"/>
      <c r="S287" s="248"/>
      <c r="T287" s="35" t="s">
        <v>103</v>
      </c>
      <c r="U287" s="104">
        <v>51.0167</v>
      </c>
      <c r="V287" s="124">
        <v>4.4667000000000003</v>
      </c>
      <c r="W287" s="32">
        <v>0</v>
      </c>
      <c r="X287" s="33">
        <v>0</v>
      </c>
      <c r="Y287" s="127">
        <v>0</v>
      </c>
      <c r="Z287" s="133"/>
      <c r="AA287" s="249"/>
      <c r="AB287"/>
      <c r="AC287"/>
      <c r="AD287" s="249"/>
      <c r="AE287"/>
      <c r="AF287" s="248"/>
      <c r="AG287" s="249"/>
      <c r="AH287"/>
      <c r="AI287" s="248"/>
      <c r="AJ287" s="249"/>
      <c r="AK287"/>
      <c r="AL287" s="248"/>
      <c r="AM287" s="251"/>
      <c r="AN287" s="250"/>
      <c r="AO287"/>
      <c r="AP287"/>
      <c r="AQ287"/>
      <c r="AR287"/>
      <c r="AS287"/>
      <c r="AT287" s="249"/>
      <c r="AU287" s="248"/>
      <c r="AV287" s="249"/>
      <c r="AW287" s="248"/>
      <c r="AX287" s="249"/>
      <c r="AY287" s="249">
        <v>1</v>
      </c>
      <c r="AZ287" s="162">
        <f>IF(AND(K287&lt;=1570,L287&gt;=1540),1,0)</f>
        <v>0</v>
      </c>
      <c r="BA287" s="162">
        <f>IF(AND(K287&lt;=1608,L287&gt;=1571),1,0)</f>
        <v>1</v>
      </c>
      <c r="BB287" s="162">
        <f>IF(AND(K287&lt;=1621,L287&gt;=1609),1,0)</f>
        <v>0</v>
      </c>
      <c r="BC287" s="162">
        <f>IF(AND(K287&lt;=1648,L287&gt;=1622),1,0)</f>
        <v>0</v>
      </c>
      <c r="BD287" s="162">
        <f>IF(AND(K287&lt;=1680,L287&gt;=1649),1,0)</f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 s="209" t="str">
        <f t="shared" si="20"/>
        <v>Notactive</v>
      </c>
      <c r="BK287" s="209" t="str">
        <f t="shared" si="21"/>
        <v>Stayer</v>
      </c>
      <c r="BL287" s="209" t="str">
        <f t="shared" si="22"/>
        <v>Notactive</v>
      </c>
      <c r="BM287" s="209" t="str">
        <f t="shared" si="23"/>
        <v>Notactive</v>
      </c>
      <c r="BN287" s="209" t="str">
        <f t="shared" si="24"/>
        <v>Notactive</v>
      </c>
    </row>
    <row r="288" spans="1:66" ht="12" customHeight="1">
      <c r="A288" s="118" t="s">
        <v>2480</v>
      </c>
      <c r="B288" s="118" t="s">
        <v>2481</v>
      </c>
      <c r="C288" s="242" t="s">
        <v>2479</v>
      </c>
      <c r="D288" s="245" t="s">
        <v>4163</v>
      </c>
      <c r="E288" s="246"/>
      <c r="F288" s="66" t="s">
        <v>74</v>
      </c>
      <c r="G288" s="66"/>
      <c r="H288"/>
      <c r="I288"/>
      <c r="J288" s="29">
        <v>0</v>
      </c>
      <c r="K288" s="114">
        <v>1600</v>
      </c>
      <c r="L288" s="115">
        <v>1604</v>
      </c>
      <c r="M288" s="240" t="str">
        <f>CONCATENATE(LEFT(K288,3),"0")</f>
        <v>1600</v>
      </c>
      <c r="N288" s="240" t="str">
        <f>CONCATENATE(LEFT(L288,3),"0")</f>
        <v>1600</v>
      </c>
      <c r="O288" s="30">
        <f>L288-K288</f>
        <v>4</v>
      </c>
      <c r="P288" s="27">
        <v>0</v>
      </c>
      <c r="Q288" s="27">
        <v>0</v>
      </c>
      <c r="R288"/>
      <c r="S288" s="248"/>
      <c r="T288" s="35" t="s">
        <v>103</v>
      </c>
      <c r="U288" s="104">
        <v>51.0167</v>
      </c>
      <c r="V288" s="124">
        <v>4.4667000000000003</v>
      </c>
      <c r="W288" s="32">
        <v>0</v>
      </c>
      <c r="X288" s="33">
        <v>0</v>
      </c>
      <c r="Y288" s="127">
        <v>0</v>
      </c>
      <c r="Z288" s="133"/>
      <c r="AA288" s="249"/>
      <c r="AB288"/>
      <c r="AC288"/>
      <c r="AD288" s="249"/>
      <c r="AE288"/>
      <c r="AF288" s="248"/>
      <c r="AG288" s="249"/>
      <c r="AH288"/>
      <c r="AI288" s="248"/>
      <c r="AJ288" s="249"/>
      <c r="AK288"/>
      <c r="AL288" s="248"/>
      <c r="AM288" s="251"/>
      <c r="AN288" s="250"/>
      <c r="AO288"/>
      <c r="AP288"/>
      <c r="AQ288"/>
      <c r="AR288"/>
      <c r="AS288"/>
      <c r="AT288" s="249"/>
      <c r="AU288" s="248"/>
      <c r="AV288" s="249"/>
      <c r="AW288" s="248"/>
      <c r="AX288" s="249"/>
      <c r="AY288" s="249">
        <v>1</v>
      </c>
      <c r="AZ288" s="162">
        <f>IF(AND(K288&lt;=1570,L288&gt;=1540),1,0)</f>
        <v>0</v>
      </c>
      <c r="BA288" s="162">
        <f>IF(AND(K288&lt;=1608,L288&gt;=1571),1,0)</f>
        <v>1</v>
      </c>
      <c r="BB288" s="162">
        <f>IF(AND(K288&lt;=1621,L288&gt;=1609),1,0)</f>
        <v>0</v>
      </c>
      <c r="BC288" s="162">
        <f>IF(AND(K288&lt;=1648,L288&gt;=1622),1,0)</f>
        <v>0</v>
      </c>
      <c r="BD288" s="162">
        <f>IF(AND(K288&lt;=1680,L288&gt;=1649),1,0)</f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 s="209" t="str">
        <f t="shared" si="20"/>
        <v>Notactive</v>
      </c>
      <c r="BK288" s="209" t="str">
        <f t="shared" si="21"/>
        <v>Stayer</v>
      </c>
      <c r="BL288" s="209" t="str">
        <f t="shared" si="22"/>
        <v>Notactive</v>
      </c>
      <c r="BM288" s="209" t="str">
        <f t="shared" si="23"/>
        <v>Notactive</v>
      </c>
      <c r="BN288" s="209" t="str">
        <f t="shared" si="24"/>
        <v>Notactive</v>
      </c>
    </row>
    <row r="289" spans="1:66" ht="12" customHeight="1">
      <c r="A289" s="118" t="s">
        <v>2483</v>
      </c>
      <c r="B289" s="118" t="s">
        <v>2230</v>
      </c>
      <c r="C289" s="244" t="s">
        <v>2482</v>
      </c>
      <c r="D289" s="245" t="s">
        <v>4163</v>
      </c>
      <c r="E289" s="245"/>
      <c r="F289" s="66" t="s">
        <v>74</v>
      </c>
      <c r="G289" s="66"/>
      <c r="H289"/>
      <c r="I289"/>
      <c r="J289" s="29">
        <v>0</v>
      </c>
      <c r="K289" s="114">
        <v>1600</v>
      </c>
      <c r="L289" s="115">
        <v>1604</v>
      </c>
      <c r="M289" s="240" t="str">
        <f>CONCATENATE(LEFT(K289,3),"0")</f>
        <v>1600</v>
      </c>
      <c r="N289" s="240" t="str">
        <f>CONCATENATE(LEFT(L289,3),"0")</f>
        <v>1600</v>
      </c>
      <c r="O289" s="30">
        <f>L289-K289</f>
        <v>4</v>
      </c>
      <c r="P289" s="27">
        <v>0</v>
      </c>
      <c r="Q289" s="27">
        <v>0</v>
      </c>
      <c r="R289"/>
      <c r="S289" s="248"/>
      <c r="T289" s="35" t="s">
        <v>103</v>
      </c>
      <c r="U289" s="104">
        <v>51.0167</v>
      </c>
      <c r="V289" s="124">
        <v>4.4667000000000003</v>
      </c>
      <c r="W289" s="32">
        <v>0</v>
      </c>
      <c r="X289" s="33">
        <v>0</v>
      </c>
      <c r="Y289" s="127">
        <v>0</v>
      </c>
      <c r="Z289" s="133"/>
      <c r="AA289" s="249"/>
      <c r="AB289"/>
      <c r="AC289"/>
      <c r="AD289" s="249"/>
      <c r="AE289"/>
      <c r="AF289" s="248"/>
      <c r="AG289" s="249"/>
      <c r="AH289"/>
      <c r="AI289" s="248"/>
      <c r="AJ289" s="249"/>
      <c r="AK289"/>
      <c r="AL289" s="248"/>
      <c r="AM289" s="251"/>
      <c r="AN289" s="250"/>
      <c r="AO289"/>
      <c r="AP289"/>
      <c r="AQ289"/>
      <c r="AR289"/>
      <c r="AS289"/>
      <c r="AT289" s="249"/>
      <c r="AU289" s="248"/>
      <c r="AV289" s="249"/>
      <c r="AW289" s="248"/>
      <c r="AX289" s="249"/>
      <c r="AY289" s="249">
        <v>1</v>
      </c>
      <c r="AZ289" s="162">
        <f>IF(AND(K289&lt;=1570,L289&gt;=1540),1,0)</f>
        <v>0</v>
      </c>
      <c r="BA289" s="162">
        <f>IF(AND(K289&lt;=1608,L289&gt;=1571),1,0)</f>
        <v>1</v>
      </c>
      <c r="BB289" s="162">
        <f>IF(AND(K289&lt;=1621,L289&gt;=1609),1,0)</f>
        <v>0</v>
      </c>
      <c r="BC289" s="162">
        <f>IF(AND(K289&lt;=1648,L289&gt;=1622),1,0)</f>
        <v>0</v>
      </c>
      <c r="BD289" s="162">
        <f>IF(AND(K289&lt;=1680,L289&gt;=1649),1,0)</f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 s="209" t="str">
        <f t="shared" si="20"/>
        <v>Notactive</v>
      </c>
      <c r="BK289" s="209" t="str">
        <f t="shared" si="21"/>
        <v>Stayer</v>
      </c>
      <c r="BL289" s="209" t="str">
        <f t="shared" si="22"/>
        <v>Notactive</v>
      </c>
      <c r="BM289" s="209" t="str">
        <f t="shared" si="23"/>
        <v>Notactive</v>
      </c>
      <c r="BN289" s="209" t="str">
        <f t="shared" si="24"/>
        <v>Notactive</v>
      </c>
    </row>
    <row r="290" spans="1:66" ht="12" customHeight="1">
      <c r="A290" s="118" t="s">
        <v>2485</v>
      </c>
      <c r="B290" s="118" t="s">
        <v>2486</v>
      </c>
      <c r="C290" s="242" t="s">
        <v>2484</v>
      </c>
      <c r="D290" s="245" t="s">
        <v>4163</v>
      </c>
      <c r="E290" s="246"/>
      <c r="F290" s="66" t="s">
        <v>74</v>
      </c>
      <c r="G290" s="66"/>
      <c r="H290"/>
      <c r="I290"/>
      <c r="J290" s="29">
        <v>0</v>
      </c>
      <c r="K290" s="114">
        <v>1600</v>
      </c>
      <c r="L290" s="115">
        <v>1604</v>
      </c>
      <c r="M290" s="240" t="str">
        <f>CONCATENATE(LEFT(K290,3),"0")</f>
        <v>1600</v>
      </c>
      <c r="N290" s="240" t="str">
        <f>CONCATENATE(LEFT(L290,3),"0")</f>
        <v>1600</v>
      </c>
      <c r="O290" s="30">
        <f>L290-K290</f>
        <v>4</v>
      </c>
      <c r="P290" s="27">
        <v>0</v>
      </c>
      <c r="Q290" s="27">
        <v>0</v>
      </c>
      <c r="R290"/>
      <c r="S290" s="248"/>
      <c r="T290" s="35" t="s">
        <v>103</v>
      </c>
      <c r="U290" s="104">
        <v>51.0167</v>
      </c>
      <c r="V290" s="124">
        <v>4.4667000000000003</v>
      </c>
      <c r="W290" s="32">
        <v>0</v>
      </c>
      <c r="X290" s="33">
        <v>0</v>
      </c>
      <c r="Y290" s="127">
        <v>0</v>
      </c>
      <c r="Z290" s="133"/>
      <c r="AA290" s="249"/>
      <c r="AB290"/>
      <c r="AC290"/>
      <c r="AD290" s="249"/>
      <c r="AE290"/>
      <c r="AF290" s="248"/>
      <c r="AG290" s="249"/>
      <c r="AH290"/>
      <c r="AI290" s="248"/>
      <c r="AJ290" s="249"/>
      <c r="AK290"/>
      <c r="AL290" s="248"/>
      <c r="AM290" s="251"/>
      <c r="AN290" s="250"/>
      <c r="AO290"/>
      <c r="AP290"/>
      <c r="AQ290"/>
      <c r="AR290"/>
      <c r="AS290"/>
      <c r="AT290" s="249"/>
      <c r="AU290" s="248"/>
      <c r="AV290" s="249"/>
      <c r="AW290" s="248"/>
      <c r="AX290" s="249"/>
      <c r="AY290" s="249">
        <v>1</v>
      </c>
      <c r="AZ290" s="162">
        <f>IF(AND(K290&lt;=1570,L290&gt;=1540),1,0)</f>
        <v>0</v>
      </c>
      <c r="BA290" s="162">
        <f>IF(AND(K290&lt;=1608,L290&gt;=1571),1,0)</f>
        <v>1</v>
      </c>
      <c r="BB290" s="162">
        <f>IF(AND(K290&lt;=1621,L290&gt;=1609),1,0)</f>
        <v>0</v>
      </c>
      <c r="BC290" s="162">
        <f>IF(AND(K290&lt;=1648,L290&gt;=1622),1,0)</f>
        <v>0</v>
      </c>
      <c r="BD290" s="162">
        <f>IF(AND(K290&lt;=1680,L290&gt;=1649),1,0)</f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 s="209" t="str">
        <f t="shared" si="20"/>
        <v>Notactive</v>
      </c>
      <c r="BK290" s="209" t="str">
        <f t="shared" si="21"/>
        <v>Stayer</v>
      </c>
      <c r="BL290" s="209" t="str">
        <f t="shared" si="22"/>
        <v>Notactive</v>
      </c>
      <c r="BM290" s="209" t="str">
        <f t="shared" si="23"/>
        <v>Notactive</v>
      </c>
      <c r="BN290" s="209" t="str">
        <f t="shared" si="24"/>
        <v>Notactive</v>
      </c>
    </row>
    <row r="291" spans="1:66" ht="12" customHeight="1">
      <c r="A291" s="118" t="s">
        <v>2488</v>
      </c>
      <c r="B291" s="118" t="s">
        <v>2489</v>
      </c>
      <c r="C291" s="244" t="s">
        <v>2487</v>
      </c>
      <c r="D291" s="245" t="s">
        <v>4163</v>
      </c>
      <c r="E291" s="245"/>
      <c r="F291" s="66" t="s">
        <v>43</v>
      </c>
      <c r="G291" s="66"/>
      <c r="H291"/>
      <c r="I291"/>
      <c r="J291" s="29">
        <v>0</v>
      </c>
      <c r="K291" s="114">
        <v>1600</v>
      </c>
      <c r="L291" s="115">
        <v>1604</v>
      </c>
      <c r="M291" s="240" t="str">
        <f>CONCATENATE(LEFT(K291,3),"0")</f>
        <v>1600</v>
      </c>
      <c r="N291" s="240" t="str">
        <f>CONCATENATE(LEFT(L291,3),"0")</f>
        <v>1600</v>
      </c>
      <c r="O291" s="30">
        <f>L291-K291</f>
        <v>4</v>
      </c>
      <c r="P291" s="27">
        <v>0</v>
      </c>
      <c r="Q291" s="27">
        <v>0</v>
      </c>
      <c r="R291"/>
      <c r="S291" s="248"/>
      <c r="T291" s="35" t="s">
        <v>103</v>
      </c>
      <c r="U291" s="104">
        <v>51.0167</v>
      </c>
      <c r="V291" s="124">
        <v>4.4667000000000003</v>
      </c>
      <c r="W291" s="32">
        <v>0</v>
      </c>
      <c r="X291" s="33">
        <v>0</v>
      </c>
      <c r="Y291" s="127">
        <v>0</v>
      </c>
      <c r="Z291" s="133"/>
      <c r="AA291" s="249"/>
      <c r="AB291"/>
      <c r="AC291"/>
      <c r="AD291" s="249"/>
      <c r="AE291"/>
      <c r="AF291" s="248"/>
      <c r="AG291" s="249"/>
      <c r="AH291"/>
      <c r="AI291" s="248"/>
      <c r="AJ291" s="249"/>
      <c r="AK291"/>
      <c r="AL291" s="248"/>
      <c r="AM291" s="251"/>
      <c r="AN291" s="250"/>
      <c r="AO291"/>
      <c r="AP291"/>
      <c r="AQ291"/>
      <c r="AR291"/>
      <c r="AS291"/>
      <c r="AT291" s="249"/>
      <c r="AU291" s="248"/>
      <c r="AV291" s="249"/>
      <c r="AW291" s="248"/>
      <c r="AX291" s="249"/>
      <c r="AY291" s="249">
        <v>1</v>
      </c>
      <c r="AZ291" s="162">
        <f>IF(AND(K291&lt;=1570,L291&gt;=1540),1,0)</f>
        <v>0</v>
      </c>
      <c r="BA291" s="162">
        <f>IF(AND(K291&lt;=1608,L291&gt;=1571),1,0)</f>
        <v>1</v>
      </c>
      <c r="BB291" s="162">
        <f>IF(AND(K291&lt;=1621,L291&gt;=1609),1,0)</f>
        <v>0</v>
      </c>
      <c r="BC291" s="162">
        <f>IF(AND(K291&lt;=1648,L291&gt;=1622),1,0)</f>
        <v>0</v>
      </c>
      <c r="BD291" s="162">
        <f>IF(AND(K291&lt;=1680,L291&gt;=1649),1,0)</f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 s="209" t="str">
        <f t="shared" si="20"/>
        <v>Notactive</v>
      </c>
      <c r="BK291" s="209" t="str">
        <f t="shared" si="21"/>
        <v>Stayer</v>
      </c>
      <c r="BL291" s="209" t="str">
        <f t="shared" si="22"/>
        <v>Notactive</v>
      </c>
      <c r="BM291" s="209" t="str">
        <f t="shared" si="23"/>
        <v>Notactive</v>
      </c>
      <c r="BN291" s="209" t="str">
        <f t="shared" si="24"/>
        <v>Notactive</v>
      </c>
    </row>
    <row r="292" spans="1:66" ht="12" customHeight="1">
      <c r="A292" s="118" t="s">
        <v>2491</v>
      </c>
      <c r="B292" s="118" t="s">
        <v>2492</v>
      </c>
      <c r="C292" s="242" t="s">
        <v>2490</v>
      </c>
      <c r="D292" s="245" t="s">
        <v>4163</v>
      </c>
      <c r="E292" s="246"/>
      <c r="F292" s="66" t="s">
        <v>43</v>
      </c>
      <c r="G292" s="66"/>
      <c r="H292"/>
      <c r="I292"/>
      <c r="J292" s="29">
        <v>0</v>
      </c>
      <c r="K292" s="114">
        <v>1600</v>
      </c>
      <c r="L292" s="115">
        <v>1604</v>
      </c>
      <c r="M292" s="240" t="str">
        <f>CONCATENATE(LEFT(K292,3),"0")</f>
        <v>1600</v>
      </c>
      <c r="N292" s="240" t="str">
        <f>CONCATENATE(LEFT(L292,3),"0")</f>
        <v>1600</v>
      </c>
      <c r="O292" s="30">
        <f>L292-K292</f>
        <v>4</v>
      </c>
      <c r="P292" s="27">
        <v>0</v>
      </c>
      <c r="Q292" s="27">
        <v>0</v>
      </c>
      <c r="R292"/>
      <c r="S292" s="248"/>
      <c r="T292" s="35" t="s">
        <v>103</v>
      </c>
      <c r="U292" s="104">
        <v>51.0167</v>
      </c>
      <c r="V292" s="124">
        <v>4.4667000000000003</v>
      </c>
      <c r="W292" s="32">
        <v>0</v>
      </c>
      <c r="X292" s="33">
        <v>0</v>
      </c>
      <c r="Y292" s="127">
        <v>0</v>
      </c>
      <c r="Z292" s="133"/>
      <c r="AA292" s="249"/>
      <c r="AB292"/>
      <c r="AC292"/>
      <c r="AD292" s="249"/>
      <c r="AE292"/>
      <c r="AF292" s="248"/>
      <c r="AG292" s="249"/>
      <c r="AH292"/>
      <c r="AI292" s="248"/>
      <c r="AJ292" s="249"/>
      <c r="AK292"/>
      <c r="AL292" s="248"/>
      <c r="AM292" s="251"/>
      <c r="AN292" s="250"/>
      <c r="AO292"/>
      <c r="AP292"/>
      <c r="AQ292"/>
      <c r="AR292"/>
      <c r="AS292"/>
      <c r="AT292" s="249"/>
      <c r="AU292" s="248"/>
      <c r="AV292" s="249"/>
      <c r="AW292" s="248"/>
      <c r="AX292" s="249"/>
      <c r="AY292" s="249">
        <v>1</v>
      </c>
      <c r="AZ292" s="162">
        <f>IF(AND(K292&lt;=1570,L292&gt;=1540),1,0)</f>
        <v>0</v>
      </c>
      <c r="BA292" s="162">
        <f>IF(AND(K292&lt;=1608,L292&gt;=1571),1,0)</f>
        <v>1</v>
      </c>
      <c r="BB292" s="162">
        <f>IF(AND(K292&lt;=1621,L292&gt;=1609),1,0)</f>
        <v>0</v>
      </c>
      <c r="BC292" s="162">
        <f>IF(AND(K292&lt;=1648,L292&gt;=1622),1,0)</f>
        <v>0</v>
      </c>
      <c r="BD292" s="162">
        <f>IF(AND(K292&lt;=1680,L292&gt;=1649),1,0)</f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 s="209" t="str">
        <f t="shared" si="20"/>
        <v>Notactive</v>
      </c>
      <c r="BK292" s="209" t="str">
        <f t="shared" si="21"/>
        <v>Stayer</v>
      </c>
      <c r="BL292" s="209" t="str">
        <f t="shared" si="22"/>
        <v>Notactive</v>
      </c>
      <c r="BM292" s="209" t="str">
        <f t="shared" si="23"/>
        <v>Notactive</v>
      </c>
      <c r="BN292" s="209" t="str">
        <f t="shared" si="24"/>
        <v>Notactive</v>
      </c>
    </row>
    <row r="293" spans="1:66" ht="12" customHeight="1">
      <c r="A293" s="118" t="s">
        <v>2494</v>
      </c>
      <c r="B293" s="118" t="s">
        <v>1683</v>
      </c>
      <c r="C293" s="244" t="s">
        <v>2493</v>
      </c>
      <c r="D293" s="245" t="s">
        <v>4163</v>
      </c>
      <c r="E293" s="245"/>
      <c r="F293" s="66" t="s">
        <v>43</v>
      </c>
      <c r="G293" s="66"/>
      <c r="H293"/>
      <c r="I293"/>
      <c r="J293" s="29">
        <v>0</v>
      </c>
      <c r="K293" s="114">
        <v>1600</v>
      </c>
      <c r="L293" s="115">
        <v>1604</v>
      </c>
      <c r="M293" s="240" t="str">
        <f>CONCATENATE(LEFT(K293,3),"0")</f>
        <v>1600</v>
      </c>
      <c r="N293" s="240" t="str">
        <f>CONCATENATE(LEFT(L293,3),"0")</f>
        <v>1600</v>
      </c>
      <c r="O293" s="30">
        <f>L293-K293</f>
        <v>4</v>
      </c>
      <c r="P293" s="27">
        <v>0</v>
      </c>
      <c r="Q293" s="27">
        <v>0</v>
      </c>
      <c r="R293"/>
      <c r="S293" s="248"/>
      <c r="T293" s="35" t="s">
        <v>103</v>
      </c>
      <c r="U293" s="104">
        <v>51.0167</v>
      </c>
      <c r="V293" s="124">
        <v>4.4667000000000003</v>
      </c>
      <c r="W293" s="32">
        <v>0</v>
      </c>
      <c r="X293" s="33">
        <v>0</v>
      </c>
      <c r="Y293" s="127">
        <v>0</v>
      </c>
      <c r="Z293" s="133"/>
      <c r="AA293" s="249"/>
      <c r="AB293"/>
      <c r="AC293"/>
      <c r="AD293" s="249"/>
      <c r="AE293"/>
      <c r="AF293" s="248"/>
      <c r="AG293" s="249"/>
      <c r="AH293"/>
      <c r="AI293" s="248"/>
      <c r="AJ293" s="249"/>
      <c r="AK293"/>
      <c r="AL293" s="248"/>
      <c r="AM293" s="251"/>
      <c r="AN293" s="250"/>
      <c r="AO293"/>
      <c r="AP293"/>
      <c r="AQ293"/>
      <c r="AR293"/>
      <c r="AS293"/>
      <c r="AT293" s="249"/>
      <c r="AU293" s="248"/>
      <c r="AV293" s="249"/>
      <c r="AW293" s="248"/>
      <c r="AX293" s="249"/>
      <c r="AY293" s="249">
        <v>1</v>
      </c>
      <c r="AZ293" s="162">
        <f>IF(AND(K293&lt;=1570,L293&gt;=1540),1,0)</f>
        <v>0</v>
      </c>
      <c r="BA293" s="162">
        <f>IF(AND(K293&lt;=1608,L293&gt;=1571),1,0)</f>
        <v>1</v>
      </c>
      <c r="BB293" s="162">
        <f>IF(AND(K293&lt;=1621,L293&gt;=1609),1,0)</f>
        <v>0</v>
      </c>
      <c r="BC293" s="162">
        <f>IF(AND(K293&lt;=1648,L293&gt;=1622),1,0)</f>
        <v>0</v>
      </c>
      <c r="BD293" s="162">
        <f>IF(AND(K293&lt;=1680,L293&gt;=1649),1,0)</f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 s="209" t="str">
        <f t="shared" si="20"/>
        <v>Notactive</v>
      </c>
      <c r="BK293" s="209" t="str">
        <f t="shared" si="21"/>
        <v>Stayer</v>
      </c>
      <c r="BL293" s="209" t="str">
        <f t="shared" si="22"/>
        <v>Notactive</v>
      </c>
      <c r="BM293" s="209" t="str">
        <f t="shared" si="23"/>
        <v>Notactive</v>
      </c>
      <c r="BN293" s="209" t="str">
        <f t="shared" si="24"/>
        <v>Notactive</v>
      </c>
    </row>
    <row r="294" spans="1:66" ht="12" customHeight="1">
      <c r="A294" s="118" t="s">
        <v>2496</v>
      </c>
      <c r="B294" s="118" t="s">
        <v>2497</v>
      </c>
      <c r="C294" s="242" t="s">
        <v>2495</v>
      </c>
      <c r="D294" s="245" t="s">
        <v>4163</v>
      </c>
      <c r="E294" s="246"/>
      <c r="F294" s="66" t="s">
        <v>43</v>
      </c>
      <c r="G294" s="66"/>
      <c r="H294"/>
      <c r="I294"/>
      <c r="J294" s="29">
        <v>0</v>
      </c>
      <c r="K294" s="114">
        <v>1600</v>
      </c>
      <c r="L294" s="115">
        <v>1604</v>
      </c>
      <c r="M294" s="240" t="str">
        <f>CONCATENATE(LEFT(K294,3),"0")</f>
        <v>1600</v>
      </c>
      <c r="N294" s="240" t="str">
        <f>CONCATENATE(LEFT(L294,3),"0")</f>
        <v>1600</v>
      </c>
      <c r="O294" s="30">
        <f>L294-K294</f>
        <v>4</v>
      </c>
      <c r="P294" s="27">
        <v>0</v>
      </c>
      <c r="Q294" s="27">
        <v>0</v>
      </c>
      <c r="R294"/>
      <c r="S294" s="248"/>
      <c r="T294" s="35" t="s">
        <v>103</v>
      </c>
      <c r="U294" s="104">
        <v>51.0167</v>
      </c>
      <c r="V294" s="124">
        <v>4.4667000000000003</v>
      </c>
      <c r="W294" s="32">
        <v>0</v>
      </c>
      <c r="X294" s="33">
        <v>0</v>
      </c>
      <c r="Y294" s="127">
        <v>0</v>
      </c>
      <c r="Z294" s="133"/>
      <c r="AA294" s="249"/>
      <c r="AB294"/>
      <c r="AC294"/>
      <c r="AD294" s="249"/>
      <c r="AE294"/>
      <c r="AF294" s="248"/>
      <c r="AG294" s="249"/>
      <c r="AH294"/>
      <c r="AI294" s="248"/>
      <c r="AJ294" s="249"/>
      <c r="AK294"/>
      <c r="AL294" s="248"/>
      <c r="AM294" s="251"/>
      <c r="AN294" s="250"/>
      <c r="AO294"/>
      <c r="AP294"/>
      <c r="AQ294"/>
      <c r="AR294"/>
      <c r="AS294"/>
      <c r="AT294" s="249"/>
      <c r="AU294" s="248"/>
      <c r="AV294" s="249"/>
      <c r="AW294" s="248"/>
      <c r="AX294" s="249"/>
      <c r="AY294" s="249">
        <v>1</v>
      </c>
      <c r="AZ294" s="162">
        <f>IF(AND(K294&lt;=1570,L294&gt;=1540),1,0)</f>
        <v>0</v>
      </c>
      <c r="BA294" s="162">
        <f>IF(AND(K294&lt;=1608,L294&gt;=1571),1,0)</f>
        <v>1</v>
      </c>
      <c r="BB294" s="162">
        <f>IF(AND(K294&lt;=1621,L294&gt;=1609),1,0)</f>
        <v>0</v>
      </c>
      <c r="BC294" s="162">
        <f>IF(AND(K294&lt;=1648,L294&gt;=1622),1,0)</f>
        <v>0</v>
      </c>
      <c r="BD294" s="162">
        <f>IF(AND(K294&lt;=1680,L294&gt;=1649),1,0)</f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 s="209" t="str">
        <f t="shared" si="20"/>
        <v>Notactive</v>
      </c>
      <c r="BK294" s="209" t="str">
        <f t="shared" si="21"/>
        <v>Stayer</v>
      </c>
      <c r="BL294" s="209" t="str">
        <f t="shared" si="22"/>
        <v>Notactive</v>
      </c>
      <c r="BM294" s="209" t="str">
        <f t="shared" si="23"/>
        <v>Notactive</v>
      </c>
      <c r="BN294" s="209" t="str">
        <f t="shared" si="24"/>
        <v>Notactive</v>
      </c>
    </row>
    <row r="295" spans="1:66" ht="12" customHeight="1">
      <c r="A295" s="118" t="s">
        <v>2500</v>
      </c>
      <c r="B295" s="118" t="s">
        <v>2501</v>
      </c>
      <c r="C295" s="242" t="s">
        <v>2499</v>
      </c>
      <c r="D295" s="245" t="s">
        <v>4163</v>
      </c>
      <c r="E295" s="246"/>
      <c r="F295" s="66" t="s">
        <v>43</v>
      </c>
      <c r="G295" s="66"/>
      <c r="H295"/>
      <c r="I295"/>
      <c r="J295" s="29">
        <v>0</v>
      </c>
      <c r="K295" s="114">
        <v>1601</v>
      </c>
      <c r="L295" s="115">
        <v>1605</v>
      </c>
      <c r="M295" s="240" t="str">
        <f>CONCATENATE(LEFT(K295,3),"0")</f>
        <v>1600</v>
      </c>
      <c r="N295" s="240" t="str">
        <f>CONCATENATE(LEFT(L295,3),"0")</f>
        <v>1600</v>
      </c>
      <c r="O295" s="30">
        <f>L295-K295</f>
        <v>4</v>
      </c>
      <c r="P295" s="27">
        <v>0</v>
      </c>
      <c r="Q295" s="27">
        <v>0</v>
      </c>
      <c r="R295"/>
      <c r="S295" s="248"/>
      <c r="T295" s="35" t="s">
        <v>103</v>
      </c>
      <c r="U295" s="104">
        <v>51.0167</v>
      </c>
      <c r="V295" s="124">
        <v>4.4667000000000003</v>
      </c>
      <c r="W295" s="32">
        <v>0</v>
      </c>
      <c r="X295" s="33">
        <v>0</v>
      </c>
      <c r="Y295" s="127">
        <v>0</v>
      </c>
      <c r="Z295" s="133"/>
      <c r="AA295" s="249"/>
      <c r="AB295"/>
      <c r="AC295"/>
      <c r="AD295" s="249"/>
      <c r="AE295"/>
      <c r="AF295" s="248"/>
      <c r="AG295" s="249"/>
      <c r="AH295"/>
      <c r="AI295" s="248"/>
      <c r="AJ295" s="249"/>
      <c r="AK295"/>
      <c r="AL295" s="248"/>
      <c r="AM295" s="251"/>
      <c r="AN295" s="250"/>
      <c r="AO295"/>
      <c r="AP295"/>
      <c r="AQ295"/>
      <c r="AR295"/>
      <c r="AS295"/>
      <c r="AT295" s="249"/>
      <c r="AU295" s="248"/>
      <c r="AV295" s="249"/>
      <c r="AW295" s="248"/>
      <c r="AX295" s="249"/>
      <c r="AY295" s="249">
        <v>1</v>
      </c>
      <c r="AZ295" s="162">
        <f>IF(AND(K295&lt;=1570,L295&gt;=1540),1,0)</f>
        <v>0</v>
      </c>
      <c r="BA295" s="162">
        <f>IF(AND(K295&lt;=1608,L295&gt;=1571),1,0)</f>
        <v>1</v>
      </c>
      <c r="BB295" s="162">
        <f>IF(AND(K295&lt;=1621,L295&gt;=1609),1,0)</f>
        <v>0</v>
      </c>
      <c r="BC295" s="162">
        <f>IF(AND(K295&lt;=1648,L295&gt;=1622),1,0)</f>
        <v>0</v>
      </c>
      <c r="BD295" s="162">
        <f>IF(AND(K295&lt;=1680,L295&gt;=1649),1,0)</f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 s="209" t="str">
        <f t="shared" si="20"/>
        <v>Notactive</v>
      </c>
      <c r="BK295" s="209" t="str">
        <f t="shared" si="21"/>
        <v>Stayer</v>
      </c>
      <c r="BL295" s="209" t="str">
        <f t="shared" si="22"/>
        <v>Notactive</v>
      </c>
      <c r="BM295" s="209" t="str">
        <f t="shared" si="23"/>
        <v>Notactive</v>
      </c>
      <c r="BN295" s="209" t="str">
        <f t="shared" si="24"/>
        <v>Notactive</v>
      </c>
    </row>
    <row r="296" spans="1:66" ht="12" customHeight="1">
      <c r="A296" s="118" t="s">
        <v>2503</v>
      </c>
      <c r="B296" s="118" t="s">
        <v>2504</v>
      </c>
      <c r="C296" s="244" t="s">
        <v>2502</v>
      </c>
      <c r="D296" s="245" t="s">
        <v>4163</v>
      </c>
      <c r="E296" s="245"/>
      <c r="F296" s="66" t="s">
        <v>43</v>
      </c>
      <c r="G296" s="66"/>
      <c r="H296"/>
      <c r="I296"/>
      <c r="J296" s="29">
        <v>0</v>
      </c>
      <c r="K296" s="114">
        <v>1601</v>
      </c>
      <c r="L296" s="115">
        <v>1605</v>
      </c>
      <c r="M296" s="240" t="str">
        <f>CONCATENATE(LEFT(K296,3),"0")</f>
        <v>1600</v>
      </c>
      <c r="N296" s="240" t="str">
        <f>CONCATENATE(LEFT(L296,3),"0")</f>
        <v>1600</v>
      </c>
      <c r="O296" s="30">
        <f>L296-K296</f>
        <v>4</v>
      </c>
      <c r="P296" s="27">
        <v>0</v>
      </c>
      <c r="Q296" s="27">
        <v>0</v>
      </c>
      <c r="R296"/>
      <c r="S296" s="248"/>
      <c r="T296" s="35" t="s">
        <v>103</v>
      </c>
      <c r="U296" s="104">
        <v>51.0167</v>
      </c>
      <c r="V296" s="124">
        <v>4.4667000000000003</v>
      </c>
      <c r="W296" s="32">
        <v>0</v>
      </c>
      <c r="X296" s="33">
        <v>0</v>
      </c>
      <c r="Y296" s="127">
        <v>0</v>
      </c>
      <c r="Z296" s="133"/>
      <c r="AA296" s="249"/>
      <c r="AB296"/>
      <c r="AC296"/>
      <c r="AD296" s="249"/>
      <c r="AE296"/>
      <c r="AF296" s="248"/>
      <c r="AG296" s="249"/>
      <c r="AH296"/>
      <c r="AI296" s="248"/>
      <c r="AJ296" s="249"/>
      <c r="AK296"/>
      <c r="AL296" s="248"/>
      <c r="AM296" s="251"/>
      <c r="AN296" s="250"/>
      <c r="AO296"/>
      <c r="AP296"/>
      <c r="AQ296"/>
      <c r="AR296"/>
      <c r="AS296"/>
      <c r="AT296" s="249"/>
      <c r="AU296" s="248"/>
      <c r="AV296" s="249"/>
      <c r="AW296" s="248"/>
      <c r="AX296" s="249"/>
      <c r="AY296" s="249">
        <v>1</v>
      </c>
      <c r="AZ296" s="162">
        <f>IF(AND(K296&lt;=1570,L296&gt;=1540),1,0)</f>
        <v>0</v>
      </c>
      <c r="BA296" s="162">
        <f>IF(AND(K296&lt;=1608,L296&gt;=1571),1,0)</f>
        <v>1</v>
      </c>
      <c r="BB296" s="162">
        <f>IF(AND(K296&lt;=1621,L296&gt;=1609),1,0)</f>
        <v>0</v>
      </c>
      <c r="BC296" s="162">
        <f>IF(AND(K296&lt;=1648,L296&gt;=1622),1,0)</f>
        <v>0</v>
      </c>
      <c r="BD296" s="162">
        <f>IF(AND(K296&lt;=1680,L296&gt;=1649),1,0)</f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 s="209" t="str">
        <f t="shared" si="20"/>
        <v>Notactive</v>
      </c>
      <c r="BK296" s="209" t="str">
        <f t="shared" si="21"/>
        <v>Stayer</v>
      </c>
      <c r="BL296" s="209" t="str">
        <f t="shared" si="22"/>
        <v>Notactive</v>
      </c>
      <c r="BM296" s="209" t="str">
        <f t="shared" si="23"/>
        <v>Notactive</v>
      </c>
      <c r="BN296" s="209" t="str">
        <f t="shared" si="24"/>
        <v>Notactive</v>
      </c>
    </row>
    <row r="297" spans="1:66" ht="12" customHeight="1">
      <c r="A297" s="118" t="s">
        <v>2506</v>
      </c>
      <c r="B297" s="118" t="s">
        <v>2507</v>
      </c>
      <c r="C297" s="242" t="s">
        <v>2505</v>
      </c>
      <c r="D297" s="245" t="s">
        <v>4163</v>
      </c>
      <c r="E297" s="246"/>
      <c r="F297" s="66" t="s">
        <v>43</v>
      </c>
      <c r="G297" s="66"/>
      <c r="H297"/>
      <c r="I297"/>
      <c r="J297" s="29">
        <v>0</v>
      </c>
      <c r="K297" s="114">
        <v>1601</v>
      </c>
      <c r="L297" s="115">
        <v>1605</v>
      </c>
      <c r="M297" s="240" t="str">
        <f>CONCATENATE(LEFT(K297,3),"0")</f>
        <v>1600</v>
      </c>
      <c r="N297" s="240" t="str">
        <f>CONCATENATE(LEFT(L297,3),"0")</f>
        <v>1600</v>
      </c>
      <c r="O297" s="30">
        <f>L297-K297</f>
        <v>4</v>
      </c>
      <c r="P297" s="27">
        <v>0</v>
      </c>
      <c r="Q297" s="27">
        <v>0</v>
      </c>
      <c r="R297"/>
      <c r="S297" s="248"/>
      <c r="T297" s="35" t="s">
        <v>103</v>
      </c>
      <c r="U297" s="104">
        <v>51.0167</v>
      </c>
      <c r="V297" s="124">
        <v>4.4667000000000003</v>
      </c>
      <c r="W297" s="32">
        <v>0</v>
      </c>
      <c r="X297" s="33">
        <v>0</v>
      </c>
      <c r="Y297" s="127">
        <v>0</v>
      </c>
      <c r="Z297" s="133"/>
      <c r="AA297" s="249"/>
      <c r="AB297"/>
      <c r="AC297"/>
      <c r="AD297" s="249"/>
      <c r="AE297"/>
      <c r="AF297" s="248"/>
      <c r="AG297" s="249"/>
      <c r="AH297"/>
      <c r="AI297" s="248"/>
      <c r="AJ297" s="249"/>
      <c r="AK297"/>
      <c r="AL297" s="248"/>
      <c r="AM297" s="251"/>
      <c r="AN297" s="250"/>
      <c r="AO297"/>
      <c r="AP297"/>
      <c r="AQ297"/>
      <c r="AR297"/>
      <c r="AS297"/>
      <c r="AT297" s="249"/>
      <c r="AU297" s="248"/>
      <c r="AV297" s="249"/>
      <c r="AW297" s="248"/>
      <c r="AX297" s="249"/>
      <c r="AY297" s="249">
        <v>1</v>
      </c>
      <c r="AZ297" s="162">
        <f>IF(AND(K297&lt;=1570,L297&gt;=1540),1,0)</f>
        <v>0</v>
      </c>
      <c r="BA297" s="162">
        <f>IF(AND(K297&lt;=1608,L297&gt;=1571),1,0)</f>
        <v>1</v>
      </c>
      <c r="BB297" s="162">
        <f>IF(AND(K297&lt;=1621,L297&gt;=1609),1,0)</f>
        <v>0</v>
      </c>
      <c r="BC297" s="162">
        <f>IF(AND(K297&lt;=1648,L297&gt;=1622),1,0)</f>
        <v>0</v>
      </c>
      <c r="BD297" s="162">
        <f>IF(AND(K297&lt;=1680,L297&gt;=1649),1,0)</f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 s="209" t="str">
        <f t="shared" si="20"/>
        <v>Notactive</v>
      </c>
      <c r="BK297" s="209" t="str">
        <f t="shared" si="21"/>
        <v>Stayer</v>
      </c>
      <c r="BL297" s="209" t="str">
        <f t="shared" si="22"/>
        <v>Notactive</v>
      </c>
      <c r="BM297" s="209" t="str">
        <f t="shared" si="23"/>
        <v>Notactive</v>
      </c>
      <c r="BN297" s="209" t="str">
        <f t="shared" si="24"/>
        <v>Notactive</v>
      </c>
    </row>
    <row r="298" spans="1:66" ht="12" customHeight="1">
      <c r="A298" s="118" t="s">
        <v>2509</v>
      </c>
      <c r="B298" s="118" t="s">
        <v>2510</v>
      </c>
      <c r="C298" s="244" t="s">
        <v>2508</v>
      </c>
      <c r="D298" s="245" t="s">
        <v>4163</v>
      </c>
      <c r="E298" s="245"/>
      <c r="F298" s="66" t="s">
        <v>74</v>
      </c>
      <c r="G298" s="66"/>
      <c r="H298"/>
      <c r="I298"/>
      <c r="J298" s="29">
        <v>0</v>
      </c>
      <c r="K298" s="114">
        <v>1601</v>
      </c>
      <c r="L298" s="115">
        <v>1605</v>
      </c>
      <c r="M298" s="240" t="str">
        <f>CONCATENATE(LEFT(K298,3),"0")</f>
        <v>1600</v>
      </c>
      <c r="N298" s="240" t="str">
        <f>CONCATENATE(LEFT(L298,3),"0")</f>
        <v>1600</v>
      </c>
      <c r="O298" s="30">
        <f>L298-K298</f>
        <v>4</v>
      </c>
      <c r="P298" s="27">
        <v>0</v>
      </c>
      <c r="Q298" s="27">
        <v>0</v>
      </c>
      <c r="R298"/>
      <c r="S298" s="248"/>
      <c r="T298" s="35" t="s">
        <v>103</v>
      </c>
      <c r="U298" s="104">
        <v>51.0167</v>
      </c>
      <c r="V298" s="124">
        <v>4.4667000000000003</v>
      </c>
      <c r="W298" s="32">
        <v>0</v>
      </c>
      <c r="X298" s="33">
        <v>0</v>
      </c>
      <c r="Y298" s="127">
        <v>0</v>
      </c>
      <c r="Z298" s="133"/>
      <c r="AA298" s="249"/>
      <c r="AB298"/>
      <c r="AC298"/>
      <c r="AD298" s="249"/>
      <c r="AE298"/>
      <c r="AF298" s="248"/>
      <c r="AG298" s="249"/>
      <c r="AH298"/>
      <c r="AI298" s="248"/>
      <c r="AJ298" s="249"/>
      <c r="AK298"/>
      <c r="AL298" s="248"/>
      <c r="AM298" s="251"/>
      <c r="AN298" s="250"/>
      <c r="AO298"/>
      <c r="AP298"/>
      <c r="AQ298"/>
      <c r="AR298"/>
      <c r="AS298"/>
      <c r="AT298" s="249"/>
      <c r="AU298" s="248"/>
      <c r="AV298" s="249"/>
      <c r="AW298" s="248"/>
      <c r="AX298" s="249"/>
      <c r="AY298" s="249">
        <v>1</v>
      </c>
      <c r="AZ298" s="162">
        <f>IF(AND(K298&lt;=1570,L298&gt;=1540),1,0)</f>
        <v>0</v>
      </c>
      <c r="BA298" s="162">
        <f>IF(AND(K298&lt;=1608,L298&gt;=1571),1,0)</f>
        <v>1</v>
      </c>
      <c r="BB298" s="162">
        <f>IF(AND(K298&lt;=1621,L298&gt;=1609),1,0)</f>
        <v>0</v>
      </c>
      <c r="BC298" s="162">
        <f>IF(AND(K298&lt;=1648,L298&gt;=1622),1,0)</f>
        <v>0</v>
      </c>
      <c r="BD298" s="162">
        <f>IF(AND(K298&lt;=1680,L298&gt;=1649),1,0)</f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 s="209" t="str">
        <f t="shared" si="20"/>
        <v>Notactive</v>
      </c>
      <c r="BK298" s="209" t="str">
        <f t="shared" si="21"/>
        <v>Stayer</v>
      </c>
      <c r="BL298" s="209" t="str">
        <f t="shared" si="22"/>
        <v>Notactive</v>
      </c>
      <c r="BM298" s="209" t="str">
        <f t="shared" si="23"/>
        <v>Notactive</v>
      </c>
      <c r="BN298" s="209" t="str">
        <f t="shared" si="24"/>
        <v>Notactive</v>
      </c>
    </row>
    <row r="299" spans="1:66" ht="12" customHeight="1">
      <c r="A299" s="260" t="s">
        <v>2512</v>
      </c>
      <c r="B299" s="118" t="s">
        <v>2452</v>
      </c>
      <c r="C299" s="242" t="s">
        <v>2511</v>
      </c>
      <c r="D299" s="245" t="s">
        <v>4163</v>
      </c>
      <c r="E299" s="246"/>
      <c r="F299" s="66" t="s">
        <v>43</v>
      </c>
      <c r="G299" s="66"/>
      <c r="H299"/>
      <c r="I299"/>
      <c r="J299" s="29">
        <v>0</v>
      </c>
      <c r="K299" s="114">
        <v>1601</v>
      </c>
      <c r="L299" s="115">
        <v>1605</v>
      </c>
      <c r="M299" s="240" t="str">
        <f>CONCATENATE(LEFT(K299,3),"0")</f>
        <v>1600</v>
      </c>
      <c r="N299" s="240" t="str">
        <f>CONCATENATE(LEFT(L299,3),"0")</f>
        <v>1600</v>
      </c>
      <c r="O299" s="30">
        <f>L299-K299</f>
        <v>4</v>
      </c>
      <c r="P299" s="27">
        <v>0</v>
      </c>
      <c r="Q299" s="27">
        <v>0</v>
      </c>
      <c r="R299"/>
      <c r="S299" s="248"/>
      <c r="T299" s="35" t="s">
        <v>103</v>
      </c>
      <c r="U299" s="104">
        <v>51.0167</v>
      </c>
      <c r="V299" s="124">
        <v>4.4667000000000003</v>
      </c>
      <c r="W299" s="32">
        <v>0</v>
      </c>
      <c r="X299" s="33">
        <v>0</v>
      </c>
      <c r="Y299" s="127">
        <v>0</v>
      </c>
      <c r="Z299" s="133"/>
      <c r="AA299"/>
      <c r="AB299"/>
      <c r="AC299"/>
      <c r="AD299" s="249"/>
      <c r="AE299"/>
      <c r="AF299" s="248"/>
      <c r="AG299"/>
      <c r="AH299"/>
      <c r="AI299" s="248"/>
      <c r="AJ299"/>
      <c r="AK299"/>
      <c r="AL299" s="248"/>
      <c r="AM299" s="248"/>
      <c r="AN299" s="250"/>
      <c r="AO299"/>
      <c r="AP299"/>
      <c r="AQ299"/>
      <c r="AR299"/>
      <c r="AS299"/>
      <c r="AT299" s="249"/>
      <c r="AU299" s="248"/>
      <c r="AV299" s="249"/>
      <c r="AW299" s="248"/>
      <c r="AX299" s="249"/>
      <c r="AY299" s="249">
        <v>1</v>
      </c>
      <c r="AZ299" s="162">
        <f>IF(AND(K299&lt;=1570,L299&gt;=1540),1,0)</f>
        <v>0</v>
      </c>
      <c r="BA299" s="162">
        <f>IF(AND(K299&lt;=1608,L299&gt;=1571),1,0)</f>
        <v>1</v>
      </c>
      <c r="BB299" s="162">
        <f>IF(AND(K299&lt;=1621,L299&gt;=1609),1,0)</f>
        <v>0</v>
      </c>
      <c r="BC299" s="162">
        <f>IF(AND(K299&lt;=1648,L299&gt;=1622),1,0)</f>
        <v>0</v>
      </c>
      <c r="BD299" s="162">
        <f>IF(AND(K299&lt;=1680,L299&gt;=1649),1,0)</f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 s="209" t="str">
        <f t="shared" si="20"/>
        <v>Notactive</v>
      </c>
      <c r="BK299" s="209" t="str">
        <f t="shared" si="21"/>
        <v>Stayer</v>
      </c>
      <c r="BL299" s="209" t="str">
        <f t="shared" si="22"/>
        <v>Notactive</v>
      </c>
      <c r="BM299" s="209" t="str">
        <f t="shared" si="23"/>
        <v>Notactive</v>
      </c>
      <c r="BN299" s="209" t="str">
        <f t="shared" si="24"/>
        <v>Notactive</v>
      </c>
    </row>
    <row r="300" spans="1:66" ht="12" customHeight="1">
      <c r="A300" s="118" t="s">
        <v>2514</v>
      </c>
      <c r="B300" s="118" t="s">
        <v>2515</v>
      </c>
      <c r="C300" s="244" t="s">
        <v>2513</v>
      </c>
      <c r="D300" s="245" t="s">
        <v>4163</v>
      </c>
      <c r="E300" s="245"/>
      <c r="F300" s="66" t="s">
        <v>43</v>
      </c>
      <c r="G300" s="66"/>
      <c r="H300"/>
      <c r="I300"/>
      <c r="J300" s="29">
        <v>0</v>
      </c>
      <c r="K300" s="114">
        <v>1601</v>
      </c>
      <c r="L300" s="115">
        <v>1605</v>
      </c>
      <c r="M300" s="240" t="str">
        <f>CONCATENATE(LEFT(K300,3),"0")</f>
        <v>1600</v>
      </c>
      <c r="N300" s="240" t="str">
        <f>CONCATENATE(LEFT(L300,3),"0")</f>
        <v>1600</v>
      </c>
      <c r="O300" s="30">
        <f>L300-K300</f>
        <v>4</v>
      </c>
      <c r="P300" s="27">
        <v>0</v>
      </c>
      <c r="Q300" s="27">
        <v>0</v>
      </c>
      <c r="R300"/>
      <c r="S300" s="248"/>
      <c r="T300" s="35" t="s">
        <v>103</v>
      </c>
      <c r="U300" s="104">
        <v>51.0167</v>
      </c>
      <c r="V300" s="124">
        <v>4.4667000000000003</v>
      </c>
      <c r="W300" s="32">
        <v>0</v>
      </c>
      <c r="X300" s="33">
        <v>0</v>
      </c>
      <c r="Y300" s="127">
        <v>0</v>
      </c>
      <c r="Z300" s="133"/>
      <c r="AA300" s="249"/>
      <c r="AB300"/>
      <c r="AC300"/>
      <c r="AD300" s="249"/>
      <c r="AE300"/>
      <c r="AF300" s="248"/>
      <c r="AG300" s="249"/>
      <c r="AH300"/>
      <c r="AI300" s="248"/>
      <c r="AJ300" s="249"/>
      <c r="AK300"/>
      <c r="AL300" s="248"/>
      <c r="AM300" s="251"/>
      <c r="AN300" s="250"/>
      <c r="AO300"/>
      <c r="AP300"/>
      <c r="AQ300"/>
      <c r="AR300"/>
      <c r="AS300"/>
      <c r="AT300" s="249"/>
      <c r="AU300" s="248"/>
      <c r="AV300" s="249"/>
      <c r="AW300" s="248"/>
      <c r="AX300" s="249"/>
      <c r="AY300" s="249">
        <v>1</v>
      </c>
      <c r="AZ300" s="162">
        <f>IF(AND(K300&lt;=1570,L300&gt;=1540),1,0)</f>
        <v>0</v>
      </c>
      <c r="BA300" s="162">
        <f>IF(AND(K300&lt;=1608,L300&gt;=1571),1,0)</f>
        <v>1</v>
      </c>
      <c r="BB300" s="162">
        <f>IF(AND(K300&lt;=1621,L300&gt;=1609),1,0)</f>
        <v>0</v>
      </c>
      <c r="BC300" s="162">
        <f>IF(AND(K300&lt;=1648,L300&gt;=1622),1,0)</f>
        <v>0</v>
      </c>
      <c r="BD300" s="162">
        <f>IF(AND(K300&lt;=1680,L300&gt;=1649),1,0)</f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 s="209" t="str">
        <f t="shared" si="20"/>
        <v>Notactive</v>
      </c>
      <c r="BK300" s="209" t="str">
        <f t="shared" si="21"/>
        <v>Stayer</v>
      </c>
      <c r="BL300" s="209" t="str">
        <f t="shared" si="22"/>
        <v>Notactive</v>
      </c>
      <c r="BM300" s="209" t="str">
        <f t="shared" si="23"/>
        <v>Notactive</v>
      </c>
      <c r="BN300" s="209" t="str">
        <f t="shared" si="24"/>
        <v>Notactive</v>
      </c>
    </row>
    <row r="301" spans="1:66" ht="12" customHeight="1">
      <c r="A301" s="118" t="s">
        <v>2517</v>
      </c>
      <c r="B301" s="118" t="s">
        <v>2518</v>
      </c>
      <c r="C301" s="242" t="s">
        <v>2516</v>
      </c>
      <c r="D301" s="245" t="s">
        <v>4163</v>
      </c>
      <c r="E301" s="246"/>
      <c r="F301" s="66" t="s">
        <v>74</v>
      </c>
      <c r="G301" s="66"/>
      <c r="H301"/>
      <c r="I301"/>
      <c r="J301" s="29">
        <v>0</v>
      </c>
      <c r="K301" s="114">
        <v>1601</v>
      </c>
      <c r="L301" s="115">
        <v>1605</v>
      </c>
      <c r="M301" s="240" t="str">
        <f>CONCATENATE(LEFT(K301,3),"0")</f>
        <v>1600</v>
      </c>
      <c r="N301" s="240" t="str">
        <f>CONCATENATE(LEFT(L301,3),"0")</f>
        <v>1600</v>
      </c>
      <c r="O301" s="30">
        <f>L301-K301</f>
        <v>4</v>
      </c>
      <c r="P301" s="27">
        <v>0</v>
      </c>
      <c r="Q301" s="27">
        <v>0</v>
      </c>
      <c r="R301"/>
      <c r="S301" s="248"/>
      <c r="T301" s="35" t="s">
        <v>103</v>
      </c>
      <c r="U301" s="104">
        <v>51.0167</v>
      </c>
      <c r="V301" s="124">
        <v>4.4667000000000003</v>
      </c>
      <c r="W301" s="32">
        <v>0</v>
      </c>
      <c r="X301" s="33">
        <v>0</v>
      </c>
      <c r="Y301" s="127">
        <v>0</v>
      </c>
      <c r="Z301" s="133"/>
      <c r="AA301" s="249"/>
      <c r="AB301"/>
      <c r="AC301"/>
      <c r="AD301" s="249"/>
      <c r="AE301"/>
      <c r="AF301" s="248"/>
      <c r="AG301" s="249"/>
      <c r="AH301"/>
      <c r="AI301" s="248"/>
      <c r="AJ301" s="249"/>
      <c r="AK301"/>
      <c r="AL301" s="248"/>
      <c r="AM301" s="251"/>
      <c r="AN301" s="250"/>
      <c r="AO301"/>
      <c r="AP301"/>
      <c r="AQ301"/>
      <c r="AR301"/>
      <c r="AS301"/>
      <c r="AT301" s="249"/>
      <c r="AU301" s="248"/>
      <c r="AV301" s="249"/>
      <c r="AW301" s="248"/>
      <c r="AX301" s="249"/>
      <c r="AY301" s="249">
        <v>1</v>
      </c>
      <c r="AZ301" s="162">
        <f>IF(AND(K301&lt;=1570,L301&gt;=1540),1,0)</f>
        <v>0</v>
      </c>
      <c r="BA301" s="162">
        <f>IF(AND(K301&lt;=1608,L301&gt;=1571),1,0)</f>
        <v>1</v>
      </c>
      <c r="BB301" s="162">
        <f>IF(AND(K301&lt;=1621,L301&gt;=1609),1,0)</f>
        <v>0</v>
      </c>
      <c r="BC301" s="162">
        <f>IF(AND(K301&lt;=1648,L301&gt;=1622),1,0)</f>
        <v>0</v>
      </c>
      <c r="BD301" s="162">
        <f>IF(AND(K301&lt;=1680,L301&gt;=1649),1,0)</f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 s="209" t="str">
        <f t="shared" si="20"/>
        <v>Notactive</v>
      </c>
      <c r="BK301" s="209" t="str">
        <f t="shared" si="21"/>
        <v>Stayer</v>
      </c>
      <c r="BL301" s="209" t="str">
        <f t="shared" si="22"/>
        <v>Notactive</v>
      </c>
      <c r="BM301" s="209" t="str">
        <f t="shared" si="23"/>
        <v>Notactive</v>
      </c>
      <c r="BN301" s="209" t="str">
        <f t="shared" si="24"/>
        <v>Notactive</v>
      </c>
    </row>
    <row r="302" spans="1:66" ht="12" customHeight="1">
      <c r="A302" s="118" t="s">
        <v>2521</v>
      </c>
      <c r="B302" s="118" t="s">
        <v>1938</v>
      </c>
      <c r="C302" s="242" t="s">
        <v>2520</v>
      </c>
      <c r="D302" s="245" t="s">
        <v>4163</v>
      </c>
      <c r="E302" s="246"/>
      <c r="F302" s="66" t="s">
        <v>43</v>
      </c>
      <c r="G302" s="66"/>
      <c r="H302"/>
      <c r="I302"/>
      <c r="J302" s="29">
        <v>0</v>
      </c>
      <c r="K302" s="114">
        <v>1601</v>
      </c>
      <c r="L302" s="115">
        <v>1605</v>
      </c>
      <c r="M302" s="240" t="str">
        <f>CONCATENATE(LEFT(K302,3),"0")</f>
        <v>1600</v>
      </c>
      <c r="N302" s="240" t="str">
        <f>CONCATENATE(LEFT(L302,3),"0")</f>
        <v>1600</v>
      </c>
      <c r="O302" s="30">
        <f>L302-K302</f>
        <v>4</v>
      </c>
      <c r="P302" s="27">
        <v>0</v>
      </c>
      <c r="Q302" s="27">
        <v>0</v>
      </c>
      <c r="R302"/>
      <c r="S302" s="248"/>
      <c r="T302" s="35" t="s">
        <v>103</v>
      </c>
      <c r="U302" s="104">
        <v>51.0167</v>
      </c>
      <c r="V302" s="124">
        <v>4.4667000000000003</v>
      </c>
      <c r="W302" s="32">
        <v>0</v>
      </c>
      <c r="X302" s="33">
        <v>0</v>
      </c>
      <c r="Y302" s="127">
        <v>0</v>
      </c>
      <c r="Z302" s="133"/>
      <c r="AA302" s="249"/>
      <c r="AB302"/>
      <c r="AC302"/>
      <c r="AD302" s="249"/>
      <c r="AE302"/>
      <c r="AF302" s="248"/>
      <c r="AG302" s="249"/>
      <c r="AH302"/>
      <c r="AI302" s="248"/>
      <c r="AJ302" s="249"/>
      <c r="AK302"/>
      <c r="AL302" s="248"/>
      <c r="AM302" s="251"/>
      <c r="AN302" s="250"/>
      <c r="AO302"/>
      <c r="AP302"/>
      <c r="AQ302"/>
      <c r="AR302"/>
      <c r="AS302"/>
      <c r="AT302" s="249"/>
      <c r="AU302" s="248"/>
      <c r="AV302" s="249"/>
      <c r="AW302" s="248"/>
      <c r="AX302" s="249"/>
      <c r="AY302" s="249">
        <v>1</v>
      </c>
      <c r="AZ302" s="162">
        <f>IF(AND(K302&lt;=1570,L302&gt;=1540),1,0)</f>
        <v>0</v>
      </c>
      <c r="BA302" s="162">
        <f>IF(AND(K302&lt;=1608,L302&gt;=1571),1,0)</f>
        <v>1</v>
      </c>
      <c r="BB302" s="162">
        <f>IF(AND(K302&lt;=1621,L302&gt;=1609),1,0)</f>
        <v>0</v>
      </c>
      <c r="BC302" s="162">
        <f>IF(AND(K302&lt;=1648,L302&gt;=1622),1,0)</f>
        <v>0</v>
      </c>
      <c r="BD302" s="162">
        <f>IF(AND(K302&lt;=1680,L302&gt;=1649),1,0)</f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 s="209" t="str">
        <f t="shared" si="20"/>
        <v>Notactive</v>
      </c>
      <c r="BK302" s="209" t="str">
        <f t="shared" si="21"/>
        <v>Stayer</v>
      </c>
      <c r="BL302" s="209" t="str">
        <f t="shared" si="22"/>
        <v>Notactive</v>
      </c>
      <c r="BM302" s="209" t="str">
        <f t="shared" si="23"/>
        <v>Notactive</v>
      </c>
      <c r="BN302" s="209" t="str">
        <f t="shared" si="24"/>
        <v>Notactive</v>
      </c>
    </row>
    <row r="303" spans="1:66" ht="12" customHeight="1">
      <c r="A303" s="118" t="s">
        <v>2523</v>
      </c>
      <c r="B303" s="118" t="s">
        <v>2524</v>
      </c>
      <c r="C303" s="244" t="s">
        <v>2522</v>
      </c>
      <c r="D303" s="245" t="s">
        <v>4163</v>
      </c>
      <c r="E303" s="245"/>
      <c r="F303" s="66" t="s">
        <v>43</v>
      </c>
      <c r="G303" s="66"/>
      <c r="H303"/>
      <c r="I303"/>
      <c r="J303" s="29">
        <v>0</v>
      </c>
      <c r="K303" s="114">
        <v>1602</v>
      </c>
      <c r="L303" s="115">
        <v>1606</v>
      </c>
      <c r="M303" s="240" t="str">
        <f>CONCATENATE(LEFT(K303,3),"0")</f>
        <v>1600</v>
      </c>
      <c r="N303" s="240" t="str">
        <f>CONCATENATE(LEFT(L303,3),"0")</f>
        <v>1600</v>
      </c>
      <c r="O303" s="30">
        <f>L303-K303</f>
        <v>4</v>
      </c>
      <c r="P303" s="27">
        <v>0</v>
      </c>
      <c r="Q303" s="27">
        <v>0</v>
      </c>
      <c r="R303"/>
      <c r="S303" s="248"/>
      <c r="T303" s="35" t="s">
        <v>103</v>
      </c>
      <c r="U303" s="104">
        <v>51.0167</v>
      </c>
      <c r="V303" s="124">
        <v>4.4667000000000003</v>
      </c>
      <c r="W303" s="32">
        <v>0</v>
      </c>
      <c r="X303" s="33">
        <v>0</v>
      </c>
      <c r="Y303" s="127">
        <v>0</v>
      </c>
      <c r="Z303" s="133"/>
      <c r="AA303" s="249"/>
      <c r="AB303"/>
      <c r="AC303"/>
      <c r="AD303" s="249"/>
      <c r="AE303"/>
      <c r="AF303" s="248"/>
      <c r="AG303" s="249"/>
      <c r="AH303"/>
      <c r="AI303" s="248"/>
      <c r="AJ303" s="249"/>
      <c r="AK303"/>
      <c r="AL303" s="248"/>
      <c r="AM303" s="251"/>
      <c r="AN303" s="250"/>
      <c r="AO303"/>
      <c r="AP303"/>
      <c r="AQ303"/>
      <c r="AR303"/>
      <c r="AS303"/>
      <c r="AT303" s="249"/>
      <c r="AU303" s="248"/>
      <c r="AV303" s="249"/>
      <c r="AW303" s="248"/>
      <c r="AX303" s="249"/>
      <c r="AY303" s="249">
        <v>1</v>
      </c>
      <c r="AZ303" s="162">
        <f>IF(AND(K303&lt;=1570,L303&gt;=1540),1,0)</f>
        <v>0</v>
      </c>
      <c r="BA303" s="162">
        <f>IF(AND(K303&lt;=1608,L303&gt;=1571),1,0)</f>
        <v>1</v>
      </c>
      <c r="BB303" s="162">
        <f>IF(AND(K303&lt;=1621,L303&gt;=1609),1,0)</f>
        <v>0</v>
      </c>
      <c r="BC303" s="162">
        <f>IF(AND(K303&lt;=1648,L303&gt;=1622),1,0)</f>
        <v>0</v>
      </c>
      <c r="BD303" s="162">
        <f>IF(AND(K303&lt;=1680,L303&gt;=1649),1,0)</f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 s="209" t="str">
        <f t="shared" si="20"/>
        <v>Notactive</v>
      </c>
      <c r="BK303" s="209" t="str">
        <f t="shared" si="21"/>
        <v>Stayer</v>
      </c>
      <c r="BL303" s="209" t="str">
        <f t="shared" si="22"/>
        <v>Notactive</v>
      </c>
      <c r="BM303" s="209" t="str">
        <f t="shared" si="23"/>
        <v>Notactive</v>
      </c>
      <c r="BN303" s="209" t="str">
        <f t="shared" si="24"/>
        <v>Notactive</v>
      </c>
    </row>
    <row r="304" spans="1:66" ht="12" customHeight="1">
      <c r="A304" s="118" t="s">
        <v>2526</v>
      </c>
      <c r="B304" s="118" t="s">
        <v>2527</v>
      </c>
      <c r="C304" s="242" t="s">
        <v>2525</v>
      </c>
      <c r="D304" s="245" t="s">
        <v>4163</v>
      </c>
      <c r="E304" s="246"/>
      <c r="F304" s="66" t="s">
        <v>43</v>
      </c>
      <c r="G304" s="66"/>
      <c r="H304"/>
      <c r="I304"/>
      <c r="J304" s="29">
        <v>0</v>
      </c>
      <c r="K304" s="114">
        <v>1602</v>
      </c>
      <c r="L304" s="115">
        <v>1606</v>
      </c>
      <c r="M304" s="240" t="str">
        <f>CONCATENATE(LEFT(K304,3),"0")</f>
        <v>1600</v>
      </c>
      <c r="N304" s="240" t="str">
        <f>CONCATENATE(LEFT(L304,3),"0")</f>
        <v>1600</v>
      </c>
      <c r="O304" s="30">
        <f>L304-K304</f>
        <v>4</v>
      </c>
      <c r="P304" s="27">
        <v>0</v>
      </c>
      <c r="Q304" s="27">
        <v>0</v>
      </c>
      <c r="R304"/>
      <c r="S304" s="248"/>
      <c r="T304" s="35" t="s">
        <v>103</v>
      </c>
      <c r="U304" s="104">
        <v>51.0167</v>
      </c>
      <c r="V304" s="124">
        <v>4.4667000000000003</v>
      </c>
      <c r="W304" s="32">
        <v>0</v>
      </c>
      <c r="X304" s="33">
        <v>0</v>
      </c>
      <c r="Y304" s="127">
        <v>0</v>
      </c>
      <c r="Z304" s="133"/>
      <c r="AA304" s="249"/>
      <c r="AB304"/>
      <c r="AC304"/>
      <c r="AD304" s="249"/>
      <c r="AE304"/>
      <c r="AF304" s="248"/>
      <c r="AG304" s="249"/>
      <c r="AH304"/>
      <c r="AI304" s="248"/>
      <c r="AJ304" s="249"/>
      <c r="AK304"/>
      <c r="AL304" s="248"/>
      <c r="AM304" s="251"/>
      <c r="AN304" s="250"/>
      <c r="AO304"/>
      <c r="AP304"/>
      <c r="AQ304"/>
      <c r="AR304"/>
      <c r="AS304"/>
      <c r="AT304" s="249"/>
      <c r="AU304" s="248"/>
      <c r="AV304" s="249"/>
      <c r="AW304" s="248"/>
      <c r="AX304" s="249"/>
      <c r="AY304" s="249">
        <v>1</v>
      </c>
      <c r="AZ304" s="162">
        <f>IF(AND(K304&lt;=1570,L304&gt;=1540),1,0)</f>
        <v>0</v>
      </c>
      <c r="BA304" s="162">
        <f>IF(AND(K304&lt;=1608,L304&gt;=1571),1,0)</f>
        <v>1</v>
      </c>
      <c r="BB304" s="162">
        <f>IF(AND(K304&lt;=1621,L304&gt;=1609),1,0)</f>
        <v>0</v>
      </c>
      <c r="BC304" s="162">
        <f>IF(AND(K304&lt;=1648,L304&gt;=1622),1,0)</f>
        <v>0</v>
      </c>
      <c r="BD304" s="162">
        <f>IF(AND(K304&lt;=1680,L304&gt;=1649),1,0)</f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 s="209" t="str">
        <f t="shared" si="20"/>
        <v>Notactive</v>
      </c>
      <c r="BK304" s="209" t="str">
        <f t="shared" si="21"/>
        <v>Stayer</v>
      </c>
      <c r="BL304" s="209" t="str">
        <f t="shared" si="22"/>
        <v>Notactive</v>
      </c>
      <c r="BM304" s="209" t="str">
        <f t="shared" si="23"/>
        <v>Notactive</v>
      </c>
      <c r="BN304" s="209" t="str">
        <f t="shared" si="24"/>
        <v>Notactive</v>
      </c>
    </row>
    <row r="305" spans="1:66" ht="12" customHeight="1">
      <c r="A305" s="118" t="s">
        <v>2529</v>
      </c>
      <c r="B305" s="118" t="s">
        <v>2530</v>
      </c>
      <c r="C305" s="244" t="s">
        <v>2528</v>
      </c>
      <c r="D305" s="245" t="s">
        <v>4163</v>
      </c>
      <c r="E305" s="245"/>
      <c r="F305" s="66" t="s">
        <v>43</v>
      </c>
      <c r="G305" s="66"/>
      <c r="H305"/>
      <c r="I305"/>
      <c r="J305" s="29">
        <v>0</v>
      </c>
      <c r="K305" s="114">
        <v>1602</v>
      </c>
      <c r="L305" s="115">
        <v>1606</v>
      </c>
      <c r="M305" s="240" t="str">
        <f>CONCATENATE(LEFT(K305,3),"0")</f>
        <v>1600</v>
      </c>
      <c r="N305" s="240" t="str">
        <f>CONCATENATE(LEFT(L305,3),"0")</f>
        <v>1600</v>
      </c>
      <c r="O305" s="30">
        <f>L305-K305</f>
        <v>4</v>
      </c>
      <c r="P305" s="27">
        <v>0</v>
      </c>
      <c r="Q305" s="27">
        <v>0</v>
      </c>
      <c r="R305"/>
      <c r="S305" s="248"/>
      <c r="T305" s="35" t="s">
        <v>103</v>
      </c>
      <c r="U305" s="104">
        <v>51.0167</v>
      </c>
      <c r="V305" s="124">
        <v>4.4667000000000003</v>
      </c>
      <c r="W305" s="32">
        <v>0</v>
      </c>
      <c r="X305" s="33">
        <v>0</v>
      </c>
      <c r="Y305" s="127">
        <v>0</v>
      </c>
      <c r="Z305" s="133"/>
      <c r="AA305" s="249"/>
      <c r="AB305"/>
      <c r="AC305"/>
      <c r="AD305" s="249"/>
      <c r="AE305"/>
      <c r="AF305" s="248"/>
      <c r="AG305" s="249"/>
      <c r="AH305"/>
      <c r="AI305" s="248"/>
      <c r="AJ305" s="249"/>
      <c r="AK305"/>
      <c r="AL305" s="248"/>
      <c r="AM305" s="251"/>
      <c r="AN305" s="250"/>
      <c r="AO305"/>
      <c r="AP305"/>
      <c r="AQ305"/>
      <c r="AR305"/>
      <c r="AS305"/>
      <c r="AT305" s="249"/>
      <c r="AU305" s="248"/>
      <c r="AV305" s="249"/>
      <c r="AW305" s="248"/>
      <c r="AX305" s="249"/>
      <c r="AY305" s="249">
        <v>1</v>
      </c>
      <c r="AZ305" s="162">
        <f>IF(AND(K305&lt;=1570,L305&gt;=1540),1,0)</f>
        <v>0</v>
      </c>
      <c r="BA305" s="162">
        <f>IF(AND(K305&lt;=1608,L305&gt;=1571),1,0)</f>
        <v>1</v>
      </c>
      <c r="BB305" s="162">
        <f>IF(AND(K305&lt;=1621,L305&gt;=1609),1,0)</f>
        <v>0</v>
      </c>
      <c r="BC305" s="162">
        <f>IF(AND(K305&lt;=1648,L305&gt;=1622),1,0)</f>
        <v>0</v>
      </c>
      <c r="BD305" s="162">
        <f>IF(AND(K305&lt;=1680,L305&gt;=1649),1,0)</f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 s="209" t="str">
        <f t="shared" si="20"/>
        <v>Notactive</v>
      </c>
      <c r="BK305" s="209" t="str">
        <f t="shared" si="21"/>
        <v>Stayer</v>
      </c>
      <c r="BL305" s="209" t="str">
        <f t="shared" si="22"/>
        <v>Notactive</v>
      </c>
      <c r="BM305" s="209" t="str">
        <f t="shared" si="23"/>
        <v>Notactive</v>
      </c>
      <c r="BN305" s="209" t="str">
        <f t="shared" si="24"/>
        <v>Notactive</v>
      </c>
    </row>
    <row r="306" spans="1:66" ht="12" customHeight="1">
      <c r="A306" s="118" t="s">
        <v>2532</v>
      </c>
      <c r="B306" s="118" t="s">
        <v>2533</v>
      </c>
      <c r="C306" s="242" t="s">
        <v>2531</v>
      </c>
      <c r="D306" s="245" t="s">
        <v>4163</v>
      </c>
      <c r="E306" s="246"/>
      <c r="F306" s="66" t="s">
        <v>43</v>
      </c>
      <c r="G306" s="66"/>
      <c r="H306"/>
      <c r="I306"/>
      <c r="J306" s="29">
        <v>0</v>
      </c>
      <c r="K306" s="114">
        <v>1602</v>
      </c>
      <c r="L306" s="115">
        <v>1606</v>
      </c>
      <c r="M306" s="240" t="str">
        <f>CONCATENATE(LEFT(K306,3),"0")</f>
        <v>1600</v>
      </c>
      <c r="N306" s="240" t="str">
        <f>CONCATENATE(LEFT(L306,3),"0")</f>
        <v>1600</v>
      </c>
      <c r="O306" s="30">
        <f>L306-K306</f>
        <v>4</v>
      </c>
      <c r="P306" s="27">
        <v>0</v>
      </c>
      <c r="Q306" s="27">
        <v>0</v>
      </c>
      <c r="R306"/>
      <c r="S306" s="248"/>
      <c r="T306" s="35" t="s">
        <v>103</v>
      </c>
      <c r="U306" s="104">
        <v>51.0167</v>
      </c>
      <c r="V306" s="124">
        <v>4.4667000000000003</v>
      </c>
      <c r="W306" s="32">
        <v>0</v>
      </c>
      <c r="X306" s="33">
        <v>0</v>
      </c>
      <c r="Y306" s="127">
        <v>0</v>
      </c>
      <c r="Z306" s="133"/>
      <c r="AA306" s="249"/>
      <c r="AB306"/>
      <c r="AC306"/>
      <c r="AD306" s="249"/>
      <c r="AE306"/>
      <c r="AF306" s="248"/>
      <c r="AG306" s="249"/>
      <c r="AH306"/>
      <c r="AI306" s="248"/>
      <c r="AJ306" s="249"/>
      <c r="AK306"/>
      <c r="AL306" s="248"/>
      <c r="AM306" s="251"/>
      <c r="AN306" s="250"/>
      <c r="AO306"/>
      <c r="AP306"/>
      <c r="AQ306"/>
      <c r="AR306"/>
      <c r="AS306"/>
      <c r="AT306" s="249"/>
      <c r="AU306" s="248"/>
      <c r="AV306" s="249"/>
      <c r="AW306" s="248"/>
      <c r="AX306" s="249"/>
      <c r="AY306" s="249">
        <v>1</v>
      </c>
      <c r="AZ306" s="162">
        <f>IF(AND(K306&lt;=1570,L306&gt;=1540),1,0)</f>
        <v>0</v>
      </c>
      <c r="BA306" s="162">
        <f>IF(AND(K306&lt;=1608,L306&gt;=1571),1,0)</f>
        <v>1</v>
      </c>
      <c r="BB306" s="162">
        <f>IF(AND(K306&lt;=1621,L306&gt;=1609),1,0)</f>
        <v>0</v>
      </c>
      <c r="BC306" s="162">
        <f>IF(AND(K306&lt;=1648,L306&gt;=1622),1,0)</f>
        <v>0</v>
      </c>
      <c r="BD306" s="162">
        <f>IF(AND(K306&lt;=1680,L306&gt;=1649),1,0)</f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 s="209" t="str">
        <f t="shared" si="20"/>
        <v>Notactive</v>
      </c>
      <c r="BK306" s="209" t="str">
        <f t="shared" si="21"/>
        <v>Stayer</v>
      </c>
      <c r="BL306" s="209" t="str">
        <f t="shared" si="22"/>
        <v>Notactive</v>
      </c>
      <c r="BM306" s="209" t="str">
        <f t="shared" si="23"/>
        <v>Notactive</v>
      </c>
      <c r="BN306" s="209" t="str">
        <f t="shared" si="24"/>
        <v>Notactive</v>
      </c>
    </row>
    <row r="307" spans="1:66" ht="12" customHeight="1">
      <c r="A307" s="118" t="s">
        <v>2535</v>
      </c>
      <c r="B307" s="118" t="s">
        <v>1915</v>
      </c>
      <c r="C307" s="244" t="s">
        <v>2534</v>
      </c>
      <c r="D307" s="245" t="s">
        <v>4163</v>
      </c>
      <c r="E307" s="245"/>
      <c r="F307" s="66" t="s">
        <v>43</v>
      </c>
      <c r="G307" s="66"/>
      <c r="H307"/>
      <c r="I307"/>
      <c r="J307" s="29">
        <v>0</v>
      </c>
      <c r="K307" s="114">
        <v>1602</v>
      </c>
      <c r="L307" s="115">
        <v>1606</v>
      </c>
      <c r="M307" s="240" t="str">
        <f>CONCATENATE(LEFT(K307,3),"0")</f>
        <v>1600</v>
      </c>
      <c r="N307" s="240" t="str">
        <f>CONCATENATE(LEFT(L307,3),"0")</f>
        <v>1600</v>
      </c>
      <c r="O307" s="30">
        <f>L307-K307</f>
        <v>4</v>
      </c>
      <c r="P307" s="27">
        <v>0</v>
      </c>
      <c r="Q307" s="27">
        <v>0</v>
      </c>
      <c r="R307"/>
      <c r="S307" s="248"/>
      <c r="T307" s="35" t="s">
        <v>103</v>
      </c>
      <c r="U307" s="104">
        <v>51.0167</v>
      </c>
      <c r="V307" s="124">
        <v>4.4667000000000003</v>
      </c>
      <c r="W307" s="32">
        <v>0</v>
      </c>
      <c r="X307" s="33">
        <v>0</v>
      </c>
      <c r="Y307" s="127">
        <v>0</v>
      </c>
      <c r="Z307" s="133"/>
      <c r="AA307" s="249"/>
      <c r="AB307"/>
      <c r="AC307"/>
      <c r="AD307" s="249"/>
      <c r="AE307"/>
      <c r="AF307" s="248"/>
      <c r="AG307" s="249"/>
      <c r="AH307"/>
      <c r="AI307" s="248"/>
      <c r="AJ307" s="249"/>
      <c r="AK307"/>
      <c r="AL307" s="248"/>
      <c r="AM307" s="251"/>
      <c r="AN307" s="250"/>
      <c r="AO307"/>
      <c r="AP307"/>
      <c r="AQ307"/>
      <c r="AR307"/>
      <c r="AS307"/>
      <c r="AT307" s="249"/>
      <c r="AU307" s="248"/>
      <c r="AV307" s="249"/>
      <c r="AW307" s="248"/>
      <c r="AX307" s="249"/>
      <c r="AY307" s="249">
        <v>1</v>
      </c>
      <c r="AZ307" s="162">
        <f>IF(AND(K307&lt;=1570,L307&gt;=1540),1,0)</f>
        <v>0</v>
      </c>
      <c r="BA307" s="162">
        <f>IF(AND(K307&lt;=1608,L307&gt;=1571),1,0)</f>
        <v>1</v>
      </c>
      <c r="BB307" s="162">
        <f>IF(AND(K307&lt;=1621,L307&gt;=1609),1,0)</f>
        <v>0</v>
      </c>
      <c r="BC307" s="162">
        <f>IF(AND(K307&lt;=1648,L307&gt;=1622),1,0)</f>
        <v>0</v>
      </c>
      <c r="BD307" s="162">
        <f>IF(AND(K307&lt;=1680,L307&gt;=1649),1,0)</f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 s="209" t="str">
        <f t="shared" si="20"/>
        <v>Notactive</v>
      </c>
      <c r="BK307" s="209" t="str">
        <f t="shared" si="21"/>
        <v>Stayer</v>
      </c>
      <c r="BL307" s="209" t="str">
        <f t="shared" si="22"/>
        <v>Notactive</v>
      </c>
      <c r="BM307" s="209" t="str">
        <f t="shared" si="23"/>
        <v>Notactive</v>
      </c>
      <c r="BN307" s="209" t="str">
        <f t="shared" si="24"/>
        <v>Notactive</v>
      </c>
    </row>
    <row r="308" spans="1:66" ht="12" customHeight="1">
      <c r="A308" s="118" t="s">
        <v>2537</v>
      </c>
      <c r="B308" s="118" t="s">
        <v>2538</v>
      </c>
      <c r="C308" s="242" t="s">
        <v>2536</v>
      </c>
      <c r="D308" s="245" t="s">
        <v>4163</v>
      </c>
      <c r="E308" s="246"/>
      <c r="F308" s="66" t="s">
        <v>43</v>
      </c>
      <c r="G308" s="66"/>
      <c r="H308"/>
      <c r="I308"/>
      <c r="J308" s="29">
        <v>0</v>
      </c>
      <c r="K308" s="114">
        <v>1602</v>
      </c>
      <c r="L308" s="115">
        <v>1606</v>
      </c>
      <c r="M308" s="240" t="str">
        <f>CONCATENATE(LEFT(K308,3),"0")</f>
        <v>1600</v>
      </c>
      <c r="N308" s="240" t="str">
        <f>CONCATENATE(LEFT(L308,3),"0")</f>
        <v>1600</v>
      </c>
      <c r="O308" s="30">
        <f>L308-K308</f>
        <v>4</v>
      </c>
      <c r="P308" s="27">
        <v>0</v>
      </c>
      <c r="Q308" s="27">
        <v>0</v>
      </c>
      <c r="R308"/>
      <c r="S308" s="248"/>
      <c r="T308" s="35" t="s">
        <v>103</v>
      </c>
      <c r="U308" s="104">
        <v>51.0167</v>
      </c>
      <c r="V308" s="124">
        <v>4.4667000000000003</v>
      </c>
      <c r="W308" s="32">
        <v>0</v>
      </c>
      <c r="X308" s="33">
        <v>0</v>
      </c>
      <c r="Y308" s="127">
        <v>0</v>
      </c>
      <c r="Z308" s="133"/>
      <c r="AA308" s="249"/>
      <c r="AB308"/>
      <c r="AC308"/>
      <c r="AD308" s="249"/>
      <c r="AE308"/>
      <c r="AF308" s="248"/>
      <c r="AG308" s="249"/>
      <c r="AH308"/>
      <c r="AI308" s="248"/>
      <c r="AJ308" s="249"/>
      <c r="AK308"/>
      <c r="AL308" s="248"/>
      <c r="AM308" s="251"/>
      <c r="AN308" s="250"/>
      <c r="AO308"/>
      <c r="AP308"/>
      <c r="AQ308"/>
      <c r="AR308"/>
      <c r="AS308"/>
      <c r="AT308" s="249"/>
      <c r="AU308" s="248"/>
      <c r="AV308" s="249"/>
      <c r="AW308" s="248"/>
      <c r="AX308" s="249"/>
      <c r="AY308" s="249">
        <v>1</v>
      </c>
      <c r="AZ308" s="162">
        <f>IF(AND(K308&lt;=1570,L308&gt;=1540),1,0)</f>
        <v>0</v>
      </c>
      <c r="BA308" s="162">
        <f>IF(AND(K308&lt;=1608,L308&gt;=1571),1,0)</f>
        <v>1</v>
      </c>
      <c r="BB308" s="162">
        <f>IF(AND(K308&lt;=1621,L308&gt;=1609),1,0)</f>
        <v>0</v>
      </c>
      <c r="BC308" s="162">
        <f>IF(AND(K308&lt;=1648,L308&gt;=1622),1,0)</f>
        <v>0</v>
      </c>
      <c r="BD308" s="162">
        <f>IF(AND(K308&lt;=1680,L308&gt;=1649),1,0)</f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 s="209" t="str">
        <f t="shared" si="20"/>
        <v>Notactive</v>
      </c>
      <c r="BK308" s="209" t="str">
        <f t="shared" si="21"/>
        <v>Stayer</v>
      </c>
      <c r="BL308" s="209" t="str">
        <f t="shared" si="22"/>
        <v>Notactive</v>
      </c>
      <c r="BM308" s="209" t="str">
        <f t="shared" si="23"/>
        <v>Notactive</v>
      </c>
      <c r="BN308" s="209" t="str">
        <f t="shared" si="24"/>
        <v>Notactive</v>
      </c>
    </row>
    <row r="309" spans="1:66" ht="12" customHeight="1">
      <c r="A309" s="118" t="s">
        <v>2541</v>
      </c>
      <c r="B309" s="118" t="s">
        <v>2542</v>
      </c>
      <c r="C309" s="242" t="s">
        <v>2540</v>
      </c>
      <c r="D309" s="245" t="s">
        <v>4163</v>
      </c>
      <c r="E309" s="246"/>
      <c r="F309" s="66" t="s">
        <v>43</v>
      </c>
      <c r="G309" s="66"/>
      <c r="H309"/>
      <c r="I309"/>
      <c r="J309" s="29">
        <v>0</v>
      </c>
      <c r="K309" s="114">
        <v>1602</v>
      </c>
      <c r="L309" s="115">
        <v>1606</v>
      </c>
      <c r="M309" s="240" t="str">
        <f>CONCATENATE(LEFT(K309,3),"0")</f>
        <v>1600</v>
      </c>
      <c r="N309" s="240" t="str">
        <f>CONCATENATE(LEFT(L309,3),"0")</f>
        <v>1600</v>
      </c>
      <c r="O309" s="30">
        <f>L309-K309</f>
        <v>4</v>
      </c>
      <c r="P309" s="27">
        <v>0</v>
      </c>
      <c r="Q309" s="27">
        <v>0</v>
      </c>
      <c r="R309"/>
      <c r="S309" s="248"/>
      <c r="T309" s="35" t="s">
        <v>103</v>
      </c>
      <c r="U309" s="104">
        <v>51.0167</v>
      </c>
      <c r="V309" s="124">
        <v>4.4667000000000003</v>
      </c>
      <c r="W309" s="32">
        <v>0</v>
      </c>
      <c r="X309" s="33">
        <v>0</v>
      </c>
      <c r="Y309" s="127">
        <v>0</v>
      </c>
      <c r="Z309" s="133"/>
      <c r="AA309" s="249"/>
      <c r="AB309"/>
      <c r="AC309"/>
      <c r="AD309" s="249"/>
      <c r="AE309"/>
      <c r="AF309" s="248"/>
      <c r="AG309" s="249"/>
      <c r="AH309"/>
      <c r="AI309" s="248"/>
      <c r="AJ309" s="249"/>
      <c r="AK309"/>
      <c r="AL309" s="248"/>
      <c r="AM309" s="251"/>
      <c r="AN309" s="250"/>
      <c r="AO309"/>
      <c r="AP309"/>
      <c r="AQ309"/>
      <c r="AR309"/>
      <c r="AS309"/>
      <c r="AT309" s="249"/>
      <c r="AU309" s="248"/>
      <c r="AV309" s="249"/>
      <c r="AW309" s="248"/>
      <c r="AX309" s="249"/>
      <c r="AY309" s="249">
        <v>1</v>
      </c>
      <c r="AZ309" s="162">
        <f>IF(AND(K309&lt;=1570,L309&gt;=1540),1,0)</f>
        <v>0</v>
      </c>
      <c r="BA309" s="162">
        <f>IF(AND(K309&lt;=1608,L309&gt;=1571),1,0)</f>
        <v>1</v>
      </c>
      <c r="BB309" s="162">
        <f>IF(AND(K309&lt;=1621,L309&gt;=1609),1,0)</f>
        <v>0</v>
      </c>
      <c r="BC309" s="162">
        <f>IF(AND(K309&lt;=1648,L309&gt;=1622),1,0)</f>
        <v>0</v>
      </c>
      <c r="BD309" s="162">
        <f>IF(AND(K309&lt;=1680,L309&gt;=1649),1,0)</f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 s="209" t="str">
        <f t="shared" si="20"/>
        <v>Notactive</v>
      </c>
      <c r="BK309" s="209" t="str">
        <f t="shared" si="21"/>
        <v>Stayer</v>
      </c>
      <c r="BL309" s="209" t="str">
        <f t="shared" si="22"/>
        <v>Notactive</v>
      </c>
      <c r="BM309" s="209" t="str">
        <f t="shared" si="23"/>
        <v>Notactive</v>
      </c>
      <c r="BN309" s="209" t="str">
        <f t="shared" si="24"/>
        <v>Notactive</v>
      </c>
    </row>
    <row r="310" spans="1:66" ht="12" customHeight="1">
      <c r="A310" s="118" t="s">
        <v>2545</v>
      </c>
      <c r="B310" s="118" t="s">
        <v>2546</v>
      </c>
      <c r="C310" s="242" t="s">
        <v>2544</v>
      </c>
      <c r="D310" s="245" t="s">
        <v>4163</v>
      </c>
      <c r="E310" s="246"/>
      <c r="F310" s="114" t="s">
        <v>344</v>
      </c>
      <c r="G310" s="114"/>
      <c r="H310"/>
      <c r="I310"/>
      <c r="J310" s="29">
        <v>0</v>
      </c>
      <c r="K310" s="114">
        <v>1602</v>
      </c>
      <c r="L310" s="115">
        <v>1606</v>
      </c>
      <c r="M310" s="240" t="str">
        <f>CONCATENATE(LEFT(K310,3),"0")</f>
        <v>1600</v>
      </c>
      <c r="N310" s="240" t="str">
        <f>CONCATENATE(LEFT(L310,3),"0")</f>
        <v>1600</v>
      </c>
      <c r="O310" s="30">
        <f>L310-K310</f>
        <v>4</v>
      </c>
      <c r="P310" s="27">
        <v>0</v>
      </c>
      <c r="Q310" s="27">
        <v>0</v>
      </c>
      <c r="R310"/>
      <c r="S310" s="248"/>
      <c r="T310" s="35" t="s">
        <v>103</v>
      </c>
      <c r="U310" s="104">
        <v>51.0167</v>
      </c>
      <c r="V310" s="124">
        <v>4.4667000000000003</v>
      </c>
      <c r="W310" s="32">
        <v>0</v>
      </c>
      <c r="X310" s="33">
        <v>0</v>
      </c>
      <c r="Y310" s="127">
        <v>0</v>
      </c>
      <c r="Z310" s="133"/>
      <c r="AA310" s="249"/>
      <c r="AB310"/>
      <c r="AC310"/>
      <c r="AD310" s="249"/>
      <c r="AE310"/>
      <c r="AF310" s="248"/>
      <c r="AG310" s="249"/>
      <c r="AH310"/>
      <c r="AI310" s="248"/>
      <c r="AJ310" s="249"/>
      <c r="AK310"/>
      <c r="AL310" s="248"/>
      <c r="AM310" s="251"/>
      <c r="AN310" s="250"/>
      <c r="AO310"/>
      <c r="AP310"/>
      <c r="AQ310"/>
      <c r="AR310"/>
      <c r="AS310"/>
      <c r="AT310" s="249"/>
      <c r="AU310" s="248"/>
      <c r="AV310" s="249"/>
      <c r="AW310" s="248"/>
      <c r="AX310" s="249"/>
      <c r="AY310" s="249">
        <v>1</v>
      </c>
      <c r="AZ310" s="162">
        <f>IF(AND(K310&lt;=1570,L310&gt;=1540),1,0)</f>
        <v>0</v>
      </c>
      <c r="BA310" s="162">
        <f>IF(AND(K310&lt;=1608,L310&gt;=1571),1,0)</f>
        <v>1</v>
      </c>
      <c r="BB310" s="162">
        <f>IF(AND(K310&lt;=1621,L310&gt;=1609),1,0)</f>
        <v>0</v>
      </c>
      <c r="BC310" s="162">
        <f>IF(AND(K310&lt;=1648,L310&gt;=1622),1,0)</f>
        <v>0</v>
      </c>
      <c r="BD310" s="162">
        <f>IF(AND(K310&lt;=1680,L310&gt;=1649),1,0)</f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 s="209" t="str">
        <f t="shared" si="20"/>
        <v>Notactive</v>
      </c>
      <c r="BK310" s="209" t="str">
        <f t="shared" si="21"/>
        <v>Stayer</v>
      </c>
      <c r="BL310" s="209" t="str">
        <f t="shared" si="22"/>
        <v>Notactive</v>
      </c>
      <c r="BM310" s="209" t="str">
        <f t="shared" si="23"/>
        <v>Notactive</v>
      </c>
      <c r="BN310" s="209" t="str">
        <f t="shared" si="24"/>
        <v>Notactive</v>
      </c>
    </row>
    <row r="311" spans="1:66" ht="12" customHeight="1">
      <c r="A311" s="118" t="s">
        <v>2548</v>
      </c>
      <c r="B311" s="118" t="s">
        <v>2549</v>
      </c>
      <c r="C311" s="244" t="s">
        <v>2547</v>
      </c>
      <c r="D311" s="245" t="s">
        <v>4163</v>
      </c>
      <c r="E311" s="245"/>
      <c r="F311" s="66" t="s">
        <v>43</v>
      </c>
      <c r="G311" s="66"/>
      <c r="H311"/>
      <c r="I311"/>
      <c r="J311" s="29">
        <v>0</v>
      </c>
      <c r="K311" s="114">
        <v>1602</v>
      </c>
      <c r="L311" s="115">
        <v>1606</v>
      </c>
      <c r="M311" s="240" t="str">
        <f>CONCATENATE(LEFT(K311,3),"0")</f>
        <v>1600</v>
      </c>
      <c r="N311" s="240" t="str">
        <f>CONCATENATE(LEFT(L311,3),"0")</f>
        <v>1600</v>
      </c>
      <c r="O311" s="30">
        <f>L311-K311</f>
        <v>4</v>
      </c>
      <c r="P311" s="27">
        <v>0</v>
      </c>
      <c r="Q311" s="27">
        <v>0</v>
      </c>
      <c r="R311"/>
      <c r="S311" s="248"/>
      <c r="T311" s="35" t="s">
        <v>103</v>
      </c>
      <c r="U311" s="104">
        <v>51.0167</v>
      </c>
      <c r="V311" s="124">
        <v>4.4667000000000003</v>
      </c>
      <c r="W311" s="32">
        <v>0</v>
      </c>
      <c r="X311" s="33">
        <v>0</v>
      </c>
      <c r="Y311" s="127">
        <v>0</v>
      </c>
      <c r="Z311" s="133"/>
      <c r="AA311" s="249"/>
      <c r="AB311"/>
      <c r="AC311"/>
      <c r="AD311" s="249"/>
      <c r="AE311"/>
      <c r="AF311" s="248"/>
      <c r="AG311" s="249"/>
      <c r="AH311"/>
      <c r="AI311" s="248"/>
      <c r="AJ311" s="249"/>
      <c r="AK311"/>
      <c r="AL311" s="248"/>
      <c r="AM311" s="251"/>
      <c r="AN311" s="250"/>
      <c r="AO311"/>
      <c r="AP311"/>
      <c r="AQ311"/>
      <c r="AR311"/>
      <c r="AS311"/>
      <c r="AT311" s="249"/>
      <c r="AU311" s="248"/>
      <c r="AV311" s="249"/>
      <c r="AW311" s="248"/>
      <c r="AX311" s="249"/>
      <c r="AY311" s="249">
        <v>1</v>
      </c>
      <c r="AZ311" s="162">
        <f>IF(AND(K311&lt;=1570,L311&gt;=1540),1,0)</f>
        <v>0</v>
      </c>
      <c r="BA311" s="162">
        <f>IF(AND(K311&lt;=1608,L311&gt;=1571),1,0)</f>
        <v>1</v>
      </c>
      <c r="BB311" s="162">
        <f>IF(AND(K311&lt;=1621,L311&gt;=1609),1,0)</f>
        <v>0</v>
      </c>
      <c r="BC311" s="162">
        <f>IF(AND(K311&lt;=1648,L311&gt;=1622),1,0)</f>
        <v>0</v>
      </c>
      <c r="BD311" s="162">
        <f>IF(AND(K311&lt;=1680,L311&gt;=1649),1,0)</f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 s="209" t="str">
        <f t="shared" si="20"/>
        <v>Notactive</v>
      </c>
      <c r="BK311" s="209" t="str">
        <f t="shared" si="21"/>
        <v>Stayer</v>
      </c>
      <c r="BL311" s="209" t="str">
        <f t="shared" si="22"/>
        <v>Notactive</v>
      </c>
      <c r="BM311" s="209" t="str">
        <f t="shared" si="23"/>
        <v>Notactive</v>
      </c>
      <c r="BN311" s="209" t="str">
        <f t="shared" si="24"/>
        <v>Notactive</v>
      </c>
    </row>
    <row r="312" spans="1:66" ht="12" customHeight="1">
      <c r="A312" s="118" t="s">
        <v>2551</v>
      </c>
      <c r="B312" s="118" t="s">
        <v>2552</v>
      </c>
      <c r="C312" s="244" t="s">
        <v>2550</v>
      </c>
      <c r="D312" s="245" t="s">
        <v>4163</v>
      </c>
      <c r="E312" s="245"/>
      <c r="F312" s="66" t="s">
        <v>43</v>
      </c>
      <c r="G312" s="66"/>
      <c r="H312"/>
      <c r="I312"/>
      <c r="J312" s="29">
        <v>0</v>
      </c>
      <c r="K312" s="114">
        <v>1602</v>
      </c>
      <c r="L312" s="115">
        <v>1606</v>
      </c>
      <c r="M312" s="240" t="str">
        <f>CONCATENATE(LEFT(K312,3),"0")</f>
        <v>1600</v>
      </c>
      <c r="N312" s="240" t="str">
        <f>CONCATENATE(LEFT(L312,3),"0")</f>
        <v>1600</v>
      </c>
      <c r="O312" s="30">
        <f>L312-K312</f>
        <v>4</v>
      </c>
      <c r="P312" s="27">
        <v>0</v>
      </c>
      <c r="Q312" s="27">
        <v>0</v>
      </c>
      <c r="R312"/>
      <c r="S312" s="248"/>
      <c r="T312" s="35" t="s">
        <v>103</v>
      </c>
      <c r="U312" s="104">
        <v>51.0167</v>
      </c>
      <c r="V312" s="124">
        <v>4.4667000000000003</v>
      </c>
      <c r="W312" s="32">
        <v>0</v>
      </c>
      <c r="X312" s="33">
        <v>0</v>
      </c>
      <c r="Y312" s="127">
        <v>0</v>
      </c>
      <c r="Z312" s="133"/>
      <c r="AA312" s="249"/>
      <c r="AB312"/>
      <c r="AC312"/>
      <c r="AD312" s="249"/>
      <c r="AE312"/>
      <c r="AF312" s="248"/>
      <c r="AG312" s="249"/>
      <c r="AH312"/>
      <c r="AI312" s="248"/>
      <c r="AJ312" s="249"/>
      <c r="AK312"/>
      <c r="AL312" s="248"/>
      <c r="AM312" s="251"/>
      <c r="AN312" s="250"/>
      <c r="AO312"/>
      <c r="AP312"/>
      <c r="AQ312"/>
      <c r="AR312"/>
      <c r="AS312"/>
      <c r="AT312" s="249"/>
      <c r="AU312" s="248"/>
      <c r="AV312" s="249"/>
      <c r="AW312" s="248"/>
      <c r="AX312" s="249"/>
      <c r="AY312" s="249">
        <v>1</v>
      </c>
      <c r="AZ312" s="162">
        <f>IF(AND(K312&lt;=1570,L312&gt;=1540),1,0)</f>
        <v>0</v>
      </c>
      <c r="BA312" s="162">
        <f>IF(AND(K312&lt;=1608,L312&gt;=1571),1,0)</f>
        <v>1</v>
      </c>
      <c r="BB312" s="162">
        <f>IF(AND(K312&lt;=1621,L312&gt;=1609),1,0)</f>
        <v>0</v>
      </c>
      <c r="BC312" s="162">
        <f>IF(AND(K312&lt;=1648,L312&gt;=1622),1,0)</f>
        <v>0</v>
      </c>
      <c r="BD312" s="162">
        <f>IF(AND(K312&lt;=1680,L312&gt;=1649),1,0)</f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 s="209" t="str">
        <f t="shared" si="20"/>
        <v>Notactive</v>
      </c>
      <c r="BK312" s="209" t="str">
        <f t="shared" si="21"/>
        <v>Stayer</v>
      </c>
      <c r="BL312" s="209" t="str">
        <f t="shared" si="22"/>
        <v>Notactive</v>
      </c>
      <c r="BM312" s="209" t="str">
        <f t="shared" si="23"/>
        <v>Notactive</v>
      </c>
      <c r="BN312" s="209" t="str">
        <f t="shared" si="24"/>
        <v>Notactive</v>
      </c>
    </row>
    <row r="313" spans="1:66" ht="12" customHeight="1">
      <c r="A313" s="118" t="s">
        <v>2555</v>
      </c>
      <c r="B313" s="118" t="s">
        <v>2556</v>
      </c>
      <c r="C313" s="244" t="s">
        <v>2554</v>
      </c>
      <c r="D313" s="245" t="s">
        <v>4163</v>
      </c>
      <c r="E313" s="245"/>
      <c r="F313" s="66" t="s">
        <v>43</v>
      </c>
      <c r="G313" s="66"/>
      <c r="H313"/>
      <c r="I313"/>
      <c r="J313" s="29">
        <v>0</v>
      </c>
      <c r="K313" s="114">
        <v>1602</v>
      </c>
      <c r="L313" s="115">
        <v>1606</v>
      </c>
      <c r="M313" s="240" t="str">
        <f>CONCATENATE(LEFT(K313,3),"0")</f>
        <v>1600</v>
      </c>
      <c r="N313" s="240" t="str">
        <f>CONCATENATE(LEFT(L313,3),"0")</f>
        <v>1600</v>
      </c>
      <c r="O313" s="30">
        <f>L313-K313</f>
        <v>4</v>
      </c>
      <c r="P313" s="27">
        <v>0</v>
      </c>
      <c r="Q313" s="27">
        <v>0</v>
      </c>
      <c r="R313"/>
      <c r="S313" s="248"/>
      <c r="T313" s="35" t="s">
        <v>103</v>
      </c>
      <c r="U313" s="104">
        <v>51.0167</v>
      </c>
      <c r="V313" s="124">
        <v>4.4667000000000003</v>
      </c>
      <c r="W313" s="32">
        <v>0</v>
      </c>
      <c r="X313" s="33">
        <v>0</v>
      </c>
      <c r="Y313" s="127">
        <v>0</v>
      </c>
      <c r="Z313" s="133"/>
      <c r="AA313" s="249"/>
      <c r="AB313"/>
      <c r="AC313"/>
      <c r="AD313" s="249"/>
      <c r="AE313"/>
      <c r="AF313" s="248"/>
      <c r="AG313" s="249"/>
      <c r="AH313"/>
      <c r="AI313" s="248"/>
      <c r="AJ313" s="249"/>
      <c r="AK313"/>
      <c r="AL313" s="248"/>
      <c r="AM313" s="251"/>
      <c r="AN313" s="250"/>
      <c r="AO313"/>
      <c r="AP313"/>
      <c r="AQ313"/>
      <c r="AR313"/>
      <c r="AS313"/>
      <c r="AT313" s="249"/>
      <c r="AU313" s="248"/>
      <c r="AV313" s="249"/>
      <c r="AW313" s="248"/>
      <c r="AX313" s="249"/>
      <c r="AY313" s="249">
        <v>1</v>
      </c>
      <c r="AZ313" s="162">
        <f>IF(AND(K313&lt;=1570,L313&gt;=1540),1,0)</f>
        <v>0</v>
      </c>
      <c r="BA313" s="162">
        <f>IF(AND(K313&lt;=1608,L313&gt;=1571),1,0)</f>
        <v>1</v>
      </c>
      <c r="BB313" s="162">
        <f>IF(AND(K313&lt;=1621,L313&gt;=1609),1,0)</f>
        <v>0</v>
      </c>
      <c r="BC313" s="162">
        <f>IF(AND(K313&lt;=1648,L313&gt;=1622),1,0)</f>
        <v>0</v>
      </c>
      <c r="BD313" s="162">
        <f>IF(AND(K313&lt;=1680,L313&gt;=1649),1,0)</f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 s="209" t="str">
        <f t="shared" si="20"/>
        <v>Notactive</v>
      </c>
      <c r="BK313" s="209" t="str">
        <f t="shared" si="21"/>
        <v>Stayer</v>
      </c>
      <c r="BL313" s="209" t="str">
        <f t="shared" si="22"/>
        <v>Notactive</v>
      </c>
      <c r="BM313" s="209" t="str">
        <f t="shared" si="23"/>
        <v>Notactive</v>
      </c>
      <c r="BN313" s="209" t="str">
        <f t="shared" si="24"/>
        <v>Notactive</v>
      </c>
    </row>
    <row r="314" spans="1:66" ht="12" customHeight="1">
      <c r="A314" s="118" t="s">
        <v>2559</v>
      </c>
      <c r="B314" s="118" t="s">
        <v>2560</v>
      </c>
      <c r="C314" s="244" t="s">
        <v>2558</v>
      </c>
      <c r="D314" s="245" t="s">
        <v>4163</v>
      </c>
      <c r="E314" s="245"/>
      <c r="F314" s="66" t="s">
        <v>43</v>
      </c>
      <c r="G314" s="66"/>
      <c r="H314"/>
      <c r="I314"/>
      <c r="J314" s="29">
        <v>0</v>
      </c>
      <c r="K314" s="114">
        <v>1603</v>
      </c>
      <c r="L314" s="115">
        <v>1607</v>
      </c>
      <c r="M314" s="240" t="str">
        <f>CONCATENATE(LEFT(K314,3),"0")</f>
        <v>1600</v>
      </c>
      <c r="N314" s="240" t="str">
        <f>CONCATENATE(LEFT(L314,3),"0")</f>
        <v>1600</v>
      </c>
      <c r="O314" s="30">
        <f>L314-K314</f>
        <v>4</v>
      </c>
      <c r="P314" s="27">
        <v>0</v>
      </c>
      <c r="Q314" s="27">
        <v>0</v>
      </c>
      <c r="R314"/>
      <c r="S314" s="248"/>
      <c r="T314" s="35" t="s">
        <v>103</v>
      </c>
      <c r="U314" s="104">
        <v>51.0167</v>
      </c>
      <c r="V314" s="124">
        <v>4.4667000000000003</v>
      </c>
      <c r="W314" s="32">
        <v>0</v>
      </c>
      <c r="X314" s="33">
        <v>0</v>
      </c>
      <c r="Y314" s="127">
        <v>0</v>
      </c>
      <c r="Z314" s="133"/>
      <c r="AA314" s="249"/>
      <c r="AB314"/>
      <c r="AC314"/>
      <c r="AD314" s="249"/>
      <c r="AE314"/>
      <c r="AF314" s="248"/>
      <c r="AG314" s="249"/>
      <c r="AH314"/>
      <c r="AI314" s="248"/>
      <c r="AJ314" s="249"/>
      <c r="AK314"/>
      <c r="AL314" s="248"/>
      <c r="AM314" s="251"/>
      <c r="AN314" s="250"/>
      <c r="AO314"/>
      <c r="AP314"/>
      <c r="AQ314"/>
      <c r="AR314"/>
      <c r="AS314"/>
      <c r="AT314" s="249"/>
      <c r="AU314" s="248"/>
      <c r="AV314" s="249"/>
      <c r="AW314" s="248"/>
      <c r="AX314" s="249"/>
      <c r="AY314" s="249">
        <v>1</v>
      </c>
      <c r="AZ314" s="162">
        <f>IF(AND(K314&lt;=1570,L314&gt;=1540),1,0)</f>
        <v>0</v>
      </c>
      <c r="BA314" s="162">
        <f>IF(AND(K314&lt;=1608,L314&gt;=1571),1,0)</f>
        <v>1</v>
      </c>
      <c r="BB314" s="162">
        <f>IF(AND(K314&lt;=1621,L314&gt;=1609),1,0)</f>
        <v>0</v>
      </c>
      <c r="BC314" s="162">
        <f>IF(AND(K314&lt;=1648,L314&gt;=1622),1,0)</f>
        <v>0</v>
      </c>
      <c r="BD314" s="162">
        <f>IF(AND(K314&lt;=1680,L314&gt;=1649),1,0)</f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 s="209" t="str">
        <f t="shared" si="20"/>
        <v>Notactive</v>
      </c>
      <c r="BK314" s="209" t="str">
        <f t="shared" si="21"/>
        <v>Stayer</v>
      </c>
      <c r="BL314" s="209" t="str">
        <f t="shared" si="22"/>
        <v>Notactive</v>
      </c>
      <c r="BM314" s="209" t="str">
        <f t="shared" si="23"/>
        <v>Notactive</v>
      </c>
      <c r="BN314" s="209" t="str">
        <f t="shared" si="24"/>
        <v>Notactive</v>
      </c>
    </row>
    <row r="315" spans="1:66" ht="12" customHeight="1">
      <c r="A315" s="118" t="s">
        <v>2562</v>
      </c>
      <c r="B315" s="118" t="s">
        <v>2201</v>
      </c>
      <c r="C315" s="242" t="s">
        <v>2561</v>
      </c>
      <c r="D315" s="245" t="s">
        <v>4163</v>
      </c>
      <c r="E315" s="246"/>
      <c r="F315" s="66" t="s">
        <v>74</v>
      </c>
      <c r="G315" s="66"/>
      <c r="H315"/>
      <c r="I315"/>
      <c r="J315" s="29">
        <v>0</v>
      </c>
      <c r="K315" s="114">
        <v>1603</v>
      </c>
      <c r="L315" s="115">
        <v>1607</v>
      </c>
      <c r="M315" s="240" t="str">
        <f>CONCATENATE(LEFT(K315,3),"0")</f>
        <v>1600</v>
      </c>
      <c r="N315" s="240" t="str">
        <f>CONCATENATE(LEFT(L315,3),"0")</f>
        <v>1600</v>
      </c>
      <c r="O315" s="30">
        <f>L315-K315</f>
        <v>4</v>
      </c>
      <c r="P315" s="27">
        <v>0</v>
      </c>
      <c r="Q315" s="27">
        <v>0</v>
      </c>
      <c r="R315"/>
      <c r="S315" s="248"/>
      <c r="T315" s="35" t="s">
        <v>103</v>
      </c>
      <c r="U315" s="104">
        <v>51.0167</v>
      </c>
      <c r="V315" s="124">
        <v>4.4667000000000003</v>
      </c>
      <c r="W315" s="32">
        <v>0</v>
      </c>
      <c r="X315" s="33">
        <v>0</v>
      </c>
      <c r="Y315" s="127">
        <v>0</v>
      </c>
      <c r="Z315" s="133"/>
      <c r="AA315" s="249"/>
      <c r="AB315"/>
      <c r="AC315"/>
      <c r="AD315" s="249"/>
      <c r="AE315"/>
      <c r="AF315" s="248"/>
      <c r="AG315" s="249"/>
      <c r="AH315"/>
      <c r="AI315" s="248"/>
      <c r="AJ315" s="249"/>
      <c r="AK315"/>
      <c r="AL315" s="248"/>
      <c r="AM315" s="251"/>
      <c r="AN315" s="250"/>
      <c r="AO315"/>
      <c r="AP315"/>
      <c r="AQ315"/>
      <c r="AR315"/>
      <c r="AS315"/>
      <c r="AT315" s="249"/>
      <c r="AU315" s="248"/>
      <c r="AV315" s="249"/>
      <c r="AW315" s="248"/>
      <c r="AX315" s="249"/>
      <c r="AY315" s="249">
        <v>1</v>
      </c>
      <c r="AZ315" s="162">
        <f>IF(AND(K315&lt;=1570,L315&gt;=1540),1,0)</f>
        <v>0</v>
      </c>
      <c r="BA315" s="162">
        <f>IF(AND(K315&lt;=1608,L315&gt;=1571),1,0)</f>
        <v>1</v>
      </c>
      <c r="BB315" s="162">
        <f>IF(AND(K315&lt;=1621,L315&gt;=1609),1,0)</f>
        <v>0</v>
      </c>
      <c r="BC315" s="162">
        <f>IF(AND(K315&lt;=1648,L315&gt;=1622),1,0)</f>
        <v>0</v>
      </c>
      <c r="BD315" s="162">
        <f>IF(AND(K315&lt;=1680,L315&gt;=1649),1,0)</f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 s="209" t="str">
        <f t="shared" si="20"/>
        <v>Notactive</v>
      </c>
      <c r="BK315" s="209" t="str">
        <f t="shared" si="21"/>
        <v>Stayer</v>
      </c>
      <c r="BL315" s="209" t="str">
        <f t="shared" si="22"/>
        <v>Notactive</v>
      </c>
      <c r="BM315" s="209" t="str">
        <f t="shared" si="23"/>
        <v>Notactive</v>
      </c>
      <c r="BN315" s="209" t="str">
        <f t="shared" si="24"/>
        <v>Notactive</v>
      </c>
    </row>
    <row r="316" spans="1:66" ht="12" customHeight="1">
      <c r="A316" s="118" t="s">
        <v>2434</v>
      </c>
      <c r="B316" s="118" t="s">
        <v>1795</v>
      </c>
      <c r="C316" s="244" t="s">
        <v>2563</v>
      </c>
      <c r="D316" s="245" t="s">
        <v>4163</v>
      </c>
      <c r="E316" s="245"/>
      <c r="F316" s="66" t="s">
        <v>43</v>
      </c>
      <c r="G316" s="66"/>
      <c r="H316"/>
      <c r="I316"/>
      <c r="J316" s="29">
        <v>0</v>
      </c>
      <c r="K316" s="114">
        <v>1603</v>
      </c>
      <c r="L316" s="115">
        <v>1607</v>
      </c>
      <c r="M316" s="240" t="str">
        <f>CONCATENATE(LEFT(K316,3),"0")</f>
        <v>1600</v>
      </c>
      <c r="N316" s="240" t="str">
        <f>CONCATENATE(LEFT(L316,3),"0")</f>
        <v>1600</v>
      </c>
      <c r="O316" s="30">
        <f>L316-K316</f>
        <v>4</v>
      </c>
      <c r="P316" s="27">
        <v>0</v>
      </c>
      <c r="Q316" s="27">
        <v>0</v>
      </c>
      <c r="R316"/>
      <c r="S316" s="248"/>
      <c r="T316" s="35" t="s">
        <v>103</v>
      </c>
      <c r="U316" s="104">
        <v>51.0167</v>
      </c>
      <c r="V316" s="124">
        <v>4.4667000000000003</v>
      </c>
      <c r="W316" s="32">
        <v>0</v>
      </c>
      <c r="X316" s="33">
        <v>0</v>
      </c>
      <c r="Y316" s="127">
        <v>0</v>
      </c>
      <c r="Z316" s="133"/>
      <c r="AA316" s="249"/>
      <c r="AB316"/>
      <c r="AC316"/>
      <c r="AD316" s="249"/>
      <c r="AE316"/>
      <c r="AF316" s="248"/>
      <c r="AG316" s="249"/>
      <c r="AH316"/>
      <c r="AI316" s="248"/>
      <c r="AJ316" s="249"/>
      <c r="AK316"/>
      <c r="AL316" s="248"/>
      <c r="AM316" s="251"/>
      <c r="AN316" s="250"/>
      <c r="AO316"/>
      <c r="AP316"/>
      <c r="AQ316"/>
      <c r="AR316"/>
      <c r="AS316"/>
      <c r="AT316" s="249"/>
      <c r="AU316" s="248"/>
      <c r="AV316" s="249"/>
      <c r="AW316" s="248"/>
      <c r="AX316" s="249"/>
      <c r="AY316" s="249">
        <v>1</v>
      </c>
      <c r="AZ316" s="162">
        <f>IF(AND(K316&lt;=1570,L316&gt;=1540),1,0)</f>
        <v>0</v>
      </c>
      <c r="BA316" s="162">
        <f>IF(AND(K316&lt;=1608,L316&gt;=1571),1,0)</f>
        <v>1</v>
      </c>
      <c r="BB316" s="162">
        <f>IF(AND(K316&lt;=1621,L316&gt;=1609),1,0)</f>
        <v>0</v>
      </c>
      <c r="BC316" s="162">
        <f>IF(AND(K316&lt;=1648,L316&gt;=1622),1,0)</f>
        <v>0</v>
      </c>
      <c r="BD316" s="162">
        <f>IF(AND(K316&lt;=1680,L316&gt;=1649),1,0)</f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 s="209" t="str">
        <f t="shared" si="20"/>
        <v>Notactive</v>
      </c>
      <c r="BK316" s="209" t="str">
        <f t="shared" si="21"/>
        <v>Stayer</v>
      </c>
      <c r="BL316" s="209" t="str">
        <f t="shared" si="22"/>
        <v>Notactive</v>
      </c>
      <c r="BM316" s="209" t="str">
        <f t="shared" si="23"/>
        <v>Notactive</v>
      </c>
      <c r="BN316" s="209" t="str">
        <f t="shared" si="24"/>
        <v>Notactive</v>
      </c>
    </row>
    <row r="317" spans="1:66" ht="12" customHeight="1">
      <c r="A317" s="118" t="s">
        <v>2565</v>
      </c>
      <c r="B317" s="118" t="s">
        <v>2566</v>
      </c>
      <c r="C317" s="242" t="s">
        <v>2564</v>
      </c>
      <c r="D317" s="245" t="s">
        <v>4163</v>
      </c>
      <c r="E317" s="246"/>
      <c r="F317" s="66" t="s">
        <v>43</v>
      </c>
      <c r="G317" s="66"/>
      <c r="H317"/>
      <c r="I317"/>
      <c r="J317" s="29">
        <v>0</v>
      </c>
      <c r="K317" s="114">
        <v>1603</v>
      </c>
      <c r="L317" s="115">
        <v>1607</v>
      </c>
      <c r="M317" s="240" t="str">
        <f>CONCATENATE(LEFT(K317,3),"0")</f>
        <v>1600</v>
      </c>
      <c r="N317" s="240" t="str">
        <f>CONCATENATE(LEFT(L317,3),"0")</f>
        <v>1600</v>
      </c>
      <c r="O317" s="30">
        <f>L317-K317</f>
        <v>4</v>
      </c>
      <c r="P317" s="27">
        <v>0</v>
      </c>
      <c r="Q317" s="27">
        <v>0</v>
      </c>
      <c r="R317"/>
      <c r="S317" s="248"/>
      <c r="T317" s="35" t="s">
        <v>103</v>
      </c>
      <c r="U317" s="104">
        <v>51.0167</v>
      </c>
      <c r="V317" s="124">
        <v>4.4667000000000003</v>
      </c>
      <c r="W317" s="32">
        <v>0</v>
      </c>
      <c r="X317" s="33">
        <v>0</v>
      </c>
      <c r="Y317" s="127">
        <v>0</v>
      </c>
      <c r="Z317" s="133"/>
      <c r="AA317" s="249"/>
      <c r="AB317"/>
      <c r="AC317"/>
      <c r="AD317" s="249"/>
      <c r="AE317"/>
      <c r="AF317" s="248"/>
      <c r="AG317" s="249"/>
      <c r="AH317"/>
      <c r="AI317" s="248"/>
      <c r="AJ317" s="249"/>
      <c r="AK317"/>
      <c r="AL317" s="248"/>
      <c r="AM317" s="251"/>
      <c r="AN317" s="250"/>
      <c r="AO317"/>
      <c r="AP317"/>
      <c r="AQ317"/>
      <c r="AR317"/>
      <c r="AS317"/>
      <c r="AT317" s="249"/>
      <c r="AU317" s="248"/>
      <c r="AV317" s="249"/>
      <c r="AW317" s="248"/>
      <c r="AX317" s="249"/>
      <c r="AY317" s="249">
        <v>1</v>
      </c>
      <c r="AZ317" s="162">
        <f>IF(AND(K317&lt;=1570,L317&gt;=1540),1,0)</f>
        <v>0</v>
      </c>
      <c r="BA317" s="162">
        <f>IF(AND(K317&lt;=1608,L317&gt;=1571),1,0)</f>
        <v>1</v>
      </c>
      <c r="BB317" s="162">
        <f>IF(AND(K317&lt;=1621,L317&gt;=1609),1,0)</f>
        <v>0</v>
      </c>
      <c r="BC317" s="162">
        <f>IF(AND(K317&lt;=1648,L317&gt;=1622),1,0)</f>
        <v>0</v>
      </c>
      <c r="BD317" s="162">
        <f>IF(AND(K317&lt;=1680,L317&gt;=1649),1,0)</f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 s="209" t="str">
        <f t="shared" si="20"/>
        <v>Notactive</v>
      </c>
      <c r="BK317" s="209" t="str">
        <f t="shared" si="21"/>
        <v>Stayer</v>
      </c>
      <c r="BL317" s="209" t="str">
        <f t="shared" si="22"/>
        <v>Notactive</v>
      </c>
      <c r="BM317" s="209" t="str">
        <f t="shared" si="23"/>
        <v>Notactive</v>
      </c>
      <c r="BN317" s="209" t="str">
        <f t="shared" si="24"/>
        <v>Notactive</v>
      </c>
    </row>
    <row r="318" spans="1:66" ht="12" customHeight="1">
      <c r="A318" s="118" t="s">
        <v>2570</v>
      </c>
      <c r="B318" s="118" t="s">
        <v>2571</v>
      </c>
      <c r="C318" s="244" t="s">
        <v>2569</v>
      </c>
      <c r="D318" s="245" t="s">
        <v>4163</v>
      </c>
      <c r="E318" s="245"/>
      <c r="F318" s="66" t="s">
        <v>43</v>
      </c>
      <c r="G318" s="66"/>
      <c r="H318"/>
      <c r="I318"/>
      <c r="J318" s="29">
        <v>0</v>
      </c>
      <c r="K318" s="114">
        <v>1603</v>
      </c>
      <c r="L318" s="115">
        <v>1607</v>
      </c>
      <c r="M318" s="240" t="str">
        <f>CONCATENATE(LEFT(K318,3),"0")</f>
        <v>1600</v>
      </c>
      <c r="N318" s="240" t="str">
        <f>CONCATENATE(LEFT(L318,3),"0")</f>
        <v>1600</v>
      </c>
      <c r="O318" s="30">
        <f>L318-K318</f>
        <v>4</v>
      </c>
      <c r="P318" s="27">
        <v>0</v>
      </c>
      <c r="Q318" s="27">
        <v>0</v>
      </c>
      <c r="R318"/>
      <c r="S318" s="248"/>
      <c r="T318" s="35" t="s">
        <v>103</v>
      </c>
      <c r="U318" s="104">
        <v>51.0167</v>
      </c>
      <c r="V318" s="124">
        <v>4.4667000000000003</v>
      </c>
      <c r="W318" s="32">
        <v>0</v>
      </c>
      <c r="X318" s="33">
        <v>0</v>
      </c>
      <c r="Y318" s="127">
        <v>0</v>
      </c>
      <c r="Z318" s="133"/>
      <c r="AA318" s="249"/>
      <c r="AB318"/>
      <c r="AC318"/>
      <c r="AD318" s="249"/>
      <c r="AE318"/>
      <c r="AF318" s="248"/>
      <c r="AG318" s="249"/>
      <c r="AH318"/>
      <c r="AI318" s="248"/>
      <c r="AJ318" s="249"/>
      <c r="AK318"/>
      <c r="AL318" s="248"/>
      <c r="AM318" s="251"/>
      <c r="AN318" s="250"/>
      <c r="AO318"/>
      <c r="AP318"/>
      <c r="AQ318"/>
      <c r="AR318"/>
      <c r="AS318"/>
      <c r="AT318" s="249"/>
      <c r="AU318" s="248"/>
      <c r="AV318" s="249"/>
      <c r="AW318" s="248"/>
      <c r="AX318" s="249"/>
      <c r="AY318" s="249">
        <v>1</v>
      </c>
      <c r="AZ318" s="162">
        <f>IF(AND(K318&lt;=1570,L318&gt;=1540),1,0)</f>
        <v>0</v>
      </c>
      <c r="BA318" s="162">
        <f>IF(AND(K318&lt;=1608,L318&gt;=1571),1,0)</f>
        <v>1</v>
      </c>
      <c r="BB318" s="162">
        <f>IF(AND(K318&lt;=1621,L318&gt;=1609),1,0)</f>
        <v>0</v>
      </c>
      <c r="BC318" s="162">
        <f>IF(AND(K318&lt;=1648,L318&gt;=1622),1,0)</f>
        <v>0</v>
      </c>
      <c r="BD318" s="162">
        <f>IF(AND(K318&lt;=1680,L318&gt;=1649),1,0)</f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 s="209" t="str">
        <f t="shared" si="20"/>
        <v>Notactive</v>
      </c>
      <c r="BK318" s="209" t="str">
        <f t="shared" si="21"/>
        <v>Stayer</v>
      </c>
      <c r="BL318" s="209" t="str">
        <f t="shared" si="22"/>
        <v>Notactive</v>
      </c>
      <c r="BM318" s="209" t="str">
        <f t="shared" si="23"/>
        <v>Notactive</v>
      </c>
      <c r="BN318" s="209" t="str">
        <f t="shared" si="24"/>
        <v>Notactive</v>
      </c>
    </row>
    <row r="319" spans="1:66" ht="12" customHeight="1">
      <c r="A319" s="118" t="s">
        <v>2573</v>
      </c>
      <c r="B319" s="118" t="s">
        <v>1939</v>
      </c>
      <c r="C319" s="242" t="s">
        <v>2572</v>
      </c>
      <c r="D319" s="245" t="s">
        <v>4163</v>
      </c>
      <c r="E319" s="246"/>
      <c r="F319" s="66" t="s">
        <v>43</v>
      </c>
      <c r="G319" s="66"/>
      <c r="H319"/>
      <c r="I319"/>
      <c r="J319" s="29">
        <v>0</v>
      </c>
      <c r="K319" s="114">
        <v>1603</v>
      </c>
      <c r="L319" s="115">
        <v>1607</v>
      </c>
      <c r="M319" s="240" t="str">
        <f>CONCATENATE(LEFT(K319,3),"0")</f>
        <v>1600</v>
      </c>
      <c r="N319" s="240" t="str">
        <f>CONCATENATE(LEFT(L319,3),"0")</f>
        <v>1600</v>
      </c>
      <c r="O319" s="30">
        <f>L319-K319</f>
        <v>4</v>
      </c>
      <c r="P319" s="27">
        <v>0</v>
      </c>
      <c r="Q319" s="27">
        <v>0</v>
      </c>
      <c r="R319"/>
      <c r="S319" s="248"/>
      <c r="T319" s="35" t="s">
        <v>103</v>
      </c>
      <c r="U319" s="104">
        <v>51.0167</v>
      </c>
      <c r="V319" s="124">
        <v>4.4667000000000003</v>
      </c>
      <c r="W319" s="32">
        <v>0</v>
      </c>
      <c r="X319" s="33">
        <v>0</v>
      </c>
      <c r="Y319" s="127">
        <v>0</v>
      </c>
      <c r="Z319" s="133"/>
      <c r="AA319" s="249"/>
      <c r="AB319"/>
      <c r="AC319"/>
      <c r="AD319" s="249"/>
      <c r="AE319"/>
      <c r="AF319" s="248"/>
      <c r="AG319" s="249"/>
      <c r="AH319"/>
      <c r="AI319" s="248"/>
      <c r="AJ319" s="249"/>
      <c r="AK319"/>
      <c r="AL319" s="248"/>
      <c r="AM319" s="251"/>
      <c r="AN319" s="250"/>
      <c r="AO319"/>
      <c r="AP319"/>
      <c r="AQ319"/>
      <c r="AR319"/>
      <c r="AS319"/>
      <c r="AT319" s="249"/>
      <c r="AU319" s="248"/>
      <c r="AV319" s="249"/>
      <c r="AW319" s="248"/>
      <c r="AX319" s="249"/>
      <c r="AY319" s="249">
        <v>1</v>
      </c>
      <c r="AZ319" s="162">
        <f>IF(AND(K319&lt;=1570,L319&gt;=1540),1,0)</f>
        <v>0</v>
      </c>
      <c r="BA319" s="162">
        <f>IF(AND(K319&lt;=1608,L319&gt;=1571),1,0)</f>
        <v>1</v>
      </c>
      <c r="BB319" s="162">
        <f>IF(AND(K319&lt;=1621,L319&gt;=1609),1,0)</f>
        <v>0</v>
      </c>
      <c r="BC319" s="162">
        <f>IF(AND(K319&lt;=1648,L319&gt;=1622),1,0)</f>
        <v>0</v>
      </c>
      <c r="BD319" s="162">
        <f>IF(AND(K319&lt;=1680,L319&gt;=1649),1,0)</f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 s="209" t="str">
        <f t="shared" si="20"/>
        <v>Notactive</v>
      </c>
      <c r="BK319" s="209" t="str">
        <f t="shared" si="21"/>
        <v>Stayer</v>
      </c>
      <c r="BL319" s="209" t="str">
        <f t="shared" si="22"/>
        <v>Notactive</v>
      </c>
      <c r="BM319" s="209" t="str">
        <f t="shared" si="23"/>
        <v>Notactive</v>
      </c>
      <c r="BN319" s="209" t="str">
        <f t="shared" si="24"/>
        <v>Notactive</v>
      </c>
    </row>
    <row r="320" spans="1:66" ht="12" customHeight="1">
      <c r="A320" s="118" t="s">
        <v>2575</v>
      </c>
      <c r="B320" s="118" t="s">
        <v>2576</v>
      </c>
      <c r="C320" s="244" t="s">
        <v>2574</v>
      </c>
      <c r="D320" s="245" t="s">
        <v>4163</v>
      </c>
      <c r="E320" s="245"/>
      <c r="F320" s="66" t="s">
        <v>43</v>
      </c>
      <c r="G320" s="66"/>
      <c r="H320"/>
      <c r="I320"/>
      <c r="J320" s="29">
        <v>0</v>
      </c>
      <c r="K320" s="114">
        <v>1604</v>
      </c>
      <c r="L320" s="115">
        <v>1608</v>
      </c>
      <c r="M320" s="240" t="str">
        <f>CONCATENATE(LEFT(K320,3),"0")</f>
        <v>1600</v>
      </c>
      <c r="N320" s="240" t="str">
        <f>CONCATENATE(LEFT(L320,3),"0")</f>
        <v>1600</v>
      </c>
      <c r="O320" s="30">
        <f>L320-K320</f>
        <v>4</v>
      </c>
      <c r="P320" s="27">
        <v>0</v>
      </c>
      <c r="Q320" s="27">
        <v>0</v>
      </c>
      <c r="R320"/>
      <c r="S320" s="248"/>
      <c r="T320" s="35" t="s">
        <v>103</v>
      </c>
      <c r="U320" s="104">
        <v>51.0167</v>
      </c>
      <c r="V320" s="124">
        <v>4.4667000000000003</v>
      </c>
      <c r="W320" s="32">
        <v>0</v>
      </c>
      <c r="X320" s="33">
        <v>0</v>
      </c>
      <c r="Y320" s="127">
        <v>0</v>
      </c>
      <c r="Z320" s="133"/>
      <c r="AA320" s="249"/>
      <c r="AB320"/>
      <c r="AC320"/>
      <c r="AD320" s="249"/>
      <c r="AE320"/>
      <c r="AF320" s="248"/>
      <c r="AG320" s="249"/>
      <c r="AH320"/>
      <c r="AI320" s="248"/>
      <c r="AJ320" s="249"/>
      <c r="AK320"/>
      <c r="AL320" s="248"/>
      <c r="AM320" s="251"/>
      <c r="AN320" s="250"/>
      <c r="AO320"/>
      <c r="AP320"/>
      <c r="AQ320"/>
      <c r="AR320"/>
      <c r="AS320"/>
      <c r="AT320" s="249"/>
      <c r="AU320" s="248"/>
      <c r="AV320" s="249"/>
      <c r="AW320" s="248"/>
      <c r="AX320" s="249"/>
      <c r="AY320" s="249">
        <v>1</v>
      </c>
      <c r="AZ320" s="162">
        <f>IF(AND(K320&lt;=1570,L320&gt;=1540),1,0)</f>
        <v>0</v>
      </c>
      <c r="BA320" s="162">
        <f>IF(AND(K320&lt;=1608,L320&gt;=1571),1,0)</f>
        <v>1</v>
      </c>
      <c r="BB320" s="162">
        <f>IF(AND(K320&lt;=1621,L320&gt;=1609),1,0)</f>
        <v>0</v>
      </c>
      <c r="BC320" s="162">
        <f>IF(AND(K320&lt;=1648,L320&gt;=1622),1,0)</f>
        <v>0</v>
      </c>
      <c r="BD320" s="162">
        <f>IF(AND(K320&lt;=1680,L320&gt;=1649),1,0)</f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 s="209" t="str">
        <f t="shared" si="20"/>
        <v>Notactive</v>
      </c>
      <c r="BK320" s="209" t="str">
        <f t="shared" si="21"/>
        <v>Stayer</v>
      </c>
      <c r="BL320" s="209" t="str">
        <f t="shared" si="22"/>
        <v>Notactive</v>
      </c>
      <c r="BM320" s="209" t="str">
        <f t="shared" si="23"/>
        <v>Notactive</v>
      </c>
      <c r="BN320" s="209" t="str">
        <f t="shared" si="24"/>
        <v>Notactive</v>
      </c>
    </row>
    <row r="321" spans="1:66" ht="12" customHeight="1">
      <c r="A321" s="118" t="s">
        <v>2578</v>
      </c>
      <c r="B321" s="118" t="s">
        <v>2579</v>
      </c>
      <c r="C321" s="242" t="s">
        <v>2577</v>
      </c>
      <c r="D321" s="245" t="s">
        <v>4163</v>
      </c>
      <c r="E321" s="246"/>
      <c r="F321" s="66" t="s">
        <v>43</v>
      </c>
      <c r="G321" s="66"/>
      <c r="H321"/>
      <c r="I321"/>
      <c r="J321" s="29">
        <v>0</v>
      </c>
      <c r="K321" s="114">
        <v>1604</v>
      </c>
      <c r="L321" s="115">
        <v>1608</v>
      </c>
      <c r="M321" s="240" t="str">
        <f>CONCATENATE(LEFT(K321,3),"0")</f>
        <v>1600</v>
      </c>
      <c r="N321" s="240" t="str">
        <f>CONCATENATE(LEFT(L321,3),"0")</f>
        <v>1600</v>
      </c>
      <c r="O321" s="30">
        <f>L321-K321</f>
        <v>4</v>
      </c>
      <c r="P321" s="27">
        <v>0</v>
      </c>
      <c r="Q321" s="27">
        <v>0</v>
      </c>
      <c r="R321"/>
      <c r="S321" s="248"/>
      <c r="T321" s="35" t="s">
        <v>103</v>
      </c>
      <c r="U321" s="104">
        <v>51.0167</v>
      </c>
      <c r="V321" s="124">
        <v>4.4667000000000003</v>
      </c>
      <c r="W321" s="32">
        <v>0</v>
      </c>
      <c r="X321" s="33">
        <v>0</v>
      </c>
      <c r="Y321" s="127">
        <v>0</v>
      </c>
      <c r="Z321" s="133"/>
      <c r="AA321" s="249"/>
      <c r="AB321"/>
      <c r="AC321"/>
      <c r="AD321" s="249"/>
      <c r="AE321"/>
      <c r="AF321" s="248"/>
      <c r="AG321" s="249"/>
      <c r="AH321"/>
      <c r="AI321" s="248"/>
      <c r="AJ321" s="249"/>
      <c r="AK321"/>
      <c r="AL321" s="248"/>
      <c r="AM321" s="251"/>
      <c r="AN321" s="250"/>
      <c r="AO321"/>
      <c r="AP321"/>
      <c r="AQ321"/>
      <c r="AR321"/>
      <c r="AS321"/>
      <c r="AT321" s="249"/>
      <c r="AU321" s="248"/>
      <c r="AV321" s="249"/>
      <c r="AW321" s="248"/>
      <c r="AX321" s="249"/>
      <c r="AY321" s="249">
        <v>1</v>
      </c>
      <c r="AZ321" s="162">
        <f>IF(AND(K321&lt;=1570,L321&gt;=1540),1,0)</f>
        <v>0</v>
      </c>
      <c r="BA321" s="162">
        <f>IF(AND(K321&lt;=1608,L321&gt;=1571),1,0)</f>
        <v>1</v>
      </c>
      <c r="BB321" s="162">
        <f>IF(AND(K321&lt;=1621,L321&gt;=1609),1,0)</f>
        <v>0</v>
      </c>
      <c r="BC321" s="162">
        <f>IF(AND(K321&lt;=1648,L321&gt;=1622),1,0)</f>
        <v>0</v>
      </c>
      <c r="BD321" s="162">
        <f>IF(AND(K321&lt;=1680,L321&gt;=1649),1,0)</f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 s="209" t="str">
        <f t="shared" si="20"/>
        <v>Notactive</v>
      </c>
      <c r="BK321" s="209" t="str">
        <f t="shared" si="21"/>
        <v>Stayer</v>
      </c>
      <c r="BL321" s="209" t="str">
        <f t="shared" si="22"/>
        <v>Notactive</v>
      </c>
      <c r="BM321" s="209" t="str">
        <f t="shared" si="23"/>
        <v>Notactive</v>
      </c>
      <c r="BN321" s="209" t="str">
        <f t="shared" si="24"/>
        <v>Notactive</v>
      </c>
    </row>
    <row r="322" spans="1:66" ht="12" customHeight="1">
      <c r="A322" s="118" t="s">
        <v>2581</v>
      </c>
      <c r="B322" s="118" t="s">
        <v>2582</v>
      </c>
      <c r="C322" s="244" t="s">
        <v>2580</v>
      </c>
      <c r="D322" s="245" t="s">
        <v>4163</v>
      </c>
      <c r="E322" s="245"/>
      <c r="F322" s="114" t="s">
        <v>344</v>
      </c>
      <c r="G322" s="114"/>
      <c r="H322"/>
      <c r="I322"/>
      <c r="J322" s="29">
        <v>0</v>
      </c>
      <c r="K322" s="114">
        <v>1604</v>
      </c>
      <c r="L322" s="115">
        <v>1608</v>
      </c>
      <c r="M322" s="240" t="str">
        <f>CONCATENATE(LEFT(K322,3),"0")</f>
        <v>1600</v>
      </c>
      <c r="N322" s="240" t="str">
        <f>CONCATENATE(LEFT(L322,3),"0")</f>
        <v>1600</v>
      </c>
      <c r="O322" s="30">
        <f>L322-K322</f>
        <v>4</v>
      </c>
      <c r="P322" s="27">
        <v>0</v>
      </c>
      <c r="Q322" s="27">
        <v>0</v>
      </c>
      <c r="R322"/>
      <c r="S322" s="248"/>
      <c r="T322" s="35" t="s">
        <v>103</v>
      </c>
      <c r="U322" s="104">
        <v>51.0167</v>
      </c>
      <c r="V322" s="124">
        <v>4.4667000000000003</v>
      </c>
      <c r="W322" s="32">
        <v>0</v>
      </c>
      <c r="X322" s="33">
        <v>0</v>
      </c>
      <c r="Y322" s="127">
        <v>0</v>
      </c>
      <c r="Z322" s="133"/>
      <c r="AA322" s="249"/>
      <c r="AB322"/>
      <c r="AC322"/>
      <c r="AD322" s="249"/>
      <c r="AE322"/>
      <c r="AF322" s="248"/>
      <c r="AG322" s="249"/>
      <c r="AH322"/>
      <c r="AI322" s="248"/>
      <c r="AJ322" s="249"/>
      <c r="AK322"/>
      <c r="AL322" s="248"/>
      <c r="AM322" s="251"/>
      <c r="AN322" s="250"/>
      <c r="AO322"/>
      <c r="AP322"/>
      <c r="AQ322"/>
      <c r="AR322"/>
      <c r="AS322"/>
      <c r="AT322" s="249"/>
      <c r="AU322" s="248"/>
      <c r="AV322" s="249"/>
      <c r="AW322" s="248"/>
      <c r="AX322" s="249"/>
      <c r="AY322" s="249">
        <v>1</v>
      </c>
      <c r="AZ322" s="162">
        <f>IF(AND(K322&lt;=1570,L322&gt;=1540),1,0)</f>
        <v>0</v>
      </c>
      <c r="BA322" s="162">
        <f>IF(AND(K322&lt;=1608,L322&gt;=1571),1,0)</f>
        <v>1</v>
      </c>
      <c r="BB322" s="162">
        <f>IF(AND(K322&lt;=1621,L322&gt;=1609),1,0)</f>
        <v>0</v>
      </c>
      <c r="BC322" s="162">
        <f>IF(AND(K322&lt;=1648,L322&gt;=1622),1,0)</f>
        <v>0</v>
      </c>
      <c r="BD322" s="162">
        <f>IF(AND(K322&lt;=1680,L322&gt;=1649),1,0)</f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 s="209" t="str">
        <f t="shared" ref="BJ322:BJ385" si="25">IF(AND(AZ322=1,BE322=0),"Stayer",IF(AND(AZ322=1,BE322=1),"Leaver","Notactive"))</f>
        <v>Notactive</v>
      </c>
      <c r="BK322" s="209" t="str">
        <f t="shared" ref="BK322:BK385" si="26">IF(AND(BA322=1,BF322=0),"Stayer",IF(AND(BA322=1,BF322=1),"Leaver","Notactive"))</f>
        <v>Stayer</v>
      </c>
      <c r="BL322" s="209" t="str">
        <f t="shared" ref="BL322:BL385" si="27">IF(AND(BB322=1,BG322=0),"Stayer",IF(AND(BB322=1,BG322=1),"Leaver","Notactive"))</f>
        <v>Notactive</v>
      </c>
      <c r="BM322" s="209" t="str">
        <f t="shared" ref="BM322:BM385" si="28">IF(AND(BC322=1,BH322=0),"Stayer",IF(AND(BC322=1,BH322=1),"Leaver","Notactive"))</f>
        <v>Notactive</v>
      </c>
      <c r="BN322" s="209" t="str">
        <f t="shared" ref="BN322:BN385" si="29">IF(AND(BD322=1,BI322=0),"Stayer",IF(AND(BD322=1,BI322=1),"Leaver","Notactive"))</f>
        <v>Notactive</v>
      </c>
    </row>
    <row r="323" spans="1:66" ht="12" customHeight="1">
      <c r="A323" s="118" t="s">
        <v>2585</v>
      </c>
      <c r="B323" s="118" t="s">
        <v>2586</v>
      </c>
      <c r="C323" s="244" t="s">
        <v>2584</v>
      </c>
      <c r="D323" s="245" t="s">
        <v>4163</v>
      </c>
      <c r="E323" s="245"/>
      <c r="F323" s="66" t="s">
        <v>43</v>
      </c>
      <c r="G323" s="66"/>
      <c r="H323"/>
      <c r="I323"/>
      <c r="J323" s="29">
        <v>0</v>
      </c>
      <c r="K323" s="114">
        <v>1604</v>
      </c>
      <c r="L323" s="115">
        <v>1608</v>
      </c>
      <c r="M323" s="240" t="str">
        <f>CONCATENATE(LEFT(K323,3),"0")</f>
        <v>1600</v>
      </c>
      <c r="N323" s="240" t="str">
        <f>CONCATENATE(LEFT(L323,3),"0")</f>
        <v>1600</v>
      </c>
      <c r="O323" s="30">
        <f>L323-K323</f>
        <v>4</v>
      </c>
      <c r="P323" s="27">
        <v>0</v>
      </c>
      <c r="Q323" s="27">
        <v>0</v>
      </c>
      <c r="R323"/>
      <c r="S323" s="248"/>
      <c r="T323" s="35" t="s">
        <v>103</v>
      </c>
      <c r="U323" s="104">
        <v>51.0167</v>
      </c>
      <c r="V323" s="124">
        <v>4.4667000000000003</v>
      </c>
      <c r="W323" s="32">
        <v>0</v>
      </c>
      <c r="X323" s="33">
        <v>0</v>
      </c>
      <c r="Y323" s="127">
        <v>0</v>
      </c>
      <c r="Z323" s="133"/>
      <c r="AA323" s="249"/>
      <c r="AB323"/>
      <c r="AC323"/>
      <c r="AD323" s="249"/>
      <c r="AE323"/>
      <c r="AF323" s="248"/>
      <c r="AG323" s="249"/>
      <c r="AH323"/>
      <c r="AI323" s="248"/>
      <c r="AJ323" s="249"/>
      <c r="AK323"/>
      <c r="AL323" s="248"/>
      <c r="AM323" s="251"/>
      <c r="AN323" s="250"/>
      <c r="AO323"/>
      <c r="AP323"/>
      <c r="AQ323"/>
      <c r="AR323"/>
      <c r="AS323"/>
      <c r="AT323" s="249"/>
      <c r="AU323" s="248"/>
      <c r="AV323" s="249"/>
      <c r="AW323" s="248"/>
      <c r="AX323" s="249"/>
      <c r="AY323" s="249">
        <v>1</v>
      </c>
      <c r="AZ323" s="162">
        <f>IF(AND(K323&lt;=1570,L323&gt;=1540),1,0)</f>
        <v>0</v>
      </c>
      <c r="BA323" s="162">
        <f>IF(AND(K323&lt;=1608,L323&gt;=1571),1,0)</f>
        <v>1</v>
      </c>
      <c r="BB323" s="162">
        <f>IF(AND(K323&lt;=1621,L323&gt;=1609),1,0)</f>
        <v>0</v>
      </c>
      <c r="BC323" s="162">
        <f>IF(AND(K323&lt;=1648,L323&gt;=1622),1,0)</f>
        <v>0</v>
      </c>
      <c r="BD323" s="162">
        <f>IF(AND(K323&lt;=1680,L323&gt;=1649),1,0)</f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 s="209" t="str">
        <f t="shared" si="25"/>
        <v>Notactive</v>
      </c>
      <c r="BK323" s="209" t="str">
        <f t="shared" si="26"/>
        <v>Stayer</v>
      </c>
      <c r="BL323" s="209" t="str">
        <f t="shared" si="27"/>
        <v>Notactive</v>
      </c>
      <c r="BM323" s="209" t="str">
        <f t="shared" si="28"/>
        <v>Notactive</v>
      </c>
      <c r="BN323" s="209" t="str">
        <f t="shared" si="29"/>
        <v>Notactive</v>
      </c>
    </row>
    <row r="324" spans="1:66" ht="12" customHeight="1">
      <c r="A324" s="118" t="s">
        <v>2588</v>
      </c>
      <c r="B324" s="118" t="s">
        <v>2154</v>
      </c>
      <c r="C324" s="242" t="s">
        <v>2587</v>
      </c>
      <c r="D324" s="245" t="s">
        <v>4163</v>
      </c>
      <c r="E324" s="246"/>
      <c r="F324" s="66" t="s">
        <v>43</v>
      </c>
      <c r="G324" s="66"/>
      <c r="H324"/>
      <c r="I324"/>
      <c r="J324" s="29">
        <v>0</v>
      </c>
      <c r="K324" s="114">
        <v>1604</v>
      </c>
      <c r="L324" s="115">
        <v>1608</v>
      </c>
      <c r="M324" s="240" t="str">
        <f>CONCATENATE(LEFT(K324,3),"0")</f>
        <v>1600</v>
      </c>
      <c r="N324" s="240" t="str">
        <f>CONCATENATE(LEFT(L324,3),"0")</f>
        <v>1600</v>
      </c>
      <c r="O324" s="30">
        <f>L324-K324</f>
        <v>4</v>
      </c>
      <c r="P324" s="27">
        <v>0</v>
      </c>
      <c r="Q324" s="27">
        <v>0</v>
      </c>
      <c r="R324"/>
      <c r="S324" s="248"/>
      <c r="T324" s="35" t="s">
        <v>103</v>
      </c>
      <c r="U324" s="104">
        <v>51.0167</v>
      </c>
      <c r="V324" s="124">
        <v>4.4667000000000003</v>
      </c>
      <c r="W324" s="32">
        <v>0</v>
      </c>
      <c r="X324" s="33">
        <v>0</v>
      </c>
      <c r="Y324" s="127">
        <v>0</v>
      </c>
      <c r="Z324" s="133"/>
      <c r="AA324" s="249"/>
      <c r="AB324"/>
      <c r="AC324"/>
      <c r="AD324" s="249"/>
      <c r="AE324"/>
      <c r="AF324" s="248"/>
      <c r="AG324" s="249"/>
      <c r="AH324"/>
      <c r="AI324" s="248"/>
      <c r="AJ324" s="249"/>
      <c r="AK324"/>
      <c r="AL324" s="248"/>
      <c r="AM324" s="251"/>
      <c r="AN324" s="250"/>
      <c r="AO324"/>
      <c r="AP324"/>
      <c r="AQ324"/>
      <c r="AR324"/>
      <c r="AS324"/>
      <c r="AT324" s="249"/>
      <c r="AU324" s="248"/>
      <c r="AV324" s="249"/>
      <c r="AW324" s="248"/>
      <c r="AX324" s="249"/>
      <c r="AY324" s="249">
        <v>1</v>
      </c>
      <c r="AZ324" s="162">
        <f>IF(AND(K324&lt;=1570,L324&gt;=1540),1,0)</f>
        <v>0</v>
      </c>
      <c r="BA324" s="162">
        <f>IF(AND(K324&lt;=1608,L324&gt;=1571),1,0)</f>
        <v>1</v>
      </c>
      <c r="BB324" s="162">
        <f>IF(AND(K324&lt;=1621,L324&gt;=1609),1,0)</f>
        <v>0</v>
      </c>
      <c r="BC324" s="162">
        <f>IF(AND(K324&lt;=1648,L324&gt;=1622),1,0)</f>
        <v>0</v>
      </c>
      <c r="BD324" s="162">
        <f>IF(AND(K324&lt;=1680,L324&gt;=1649),1,0)</f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 s="209" t="str">
        <f t="shared" si="25"/>
        <v>Notactive</v>
      </c>
      <c r="BK324" s="209" t="str">
        <f t="shared" si="26"/>
        <v>Stayer</v>
      </c>
      <c r="BL324" s="209" t="str">
        <f t="shared" si="27"/>
        <v>Notactive</v>
      </c>
      <c r="BM324" s="209" t="str">
        <f t="shared" si="28"/>
        <v>Notactive</v>
      </c>
      <c r="BN324" s="209" t="str">
        <f t="shared" si="29"/>
        <v>Notactive</v>
      </c>
    </row>
    <row r="325" spans="1:66" ht="12" customHeight="1">
      <c r="A325" s="118" t="s">
        <v>2590</v>
      </c>
      <c r="B325" s="118" t="s">
        <v>1814</v>
      </c>
      <c r="C325" s="244" t="s">
        <v>2589</v>
      </c>
      <c r="D325" s="245" t="s">
        <v>4163</v>
      </c>
      <c r="E325" s="245"/>
      <c r="F325" s="114" t="s">
        <v>344</v>
      </c>
      <c r="G325" s="114"/>
      <c r="H325"/>
      <c r="I325"/>
      <c r="J325" s="29">
        <v>0</v>
      </c>
      <c r="K325" s="114">
        <v>1605</v>
      </c>
      <c r="L325" s="115">
        <v>1609</v>
      </c>
      <c r="M325" s="240" t="str">
        <f>CONCATENATE(LEFT(K325,3),"0")</f>
        <v>1600</v>
      </c>
      <c r="N325" s="240" t="str">
        <f>CONCATENATE(LEFT(L325,3),"0")</f>
        <v>1600</v>
      </c>
      <c r="O325" s="30">
        <f>L325-K325</f>
        <v>4</v>
      </c>
      <c r="P325" s="27">
        <v>0</v>
      </c>
      <c r="Q325" s="27">
        <v>0</v>
      </c>
      <c r="R325"/>
      <c r="S325" s="248"/>
      <c r="T325" s="35" t="s">
        <v>103</v>
      </c>
      <c r="U325" s="104">
        <v>51.0167</v>
      </c>
      <c r="V325" s="124">
        <v>4.4667000000000003</v>
      </c>
      <c r="W325" s="32">
        <v>0</v>
      </c>
      <c r="X325" s="33">
        <v>0</v>
      </c>
      <c r="Y325" s="127">
        <v>0</v>
      </c>
      <c r="Z325" s="133"/>
      <c r="AA325" s="249"/>
      <c r="AB325"/>
      <c r="AC325"/>
      <c r="AD325" s="249"/>
      <c r="AE325"/>
      <c r="AF325" s="248"/>
      <c r="AG325" s="249"/>
      <c r="AH325"/>
      <c r="AI325" s="248"/>
      <c r="AJ325" s="249"/>
      <c r="AK325"/>
      <c r="AL325" s="248"/>
      <c r="AM325" s="251"/>
      <c r="AN325" s="250"/>
      <c r="AO325"/>
      <c r="AP325"/>
      <c r="AQ325"/>
      <c r="AR325"/>
      <c r="AS325"/>
      <c r="AT325" s="249"/>
      <c r="AU325" s="248"/>
      <c r="AV325" s="249"/>
      <c r="AW325" s="248"/>
      <c r="AX325" s="249"/>
      <c r="AY325" s="249">
        <v>1</v>
      </c>
      <c r="AZ325" s="162">
        <f>IF(AND(K325&lt;=1570,L325&gt;=1540),1,0)</f>
        <v>0</v>
      </c>
      <c r="BA325" s="162">
        <f>IF(AND(K325&lt;=1608,L325&gt;=1571),1,0)</f>
        <v>1</v>
      </c>
      <c r="BB325" s="162">
        <f>IF(AND(K325&lt;=1621,L325&gt;=1609),1,0)</f>
        <v>1</v>
      </c>
      <c r="BC325" s="162">
        <f>IF(AND(K325&lt;=1648,L325&gt;=1622),1,0)</f>
        <v>0</v>
      </c>
      <c r="BD325" s="162">
        <f>IF(AND(K325&lt;=1680,L325&gt;=1649),1,0)</f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 s="209" t="str">
        <f t="shared" si="25"/>
        <v>Notactive</v>
      </c>
      <c r="BK325" s="209" t="str">
        <f t="shared" si="26"/>
        <v>Stayer</v>
      </c>
      <c r="BL325" s="209" t="str">
        <f t="shared" si="27"/>
        <v>Stayer</v>
      </c>
      <c r="BM325" s="209" t="str">
        <f t="shared" si="28"/>
        <v>Notactive</v>
      </c>
      <c r="BN325" s="209" t="str">
        <f t="shared" si="29"/>
        <v>Notactive</v>
      </c>
    </row>
    <row r="326" spans="1:66" ht="12" customHeight="1">
      <c r="A326" s="118" t="s">
        <v>2593</v>
      </c>
      <c r="B326" s="118" t="s">
        <v>2594</v>
      </c>
      <c r="C326" s="244" t="s">
        <v>2592</v>
      </c>
      <c r="D326" s="245" t="s">
        <v>4163</v>
      </c>
      <c r="E326" s="245"/>
      <c r="F326" s="114" t="s">
        <v>344</v>
      </c>
      <c r="G326" s="114"/>
      <c r="H326"/>
      <c r="I326"/>
      <c r="J326" s="29">
        <v>0</v>
      </c>
      <c r="K326" s="114">
        <v>1605</v>
      </c>
      <c r="L326" s="115">
        <v>1609</v>
      </c>
      <c r="M326" s="240" t="str">
        <f>CONCATENATE(LEFT(K326,3),"0")</f>
        <v>1600</v>
      </c>
      <c r="N326" s="240" t="str">
        <f>CONCATENATE(LEFT(L326,3),"0")</f>
        <v>1600</v>
      </c>
      <c r="O326" s="30">
        <f>L326-K326</f>
        <v>4</v>
      </c>
      <c r="P326" s="27">
        <v>0</v>
      </c>
      <c r="Q326" s="27">
        <v>0</v>
      </c>
      <c r="R326"/>
      <c r="S326" s="248"/>
      <c r="T326" s="35" t="s">
        <v>103</v>
      </c>
      <c r="U326" s="104">
        <v>51.0167</v>
      </c>
      <c r="V326" s="124">
        <v>4.4667000000000003</v>
      </c>
      <c r="W326" s="32">
        <v>0</v>
      </c>
      <c r="X326" s="33">
        <v>0</v>
      </c>
      <c r="Y326" s="127">
        <v>0</v>
      </c>
      <c r="Z326" s="133"/>
      <c r="AA326" s="249"/>
      <c r="AB326"/>
      <c r="AC326"/>
      <c r="AD326" s="249"/>
      <c r="AE326"/>
      <c r="AF326" s="248"/>
      <c r="AG326" s="249"/>
      <c r="AH326"/>
      <c r="AI326" s="248"/>
      <c r="AJ326" s="249"/>
      <c r="AK326"/>
      <c r="AL326" s="248"/>
      <c r="AM326" s="251"/>
      <c r="AN326" s="250"/>
      <c r="AO326"/>
      <c r="AP326"/>
      <c r="AQ326"/>
      <c r="AR326"/>
      <c r="AS326"/>
      <c r="AT326" s="249"/>
      <c r="AU326" s="248"/>
      <c r="AV326" s="249"/>
      <c r="AW326" s="248"/>
      <c r="AX326" s="249"/>
      <c r="AY326" s="249">
        <v>1</v>
      </c>
      <c r="AZ326" s="162">
        <f>IF(AND(K326&lt;=1570,L326&gt;=1540),1,0)</f>
        <v>0</v>
      </c>
      <c r="BA326" s="162">
        <f>IF(AND(K326&lt;=1608,L326&gt;=1571),1,0)</f>
        <v>1</v>
      </c>
      <c r="BB326" s="162">
        <f>IF(AND(K326&lt;=1621,L326&gt;=1609),1,0)</f>
        <v>1</v>
      </c>
      <c r="BC326" s="162">
        <f>IF(AND(K326&lt;=1648,L326&gt;=1622),1,0)</f>
        <v>0</v>
      </c>
      <c r="BD326" s="162">
        <f>IF(AND(K326&lt;=1680,L326&gt;=1649),1,0)</f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 s="209" t="str">
        <f t="shared" si="25"/>
        <v>Notactive</v>
      </c>
      <c r="BK326" s="209" t="str">
        <f t="shared" si="26"/>
        <v>Stayer</v>
      </c>
      <c r="BL326" s="209" t="str">
        <f t="shared" si="27"/>
        <v>Stayer</v>
      </c>
      <c r="BM326" s="209" t="str">
        <f t="shared" si="28"/>
        <v>Notactive</v>
      </c>
      <c r="BN326" s="209" t="str">
        <f t="shared" si="29"/>
        <v>Notactive</v>
      </c>
    </row>
    <row r="327" spans="1:66" ht="12" customHeight="1">
      <c r="A327" s="118" t="s">
        <v>2596</v>
      </c>
      <c r="B327" s="118" t="s">
        <v>2597</v>
      </c>
      <c r="C327" s="242" t="s">
        <v>2595</v>
      </c>
      <c r="D327" s="245" t="s">
        <v>4163</v>
      </c>
      <c r="E327" s="246"/>
      <c r="F327" s="66" t="s">
        <v>43</v>
      </c>
      <c r="G327" s="66"/>
      <c r="H327"/>
      <c r="I327"/>
      <c r="J327" s="29">
        <v>0</v>
      </c>
      <c r="K327" s="114">
        <v>1605</v>
      </c>
      <c r="L327" s="115">
        <v>1609</v>
      </c>
      <c r="M327" s="240" t="str">
        <f>CONCATENATE(LEFT(K327,3),"0")</f>
        <v>1600</v>
      </c>
      <c r="N327" s="240" t="str">
        <f>CONCATENATE(LEFT(L327,3),"0")</f>
        <v>1600</v>
      </c>
      <c r="O327" s="30">
        <f>L327-K327</f>
        <v>4</v>
      </c>
      <c r="P327" s="27">
        <v>0</v>
      </c>
      <c r="Q327" s="27">
        <v>0</v>
      </c>
      <c r="R327"/>
      <c r="S327" s="248"/>
      <c r="T327" s="35" t="s">
        <v>103</v>
      </c>
      <c r="U327" s="104">
        <v>51.0167</v>
      </c>
      <c r="V327" s="124">
        <v>4.4667000000000003</v>
      </c>
      <c r="W327" s="32">
        <v>0</v>
      </c>
      <c r="X327" s="33">
        <v>0</v>
      </c>
      <c r="Y327" s="127">
        <v>0</v>
      </c>
      <c r="Z327" s="133"/>
      <c r="AA327" s="249"/>
      <c r="AB327"/>
      <c r="AC327"/>
      <c r="AD327" s="249"/>
      <c r="AE327"/>
      <c r="AF327" s="248"/>
      <c r="AG327" s="249"/>
      <c r="AH327"/>
      <c r="AI327" s="248"/>
      <c r="AJ327" s="249"/>
      <c r="AK327"/>
      <c r="AL327" s="248"/>
      <c r="AM327" s="251"/>
      <c r="AN327" s="250"/>
      <c r="AO327"/>
      <c r="AP327"/>
      <c r="AQ327"/>
      <c r="AR327"/>
      <c r="AS327"/>
      <c r="AT327" s="249"/>
      <c r="AU327" s="248"/>
      <c r="AV327" s="249"/>
      <c r="AW327" s="248"/>
      <c r="AX327" s="249"/>
      <c r="AY327" s="249">
        <v>1</v>
      </c>
      <c r="AZ327" s="162">
        <f>IF(AND(K327&lt;=1570,L327&gt;=1540),1,0)</f>
        <v>0</v>
      </c>
      <c r="BA327" s="162">
        <f>IF(AND(K327&lt;=1608,L327&gt;=1571),1,0)</f>
        <v>1</v>
      </c>
      <c r="BB327" s="162">
        <f>IF(AND(K327&lt;=1621,L327&gt;=1609),1,0)</f>
        <v>1</v>
      </c>
      <c r="BC327" s="162">
        <f>IF(AND(K327&lt;=1648,L327&gt;=1622),1,0)</f>
        <v>0</v>
      </c>
      <c r="BD327" s="162">
        <f>IF(AND(K327&lt;=1680,L327&gt;=1649),1,0)</f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 s="209" t="str">
        <f t="shared" si="25"/>
        <v>Notactive</v>
      </c>
      <c r="BK327" s="209" t="str">
        <f t="shared" si="26"/>
        <v>Stayer</v>
      </c>
      <c r="BL327" s="209" t="str">
        <f t="shared" si="27"/>
        <v>Stayer</v>
      </c>
      <c r="BM327" s="209" t="str">
        <f t="shared" si="28"/>
        <v>Notactive</v>
      </c>
      <c r="BN327" s="209" t="str">
        <f t="shared" si="29"/>
        <v>Notactive</v>
      </c>
    </row>
    <row r="328" spans="1:66" ht="12" customHeight="1">
      <c r="A328" s="118" t="s">
        <v>2599</v>
      </c>
      <c r="B328" s="118" t="s">
        <v>2600</v>
      </c>
      <c r="C328" s="244" t="s">
        <v>2598</v>
      </c>
      <c r="D328" s="245" t="s">
        <v>4163</v>
      </c>
      <c r="E328" s="245"/>
      <c r="F328" s="66" t="s">
        <v>43</v>
      </c>
      <c r="G328" s="66"/>
      <c r="H328"/>
      <c r="I328"/>
      <c r="J328" s="29">
        <v>0</v>
      </c>
      <c r="K328" s="114">
        <v>1605</v>
      </c>
      <c r="L328" s="115">
        <v>1609</v>
      </c>
      <c r="M328" s="240" t="str">
        <f>CONCATENATE(LEFT(K328,3),"0")</f>
        <v>1600</v>
      </c>
      <c r="N328" s="240" t="str">
        <f>CONCATENATE(LEFT(L328,3),"0")</f>
        <v>1600</v>
      </c>
      <c r="O328" s="30">
        <f>L328-K328</f>
        <v>4</v>
      </c>
      <c r="P328" s="27">
        <v>0</v>
      </c>
      <c r="Q328" s="27">
        <v>0</v>
      </c>
      <c r="R328"/>
      <c r="S328" s="248"/>
      <c r="T328" s="35" t="s">
        <v>103</v>
      </c>
      <c r="U328" s="104">
        <v>51.0167</v>
      </c>
      <c r="V328" s="124">
        <v>4.4667000000000003</v>
      </c>
      <c r="W328" s="32">
        <v>0</v>
      </c>
      <c r="X328" s="33">
        <v>0</v>
      </c>
      <c r="Y328" s="127">
        <v>0</v>
      </c>
      <c r="Z328" s="133"/>
      <c r="AA328" s="249"/>
      <c r="AB328"/>
      <c r="AC328"/>
      <c r="AD328" s="249"/>
      <c r="AE328"/>
      <c r="AF328" s="248"/>
      <c r="AG328" s="249"/>
      <c r="AH328"/>
      <c r="AI328" s="248"/>
      <c r="AJ328" s="249"/>
      <c r="AK328"/>
      <c r="AL328" s="248"/>
      <c r="AM328" s="251"/>
      <c r="AN328" s="250"/>
      <c r="AO328"/>
      <c r="AP328"/>
      <c r="AQ328"/>
      <c r="AR328"/>
      <c r="AS328"/>
      <c r="AT328" s="249"/>
      <c r="AU328" s="248"/>
      <c r="AV328" s="249"/>
      <c r="AW328" s="248"/>
      <c r="AX328" s="249"/>
      <c r="AY328" s="249">
        <v>1</v>
      </c>
      <c r="AZ328" s="162">
        <f>IF(AND(K328&lt;=1570,L328&gt;=1540),1,0)</f>
        <v>0</v>
      </c>
      <c r="BA328" s="162">
        <f>IF(AND(K328&lt;=1608,L328&gt;=1571),1,0)</f>
        <v>1</v>
      </c>
      <c r="BB328" s="162">
        <f>IF(AND(K328&lt;=1621,L328&gt;=1609),1,0)</f>
        <v>1</v>
      </c>
      <c r="BC328" s="162">
        <f>IF(AND(K328&lt;=1648,L328&gt;=1622),1,0)</f>
        <v>0</v>
      </c>
      <c r="BD328" s="162">
        <f>IF(AND(K328&lt;=1680,L328&gt;=1649),1,0)</f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 s="209" t="str">
        <f t="shared" si="25"/>
        <v>Notactive</v>
      </c>
      <c r="BK328" s="209" t="str">
        <f t="shared" si="26"/>
        <v>Stayer</v>
      </c>
      <c r="BL328" s="209" t="str">
        <f t="shared" si="27"/>
        <v>Stayer</v>
      </c>
      <c r="BM328" s="209" t="str">
        <f t="shared" si="28"/>
        <v>Notactive</v>
      </c>
      <c r="BN328" s="209" t="str">
        <f t="shared" si="29"/>
        <v>Notactive</v>
      </c>
    </row>
    <row r="329" spans="1:66" ht="12" customHeight="1">
      <c r="A329" s="118" t="s">
        <v>2602</v>
      </c>
      <c r="B329" s="118" t="s">
        <v>2603</v>
      </c>
      <c r="C329" s="242" t="s">
        <v>2601</v>
      </c>
      <c r="D329" s="245" t="s">
        <v>4163</v>
      </c>
      <c r="E329" s="246"/>
      <c r="F329" s="66" t="s">
        <v>74</v>
      </c>
      <c r="G329" s="66"/>
      <c r="H329"/>
      <c r="I329"/>
      <c r="J329" s="29">
        <v>0</v>
      </c>
      <c r="K329" s="114">
        <v>1605</v>
      </c>
      <c r="L329" s="115">
        <v>1609</v>
      </c>
      <c r="M329" s="240" t="str">
        <f>CONCATENATE(LEFT(K329,3),"0")</f>
        <v>1600</v>
      </c>
      <c r="N329" s="240" t="str">
        <f>CONCATENATE(LEFT(L329,3),"0")</f>
        <v>1600</v>
      </c>
      <c r="O329" s="30">
        <f>L329-K329</f>
        <v>4</v>
      </c>
      <c r="P329" s="27">
        <v>0</v>
      </c>
      <c r="Q329" s="27">
        <v>0</v>
      </c>
      <c r="R329"/>
      <c r="S329" s="248"/>
      <c r="T329" s="35" t="s">
        <v>103</v>
      </c>
      <c r="U329" s="104">
        <v>51.0167</v>
      </c>
      <c r="V329" s="124">
        <v>4.4667000000000003</v>
      </c>
      <c r="W329" s="32">
        <v>0</v>
      </c>
      <c r="X329" s="33">
        <v>0</v>
      </c>
      <c r="Y329" s="127">
        <v>0</v>
      </c>
      <c r="Z329" s="133"/>
      <c r="AA329" s="249"/>
      <c r="AB329"/>
      <c r="AC329"/>
      <c r="AD329" s="249"/>
      <c r="AE329"/>
      <c r="AF329" s="248"/>
      <c r="AG329" s="249"/>
      <c r="AH329"/>
      <c r="AI329" s="248"/>
      <c r="AJ329" s="249"/>
      <c r="AK329"/>
      <c r="AL329" s="248"/>
      <c r="AM329" s="251"/>
      <c r="AN329" s="250"/>
      <c r="AO329"/>
      <c r="AP329"/>
      <c r="AQ329"/>
      <c r="AR329"/>
      <c r="AS329"/>
      <c r="AT329" s="249"/>
      <c r="AU329" s="248"/>
      <c r="AV329" s="249"/>
      <c r="AW329" s="248"/>
      <c r="AX329" s="249"/>
      <c r="AY329" s="249">
        <v>1</v>
      </c>
      <c r="AZ329" s="162">
        <f>IF(AND(K329&lt;=1570,L329&gt;=1540),1,0)</f>
        <v>0</v>
      </c>
      <c r="BA329" s="162">
        <f>IF(AND(K329&lt;=1608,L329&gt;=1571),1,0)</f>
        <v>1</v>
      </c>
      <c r="BB329" s="162">
        <f>IF(AND(K329&lt;=1621,L329&gt;=1609),1,0)</f>
        <v>1</v>
      </c>
      <c r="BC329" s="162">
        <f>IF(AND(K329&lt;=1648,L329&gt;=1622),1,0)</f>
        <v>0</v>
      </c>
      <c r="BD329" s="162">
        <f>IF(AND(K329&lt;=1680,L329&gt;=1649),1,0)</f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 s="209" t="str">
        <f t="shared" si="25"/>
        <v>Notactive</v>
      </c>
      <c r="BK329" s="209" t="str">
        <f t="shared" si="26"/>
        <v>Stayer</v>
      </c>
      <c r="BL329" s="209" t="str">
        <f t="shared" si="27"/>
        <v>Stayer</v>
      </c>
      <c r="BM329" s="209" t="str">
        <f t="shared" si="28"/>
        <v>Notactive</v>
      </c>
      <c r="BN329" s="209" t="str">
        <f t="shared" si="29"/>
        <v>Notactive</v>
      </c>
    </row>
    <row r="330" spans="1:66" ht="12" customHeight="1">
      <c r="A330" s="118" t="s">
        <v>2605</v>
      </c>
      <c r="B330" s="118" t="s">
        <v>2606</v>
      </c>
      <c r="C330" s="244" t="s">
        <v>2604</v>
      </c>
      <c r="D330" s="245" t="s">
        <v>4163</v>
      </c>
      <c r="E330" s="245"/>
      <c r="F330" s="66" t="s">
        <v>74</v>
      </c>
      <c r="G330" s="66"/>
      <c r="H330"/>
      <c r="I330"/>
      <c r="J330" s="29">
        <v>0</v>
      </c>
      <c r="K330" s="114">
        <v>1605</v>
      </c>
      <c r="L330" s="115">
        <v>1609</v>
      </c>
      <c r="M330" s="240" t="str">
        <f>CONCATENATE(LEFT(K330,3),"0")</f>
        <v>1600</v>
      </c>
      <c r="N330" s="240" t="str">
        <f>CONCATENATE(LEFT(L330,3),"0")</f>
        <v>1600</v>
      </c>
      <c r="O330" s="30">
        <f>L330-K330</f>
        <v>4</v>
      </c>
      <c r="P330" s="27">
        <v>0</v>
      </c>
      <c r="Q330" s="27">
        <v>0</v>
      </c>
      <c r="R330"/>
      <c r="S330" s="248"/>
      <c r="T330" s="35" t="s">
        <v>103</v>
      </c>
      <c r="U330" s="104">
        <v>51.0167</v>
      </c>
      <c r="V330" s="124">
        <v>4.4667000000000003</v>
      </c>
      <c r="W330" s="32">
        <v>0</v>
      </c>
      <c r="X330" s="33">
        <v>0</v>
      </c>
      <c r="Y330" s="127">
        <v>0</v>
      </c>
      <c r="Z330" s="133"/>
      <c r="AA330" s="249"/>
      <c r="AB330"/>
      <c r="AC330"/>
      <c r="AD330" s="249"/>
      <c r="AE330"/>
      <c r="AF330" s="248"/>
      <c r="AG330" s="249"/>
      <c r="AH330"/>
      <c r="AI330" s="248"/>
      <c r="AJ330" s="249"/>
      <c r="AK330"/>
      <c r="AL330" s="248"/>
      <c r="AM330" s="251"/>
      <c r="AN330" s="250"/>
      <c r="AO330"/>
      <c r="AP330"/>
      <c r="AQ330"/>
      <c r="AR330"/>
      <c r="AS330"/>
      <c r="AT330" s="249"/>
      <c r="AU330" s="248"/>
      <c r="AV330" s="249"/>
      <c r="AW330" s="248"/>
      <c r="AX330" s="249"/>
      <c r="AY330" s="249">
        <v>1</v>
      </c>
      <c r="AZ330" s="162">
        <f>IF(AND(K330&lt;=1570,L330&gt;=1540),1,0)</f>
        <v>0</v>
      </c>
      <c r="BA330" s="162">
        <f>IF(AND(K330&lt;=1608,L330&gt;=1571),1,0)</f>
        <v>1</v>
      </c>
      <c r="BB330" s="162">
        <f>IF(AND(K330&lt;=1621,L330&gt;=1609),1,0)</f>
        <v>1</v>
      </c>
      <c r="BC330" s="162">
        <f>IF(AND(K330&lt;=1648,L330&gt;=1622),1,0)</f>
        <v>0</v>
      </c>
      <c r="BD330" s="162">
        <f>IF(AND(K330&lt;=1680,L330&gt;=1649),1,0)</f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 s="209" t="str">
        <f t="shared" si="25"/>
        <v>Notactive</v>
      </c>
      <c r="BK330" s="209" t="str">
        <f t="shared" si="26"/>
        <v>Stayer</v>
      </c>
      <c r="BL330" s="209" t="str">
        <f t="shared" si="27"/>
        <v>Stayer</v>
      </c>
      <c r="BM330" s="209" t="str">
        <f t="shared" si="28"/>
        <v>Notactive</v>
      </c>
      <c r="BN330" s="209" t="str">
        <f t="shared" si="29"/>
        <v>Notactive</v>
      </c>
    </row>
    <row r="331" spans="1:66" ht="12" customHeight="1">
      <c r="A331" s="118" t="s">
        <v>2608</v>
      </c>
      <c r="B331" s="118" t="s">
        <v>2567</v>
      </c>
      <c r="C331" s="242" t="s">
        <v>2607</v>
      </c>
      <c r="D331" s="245" t="s">
        <v>4163</v>
      </c>
      <c r="E331" s="246"/>
      <c r="F331" s="66" t="s">
        <v>43</v>
      </c>
      <c r="G331" s="66"/>
      <c r="H331"/>
      <c r="I331"/>
      <c r="J331" s="29">
        <v>0</v>
      </c>
      <c r="K331" s="114">
        <v>1605</v>
      </c>
      <c r="L331" s="115">
        <v>1609</v>
      </c>
      <c r="M331" s="240" t="str">
        <f>CONCATENATE(LEFT(K331,3),"0")</f>
        <v>1600</v>
      </c>
      <c r="N331" s="240" t="str">
        <f>CONCATENATE(LEFT(L331,3),"0")</f>
        <v>1600</v>
      </c>
      <c r="O331" s="30">
        <f>L331-K331</f>
        <v>4</v>
      </c>
      <c r="P331" s="27">
        <v>0</v>
      </c>
      <c r="Q331" s="27">
        <v>0</v>
      </c>
      <c r="R331"/>
      <c r="S331" s="248"/>
      <c r="T331" s="35" t="s">
        <v>103</v>
      </c>
      <c r="U331" s="104">
        <v>51.0167</v>
      </c>
      <c r="V331" s="124">
        <v>4.4667000000000003</v>
      </c>
      <c r="W331" s="32">
        <v>0</v>
      </c>
      <c r="X331" s="33">
        <v>0</v>
      </c>
      <c r="Y331" s="127">
        <v>0</v>
      </c>
      <c r="Z331" s="133"/>
      <c r="AA331" s="249"/>
      <c r="AB331"/>
      <c r="AC331"/>
      <c r="AD331" s="249"/>
      <c r="AE331"/>
      <c r="AF331" s="248"/>
      <c r="AG331" s="249"/>
      <c r="AH331"/>
      <c r="AI331" s="248"/>
      <c r="AJ331" s="249"/>
      <c r="AK331"/>
      <c r="AL331" s="248"/>
      <c r="AM331" s="251"/>
      <c r="AN331" s="250"/>
      <c r="AO331"/>
      <c r="AP331"/>
      <c r="AQ331"/>
      <c r="AR331"/>
      <c r="AS331"/>
      <c r="AT331" s="249"/>
      <c r="AU331" s="248"/>
      <c r="AV331" s="249"/>
      <c r="AW331" s="248"/>
      <c r="AX331" s="249"/>
      <c r="AY331" s="249">
        <v>1</v>
      </c>
      <c r="AZ331" s="162">
        <f>IF(AND(K331&lt;=1570,L331&gt;=1540),1,0)</f>
        <v>0</v>
      </c>
      <c r="BA331" s="162">
        <f>IF(AND(K331&lt;=1608,L331&gt;=1571),1,0)</f>
        <v>1</v>
      </c>
      <c r="BB331" s="162">
        <f>IF(AND(K331&lt;=1621,L331&gt;=1609),1,0)</f>
        <v>1</v>
      </c>
      <c r="BC331" s="162">
        <f>IF(AND(K331&lt;=1648,L331&gt;=1622),1,0)</f>
        <v>0</v>
      </c>
      <c r="BD331" s="162">
        <f>IF(AND(K331&lt;=1680,L331&gt;=1649),1,0)</f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 s="209" t="str">
        <f t="shared" si="25"/>
        <v>Notactive</v>
      </c>
      <c r="BK331" s="209" t="str">
        <f t="shared" si="26"/>
        <v>Stayer</v>
      </c>
      <c r="BL331" s="209" t="str">
        <f t="shared" si="27"/>
        <v>Stayer</v>
      </c>
      <c r="BM331" s="209" t="str">
        <f t="shared" si="28"/>
        <v>Notactive</v>
      </c>
      <c r="BN331" s="209" t="str">
        <f t="shared" si="29"/>
        <v>Notactive</v>
      </c>
    </row>
    <row r="332" spans="1:66" ht="12" customHeight="1">
      <c r="A332" s="118" t="s">
        <v>2610</v>
      </c>
      <c r="B332" s="118" t="s">
        <v>2611</v>
      </c>
      <c r="C332" s="244" t="s">
        <v>2609</v>
      </c>
      <c r="D332" s="245" t="s">
        <v>4163</v>
      </c>
      <c r="E332" s="245"/>
      <c r="F332" s="66" t="s">
        <v>43</v>
      </c>
      <c r="G332" s="66"/>
      <c r="H332"/>
      <c r="I332"/>
      <c r="J332" s="29">
        <v>0</v>
      </c>
      <c r="K332" s="114">
        <v>1605</v>
      </c>
      <c r="L332" s="115">
        <v>1609</v>
      </c>
      <c r="M332" s="240" t="str">
        <f>CONCATENATE(LEFT(K332,3),"0")</f>
        <v>1600</v>
      </c>
      <c r="N332" s="240" t="str">
        <f>CONCATENATE(LEFT(L332,3),"0")</f>
        <v>1600</v>
      </c>
      <c r="O332" s="30">
        <f>L332-K332</f>
        <v>4</v>
      </c>
      <c r="P332" s="27">
        <v>0</v>
      </c>
      <c r="Q332" s="27">
        <v>0</v>
      </c>
      <c r="R332"/>
      <c r="S332" s="248"/>
      <c r="T332" s="35" t="s">
        <v>103</v>
      </c>
      <c r="U332" s="104">
        <v>51.0167</v>
      </c>
      <c r="V332" s="124">
        <v>4.4667000000000003</v>
      </c>
      <c r="W332" s="32">
        <v>0</v>
      </c>
      <c r="X332" s="33">
        <v>0</v>
      </c>
      <c r="Y332" s="127">
        <v>0</v>
      </c>
      <c r="Z332" s="133"/>
      <c r="AA332" s="249"/>
      <c r="AB332"/>
      <c r="AC332"/>
      <c r="AD332" s="249"/>
      <c r="AE332"/>
      <c r="AF332" s="248"/>
      <c r="AG332" s="249"/>
      <c r="AH332"/>
      <c r="AI332" s="248"/>
      <c r="AJ332" s="249"/>
      <c r="AK332"/>
      <c r="AL332" s="248"/>
      <c r="AM332" s="251"/>
      <c r="AN332" s="250"/>
      <c r="AO332"/>
      <c r="AP332"/>
      <c r="AQ332"/>
      <c r="AR332"/>
      <c r="AS332"/>
      <c r="AT332" s="249"/>
      <c r="AU332" s="248"/>
      <c r="AV332" s="249"/>
      <c r="AW332" s="248"/>
      <c r="AX332" s="249"/>
      <c r="AY332" s="249">
        <v>1</v>
      </c>
      <c r="AZ332" s="162">
        <f>IF(AND(K332&lt;=1570,L332&gt;=1540),1,0)</f>
        <v>0</v>
      </c>
      <c r="BA332" s="162">
        <f>IF(AND(K332&lt;=1608,L332&gt;=1571),1,0)</f>
        <v>1</v>
      </c>
      <c r="BB332" s="162">
        <f>IF(AND(K332&lt;=1621,L332&gt;=1609),1,0)</f>
        <v>1</v>
      </c>
      <c r="BC332" s="162">
        <f>IF(AND(K332&lt;=1648,L332&gt;=1622),1,0)</f>
        <v>0</v>
      </c>
      <c r="BD332" s="162">
        <f>IF(AND(K332&lt;=1680,L332&gt;=1649),1,0)</f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 s="209" t="str">
        <f t="shared" si="25"/>
        <v>Notactive</v>
      </c>
      <c r="BK332" s="209" t="str">
        <f t="shared" si="26"/>
        <v>Stayer</v>
      </c>
      <c r="BL332" s="209" t="str">
        <f t="shared" si="27"/>
        <v>Stayer</v>
      </c>
      <c r="BM332" s="209" t="str">
        <f t="shared" si="28"/>
        <v>Notactive</v>
      </c>
      <c r="BN332" s="209" t="str">
        <f t="shared" si="29"/>
        <v>Notactive</v>
      </c>
    </row>
    <row r="333" spans="1:66" ht="12" customHeight="1">
      <c r="A333" s="118" t="s">
        <v>2613</v>
      </c>
      <c r="B333" s="118" t="s">
        <v>2614</v>
      </c>
      <c r="C333" s="242" t="s">
        <v>2612</v>
      </c>
      <c r="D333" s="245" t="s">
        <v>4163</v>
      </c>
      <c r="E333" s="246"/>
      <c r="F333" s="114" t="s">
        <v>344</v>
      </c>
      <c r="G333" s="114"/>
      <c r="H333"/>
      <c r="I333"/>
      <c r="J333" s="29">
        <v>0</v>
      </c>
      <c r="K333" s="114">
        <v>1605</v>
      </c>
      <c r="L333" s="115">
        <v>1609</v>
      </c>
      <c r="M333" s="240" t="str">
        <f>CONCATENATE(LEFT(K333,3),"0")</f>
        <v>1600</v>
      </c>
      <c r="N333" s="240" t="str">
        <f>CONCATENATE(LEFT(L333,3),"0")</f>
        <v>1600</v>
      </c>
      <c r="O333" s="30">
        <f>L333-K333</f>
        <v>4</v>
      </c>
      <c r="P333" s="27">
        <v>0</v>
      </c>
      <c r="Q333" s="27">
        <v>0</v>
      </c>
      <c r="R333"/>
      <c r="S333" s="248"/>
      <c r="T333" s="35" t="s">
        <v>103</v>
      </c>
      <c r="U333" s="104">
        <v>51.0167</v>
      </c>
      <c r="V333" s="124">
        <v>4.4667000000000003</v>
      </c>
      <c r="W333" s="32">
        <v>0</v>
      </c>
      <c r="X333" s="33">
        <v>0</v>
      </c>
      <c r="Y333" s="127">
        <v>0</v>
      </c>
      <c r="Z333" s="133"/>
      <c r="AA333" s="249"/>
      <c r="AB333"/>
      <c r="AC333"/>
      <c r="AD333" s="249"/>
      <c r="AE333"/>
      <c r="AF333" s="248"/>
      <c r="AG333" s="249"/>
      <c r="AH333"/>
      <c r="AI333" s="248"/>
      <c r="AJ333" s="249"/>
      <c r="AK333"/>
      <c r="AL333" s="248"/>
      <c r="AM333" s="251"/>
      <c r="AN333" s="250"/>
      <c r="AO333"/>
      <c r="AP333"/>
      <c r="AQ333"/>
      <c r="AR333"/>
      <c r="AS333"/>
      <c r="AT333" s="249"/>
      <c r="AU333" s="248"/>
      <c r="AV333" s="249"/>
      <c r="AW333" s="248"/>
      <c r="AX333" s="249"/>
      <c r="AY333" s="249">
        <v>1</v>
      </c>
      <c r="AZ333" s="162">
        <f>IF(AND(K333&lt;=1570,L333&gt;=1540),1,0)</f>
        <v>0</v>
      </c>
      <c r="BA333" s="162">
        <f>IF(AND(K333&lt;=1608,L333&gt;=1571),1,0)</f>
        <v>1</v>
      </c>
      <c r="BB333" s="162">
        <f>IF(AND(K333&lt;=1621,L333&gt;=1609),1,0)</f>
        <v>1</v>
      </c>
      <c r="BC333" s="162">
        <f>IF(AND(K333&lt;=1648,L333&gt;=1622),1,0)</f>
        <v>0</v>
      </c>
      <c r="BD333" s="162">
        <f>IF(AND(K333&lt;=1680,L333&gt;=1649),1,0)</f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 s="209" t="str">
        <f t="shared" si="25"/>
        <v>Notactive</v>
      </c>
      <c r="BK333" s="209" t="str">
        <f t="shared" si="26"/>
        <v>Stayer</v>
      </c>
      <c r="BL333" s="209" t="str">
        <f t="shared" si="27"/>
        <v>Stayer</v>
      </c>
      <c r="BM333" s="209" t="str">
        <f t="shared" si="28"/>
        <v>Notactive</v>
      </c>
      <c r="BN333" s="209" t="str">
        <f t="shared" si="29"/>
        <v>Notactive</v>
      </c>
    </row>
    <row r="334" spans="1:66" ht="12" customHeight="1">
      <c r="A334" s="118" t="s">
        <v>2616</v>
      </c>
      <c r="B334" s="118" t="s">
        <v>2442</v>
      </c>
      <c r="C334" s="244" t="s">
        <v>2615</v>
      </c>
      <c r="D334" s="245" t="s">
        <v>4163</v>
      </c>
      <c r="E334" s="245"/>
      <c r="F334" s="66" t="s">
        <v>74</v>
      </c>
      <c r="G334" s="66"/>
      <c r="H334"/>
      <c r="I334"/>
      <c r="J334" s="29">
        <v>0</v>
      </c>
      <c r="K334" s="114">
        <v>1605</v>
      </c>
      <c r="L334" s="115">
        <v>1609</v>
      </c>
      <c r="M334" s="240" t="str">
        <f>CONCATENATE(LEFT(K334,3),"0")</f>
        <v>1600</v>
      </c>
      <c r="N334" s="240" t="str">
        <f>CONCATENATE(LEFT(L334,3),"0")</f>
        <v>1600</v>
      </c>
      <c r="O334" s="30">
        <f>L334-K334</f>
        <v>4</v>
      </c>
      <c r="P334" s="27">
        <v>0</v>
      </c>
      <c r="Q334" s="27">
        <v>0</v>
      </c>
      <c r="R334"/>
      <c r="S334" s="248"/>
      <c r="T334" s="35" t="s">
        <v>103</v>
      </c>
      <c r="U334" s="104">
        <v>51.0167</v>
      </c>
      <c r="V334" s="124">
        <v>4.4667000000000003</v>
      </c>
      <c r="W334" s="32">
        <v>0</v>
      </c>
      <c r="X334" s="33">
        <v>0</v>
      </c>
      <c r="Y334" s="127">
        <v>0</v>
      </c>
      <c r="Z334" s="133"/>
      <c r="AA334" s="249"/>
      <c r="AB334"/>
      <c r="AC334"/>
      <c r="AD334" s="249"/>
      <c r="AE334"/>
      <c r="AF334" s="248"/>
      <c r="AG334" s="249"/>
      <c r="AH334"/>
      <c r="AI334" s="248"/>
      <c r="AJ334" s="249"/>
      <c r="AK334"/>
      <c r="AL334" s="248"/>
      <c r="AM334" s="251"/>
      <c r="AN334" s="250"/>
      <c r="AO334"/>
      <c r="AP334"/>
      <c r="AQ334"/>
      <c r="AR334"/>
      <c r="AS334"/>
      <c r="AT334" s="249"/>
      <c r="AU334" s="248"/>
      <c r="AV334" s="249"/>
      <c r="AW334" s="248"/>
      <c r="AX334" s="249"/>
      <c r="AY334" s="249">
        <v>1</v>
      </c>
      <c r="AZ334" s="162">
        <f>IF(AND(K334&lt;=1570,L334&gt;=1540),1,0)</f>
        <v>0</v>
      </c>
      <c r="BA334" s="162">
        <f>IF(AND(K334&lt;=1608,L334&gt;=1571),1,0)</f>
        <v>1</v>
      </c>
      <c r="BB334" s="162">
        <f>IF(AND(K334&lt;=1621,L334&gt;=1609),1,0)</f>
        <v>1</v>
      </c>
      <c r="BC334" s="162">
        <f>IF(AND(K334&lt;=1648,L334&gt;=1622),1,0)</f>
        <v>0</v>
      </c>
      <c r="BD334" s="162">
        <f>IF(AND(K334&lt;=1680,L334&gt;=1649),1,0)</f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 s="209" t="str">
        <f t="shared" si="25"/>
        <v>Notactive</v>
      </c>
      <c r="BK334" s="209" t="str">
        <f t="shared" si="26"/>
        <v>Stayer</v>
      </c>
      <c r="BL334" s="209" t="str">
        <f t="shared" si="27"/>
        <v>Stayer</v>
      </c>
      <c r="BM334" s="209" t="str">
        <f t="shared" si="28"/>
        <v>Notactive</v>
      </c>
      <c r="BN334" s="209" t="str">
        <f t="shared" si="29"/>
        <v>Notactive</v>
      </c>
    </row>
    <row r="335" spans="1:66" ht="12" customHeight="1">
      <c r="A335" s="260" t="s">
        <v>2618</v>
      </c>
      <c r="B335" s="118" t="s">
        <v>2619</v>
      </c>
      <c r="C335" s="242" t="s">
        <v>2617</v>
      </c>
      <c r="D335" s="245" t="s">
        <v>4163</v>
      </c>
      <c r="E335" s="246"/>
      <c r="F335" s="66" t="s">
        <v>43</v>
      </c>
      <c r="G335" s="66"/>
      <c r="H335"/>
      <c r="I335"/>
      <c r="J335" s="29">
        <v>0</v>
      </c>
      <c r="K335" s="114">
        <v>1606</v>
      </c>
      <c r="L335" s="115">
        <v>1610</v>
      </c>
      <c r="M335" s="240" t="str">
        <f>CONCATENATE(LEFT(K335,3),"0")</f>
        <v>1600</v>
      </c>
      <c r="N335" s="240" t="str">
        <f>CONCATENATE(LEFT(L335,3),"0")</f>
        <v>1610</v>
      </c>
      <c r="O335" s="30">
        <f>L335-K335</f>
        <v>4</v>
      </c>
      <c r="P335" s="27">
        <v>0</v>
      </c>
      <c r="Q335" s="27">
        <v>0</v>
      </c>
      <c r="R335"/>
      <c r="S335" s="248"/>
      <c r="T335" s="35" t="s">
        <v>103</v>
      </c>
      <c r="U335" s="104">
        <v>51.0167</v>
      </c>
      <c r="V335" s="124">
        <v>4.4667000000000003</v>
      </c>
      <c r="W335" s="32">
        <v>0</v>
      </c>
      <c r="X335" s="32">
        <v>0</v>
      </c>
      <c r="Y335" s="127">
        <v>0</v>
      </c>
      <c r="Z335" s="133"/>
      <c r="AA335" s="265"/>
      <c r="AB335"/>
      <c r="AC335"/>
      <c r="AD335" s="249"/>
      <c r="AE335"/>
      <c r="AF335" s="248"/>
      <c r="AG335" s="265"/>
      <c r="AH335"/>
      <c r="AI335" s="248"/>
      <c r="AJ335" s="265"/>
      <c r="AK335"/>
      <c r="AL335" s="248"/>
      <c r="AM335" s="248"/>
      <c r="AN335" s="250"/>
      <c r="AO335"/>
      <c r="AP335"/>
      <c r="AQ335"/>
      <c r="AR335"/>
      <c r="AS335"/>
      <c r="AT335" s="249"/>
      <c r="AU335" s="248"/>
      <c r="AV335" s="249"/>
      <c r="AW335" s="248"/>
      <c r="AX335" s="249"/>
      <c r="AY335" s="249">
        <v>1</v>
      </c>
      <c r="AZ335" s="162">
        <f>IF(AND(K335&lt;=1570,L335&gt;=1540),1,0)</f>
        <v>0</v>
      </c>
      <c r="BA335" s="162">
        <f>IF(AND(K335&lt;=1608,L335&gt;=1571),1,0)</f>
        <v>1</v>
      </c>
      <c r="BB335" s="162">
        <f>IF(AND(K335&lt;=1621,L335&gt;=1609),1,0)</f>
        <v>1</v>
      </c>
      <c r="BC335" s="162">
        <f>IF(AND(K335&lt;=1648,L335&gt;=1622),1,0)</f>
        <v>0</v>
      </c>
      <c r="BD335" s="162">
        <f>IF(AND(K335&lt;=1680,L335&gt;=1649),1,0)</f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 s="209" t="str">
        <f t="shared" si="25"/>
        <v>Notactive</v>
      </c>
      <c r="BK335" s="209" t="str">
        <f t="shared" si="26"/>
        <v>Stayer</v>
      </c>
      <c r="BL335" s="209" t="str">
        <f t="shared" si="27"/>
        <v>Stayer</v>
      </c>
      <c r="BM335" s="209" t="str">
        <f t="shared" si="28"/>
        <v>Notactive</v>
      </c>
      <c r="BN335" s="209" t="str">
        <f t="shared" si="29"/>
        <v>Notactive</v>
      </c>
    </row>
    <row r="336" spans="1:66" ht="12" customHeight="1">
      <c r="A336" s="118" t="s">
        <v>2621</v>
      </c>
      <c r="B336" s="118" t="s">
        <v>2622</v>
      </c>
      <c r="C336" s="244" t="s">
        <v>2620</v>
      </c>
      <c r="D336" s="245" t="s">
        <v>4163</v>
      </c>
      <c r="E336" s="245"/>
      <c r="F336" s="66" t="s">
        <v>74</v>
      </c>
      <c r="G336" s="66"/>
      <c r="H336"/>
      <c r="I336"/>
      <c r="J336" s="29">
        <v>0</v>
      </c>
      <c r="K336" s="114">
        <v>1606</v>
      </c>
      <c r="L336" s="115">
        <v>1610</v>
      </c>
      <c r="M336" s="240" t="str">
        <f>CONCATENATE(LEFT(K336,3),"0")</f>
        <v>1600</v>
      </c>
      <c r="N336" s="240" t="str">
        <f>CONCATENATE(LEFT(L336,3),"0")</f>
        <v>1610</v>
      </c>
      <c r="O336" s="30">
        <f>L336-K336</f>
        <v>4</v>
      </c>
      <c r="P336" s="27">
        <v>0</v>
      </c>
      <c r="Q336" s="27">
        <v>0</v>
      </c>
      <c r="R336"/>
      <c r="S336" s="248"/>
      <c r="T336" s="35" t="s">
        <v>103</v>
      </c>
      <c r="U336" s="104">
        <v>51.0167</v>
      </c>
      <c r="V336" s="124">
        <v>4.4667000000000003</v>
      </c>
      <c r="W336" s="32">
        <v>0</v>
      </c>
      <c r="X336" s="33">
        <v>0</v>
      </c>
      <c r="Y336" s="127">
        <v>0</v>
      </c>
      <c r="Z336" s="133"/>
      <c r="AA336" s="249"/>
      <c r="AB336"/>
      <c r="AC336"/>
      <c r="AD336" s="249"/>
      <c r="AE336"/>
      <c r="AF336" s="248"/>
      <c r="AG336" s="249"/>
      <c r="AH336"/>
      <c r="AI336" s="248"/>
      <c r="AJ336" s="249"/>
      <c r="AK336"/>
      <c r="AL336" s="248"/>
      <c r="AM336" s="251"/>
      <c r="AN336" s="250"/>
      <c r="AO336"/>
      <c r="AP336"/>
      <c r="AQ336"/>
      <c r="AR336"/>
      <c r="AS336"/>
      <c r="AT336" s="249"/>
      <c r="AU336" s="248"/>
      <c r="AV336" s="249"/>
      <c r="AW336" s="248"/>
      <c r="AX336" s="249"/>
      <c r="AY336" s="249">
        <v>1</v>
      </c>
      <c r="AZ336" s="162">
        <f>IF(AND(K336&lt;=1570,L336&gt;=1540),1,0)</f>
        <v>0</v>
      </c>
      <c r="BA336" s="162">
        <f>IF(AND(K336&lt;=1608,L336&gt;=1571),1,0)</f>
        <v>1</v>
      </c>
      <c r="BB336" s="162">
        <f>IF(AND(K336&lt;=1621,L336&gt;=1609),1,0)</f>
        <v>1</v>
      </c>
      <c r="BC336" s="162">
        <f>IF(AND(K336&lt;=1648,L336&gt;=1622),1,0)</f>
        <v>0</v>
      </c>
      <c r="BD336" s="162">
        <f>IF(AND(K336&lt;=1680,L336&gt;=1649),1,0)</f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 s="209" t="str">
        <f t="shared" si="25"/>
        <v>Notactive</v>
      </c>
      <c r="BK336" s="209" t="str">
        <f t="shared" si="26"/>
        <v>Stayer</v>
      </c>
      <c r="BL336" s="209" t="str">
        <f t="shared" si="27"/>
        <v>Stayer</v>
      </c>
      <c r="BM336" s="209" t="str">
        <f t="shared" si="28"/>
        <v>Notactive</v>
      </c>
      <c r="BN336" s="209" t="str">
        <f t="shared" si="29"/>
        <v>Notactive</v>
      </c>
    </row>
    <row r="337" spans="1:66" ht="12" customHeight="1">
      <c r="A337" s="118" t="s">
        <v>2624</v>
      </c>
      <c r="B337" s="118" t="s">
        <v>2533</v>
      </c>
      <c r="C337" s="242" t="s">
        <v>2623</v>
      </c>
      <c r="D337" s="245" t="s">
        <v>4163</v>
      </c>
      <c r="E337" s="246"/>
      <c r="F337" s="66" t="s">
        <v>74</v>
      </c>
      <c r="G337" s="66"/>
      <c r="H337"/>
      <c r="I337"/>
      <c r="J337" s="29">
        <v>0</v>
      </c>
      <c r="K337" s="114">
        <v>1606</v>
      </c>
      <c r="L337" s="115">
        <v>1610</v>
      </c>
      <c r="M337" s="240" t="str">
        <f>CONCATENATE(LEFT(K337,3),"0")</f>
        <v>1600</v>
      </c>
      <c r="N337" s="240" t="str">
        <f>CONCATENATE(LEFT(L337,3),"0")</f>
        <v>1610</v>
      </c>
      <c r="O337" s="30">
        <f>L337-K337</f>
        <v>4</v>
      </c>
      <c r="P337" s="27">
        <v>0</v>
      </c>
      <c r="Q337" s="27">
        <v>0</v>
      </c>
      <c r="R337"/>
      <c r="S337" s="248"/>
      <c r="T337" s="35" t="s">
        <v>103</v>
      </c>
      <c r="U337" s="104">
        <v>51.0167</v>
      </c>
      <c r="V337" s="124">
        <v>4.4667000000000003</v>
      </c>
      <c r="W337" s="32">
        <v>0</v>
      </c>
      <c r="X337" s="33">
        <v>0</v>
      </c>
      <c r="Y337" s="127">
        <v>0</v>
      </c>
      <c r="Z337" s="133"/>
      <c r="AA337" s="249"/>
      <c r="AB337"/>
      <c r="AC337"/>
      <c r="AD337" s="249"/>
      <c r="AE337"/>
      <c r="AF337" s="248"/>
      <c r="AG337" s="249"/>
      <c r="AH337"/>
      <c r="AI337" s="248"/>
      <c r="AJ337" s="249"/>
      <c r="AK337"/>
      <c r="AL337" s="248"/>
      <c r="AM337" s="251"/>
      <c r="AN337" s="250"/>
      <c r="AO337"/>
      <c r="AP337"/>
      <c r="AQ337"/>
      <c r="AR337"/>
      <c r="AS337"/>
      <c r="AT337" s="249"/>
      <c r="AU337" s="248"/>
      <c r="AV337" s="249"/>
      <c r="AW337" s="248"/>
      <c r="AX337" s="249"/>
      <c r="AY337" s="249">
        <v>1</v>
      </c>
      <c r="AZ337" s="162">
        <f>IF(AND(K337&lt;=1570,L337&gt;=1540),1,0)</f>
        <v>0</v>
      </c>
      <c r="BA337" s="162">
        <f>IF(AND(K337&lt;=1608,L337&gt;=1571),1,0)</f>
        <v>1</v>
      </c>
      <c r="BB337" s="162">
        <f>IF(AND(K337&lt;=1621,L337&gt;=1609),1,0)</f>
        <v>1</v>
      </c>
      <c r="BC337" s="162">
        <f>IF(AND(K337&lt;=1648,L337&gt;=1622),1,0)</f>
        <v>0</v>
      </c>
      <c r="BD337" s="162">
        <f>IF(AND(K337&lt;=1680,L337&gt;=1649),1,0)</f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 s="209" t="str">
        <f t="shared" si="25"/>
        <v>Notactive</v>
      </c>
      <c r="BK337" s="209" t="str">
        <f t="shared" si="26"/>
        <v>Stayer</v>
      </c>
      <c r="BL337" s="209" t="str">
        <f t="shared" si="27"/>
        <v>Stayer</v>
      </c>
      <c r="BM337" s="209" t="str">
        <f t="shared" si="28"/>
        <v>Notactive</v>
      </c>
      <c r="BN337" s="209" t="str">
        <f t="shared" si="29"/>
        <v>Notactive</v>
      </c>
    </row>
    <row r="338" spans="1:66" ht="12" customHeight="1">
      <c r="A338" s="118" t="s">
        <v>2626</v>
      </c>
      <c r="B338" s="118" t="s">
        <v>2627</v>
      </c>
      <c r="C338" s="244" t="s">
        <v>2625</v>
      </c>
      <c r="D338" s="245" t="s">
        <v>4163</v>
      </c>
      <c r="E338" s="245"/>
      <c r="F338" s="66" t="s">
        <v>74</v>
      </c>
      <c r="G338" s="66"/>
      <c r="H338"/>
      <c r="I338"/>
      <c r="J338" s="29">
        <v>0</v>
      </c>
      <c r="K338" s="114">
        <v>1606</v>
      </c>
      <c r="L338" s="115">
        <v>1610</v>
      </c>
      <c r="M338" s="240" t="str">
        <f>CONCATENATE(LEFT(K338,3),"0")</f>
        <v>1600</v>
      </c>
      <c r="N338" s="240" t="str">
        <f>CONCATENATE(LEFT(L338,3),"0")</f>
        <v>1610</v>
      </c>
      <c r="O338" s="30">
        <f>L338-K338</f>
        <v>4</v>
      </c>
      <c r="P338" s="27">
        <v>0</v>
      </c>
      <c r="Q338" s="27">
        <v>0</v>
      </c>
      <c r="R338"/>
      <c r="S338" s="248"/>
      <c r="T338" s="35" t="s">
        <v>103</v>
      </c>
      <c r="U338" s="104">
        <v>51.0167</v>
      </c>
      <c r="V338" s="124">
        <v>4.4667000000000003</v>
      </c>
      <c r="W338" s="32">
        <v>0</v>
      </c>
      <c r="X338" s="33">
        <v>0</v>
      </c>
      <c r="Y338" s="127">
        <v>0</v>
      </c>
      <c r="Z338" s="133"/>
      <c r="AA338" s="249"/>
      <c r="AB338"/>
      <c r="AC338"/>
      <c r="AD338" s="249"/>
      <c r="AE338"/>
      <c r="AF338" s="248"/>
      <c r="AG338" s="249"/>
      <c r="AH338"/>
      <c r="AI338" s="248"/>
      <c r="AJ338" s="249"/>
      <c r="AK338"/>
      <c r="AL338" s="248"/>
      <c r="AM338" s="251"/>
      <c r="AN338" s="250"/>
      <c r="AO338"/>
      <c r="AP338"/>
      <c r="AQ338"/>
      <c r="AR338"/>
      <c r="AS338"/>
      <c r="AT338" s="249"/>
      <c r="AU338" s="248"/>
      <c r="AV338" s="249"/>
      <c r="AW338" s="248"/>
      <c r="AX338" s="249"/>
      <c r="AY338" s="249">
        <v>1</v>
      </c>
      <c r="AZ338" s="162">
        <f>IF(AND(K338&lt;=1570,L338&gt;=1540),1,0)</f>
        <v>0</v>
      </c>
      <c r="BA338" s="162">
        <f>IF(AND(K338&lt;=1608,L338&gt;=1571),1,0)</f>
        <v>1</v>
      </c>
      <c r="BB338" s="162">
        <f>IF(AND(K338&lt;=1621,L338&gt;=1609),1,0)</f>
        <v>1</v>
      </c>
      <c r="BC338" s="162">
        <f>IF(AND(K338&lt;=1648,L338&gt;=1622),1,0)</f>
        <v>0</v>
      </c>
      <c r="BD338" s="162">
        <f>IF(AND(K338&lt;=1680,L338&gt;=1649),1,0)</f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 s="209" t="str">
        <f t="shared" si="25"/>
        <v>Notactive</v>
      </c>
      <c r="BK338" s="209" t="str">
        <f t="shared" si="26"/>
        <v>Stayer</v>
      </c>
      <c r="BL338" s="209" t="str">
        <f t="shared" si="27"/>
        <v>Stayer</v>
      </c>
      <c r="BM338" s="209" t="str">
        <f t="shared" si="28"/>
        <v>Notactive</v>
      </c>
      <c r="BN338" s="209" t="str">
        <f t="shared" si="29"/>
        <v>Notactive</v>
      </c>
    </row>
    <row r="339" spans="1:66" ht="12" customHeight="1">
      <c r="A339" s="118" t="s">
        <v>2629</v>
      </c>
      <c r="B339" s="118" t="s">
        <v>2630</v>
      </c>
      <c r="C339" s="242" t="s">
        <v>2628</v>
      </c>
      <c r="D339" s="245" t="s">
        <v>4163</v>
      </c>
      <c r="E339" s="246"/>
      <c r="F339" s="114" t="s">
        <v>344</v>
      </c>
      <c r="G339" s="114"/>
      <c r="H339"/>
      <c r="I339"/>
      <c r="J339" s="29">
        <v>0</v>
      </c>
      <c r="K339" s="114">
        <v>1606</v>
      </c>
      <c r="L339" s="115">
        <v>1610</v>
      </c>
      <c r="M339" s="240" t="str">
        <f>CONCATENATE(LEFT(K339,3),"0")</f>
        <v>1600</v>
      </c>
      <c r="N339" s="240" t="str">
        <f>CONCATENATE(LEFT(L339,3),"0")</f>
        <v>1610</v>
      </c>
      <c r="O339" s="30">
        <f>L339-K339</f>
        <v>4</v>
      </c>
      <c r="P339" s="27">
        <v>0</v>
      </c>
      <c r="Q339" s="27">
        <v>0</v>
      </c>
      <c r="R339"/>
      <c r="S339" s="248"/>
      <c r="T339" s="35" t="s">
        <v>103</v>
      </c>
      <c r="U339" s="104">
        <v>51.0167</v>
      </c>
      <c r="V339" s="124">
        <v>4.4667000000000003</v>
      </c>
      <c r="W339" s="32">
        <v>0</v>
      </c>
      <c r="X339" s="33">
        <v>0</v>
      </c>
      <c r="Y339" s="127">
        <v>0</v>
      </c>
      <c r="Z339" s="133"/>
      <c r="AA339" s="249"/>
      <c r="AB339"/>
      <c r="AC339"/>
      <c r="AD339" s="249"/>
      <c r="AE339"/>
      <c r="AF339" s="248"/>
      <c r="AG339" s="249"/>
      <c r="AH339"/>
      <c r="AI339" s="248"/>
      <c r="AJ339" s="249"/>
      <c r="AK339"/>
      <c r="AL339" s="248"/>
      <c r="AM339" s="251"/>
      <c r="AN339" s="250"/>
      <c r="AO339"/>
      <c r="AP339"/>
      <c r="AQ339"/>
      <c r="AR339"/>
      <c r="AS339"/>
      <c r="AT339" s="249"/>
      <c r="AU339" s="248"/>
      <c r="AV339" s="249"/>
      <c r="AW339" s="248"/>
      <c r="AX339" s="249"/>
      <c r="AY339" s="249">
        <v>1</v>
      </c>
      <c r="AZ339" s="162">
        <f>IF(AND(K339&lt;=1570,L339&gt;=1540),1,0)</f>
        <v>0</v>
      </c>
      <c r="BA339" s="162">
        <f>IF(AND(K339&lt;=1608,L339&gt;=1571),1,0)</f>
        <v>1</v>
      </c>
      <c r="BB339" s="162">
        <f>IF(AND(K339&lt;=1621,L339&gt;=1609),1,0)</f>
        <v>1</v>
      </c>
      <c r="BC339" s="162">
        <f>IF(AND(K339&lt;=1648,L339&gt;=1622),1,0)</f>
        <v>0</v>
      </c>
      <c r="BD339" s="162">
        <f>IF(AND(K339&lt;=1680,L339&gt;=1649),1,0)</f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 s="209" t="str">
        <f t="shared" si="25"/>
        <v>Notactive</v>
      </c>
      <c r="BK339" s="209" t="str">
        <f t="shared" si="26"/>
        <v>Stayer</v>
      </c>
      <c r="BL339" s="209" t="str">
        <f t="shared" si="27"/>
        <v>Stayer</v>
      </c>
      <c r="BM339" s="209" t="str">
        <f t="shared" si="28"/>
        <v>Notactive</v>
      </c>
      <c r="BN339" s="209" t="str">
        <f t="shared" si="29"/>
        <v>Notactive</v>
      </c>
    </row>
    <row r="340" spans="1:66" ht="12" customHeight="1">
      <c r="A340" s="118" t="s">
        <v>2632</v>
      </c>
      <c r="B340" s="118" t="s">
        <v>2633</v>
      </c>
      <c r="C340" s="244" t="s">
        <v>2631</v>
      </c>
      <c r="D340" s="245" t="s">
        <v>4163</v>
      </c>
      <c r="E340" s="245"/>
      <c r="F340" s="66" t="s">
        <v>43</v>
      </c>
      <c r="G340" s="66"/>
      <c r="H340"/>
      <c r="I340"/>
      <c r="J340" s="29">
        <v>0</v>
      </c>
      <c r="K340" s="114">
        <v>1606</v>
      </c>
      <c r="L340" s="115">
        <v>1610</v>
      </c>
      <c r="M340" s="240" t="str">
        <f>CONCATENATE(LEFT(K340,3),"0")</f>
        <v>1600</v>
      </c>
      <c r="N340" s="240" t="str">
        <f>CONCATENATE(LEFT(L340,3),"0")</f>
        <v>1610</v>
      </c>
      <c r="O340" s="30">
        <f>L340-K340</f>
        <v>4</v>
      </c>
      <c r="P340" s="27">
        <v>0</v>
      </c>
      <c r="Q340" s="27">
        <v>0</v>
      </c>
      <c r="R340"/>
      <c r="S340" s="248"/>
      <c r="T340" s="35" t="s">
        <v>103</v>
      </c>
      <c r="U340" s="104">
        <v>51.0167</v>
      </c>
      <c r="V340" s="124">
        <v>4.4667000000000003</v>
      </c>
      <c r="W340" s="32">
        <v>0</v>
      </c>
      <c r="X340" s="33">
        <v>0</v>
      </c>
      <c r="Y340" s="127">
        <v>0</v>
      </c>
      <c r="Z340" s="133"/>
      <c r="AA340" s="249"/>
      <c r="AB340"/>
      <c r="AC340"/>
      <c r="AD340" s="249"/>
      <c r="AE340"/>
      <c r="AF340" s="248"/>
      <c r="AG340" s="249"/>
      <c r="AH340"/>
      <c r="AI340" s="248"/>
      <c r="AJ340" s="249"/>
      <c r="AK340"/>
      <c r="AL340" s="248"/>
      <c r="AM340" s="251"/>
      <c r="AN340" s="250"/>
      <c r="AO340"/>
      <c r="AP340"/>
      <c r="AQ340"/>
      <c r="AR340"/>
      <c r="AS340"/>
      <c r="AT340" s="249"/>
      <c r="AU340" s="248"/>
      <c r="AV340" s="249"/>
      <c r="AW340" s="248"/>
      <c r="AX340" s="249"/>
      <c r="AY340" s="249">
        <v>1</v>
      </c>
      <c r="AZ340" s="162">
        <f>IF(AND(K340&lt;=1570,L340&gt;=1540),1,0)</f>
        <v>0</v>
      </c>
      <c r="BA340" s="162">
        <f>IF(AND(K340&lt;=1608,L340&gt;=1571),1,0)</f>
        <v>1</v>
      </c>
      <c r="BB340" s="162">
        <f>IF(AND(K340&lt;=1621,L340&gt;=1609),1,0)</f>
        <v>1</v>
      </c>
      <c r="BC340" s="162">
        <f>IF(AND(K340&lt;=1648,L340&gt;=1622),1,0)</f>
        <v>0</v>
      </c>
      <c r="BD340" s="162">
        <f>IF(AND(K340&lt;=1680,L340&gt;=1649),1,0)</f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 s="209" t="str">
        <f t="shared" si="25"/>
        <v>Notactive</v>
      </c>
      <c r="BK340" s="209" t="str">
        <f t="shared" si="26"/>
        <v>Stayer</v>
      </c>
      <c r="BL340" s="209" t="str">
        <f t="shared" si="27"/>
        <v>Stayer</v>
      </c>
      <c r="BM340" s="209" t="str">
        <f t="shared" si="28"/>
        <v>Notactive</v>
      </c>
      <c r="BN340" s="209" t="str">
        <f t="shared" si="29"/>
        <v>Notactive</v>
      </c>
    </row>
    <row r="341" spans="1:66" ht="12" customHeight="1">
      <c r="A341" s="118" t="s">
        <v>2636</v>
      </c>
      <c r="B341" s="118" t="s">
        <v>1986</v>
      </c>
      <c r="C341" s="244" t="s">
        <v>2635</v>
      </c>
      <c r="D341" s="245" t="s">
        <v>4163</v>
      </c>
      <c r="E341" s="245"/>
      <c r="F341" s="66" t="s">
        <v>156</v>
      </c>
      <c r="G341" s="66"/>
      <c r="H341"/>
      <c r="I341"/>
      <c r="J341" s="29">
        <v>0</v>
      </c>
      <c r="K341" s="114">
        <v>1606</v>
      </c>
      <c r="L341" s="115">
        <v>1610</v>
      </c>
      <c r="M341" s="240" t="str">
        <f>CONCATENATE(LEFT(K341,3),"0")</f>
        <v>1600</v>
      </c>
      <c r="N341" s="240" t="str">
        <f>CONCATENATE(LEFT(L341,3),"0")</f>
        <v>1610</v>
      </c>
      <c r="O341" s="30">
        <f>L341-K341</f>
        <v>4</v>
      </c>
      <c r="P341" s="27">
        <v>0</v>
      </c>
      <c r="Q341" s="27">
        <v>0</v>
      </c>
      <c r="R341"/>
      <c r="S341" s="248"/>
      <c r="T341" s="35" t="s">
        <v>103</v>
      </c>
      <c r="U341" s="104">
        <v>51.0167</v>
      </c>
      <c r="V341" s="124">
        <v>4.4667000000000003</v>
      </c>
      <c r="W341" s="32">
        <v>0</v>
      </c>
      <c r="X341" s="33">
        <v>0</v>
      </c>
      <c r="Y341" s="127">
        <v>0</v>
      </c>
      <c r="Z341" s="133"/>
      <c r="AA341" s="249"/>
      <c r="AB341"/>
      <c r="AC341"/>
      <c r="AD341" s="249"/>
      <c r="AE341"/>
      <c r="AF341" s="248"/>
      <c r="AG341" s="249"/>
      <c r="AH341"/>
      <c r="AI341" s="248"/>
      <c r="AJ341" s="249"/>
      <c r="AK341"/>
      <c r="AL341" s="248"/>
      <c r="AM341" s="251"/>
      <c r="AN341" s="250"/>
      <c r="AO341"/>
      <c r="AP341"/>
      <c r="AQ341"/>
      <c r="AR341"/>
      <c r="AS341"/>
      <c r="AT341" s="249"/>
      <c r="AU341" s="248"/>
      <c r="AV341" s="249"/>
      <c r="AW341" s="248"/>
      <c r="AX341" s="249"/>
      <c r="AY341" s="249">
        <v>1</v>
      </c>
      <c r="AZ341" s="162">
        <f>IF(AND(K341&lt;=1570,L341&gt;=1540),1,0)</f>
        <v>0</v>
      </c>
      <c r="BA341" s="162">
        <f>IF(AND(K341&lt;=1608,L341&gt;=1571),1,0)</f>
        <v>1</v>
      </c>
      <c r="BB341" s="162">
        <f>IF(AND(K341&lt;=1621,L341&gt;=1609),1,0)</f>
        <v>1</v>
      </c>
      <c r="BC341" s="162">
        <f>IF(AND(K341&lt;=1648,L341&gt;=1622),1,0)</f>
        <v>0</v>
      </c>
      <c r="BD341" s="162">
        <f>IF(AND(K341&lt;=1680,L341&gt;=1649),1,0)</f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 s="209" t="str">
        <f t="shared" si="25"/>
        <v>Notactive</v>
      </c>
      <c r="BK341" s="209" t="str">
        <f t="shared" si="26"/>
        <v>Stayer</v>
      </c>
      <c r="BL341" s="209" t="str">
        <f t="shared" si="27"/>
        <v>Stayer</v>
      </c>
      <c r="BM341" s="209" t="str">
        <f t="shared" si="28"/>
        <v>Notactive</v>
      </c>
      <c r="BN341" s="209" t="str">
        <f t="shared" si="29"/>
        <v>Notactive</v>
      </c>
    </row>
    <row r="342" spans="1:66" ht="12" customHeight="1">
      <c r="A342" s="118" t="s">
        <v>2638</v>
      </c>
      <c r="B342" s="118" t="s">
        <v>2639</v>
      </c>
      <c r="C342" s="242" t="s">
        <v>2637</v>
      </c>
      <c r="D342" s="245" t="s">
        <v>4163</v>
      </c>
      <c r="E342" s="246"/>
      <c r="F342" s="66" t="s">
        <v>43</v>
      </c>
      <c r="G342" s="66"/>
      <c r="H342"/>
      <c r="I342"/>
      <c r="J342" s="29">
        <v>0</v>
      </c>
      <c r="K342" s="114">
        <v>1606</v>
      </c>
      <c r="L342" s="115">
        <v>1610</v>
      </c>
      <c r="M342" s="240" t="str">
        <f>CONCATENATE(LEFT(K342,3),"0")</f>
        <v>1600</v>
      </c>
      <c r="N342" s="240" t="str">
        <f>CONCATENATE(LEFT(L342,3),"0")</f>
        <v>1610</v>
      </c>
      <c r="O342" s="30">
        <f>L342-K342</f>
        <v>4</v>
      </c>
      <c r="P342" s="27">
        <v>0</v>
      </c>
      <c r="Q342" s="27">
        <v>0</v>
      </c>
      <c r="R342"/>
      <c r="S342" s="248"/>
      <c r="T342" s="35" t="s">
        <v>103</v>
      </c>
      <c r="U342" s="104">
        <v>51.0167</v>
      </c>
      <c r="V342" s="124">
        <v>4.4667000000000003</v>
      </c>
      <c r="W342" s="32">
        <v>0</v>
      </c>
      <c r="X342" s="33">
        <v>0</v>
      </c>
      <c r="Y342" s="127">
        <v>0</v>
      </c>
      <c r="Z342" s="133"/>
      <c r="AA342" s="249"/>
      <c r="AB342"/>
      <c r="AC342"/>
      <c r="AD342" s="249"/>
      <c r="AE342"/>
      <c r="AF342" s="248"/>
      <c r="AG342" s="249"/>
      <c r="AH342"/>
      <c r="AI342" s="248"/>
      <c r="AJ342" s="249"/>
      <c r="AK342"/>
      <c r="AL342" s="248"/>
      <c r="AM342" s="251"/>
      <c r="AN342" s="250"/>
      <c r="AO342"/>
      <c r="AP342"/>
      <c r="AQ342"/>
      <c r="AR342"/>
      <c r="AS342"/>
      <c r="AT342" s="249"/>
      <c r="AU342" s="248"/>
      <c r="AV342" s="249"/>
      <c r="AW342" s="248"/>
      <c r="AX342" s="249"/>
      <c r="AY342" s="249">
        <v>1</v>
      </c>
      <c r="AZ342" s="162">
        <f>IF(AND(K342&lt;=1570,L342&gt;=1540),1,0)</f>
        <v>0</v>
      </c>
      <c r="BA342" s="162">
        <f>IF(AND(K342&lt;=1608,L342&gt;=1571),1,0)</f>
        <v>1</v>
      </c>
      <c r="BB342" s="162">
        <f>IF(AND(K342&lt;=1621,L342&gt;=1609),1,0)</f>
        <v>1</v>
      </c>
      <c r="BC342" s="162">
        <f>IF(AND(K342&lt;=1648,L342&gt;=1622),1,0)</f>
        <v>0</v>
      </c>
      <c r="BD342" s="162">
        <f>IF(AND(K342&lt;=1680,L342&gt;=1649),1,0)</f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 s="209" t="str">
        <f t="shared" si="25"/>
        <v>Notactive</v>
      </c>
      <c r="BK342" s="209" t="str">
        <f t="shared" si="26"/>
        <v>Stayer</v>
      </c>
      <c r="BL342" s="209" t="str">
        <f t="shared" si="27"/>
        <v>Stayer</v>
      </c>
      <c r="BM342" s="209" t="str">
        <f t="shared" si="28"/>
        <v>Notactive</v>
      </c>
      <c r="BN342" s="209" t="str">
        <f t="shared" si="29"/>
        <v>Notactive</v>
      </c>
    </row>
    <row r="343" spans="1:66" ht="12" customHeight="1">
      <c r="A343" s="118" t="s">
        <v>2641</v>
      </c>
      <c r="B343" s="118" t="s">
        <v>2642</v>
      </c>
      <c r="C343" s="244" t="s">
        <v>2640</v>
      </c>
      <c r="D343" s="245" t="s">
        <v>4163</v>
      </c>
      <c r="E343" s="245"/>
      <c r="F343" s="66" t="s">
        <v>43</v>
      </c>
      <c r="G343" s="66"/>
      <c r="H343"/>
      <c r="I343"/>
      <c r="J343" s="29">
        <v>0</v>
      </c>
      <c r="K343" s="114">
        <v>1606</v>
      </c>
      <c r="L343" s="115">
        <v>1610</v>
      </c>
      <c r="M343" s="240" t="str">
        <f>CONCATENATE(LEFT(K343,3),"0")</f>
        <v>1600</v>
      </c>
      <c r="N343" s="240" t="str">
        <f>CONCATENATE(LEFT(L343,3),"0")</f>
        <v>1610</v>
      </c>
      <c r="O343" s="30">
        <f>L343-K343</f>
        <v>4</v>
      </c>
      <c r="P343" s="27">
        <v>0</v>
      </c>
      <c r="Q343" s="27">
        <v>0</v>
      </c>
      <c r="R343"/>
      <c r="S343" s="248"/>
      <c r="T343" s="35" t="s">
        <v>103</v>
      </c>
      <c r="U343" s="104">
        <v>51.0167</v>
      </c>
      <c r="V343" s="124">
        <v>4.4667000000000003</v>
      </c>
      <c r="W343" s="32">
        <v>0</v>
      </c>
      <c r="X343" s="33">
        <v>0</v>
      </c>
      <c r="Y343" s="127">
        <v>0</v>
      </c>
      <c r="Z343" s="133"/>
      <c r="AA343" s="249"/>
      <c r="AB343"/>
      <c r="AC343"/>
      <c r="AD343" s="249"/>
      <c r="AE343"/>
      <c r="AF343" s="248"/>
      <c r="AG343" s="249"/>
      <c r="AH343"/>
      <c r="AI343" s="248"/>
      <c r="AJ343" s="249"/>
      <c r="AK343"/>
      <c r="AL343" s="248"/>
      <c r="AM343" s="251"/>
      <c r="AN343" s="250"/>
      <c r="AO343"/>
      <c r="AP343"/>
      <c r="AQ343"/>
      <c r="AR343"/>
      <c r="AS343"/>
      <c r="AT343" s="249"/>
      <c r="AU343" s="248"/>
      <c r="AV343" s="249"/>
      <c r="AW343" s="248"/>
      <c r="AX343" s="249"/>
      <c r="AY343" s="249">
        <v>1</v>
      </c>
      <c r="AZ343" s="162">
        <f>IF(AND(K343&lt;=1570,L343&gt;=1540),1,0)</f>
        <v>0</v>
      </c>
      <c r="BA343" s="162">
        <f>IF(AND(K343&lt;=1608,L343&gt;=1571),1,0)</f>
        <v>1</v>
      </c>
      <c r="BB343" s="162">
        <f>IF(AND(K343&lt;=1621,L343&gt;=1609),1,0)</f>
        <v>1</v>
      </c>
      <c r="BC343" s="162">
        <f>IF(AND(K343&lt;=1648,L343&gt;=1622),1,0)</f>
        <v>0</v>
      </c>
      <c r="BD343" s="162">
        <f>IF(AND(K343&lt;=1680,L343&gt;=1649),1,0)</f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 s="209" t="str">
        <f t="shared" si="25"/>
        <v>Notactive</v>
      </c>
      <c r="BK343" s="209" t="str">
        <f t="shared" si="26"/>
        <v>Stayer</v>
      </c>
      <c r="BL343" s="209" t="str">
        <f t="shared" si="27"/>
        <v>Stayer</v>
      </c>
      <c r="BM343" s="209" t="str">
        <f t="shared" si="28"/>
        <v>Notactive</v>
      </c>
      <c r="BN343" s="209" t="str">
        <f t="shared" si="29"/>
        <v>Notactive</v>
      </c>
    </row>
    <row r="344" spans="1:66" ht="12" customHeight="1">
      <c r="A344" s="118" t="s">
        <v>2647</v>
      </c>
      <c r="B344" s="118" t="s">
        <v>2648</v>
      </c>
      <c r="C344" s="242" t="s">
        <v>2646</v>
      </c>
      <c r="D344" s="245" t="s">
        <v>4163</v>
      </c>
      <c r="E344" s="246"/>
      <c r="F344" s="66" t="s">
        <v>43</v>
      </c>
      <c r="G344" s="66"/>
      <c r="H344"/>
      <c r="I344"/>
      <c r="J344" s="29">
        <v>0</v>
      </c>
      <c r="K344" s="114">
        <v>1607</v>
      </c>
      <c r="L344" s="115">
        <v>1611</v>
      </c>
      <c r="M344" s="240" t="str">
        <f>CONCATENATE(LEFT(K344,3),"0")</f>
        <v>1600</v>
      </c>
      <c r="N344" s="240" t="str">
        <f>CONCATENATE(LEFT(L344,3),"0")</f>
        <v>1610</v>
      </c>
      <c r="O344" s="30">
        <f>L344-K344</f>
        <v>4</v>
      </c>
      <c r="P344" s="27">
        <v>0</v>
      </c>
      <c r="Q344" s="27">
        <v>0</v>
      </c>
      <c r="R344"/>
      <c r="S344" s="248"/>
      <c r="T344" s="35" t="s">
        <v>103</v>
      </c>
      <c r="U344" s="104">
        <v>51.0167</v>
      </c>
      <c r="V344" s="124">
        <v>4.4667000000000003</v>
      </c>
      <c r="W344" s="32">
        <v>0</v>
      </c>
      <c r="X344" s="33">
        <v>0</v>
      </c>
      <c r="Y344" s="127">
        <v>0</v>
      </c>
      <c r="Z344" s="133"/>
      <c r="AA344" s="249"/>
      <c r="AB344"/>
      <c r="AC344"/>
      <c r="AD344" s="249"/>
      <c r="AE344"/>
      <c r="AF344" s="248"/>
      <c r="AG344" s="249"/>
      <c r="AH344"/>
      <c r="AI344" s="248"/>
      <c r="AJ344" s="249"/>
      <c r="AK344"/>
      <c r="AL344" s="248"/>
      <c r="AM344" s="251"/>
      <c r="AN344" s="250"/>
      <c r="AO344"/>
      <c r="AP344"/>
      <c r="AQ344"/>
      <c r="AR344"/>
      <c r="AS344"/>
      <c r="AT344" s="249"/>
      <c r="AU344" s="248"/>
      <c r="AV344" s="249"/>
      <c r="AW344" s="248"/>
      <c r="AX344" s="249"/>
      <c r="AY344" s="249">
        <v>1</v>
      </c>
      <c r="AZ344" s="162">
        <f>IF(AND(K344&lt;=1570,L344&gt;=1540),1,0)</f>
        <v>0</v>
      </c>
      <c r="BA344" s="162">
        <f>IF(AND(K344&lt;=1608,L344&gt;=1571),1,0)</f>
        <v>1</v>
      </c>
      <c r="BB344" s="162">
        <f>IF(AND(K344&lt;=1621,L344&gt;=1609),1,0)</f>
        <v>1</v>
      </c>
      <c r="BC344" s="162">
        <f>IF(AND(K344&lt;=1648,L344&gt;=1622),1,0)</f>
        <v>0</v>
      </c>
      <c r="BD344" s="162">
        <f>IF(AND(K344&lt;=1680,L344&gt;=1649),1,0)</f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 s="209" t="str">
        <f t="shared" si="25"/>
        <v>Notactive</v>
      </c>
      <c r="BK344" s="209" t="str">
        <f t="shared" si="26"/>
        <v>Stayer</v>
      </c>
      <c r="BL344" s="209" t="str">
        <f t="shared" si="27"/>
        <v>Stayer</v>
      </c>
      <c r="BM344" s="209" t="str">
        <f t="shared" si="28"/>
        <v>Notactive</v>
      </c>
      <c r="BN344" s="209" t="str">
        <f t="shared" si="29"/>
        <v>Notactive</v>
      </c>
    </row>
    <row r="345" spans="1:66" ht="12" customHeight="1">
      <c r="A345" s="118" t="s">
        <v>2650</v>
      </c>
      <c r="B345" s="118" t="s">
        <v>2651</v>
      </c>
      <c r="C345" s="244" t="s">
        <v>2649</v>
      </c>
      <c r="D345" s="245" t="s">
        <v>4163</v>
      </c>
      <c r="E345" s="245"/>
      <c r="F345" s="66" t="s">
        <v>74</v>
      </c>
      <c r="G345" s="66"/>
      <c r="H345"/>
      <c r="I345"/>
      <c r="J345" s="29">
        <v>0</v>
      </c>
      <c r="K345" s="114">
        <v>1607</v>
      </c>
      <c r="L345" s="115">
        <v>1611</v>
      </c>
      <c r="M345" s="240" t="str">
        <f>CONCATENATE(LEFT(K345,3),"0")</f>
        <v>1600</v>
      </c>
      <c r="N345" s="240" t="str">
        <f>CONCATENATE(LEFT(L345,3),"0")</f>
        <v>1610</v>
      </c>
      <c r="O345" s="30">
        <f>L345-K345</f>
        <v>4</v>
      </c>
      <c r="P345" s="27">
        <v>0</v>
      </c>
      <c r="Q345" s="27">
        <v>0</v>
      </c>
      <c r="R345"/>
      <c r="S345" s="248"/>
      <c r="T345" s="35" t="s">
        <v>103</v>
      </c>
      <c r="U345" s="104">
        <v>51.0167</v>
      </c>
      <c r="V345" s="124">
        <v>4.4667000000000003</v>
      </c>
      <c r="W345" s="32">
        <v>0</v>
      </c>
      <c r="X345" s="33">
        <v>0</v>
      </c>
      <c r="Y345" s="127">
        <v>0</v>
      </c>
      <c r="Z345" s="133"/>
      <c r="AA345" s="249"/>
      <c r="AB345"/>
      <c r="AC345"/>
      <c r="AD345" s="249"/>
      <c r="AE345"/>
      <c r="AF345" s="248"/>
      <c r="AG345" s="249"/>
      <c r="AH345"/>
      <c r="AI345" s="248"/>
      <c r="AJ345" s="249"/>
      <c r="AK345"/>
      <c r="AL345" s="248"/>
      <c r="AM345" s="251"/>
      <c r="AN345" s="250"/>
      <c r="AO345"/>
      <c r="AP345"/>
      <c r="AQ345"/>
      <c r="AR345"/>
      <c r="AS345"/>
      <c r="AT345" s="249"/>
      <c r="AU345" s="248"/>
      <c r="AV345" s="249"/>
      <c r="AW345" s="248"/>
      <c r="AX345" s="249"/>
      <c r="AY345" s="249">
        <v>1</v>
      </c>
      <c r="AZ345" s="162">
        <f>IF(AND(K345&lt;=1570,L345&gt;=1540),1,0)</f>
        <v>0</v>
      </c>
      <c r="BA345" s="162">
        <f>IF(AND(K345&lt;=1608,L345&gt;=1571),1,0)</f>
        <v>1</v>
      </c>
      <c r="BB345" s="162">
        <f>IF(AND(K345&lt;=1621,L345&gt;=1609),1,0)</f>
        <v>1</v>
      </c>
      <c r="BC345" s="162">
        <f>IF(AND(K345&lt;=1648,L345&gt;=1622),1,0)</f>
        <v>0</v>
      </c>
      <c r="BD345" s="162">
        <f>IF(AND(K345&lt;=1680,L345&gt;=1649),1,0)</f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 s="209" t="str">
        <f t="shared" si="25"/>
        <v>Notactive</v>
      </c>
      <c r="BK345" s="209" t="str">
        <f t="shared" si="26"/>
        <v>Stayer</v>
      </c>
      <c r="BL345" s="209" t="str">
        <f t="shared" si="27"/>
        <v>Stayer</v>
      </c>
      <c r="BM345" s="209" t="str">
        <f t="shared" si="28"/>
        <v>Notactive</v>
      </c>
      <c r="BN345" s="209" t="str">
        <f t="shared" si="29"/>
        <v>Notactive</v>
      </c>
    </row>
    <row r="346" spans="1:66" ht="12" customHeight="1">
      <c r="A346" s="118" t="s">
        <v>2655</v>
      </c>
      <c r="B346" s="118" t="s">
        <v>2627</v>
      </c>
      <c r="C346" s="244" t="s">
        <v>2654</v>
      </c>
      <c r="D346" s="245" t="s">
        <v>4163</v>
      </c>
      <c r="E346" s="245"/>
      <c r="F346" s="114" t="s">
        <v>344</v>
      </c>
      <c r="G346" s="114"/>
      <c r="H346"/>
      <c r="I346"/>
      <c r="J346" s="29">
        <v>0</v>
      </c>
      <c r="K346" s="114">
        <v>1608</v>
      </c>
      <c r="L346" s="115">
        <v>1612</v>
      </c>
      <c r="M346" s="240" t="str">
        <f>CONCATENATE(LEFT(K346,3),"0")</f>
        <v>1600</v>
      </c>
      <c r="N346" s="240" t="str">
        <f>CONCATENATE(LEFT(L346,3),"0")</f>
        <v>1610</v>
      </c>
      <c r="O346" s="30">
        <f>L346-K346</f>
        <v>4</v>
      </c>
      <c r="P346" s="27">
        <v>0</v>
      </c>
      <c r="Q346" s="27">
        <v>0</v>
      </c>
      <c r="R346"/>
      <c r="S346" s="248"/>
      <c r="T346" s="35" t="s">
        <v>103</v>
      </c>
      <c r="U346" s="104">
        <v>51.0167</v>
      </c>
      <c r="V346" s="124">
        <v>4.4667000000000003</v>
      </c>
      <c r="W346" s="32">
        <v>0</v>
      </c>
      <c r="X346" s="33">
        <v>0</v>
      </c>
      <c r="Y346" s="127">
        <v>0</v>
      </c>
      <c r="Z346" s="133"/>
      <c r="AA346" s="249"/>
      <c r="AB346"/>
      <c r="AC346"/>
      <c r="AD346" s="249"/>
      <c r="AE346"/>
      <c r="AF346" s="248"/>
      <c r="AG346" s="249"/>
      <c r="AH346"/>
      <c r="AI346" s="248"/>
      <c r="AJ346" s="249"/>
      <c r="AK346"/>
      <c r="AL346" s="248"/>
      <c r="AM346" s="251"/>
      <c r="AN346" s="250"/>
      <c r="AO346"/>
      <c r="AP346"/>
      <c r="AQ346"/>
      <c r="AR346"/>
      <c r="AS346"/>
      <c r="AT346" s="249"/>
      <c r="AU346" s="248"/>
      <c r="AV346" s="249"/>
      <c r="AW346" s="248"/>
      <c r="AX346" s="249"/>
      <c r="AY346" s="249">
        <v>1</v>
      </c>
      <c r="AZ346" s="162">
        <f>IF(AND(K346&lt;=1570,L346&gt;=1540),1,0)</f>
        <v>0</v>
      </c>
      <c r="BA346" s="162">
        <f>IF(AND(K346&lt;=1608,L346&gt;=1571),1,0)</f>
        <v>1</v>
      </c>
      <c r="BB346" s="162">
        <f>IF(AND(K346&lt;=1621,L346&gt;=1609),1,0)</f>
        <v>1</v>
      </c>
      <c r="BC346" s="162">
        <f>IF(AND(K346&lt;=1648,L346&gt;=1622),1,0)</f>
        <v>0</v>
      </c>
      <c r="BD346" s="162">
        <f>IF(AND(K346&lt;=1680,L346&gt;=1649),1,0)</f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 s="209" t="str">
        <f t="shared" si="25"/>
        <v>Notactive</v>
      </c>
      <c r="BK346" s="209" t="str">
        <f t="shared" si="26"/>
        <v>Stayer</v>
      </c>
      <c r="BL346" s="209" t="str">
        <f t="shared" si="27"/>
        <v>Stayer</v>
      </c>
      <c r="BM346" s="209" t="str">
        <f t="shared" si="28"/>
        <v>Notactive</v>
      </c>
      <c r="BN346" s="209" t="str">
        <f t="shared" si="29"/>
        <v>Notactive</v>
      </c>
    </row>
    <row r="347" spans="1:66" ht="12" customHeight="1">
      <c r="A347" s="118" t="s">
        <v>2657</v>
      </c>
      <c r="B347" s="118" t="s">
        <v>2658</v>
      </c>
      <c r="C347" s="242" t="s">
        <v>2656</v>
      </c>
      <c r="D347" s="245" t="s">
        <v>4163</v>
      </c>
      <c r="E347" s="246"/>
      <c r="F347" s="66" t="s">
        <v>156</v>
      </c>
      <c r="G347" s="66"/>
      <c r="H347"/>
      <c r="I347"/>
      <c r="J347" s="29">
        <v>0</v>
      </c>
      <c r="K347" s="114">
        <v>1608</v>
      </c>
      <c r="L347" s="115">
        <v>1612</v>
      </c>
      <c r="M347" s="240" t="str">
        <f>CONCATENATE(LEFT(K347,3),"0")</f>
        <v>1600</v>
      </c>
      <c r="N347" s="240" t="str">
        <f>CONCATENATE(LEFT(L347,3),"0")</f>
        <v>1610</v>
      </c>
      <c r="O347" s="30">
        <f>L347-K347</f>
        <v>4</v>
      </c>
      <c r="P347" s="27">
        <v>0</v>
      </c>
      <c r="Q347" s="27">
        <v>0</v>
      </c>
      <c r="R347"/>
      <c r="S347" s="248"/>
      <c r="T347" s="35" t="s">
        <v>103</v>
      </c>
      <c r="U347" s="104">
        <v>51.0167</v>
      </c>
      <c r="V347" s="124">
        <v>4.4667000000000003</v>
      </c>
      <c r="W347" s="32">
        <v>0</v>
      </c>
      <c r="X347" s="33">
        <v>0</v>
      </c>
      <c r="Y347" s="127">
        <v>0</v>
      </c>
      <c r="Z347" s="133"/>
      <c r="AA347" s="249"/>
      <c r="AB347"/>
      <c r="AC347"/>
      <c r="AD347" s="249"/>
      <c r="AE347"/>
      <c r="AF347" s="248"/>
      <c r="AG347" s="249"/>
      <c r="AH347"/>
      <c r="AI347" s="248"/>
      <c r="AJ347" s="249"/>
      <c r="AK347"/>
      <c r="AL347" s="248"/>
      <c r="AM347" s="251"/>
      <c r="AN347" s="250"/>
      <c r="AO347"/>
      <c r="AP347"/>
      <c r="AQ347"/>
      <c r="AR347"/>
      <c r="AS347"/>
      <c r="AT347" s="249"/>
      <c r="AU347" s="248"/>
      <c r="AV347" s="249"/>
      <c r="AW347" s="248"/>
      <c r="AX347" s="249"/>
      <c r="AY347" s="249">
        <v>1</v>
      </c>
      <c r="AZ347" s="162">
        <f>IF(AND(K347&lt;=1570,L347&gt;=1540),1,0)</f>
        <v>0</v>
      </c>
      <c r="BA347" s="162">
        <f>IF(AND(K347&lt;=1608,L347&gt;=1571),1,0)</f>
        <v>1</v>
      </c>
      <c r="BB347" s="162">
        <f>IF(AND(K347&lt;=1621,L347&gt;=1609),1,0)</f>
        <v>1</v>
      </c>
      <c r="BC347" s="162">
        <f>IF(AND(K347&lt;=1648,L347&gt;=1622),1,0)</f>
        <v>0</v>
      </c>
      <c r="BD347" s="162">
        <f>IF(AND(K347&lt;=1680,L347&gt;=1649),1,0)</f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 s="209" t="str">
        <f t="shared" si="25"/>
        <v>Notactive</v>
      </c>
      <c r="BK347" s="209" t="str">
        <f t="shared" si="26"/>
        <v>Stayer</v>
      </c>
      <c r="BL347" s="209" t="str">
        <f t="shared" si="27"/>
        <v>Stayer</v>
      </c>
      <c r="BM347" s="209" t="str">
        <f t="shared" si="28"/>
        <v>Notactive</v>
      </c>
      <c r="BN347" s="209" t="str">
        <f t="shared" si="29"/>
        <v>Notactive</v>
      </c>
    </row>
    <row r="348" spans="1:66" ht="12" customHeight="1">
      <c r="A348" s="118" t="s">
        <v>2662</v>
      </c>
      <c r="B348" s="118" t="s">
        <v>2663</v>
      </c>
      <c r="C348" s="244" t="s">
        <v>2661</v>
      </c>
      <c r="D348" s="245" t="s">
        <v>4163</v>
      </c>
      <c r="E348" s="245"/>
      <c r="F348" s="66" t="s">
        <v>43</v>
      </c>
      <c r="G348" s="66"/>
      <c r="H348"/>
      <c r="I348"/>
      <c r="J348" s="29">
        <v>0</v>
      </c>
      <c r="K348" s="114">
        <v>1608</v>
      </c>
      <c r="L348" s="115">
        <v>1612</v>
      </c>
      <c r="M348" s="240" t="str">
        <f>CONCATENATE(LEFT(K348,3),"0")</f>
        <v>1600</v>
      </c>
      <c r="N348" s="240" t="str">
        <f>CONCATENATE(LEFT(L348,3),"0")</f>
        <v>1610</v>
      </c>
      <c r="O348" s="30">
        <f>L348-K348</f>
        <v>4</v>
      </c>
      <c r="P348" s="27">
        <v>0</v>
      </c>
      <c r="Q348" s="27">
        <v>0</v>
      </c>
      <c r="R348"/>
      <c r="S348" s="248"/>
      <c r="T348" s="35" t="s">
        <v>103</v>
      </c>
      <c r="U348" s="104">
        <v>51.0167</v>
      </c>
      <c r="V348" s="124">
        <v>4.4667000000000003</v>
      </c>
      <c r="W348" s="32">
        <v>0</v>
      </c>
      <c r="X348" s="33">
        <v>0</v>
      </c>
      <c r="Y348" s="127">
        <v>0</v>
      </c>
      <c r="Z348" s="133"/>
      <c r="AA348" s="249"/>
      <c r="AB348"/>
      <c r="AC348"/>
      <c r="AD348" s="249"/>
      <c r="AE348"/>
      <c r="AF348" s="248"/>
      <c r="AG348" s="249"/>
      <c r="AH348"/>
      <c r="AI348" s="248"/>
      <c r="AJ348" s="249"/>
      <c r="AK348"/>
      <c r="AL348" s="248"/>
      <c r="AM348" s="251"/>
      <c r="AN348" s="250"/>
      <c r="AO348"/>
      <c r="AP348"/>
      <c r="AQ348"/>
      <c r="AR348"/>
      <c r="AS348"/>
      <c r="AT348" s="249"/>
      <c r="AU348" s="248"/>
      <c r="AV348" s="249"/>
      <c r="AW348" s="248"/>
      <c r="AX348" s="249"/>
      <c r="AY348" s="249">
        <v>1</v>
      </c>
      <c r="AZ348" s="162">
        <f>IF(AND(K348&lt;=1570,L348&gt;=1540),1,0)</f>
        <v>0</v>
      </c>
      <c r="BA348" s="162">
        <f>IF(AND(K348&lt;=1608,L348&gt;=1571),1,0)</f>
        <v>1</v>
      </c>
      <c r="BB348" s="162">
        <f>IF(AND(K348&lt;=1621,L348&gt;=1609),1,0)</f>
        <v>1</v>
      </c>
      <c r="BC348" s="162">
        <f>IF(AND(K348&lt;=1648,L348&gt;=1622),1,0)</f>
        <v>0</v>
      </c>
      <c r="BD348" s="162">
        <f>IF(AND(K348&lt;=1680,L348&gt;=1649),1,0)</f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 s="209" t="str">
        <f t="shared" si="25"/>
        <v>Notactive</v>
      </c>
      <c r="BK348" s="209" t="str">
        <f t="shared" si="26"/>
        <v>Stayer</v>
      </c>
      <c r="BL348" s="209" t="str">
        <f t="shared" si="27"/>
        <v>Stayer</v>
      </c>
      <c r="BM348" s="209" t="str">
        <f t="shared" si="28"/>
        <v>Notactive</v>
      </c>
      <c r="BN348" s="209" t="str">
        <f t="shared" si="29"/>
        <v>Notactive</v>
      </c>
    </row>
    <row r="349" spans="1:66" ht="12" customHeight="1">
      <c r="A349" s="118" t="s">
        <v>2665</v>
      </c>
      <c r="B349" s="118" t="s">
        <v>2666</v>
      </c>
      <c r="C349" s="242" t="s">
        <v>2664</v>
      </c>
      <c r="D349" s="245" t="s">
        <v>4163</v>
      </c>
      <c r="E349" s="246"/>
      <c r="F349" s="66" t="s">
        <v>43</v>
      </c>
      <c r="G349" s="66"/>
      <c r="H349"/>
      <c r="I349"/>
      <c r="J349" s="29">
        <v>0</v>
      </c>
      <c r="K349" s="114">
        <v>1608</v>
      </c>
      <c r="L349" s="115">
        <v>1612</v>
      </c>
      <c r="M349" s="240" t="str">
        <f>CONCATENATE(LEFT(K349,3),"0")</f>
        <v>1600</v>
      </c>
      <c r="N349" s="240" t="str">
        <f>CONCATENATE(LEFT(L349,3),"0")</f>
        <v>1610</v>
      </c>
      <c r="O349" s="30">
        <f>L349-K349</f>
        <v>4</v>
      </c>
      <c r="P349" s="27">
        <v>0</v>
      </c>
      <c r="Q349" s="27">
        <v>0</v>
      </c>
      <c r="R349"/>
      <c r="S349" s="248"/>
      <c r="T349" s="35" t="s">
        <v>103</v>
      </c>
      <c r="U349" s="104">
        <v>51.0167</v>
      </c>
      <c r="V349" s="124">
        <v>4.4667000000000003</v>
      </c>
      <c r="W349" s="32">
        <v>0</v>
      </c>
      <c r="X349" s="33">
        <v>0</v>
      </c>
      <c r="Y349" s="127">
        <v>0</v>
      </c>
      <c r="Z349" s="133"/>
      <c r="AA349" s="249"/>
      <c r="AB349"/>
      <c r="AC349"/>
      <c r="AD349" s="249"/>
      <c r="AE349"/>
      <c r="AF349" s="248"/>
      <c r="AG349" s="249"/>
      <c r="AH349"/>
      <c r="AI349" s="248"/>
      <c r="AJ349" s="249"/>
      <c r="AK349"/>
      <c r="AL349" s="248"/>
      <c r="AM349" s="251"/>
      <c r="AN349" s="250"/>
      <c r="AO349"/>
      <c r="AP349"/>
      <c r="AQ349"/>
      <c r="AR349"/>
      <c r="AS349"/>
      <c r="AT349" s="249"/>
      <c r="AU349" s="248"/>
      <c r="AV349" s="249"/>
      <c r="AW349" s="248"/>
      <c r="AX349" s="249"/>
      <c r="AY349" s="249">
        <v>1</v>
      </c>
      <c r="AZ349" s="162">
        <f>IF(AND(K349&lt;=1570,L349&gt;=1540),1,0)</f>
        <v>0</v>
      </c>
      <c r="BA349" s="162">
        <f>IF(AND(K349&lt;=1608,L349&gt;=1571),1,0)</f>
        <v>1</v>
      </c>
      <c r="BB349" s="162">
        <f>IF(AND(K349&lt;=1621,L349&gt;=1609),1,0)</f>
        <v>1</v>
      </c>
      <c r="BC349" s="162">
        <f>IF(AND(K349&lt;=1648,L349&gt;=1622),1,0)</f>
        <v>0</v>
      </c>
      <c r="BD349" s="162">
        <f>IF(AND(K349&lt;=1680,L349&gt;=1649),1,0)</f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 s="209" t="str">
        <f t="shared" si="25"/>
        <v>Notactive</v>
      </c>
      <c r="BK349" s="209" t="str">
        <f t="shared" si="26"/>
        <v>Stayer</v>
      </c>
      <c r="BL349" s="209" t="str">
        <f t="shared" si="27"/>
        <v>Stayer</v>
      </c>
      <c r="BM349" s="209" t="str">
        <f t="shared" si="28"/>
        <v>Notactive</v>
      </c>
      <c r="BN349" s="209" t="str">
        <f t="shared" si="29"/>
        <v>Notactive</v>
      </c>
    </row>
    <row r="350" spans="1:66" ht="12" customHeight="1">
      <c r="A350" s="118" t="s">
        <v>2668</v>
      </c>
      <c r="B350" s="118" t="s">
        <v>2669</v>
      </c>
      <c r="C350" s="244" t="s">
        <v>2667</v>
      </c>
      <c r="D350" s="245" t="s">
        <v>4163</v>
      </c>
      <c r="E350" s="245"/>
      <c r="F350" s="66" t="s">
        <v>43</v>
      </c>
      <c r="G350" s="66"/>
      <c r="H350"/>
      <c r="I350"/>
      <c r="J350" s="29">
        <v>0</v>
      </c>
      <c r="K350" s="114">
        <v>1608</v>
      </c>
      <c r="L350" s="115">
        <v>1612</v>
      </c>
      <c r="M350" s="240" t="str">
        <f>CONCATENATE(LEFT(K350,3),"0")</f>
        <v>1600</v>
      </c>
      <c r="N350" s="240" t="str">
        <f>CONCATENATE(LEFT(L350,3),"0")</f>
        <v>1610</v>
      </c>
      <c r="O350" s="30">
        <f>L350-K350</f>
        <v>4</v>
      </c>
      <c r="P350" s="27">
        <v>0</v>
      </c>
      <c r="Q350" s="27">
        <v>0</v>
      </c>
      <c r="R350"/>
      <c r="S350" s="248"/>
      <c r="T350" s="35" t="s">
        <v>103</v>
      </c>
      <c r="U350" s="104">
        <v>51.0167</v>
      </c>
      <c r="V350" s="124">
        <v>4.4667000000000003</v>
      </c>
      <c r="W350" s="32">
        <v>0</v>
      </c>
      <c r="X350" s="33">
        <v>0</v>
      </c>
      <c r="Y350" s="127">
        <v>0</v>
      </c>
      <c r="Z350" s="133"/>
      <c r="AA350" s="249"/>
      <c r="AB350"/>
      <c r="AC350"/>
      <c r="AD350" s="249"/>
      <c r="AE350"/>
      <c r="AF350" s="248"/>
      <c r="AG350" s="249"/>
      <c r="AH350"/>
      <c r="AI350" s="248"/>
      <c r="AJ350" s="249"/>
      <c r="AK350"/>
      <c r="AL350" s="248"/>
      <c r="AM350" s="251"/>
      <c r="AN350" s="250"/>
      <c r="AO350"/>
      <c r="AP350"/>
      <c r="AQ350"/>
      <c r="AR350"/>
      <c r="AS350"/>
      <c r="AT350" s="249"/>
      <c r="AU350" s="248"/>
      <c r="AV350" s="249"/>
      <c r="AW350" s="248"/>
      <c r="AX350" s="249"/>
      <c r="AY350" s="249">
        <v>1</v>
      </c>
      <c r="AZ350" s="162">
        <f>IF(AND(K350&lt;=1570,L350&gt;=1540),1,0)</f>
        <v>0</v>
      </c>
      <c r="BA350" s="162">
        <f>IF(AND(K350&lt;=1608,L350&gt;=1571),1,0)</f>
        <v>1</v>
      </c>
      <c r="BB350" s="162">
        <f>IF(AND(K350&lt;=1621,L350&gt;=1609),1,0)</f>
        <v>1</v>
      </c>
      <c r="BC350" s="162">
        <f>IF(AND(K350&lt;=1648,L350&gt;=1622),1,0)</f>
        <v>0</v>
      </c>
      <c r="BD350" s="162">
        <f>IF(AND(K350&lt;=1680,L350&gt;=1649),1,0)</f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 s="209" t="str">
        <f t="shared" si="25"/>
        <v>Notactive</v>
      </c>
      <c r="BK350" s="209" t="str">
        <f t="shared" si="26"/>
        <v>Stayer</v>
      </c>
      <c r="BL350" s="209" t="str">
        <f t="shared" si="27"/>
        <v>Stayer</v>
      </c>
      <c r="BM350" s="209" t="str">
        <f t="shared" si="28"/>
        <v>Notactive</v>
      </c>
      <c r="BN350" s="209" t="str">
        <f t="shared" si="29"/>
        <v>Notactive</v>
      </c>
    </row>
    <row r="351" spans="1:66" ht="12" customHeight="1">
      <c r="A351" s="118" t="s">
        <v>2671</v>
      </c>
      <c r="B351" s="118" t="s">
        <v>2463</v>
      </c>
      <c r="C351" s="244" t="s">
        <v>2670</v>
      </c>
      <c r="D351" s="245" t="s">
        <v>4163</v>
      </c>
      <c r="E351" s="245"/>
      <c r="F351" s="66" t="s">
        <v>74</v>
      </c>
      <c r="G351" s="66"/>
      <c r="H351"/>
      <c r="I351"/>
      <c r="J351" s="29">
        <v>0</v>
      </c>
      <c r="K351" s="114">
        <v>1608</v>
      </c>
      <c r="L351" s="115">
        <v>1612</v>
      </c>
      <c r="M351" s="240" t="str">
        <f>CONCATENATE(LEFT(K351,3),"0")</f>
        <v>1600</v>
      </c>
      <c r="N351" s="240" t="str">
        <f>CONCATENATE(LEFT(L351,3),"0")</f>
        <v>1610</v>
      </c>
      <c r="O351" s="30">
        <f>L351-K351</f>
        <v>4</v>
      </c>
      <c r="P351" s="27">
        <v>0</v>
      </c>
      <c r="Q351" s="27">
        <v>0</v>
      </c>
      <c r="R351"/>
      <c r="S351" s="248"/>
      <c r="T351" s="35" t="s">
        <v>103</v>
      </c>
      <c r="U351" s="104">
        <v>51.0167</v>
      </c>
      <c r="V351" s="124">
        <v>4.4667000000000003</v>
      </c>
      <c r="W351" s="32">
        <v>0</v>
      </c>
      <c r="X351" s="33">
        <v>0</v>
      </c>
      <c r="Y351" s="127">
        <v>0</v>
      </c>
      <c r="Z351" s="133"/>
      <c r="AA351" s="249"/>
      <c r="AB351"/>
      <c r="AC351"/>
      <c r="AD351" s="249"/>
      <c r="AE351"/>
      <c r="AF351" s="248"/>
      <c r="AG351" s="249"/>
      <c r="AH351"/>
      <c r="AI351" s="248"/>
      <c r="AJ351" s="249"/>
      <c r="AK351"/>
      <c r="AL351" s="248"/>
      <c r="AM351" s="251"/>
      <c r="AN351" s="250"/>
      <c r="AO351"/>
      <c r="AP351"/>
      <c r="AQ351"/>
      <c r="AR351"/>
      <c r="AS351"/>
      <c r="AT351" s="249"/>
      <c r="AU351" s="248"/>
      <c r="AV351" s="249"/>
      <c r="AW351" s="248"/>
      <c r="AX351" s="249"/>
      <c r="AY351" s="249">
        <v>1</v>
      </c>
      <c r="AZ351" s="162">
        <f>IF(AND(K351&lt;=1570,L351&gt;=1540),1,0)</f>
        <v>0</v>
      </c>
      <c r="BA351" s="162">
        <f>IF(AND(K351&lt;=1608,L351&gt;=1571),1,0)</f>
        <v>1</v>
      </c>
      <c r="BB351" s="162">
        <f>IF(AND(K351&lt;=1621,L351&gt;=1609),1,0)</f>
        <v>1</v>
      </c>
      <c r="BC351" s="162">
        <f>IF(AND(K351&lt;=1648,L351&gt;=1622),1,0)</f>
        <v>0</v>
      </c>
      <c r="BD351" s="162">
        <f>IF(AND(K351&lt;=1680,L351&gt;=1649),1,0)</f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 s="209" t="str">
        <f t="shared" si="25"/>
        <v>Notactive</v>
      </c>
      <c r="BK351" s="209" t="str">
        <f t="shared" si="26"/>
        <v>Stayer</v>
      </c>
      <c r="BL351" s="209" t="str">
        <f t="shared" si="27"/>
        <v>Stayer</v>
      </c>
      <c r="BM351" s="209" t="str">
        <f t="shared" si="28"/>
        <v>Notactive</v>
      </c>
      <c r="BN351" s="209" t="str">
        <f t="shared" si="29"/>
        <v>Notactive</v>
      </c>
    </row>
    <row r="352" spans="1:66" ht="12" customHeight="1">
      <c r="A352" s="118" t="s">
        <v>2675</v>
      </c>
      <c r="B352" s="118" t="s">
        <v>2676</v>
      </c>
      <c r="C352" s="242" t="s">
        <v>2674</v>
      </c>
      <c r="D352" s="245" t="s">
        <v>4163</v>
      </c>
      <c r="E352" s="246"/>
      <c r="F352" s="66" t="s">
        <v>43</v>
      </c>
      <c r="G352" s="66"/>
      <c r="H352"/>
      <c r="I352"/>
      <c r="J352" s="29">
        <v>0</v>
      </c>
      <c r="K352" s="114">
        <v>1609</v>
      </c>
      <c r="L352" s="115">
        <v>1613</v>
      </c>
      <c r="M352" s="240" t="str">
        <f>CONCATENATE(LEFT(K352,3),"0")</f>
        <v>1600</v>
      </c>
      <c r="N352" s="240" t="str">
        <f>CONCATENATE(LEFT(L352,3),"0")</f>
        <v>1610</v>
      </c>
      <c r="O352" s="30">
        <f>L352-K352</f>
        <v>4</v>
      </c>
      <c r="P352" s="27">
        <v>0</v>
      </c>
      <c r="Q352" s="27">
        <v>0</v>
      </c>
      <c r="R352"/>
      <c r="S352" s="248"/>
      <c r="T352" s="35" t="s">
        <v>103</v>
      </c>
      <c r="U352" s="104">
        <v>51.0167</v>
      </c>
      <c r="V352" s="124">
        <v>4.4667000000000003</v>
      </c>
      <c r="W352" s="32">
        <v>0</v>
      </c>
      <c r="X352" s="33">
        <v>0</v>
      </c>
      <c r="Y352" s="127">
        <v>0</v>
      </c>
      <c r="Z352" s="133"/>
      <c r="AA352" s="249"/>
      <c r="AB352"/>
      <c r="AC352"/>
      <c r="AD352" s="249"/>
      <c r="AE352"/>
      <c r="AF352" s="248"/>
      <c r="AG352" s="249"/>
      <c r="AH352"/>
      <c r="AI352" s="248"/>
      <c r="AJ352" s="249"/>
      <c r="AK352"/>
      <c r="AL352" s="248"/>
      <c r="AM352" s="251"/>
      <c r="AN352" s="250"/>
      <c r="AO352"/>
      <c r="AP352"/>
      <c r="AQ352"/>
      <c r="AR352"/>
      <c r="AS352"/>
      <c r="AT352" s="249"/>
      <c r="AU352" s="248"/>
      <c r="AV352" s="249"/>
      <c r="AW352" s="248"/>
      <c r="AX352" s="249"/>
      <c r="AY352" s="249">
        <v>1</v>
      </c>
      <c r="AZ352" s="162">
        <f>IF(AND(K352&lt;=1570,L352&gt;=1540),1,0)</f>
        <v>0</v>
      </c>
      <c r="BA352" s="162">
        <f>IF(AND(K352&lt;=1608,L352&gt;=1571),1,0)</f>
        <v>0</v>
      </c>
      <c r="BB352" s="162">
        <f>IF(AND(K352&lt;=1621,L352&gt;=1609),1,0)</f>
        <v>1</v>
      </c>
      <c r="BC352" s="162">
        <f>IF(AND(K352&lt;=1648,L352&gt;=1622),1,0)</f>
        <v>0</v>
      </c>
      <c r="BD352" s="162">
        <f>IF(AND(K352&lt;=1680,L352&gt;=1649),1,0)</f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 s="209" t="str">
        <f t="shared" si="25"/>
        <v>Notactive</v>
      </c>
      <c r="BK352" s="209" t="str">
        <f t="shared" si="26"/>
        <v>Notactive</v>
      </c>
      <c r="BL352" s="209" t="str">
        <f t="shared" si="27"/>
        <v>Stayer</v>
      </c>
      <c r="BM352" s="209" t="str">
        <f t="shared" si="28"/>
        <v>Notactive</v>
      </c>
      <c r="BN352" s="209" t="str">
        <f t="shared" si="29"/>
        <v>Notactive</v>
      </c>
    </row>
    <row r="353" spans="1:66" ht="12" customHeight="1">
      <c r="A353" s="118" t="s">
        <v>2678</v>
      </c>
      <c r="B353" s="118" t="s">
        <v>2679</v>
      </c>
      <c r="C353" s="244" t="s">
        <v>2677</v>
      </c>
      <c r="D353" s="245" t="s">
        <v>4163</v>
      </c>
      <c r="E353" s="245"/>
      <c r="F353" s="66" t="s">
        <v>156</v>
      </c>
      <c r="G353" s="66"/>
      <c r="H353"/>
      <c r="I353"/>
      <c r="J353" s="29">
        <v>0</v>
      </c>
      <c r="K353" s="114">
        <v>1609</v>
      </c>
      <c r="L353" s="115">
        <v>1613</v>
      </c>
      <c r="M353" s="240" t="str">
        <f>CONCATENATE(LEFT(K353,3),"0")</f>
        <v>1600</v>
      </c>
      <c r="N353" s="240" t="str">
        <f>CONCATENATE(LEFT(L353,3),"0")</f>
        <v>1610</v>
      </c>
      <c r="O353" s="30">
        <f>L353-K353</f>
        <v>4</v>
      </c>
      <c r="P353" s="27">
        <v>0</v>
      </c>
      <c r="Q353" s="27">
        <v>0</v>
      </c>
      <c r="R353"/>
      <c r="S353" s="248"/>
      <c r="T353" s="35" t="s">
        <v>103</v>
      </c>
      <c r="U353" s="104">
        <v>51.0167</v>
      </c>
      <c r="V353" s="124">
        <v>4.4667000000000003</v>
      </c>
      <c r="W353" s="32">
        <v>0</v>
      </c>
      <c r="X353" s="33">
        <v>0</v>
      </c>
      <c r="Y353" s="127">
        <v>0</v>
      </c>
      <c r="Z353" s="133"/>
      <c r="AA353" s="249"/>
      <c r="AB353"/>
      <c r="AC353"/>
      <c r="AD353" s="249"/>
      <c r="AE353"/>
      <c r="AF353" s="248"/>
      <c r="AG353" s="249"/>
      <c r="AH353"/>
      <c r="AI353" s="248"/>
      <c r="AJ353" s="249"/>
      <c r="AK353"/>
      <c r="AL353" s="248"/>
      <c r="AM353" s="251"/>
      <c r="AN353" s="250"/>
      <c r="AO353"/>
      <c r="AP353"/>
      <c r="AQ353"/>
      <c r="AR353"/>
      <c r="AS353"/>
      <c r="AT353" s="249"/>
      <c r="AU353" s="248"/>
      <c r="AV353" s="249"/>
      <c r="AW353" s="248"/>
      <c r="AX353" s="249"/>
      <c r="AY353" s="249">
        <v>1</v>
      </c>
      <c r="AZ353" s="162">
        <f>IF(AND(K353&lt;=1570,L353&gt;=1540),1,0)</f>
        <v>0</v>
      </c>
      <c r="BA353" s="162">
        <f>IF(AND(K353&lt;=1608,L353&gt;=1571),1,0)</f>
        <v>0</v>
      </c>
      <c r="BB353" s="162">
        <f>IF(AND(K353&lt;=1621,L353&gt;=1609),1,0)</f>
        <v>1</v>
      </c>
      <c r="BC353" s="162">
        <f>IF(AND(K353&lt;=1648,L353&gt;=1622),1,0)</f>
        <v>0</v>
      </c>
      <c r="BD353" s="162">
        <f>IF(AND(K353&lt;=1680,L353&gt;=1649),1,0)</f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 s="209" t="str">
        <f t="shared" si="25"/>
        <v>Notactive</v>
      </c>
      <c r="BK353" s="209" t="str">
        <f t="shared" si="26"/>
        <v>Notactive</v>
      </c>
      <c r="BL353" s="209" t="str">
        <f t="shared" si="27"/>
        <v>Stayer</v>
      </c>
      <c r="BM353" s="209" t="str">
        <f t="shared" si="28"/>
        <v>Notactive</v>
      </c>
      <c r="BN353" s="209" t="str">
        <f t="shared" si="29"/>
        <v>Notactive</v>
      </c>
    </row>
    <row r="354" spans="1:66" ht="12" customHeight="1">
      <c r="A354" s="118" t="s">
        <v>2681</v>
      </c>
      <c r="B354" s="118" t="s">
        <v>2682</v>
      </c>
      <c r="C354" s="242" t="s">
        <v>2680</v>
      </c>
      <c r="D354" s="245" t="s">
        <v>4163</v>
      </c>
      <c r="E354" s="246"/>
      <c r="F354" s="66" t="s">
        <v>43</v>
      </c>
      <c r="G354" s="66"/>
      <c r="H354"/>
      <c r="I354"/>
      <c r="J354" s="29">
        <v>0</v>
      </c>
      <c r="K354" s="114">
        <v>1609</v>
      </c>
      <c r="L354" s="115">
        <v>1613</v>
      </c>
      <c r="M354" s="240" t="str">
        <f>CONCATENATE(LEFT(K354,3),"0")</f>
        <v>1600</v>
      </c>
      <c r="N354" s="240" t="str">
        <f>CONCATENATE(LEFT(L354,3),"0")</f>
        <v>1610</v>
      </c>
      <c r="O354" s="30">
        <f>L354-K354</f>
        <v>4</v>
      </c>
      <c r="P354" s="27">
        <v>0</v>
      </c>
      <c r="Q354" s="27">
        <v>0</v>
      </c>
      <c r="R354"/>
      <c r="S354" s="248"/>
      <c r="T354" s="35" t="s">
        <v>103</v>
      </c>
      <c r="U354" s="104">
        <v>51.0167</v>
      </c>
      <c r="V354" s="124">
        <v>4.4667000000000003</v>
      </c>
      <c r="W354" s="32">
        <v>0</v>
      </c>
      <c r="X354" s="33">
        <v>0</v>
      </c>
      <c r="Y354" s="127">
        <v>0</v>
      </c>
      <c r="Z354" s="133"/>
      <c r="AA354" s="249"/>
      <c r="AB354"/>
      <c r="AC354"/>
      <c r="AD354" s="249"/>
      <c r="AE354"/>
      <c r="AF354" s="248"/>
      <c r="AG354" s="249"/>
      <c r="AH354"/>
      <c r="AI354" s="248"/>
      <c r="AJ354" s="249"/>
      <c r="AK354"/>
      <c r="AL354" s="248"/>
      <c r="AM354" s="251"/>
      <c r="AN354" s="250"/>
      <c r="AO354"/>
      <c r="AP354"/>
      <c r="AQ354"/>
      <c r="AR354"/>
      <c r="AS354"/>
      <c r="AT354" s="249"/>
      <c r="AU354" s="248"/>
      <c r="AV354" s="249"/>
      <c r="AW354" s="248"/>
      <c r="AX354" s="249"/>
      <c r="AY354" s="249">
        <v>1</v>
      </c>
      <c r="AZ354" s="162">
        <f>IF(AND(K354&lt;=1570,L354&gt;=1540),1,0)</f>
        <v>0</v>
      </c>
      <c r="BA354" s="162">
        <f>IF(AND(K354&lt;=1608,L354&gt;=1571),1,0)</f>
        <v>0</v>
      </c>
      <c r="BB354" s="162">
        <f>IF(AND(K354&lt;=1621,L354&gt;=1609),1,0)</f>
        <v>1</v>
      </c>
      <c r="BC354" s="162">
        <f>IF(AND(K354&lt;=1648,L354&gt;=1622),1,0)</f>
        <v>0</v>
      </c>
      <c r="BD354" s="162">
        <f>IF(AND(K354&lt;=1680,L354&gt;=1649),1,0)</f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 s="209" t="str">
        <f t="shared" si="25"/>
        <v>Notactive</v>
      </c>
      <c r="BK354" s="209" t="str">
        <f t="shared" si="26"/>
        <v>Notactive</v>
      </c>
      <c r="BL354" s="209" t="str">
        <f t="shared" si="27"/>
        <v>Stayer</v>
      </c>
      <c r="BM354" s="209" t="str">
        <f t="shared" si="28"/>
        <v>Notactive</v>
      </c>
      <c r="BN354" s="209" t="str">
        <f t="shared" si="29"/>
        <v>Notactive</v>
      </c>
    </row>
    <row r="355" spans="1:66" ht="12" customHeight="1">
      <c r="A355" s="118" t="s">
        <v>2684</v>
      </c>
      <c r="B355" s="118" t="s">
        <v>2652</v>
      </c>
      <c r="C355" s="244" t="s">
        <v>2683</v>
      </c>
      <c r="D355" s="245" t="s">
        <v>4163</v>
      </c>
      <c r="E355" s="245"/>
      <c r="F355" s="66" t="s">
        <v>43</v>
      </c>
      <c r="G355" s="66"/>
      <c r="H355"/>
      <c r="I355"/>
      <c r="J355" s="29">
        <v>0</v>
      </c>
      <c r="K355" s="114">
        <v>1609</v>
      </c>
      <c r="L355" s="115">
        <v>1613</v>
      </c>
      <c r="M355" s="240" t="str">
        <f>CONCATENATE(LEFT(K355,3),"0")</f>
        <v>1600</v>
      </c>
      <c r="N355" s="240" t="str">
        <f>CONCATENATE(LEFT(L355,3),"0")</f>
        <v>1610</v>
      </c>
      <c r="O355" s="30">
        <f>L355-K355</f>
        <v>4</v>
      </c>
      <c r="P355" s="27">
        <v>0</v>
      </c>
      <c r="Q355" s="27">
        <v>0</v>
      </c>
      <c r="R355"/>
      <c r="S355" s="248"/>
      <c r="T355" s="35" t="s">
        <v>103</v>
      </c>
      <c r="U355" s="104">
        <v>51.0167</v>
      </c>
      <c r="V355" s="124">
        <v>4.4667000000000003</v>
      </c>
      <c r="W355" s="32">
        <v>0</v>
      </c>
      <c r="X355" s="33">
        <v>0</v>
      </c>
      <c r="Y355" s="127">
        <v>0</v>
      </c>
      <c r="Z355" s="133"/>
      <c r="AA355" s="249"/>
      <c r="AB355"/>
      <c r="AC355"/>
      <c r="AD355" s="249"/>
      <c r="AE355"/>
      <c r="AF355" s="248"/>
      <c r="AG355" s="249"/>
      <c r="AH355"/>
      <c r="AI355" s="248"/>
      <c r="AJ355" s="249"/>
      <c r="AK355"/>
      <c r="AL355" s="248"/>
      <c r="AM355" s="251"/>
      <c r="AN355" s="250"/>
      <c r="AO355"/>
      <c r="AP355"/>
      <c r="AQ355"/>
      <c r="AR355"/>
      <c r="AS355"/>
      <c r="AT355" s="249"/>
      <c r="AU355" s="248"/>
      <c r="AV355" s="249"/>
      <c r="AW355" s="248"/>
      <c r="AX355" s="249"/>
      <c r="AY355" s="249">
        <v>1</v>
      </c>
      <c r="AZ355" s="162">
        <f>IF(AND(K355&lt;=1570,L355&gt;=1540),1,0)</f>
        <v>0</v>
      </c>
      <c r="BA355" s="162">
        <f>IF(AND(K355&lt;=1608,L355&gt;=1571),1,0)</f>
        <v>0</v>
      </c>
      <c r="BB355" s="162">
        <f>IF(AND(K355&lt;=1621,L355&gt;=1609),1,0)</f>
        <v>1</v>
      </c>
      <c r="BC355" s="162">
        <f>IF(AND(K355&lt;=1648,L355&gt;=1622),1,0)</f>
        <v>0</v>
      </c>
      <c r="BD355" s="162">
        <f>IF(AND(K355&lt;=1680,L355&gt;=1649),1,0)</f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 s="209" t="str">
        <f t="shared" si="25"/>
        <v>Notactive</v>
      </c>
      <c r="BK355" s="209" t="str">
        <f t="shared" si="26"/>
        <v>Notactive</v>
      </c>
      <c r="BL355" s="209" t="str">
        <f t="shared" si="27"/>
        <v>Stayer</v>
      </c>
      <c r="BM355" s="209" t="str">
        <f t="shared" si="28"/>
        <v>Notactive</v>
      </c>
      <c r="BN355" s="209" t="str">
        <f t="shared" si="29"/>
        <v>Notactive</v>
      </c>
    </row>
    <row r="356" spans="1:66" ht="12" customHeight="1">
      <c r="A356" s="118" t="s">
        <v>2686</v>
      </c>
      <c r="B356" s="118" t="s">
        <v>2687</v>
      </c>
      <c r="C356" s="242" t="s">
        <v>2685</v>
      </c>
      <c r="D356" s="245" t="s">
        <v>4163</v>
      </c>
      <c r="E356" s="246"/>
      <c r="F356" s="114" t="s">
        <v>344</v>
      </c>
      <c r="G356" s="114"/>
      <c r="H356"/>
      <c r="I356"/>
      <c r="J356" s="29">
        <v>0</v>
      </c>
      <c r="K356" s="114">
        <v>1609</v>
      </c>
      <c r="L356" s="115">
        <v>1613</v>
      </c>
      <c r="M356" s="240" t="str">
        <f>CONCATENATE(LEFT(K356,3),"0")</f>
        <v>1600</v>
      </c>
      <c r="N356" s="240" t="str">
        <f>CONCATENATE(LEFT(L356,3),"0")</f>
        <v>1610</v>
      </c>
      <c r="O356" s="30">
        <f>L356-K356</f>
        <v>4</v>
      </c>
      <c r="P356" s="27">
        <v>0</v>
      </c>
      <c r="Q356" s="27">
        <v>0</v>
      </c>
      <c r="R356"/>
      <c r="S356" s="248"/>
      <c r="T356" s="35" t="s">
        <v>103</v>
      </c>
      <c r="U356" s="104">
        <v>51.0167</v>
      </c>
      <c r="V356" s="124">
        <v>4.4667000000000003</v>
      </c>
      <c r="W356" s="32">
        <v>0</v>
      </c>
      <c r="X356" s="33">
        <v>0</v>
      </c>
      <c r="Y356" s="127">
        <v>0</v>
      </c>
      <c r="Z356" s="133"/>
      <c r="AA356" s="249"/>
      <c r="AB356"/>
      <c r="AC356"/>
      <c r="AD356" s="249"/>
      <c r="AE356"/>
      <c r="AF356" s="248"/>
      <c r="AG356" s="249"/>
      <c r="AH356"/>
      <c r="AI356" s="248"/>
      <c r="AJ356" s="249"/>
      <c r="AK356"/>
      <c r="AL356" s="248"/>
      <c r="AM356" s="251"/>
      <c r="AN356" s="250"/>
      <c r="AO356"/>
      <c r="AP356"/>
      <c r="AQ356"/>
      <c r="AR356"/>
      <c r="AS356"/>
      <c r="AT356" s="249"/>
      <c r="AU356" s="248"/>
      <c r="AV356" s="249"/>
      <c r="AW356" s="248"/>
      <c r="AX356" s="249"/>
      <c r="AY356" s="249">
        <v>1</v>
      </c>
      <c r="AZ356" s="162">
        <f>IF(AND(K356&lt;=1570,L356&gt;=1540),1,0)</f>
        <v>0</v>
      </c>
      <c r="BA356" s="162">
        <f>IF(AND(K356&lt;=1608,L356&gt;=1571),1,0)</f>
        <v>0</v>
      </c>
      <c r="BB356" s="162">
        <f>IF(AND(K356&lt;=1621,L356&gt;=1609),1,0)</f>
        <v>1</v>
      </c>
      <c r="BC356" s="162">
        <f>IF(AND(K356&lt;=1648,L356&gt;=1622),1,0)</f>
        <v>0</v>
      </c>
      <c r="BD356" s="162">
        <f>IF(AND(K356&lt;=1680,L356&gt;=1649),1,0)</f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 s="209" t="str">
        <f t="shared" si="25"/>
        <v>Notactive</v>
      </c>
      <c r="BK356" s="209" t="str">
        <f t="shared" si="26"/>
        <v>Notactive</v>
      </c>
      <c r="BL356" s="209" t="str">
        <f t="shared" si="27"/>
        <v>Stayer</v>
      </c>
      <c r="BM356" s="209" t="str">
        <f t="shared" si="28"/>
        <v>Notactive</v>
      </c>
      <c r="BN356" s="209" t="str">
        <f t="shared" si="29"/>
        <v>Notactive</v>
      </c>
    </row>
    <row r="357" spans="1:66" ht="12" customHeight="1">
      <c r="A357" s="118" t="s">
        <v>2689</v>
      </c>
      <c r="B357" s="118" t="s">
        <v>2690</v>
      </c>
      <c r="C357" s="242" t="s">
        <v>2688</v>
      </c>
      <c r="D357" s="245" t="s">
        <v>4163</v>
      </c>
      <c r="E357" s="246"/>
      <c r="F357" s="66" t="s">
        <v>43</v>
      </c>
      <c r="G357" s="66"/>
      <c r="H357"/>
      <c r="I357"/>
      <c r="J357" s="29">
        <v>0</v>
      </c>
      <c r="K357" s="114">
        <v>1609</v>
      </c>
      <c r="L357" s="115">
        <v>1613</v>
      </c>
      <c r="M357" s="240" t="str">
        <f>CONCATENATE(LEFT(K357,3),"0")</f>
        <v>1600</v>
      </c>
      <c r="N357" s="240" t="str">
        <f>CONCATENATE(LEFT(L357,3),"0")</f>
        <v>1610</v>
      </c>
      <c r="O357" s="30">
        <f>L357-K357</f>
        <v>4</v>
      </c>
      <c r="P357" s="27">
        <v>0</v>
      </c>
      <c r="Q357" s="27">
        <v>0</v>
      </c>
      <c r="R357"/>
      <c r="S357" s="248"/>
      <c r="T357" s="35" t="s">
        <v>103</v>
      </c>
      <c r="U357" s="104">
        <v>51.0167</v>
      </c>
      <c r="V357" s="124">
        <v>4.4667000000000003</v>
      </c>
      <c r="W357" s="32">
        <v>0</v>
      </c>
      <c r="X357" s="33">
        <v>0</v>
      </c>
      <c r="Y357" s="127">
        <v>0</v>
      </c>
      <c r="Z357" s="133"/>
      <c r="AA357" s="249"/>
      <c r="AB357"/>
      <c r="AC357"/>
      <c r="AD357" s="249"/>
      <c r="AE357"/>
      <c r="AF357" s="248"/>
      <c r="AG357" s="249"/>
      <c r="AH357"/>
      <c r="AI357" s="248"/>
      <c r="AJ357" s="249"/>
      <c r="AK357"/>
      <c r="AL357" s="248"/>
      <c r="AM357" s="251"/>
      <c r="AN357" s="250"/>
      <c r="AO357"/>
      <c r="AP357"/>
      <c r="AQ357"/>
      <c r="AR357"/>
      <c r="AS357"/>
      <c r="AT357" s="249"/>
      <c r="AU357" s="248"/>
      <c r="AV357" s="249"/>
      <c r="AW357" s="248"/>
      <c r="AX357" s="249"/>
      <c r="AY357" s="249">
        <v>1</v>
      </c>
      <c r="AZ357" s="162">
        <f>IF(AND(K357&lt;=1570,L357&gt;=1540),1,0)</f>
        <v>0</v>
      </c>
      <c r="BA357" s="162">
        <f>IF(AND(K357&lt;=1608,L357&gt;=1571),1,0)</f>
        <v>0</v>
      </c>
      <c r="BB357" s="162">
        <f>IF(AND(K357&lt;=1621,L357&gt;=1609),1,0)</f>
        <v>1</v>
      </c>
      <c r="BC357" s="162">
        <f>IF(AND(K357&lt;=1648,L357&gt;=1622),1,0)</f>
        <v>0</v>
      </c>
      <c r="BD357" s="162">
        <f>IF(AND(K357&lt;=1680,L357&gt;=1649),1,0)</f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 s="209" t="str">
        <f t="shared" si="25"/>
        <v>Notactive</v>
      </c>
      <c r="BK357" s="209" t="str">
        <f t="shared" si="26"/>
        <v>Notactive</v>
      </c>
      <c r="BL357" s="209" t="str">
        <f t="shared" si="27"/>
        <v>Stayer</v>
      </c>
      <c r="BM357" s="209" t="str">
        <f t="shared" si="28"/>
        <v>Notactive</v>
      </c>
      <c r="BN357" s="209" t="str">
        <f t="shared" si="29"/>
        <v>Notactive</v>
      </c>
    </row>
    <row r="358" spans="1:66" ht="12" customHeight="1">
      <c r="A358" s="118" t="s">
        <v>2692</v>
      </c>
      <c r="B358" s="118" t="s">
        <v>1968</v>
      </c>
      <c r="C358" s="244" t="s">
        <v>2691</v>
      </c>
      <c r="D358" s="245" t="s">
        <v>4163</v>
      </c>
      <c r="E358" s="245"/>
      <c r="F358" s="66" t="s">
        <v>43</v>
      </c>
      <c r="G358" s="66"/>
      <c r="H358"/>
      <c r="I358"/>
      <c r="J358" s="29">
        <v>0</v>
      </c>
      <c r="K358" s="114">
        <v>1609</v>
      </c>
      <c r="L358" s="115">
        <v>1613</v>
      </c>
      <c r="M358" s="240" t="str">
        <f>CONCATENATE(LEFT(K358,3),"0")</f>
        <v>1600</v>
      </c>
      <c r="N358" s="240" t="str">
        <f>CONCATENATE(LEFT(L358,3),"0")</f>
        <v>1610</v>
      </c>
      <c r="O358" s="30">
        <f>L358-K358</f>
        <v>4</v>
      </c>
      <c r="P358" s="27">
        <v>0</v>
      </c>
      <c r="Q358" s="27">
        <v>0</v>
      </c>
      <c r="R358"/>
      <c r="S358" s="248"/>
      <c r="T358" s="35" t="s">
        <v>103</v>
      </c>
      <c r="U358" s="104">
        <v>51.0167</v>
      </c>
      <c r="V358" s="124">
        <v>4.4667000000000003</v>
      </c>
      <c r="W358" s="32">
        <v>0</v>
      </c>
      <c r="X358" s="33">
        <v>0</v>
      </c>
      <c r="Y358" s="127">
        <v>0</v>
      </c>
      <c r="Z358" s="133"/>
      <c r="AA358" s="249"/>
      <c r="AB358"/>
      <c r="AC358"/>
      <c r="AD358" s="249"/>
      <c r="AE358"/>
      <c r="AF358" s="248"/>
      <c r="AG358" s="249"/>
      <c r="AH358"/>
      <c r="AI358" s="248"/>
      <c r="AJ358" s="249"/>
      <c r="AK358"/>
      <c r="AL358" s="248"/>
      <c r="AM358" s="251"/>
      <c r="AN358" s="250"/>
      <c r="AO358"/>
      <c r="AP358"/>
      <c r="AQ358"/>
      <c r="AR358"/>
      <c r="AS358"/>
      <c r="AT358" s="249"/>
      <c r="AU358" s="248"/>
      <c r="AV358" s="249"/>
      <c r="AW358" s="248"/>
      <c r="AX358" s="249"/>
      <c r="AY358" s="249">
        <v>1</v>
      </c>
      <c r="AZ358" s="162">
        <f>IF(AND(K358&lt;=1570,L358&gt;=1540),1,0)</f>
        <v>0</v>
      </c>
      <c r="BA358" s="162">
        <f>IF(AND(K358&lt;=1608,L358&gt;=1571),1,0)</f>
        <v>0</v>
      </c>
      <c r="BB358" s="162">
        <f>IF(AND(K358&lt;=1621,L358&gt;=1609),1,0)</f>
        <v>1</v>
      </c>
      <c r="BC358" s="162">
        <f>IF(AND(K358&lt;=1648,L358&gt;=1622),1,0)</f>
        <v>0</v>
      </c>
      <c r="BD358" s="162">
        <f>IF(AND(K358&lt;=1680,L358&gt;=1649),1,0)</f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 s="209" t="str">
        <f t="shared" si="25"/>
        <v>Notactive</v>
      </c>
      <c r="BK358" s="209" t="str">
        <f t="shared" si="26"/>
        <v>Notactive</v>
      </c>
      <c r="BL358" s="209" t="str">
        <f t="shared" si="27"/>
        <v>Stayer</v>
      </c>
      <c r="BM358" s="209" t="str">
        <f t="shared" si="28"/>
        <v>Notactive</v>
      </c>
      <c r="BN358" s="209" t="str">
        <f t="shared" si="29"/>
        <v>Notactive</v>
      </c>
    </row>
    <row r="359" spans="1:66" ht="12" customHeight="1">
      <c r="A359" s="118" t="s">
        <v>2545</v>
      </c>
      <c r="B359" s="118" t="s">
        <v>2546</v>
      </c>
      <c r="C359" s="244" t="s">
        <v>2694</v>
      </c>
      <c r="D359" s="245" t="s">
        <v>4163</v>
      </c>
      <c r="E359" s="245"/>
      <c r="F359" s="114" t="s">
        <v>344</v>
      </c>
      <c r="G359" s="114"/>
      <c r="H359"/>
      <c r="I359"/>
      <c r="J359" s="29">
        <v>0</v>
      </c>
      <c r="K359" s="114">
        <v>1609</v>
      </c>
      <c r="L359" s="115">
        <v>1613</v>
      </c>
      <c r="M359" s="240" t="str">
        <f>CONCATENATE(LEFT(K359,3),"0")</f>
        <v>1600</v>
      </c>
      <c r="N359" s="240" t="str">
        <f>CONCATENATE(LEFT(L359,3),"0")</f>
        <v>1610</v>
      </c>
      <c r="O359" s="30">
        <f>L359-K359</f>
        <v>4</v>
      </c>
      <c r="P359" s="27">
        <v>0</v>
      </c>
      <c r="Q359" s="27">
        <v>0</v>
      </c>
      <c r="R359"/>
      <c r="S359" s="248"/>
      <c r="T359" s="35" t="s">
        <v>103</v>
      </c>
      <c r="U359" s="104">
        <v>51.0167</v>
      </c>
      <c r="V359" s="124">
        <v>4.4667000000000003</v>
      </c>
      <c r="W359" s="32">
        <v>0</v>
      </c>
      <c r="X359" s="33">
        <v>0</v>
      </c>
      <c r="Y359" s="127">
        <v>0</v>
      </c>
      <c r="Z359" s="133"/>
      <c r="AA359" s="249"/>
      <c r="AB359"/>
      <c r="AC359"/>
      <c r="AD359" s="249"/>
      <c r="AE359"/>
      <c r="AF359" s="248"/>
      <c r="AG359" s="249"/>
      <c r="AH359"/>
      <c r="AI359" s="248"/>
      <c r="AJ359" s="249"/>
      <c r="AK359"/>
      <c r="AL359" s="248"/>
      <c r="AM359" s="251"/>
      <c r="AN359" s="250"/>
      <c r="AO359"/>
      <c r="AP359"/>
      <c r="AQ359"/>
      <c r="AR359"/>
      <c r="AS359"/>
      <c r="AT359" s="249"/>
      <c r="AU359" s="248"/>
      <c r="AV359" s="249"/>
      <c r="AW359" s="248"/>
      <c r="AX359" s="249"/>
      <c r="AY359" s="249">
        <v>1</v>
      </c>
      <c r="AZ359" s="162">
        <f>IF(AND(K359&lt;=1570,L359&gt;=1540),1,0)</f>
        <v>0</v>
      </c>
      <c r="BA359" s="162">
        <f>IF(AND(K359&lt;=1608,L359&gt;=1571),1,0)</f>
        <v>0</v>
      </c>
      <c r="BB359" s="162">
        <f>IF(AND(K359&lt;=1621,L359&gt;=1609),1,0)</f>
        <v>1</v>
      </c>
      <c r="BC359" s="162">
        <f>IF(AND(K359&lt;=1648,L359&gt;=1622),1,0)</f>
        <v>0</v>
      </c>
      <c r="BD359" s="162">
        <f>IF(AND(K359&lt;=1680,L359&gt;=1649),1,0)</f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 s="209" t="str">
        <f t="shared" si="25"/>
        <v>Notactive</v>
      </c>
      <c r="BK359" s="209" t="str">
        <f t="shared" si="26"/>
        <v>Notactive</v>
      </c>
      <c r="BL359" s="209" t="str">
        <f t="shared" si="27"/>
        <v>Stayer</v>
      </c>
      <c r="BM359" s="209" t="str">
        <f t="shared" si="28"/>
        <v>Notactive</v>
      </c>
      <c r="BN359" s="209" t="str">
        <f t="shared" si="29"/>
        <v>Notactive</v>
      </c>
    </row>
    <row r="360" spans="1:66" ht="12" customHeight="1">
      <c r="A360" s="118" t="s">
        <v>2696</v>
      </c>
      <c r="B360" s="118" t="s">
        <v>2546</v>
      </c>
      <c r="C360" s="242" t="s">
        <v>2695</v>
      </c>
      <c r="D360" s="245" t="s">
        <v>4163</v>
      </c>
      <c r="E360" s="246"/>
      <c r="F360" s="114" t="s">
        <v>344</v>
      </c>
      <c r="G360" s="114"/>
      <c r="H360"/>
      <c r="I360"/>
      <c r="J360" s="29">
        <v>0</v>
      </c>
      <c r="K360" s="114">
        <v>1609</v>
      </c>
      <c r="L360" s="115">
        <v>1613</v>
      </c>
      <c r="M360" s="240" t="str">
        <f>CONCATENATE(LEFT(K360,3),"0")</f>
        <v>1600</v>
      </c>
      <c r="N360" s="240" t="str">
        <f>CONCATENATE(LEFT(L360,3),"0")</f>
        <v>1610</v>
      </c>
      <c r="O360" s="30">
        <f>L360-K360</f>
        <v>4</v>
      </c>
      <c r="P360" s="27">
        <v>0</v>
      </c>
      <c r="Q360" s="27">
        <v>0</v>
      </c>
      <c r="R360"/>
      <c r="S360" s="248"/>
      <c r="T360" s="35" t="s">
        <v>103</v>
      </c>
      <c r="U360" s="104">
        <v>51.0167</v>
      </c>
      <c r="V360" s="124">
        <v>4.4667000000000003</v>
      </c>
      <c r="W360" s="32">
        <v>0</v>
      </c>
      <c r="X360" s="33">
        <v>0</v>
      </c>
      <c r="Y360" s="127">
        <v>0</v>
      </c>
      <c r="Z360" s="133"/>
      <c r="AA360" s="249"/>
      <c r="AB360"/>
      <c r="AC360"/>
      <c r="AD360" s="249"/>
      <c r="AE360"/>
      <c r="AF360" s="248"/>
      <c r="AG360" s="249"/>
      <c r="AH360"/>
      <c r="AI360" s="248"/>
      <c r="AJ360" s="249"/>
      <c r="AK360"/>
      <c r="AL360" s="248"/>
      <c r="AM360" s="251"/>
      <c r="AN360" s="250"/>
      <c r="AO360"/>
      <c r="AP360"/>
      <c r="AQ360"/>
      <c r="AR360"/>
      <c r="AS360"/>
      <c r="AT360" s="249"/>
      <c r="AU360" s="248"/>
      <c r="AV360" s="249"/>
      <c r="AW360" s="248"/>
      <c r="AX360" s="249"/>
      <c r="AY360" s="249">
        <v>1</v>
      </c>
      <c r="AZ360" s="162">
        <f>IF(AND(K360&lt;=1570,L360&gt;=1540),1,0)</f>
        <v>0</v>
      </c>
      <c r="BA360" s="162">
        <f>IF(AND(K360&lt;=1608,L360&gt;=1571),1,0)</f>
        <v>0</v>
      </c>
      <c r="BB360" s="162">
        <f>IF(AND(K360&lt;=1621,L360&gt;=1609),1,0)</f>
        <v>1</v>
      </c>
      <c r="BC360" s="162">
        <f>IF(AND(K360&lt;=1648,L360&gt;=1622),1,0)</f>
        <v>0</v>
      </c>
      <c r="BD360" s="162">
        <f>IF(AND(K360&lt;=1680,L360&gt;=1649),1,0)</f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 s="209" t="str">
        <f t="shared" si="25"/>
        <v>Notactive</v>
      </c>
      <c r="BK360" s="209" t="str">
        <f t="shared" si="26"/>
        <v>Notactive</v>
      </c>
      <c r="BL360" s="209" t="str">
        <f t="shared" si="27"/>
        <v>Stayer</v>
      </c>
      <c r="BM360" s="209" t="str">
        <f t="shared" si="28"/>
        <v>Notactive</v>
      </c>
      <c r="BN360" s="209" t="str">
        <f t="shared" si="29"/>
        <v>Notactive</v>
      </c>
    </row>
    <row r="361" spans="1:66" ht="12" customHeight="1">
      <c r="A361" s="118" t="s">
        <v>2698</v>
      </c>
      <c r="B361" s="118" t="s">
        <v>2699</v>
      </c>
      <c r="C361" s="244" t="s">
        <v>2697</v>
      </c>
      <c r="D361" s="245" t="s">
        <v>4163</v>
      </c>
      <c r="E361" s="245"/>
      <c r="F361" s="66" t="s">
        <v>43</v>
      </c>
      <c r="G361" s="66"/>
      <c r="H361"/>
      <c r="I361"/>
      <c r="J361" s="29">
        <v>0</v>
      </c>
      <c r="K361" s="114">
        <v>1609</v>
      </c>
      <c r="L361" s="115">
        <v>1613</v>
      </c>
      <c r="M361" s="240" t="str">
        <f>CONCATENATE(LEFT(K361,3),"0")</f>
        <v>1600</v>
      </c>
      <c r="N361" s="240" t="str">
        <f>CONCATENATE(LEFT(L361,3),"0")</f>
        <v>1610</v>
      </c>
      <c r="O361" s="30">
        <f>L361-K361</f>
        <v>4</v>
      </c>
      <c r="P361" s="27">
        <v>0</v>
      </c>
      <c r="Q361" s="27">
        <v>0</v>
      </c>
      <c r="R361"/>
      <c r="S361" s="248"/>
      <c r="T361" s="35" t="s">
        <v>103</v>
      </c>
      <c r="U361" s="104">
        <v>51.0167</v>
      </c>
      <c r="V361" s="124">
        <v>4.4667000000000003</v>
      </c>
      <c r="W361" s="32">
        <v>0</v>
      </c>
      <c r="X361" s="33">
        <v>0</v>
      </c>
      <c r="Y361" s="127">
        <v>0</v>
      </c>
      <c r="Z361" s="133"/>
      <c r="AA361" s="249"/>
      <c r="AB361"/>
      <c r="AC361"/>
      <c r="AD361" s="249"/>
      <c r="AE361"/>
      <c r="AF361" s="248"/>
      <c r="AG361" s="249"/>
      <c r="AH361"/>
      <c r="AI361" s="248"/>
      <c r="AJ361" s="249"/>
      <c r="AK361"/>
      <c r="AL361" s="248"/>
      <c r="AM361" s="251"/>
      <c r="AN361" s="250"/>
      <c r="AO361"/>
      <c r="AP361"/>
      <c r="AQ361"/>
      <c r="AR361"/>
      <c r="AS361"/>
      <c r="AT361" s="249"/>
      <c r="AU361" s="248"/>
      <c r="AV361" s="249"/>
      <c r="AW361" s="248"/>
      <c r="AX361" s="249"/>
      <c r="AY361" s="249">
        <v>1</v>
      </c>
      <c r="AZ361" s="162">
        <f>IF(AND(K361&lt;=1570,L361&gt;=1540),1,0)</f>
        <v>0</v>
      </c>
      <c r="BA361" s="162">
        <f>IF(AND(K361&lt;=1608,L361&gt;=1571),1,0)</f>
        <v>0</v>
      </c>
      <c r="BB361" s="162">
        <f>IF(AND(K361&lt;=1621,L361&gt;=1609),1,0)</f>
        <v>1</v>
      </c>
      <c r="BC361" s="162">
        <f>IF(AND(K361&lt;=1648,L361&gt;=1622),1,0)</f>
        <v>0</v>
      </c>
      <c r="BD361" s="162">
        <f>IF(AND(K361&lt;=1680,L361&gt;=1649),1,0)</f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 s="209" t="str">
        <f t="shared" si="25"/>
        <v>Notactive</v>
      </c>
      <c r="BK361" s="209" t="str">
        <f t="shared" si="26"/>
        <v>Notactive</v>
      </c>
      <c r="BL361" s="209" t="str">
        <f t="shared" si="27"/>
        <v>Stayer</v>
      </c>
      <c r="BM361" s="209" t="str">
        <f t="shared" si="28"/>
        <v>Notactive</v>
      </c>
      <c r="BN361" s="209" t="str">
        <f t="shared" si="29"/>
        <v>Notactive</v>
      </c>
    </row>
    <row r="362" spans="1:66" ht="12" customHeight="1">
      <c r="A362" s="118" t="s">
        <v>2701</v>
      </c>
      <c r="B362" s="118" t="s">
        <v>2702</v>
      </c>
      <c r="C362" s="242" t="s">
        <v>2700</v>
      </c>
      <c r="D362" s="245" t="s">
        <v>4163</v>
      </c>
      <c r="E362" s="246"/>
      <c r="F362" s="66" t="s">
        <v>43</v>
      </c>
      <c r="G362" s="66"/>
      <c r="H362"/>
      <c r="I362"/>
      <c r="J362" s="29">
        <v>0</v>
      </c>
      <c r="K362" s="114">
        <v>1609</v>
      </c>
      <c r="L362" s="115">
        <v>1613</v>
      </c>
      <c r="M362" s="240" t="str">
        <f>CONCATENATE(LEFT(K362,3),"0")</f>
        <v>1600</v>
      </c>
      <c r="N362" s="240" t="str">
        <f>CONCATENATE(LEFT(L362,3),"0")</f>
        <v>1610</v>
      </c>
      <c r="O362" s="30">
        <f>L362-K362</f>
        <v>4</v>
      </c>
      <c r="P362" s="27">
        <v>0</v>
      </c>
      <c r="Q362" s="27">
        <v>0</v>
      </c>
      <c r="R362"/>
      <c r="S362" s="248"/>
      <c r="T362" s="35" t="s">
        <v>103</v>
      </c>
      <c r="U362" s="104">
        <v>51.0167</v>
      </c>
      <c r="V362" s="124">
        <v>4.4667000000000003</v>
      </c>
      <c r="W362" s="32">
        <v>0</v>
      </c>
      <c r="X362" s="33">
        <v>0</v>
      </c>
      <c r="Y362" s="127">
        <v>0</v>
      </c>
      <c r="Z362" s="133"/>
      <c r="AA362" s="249"/>
      <c r="AB362"/>
      <c r="AC362"/>
      <c r="AD362" s="249"/>
      <c r="AE362"/>
      <c r="AF362" s="248"/>
      <c r="AG362" s="249"/>
      <c r="AH362"/>
      <c r="AI362" s="248"/>
      <c r="AJ362" s="249"/>
      <c r="AK362"/>
      <c r="AL362" s="248"/>
      <c r="AM362" s="251"/>
      <c r="AN362" s="250"/>
      <c r="AO362"/>
      <c r="AP362"/>
      <c r="AQ362"/>
      <c r="AR362"/>
      <c r="AS362"/>
      <c r="AT362" s="249"/>
      <c r="AU362" s="248"/>
      <c r="AV362" s="249"/>
      <c r="AW362" s="248"/>
      <c r="AX362" s="249"/>
      <c r="AY362" s="249">
        <v>1</v>
      </c>
      <c r="AZ362" s="162">
        <f>IF(AND(K362&lt;=1570,L362&gt;=1540),1,0)</f>
        <v>0</v>
      </c>
      <c r="BA362" s="162">
        <f>IF(AND(K362&lt;=1608,L362&gt;=1571),1,0)</f>
        <v>0</v>
      </c>
      <c r="BB362" s="162">
        <f>IF(AND(K362&lt;=1621,L362&gt;=1609),1,0)</f>
        <v>1</v>
      </c>
      <c r="BC362" s="162">
        <f>IF(AND(K362&lt;=1648,L362&gt;=1622),1,0)</f>
        <v>0</v>
      </c>
      <c r="BD362" s="162">
        <f>IF(AND(K362&lt;=1680,L362&gt;=1649),1,0)</f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 s="209" t="str">
        <f t="shared" si="25"/>
        <v>Notactive</v>
      </c>
      <c r="BK362" s="209" t="str">
        <f t="shared" si="26"/>
        <v>Notactive</v>
      </c>
      <c r="BL362" s="209" t="str">
        <f t="shared" si="27"/>
        <v>Stayer</v>
      </c>
      <c r="BM362" s="209" t="str">
        <f t="shared" si="28"/>
        <v>Notactive</v>
      </c>
      <c r="BN362" s="209" t="str">
        <f t="shared" si="29"/>
        <v>Notactive</v>
      </c>
    </row>
    <row r="363" spans="1:66" ht="12" customHeight="1">
      <c r="A363" s="118" t="s">
        <v>2704</v>
      </c>
      <c r="B363" s="118" t="s">
        <v>2705</v>
      </c>
      <c r="C363" s="244" t="s">
        <v>2703</v>
      </c>
      <c r="D363" s="245" t="s">
        <v>4163</v>
      </c>
      <c r="E363" s="245"/>
      <c r="F363" s="66" t="s">
        <v>43</v>
      </c>
      <c r="G363" s="66"/>
      <c r="H363"/>
      <c r="I363"/>
      <c r="J363" s="29">
        <v>0</v>
      </c>
      <c r="K363" s="114">
        <v>1609</v>
      </c>
      <c r="L363" s="115">
        <v>1613</v>
      </c>
      <c r="M363" s="240" t="str">
        <f>CONCATENATE(LEFT(K363,3),"0")</f>
        <v>1600</v>
      </c>
      <c r="N363" s="240" t="str">
        <f>CONCATENATE(LEFT(L363,3),"0")</f>
        <v>1610</v>
      </c>
      <c r="O363" s="30">
        <f>L363-K363</f>
        <v>4</v>
      </c>
      <c r="P363" s="27">
        <v>0</v>
      </c>
      <c r="Q363" s="27">
        <v>0</v>
      </c>
      <c r="R363"/>
      <c r="S363" s="248"/>
      <c r="T363" s="35" t="s">
        <v>103</v>
      </c>
      <c r="U363" s="104">
        <v>51.0167</v>
      </c>
      <c r="V363" s="124">
        <v>4.4667000000000003</v>
      </c>
      <c r="W363" s="32">
        <v>0</v>
      </c>
      <c r="X363" s="33">
        <v>0</v>
      </c>
      <c r="Y363" s="127">
        <v>0</v>
      </c>
      <c r="Z363" s="133"/>
      <c r="AA363" s="249"/>
      <c r="AB363"/>
      <c r="AC363"/>
      <c r="AD363" s="249"/>
      <c r="AE363"/>
      <c r="AF363" s="248"/>
      <c r="AG363" s="249"/>
      <c r="AH363"/>
      <c r="AI363" s="248"/>
      <c r="AJ363" s="249"/>
      <c r="AK363"/>
      <c r="AL363" s="248"/>
      <c r="AM363" s="251"/>
      <c r="AN363" s="250"/>
      <c r="AO363"/>
      <c r="AP363"/>
      <c r="AQ363"/>
      <c r="AR363"/>
      <c r="AS363"/>
      <c r="AT363" s="249"/>
      <c r="AU363" s="248"/>
      <c r="AV363" s="249"/>
      <c r="AW363" s="248"/>
      <c r="AX363" s="249"/>
      <c r="AY363" s="249">
        <v>1</v>
      </c>
      <c r="AZ363" s="162">
        <f>IF(AND(K363&lt;=1570,L363&gt;=1540),1,0)</f>
        <v>0</v>
      </c>
      <c r="BA363" s="162">
        <f>IF(AND(K363&lt;=1608,L363&gt;=1571),1,0)</f>
        <v>0</v>
      </c>
      <c r="BB363" s="162">
        <f>IF(AND(K363&lt;=1621,L363&gt;=1609),1,0)</f>
        <v>1</v>
      </c>
      <c r="BC363" s="162">
        <f>IF(AND(K363&lt;=1648,L363&gt;=1622),1,0)</f>
        <v>0</v>
      </c>
      <c r="BD363" s="162">
        <f>IF(AND(K363&lt;=1680,L363&gt;=1649),1,0)</f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 s="209" t="str">
        <f t="shared" si="25"/>
        <v>Notactive</v>
      </c>
      <c r="BK363" s="209" t="str">
        <f t="shared" si="26"/>
        <v>Notactive</v>
      </c>
      <c r="BL363" s="209" t="str">
        <f t="shared" si="27"/>
        <v>Stayer</v>
      </c>
      <c r="BM363" s="209" t="str">
        <f t="shared" si="28"/>
        <v>Notactive</v>
      </c>
      <c r="BN363" s="209" t="str">
        <f t="shared" si="29"/>
        <v>Notactive</v>
      </c>
    </row>
    <row r="364" spans="1:66" ht="12" customHeight="1">
      <c r="A364" s="118" t="s">
        <v>2707</v>
      </c>
      <c r="B364" s="118" t="s">
        <v>2708</v>
      </c>
      <c r="C364" s="242" t="s">
        <v>2706</v>
      </c>
      <c r="D364" s="245" t="s">
        <v>4163</v>
      </c>
      <c r="E364" s="246"/>
      <c r="F364" s="66" t="s">
        <v>43</v>
      </c>
      <c r="G364" s="66"/>
      <c r="H364"/>
      <c r="I364"/>
      <c r="J364" s="29">
        <v>0</v>
      </c>
      <c r="K364" s="114">
        <v>1609</v>
      </c>
      <c r="L364" s="115">
        <v>1613</v>
      </c>
      <c r="M364" s="240" t="str">
        <f>CONCATENATE(LEFT(K364,3),"0")</f>
        <v>1600</v>
      </c>
      <c r="N364" s="240" t="str">
        <f>CONCATENATE(LEFT(L364,3),"0")</f>
        <v>1610</v>
      </c>
      <c r="O364" s="30">
        <f>L364-K364</f>
        <v>4</v>
      </c>
      <c r="P364" s="27">
        <v>0</v>
      </c>
      <c r="Q364" s="27">
        <v>0</v>
      </c>
      <c r="R364"/>
      <c r="S364" s="248"/>
      <c r="T364" s="35" t="s">
        <v>103</v>
      </c>
      <c r="U364" s="104">
        <v>51.0167</v>
      </c>
      <c r="V364" s="124">
        <v>4.4667000000000003</v>
      </c>
      <c r="W364" s="32">
        <v>0</v>
      </c>
      <c r="X364" s="33">
        <v>0</v>
      </c>
      <c r="Y364" s="127">
        <v>0</v>
      </c>
      <c r="Z364" s="133"/>
      <c r="AA364" s="249"/>
      <c r="AB364"/>
      <c r="AC364"/>
      <c r="AD364" s="249"/>
      <c r="AE364"/>
      <c r="AF364" s="248"/>
      <c r="AG364" s="249"/>
      <c r="AH364"/>
      <c r="AI364" s="248"/>
      <c r="AJ364" s="249"/>
      <c r="AK364"/>
      <c r="AL364" s="248"/>
      <c r="AM364" s="251"/>
      <c r="AN364" s="250"/>
      <c r="AO364"/>
      <c r="AP364"/>
      <c r="AQ364"/>
      <c r="AR364"/>
      <c r="AS364"/>
      <c r="AT364" s="249"/>
      <c r="AU364" s="248"/>
      <c r="AV364" s="249"/>
      <c r="AW364" s="248"/>
      <c r="AX364" s="249"/>
      <c r="AY364" s="249">
        <v>1</v>
      </c>
      <c r="AZ364" s="162">
        <f>IF(AND(K364&lt;=1570,L364&gt;=1540),1,0)</f>
        <v>0</v>
      </c>
      <c r="BA364" s="162">
        <f>IF(AND(K364&lt;=1608,L364&gt;=1571),1,0)</f>
        <v>0</v>
      </c>
      <c r="BB364" s="162">
        <f>IF(AND(K364&lt;=1621,L364&gt;=1609),1,0)</f>
        <v>1</v>
      </c>
      <c r="BC364" s="162">
        <f>IF(AND(K364&lt;=1648,L364&gt;=1622),1,0)</f>
        <v>0</v>
      </c>
      <c r="BD364" s="162">
        <f>IF(AND(K364&lt;=1680,L364&gt;=1649),1,0)</f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 s="209" t="str">
        <f t="shared" si="25"/>
        <v>Notactive</v>
      </c>
      <c r="BK364" s="209" t="str">
        <f t="shared" si="26"/>
        <v>Notactive</v>
      </c>
      <c r="BL364" s="209" t="str">
        <f t="shared" si="27"/>
        <v>Stayer</v>
      </c>
      <c r="BM364" s="209" t="str">
        <f t="shared" si="28"/>
        <v>Notactive</v>
      </c>
      <c r="BN364" s="209" t="str">
        <f t="shared" si="29"/>
        <v>Notactive</v>
      </c>
    </row>
    <row r="365" spans="1:66" ht="12" customHeight="1">
      <c r="A365" s="118" t="s">
        <v>2710</v>
      </c>
      <c r="B365" s="118" t="s">
        <v>2711</v>
      </c>
      <c r="C365" s="244" t="s">
        <v>2709</v>
      </c>
      <c r="D365" s="245" t="s">
        <v>4163</v>
      </c>
      <c r="E365" s="245"/>
      <c r="F365" s="66" t="s">
        <v>43</v>
      </c>
      <c r="G365" s="66"/>
      <c r="H365"/>
      <c r="I365"/>
      <c r="J365" s="29">
        <v>0</v>
      </c>
      <c r="K365" s="114">
        <v>1609</v>
      </c>
      <c r="L365" s="115">
        <v>1613</v>
      </c>
      <c r="M365" s="240" t="str">
        <f>CONCATENATE(LEFT(K365,3),"0")</f>
        <v>1600</v>
      </c>
      <c r="N365" s="240" t="str">
        <f>CONCATENATE(LEFT(L365,3),"0")</f>
        <v>1610</v>
      </c>
      <c r="O365" s="30">
        <f>L365-K365</f>
        <v>4</v>
      </c>
      <c r="P365" s="27">
        <v>0</v>
      </c>
      <c r="Q365" s="27">
        <v>0</v>
      </c>
      <c r="R365"/>
      <c r="S365" s="248"/>
      <c r="T365" s="35" t="s">
        <v>103</v>
      </c>
      <c r="U365" s="104">
        <v>51.0167</v>
      </c>
      <c r="V365" s="124">
        <v>4.4667000000000003</v>
      </c>
      <c r="W365" s="32">
        <v>0</v>
      </c>
      <c r="X365" s="33">
        <v>0</v>
      </c>
      <c r="Y365" s="127">
        <v>0</v>
      </c>
      <c r="Z365" s="133"/>
      <c r="AA365" s="249"/>
      <c r="AB365"/>
      <c r="AC365"/>
      <c r="AD365" s="249"/>
      <c r="AE365"/>
      <c r="AF365" s="248"/>
      <c r="AG365" s="249"/>
      <c r="AH365"/>
      <c r="AI365" s="248"/>
      <c r="AJ365" s="249"/>
      <c r="AK365"/>
      <c r="AL365" s="248"/>
      <c r="AM365" s="251"/>
      <c r="AN365" s="250"/>
      <c r="AO365"/>
      <c r="AP365"/>
      <c r="AQ365"/>
      <c r="AR365"/>
      <c r="AS365"/>
      <c r="AT365" s="249"/>
      <c r="AU365" s="248"/>
      <c r="AV365" s="249"/>
      <c r="AW365" s="248"/>
      <c r="AX365" s="249"/>
      <c r="AY365" s="249">
        <v>1</v>
      </c>
      <c r="AZ365" s="162">
        <f>IF(AND(K365&lt;=1570,L365&gt;=1540),1,0)</f>
        <v>0</v>
      </c>
      <c r="BA365" s="162">
        <f>IF(AND(K365&lt;=1608,L365&gt;=1571),1,0)</f>
        <v>0</v>
      </c>
      <c r="BB365" s="162">
        <f>IF(AND(K365&lt;=1621,L365&gt;=1609),1,0)</f>
        <v>1</v>
      </c>
      <c r="BC365" s="162">
        <f>IF(AND(K365&lt;=1648,L365&gt;=1622),1,0)</f>
        <v>0</v>
      </c>
      <c r="BD365" s="162">
        <f>IF(AND(K365&lt;=1680,L365&gt;=1649),1,0)</f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 s="209" t="str">
        <f t="shared" si="25"/>
        <v>Notactive</v>
      </c>
      <c r="BK365" s="209" t="str">
        <f t="shared" si="26"/>
        <v>Notactive</v>
      </c>
      <c r="BL365" s="209" t="str">
        <f t="shared" si="27"/>
        <v>Stayer</v>
      </c>
      <c r="BM365" s="209" t="str">
        <f t="shared" si="28"/>
        <v>Notactive</v>
      </c>
      <c r="BN365" s="209" t="str">
        <f t="shared" si="29"/>
        <v>Notactive</v>
      </c>
    </row>
    <row r="366" spans="1:66" ht="12" customHeight="1">
      <c r="A366" s="118" t="s">
        <v>2713</v>
      </c>
      <c r="B366" s="118" t="s">
        <v>2714</v>
      </c>
      <c r="C366" s="242" t="s">
        <v>2712</v>
      </c>
      <c r="D366" s="245" t="s">
        <v>4163</v>
      </c>
      <c r="E366" s="246"/>
      <c r="F366" s="66" t="s">
        <v>43</v>
      </c>
      <c r="G366" s="66"/>
      <c r="H366"/>
      <c r="I366"/>
      <c r="J366" s="29">
        <v>0</v>
      </c>
      <c r="K366" s="114">
        <v>1609</v>
      </c>
      <c r="L366" s="115">
        <v>1613</v>
      </c>
      <c r="M366" s="240" t="str">
        <f>CONCATENATE(LEFT(K366,3),"0")</f>
        <v>1600</v>
      </c>
      <c r="N366" s="240" t="str">
        <f>CONCATENATE(LEFT(L366,3),"0")</f>
        <v>1610</v>
      </c>
      <c r="O366" s="30">
        <f>L366-K366</f>
        <v>4</v>
      </c>
      <c r="P366" s="27">
        <v>0</v>
      </c>
      <c r="Q366" s="27">
        <v>0</v>
      </c>
      <c r="R366"/>
      <c r="S366" s="248"/>
      <c r="T366" s="35" t="s">
        <v>103</v>
      </c>
      <c r="U366" s="104">
        <v>51.0167</v>
      </c>
      <c r="V366" s="124">
        <v>4.4667000000000003</v>
      </c>
      <c r="W366" s="32">
        <v>0</v>
      </c>
      <c r="X366" s="33">
        <v>0</v>
      </c>
      <c r="Y366" s="127">
        <v>0</v>
      </c>
      <c r="Z366" s="133"/>
      <c r="AA366" s="249"/>
      <c r="AB366"/>
      <c r="AC366"/>
      <c r="AD366" s="249"/>
      <c r="AE366"/>
      <c r="AF366" s="248"/>
      <c r="AG366" s="249"/>
      <c r="AH366"/>
      <c r="AI366" s="248"/>
      <c r="AJ366" s="249"/>
      <c r="AK366"/>
      <c r="AL366" s="248"/>
      <c r="AM366" s="251"/>
      <c r="AN366" s="250"/>
      <c r="AO366"/>
      <c r="AP366"/>
      <c r="AQ366"/>
      <c r="AR366"/>
      <c r="AS366"/>
      <c r="AT366" s="249"/>
      <c r="AU366" s="248"/>
      <c r="AV366" s="249"/>
      <c r="AW366" s="248"/>
      <c r="AX366" s="249"/>
      <c r="AY366" s="249">
        <v>1</v>
      </c>
      <c r="AZ366" s="162">
        <f>IF(AND(K366&lt;=1570,L366&gt;=1540),1,0)</f>
        <v>0</v>
      </c>
      <c r="BA366" s="162">
        <f>IF(AND(K366&lt;=1608,L366&gt;=1571),1,0)</f>
        <v>0</v>
      </c>
      <c r="BB366" s="162">
        <f>IF(AND(K366&lt;=1621,L366&gt;=1609),1,0)</f>
        <v>1</v>
      </c>
      <c r="BC366" s="162">
        <f>IF(AND(K366&lt;=1648,L366&gt;=1622),1,0)</f>
        <v>0</v>
      </c>
      <c r="BD366" s="162">
        <f>IF(AND(K366&lt;=1680,L366&gt;=1649),1,0)</f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 s="209" t="str">
        <f t="shared" si="25"/>
        <v>Notactive</v>
      </c>
      <c r="BK366" s="209" t="str">
        <f t="shared" si="26"/>
        <v>Notactive</v>
      </c>
      <c r="BL366" s="209" t="str">
        <f t="shared" si="27"/>
        <v>Stayer</v>
      </c>
      <c r="BM366" s="209" t="str">
        <f t="shared" si="28"/>
        <v>Notactive</v>
      </c>
      <c r="BN366" s="209" t="str">
        <f t="shared" si="29"/>
        <v>Notactive</v>
      </c>
    </row>
    <row r="367" spans="1:66" ht="12" customHeight="1">
      <c r="A367" s="118" t="s">
        <v>2717</v>
      </c>
      <c r="B367" s="118" t="s">
        <v>2718</v>
      </c>
      <c r="C367" s="244" t="s">
        <v>2716</v>
      </c>
      <c r="D367" s="245" t="s">
        <v>4163</v>
      </c>
      <c r="E367" s="245"/>
      <c r="F367" s="114" t="s">
        <v>344</v>
      </c>
      <c r="G367" s="114"/>
      <c r="H367"/>
      <c r="I367"/>
      <c r="J367" s="29">
        <v>0</v>
      </c>
      <c r="K367" s="114">
        <v>1610</v>
      </c>
      <c r="L367" s="115">
        <v>1614</v>
      </c>
      <c r="M367" s="240" t="str">
        <f>CONCATENATE(LEFT(K367,3),"0")</f>
        <v>1610</v>
      </c>
      <c r="N367" s="240" t="str">
        <f>CONCATENATE(LEFT(L367,3),"0")</f>
        <v>1610</v>
      </c>
      <c r="O367" s="30">
        <f>L367-K367</f>
        <v>4</v>
      </c>
      <c r="P367" s="27">
        <v>0</v>
      </c>
      <c r="Q367" s="27">
        <v>0</v>
      </c>
      <c r="R367"/>
      <c r="S367" s="248"/>
      <c r="T367" s="35" t="s">
        <v>103</v>
      </c>
      <c r="U367" s="104">
        <v>51.0167</v>
      </c>
      <c r="V367" s="124">
        <v>4.4667000000000003</v>
      </c>
      <c r="W367" s="32">
        <v>0</v>
      </c>
      <c r="X367" s="33">
        <v>0</v>
      </c>
      <c r="Y367" s="127">
        <v>0</v>
      </c>
      <c r="Z367" s="133"/>
      <c r="AA367" s="249"/>
      <c r="AB367"/>
      <c r="AC367"/>
      <c r="AD367" s="249"/>
      <c r="AE367"/>
      <c r="AF367" s="248"/>
      <c r="AG367" s="249"/>
      <c r="AH367"/>
      <c r="AI367" s="248"/>
      <c r="AJ367" s="249"/>
      <c r="AK367"/>
      <c r="AL367" s="248"/>
      <c r="AM367" s="251"/>
      <c r="AN367" s="250"/>
      <c r="AO367"/>
      <c r="AP367"/>
      <c r="AQ367"/>
      <c r="AR367"/>
      <c r="AS367"/>
      <c r="AT367" s="249"/>
      <c r="AU367" s="248"/>
      <c r="AV367" s="249"/>
      <c r="AW367" s="248"/>
      <c r="AX367" s="249"/>
      <c r="AY367" s="249">
        <v>1</v>
      </c>
      <c r="AZ367" s="162">
        <f>IF(AND(K367&lt;=1570,L367&gt;=1540),1,0)</f>
        <v>0</v>
      </c>
      <c r="BA367" s="162">
        <f>IF(AND(K367&lt;=1608,L367&gt;=1571),1,0)</f>
        <v>0</v>
      </c>
      <c r="BB367" s="162">
        <f>IF(AND(K367&lt;=1621,L367&gt;=1609),1,0)</f>
        <v>1</v>
      </c>
      <c r="BC367" s="162">
        <f>IF(AND(K367&lt;=1648,L367&gt;=1622),1,0)</f>
        <v>0</v>
      </c>
      <c r="BD367" s="162">
        <f>IF(AND(K367&lt;=1680,L367&gt;=1649),1,0)</f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 s="209" t="str">
        <f t="shared" si="25"/>
        <v>Notactive</v>
      </c>
      <c r="BK367" s="209" t="str">
        <f t="shared" si="26"/>
        <v>Notactive</v>
      </c>
      <c r="BL367" s="209" t="str">
        <f t="shared" si="27"/>
        <v>Stayer</v>
      </c>
      <c r="BM367" s="209" t="str">
        <f t="shared" si="28"/>
        <v>Notactive</v>
      </c>
      <c r="BN367" s="209" t="str">
        <f t="shared" si="29"/>
        <v>Notactive</v>
      </c>
    </row>
    <row r="368" spans="1:66" ht="12" customHeight="1">
      <c r="A368" s="118" t="s">
        <v>2720</v>
      </c>
      <c r="B368" s="118" t="s">
        <v>2721</v>
      </c>
      <c r="C368" s="242" t="s">
        <v>2719</v>
      </c>
      <c r="D368" s="245" t="s">
        <v>4163</v>
      </c>
      <c r="E368" s="246"/>
      <c r="F368" s="66" t="s">
        <v>43</v>
      </c>
      <c r="G368" s="66"/>
      <c r="H368"/>
      <c r="I368"/>
      <c r="J368" s="29">
        <v>0</v>
      </c>
      <c r="K368" s="114">
        <v>1610</v>
      </c>
      <c r="L368" s="115">
        <v>1614</v>
      </c>
      <c r="M368" s="240" t="str">
        <f>CONCATENATE(LEFT(K368,3),"0")</f>
        <v>1610</v>
      </c>
      <c r="N368" s="240" t="str">
        <f>CONCATENATE(LEFT(L368,3),"0")</f>
        <v>1610</v>
      </c>
      <c r="O368" s="30">
        <f>L368-K368</f>
        <v>4</v>
      </c>
      <c r="P368" s="27">
        <v>0</v>
      </c>
      <c r="Q368" s="27">
        <v>0</v>
      </c>
      <c r="R368"/>
      <c r="S368" s="248"/>
      <c r="T368" s="35" t="s">
        <v>103</v>
      </c>
      <c r="U368" s="104">
        <v>51.0167</v>
      </c>
      <c r="V368" s="124">
        <v>4.4667000000000003</v>
      </c>
      <c r="W368" s="32">
        <v>0</v>
      </c>
      <c r="X368" s="33">
        <v>0</v>
      </c>
      <c r="Y368" s="127">
        <v>0</v>
      </c>
      <c r="Z368" s="133"/>
      <c r="AA368" s="249"/>
      <c r="AB368"/>
      <c r="AC368"/>
      <c r="AD368" s="249"/>
      <c r="AE368"/>
      <c r="AF368" s="248"/>
      <c r="AG368" s="249"/>
      <c r="AH368"/>
      <c r="AI368" s="248"/>
      <c r="AJ368" s="249"/>
      <c r="AK368"/>
      <c r="AL368" s="248"/>
      <c r="AM368" s="251"/>
      <c r="AN368" s="250"/>
      <c r="AO368"/>
      <c r="AP368"/>
      <c r="AQ368"/>
      <c r="AR368"/>
      <c r="AS368"/>
      <c r="AT368" s="249"/>
      <c r="AU368" s="248"/>
      <c r="AV368" s="249"/>
      <c r="AW368" s="248"/>
      <c r="AX368" s="249"/>
      <c r="AY368" s="249">
        <v>1</v>
      </c>
      <c r="AZ368" s="162">
        <f>IF(AND(K368&lt;=1570,L368&gt;=1540),1,0)</f>
        <v>0</v>
      </c>
      <c r="BA368" s="162">
        <f>IF(AND(K368&lt;=1608,L368&gt;=1571),1,0)</f>
        <v>0</v>
      </c>
      <c r="BB368" s="162">
        <f>IF(AND(K368&lt;=1621,L368&gt;=1609),1,0)</f>
        <v>1</v>
      </c>
      <c r="BC368" s="162">
        <f>IF(AND(K368&lt;=1648,L368&gt;=1622),1,0)</f>
        <v>0</v>
      </c>
      <c r="BD368" s="162">
        <f>IF(AND(K368&lt;=1680,L368&gt;=1649),1,0)</f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 s="209" t="str">
        <f t="shared" si="25"/>
        <v>Notactive</v>
      </c>
      <c r="BK368" s="209" t="str">
        <f t="shared" si="26"/>
        <v>Notactive</v>
      </c>
      <c r="BL368" s="209" t="str">
        <f t="shared" si="27"/>
        <v>Stayer</v>
      </c>
      <c r="BM368" s="209" t="str">
        <f t="shared" si="28"/>
        <v>Notactive</v>
      </c>
      <c r="BN368" s="209" t="str">
        <f t="shared" si="29"/>
        <v>Notactive</v>
      </c>
    </row>
    <row r="369" spans="1:66" ht="12" customHeight="1">
      <c r="A369" s="118" t="s">
        <v>2723</v>
      </c>
      <c r="B369" s="118" t="s">
        <v>2648</v>
      </c>
      <c r="C369" s="244" t="s">
        <v>2722</v>
      </c>
      <c r="D369" s="245" t="s">
        <v>4163</v>
      </c>
      <c r="E369" s="245"/>
      <c r="F369" s="114" t="s">
        <v>344</v>
      </c>
      <c r="G369" s="114"/>
      <c r="H369"/>
      <c r="I369"/>
      <c r="J369" s="29">
        <v>0</v>
      </c>
      <c r="K369" s="114">
        <v>1610</v>
      </c>
      <c r="L369" s="115">
        <v>1614</v>
      </c>
      <c r="M369" s="240" t="str">
        <f>CONCATENATE(LEFT(K369,3),"0")</f>
        <v>1610</v>
      </c>
      <c r="N369" s="240" t="str">
        <f>CONCATENATE(LEFT(L369,3),"0")</f>
        <v>1610</v>
      </c>
      <c r="O369" s="30">
        <f>L369-K369</f>
        <v>4</v>
      </c>
      <c r="P369" s="27">
        <v>0</v>
      </c>
      <c r="Q369" s="27">
        <v>0</v>
      </c>
      <c r="R369"/>
      <c r="S369" s="248"/>
      <c r="T369" s="35" t="s">
        <v>103</v>
      </c>
      <c r="U369" s="104">
        <v>51.0167</v>
      </c>
      <c r="V369" s="124">
        <v>4.4667000000000003</v>
      </c>
      <c r="W369" s="32">
        <v>0</v>
      </c>
      <c r="X369" s="33">
        <v>0</v>
      </c>
      <c r="Y369" s="127">
        <v>0</v>
      </c>
      <c r="Z369" s="133"/>
      <c r="AA369" s="249"/>
      <c r="AB369"/>
      <c r="AC369"/>
      <c r="AD369" s="249"/>
      <c r="AE369"/>
      <c r="AF369" s="248"/>
      <c r="AG369" s="249"/>
      <c r="AH369"/>
      <c r="AI369" s="248"/>
      <c r="AJ369" s="249"/>
      <c r="AK369"/>
      <c r="AL369" s="248"/>
      <c r="AM369" s="251"/>
      <c r="AN369" s="250"/>
      <c r="AO369"/>
      <c r="AP369"/>
      <c r="AQ369"/>
      <c r="AR369"/>
      <c r="AS369"/>
      <c r="AT369" s="249"/>
      <c r="AU369" s="248"/>
      <c r="AV369" s="249"/>
      <c r="AW369" s="248"/>
      <c r="AX369" s="249"/>
      <c r="AY369" s="249">
        <v>1</v>
      </c>
      <c r="AZ369" s="162">
        <f>IF(AND(K369&lt;=1570,L369&gt;=1540),1,0)</f>
        <v>0</v>
      </c>
      <c r="BA369" s="162">
        <f>IF(AND(K369&lt;=1608,L369&gt;=1571),1,0)</f>
        <v>0</v>
      </c>
      <c r="BB369" s="162">
        <f>IF(AND(K369&lt;=1621,L369&gt;=1609),1,0)</f>
        <v>1</v>
      </c>
      <c r="BC369" s="162">
        <f>IF(AND(K369&lt;=1648,L369&gt;=1622),1,0)</f>
        <v>0</v>
      </c>
      <c r="BD369" s="162">
        <f>IF(AND(K369&lt;=1680,L369&gt;=1649),1,0)</f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 s="209" t="str">
        <f t="shared" si="25"/>
        <v>Notactive</v>
      </c>
      <c r="BK369" s="209" t="str">
        <f t="shared" si="26"/>
        <v>Notactive</v>
      </c>
      <c r="BL369" s="209" t="str">
        <f t="shared" si="27"/>
        <v>Stayer</v>
      </c>
      <c r="BM369" s="209" t="str">
        <f t="shared" si="28"/>
        <v>Notactive</v>
      </c>
      <c r="BN369" s="209" t="str">
        <f t="shared" si="29"/>
        <v>Notactive</v>
      </c>
    </row>
    <row r="370" spans="1:66" ht="12" customHeight="1">
      <c r="A370" s="118" t="s">
        <v>2725</v>
      </c>
      <c r="B370" s="118" t="s">
        <v>2726</v>
      </c>
      <c r="C370" s="242" t="s">
        <v>2724</v>
      </c>
      <c r="D370" s="245" t="s">
        <v>4163</v>
      </c>
      <c r="E370" s="246"/>
      <c r="F370" s="66" t="s">
        <v>43</v>
      </c>
      <c r="G370" s="66"/>
      <c r="H370"/>
      <c r="I370"/>
      <c r="J370" s="29">
        <v>0</v>
      </c>
      <c r="K370" s="114">
        <v>1610</v>
      </c>
      <c r="L370" s="115">
        <v>1614</v>
      </c>
      <c r="M370" s="240" t="str">
        <f>CONCATENATE(LEFT(K370,3),"0")</f>
        <v>1610</v>
      </c>
      <c r="N370" s="240" t="str">
        <f>CONCATENATE(LEFT(L370,3),"0")</f>
        <v>1610</v>
      </c>
      <c r="O370" s="30">
        <f>L370-K370</f>
        <v>4</v>
      </c>
      <c r="P370" s="27">
        <v>0</v>
      </c>
      <c r="Q370" s="27">
        <v>0</v>
      </c>
      <c r="R370"/>
      <c r="S370" s="248"/>
      <c r="T370" s="35" t="s">
        <v>103</v>
      </c>
      <c r="U370" s="104">
        <v>51.0167</v>
      </c>
      <c r="V370" s="124">
        <v>4.4667000000000003</v>
      </c>
      <c r="W370" s="32">
        <v>0</v>
      </c>
      <c r="X370" s="33">
        <v>0</v>
      </c>
      <c r="Y370" s="127">
        <v>0</v>
      </c>
      <c r="Z370" s="133"/>
      <c r="AA370" s="249"/>
      <c r="AB370"/>
      <c r="AC370"/>
      <c r="AD370" s="249"/>
      <c r="AE370"/>
      <c r="AF370" s="248"/>
      <c r="AG370" s="249"/>
      <c r="AH370"/>
      <c r="AI370" s="248"/>
      <c r="AJ370" s="249"/>
      <c r="AK370"/>
      <c r="AL370" s="248"/>
      <c r="AM370" s="251"/>
      <c r="AN370" s="250"/>
      <c r="AO370"/>
      <c r="AP370"/>
      <c r="AQ370"/>
      <c r="AR370"/>
      <c r="AS370"/>
      <c r="AT370" s="249"/>
      <c r="AU370" s="248"/>
      <c r="AV370" s="249"/>
      <c r="AW370" s="248"/>
      <c r="AX370" s="249"/>
      <c r="AY370" s="249">
        <v>1</v>
      </c>
      <c r="AZ370" s="162">
        <f>IF(AND(K370&lt;=1570,L370&gt;=1540),1,0)</f>
        <v>0</v>
      </c>
      <c r="BA370" s="162">
        <f>IF(AND(K370&lt;=1608,L370&gt;=1571),1,0)</f>
        <v>0</v>
      </c>
      <c r="BB370" s="162">
        <f>IF(AND(K370&lt;=1621,L370&gt;=1609),1,0)</f>
        <v>1</v>
      </c>
      <c r="BC370" s="162">
        <f>IF(AND(K370&lt;=1648,L370&gt;=1622),1,0)</f>
        <v>0</v>
      </c>
      <c r="BD370" s="162">
        <f>IF(AND(K370&lt;=1680,L370&gt;=1649),1,0)</f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 s="209" t="str">
        <f t="shared" si="25"/>
        <v>Notactive</v>
      </c>
      <c r="BK370" s="209" t="str">
        <f t="shared" si="26"/>
        <v>Notactive</v>
      </c>
      <c r="BL370" s="209" t="str">
        <f t="shared" si="27"/>
        <v>Stayer</v>
      </c>
      <c r="BM370" s="209" t="str">
        <f t="shared" si="28"/>
        <v>Notactive</v>
      </c>
      <c r="BN370" s="209" t="str">
        <f t="shared" si="29"/>
        <v>Notactive</v>
      </c>
    </row>
    <row r="371" spans="1:66" ht="12" customHeight="1">
      <c r="A371" s="118" t="s">
        <v>2728</v>
      </c>
      <c r="B371" s="118" t="s">
        <v>2729</v>
      </c>
      <c r="C371" s="244" t="s">
        <v>2727</v>
      </c>
      <c r="D371" s="245" t="s">
        <v>4163</v>
      </c>
      <c r="E371" s="245"/>
      <c r="F371" s="66" t="s">
        <v>43</v>
      </c>
      <c r="G371" s="66"/>
      <c r="H371"/>
      <c r="I371"/>
      <c r="J371" s="29">
        <v>0</v>
      </c>
      <c r="K371" s="114">
        <v>1610</v>
      </c>
      <c r="L371" s="115">
        <v>1614</v>
      </c>
      <c r="M371" s="240" t="str">
        <f>CONCATENATE(LEFT(K371,3),"0")</f>
        <v>1610</v>
      </c>
      <c r="N371" s="240" t="str">
        <f>CONCATENATE(LEFT(L371,3),"0")</f>
        <v>1610</v>
      </c>
      <c r="O371" s="30">
        <f>L371-K371</f>
        <v>4</v>
      </c>
      <c r="P371" s="27">
        <v>0</v>
      </c>
      <c r="Q371" s="27">
        <v>0</v>
      </c>
      <c r="R371"/>
      <c r="S371" s="248"/>
      <c r="T371" s="35" t="s">
        <v>103</v>
      </c>
      <c r="U371" s="104">
        <v>51.0167</v>
      </c>
      <c r="V371" s="124">
        <v>4.4667000000000003</v>
      </c>
      <c r="W371" s="32">
        <v>0</v>
      </c>
      <c r="X371" s="33">
        <v>0</v>
      </c>
      <c r="Y371" s="127">
        <v>0</v>
      </c>
      <c r="Z371" s="133"/>
      <c r="AA371" s="249"/>
      <c r="AB371"/>
      <c r="AC371"/>
      <c r="AD371" s="249"/>
      <c r="AE371"/>
      <c r="AF371" s="248"/>
      <c r="AG371" s="249"/>
      <c r="AH371"/>
      <c r="AI371" s="248"/>
      <c r="AJ371" s="249"/>
      <c r="AK371"/>
      <c r="AL371" s="248"/>
      <c r="AM371" s="251"/>
      <c r="AN371" s="250"/>
      <c r="AO371"/>
      <c r="AP371"/>
      <c r="AQ371"/>
      <c r="AR371"/>
      <c r="AS371"/>
      <c r="AT371" s="249"/>
      <c r="AU371" s="248"/>
      <c r="AV371" s="249"/>
      <c r="AW371" s="248"/>
      <c r="AX371" s="249"/>
      <c r="AY371" s="249">
        <v>1</v>
      </c>
      <c r="AZ371" s="162">
        <f>IF(AND(K371&lt;=1570,L371&gt;=1540),1,0)</f>
        <v>0</v>
      </c>
      <c r="BA371" s="162">
        <f>IF(AND(K371&lt;=1608,L371&gt;=1571),1,0)</f>
        <v>0</v>
      </c>
      <c r="BB371" s="162">
        <f>IF(AND(K371&lt;=1621,L371&gt;=1609),1,0)</f>
        <v>1</v>
      </c>
      <c r="BC371" s="162">
        <f>IF(AND(K371&lt;=1648,L371&gt;=1622),1,0)</f>
        <v>0</v>
      </c>
      <c r="BD371" s="162">
        <f>IF(AND(K371&lt;=1680,L371&gt;=1649),1,0)</f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 s="209" t="str">
        <f t="shared" si="25"/>
        <v>Notactive</v>
      </c>
      <c r="BK371" s="209" t="str">
        <f t="shared" si="26"/>
        <v>Notactive</v>
      </c>
      <c r="BL371" s="209" t="str">
        <f t="shared" si="27"/>
        <v>Stayer</v>
      </c>
      <c r="BM371" s="209" t="str">
        <f t="shared" si="28"/>
        <v>Notactive</v>
      </c>
      <c r="BN371" s="209" t="str">
        <f t="shared" si="29"/>
        <v>Notactive</v>
      </c>
    </row>
    <row r="372" spans="1:66" ht="12" customHeight="1">
      <c r="A372" s="118" t="s">
        <v>2731</v>
      </c>
      <c r="B372" s="118" t="s">
        <v>2732</v>
      </c>
      <c r="C372" s="242" t="s">
        <v>2730</v>
      </c>
      <c r="D372" s="245" t="s">
        <v>4163</v>
      </c>
      <c r="E372" s="246"/>
      <c r="F372" s="114" t="s">
        <v>344</v>
      </c>
      <c r="G372" s="114"/>
      <c r="H372"/>
      <c r="I372"/>
      <c r="J372" s="29">
        <v>0</v>
      </c>
      <c r="K372" s="114">
        <v>1610</v>
      </c>
      <c r="L372" s="115">
        <v>1614</v>
      </c>
      <c r="M372" s="240" t="str">
        <f>CONCATENATE(LEFT(K372,3),"0")</f>
        <v>1610</v>
      </c>
      <c r="N372" s="240" t="str">
        <f>CONCATENATE(LEFT(L372,3),"0")</f>
        <v>1610</v>
      </c>
      <c r="O372" s="30">
        <f>L372-K372</f>
        <v>4</v>
      </c>
      <c r="P372" s="27">
        <v>0</v>
      </c>
      <c r="Q372" s="27">
        <v>0</v>
      </c>
      <c r="R372"/>
      <c r="S372" s="248"/>
      <c r="T372" s="35" t="s">
        <v>103</v>
      </c>
      <c r="U372" s="104">
        <v>51.0167</v>
      </c>
      <c r="V372" s="124">
        <v>4.4667000000000003</v>
      </c>
      <c r="W372" s="32">
        <v>0</v>
      </c>
      <c r="X372" s="33">
        <v>0</v>
      </c>
      <c r="Y372" s="127">
        <v>0</v>
      </c>
      <c r="Z372" s="133"/>
      <c r="AA372" s="249"/>
      <c r="AB372"/>
      <c r="AC372"/>
      <c r="AD372" s="249"/>
      <c r="AE372"/>
      <c r="AF372" s="248"/>
      <c r="AG372" s="249"/>
      <c r="AH372"/>
      <c r="AI372" s="248"/>
      <c r="AJ372" s="249"/>
      <c r="AK372"/>
      <c r="AL372" s="248"/>
      <c r="AM372" s="251"/>
      <c r="AN372" s="250"/>
      <c r="AO372"/>
      <c r="AP372"/>
      <c r="AQ372"/>
      <c r="AR372"/>
      <c r="AS372"/>
      <c r="AT372" s="249"/>
      <c r="AU372" s="248"/>
      <c r="AV372" s="249"/>
      <c r="AW372" s="248"/>
      <c r="AX372" s="249"/>
      <c r="AY372" s="249">
        <v>1</v>
      </c>
      <c r="AZ372" s="162">
        <f>IF(AND(K372&lt;=1570,L372&gt;=1540),1,0)</f>
        <v>0</v>
      </c>
      <c r="BA372" s="162">
        <f>IF(AND(K372&lt;=1608,L372&gt;=1571),1,0)</f>
        <v>0</v>
      </c>
      <c r="BB372" s="162">
        <f>IF(AND(K372&lt;=1621,L372&gt;=1609),1,0)</f>
        <v>1</v>
      </c>
      <c r="BC372" s="162">
        <f>IF(AND(K372&lt;=1648,L372&gt;=1622),1,0)</f>
        <v>0</v>
      </c>
      <c r="BD372" s="162">
        <f>IF(AND(K372&lt;=1680,L372&gt;=1649),1,0)</f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 s="209" t="str">
        <f t="shared" si="25"/>
        <v>Notactive</v>
      </c>
      <c r="BK372" s="209" t="str">
        <f t="shared" si="26"/>
        <v>Notactive</v>
      </c>
      <c r="BL372" s="209" t="str">
        <f t="shared" si="27"/>
        <v>Stayer</v>
      </c>
      <c r="BM372" s="209" t="str">
        <f t="shared" si="28"/>
        <v>Notactive</v>
      </c>
      <c r="BN372" s="209" t="str">
        <f t="shared" si="29"/>
        <v>Notactive</v>
      </c>
    </row>
    <row r="373" spans="1:66" ht="12" customHeight="1">
      <c r="A373" s="118" t="s">
        <v>2734</v>
      </c>
      <c r="B373" s="118" t="s">
        <v>2735</v>
      </c>
      <c r="C373" s="244" t="s">
        <v>2733</v>
      </c>
      <c r="D373" s="245" t="s">
        <v>4163</v>
      </c>
      <c r="E373" s="245"/>
      <c r="F373" s="66" t="s">
        <v>43</v>
      </c>
      <c r="G373" s="66"/>
      <c r="H373"/>
      <c r="I373"/>
      <c r="J373" s="29">
        <v>0</v>
      </c>
      <c r="K373" s="114">
        <v>1610</v>
      </c>
      <c r="L373" s="115">
        <v>1614</v>
      </c>
      <c r="M373" s="240" t="str">
        <f>CONCATENATE(LEFT(K373,3),"0")</f>
        <v>1610</v>
      </c>
      <c r="N373" s="240" t="str">
        <f>CONCATENATE(LEFT(L373,3),"0")</f>
        <v>1610</v>
      </c>
      <c r="O373" s="30">
        <f>L373-K373</f>
        <v>4</v>
      </c>
      <c r="P373" s="27">
        <v>0</v>
      </c>
      <c r="Q373" s="27">
        <v>0</v>
      </c>
      <c r="R373"/>
      <c r="S373" s="248"/>
      <c r="T373" s="35" t="s">
        <v>103</v>
      </c>
      <c r="U373" s="104">
        <v>51.0167</v>
      </c>
      <c r="V373" s="124">
        <v>4.4667000000000003</v>
      </c>
      <c r="W373" s="32">
        <v>0</v>
      </c>
      <c r="X373" s="33">
        <v>0</v>
      </c>
      <c r="Y373" s="127">
        <v>0</v>
      </c>
      <c r="Z373" s="133"/>
      <c r="AA373" s="249"/>
      <c r="AB373"/>
      <c r="AC373"/>
      <c r="AD373" s="249"/>
      <c r="AE373"/>
      <c r="AF373" s="248"/>
      <c r="AG373" s="249"/>
      <c r="AH373"/>
      <c r="AI373" s="248"/>
      <c r="AJ373" s="249"/>
      <c r="AK373"/>
      <c r="AL373" s="248"/>
      <c r="AM373" s="251"/>
      <c r="AN373" s="250"/>
      <c r="AO373"/>
      <c r="AP373"/>
      <c r="AQ373"/>
      <c r="AR373"/>
      <c r="AS373"/>
      <c r="AT373" s="249"/>
      <c r="AU373" s="248"/>
      <c r="AV373" s="249"/>
      <c r="AW373" s="248"/>
      <c r="AX373" s="249"/>
      <c r="AY373" s="249">
        <v>1</v>
      </c>
      <c r="AZ373" s="162">
        <f>IF(AND(K373&lt;=1570,L373&gt;=1540),1,0)</f>
        <v>0</v>
      </c>
      <c r="BA373" s="162">
        <f>IF(AND(K373&lt;=1608,L373&gt;=1571),1,0)</f>
        <v>0</v>
      </c>
      <c r="BB373" s="162">
        <f>IF(AND(K373&lt;=1621,L373&gt;=1609),1,0)</f>
        <v>1</v>
      </c>
      <c r="BC373" s="162">
        <f>IF(AND(K373&lt;=1648,L373&gt;=1622),1,0)</f>
        <v>0</v>
      </c>
      <c r="BD373" s="162">
        <f>IF(AND(K373&lt;=1680,L373&gt;=1649),1,0)</f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 s="209" t="str">
        <f t="shared" si="25"/>
        <v>Notactive</v>
      </c>
      <c r="BK373" s="209" t="str">
        <f t="shared" si="26"/>
        <v>Notactive</v>
      </c>
      <c r="BL373" s="209" t="str">
        <f t="shared" si="27"/>
        <v>Stayer</v>
      </c>
      <c r="BM373" s="209" t="str">
        <f t="shared" si="28"/>
        <v>Notactive</v>
      </c>
      <c r="BN373" s="209" t="str">
        <f t="shared" si="29"/>
        <v>Notactive</v>
      </c>
    </row>
    <row r="374" spans="1:66" ht="12" customHeight="1">
      <c r="A374" s="118" t="s">
        <v>2737</v>
      </c>
      <c r="B374" s="118" t="s">
        <v>2738</v>
      </c>
      <c r="C374" s="242" t="s">
        <v>2736</v>
      </c>
      <c r="D374" s="245" t="s">
        <v>4163</v>
      </c>
      <c r="E374" s="246"/>
      <c r="F374" s="66" t="s">
        <v>43</v>
      </c>
      <c r="G374" s="66"/>
      <c r="H374"/>
      <c r="I374"/>
      <c r="J374" s="29">
        <v>0</v>
      </c>
      <c r="K374" s="114">
        <v>1610</v>
      </c>
      <c r="L374" s="115">
        <v>1614</v>
      </c>
      <c r="M374" s="240" t="str">
        <f>CONCATENATE(LEFT(K374,3),"0")</f>
        <v>1610</v>
      </c>
      <c r="N374" s="240" t="str">
        <f>CONCATENATE(LEFT(L374,3),"0")</f>
        <v>1610</v>
      </c>
      <c r="O374" s="30">
        <f>L374-K374</f>
        <v>4</v>
      </c>
      <c r="P374" s="27">
        <v>0</v>
      </c>
      <c r="Q374" s="27">
        <v>0</v>
      </c>
      <c r="R374"/>
      <c r="S374" s="248"/>
      <c r="T374" s="35" t="s">
        <v>103</v>
      </c>
      <c r="U374" s="104">
        <v>51.0167</v>
      </c>
      <c r="V374" s="124">
        <v>4.4667000000000003</v>
      </c>
      <c r="W374" s="32">
        <v>0</v>
      </c>
      <c r="X374" s="33">
        <v>0</v>
      </c>
      <c r="Y374" s="127">
        <v>0</v>
      </c>
      <c r="Z374" s="133"/>
      <c r="AA374" s="249"/>
      <c r="AB374"/>
      <c r="AC374"/>
      <c r="AD374" s="249"/>
      <c r="AE374"/>
      <c r="AF374" s="248"/>
      <c r="AG374" s="249"/>
      <c r="AH374"/>
      <c r="AI374" s="248"/>
      <c r="AJ374" s="249"/>
      <c r="AK374"/>
      <c r="AL374" s="248"/>
      <c r="AM374" s="251"/>
      <c r="AN374" s="250"/>
      <c r="AO374"/>
      <c r="AP374"/>
      <c r="AQ374"/>
      <c r="AR374"/>
      <c r="AS374"/>
      <c r="AT374" s="249"/>
      <c r="AU374" s="248"/>
      <c r="AV374" s="249"/>
      <c r="AW374" s="248"/>
      <c r="AX374" s="249"/>
      <c r="AY374" s="249">
        <v>1</v>
      </c>
      <c r="AZ374" s="162">
        <f>IF(AND(K374&lt;=1570,L374&gt;=1540),1,0)</f>
        <v>0</v>
      </c>
      <c r="BA374" s="162">
        <f>IF(AND(K374&lt;=1608,L374&gt;=1571),1,0)</f>
        <v>0</v>
      </c>
      <c r="BB374" s="162">
        <f>IF(AND(K374&lt;=1621,L374&gt;=1609),1,0)</f>
        <v>1</v>
      </c>
      <c r="BC374" s="162">
        <f>IF(AND(K374&lt;=1648,L374&gt;=1622),1,0)</f>
        <v>0</v>
      </c>
      <c r="BD374" s="162">
        <f>IF(AND(K374&lt;=1680,L374&gt;=1649),1,0)</f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 s="209" t="str">
        <f t="shared" si="25"/>
        <v>Notactive</v>
      </c>
      <c r="BK374" s="209" t="str">
        <f t="shared" si="26"/>
        <v>Notactive</v>
      </c>
      <c r="BL374" s="209" t="str">
        <f t="shared" si="27"/>
        <v>Stayer</v>
      </c>
      <c r="BM374" s="209" t="str">
        <f t="shared" si="28"/>
        <v>Notactive</v>
      </c>
      <c r="BN374" s="209" t="str">
        <f t="shared" si="29"/>
        <v>Notactive</v>
      </c>
    </row>
    <row r="375" spans="1:66" ht="12" customHeight="1">
      <c r="A375" s="118" t="s">
        <v>2740</v>
      </c>
      <c r="B375" s="118" t="s">
        <v>2099</v>
      </c>
      <c r="C375" s="244" t="s">
        <v>2739</v>
      </c>
      <c r="D375" s="245" t="s">
        <v>4163</v>
      </c>
      <c r="E375" s="245"/>
      <c r="F375" s="66" t="s">
        <v>43</v>
      </c>
      <c r="G375" s="66"/>
      <c r="H375"/>
      <c r="I375"/>
      <c r="J375" s="29">
        <v>0</v>
      </c>
      <c r="K375" s="114">
        <v>1610</v>
      </c>
      <c r="L375" s="115">
        <v>1614</v>
      </c>
      <c r="M375" s="240" t="str">
        <f>CONCATENATE(LEFT(K375,3),"0")</f>
        <v>1610</v>
      </c>
      <c r="N375" s="240" t="str">
        <f>CONCATENATE(LEFT(L375,3),"0")</f>
        <v>1610</v>
      </c>
      <c r="O375" s="30">
        <f>L375-K375</f>
        <v>4</v>
      </c>
      <c r="P375" s="27">
        <v>0</v>
      </c>
      <c r="Q375" s="27">
        <v>0</v>
      </c>
      <c r="R375"/>
      <c r="S375" s="248"/>
      <c r="T375" s="35" t="s">
        <v>103</v>
      </c>
      <c r="U375" s="104">
        <v>51.0167</v>
      </c>
      <c r="V375" s="124">
        <v>4.4667000000000003</v>
      </c>
      <c r="W375" s="32">
        <v>0</v>
      </c>
      <c r="X375" s="33">
        <v>0</v>
      </c>
      <c r="Y375" s="127">
        <v>0</v>
      </c>
      <c r="Z375" s="133"/>
      <c r="AA375" s="249"/>
      <c r="AB375"/>
      <c r="AC375"/>
      <c r="AD375" s="249"/>
      <c r="AE375"/>
      <c r="AF375" s="248"/>
      <c r="AG375" s="249"/>
      <c r="AH375"/>
      <c r="AI375" s="248"/>
      <c r="AJ375" s="249"/>
      <c r="AK375"/>
      <c r="AL375" s="248"/>
      <c r="AM375" s="251"/>
      <c r="AN375" s="250"/>
      <c r="AO375"/>
      <c r="AP375"/>
      <c r="AQ375"/>
      <c r="AR375"/>
      <c r="AS375"/>
      <c r="AT375" s="249"/>
      <c r="AU375" s="248"/>
      <c r="AV375" s="249"/>
      <c r="AW375" s="248"/>
      <c r="AX375" s="249"/>
      <c r="AY375" s="249">
        <v>1</v>
      </c>
      <c r="AZ375" s="162">
        <f>IF(AND(K375&lt;=1570,L375&gt;=1540),1,0)</f>
        <v>0</v>
      </c>
      <c r="BA375" s="162">
        <f>IF(AND(K375&lt;=1608,L375&gt;=1571),1,0)</f>
        <v>0</v>
      </c>
      <c r="BB375" s="162">
        <f>IF(AND(K375&lt;=1621,L375&gt;=1609),1,0)</f>
        <v>1</v>
      </c>
      <c r="BC375" s="162">
        <f>IF(AND(K375&lt;=1648,L375&gt;=1622),1,0)</f>
        <v>0</v>
      </c>
      <c r="BD375" s="162">
        <f>IF(AND(K375&lt;=1680,L375&gt;=1649),1,0)</f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 s="209" t="str">
        <f t="shared" si="25"/>
        <v>Notactive</v>
      </c>
      <c r="BK375" s="209" t="str">
        <f t="shared" si="26"/>
        <v>Notactive</v>
      </c>
      <c r="BL375" s="209" t="str">
        <f t="shared" si="27"/>
        <v>Stayer</v>
      </c>
      <c r="BM375" s="209" t="str">
        <f t="shared" si="28"/>
        <v>Notactive</v>
      </c>
      <c r="BN375" s="209" t="str">
        <f t="shared" si="29"/>
        <v>Notactive</v>
      </c>
    </row>
    <row r="376" spans="1:66" ht="12" customHeight="1">
      <c r="A376" s="118" t="s">
        <v>2742</v>
      </c>
      <c r="B376" s="118" t="s">
        <v>2743</v>
      </c>
      <c r="C376" s="242" t="s">
        <v>2741</v>
      </c>
      <c r="D376" s="245" t="s">
        <v>4163</v>
      </c>
      <c r="E376" s="246"/>
      <c r="F376" s="66" t="s">
        <v>43</v>
      </c>
      <c r="G376" s="66"/>
      <c r="H376"/>
      <c r="I376"/>
      <c r="J376" s="29">
        <v>0</v>
      </c>
      <c r="K376" s="114">
        <v>1610</v>
      </c>
      <c r="L376" s="115">
        <v>1614</v>
      </c>
      <c r="M376" s="240" t="str">
        <f>CONCATENATE(LEFT(K376,3),"0")</f>
        <v>1610</v>
      </c>
      <c r="N376" s="240" t="str">
        <f>CONCATENATE(LEFT(L376,3),"0")</f>
        <v>1610</v>
      </c>
      <c r="O376" s="30">
        <f>L376-K376</f>
        <v>4</v>
      </c>
      <c r="P376" s="27">
        <v>0</v>
      </c>
      <c r="Q376" s="27">
        <v>0</v>
      </c>
      <c r="R376"/>
      <c r="S376" s="248"/>
      <c r="T376" s="35" t="s">
        <v>103</v>
      </c>
      <c r="U376" s="104">
        <v>51.0167</v>
      </c>
      <c r="V376" s="124">
        <v>4.4667000000000003</v>
      </c>
      <c r="W376" s="32">
        <v>0</v>
      </c>
      <c r="X376" s="33">
        <v>0</v>
      </c>
      <c r="Y376" s="127">
        <v>0</v>
      </c>
      <c r="Z376" s="133"/>
      <c r="AA376" s="249"/>
      <c r="AB376"/>
      <c r="AC376"/>
      <c r="AD376" s="249"/>
      <c r="AE376"/>
      <c r="AF376" s="248"/>
      <c r="AG376" s="249"/>
      <c r="AH376"/>
      <c r="AI376" s="248"/>
      <c r="AJ376" s="249"/>
      <c r="AK376"/>
      <c r="AL376" s="248"/>
      <c r="AM376" s="251"/>
      <c r="AN376" s="250"/>
      <c r="AO376"/>
      <c r="AP376"/>
      <c r="AQ376"/>
      <c r="AR376"/>
      <c r="AS376"/>
      <c r="AT376" s="249"/>
      <c r="AU376" s="248"/>
      <c r="AV376" s="249"/>
      <c r="AW376" s="248"/>
      <c r="AX376" s="249"/>
      <c r="AY376" s="249">
        <v>1</v>
      </c>
      <c r="AZ376" s="162">
        <f>IF(AND(K376&lt;=1570,L376&gt;=1540),1,0)</f>
        <v>0</v>
      </c>
      <c r="BA376" s="162">
        <f>IF(AND(K376&lt;=1608,L376&gt;=1571),1,0)</f>
        <v>0</v>
      </c>
      <c r="BB376" s="162">
        <f>IF(AND(K376&lt;=1621,L376&gt;=1609),1,0)</f>
        <v>1</v>
      </c>
      <c r="BC376" s="162">
        <f>IF(AND(K376&lt;=1648,L376&gt;=1622),1,0)</f>
        <v>0</v>
      </c>
      <c r="BD376" s="162">
        <f>IF(AND(K376&lt;=1680,L376&gt;=1649),1,0)</f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 s="209" t="str">
        <f t="shared" si="25"/>
        <v>Notactive</v>
      </c>
      <c r="BK376" s="209" t="str">
        <f t="shared" si="26"/>
        <v>Notactive</v>
      </c>
      <c r="BL376" s="209" t="str">
        <f t="shared" si="27"/>
        <v>Stayer</v>
      </c>
      <c r="BM376" s="209" t="str">
        <f t="shared" si="28"/>
        <v>Notactive</v>
      </c>
      <c r="BN376" s="209" t="str">
        <f t="shared" si="29"/>
        <v>Notactive</v>
      </c>
    </row>
    <row r="377" spans="1:66" ht="12" customHeight="1">
      <c r="A377" s="118" t="s">
        <v>2745</v>
      </c>
      <c r="B377" s="118" t="s">
        <v>1691</v>
      </c>
      <c r="C377" s="244" t="s">
        <v>2744</v>
      </c>
      <c r="D377" s="245" t="s">
        <v>4163</v>
      </c>
      <c r="E377" s="245"/>
      <c r="F377" s="66" t="s">
        <v>43</v>
      </c>
      <c r="G377" s="66"/>
      <c r="H377"/>
      <c r="I377"/>
      <c r="J377" s="29">
        <v>0</v>
      </c>
      <c r="K377" s="114">
        <v>1610</v>
      </c>
      <c r="L377" s="115">
        <v>1614</v>
      </c>
      <c r="M377" s="240" t="str">
        <f>CONCATENATE(LEFT(K377,3),"0")</f>
        <v>1610</v>
      </c>
      <c r="N377" s="240" t="str">
        <f>CONCATENATE(LEFT(L377,3),"0")</f>
        <v>1610</v>
      </c>
      <c r="O377" s="30">
        <f>L377-K377</f>
        <v>4</v>
      </c>
      <c r="P377" s="27">
        <v>0</v>
      </c>
      <c r="Q377" s="27">
        <v>0</v>
      </c>
      <c r="R377"/>
      <c r="S377" s="248"/>
      <c r="T377" s="35" t="s">
        <v>103</v>
      </c>
      <c r="U377" s="104">
        <v>51.0167</v>
      </c>
      <c r="V377" s="124">
        <v>4.4667000000000003</v>
      </c>
      <c r="W377" s="32">
        <v>0</v>
      </c>
      <c r="X377" s="33">
        <v>0</v>
      </c>
      <c r="Y377" s="127">
        <v>0</v>
      </c>
      <c r="Z377" s="133"/>
      <c r="AA377" s="249"/>
      <c r="AB377"/>
      <c r="AC377"/>
      <c r="AD377" s="249"/>
      <c r="AE377"/>
      <c r="AF377" s="248"/>
      <c r="AG377" s="249"/>
      <c r="AH377"/>
      <c r="AI377" s="248"/>
      <c r="AJ377" s="249"/>
      <c r="AK377"/>
      <c r="AL377" s="248"/>
      <c r="AM377" s="251"/>
      <c r="AN377" s="250"/>
      <c r="AO377"/>
      <c r="AP377"/>
      <c r="AQ377"/>
      <c r="AR377"/>
      <c r="AS377"/>
      <c r="AT377" s="249"/>
      <c r="AU377" s="248"/>
      <c r="AV377" s="249"/>
      <c r="AW377" s="248"/>
      <c r="AX377" s="249"/>
      <c r="AY377" s="249">
        <v>1</v>
      </c>
      <c r="AZ377" s="162">
        <f>IF(AND(K377&lt;=1570,L377&gt;=1540),1,0)</f>
        <v>0</v>
      </c>
      <c r="BA377" s="162">
        <f>IF(AND(K377&lt;=1608,L377&gt;=1571),1,0)</f>
        <v>0</v>
      </c>
      <c r="BB377" s="162">
        <f>IF(AND(K377&lt;=1621,L377&gt;=1609),1,0)</f>
        <v>1</v>
      </c>
      <c r="BC377" s="162">
        <f>IF(AND(K377&lt;=1648,L377&gt;=1622),1,0)</f>
        <v>0</v>
      </c>
      <c r="BD377" s="162">
        <f>IF(AND(K377&lt;=1680,L377&gt;=1649),1,0)</f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 s="209" t="str">
        <f t="shared" si="25"/>
        <v>Notactive</v>
      </c>
      <c r="BK377" s="209" t="str">
        <f t="shared" si="26"/>
        <v>Notactive</v>
      </c>
      <c r="BL377" s="209" t="str">
        <f t="shared" si="27"/>
        <v>Stayer</v>
      </c>
      <c r="BM377" s="209" t="str">
        <f t="shared" si="28"/>
        <v>Notactive</v>
      </c>
      <c r="BN377" s="209" t="str">
        <f t="shared" si="29"/>
        <v>Notactive</v>
      </c>
    </row>
    <row r="378" spans="1:66" ht="12" customHeight="1">
      <c r="A378" s="118" t="s">
        <v>2747</v>
      </c>
      <c r="B378" s="118" t="s">
        <v>2748</v>
      </c>
      <c r="C378" s="242" t="s">
        <v>2746</v>
      </c>
      <c r="D378" s="245" t="s">
        <v>4163</v>
      </c>
      <c r="E378" s="246"/>
      <c r="F378" s="66" t="s">
        <v>74</v>
      </c>
      <c r="G378" s="66"/>
      <c r="H378"/>
      <c r="I378"/>
      <c r="J378" s="29">
        <v>0</v>
      </c>
      <c r="K378" s="114">
        <v>1610</v>
      </c>
      <c r="L378" s="115">
        <v>1614</v>
      </c>
      <c r="M378" s="240" t="str">
        <f>CONCATENATE(LEFT(K378,3),"0")</f>
        <v>1610</v>
      </c>
      <c r="N378" s="240" t="str">
        <f>CONCATENATE(LEFT(L378,3),"0")</f>
        <v>1610</v>
      </c>
      <c r="O378" s="30">
        <f>L378-K378</f>
        <v>4</v>
      </c>
      <c r="P378" s="27">
        <v>0</v>
      </c>
      <c r="Q378" s="27">
        <v>0</v>
      </c>
      <c r="R378"/>
      <c r="S378" s="248"/>
      <c r="T378" s="35" t="s">
        <v>103</v>
      </c>
      <c r="U378" s="104">
        <v>51.0167</v>
      </c>
      <c r="V378" s="124">
        <v>4.4667000000000003</v>
      </c>
      <c r="W378" s="32">
        <v>0</v>
      </c>
      <c r="X378" s="33">
        <v>0</v>
      </c>
      <c r="Y378" s="127">
        <v>0</v>
      </c>
      <c r="Z378" s="133"/>
      <c r="AA378" s="249"/>
      <c r="AB378"/>
      <c r="AC378"/>
      <c r="AD378" s="249"/>
      <c r="AE378"/>
      <c r="AF378" s="248"/>
      <c r="AG378" s="249"/>
      <c r="AH378"/>
      <c r="AI378" s="248"/>
      <c r="AJ378" s="249"/>
      <c r="AK378"/>
      <c r="AL378" s="248"/>
      <c r="AM378" s="251"/>
      <c r="AN378" s="250"/>
      <c r="AO378"/>
      <c r="AP378"/>
      <c r="AQ378"/>
      <c r="AR378"/>
      <c r="AS378"/>
      <c r="AT378" s="249"/>
      <c r="AU378" s="248"/>
      <c r="AV378" s="249"/>
      <c r="AW378" s="248"/>
      <c r="AX378" s="249"/>
      <c r="AY378" s="249">
        <v>1</v>
      </c>
      <c r="AZ378" s="162">
        <f>IF(AND(K378&lt;=1570,L378&gt;=1540),1,0)</f>
        <v>0</v>
      </c>
      <c r="BA378" s="162">
        <f>IF(AND(K378&lt;=1608,L378&gt;=1571),1,0)</f>
        <v>0</v>
      </c>
      <c r="BB378" s="162">
        <f>IF(AND(K378&lt;=1621,L378&gt;=1609),1,0)</f>
        <v>1</v>
      </c>
      <c r="BC378" s="162">
        <f>IF(AND(K378&lt;=1648,L378&gt;=1622),1,0)</f>
        <v>0</v>
      </c>
      <c r="BD378" s="162">
        <f>IF(AND(K378&lt;=1680,L378&gt;=1649),1,0)</f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 s="209" t="str">
        <f t="shared" si="25"/>
        <v>Notactive</v>
      </c>
      <c r="BK378" s="209" t="str">
        <f t="shared" si="26"/>
        <v>Notactive</v>
      </c>
      <c r="BL378" s="209" t="str">
        <f t="shared" si="27"/>
        <v>Stayer</v>
      </c>
      <c r="BM378" s="209" t="str">
        <f t="shared" si="28"/>
        <v>Notactive</v>
      </c>
      <c r="BN378" s="209" t="str">
        <f t="shared" si="29"/>
        <v>Notactive</v>
      </c>
    </row>
    <row r="379" spans="1:66" ht="12" customHeight="1">
      <c r="A379" s="118" t="s">
        <v>2750</v>
      </c>
      <c r="B379" s="118" t="s">
        <v>2397</v>
      </c>
      <c r="C379" s="244" t="s">
        <v>2749</v>
      </c>
      <c r="D379" s="245" t="s">
        <v>4163</v>
      </c>
      <c r="E379" s="245"/>
      <c r="F379" s="66" t="s">
        <v>156</v>
      </c>
      <c r="G379" s="66"/>
      <c r="H379"/>
      <c r="I379"/>
      <c r="J379" s="29">
        <v>0</v>
      </c>
      <c r="K379" s="114">
        <v>1610</v>
      </c>
      <c r="L379" s="115">
        <v>1614</v>
      </c>
      <c r="M379" s="240" t="str">
        <f>CONCATENATE(LEFT(K379,3),"0")</f>
        <v>1610</v>
      </c>
      <c r="N379" s="240" t="str">
        <f>CONCATENATE(LEFT(L379,3),"0")</f>
        <v>1610</v>
      </c>
      <c r="O379" s="30">
        <f>L379-K379</f>
        <v>4</v>
      </c>
      <c r="P379" s="27">
        <v>0</v>
      </c>
      <c r="Q379" s="27">
        <v>0</v>
      </c>
      <c r="R379"/>
      <c r="S379" s="248"/>
      <c r="T379" s="35" t="s">
        <v>103</v>
      </c>
      <c r="U379" s="104">
        <v>51.0167</v>
      </c>
      <c r="V379" s="124">
        <v>4.4667000000000003</v>
      </c>
      <c r="W379" s="32">
        <v>0</v>
      </c>
      <c r="X379" s="33">
        <v>0</v>
      </c>
      <c r="Y379" s="127">
        <v>0</v>
      </c>
      <c r="Z379" s="133"/>
      <c r="AA379" s="249"/>
      <c r="AB379"/>
      <c r="AC379"/>
      <c r="AD379" s="249"/>
      <c r="AE379"/>
      <c r="AF379" s="248"/>
      <c r="AG379" s="249"/>
      <c r="AH379"/>
      <c r="AI379" s="248"/>
      <c r="AJ379" s="249"/>
      <c r="AK379"/>
      <c r="AL379" s="248"/>
      <c r="AM379" s="251"/>
      <c r="AN379" s="250"/>
      <c r="AO379"/>
      <c r="AP379"/>
      <c r="AQ379"/>
      <c r="AR379"/>
      <c r="AS379"/>
      <c r="AT379" s="249"/>
      <c r="AU379" s="248"/>
      <c r="AV379" s="249"/>
      <c r="AW379" s="248"/>
      <c r="AX379" s="249"/>
      <c r="AY379" s="249">
        <v>1</v>
      </c>
      <c r="AZ379" s="162">
        <f>IF(AND(K379&lt;=1570,L379&gt;=1540),1,0)</f>
        <v>0</v>
      </c>
      <c r="BA379" s="162">
        <f>IF(AND(K379&lt;=1608,L379&gt;=1571),1,0)</f>
        <v>0</v>
      </c>
      <c r="BB379" s="162">
        <f>IF(AND(K379&lt;=1621,L379&gt;=1609),1,0)</f>
        <v>1</v>
      </c>
      <c r="BC379" s="162">
        <f>IF(AND(K379&lt;=1648,L379&gt;=1622),1,0)</f>
        <v>0</v>
      </c>
      <c r="BD379" s="162">
        <f>IF(AND(K379&lt;=1680,L379&gt;=1649),1,0)</f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 s="209" t="str">
        <f t="shared" si="25"/>
        <v>Notactive</v>
      </c>
      <c r="BK379" s="209" t="str">
        <f t="shared" si="26"/>
        <v>Notactive</v>
      </c>
      <c r="BL379" s="209" t="str">
        <f t="shared" si="27"/>
        <v>Stayer</v>
      </c>
      <c r="BM379" s="209" t="str">
        <f t="shared" si="28"/>
        <v>Notactive</v>
      </c>
      <c r="BN379" s="209" t="str">
        <f t="shared" si="29"/>
        <v>Notactive</v>
      </c>
    </row>
    <row r="380" spans="1:66" ht="12" customHeight="1">
      <c r="A380" s="118" t="s">
        <v>2752</v>
      </c>
      <c r="B380" s="118" t="s">
        <v>2753</v>
      </c>
      <c r="C380" s="242" t="s">
        <v>2751</v>
      </c>
      <c r="D380" s="245" t="s">
        <v>4163</v>
      </c>
      <c r="E380" s="246"/>
      <c r="F380" s="66" t="s">
        <v>43</v>
      </c>
      <c r="G380" s="66"/>
      <c r="H380"/>
      <c r="I380"/>
      <c r="J380" s="29">
        <v>0</v>
      </c>
      <c r="K380" s="114">
        <v>1610</v>
      </c>
      <c r="L380" s="115">
        <v>1614</v>
      </c>
      <c r="M380" s="240" t="str">
        <f>CONCATENATE(LEFT(K380,3),"0")</f>
        <v>1610</v>
      </c>
      <c r="N380" s="240" t="str">
        <f>CONCATENATE(LEFT(L380,3),"0")</f>
        <v>1610</v>
      </c>
      <c r="O380" s="30">
        <f>L380-K380</f>
        <v>4</v>
      </c>
      <c r="P380" s="27">
        <v>0</v>
      </c>
      <c r="Q380" s="27">
        <v>0</v>
      </c>
      <c r="R380"/>
      <c r="S380" s="248"/>
      <c r="T380" s="35" t="s">
        <v>103</v>
      </c>
      <c r="U380" s="104">
        <v>51.0167</v>
      </c>
      <c r="V380" s="124">
        <v>4.4667000000000003</v>
      </c>
      <c r="W380" s="32">
        <v>0</v>
      </c>
      <c r="X380" s="33">
        <v>0</v>
      </c>
      <c r="Y380" s="127">
        <v>0</v>
      </c>
      <c r="Z380" s="133"/>
      <c r="AA380" s="249"/>
      <c r="AB380"/>
      <c r="AC380"/>
      <c r="AD380" s="249"/>
      <c r="AE380"/>
      <c r="AF380" s="248"/>
      <c r="AG380" s="249"/>
      <c r="AH380"/>
      <c r="AI380" s="248"/>
      <c r="AJ380" s="249"/>
      <c r="AK380"/>
      <c r="AL380" s="248"/>
      <c r="AM380" s="251"/>
      <c r="AN380" s="250"/>
      <c r="AO380"/>
      <c r="AP380"/>
      <c r="AQ380"/>
      <c r="AR380"/>
      <c r="AS380"/>
      <c r="AT380" s="249"/>
      <c r="AU380" s="248"/>
      <c r="AV380" s="249"/>
      <c r="AW380" s="248"/>
      <c r="AX380" s="249"/>
      <c r="AY380" s="249">
        <v>1</v>
      </c>
      <c r="AZ380" s="162">
        <f>IF(AND(K380&lt;=1570,L380&gt;=1540),1,0)</f>
        <v>0</v>
      </c>
      <c r="BA380" s="162">
        <f>IF(AND(K380&lt;=1608,L380&gt;=1571),1,0)</f>
        <v>0</v>
      </c>
      <c r="BB380" s="162">
        <f>IF(AND(K380&lt;=1621,L380&gt;=1609),1,0)</f>
        <v>1</v>
      </c>
      <c r="BC380" s="162">
        <f>IF(AND(K380&lt;=1648,L380&gt;=1622),1,0)</f>
        <v>0</v>
      </c>
      <c r="BD380" s="162">
        <f>IF(AND(K380&lt;=1680,L380&gt;=1649),1,0)</f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 s="209" t="str">
        <f t="shared" si="25"/>
        <v>Notactive</v>
      </c>
      <c r="BK380" s="209" t="str">
        <f t="shared" si="26"/>
        <v>Notactive</v>
      </c>
      <c r="BL380" s="209" t="str">
        <f t="shared" si="27"/>
        <v>Stayer</v>
      </c>
      <c r="BM380" s="209" t="str">
        <f t="shared" si="28"/>
        <v>Notactive</v>
      </c>
      <c r="BN380" s="209" t="str">
        <f t="shared" si="29"/>
        <v>Notactive</v>
      </c>
    </row>
    <row r="381" spans="1:66" ht="12" customHeight="1">
      <c r="A381" s="118" t="s">
        <v>2755</v>
      </c>
      <c r="B381" s="118" t="s">
        <v>2756</v>
      </c>
      <c r="C381" s="244" t="s">
        <v>2754</v>
      </c>
      <c r="D381" s="245" t="s">
        <v>4163</v>
      </c>
      <c r="E381" s="245"/>
      <c r="F381" s="66" t="s">
        <v>43</v>
      </c>
      <c r="G381" s="66"/>
      <c r="H381"/>
      <c r="I381"/>
      <c r="J381" s="29">
        <v>0</v>
      </c>
      <c r="K381" s="114">
        <v>1611</v>
      </c>
      <c r="L381" s="115">
        <v>1615</v>
      </c>
      <c r="M381" s="240" t="str">
        <f>CONCATENATE(LEFT(K381,3),"0")</f>
        <v>1610</v>
      </c>
      <c r="N381" s="240" t="str">
        <f>CONCATENATE(LEFT(L381,3),"0")</f>
        <v>1610</v>
      </c>
      <c r="O381" s="30">
        <f>L381-K381</f>
        <v>4</v>
      </c>
      <c r="P381" s="27">
        <v>0</v>
      </c>
      <c r="Q381" s="27">
        <v>0</v>
      </c>
      <c r="R381"/>
      <c r="S381" s="248"/>
      <c r="T381" s="35" t="s">
        <v>103</v>
      </c>
      <c r="U381" s="104">
        <v>51.0167</v>
      </c>
      <c r="V381" s="124">
        <v>4.4667000000000003</v>
      </c>
      <c r="W381" s="32">
        <v>0</v>
      </c>
      <c r="X381" s="33">
        <v>0</v>
      </c>
      <c r="Y381" s="127">
        <v>0</v>
      </c>
      <c r="Z381" s="133"/>
      <c r="AA381" s="249"/>
      <c r="AB381"/>
      <c r="AC381"/>
      <c r="AD381" s="249"/>
      <c r="AE381"/>
      <c r="AF381" s="248"/>
      <c r="AG381" s="249"/>
      <c r="AH381"/>
      <c r="AI381" s="248"/>
      <c r="AJ381" s="249"/>
      <c r="AK381"/>
      <c r="AL381" s="248"/>
      <c r="AM381" s="251"/>
      <c r="AN381" s="250"/>
      <c r="AO381"/>
      <c r="AP381"/>
      <c r="AQ381"/>
      <c r="AR381"/>
      <c r="AS381"/>
      <c r="AT381" s="249"/>
      <c r="AU381" s="248"/>
      <c r="AV381" s="249"/>
      <c r="AW381" s="248"/>
      <c r="AX381" s="249"/>
      <c r="AY381" s="249">
        <v>1</v>
      </c>
      <c r="AZ381" s="162">
        <f>IF(AND(K381&lt;=1570,L381&gt;=1540),1,0)</f>
        <v>0</v>
      </c>
      <c r="BA381" s="162">
        <f>IF(AND(K381&lt;=1608,L381&gt;=1571),1,0)</f>
        <v>0</v>
      </c>
      <c r="BB381" s="162">
        <f>IF(AND(K381&lt;=1621,L381&gt;=1609),1,0)</f>
        <v>1</v>
      </c>
      <c r="BC381" s="162">
        <f>IF(AND(K381&lt;=1648,L381&gt;=1622),1,0)</f>
        <v>0</v>
      </c>
      <c r="BD381" s="162">
        <f>IF(AND(K381&lt;=1680,L381&gt;=1649),1,0)</f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 s="209" t="str">
        <f t="shared" si="25"/>
        <v>Notactive</v>
      </c>
      <c r="BK381" s="209" t="str">
        <f t="shared" si="26"/>
        <v>Notactive</v>
      </c>
      <c r="BL381" s="209" t="str">
        <f t="shared" si="27"/>
        <v>Stayer</v>
      </c>
      <c r="BM381" s="209" t="str">
        <f t="shared" si="28"/>
        <v>Notactive</v>
      </c>
      <c r="BN381" s="209" t="str">
        <f t="shared" si="29"/>
        <v>Notactive</v>
      </c>
    </row>
    <row r="382" spans="1:66" ht="12" customHeight="1">
      <c r="A382" s="118" t="s">
        <v>2758</v>
      </c>
      <c r="B382" s="118" t="s">
        <v>2759</v>
      </c>
      <c r="C382" s="242" t="s">
        <v>2757</v>
      </c>
      <c r="D382" s="245" t="s">
        <v>4163</v>
      </c>
      <c r="E382" s="246"/>
      <c r="F382" s="66" t="s">
        <v>43</v>
      </c>
      <c r="G382" s="66"/>
      <c r="H382"/>
      <c r="I382"/>
      <c r="J382" s="29">
        <v>0</v>
      </c>
      <c r="K382" s="114">
        <v>1611</v>
      </c>
      <c r="L382" s="115">
        <v>1615</v>
      </c>
      <c r="M382" s="240" t="str">
        <f>CONCATENATE(LEFT(K382,3),"0")</f>
        <v>1610</v>
      </c>
      <c r="N382" s="240" t="str">
        <f>CONCATENATE(LEFT(L382,3),"0")</f>
        <v>1610</v>
      </c>
      <c r="O382" s="30">
        <f>L382-K382</f>
        <v>4</v>
      </c>
      <c r="P382" s="27">
        <v>0</v>
      </c>
      <c r="Q382" s="27">
        <v>0</v>
      </c>
      <c r="R382"/>
      <c r="S382" s="248"/>
      <c r="T382" s="35" t="s">
        <v>103</v>
      </c>
      <c r="U382" s="104">
        <v>51.0167</v>
      </c>
      <c r="V382" s="124">
        <v>4.4667000000000003</v>
      </c>
      <c r="W382" s="32">
        <v>0</v>
      </c>
      <c r="X382" s="33">
        <v>0</v>
      </c>
      <c r="Y382" s="127">
        <v>0</v>
      </c>
      <c r="Z382" s="133"/>
      <c r="AA382" s="249"/>
      <c r="AB382"/>
      <c r="AC382"/>
      <c r="AD382" s="249"/>
      <c r="AE382"/>
      <c r="AF382" s="248"/>
      <c r="AG382" s="249"/>
      <c r="AH382"/>
      <c r="AI382" s="248"/>
      <c r="AJ382" s="249"/>
      <c r="AK382"/>
      <c r="AL382" s="248"/>
      <c r="AM382" s="251"/>
      <c r="AN382" s="250"/>
      <c r="AO382"/>
      <c r="AP382"/>
      <c r="AQ382"/>
      <c r="AR382"/>
      <c r="AS382"/>
      <c r="AT382" s="249"/>
      <c r="AU382" s="248"/>
      <c r="AV382" s="249"/>
      <c r="AW382" s="248"/>
      <c r="AX382" s="249"/>
      <c r="AY382" s="249">
        <v>1</v>
      </c>
      <c r="AZ382" s="162">
        <f>IF(AND(K382&lt;=1570,L382&gt;=1540),1,0)</f>
        <v>0</v>
      </c>
      <c r="BA382" s="162">
        <f>IF(AND(K382&lt;=1608,L382&gt;=1571),1,0)</f>
        <v>0</v>
      </c>
      <c r="BB382" s="162">
        <f>IF(AND(K382&lt;=1621,L382&gt;=1609),1,0)</f>
        <v>1</v>
      </c>
      <c r="BC382" s="162">
        <f>IF(AND(K382&lt;=1648,L382&gt;=1622),1,0)</f>
        <v>0</v>
      </c>
      <c r="BD382" s="162">
        <f>IF(AND(K382&lt;=1680,L382&gt;=1649),1,0)</f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 s="209" t="str">
        <f t="shared" si="25"/>
        <v>Notactive</v>
      </c>
      <c r="BK382" s="209" t="str">
        <f t="shared" si="26"/>
        <v>Notactive</v>
      </c>
      <c r="BL382" s="209" t="str">
        <f t="shared" si="27"/>
        <v>Stayer</v>
      </c>
      <c r="BM382" s="209" t="str">
        <f t="shared" si="28"/>
        <v>Notactive</v>
      </c>
      <c r="BN382" s="209" t="str">
        <f t="shared" si="29"/>
        <v>Notactive</v>
      </c>
    </row>
    <row r="383" spans="1:66" ht="12" customHeight="1">
      <c r="A383" s="118" t="s">
        <v>2761</v>
      </c>
      <c r="B383" s="118" t="s">
        <v>2687</v>
      </c>
      <c r="C383" s="242" t="s">
        <v>2760</v>
      </c>
      <c r="D383" s="245" t="s">
        <v>4163</v>
      </c>
      <c r="E383" s="246"/>
      <c r="F383" s="66" t="s">
        <v>43</v>
      </c>
      <c r="G383" s="66"/>
      <c r="H383"/>
      <c r="I383"/>
      <c r="J383" s="29">
        <v>0</v>
      </c>
      <c r="K383" s="114">
        <v>1611</v>
      </c>
      <c r="L383" s="115">
        <v>1615</v>
      </c>
      <c r="M383" s="240" t="str">
        <f>CONCATENATE(LEFT(K383,3),"0")</f>
        <v>1610</v>
      </c>
      <c r="N383" s="240" t="str">
        <f>CONCATENATE(LEFT(L383,3),"0")</f>
        <v>1610</v>
      </c>
      <c r="O383" s="30">
        <f>L383-K383</f>
        <v>4</v>
      </c>
      <c r="P383" s="27">
        <v>0</v>
      </c>
      <c r="Q383" s="27">
        <v>0</v>
      </c>
      <c r="R383"/>
      <c r="S383" s="248"/>
      <c r="T383" s="35" t="s">
        <v>103</v>
      </c>
      <c r="U383" s="104">
        <v>51.0167</v>
      </c>
      <c r="V383" s="124">
        <v>4.4667000000000003</v>
      </c>
      <c r="W383" s="32">
        <v>0</v>
      </c>
      <c r="X383" s="33">
        <v>0</v>
      </c>
      <c r="Y383" s="127">
        <v>0</v>
      </c>
      <c r="Z383" s="133"/>
      <c r="AA383" s="249"/>
      <c r="AB383"/>
      <c r="AC383"/>
      <c r="AD383" s="249"/>
      <c r="AE383"/>
      <c r="AF383" s="248"/>
      <c r="AG383" s="249"/>
      <c r="AH383"/>
      <c r="AI383" s="248"/>
      <c r="AJ383" s="249"/>
      <c r="AK383"/>
      <c r="AL383" s="248"/>
      <c r="AM383" s="251"/>
      <c r="AN383" s="250"/>
      <c r="AO383"/>
      <c r="AP383"/>
      <c r="AQ383"/>
      <c r="AR383"/>
      <c r="AS383"/>
      <c r="AT383" s="249"/>
      <c r="AU383" s="248"/>
      <c r="AV383" s="249"/>
      <c r="AW383" s="248"/>
      <c r="AX383" s="249"/>
      <c r="AY383" s="249">
        <v>1</v>
      </c>
      <c r="AZ383" s="162">
        <f>IF(AND(K383&lt;=1570,L383&gt;=1540),1,0)</f>
        <v>0</v>
      </c>
      <c r="BA383" s="162">
        <f>IF(AND(K383&lt;=1608,L383&gt;=1571),1,0)</f>
        <v>0</v>
      </c>
      <c r="BB383" s="162">
        <f>IF(AND(K383&lt;=1621,L383&gt;=1609),1,0)</f>
        <v>1</v>
      </c>
      <c r="BC383" s="162">
        <f>IF(AND(K383&lt;=1648,L383&gt;=1622),1,0)</f>
        <v>0</v>
      </c>
      <c r="BD383" s="162">
        <f>IF(AND(K383&lt;=1680,L383&gt;=1649),1,0)</f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 s="209" t="str">
        <f t="shared" si="25"/>
        <v>Notactive</v>
      </c>
      <c r="BK383" s="209" t="str">
        <f t="shared" si="26"/>
        <v>Notactive</v>
      </c>
      <c r="BL383" s="209" t="str">
        <f t="shared" si="27"/>
        <v>Stayer</v>
      </c>
      <c r="BM383" s="209" t="str">
        <f t="shared" si="28"/>
        <v>Notactive</v>
      </c>
      <c r="BN383" s="209" t="str">
        <f t="shared" si="29"/>
        <v>Notactive</v>
      </c>
    </row>
    <row r="384" spans="1:66" ht="12" customHeight="1">
      <c r="A384" s="118" t="s">
        <v>2763</v>
      </c>
      <c r="B384" s="118" t="s">
        <v>2764</v>
      </c>
      <c r="C384" s="244" t="s">
        <v>2762</v>
      </c>
      <c r="D384" s="245" t="s">
        <v>4163</v>
      </c>
      <c r="E384" s="245"/>
      <c r="F384" s="66" t="s">
        <v>43</v>
      </c>
      <c r="G384" s="66"/>
      <c r="H384"/>
      <c r="I384"/>
      <c r="J384" s="29">
        <v>0</v>
      </c>
      <c r="K384" s="114">
        <v>1611</v>
      </c>
      <c r="L384" s="115">
        <v>1615</v>
      </c>
      <c r="M384" s="240" t="str">
        <f>CONCATENATE(LEFT(K384,3),"0")</f>
        <v>1610</v>
      </c>
      <c r="N384" s="240" t="str">
        <f>CONCATENATE(LEFT(L384,3),"0")</f>
        <v>1610</v>
      </c>
      <c r="O384" s="30">
        <f>L384-K384</f>
        <v>4</v>
      </c>
      <c r="P384" s="27">
        <v>0</v>
      </c>
      <c r="Q384" s="27">
        <v>0</v>
      </c>
      <c r="R384"/>
      <c r="S384" s="248"/>
      <c r="T384" s="35" t="s">
        <v>103</v>
      </c>
      <c r="U384" s="104">
        <v>51.0167</v>
      </c>
      <c r="V384" s="124">
        <v>4.4667000000000003</v>
      </c>
      <c r="W384" s="32">
        <v>0</v>
      </c>
      <c r="X384" s="33">
        <v>0</v>
      </c>
      <c r="Y384" s="127">
        <v>0</v>
      </c>
      <c r="Z384" s="133"/>
      <c r="AA384" s="249"/>
      <c r="AB384"/>
      <c r="AC384"/>
      <c r="AD384" s="249"/>
      <c r="AE384"/>
      <c r="AF384" s="248"/>
      <c r="AG384" s="249"/>
      <c r="AH384"/>
      <c r="AI384" s="248"/>
      <c r="AJ384" s="249"/>
      <c r="AK384"/>
      <c r="AL384" s="248"/>
      <c r="AM384" s="251"/>
      <c r="AN384" s="250"/>
      <c r="AO384"/>
      <c r="AP384"/>
      <c r="AQ384"/>
      <c r="AR384"/>
      <c r="AS384"/>
      <c r="AT384" s="249"/>
      <c r="AU384" s="248"/>
      <c r="AV384" s="249"/>
      <c r="AW384" s="248"/>
      <c r="AX384" s="249"/>
      <c r="AY384" s="249">
        <v>1</v>
      </c>
      <c r="AZ384" s="162">
        <f>IF(AND(K384&lt;=1570,L384&gt;=1540),1,0)</f>
        <v>0</v>
      </c>
      <c r="BA384" s="162">
        <f>IF(AND(K384&lt;=1608,L384&gt;=1571),1,0)</f>
        <v>0</v>
      </c>
      <c r="BB384" s="162">
        <f>IF(AND(K384&lt;=1621,L384&gt;=1609),1,0)</f>
        <v>1</v>
      </c>
      <c r="BC384" s="162">
        <f>IF(AND(K384&lt;=1648,L384&gt;=1622),1,0)</f>
        <v>0</v>
      </c>
      <c r="BD384" s="162">
        <f>IF(AND(K384&lt;=1680,L384&gt;=1649),1,0)</f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 s="209" t="str">
        <f t="shared" si="25"/>
        <v>Notactive</v>
      </c>
      <c r="BK384" s="209" t="str">
        <f t="shared" si="26"/>
        <v>Notactive</v>
      </c>
      <c r="BL384" s="209" t="str">
        <f t="shared" si="27"/>
        <v>Stayer</v>
      </c>
      <c r="BM384" s="209" t="str">
        <f t="shared" si="28"/>
        <v>Notactive</v>
      </c>
      <c r="BN384" s="209" t="str">
        <f t="shared" si="29"/>
        <v>Notactive</v>
      </c>
    </row>
    <row r="385" spans="1:66" ht="12" customHeight="1">
      <c r="A385" s="118" t="s">
        <v>2766</v>
      </c>
      <c r="B385" s="118" t="s">
        <v>2767</v>
      </c>
      <c r="C385" s="242" t="s">
        <v>2765</v>
      </c>
      <c r="D385" s="245" t="s">
        <v>4163</v>
      </c>
      <c r="E385" s="246"/>
      <c r="F385" s="66" t="s">
        <v>74</v>
      </c>
      <c r="G385" s="66"/>
      <c r="H385"/>
      <c r="I385"/>
      <c r="J385" s="29">
        <v>0</v>
      </c>
      <c r="K385" s="114">
        <v>1611</v>
      </c>
      <c r="L385" s="115">
        <v>1615</v>
      </c>
      <c r="M385" s="240" t="str">
        <f>CONCATENATE(LEFT(K385,3),"0")</f>
        <v>1610</v>
      </c>
      <c r="N385" s="240" t="str">
        <f>CONCATENATE(LEFT(L385,3),"0")</f>
        <v>1610</v>
      </c>
      <c r="O385" s="30">
        <f>L385-K385</f>
        <v>4</v>
      </c>
      <c r="P385" s="27">
        <v>0</v>
      </c>
      <c r="Q385" s="27">
        <v>0</v>
      </c>
      <c r="R385"/>
      <c r="S385" s="248"/>
      <c r="T385" s="35" t="s">
        <v>103</v>
      </c>
      <c r="U385" s="104">
        <v>51.0167</v>
      </c>
      <c r="V385" s="124">
        <v>4.4667000000000003</v>
      </c>
      <c r="W385" s="32">
        <v>0</v>
      </c>
      <c r="X385" s="33">
        <v>0</v>
      </c>
      <c r="Y385" s="127">
        <v>0</v>
      </c>
      <c r="Z385" s="133"/>
      <c r="AA385" s="249"/>
      <c r="AB385"/>
      <c r="AC385"/>
      <c r="AD385" s="249"/>
      <c r="AE385"/>
      <c r="AF385" s="248"/>
      <c r="AG385" s="249"/>
      <c r="AH385"/>
      <c r="AI385" s="248"/>
      <c r="AJ385" s="249"/>
      <c r="AK385"/>
      <c r="AL385" s="248"/>
      <c r="AM385" s="251"/>
      <c r="AN385" s="250"/>
      <c r="AO385"/>
      <c r="AP385"/>
      <c r="AQ385"/>
      <c r="AR385"/>
      <c r="AS385"/>
      <c r="AT385" s="249"/>
      <c r="AU385" s="248"/>
      <c r="AV385" s="249"/>
      <c r="AW385" s="248"/>
      <c r="AX385" s="249"/>
      <c r="AY385" s="249">
        <v>1</v>
      </c>
      <c r="AZ385" s="162">
        <f>IF(AND(K385&lt;=1570,L385&gt;=1540),1,0)</f>
        <v>0</v>
      </c>
      <c r="BA385" s="162">
        <f>IF(AND(K385&lt;=1608,L385&gt;=1571),1,0)</f>
        <v>0</v>
      </c>
      <c r="BB385" s="162">
        <f>IF(AND(K385&lt;=1621,L385&gt;=1609),1,0)</f>
        <v>1</v>
      </c>
      <c r="BC385" s="162">
        <f>IF(AND(K385&lt;=1648,L385&gt;=1622),1,0)</f>
        <v>0</v>
      </c>
      <c r="BD385" s="162">
        <f>IF(AND(K385&lt;=1680,L385&gt;=1649),1,0)</f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 s="209" t="str">
        <f t="shared" si="25"/>
        <v>Notactive</v>
      </c>
      <c r="BK385" s="209" t="str">
        <f t="shared" si="26"/>
        <v>Notactive</v>
      </c>
      <c r="BL385" s="209" t="str">
        <f t="shared" si="27"/>
        <v>Stayer</v>
      </c>
      <c r="BM385" s="209" t="str">
        <f t="shared" si="28"/>
        <v>Notactive</v>
      </c>
      <c r="BN385" s="209" t="str">
        <f t="shared" si="29"/>
        <v>Notactive</v>
      </c>
    </row>
    <row r="386" spans="1:66" ht="12" customHeight="1">
      <c r="A386" s="118" t="s">
        <v>2769</v>
      </c>
      <c r="B386" s="118" t="s">
        <v>2770</v>
      </c>
      <c r="C386" s="244" t="s">
        <v>2768</v>
      </c>
      <c r="D386" s="245" t="s">
        <v>4163</v>
      </c>
      <c r="E386" s="245"/>
      <c r="F386" s="66" t="s">
        <v>74</v>
      </c>
      <c r="G386" s="66"/>
      <c r="H386"/>
      <c r="I386"/>
      <c r="J386" s="29">
        <v>0</v>
      </c>
      <c r="K386" s="114">
        <v>1611</v>
      </c>
      <c r="L386" s="115">
        <v>1615</v>
      </c>
      <c r="M386" s="240" t="str">
        <f>CONCATENATE(LEFT(K386,3),"0")</f>
        <v>1610</v>
      </c>
      <c r="N386" s="240" t="str">
        <f>CONCATENATE(LEFT(L386,3),"0")</f>
        <v>1610</v>
      </c>
      <c r="O386" s="30">
        <f>L386-K386</f>
        <v>4</v>
      </c>
      <c r="P386" s="27">
        <v>0</v>
      </c>
      <c r="Q386" s="27">
        <v>0</v>
      </c>
      <c r="R386"/>
      <c r="S386" s="248"/>
      <c r="T386" s="35" t="s">
        <v>103</v>
      </c>
      <c r="U386" s="104">
        <v>51.0167</v>
      </c>
      <c r="V386" s="124">
        <v>4.4667000000000003</v>
      </c>
      <c r="W386" s="32">
        <v>0</v>
      </c>
      <c r="X386" s="33">
        <v>0</v>
      </c>
      <c r="Y386" s="127">
        <v>0</v>
      </c>
      <c r="Z386" s="133"/>
      <c r="AA386" s="249"/>
      <c r="AB386"/>
      <c r="AC386"/>
      <c r="AD386" s="249"/>
      <c r="AE386"/>
      <c r="AF386" s="248"/>
      <c r="AG386" s="249"/>
      <c r="AH386"/>
      <c r="AI386" s="248"/>
      <c r="AJ386" s="249"/>
      <c r="AK386"/>
      <c r="AL386" s="248"/>
      <c r="AM386" s="251"/>
      <c r="AN386" s="250"/>
      <c r="AO386"/>
      <c r="AP386"/>
      <c r="AQ386"/>
      <c r="AR386"/>
      <c r="AS386"/>
      <c r="AT386" s="249"/>
      <c r="AU386" s="248"/>
      <c r="AV386" s="249"/>
      <c r="AW386" s="248"/>
      <c r="AX386" s="249"/>
      <c r="AY386" s="249">
        <v>1</v>
      </c>
      <c r="AZ386" s="162">
        <f>IF(AND(K386&lt;=1570,L386&gt;=1540),1,0)</f>
        <v>0</v>
      </c>
      <c r="BA386" s="162">
        <f>IF(AND(K386&lt;=1608,L386&gt;=1571),1,0)</f>
        <v>0</v>
      </c>
      <c r="BB386" s="162">
        <f>IF(AND(K386&lt;=1621,L386&gt;=1609),1,0)</f>
        <v>1</v>
      </c>
      <c r="BC386" s="162">
        <f>IF(AND(K386&lt;=1648,L386&gt;=1622),1,0)</f>
        <v>0</v>
      </c>
      <c r="BD386" s="162">
        <f>IF(AND(K386&lt;=1680,L386&gt;=1649),1,0)</f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 s="209" t="str">
        <f t="shared" ref="BJ386:BJ449" si="30">IF(AND(AZ386=1,BE386=0),"Stayer",IF(AND(AZ386=1,BE386=1),"Leaver","Notactive"))</f>
        <v>Notactive</v>
      </c>
      <c r="BK386" s="209" t="str">
        <f t="shared" ref="BK386:BK449" si="31">IF(AND(BA386=1,BF386=0),"Stayer",IF(AND(BA386=1,BF386=1),"Leaver","Notactive"))</f>
        <v>Notactive</v>
      </c>
      <c r="BL386" s="209" t="str">
        <f t="shared" ref="BL386:BL449" si="32">IF(AND(BB386=1,BG386=0),"Stayer",IF(AND(BB386=1,BG386=1),"Leaver","Notactive"))</f>
        <v>Stayer</v>
      </c>
      <c r="BM386" s="209" t="str">
        <f t="shared" ref="BM386:BM449" si="33">IF(AND(BC386=1,BH386=0),"Stayer",IF(AND(BC386=1,BH386=1),"Leaver","Notactive"))</f>
        <v>Notactive</v>
      </c>
      <c r="BN386" s="209" t="str">
        <f t="shared" ref="BN386:BN449" si="34">IF(AND(BD386=1,BI386=0),"Stayer",IF(AND(BD386=1,BI386=1),"Leaver","Notactive"))</f>
        <v>Notactive</v>
      </c>
    </row>
    <row r="387" spans="1:66" ht="12" customHeight="1">
      <c r="A387" s="118" t="s">
        <v>2772</v>
      </c>
      <c r="B387" s="118" t="s">
        <v>2773</v>
      </c>
      <c r="C387" s="242" t="s">
        <v>2771</v>
      </c>
      <c r="D387" s="245" t="s">
        <v>4163</v>
      </c>
      <c r="E387" s="246"/>
      <c r="F387" s="66" t="s">
        <v>74</v>
      </c>
      <c r="G387" s="66"/>
      <c r="H387"/>
      <c r="I387"/>
      <c r="J387" s="29">
        <v>0</v>
      </c>
      <c r="K387" s="114">
        <v>1611</v>
      </c>
      <c r="L387" s="115">
        <v>1615</v>
      </c>
      <c r="M387" s="240" t="str">
        <f>CONCATENATE(LEFT(K387,3),"0")</f>
        <v>1610</v>
      </c>
      <c r="N387" s="240" t="str">
        <f>CONCATENATE(LEFT(L387,3),"0")</f>
        <v>1610</v>
      </c>
      <c r="O387" s="30">
        <f>L387-K387</f>
        <v>4</v>
      </c>
      <c r="P387" s="27">
        <v>0</v>
      </c>
      <c r="Q387" s="27">
        <v>0</v>
      </c>
      <c r="R387"/>
      <c r="S387" s="248"/>
      <c r="T387" s="35" t="s">
        <v>103</v>
      </c>
      <c r="U387" s="104">
        <v>51.0167</v>
      </c>
      <c r="V387" s="124">
        <v>4.4667000000000003</v>
      </c>
      <c r="W387" s="32">
        <v>0</v>
      </c>
      <c r="X387" s="33">
        <v>0</v>
      </c>
      <c r="Y387" s="127">
        <v>0</v>
      </c>
      <c r="Z387" s="133"/>
      <c r="AA387" s="249"/>
      <c r="AB387"/>
      <c r="AC387"/>
      <c r="AD387" s="249"/>
      <c r="AE387"/>
      <c r="AF387" s="248"/>
      <c r="AG387" s="249"/>
      <c r="AH387"/>
      <c r="AI387" s="248"/>
      <c r="AJ387" s="249"/>
      <c r="AK387"/>
      <c r="AL387" s="248"/>
      <c r="AM387" s="251"/>
      <c r="AN387" s="250"/>
      <c r="AO387"/>
      <c r="AP387"/>
      <c r="AQ387"/>
      <c r="AR387"/>
      <c r="AS387"/>
      <c r="AT387" s="249"/>
      <c r="AU387" s="248"/>
      <c r="AV387" s="249"/>
      <c r="AW387" s="248"/>
      <c r="AX387" s="249"/>
      <c r="AY387" s="249">
        <v>1</v>
      </c>
      <c r="AZ387" s="162">
        <f>IF(AND(K387&lt;=1570,L387&gt;=1540),1,0)</f>
        <v>0</v>
      </c>
      <c r="BA387" s="162">
        <f>IF(AND(K387&lt;=1608,L387&gt;=1571),1,0)</f>
        <v>0</v>
      </c>
      <c r="BB387" s="162">
        <f>IF(AND(K387&lt;=1621,L387&gt;=1609),1,0)</f>
        <v>1</v>
      </c>
      <c r="BC387" s="162">
        <f>IF(AND(K387&lt;=1648,L387&gt;=1622),1,0)</f>
        <v>0</v>
      </c>
      <c r="BD387" s="162">
        <f>IF(AND(K387&lt;=1680,L387&gt;=1649),1,0)</f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 s="209" t="str">
        <f t="shared" si="30"/>
        <v>Notactive</v>
      </c>
      <c r="BK387" s="209" t="str">
        <f t="shared" si="31"/>
        <v>Notactive</v>
      </c>
      <c r="BL387" s="209" t="str">
        <f t="shared" si="32"/>
        <v>Stayer</v>
      </c>
      <c r="BM387" s="209" t="str">
        <f t="shared" si="33"/>
        <v>Notactive</v>
      </c>
      <c r="BN387" s="209" t="str">
        <f t="shared" si="34"/>
        <v>Notactive</v>
      </c>
    </row>
    <row r="388" spans="1:66" ht="12" customHeight="1">
      <c r="A388" s="118" t="s">
        <v>2775</v>
      </c>
      <c r="B388" s="118" t="s">
        <v>2776</v>
      </c>
      <c r="C388" s="244" t="s">
        <v>2774</v>
      </c>
      <c r="D388" s="245" t="s">
        <v>4163</v>
      </c>
      <c r="E388" s="245"/>
      <c r="F388" s="66" t="s">
        <v>74</v>
      </c>
      <c r="G388" s="66"/>
      <c r="H388"/>
      <c r="I388"/>
      <c r="J388" s="29">
        <v>0</v>
      </c>
      <c r="K388" s="114">
        <v>1611</v>
      </c>
      <c r="L388" s="115">
        <v>1615</v>
      </c>
      <c r="M388" s="240" t="str">
        <f>CONCATENATE(LEFT(K388,3),"0")</f>
        <v>1610</v>
      </c>
      <c r="N388" s="240" t="str">
        <f>CONCATENATE(LEFT(L388,3),"0")</f>
        <v>1610</v>
      </c>
      <c r="O388" s="30">
        <f>L388-K388</f>
        <v>4</v>
      </c>
      <c r="P388" s="27">
        <v>0</v>
      </c>
      <c r="Q388" s="27">
        <v>0</v>
      </c>
      <c r="R388"/>
      <c r="S388" s="248"/>
      <c r="T388" s="35" t="s">
        <v>103</v>
      </c>
      <c r="U388" s="104">
        <v>51.0167</v>
      </c>
      <c r="V388" s="124">
        <v>4.4667000000000003</v>
      </c>
      <c r="W388" s="32">
        <v>0</v>
      </c>
      <c r="X388" s="33">
        <v>0</v>
      </c>
      <c r="Y388" s="127">
        <v>0</v>
      </c>
      <c r="Z388" s="133"/>
      <c r="AA388" s="249"/>
      <c r="AB388"/>
      <c r="AC388"/>
      <c r="AD388" s="249"/>
      <c r="AE388"/>
      <c r="AF388" s="248"/>
      <c r="AG388" s="249"/>
      <c r="AH388"/>
      <c r="AI388" s="248"/>
      <c r="AJ388" s="249"/>
      <c r="AK388"/>
      <c r="AL388" s="248"/>
      <c r="AM388" s="251"/>
      <c r="AN388" s="250"/>
      <c r="AO388"/>
      <c r="AP388"/>
      <c r="AQ388"/>
      <c r="AR388"/>
      <c r="AS388"/>
      <c r="AT388" s="249"/>
      <c r="AU388" s="248"/>
      <c r="AV388" s="249"/>
      <c r="AW388" s="248"/>
      <c r="AX388" s="249"/>
      <c r="AY388" s="249">
        <v>1</v>
      </c>
      <c r="AZ388" s="162">
        <f>IF(AND(K388&lt;=1570,L388&gt;=1540),1,0)</f>
        <v>0</v>
      </c>
      <c r="BA388" s="162">
        <f>IF(AND(K388&lt;=1608,L388&gt;=1571),1,0)</f>
        <v>0</v>
      </c>
      <c r="BB388" s="162">
        <f>IF(AND(K388&lt;=1621,L388&gt;=1609),1,0)</f>
        <v>1</v>
      </c>
      <c r="BC388" s="162">
        <f>IF(AND(K388&lt;=1648,L388&gt;=1622),1,0)</f>
        <v>0</v>
      </c>
      <c r="BD388" s="162">
        <f>IF(AND(K388&lt;=1680,L388&gt;=1649),1,0)</f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 s="209" t="str">
        <f t="shared" si="30"/>
        <v>Notactive</v>
      </c>
      <c r="BK388" s="209" t="str">
        <f t="shared" si="31"/>
        <v>Notactive</v>
      </c>
      <c r="BL388" s="209" t="str">
        <f t="shared" si="32"/>
        <v>Stayer</v>
      </c>
      <c r="BM388" s="209" t="str">
        <f t="shared" si="33"/>
        <v>Notactive</v>
      </c>
      <c r="BN388" s="209" t="str">
        <f t="shared" si="34"/>
        <v>Notactive</v>
      </c>
    </row>
    <row r="389" spans="1:66" ht="12" customHeight="1">
      <c r="A389" s="118" t="s">
        <v>2778</v>
      </c>
      <c r="B389" s="118" t="s">
        <v>2779</v>
      </c>
      <c r="C389" s="242" t="s">
        <v>2777</v>
      </c>
      <c r="D389" s="245" t="s">
        <v>4163</v>
      </c>
      <c r="E389" s="246"/>
      <c r="F389" s="66" t="s">
        <v>43</v>
      </c>
      <c r="G389" s="66"/>
      <c r="H389"/>
      <c r="I389"/>
      <c r="J389" s="29">
        <v>0</v>
      </c>
      <c r="K389" s="114">
        <v>1611</v>
      </c>
      <c r="L389" s="115">
        <v>1615</v>
      </c>
      <c r="M389" s="240" t="str">
        <f>CONCATENATE(LEFT(K389,3),"0")</f>
        <v>1610</v>
      </c>
      <c r="N389" s="240" t="str">
        <f>CONCATENATE(LEFT(L389,3),"0")</f>
        <v>1610</v>
      </c>
      <c r="O389" s="30">
        <f>L389-K389</f>
        <v>4</v>
      </c>
      <c r="P389" s="27">
        <v>0</v>
      </c>
      <c r="Q389" s="27">
        <v>0</v>
      </c>
      <c r="R389"/>
      <c r="S389" s="248"/>
      <c r="T389" s="35" t="s">
        <v>103</v>
      </c>
      <c r="U389" s="104">
        <v>51.0167</v>
      </c>
      <c r="V389" s="124">
        <v>4.4667000000000003</v>
      </c>
      <c r="W389" s="32">
        <v>0</v>
      </c>
      <c r="X389" s="33">
        <v>0</v>
      </c>
      <c r="Y389" s="127">
        <v>0</v>
      </c>
      <c r="Z389" s="133"/>
      <c r="AA389" s="249"/>
      <c r="AB389"/>
      <c r="AC389"/>
      <c r="AD389" s="249"/>
      <c r="AE389"/>
      <c r="AF389" s="248"/>
      <c r="AG389" s="249"/>
      <c r="AH389"/>
      <c r="AI389" s="248"/>
      <c r="AJ389" s="249"/>
      <c r="AK389"/>
      <c r="AL389" s="248"/>
      <c r="AM389" s="251"/>
      <c r="AN389" s="250"/>
      <c r="AO389"/>
      <c r="AP389"/>
      <c r="AQ389"/>
      <c r="AR389"/>
      <c r="AS389"/>
      <c r="AT389" s="249"/>
      <c r="AU389" s="248"/>
      <c r="AV389" s="249"/>
      <c r="AW389" s="248"/>
      <c r="AX389" s="249"/>
      <c r="AY389" s="249">
        <v>1</v>
      </c>
      <c r="AZ389" s="162">
        <f>IF(AND(K389&lt;=1570,L389&gt;=1540),1,0)</f>
        <v>0</v>
      </c>
      <c r="BA389" s="162">
        <f>IF(AND(K389&lt;=1608,L389&gt;=1571),1,0)</f>
        <v>0</v>
      </c>
      <c r="BB389" s="162">
        <f>IF(AND(K389&lt;=1621,L389&gt;=1609),1,0)</f>
        <v>1</v>
      </c>
      <c r="BC389" s="162">
        <f>IF(AND(K389&lt;=1648,L389&gt;=1622),1,0)</f>
        <v>0</v>
      </c>
      <c r="BD389" s="162">
        <f>IF(AND(K389&lt;=1680,L389&gt;=1649),1,0)</f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 s="209" t="str">
        <f t="shared" si="30"/>
        <v>Notactive</v>
      </c>
      <c r="BK389" s="209" t="str">
        <f t="shared" si="31"/>
        <v>Notactive</v>
      </c>
      <c r="BL389" s="209" t="str">
        <f t="shared" si="32"/>
        <v>Stayer</v>
      </c>
      <c r="BM389" s="209" t="str">
        <f t="shared" si="33"/>
        <v>Notactive</v>
      </c>
      <c r="BN389" s="209" t="str">
        <f t="shared" si="34"/>
        <v>Notactive</v>
      </c>
    </row>
    <row r="390" spans="1:66" ht="12" customHeight="1">
      <c r="A390" s="118" t="s">
        <v>2781</v>
      </c>
      <c r="B390" s="118" t="s">
        <v>2782</v>
      </c>
      <c r="C390" s="244" t="s">
        <v>2780</v>
      </c>
      <c r="D390" s="245" t="s">
        <v>4163</v>
      </c>
      <c r="E390" s="245"/>
      <c r="F390" s="66" t="s">
        <v>43</v>
      </c>
      <c r="G390" s="66"/>
      <c r="H390"/>
      <c r="I390"/>
      <c r="J390" s="29">
        <v>0</v>
      </c>
      <c r="K390" s="114">
        <v>1611</v>
      </c>
      <c r="L390" s="115">
        <v>1615</v>
      </c>
      <c r="M390" s="240" t="str">
        <f>CONCATENATE(LEFT(K390,3),"0")</f>
        <v>1610</v>
      </c>
      <c r="N390" s="240" t="str">
        <f>CONCATENATE(LEFT(L390,3),"0")</f>
        <v>1610</v>
      </c>
      <c r="O390" s="30">
        <f>L390-K390</f>
        <v>4</v>
      </c>
      <c r="P390" s="27">
        <v>0</v>
      </c>
      <c r="Q390" s="27">
        <v>0</v>
      </c>
      <c r="R390"/>
      <c r="S390" s="248"/>
      <c r="T390" s="35" t="s">
        <v>103</v>
      </c>
      <c r="U390" s="104">
        <v>51.0167</v>
      </c>
      <c r="V390" s="124">
        <v>4.4667000000000003</v>
      </c>
      <c r="W390" s="32">
        <v>0</v>
      </c>
      <c r="X390" s="33">
        <v>0</v>
      </c>
      <c r="Y390" s="127">
        <v>0</v>
      </c>
      <c r="Z390" s="133"/>
      <c r="AA390" s="249"/>
      <c r="AB390"/>
      <c r="AC390"/>
      <c r="AD390" s="249"/>
      <c r="AE390"/>
      <c r="AF390" s="248"/>
      <c r="AG390" s="249"/>
      <c r="AH390"/>
      <c r="AI390" s="248"/>
      <c r="AJ390" s="249"/>
      <c r="AK390"/>
      <c r="AL390" s="248"/>
      <c r="AM390" s="251"/>
      <c r="AN390" s="250"/>
      <c r="AO390"/>
      <c r="AP390"/>
      <c r="AQ390"/>
      <c r="AR390"/>
      <c r="AS390"/>
      <c r="AT390" s="249"/>
      <c r="AU390" s="248"/>
      <c r="AV390" s="249"/>
      <c r="AW390" s="248"/>
      <c r="AX390" s="249"/>
      <c r="AY390" s="249">
        <v>1</v>
      </c>
      <c r="AZ390" s="162">
        <f>IF(AND(K390&lt;=1570,L390&gt;=1540),1,0)</f>
        <v>0</v>
      </c>
      <c r="BA390" s="162">
        <f>IF(AND(K390&lt;=1608,L390&gt;=1571),1,0)</f>
        <v>0</v>
      </c>
      <c r="BB390" s="162">
        <f>IF(AND(K390&lt;=1621,L390&gt;=1609),1,0)</f>
        <v>1</v>
      </c>
      <c r="BC390" s="162">
        <f>IF(AND(K390&lt;=1648,L390&gt;=1622),1,0)</f>
        <v>0</v>
      </c>
      <c r="BD390" s="162">
        <f>IF(AND(K390&lt;=1680,L390&gt;=1649),1,0)</f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 s="209" t="str">
        <f t="shared" si="30"/>
        <v>Notactive</v>
      </c>
      <c r="BK390" s="209" t="str">
        <f t="shared" si="31"/>
        <v>Notactive</v>
      </c>
      <c r="BL390" s="209" t="str">
        <f t="shared" si="32"/>
        <v>Stayer</v>
      </c>
      <c r="BM390" s="209" t="str">
        <f t="shared" si="33"/>
        <v>Notactive</v>
      </c>
      <c r="BN390" s="209" t="str">
        <f t="shared" si="34"/>
        <v>Notactive</v>
      </c>
    </row>
    <row r="391" spans="1:66" ht="12" customHeight="1">
      <c r="A391" s="118" t="s">
        <v>2784</v>
      </c>
      <c r="B391" s="118" t="s">
        <v>2785</v>
      </c>
      <c r="C391" s="242" t="s">
        <v>2783</v>
      </c>
      <c r="D391" s="245" t="s">
        <v>4163</v>
      </c>
      <c r="E391" s="246"/>
      <c r="F391" s="114" t="s">
        <v>344</v>
      </c>
      <c r="G391" s="114"/>
      <c r="H391"/>
      <c r="I391"/>
      <c r="J391" s="29">
        <v>0</v>
      </c>
      <c r="K391" s="114">
        <v>1611</v>
      </c>
      <c r="L391" s="115">
        <v>1615</v>
      </c>
      <c r="M391" s="240" t="str">
        <f>CONCATENATE(LEFT(K391,3),"0")</f>
        <v>1610</v>
      </c>
      <c r="N391" s="240" t="str">
        <f>CONCATENATE(LEFT(L391,3),"0")</f>
        <v>1610</v>
      </c>
      <c r="O391" s="30">
        <f>L391-K391</f>
        <v>4</v>
      </c>
      <c r="P391" s="27">
        <v>0</v>
      </c>
      <c r="Q391" s="27">
        <v>0</v>
      </c>
      <c r="R391"/>
      <c r="S391" s="248"/>
      <c r="T391" s="35" t="s">
        <v>103</v>
      </c>
      <c r="U391" s="104">
        <v>51.0167</v>
      </c>
      <c r="V391" s="124">
        <v>4.4667000000000003</v>
      </c>
      <c r="W391" s="32">
        <v>0</v>
      </c>
      <c r="X391" s="33">
        <v>0</v>
      </c>
      <c r="Y391" s="127">
        <v>0</v>
      </c>
      <c r="Z391" s="133"/>
      <c r="AA391" s="249"/>
      <c r="AB391"/>
      <c r="AC391"/>
      <c r="AD391" s="249"/>
      <c r="AE391"/>
      <c r="AF391" s="248"/>
      <c r="AG391" s="249"/>
      <c r="AH391"/>
      <c r="AI391" s="248"/>
      <c r="AJ391" s="249"/>
      <c r="AK391"/>
      <c r="AL391" s="248"/>
      <c r="AM391" s="251"/>
      <c r="AN391" s="250"/>
      <c r="AO391"/>
      <c r="AP391"/>
      <c r="AQ391"/>
      <c r="AR391"/>
      <c r="AS391"/>
      <c r="AT391" s="249"/>
      <c r="AU391" s="248"/>
      <c r="AV391" s="249"/>
      <c r="AW391" s="248"/>
      <c r="AX391" s="249"/>
      <c r="AY391" s="249">
        <v>1</v>
      </c>
      <c r="AZ391" s="162">
        <f>IF(AND(K391&lt;=1570,L391&gt;=1540),1,0)</f>
        <v>0</v>
      </c>
      <c r="BA391" s="162">
        <f>IF(AND(K391&lt;=1608,L391&gt;=1571),1,0)</f>
        <v>0</v>
      </c>
      <c r="BB391" s="162">
        <f>IF(AND(K391&lt;=1621,L391&gt;=1609),1,0)</f>
        <v>1</v>
      </c>
      <c r="BC391" s="162">
        <f>IF(AND(K391&lt;=1648,L391&gt;=1622),1,0)</f>
        <v>0</v>
      </c>
      <c r="BD391" s="162">
        <f>IF(AND(K391&lt;=1680,L391&gt;=1649),1,0)</f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 s="209" t="str">
        <f t="shared" si="30"/>
        <v>Notactive</v>
      </c>
      <c r="BK391" s="209" t="str">
        <f t="shared" si="31"/>
        <v>Notactive</v>
      </c>
      <c r="BL391" s="209" t="str">
        <f t="shared" si="32"/>
        <v>Stayer</v>
      </c>
      <c r="BM391" s="209" t="str">
        <f t="shared" si="33"/>
        <v>Notactive</v>
      </c>
      <c r="BN391" s="209" t="str">
        <f t="shared" si="34"/>
        <v>Notactive</v>
      </c>
    </row>
    <row r="392" spans="1:66" ht="12" customHeight="1">
      <c r="A392" s="118" t="s">
        <v>2787</v>
      </c>
      <c r="B392" s="118" t="s">
        <v>2788</v>
      </c>
      <c r="C392" s="244" t="s">
        <v>2786</v>
      </c>
      <c r="D392" s="245" t="s">
        <v>4163</v>
      </c>
      <c r="E392" s="245"/>
      <c r="F392" s="66" t="s">
        <v>74</v>
      </c>
      <c r="G392" s="66"/>
      <c r="H392"/>
      <c r="I392"/>
      <c r="J392" s="29">
        <v>0</v>
      </c>
      <c r="K392" s="114">
        <v>1611</v>
      </c>
      <c r="L392" s="115">
        <v>1615</v>
      </c>
      <c r="M392" s="240" t="str">
        <f>CONCATENATE(LEFT(K392,3),"0")</f>
        <v>1610</v>
      </c>
      <c r="N392" s="240" t="str">
        <f>CONCATENATE(LEFT(L392,3),"0")</f>
        <v>1610</v>
      </c>
      <c r="O392" s="30">
        <f>L392-K392</f>
        <v>4</v>
      </c>
      <c r="P392" s="27">
        <v>0</v>
      </c>
      <c r="Q392" s="27">
        <v>0</v>
      </c>
      <c r="R392"/>
      <c r="S392" s="248"/>
      <c r="T392" s="35" t="s">
        <v>103</v>
      </c>
      <c r="U392" s="104">
        <v>51.0167</v>
      </c>
      <c r="V392" s="124">
        <v>4.4667000000000003</v>
      </c>
      <c r="W392" s="32">
        <v>0</v>
      </c>
      <c r="X392" s="33">
        <v>0</v>
      </c>
      <c r="Y392" s="127">
        <v>0</v>
      </c>
      <c r="Z392" s="133"/>
      <c r="AA392" s="249"/>
      <c r="AB392"/>
      <c r="AC392"/>
      <c r="AD392" s="249"/>
      <c r="AE392"/>
      <c r="AF392" s="248"/>
      <c r="AG392" s="249"/>
      <c r="AH392"/>
      <c r="AI392" s="248"/>
      <c r="AJ392" s="249"/>
      <c r="AK392"/>
      <c r="AL392" s="248"/>
      <c r="AM392" s="251"/>
      <c r="AN392" s="250"/>
      <c r="AO392"/>
      <c r="AP392"/>
      <c r="AQ392"/>
      <c r="AR392"/>
      <c r="AS392"/>
      <c r="AT392" s="249"/>
      <c r="AU392" s="248"/>
      <c r="AV392" s="249"/>
      <c r="AW392" s="248"/>
      <c r="AX392" s="249"/>
      <c r="AY392" s="249">
        <v>1</v>
      </c>
      <c r="AZ392" s="162">
        <f>IF(AND(K392&lt;=1570,L392&gt;=1540),1,0)</f>
        <v>0</v>
      </c>
      <c r="BA392" s="162">
        <f>IF(AND(K392&lt;=1608,L392&gt;=1571),1,0)</f>
        <v>0</v>
      </c>
      <c r="BB392" s="162">
        <f>IF(AND(K392&lt;=1621,L392&gt;=1609),1,0)</f>
        <v>1</v>
      </c>
      <c r="BC392" s="162">
        <f>IF(AND(K392&lt;=1648,L392&gt;=1622),1,0)</f>
        <v>0</v>
      </c>
      <c r="BD392" s="162">
        <f>IF(AND(K392&lt;=1680,L392&gt;=1649),1,0)</f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 s="209" t="str">
        <f t="shared" si="30"/>
        <v>Notactive</v>
      </c>
      <c r="BK392" s="209" t="str">
        <f t="shared" si="31"/>
        <v>Notactive</v>
      </c>
      <c r="BL392" s="209" t="str">
        <f t="shared" si="32"/>
        <v>Stayer</v>
      </c>
      <c r="BM392" s="209" t="str">
        <f t="shared" si="33"/>
        <v>Notactive</v>
      </c>
      <c r="BN392" s="209" t="str">
        <f t="shared" si="34"/>
        <v>Notactive</v>
      </c>
    </row>
    <row r="393" spans="1:66" ht="12" customHeight="1">
      <c r="A393" s="118" t="s">
        <v>2790</v>
      </c>
      <c r="B393" s="118" t="s">
        <v>2791</v>
      </c>
      <c r="C393" s="242" t="s">
        <v>2789</v>
      </c>
      <c r="D393" s="245" t="s">
        <v>4163</v>
      </c>
      <c r="E393" s="246"/>
      <c r="F393" s="66" t="s">
        <v>43</v>
      </c>
      <c r="G393" s="66"/>
      <c r="H393"/>
      <c r="I393"/>
      <c r="J393" s="29">
        <v>0</v>
      </c>
      <c r="K393" s="114">
        <v>1611</v>
      </c>
      <c r="L393" s="115">
        <v>1615</v>
      </c>
      <c r="M393" s="240" t="str">
        <f>CONCATENATE(LEFT(K393,3),"0")</f>
        <v>1610</v>
      </c>
      <c r="N393" s="240" t="str">
        <f>CONCATENATE(LEFT(L393,3),"0")</f>
        <v>1610</v>
      </c>
      <c r="O393" s="30">
        <f>L393-K393</f>
        <v>4</v>
      </c>
      <c r="P393" s="27">
        <v>0</v>
      </c>
      <c r="Q393" s="27">
        <v>0</v>
      </c>
      <c r="R393"/>
      <c r="S393" s="248"/>
      <c r="T393" s="35" t="s">
        <v>103</v>
      </c>
      <c r="U393" s="104">
        <v>51.0167</v>
      </c>
      <c r="V393" s="124">
        <v>4.4667000000000003</v>
      </c>
      <c r="W393" s="32">
        <v>0</v>
      </c>
      <c r="X393" s="33">
        <v>0</v>
      </c>
      <c r="Y393" s="127">
        <v>0</v>
      </c>
      <c r="Z393" s="133"/>
      <c r="AA393" s="249"/>
      <c r="AB393"/>
      <c r="AC393"/>
      <c r="AD393" s="249"/>
      <c r="AE393"/>
      <c r="AF393" s="248"/>
      <c r="AG393" s="249"/>
      <c r="AH393"/>
      <c r="AI393" s="248"/>
      <c r="AJ393" s="249"/>
      <c r="AK393"/>
      <c r="AL393" s="248"/>
      <c r="AM393" s="251"/>
      <c r="AN393" s="250"/>
      <c r="AO393"/>
      <c r="AP393"/>
      <c r="AQ393"/>
      <c r="AR393"/>
      <c r="AS393"/>
      <c r="AT393" s="249"/>
      <c r="AU393" s="248"/>
      <c r="AV393" s="249"/>
      <c r="AW393" s="248"/>
      <c r="AX393" s="249"/>
      <c r="AY393" s="249">
        <v>1</v>
      </c>
      <c r="AZ393" s="162">
        <f>IF(AND(K393&lt;=1570,L393&gt;=1540),1,0)</f>
        <v>0</v>
      </c>
      <c r="BA393" s="162">
        <f>IF(AND(K393&lt;=1608,L393&gt;=1571),1,0)</f>
        <v>0</v>
      </c>
      <c r="BB393" s="162">
        <f>IF(AND(K393&lt;=1621,L393&gt;=1609),1,0)</f>
        <v>1</v>
      </c>
      <c r="BC393" s="162">
        <f>IF(AND(K393&lt;=1648,L393&gt;=1622),1,0)</f>
        <v>0</v>
      </c>
      <c r="BD393" s="162">
        <f>IF(AND(K393&lt;=1680,L393&gt;=1649),1,0)</f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 s="209" t="str">
        <f t="shared" si="30"/>
        <v>Notactive</v>
      </c>
      <c r="BK393" s="209" t="str">
        <f t="shared" si="31"/>
        <v>Notactive</v>
      </c>
      <c r="BL393" s="209" t="str">
        <f t="shared" si="32"/>
        <v>Stayer</v>
      </c>
      <c r="BM393" s="209" t="str">
        <f t="shared" si="33"/>
        <v>Notactive</v>
      </c>
      <c r="BN393" s="209" t="str">
        <f t="shared" si="34"/>
        <v>Notactive</v>
      </c>
    </row>
    <row r="394" spans="1:66" ht="12" customHeight="1">
      <c r="A394" s="118" t="s">
        <v>2794</v>
      </c>
      <c r="B394" s="118" t="s">
        <v>2795</v>
      </c>
      <c r="C394" s="242" t="s">
        <v>2793</v>
      </c>
      <c r="D394" s="245" t="s">
        <v>4163</v>
      </c>
      <c r="E394" s="246"/>
      <c r="F394" s="66" t="s">
        <v>43</v>
      </c>
      <c r="G394" s="66"/>
      <c r="H394"/>
      <c r="I394"/>
      <c r="J394" s="29">
        <v>0</v>
      </c>
      <c r="K394" s="114">
        <v>1611</v>
      </c>
      <c r="L394" s="115">
        <v>1615</v>
      </c>
      <c r="M394" s="240" t="str">
        <f>CONCATENATE(LEFT(K394,3),"0")</f>
        <v>1610</v>
      </c>
      <c r="N394" s="240" t="str">
        <f>CONCATENATE(LEFT(L394,3),"0")</f>
        <v>1610</v>
      </c>
      <c r="O394" s="30">
        <f>L394-K394</f>
        <v>4</v>
      </c>
      <c r="P394" s="27">
        <v>0</v>
      </c>
      <c r="Q394" s="27">
        <v>0</v>
      </c>
      <c r="R394"/>
      <c r="S394" s="248"/>
      <c r="T394" s="35" t="s">
        <v>103</v>
      </c>
      <c r="U394" s="104">
        <v>51.0167</v>
      </c>
      <c r="V394" s="124">
        <v>4.4667000000000003</v>
      </c>
      <c r="W394" s="32">
        <v>0</v>
      </c>
      <c r="X394" s="33">
        <v>0</v>
      </c>
      <c r="Y394" s="127">
        <v>0</v>
      </c>
      <c r="Z394" s="133"/>
      <c r="AA394" s="249"/>
      <c r="AB394"/>
      <c r="AC394"/>
      <c r="AD394" s="249"/>
      <c r="AE394"/>
      <c r="AF394" s="248"/>
      <c r="AG394" s="249"/>
      <c r="AH394"/>
      <c r="AI394" s="248"/>
      <c r="AJ394" s="249"/>
      <c r="AK394"/>
      <c r="AL394" s="248"/>
      <c r="AM394" s="251"/>
      <c r="AN394" s="250"/>
      <c r="AO394"/>
      <c r="AP394"/>
      <c r="AQ394"/>
      <c r="AR394"/>
      <c r="AS394"/>
      <c r="AT394" s="249"/>
      <c r="AU394" s="248"/>
      <c r="AV394" s="249"/>
      <c r="AW394" s="248"/>
      <c r="AX394" s="249"/>
      <c r="AY394" s="249">
        <v>1</v>
      </c>
      <c r="AZ394" s="162">
        <f>IF(AND(K394&lt;=1570,L394&gt;=1540),1,0)</f>
        <v>0</v>
      </c>
      <c r="BA394" s="162">
        <f>IF(AND(K394&lt;=1608,L394&gt;=1571),1,0)</f>
        <v>0</v>
      </c>
      <c r="BB394" s="162">
        <f>IF(AND(K394&lt;=1621,L394&gt;=1609),1,0)</f>
        <v>1</v>
      </c>
      <c r="BC394" s="162">
        <f>IF(AND(K394&lt;=1648,L394&gt;=1622),1,0)</f>
        <v>0</v>
      </c>
      <c r="BD394" s="162">
        <f>IF(AND(K394&lt;=1680,L394&gt;=1649),1,0)</f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 s="209" t="str">
        <f t="shared" si="30"/>
        <v>Notactive</v>
      </c>
      <c r="BK394" s="209" t="str">
        <f t="shared" si="31"/>
        <v>Notactive</v>
      </c>
      <c r="BL394" s="209" t="str">
        <f t="shared" si="32"/>
        <v>Stayer</v>
      </c>
      <c r="BM394" s="209" t="str">
        <f t="shared" si="33"/>
        <v>Notactive</v>
      </c>
      <c r="BN394" s="209" t="str">
        <f t="shared" si="34"/>
        <v>Notactive</v>
      </c>
    </row>
    <row r="395" spans="1:66" ht="12" customHeight="1">
      <c r="A395" s="118" t="s">
        <v>2797</v>
      </c>
      <c r="B395" s="118" t="s">
        <v>2241</v>
      </c>
      <c r="C395" s="244" t="s">
        <v>2796</v>
      </c>
      <c r="D395" s="245" t="s">
        <v>4163</v>
      </c>
      <c r="E395" s="245"/>
      <c r="F395" s="66" t="s">
        <v>74</v>
      </c>
      <c r="G395" s="66"/>
      <c r="H395"/>
      <c r="I395"/>
      <c r="J395" s="29">
        <v>0</v>
      </c>
      <c r="K395" s="114">
        <v>1611</v>
      </c>
      <c r="L395" s="115">
        <v>1615</v>
      </c>
      <c r="M395" s="240" t="str">
        <f>CONCATENATE(LEFT(K395,3),"0")</f>
        <v>1610</v>
      </c>
      <c r="N395" s="240" t="str">
        <f>CONCATENATE(LEFT(L395,3),"0")</f>
        <v>1610</v>
      </c>
      <c r="O395" s="30">
        <f>L395-K395</f>
        <v>4</v>
      </c>
      <c r="P395" s="27">
        <v>0</v>
      </c>
      <c r="Q395" s="27">
        <v>0</v>
      </c>
      <c r="R395"/>
      <c r="S395" s="248"/>
      <c r="T395" s="35" t="s">
        <v>103</v>
      </c>
      <c r="U395" s="104">
        <v>51.0167</v>
      </c>
      <c r="V395" s="124">
        <v>4.4667000000000003</v>
      </c>
      <c r="W395" s="32">
        <v>0</v>
      </c>
      <c r="X395" s="33">
        <v>0</v>
      </c>
      <c r="Y395" s="127">
        <v>0</v>
      </c>
      <c r="Z395" s="133"/>
      <c r="AA395" s="249"/>
      <c r="AB395"/>
      <c r="AC395"/>
      <c r="AD395" s="249"/>
      <c r="AE395"/>
      <c r="AF395" s="248"/>
      <c r="AG395" s="249"/>
      <c r="AH395"/>
      <c r="AI395" s="248"/>
      <c r="AJ395" s="249"/>
      <c r="AK395"/>
      <c r="AL395" s="248"/>
      <c r="AM395" s="251"/>
      <c r="AN395" s="250"/>
      <c r="AO395"/>
      <c r="AP395"/>
      <c r="AQ395"/>
      <c r="AR395"/>
      <c r="AS395"/>
      <c r="AT395" s="249"/>
      <c r="AU395" s="248"/>
      <c r="AV395" s="249"/>
      <c r="AW395" s="248"/>
      <c r="AX395" s="249"/>
      <c r="AY395" s="249">
        <v>1</v>
      </c>
      <c r="AZ395" s="162">
        <f>IF(AND(K395&lt;=1570,L395&gt;=1540),1,0)</f>
        <v>0</v>
      </c>
      <c r="BA395" s="162">
        <f>IF(AND(K395&lt;=1608,L395&gt;=1571),1,0)</f>
        <v>0</v>
      </c>
      <c r="BB395" s="162">
        <f>IF(AND(K395&lt;=1621,L395&gt;=1609),1,0)</f>
        <v>1</v>
      </c>
      <c r="BC395" s="162">
        <f>IF(AND(K395&lt;=1648,L395&gt;=1622),1,0)</f>
        <v>0</v>
      </c>
      <c r="BD395" s="162">
        <f>IF(AND(K395&lt;=1680,L395&gt;=1649),1,0)</f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 s="209" t="str">
        <f t="shared" si="30"/>
        <v>Notactive</v>
      </c>
      <c r="BK395" s="209" t="str">
        <f t="shared" si="31"/>
        <v>Notactive</v>
      </c>
      <c r="BL395" s="209" t="str">
        <f t="shared" si="32"/>
        <v>Stayer</v>
      </c>
      <c r="BM395" s="209" t="str">
        <f t="shared" si="33"/>
        <v>Notactive</v>
      </c>
      <c r="BN395" s="209" t="str">
        <f t="shared" si="34"/>
        <v>Notactive</v>
      </c>
    </row>
    <row r="396" spans="1:66" ht="12" customHeight="1">
      <c r="A396" s="118" t="s">
        <v>2799</v>
      </c>
      <c r="B396" s="118" t="s">
        <v>2800</v>
      </c>
      <c r="C396" s="242" t="s">
        <v>2798</v>
      </c>
      <c r="D396" s="245" t="s">
        <v>4163</v>
      </c>
      <c r="E396" s="246"/>
      <c r="F396" s="66" t="s">
        <v>74</v>
      </c>
      <c r="G396" s="66"/>
      <c r="H396"/>
      <c r="I396"/>
      <c r="J396" s="29">
        <v>0</v>
      </c>
      <c r="K396" s="114">
        <v>1611</v>
      </c>
      <c r="L396" s="115">
        <v>1615</v>
      </c>
      <c r="M396" s="240" t="str">
        <f>CONCATENATE(LEFT(K396,3),"0")</f>
        <v>1610</v>
      </c>
      <c r="N396" s="240" t="str">
        <f>CONCATENATE(LEFT(L396,3),"0")</f>
        <v>1610</v>
      </c>
      <c r="O396" s="30">
        <f>L396-K396</f>
        <v>4</v>
      </c>
      <c r="P396" s="27">
        <v>0</v>
      </c>
      <c r="Q396" s="27">
        <v>0</v>
      </c>
      <c r="R396"/>
      <c r="S396" s="248"/>
      <c r="T396" s="35" t="s">
        <v>103</v>
      </c>
      <c r="U396" s="104">
        <v>51.0167</v>
      </c>
      <c r="V396" s="124">
        <v>4.4667000000000003</v>
      </c>
      <c r="W396" s="32">
        <v>0</v>
      </c>
      <c r="X396" s="33">
        <v>0</v>
      </c>
      <c r="Y396" s="127">
        <v>0</v>
      </c>
      <c r="Z396" s="133"/>
      <c r="AA396" s="249"/>
      <c r="AB396"/>
      <c r="AC396"/>
      <c r="AD396" s="249"/>
      <c r="AE396"/>
      <c r="AF396" s="248"/>
      <c r="AG396" s="249"/>
      <c r="AH396"/>
      <c r="AI396" s="248"/>
      <c r="AJ396" s="249"/>
      <c r="AK396"/>
      <c r="AL396" s="248"/>
      <c r="AM396" s="251"/>
      <c r="AN396" s="250"/>
      <c r="AO396"/>
      <c r="AP396"/>
      <c r="AQ396"/>
      <c r="AR396"/>
      <c r="AS396"/>
      <c r="AT396" s="249"/>
      <c r="AU396" s="248"/>
      <c r="AV396" s="249"/>
      <c r="AW396" s="248"/>
      <c r="AX396" s="249"/>
      <c r="AY396" s="249">
        <v>1</v>
      </c>
      <c r="AZ396" s="162">
        <f>IF(AND(K396&lt;=1570,L396&gt;=1540),1,0)</f>
        <v>0</v>
      </c>
      <c r="BA396" s="162">
        <f>IF(AND(K396&lt;=1608,L396&gt;=1571),1,0)</f>
        <v>0</v>
      </c>
      <c r="BB396" s="162">
        <f>IF(AND(K396&lt;=1621,L396&gt;=1609),1,0)</f>
        <v>1</v>
      </c>
      <c r="BC396" s="162">
        <f>IF(AND(K396&lt;=1648,L396&gt;=1622),1,0)</f>
        <v>0</v>
      </c>
      <c r="BD396" s="162">
        <f>IF(AND(K396&lt;=1680,L396&gt;=1649),1,0)</f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 s="209" t="str">
        <f t="shared" si="30"/>
        <v>Notactive</v>
      </c>
      <c r="BK396" s="209" t="str">
        <f t="shared" si="31"/>
        <v>Notactive</v>
      </c>
      <c r="BL396" s="209" t="str">
        <f t="shared" si="32"/>
        <v>Stayer</v>
      </c>
      <c r="BM396" s="209" t="str">
        <f t="shared" si="33"/>
        <v>Notactive</v>
      </c>
      <c r="BN396" s="209" t="str">
        <f t="shared" si="34"/>
        <v>Notactive</v>
      </c>
    </row>
    <row r="397" spans="1:66" ht="12" customHeight="1">
      <c r="A397" s="118" t="s">
        <v>2802</v>
      </c>
      <c r="B397" s="118" t="s">
        <v>2803</v>
      </c>
      <c r="C397" s="244" t="s">
        <v>2801</v>
      </c>
      <c r="D397" s="245" t="s">
        <v>4163</v>
      </c>
      <c r="E397" s="245"/>
      <c r="F397" s="66" t="s">
        <v>43</v>
      </c>
      <c r="G397" s="66"/>
      <c r="H397"/>
      <c r="I397"/>
      <c r="J397" s="29">
        <v>0</v>
      </c>
      <c r="K397" s="114">
        <v>1611</v>
      </c>
      <c r="L397" s="115">
        <v>1615</v>
      </c>
      <c r="M397" s="240" t="str">
        <f>CONCATENATE(LEFT(K397,3),"0")</f>
        <v>1610</v>
      </c>
      <c r="N397" s="240" t="str">
        <f>CONCATENATE(LEFT(L397,3),"0")</f>
        <v>1610</v>
      </c>
      <c r="O397" s="30">
        <f>L397-K397</f>
        <v>4</v>
      </c>
      <c r="P397" s="27">
        <v>0</v>
      </c>
      <c r="Q397" s="27">
        <v>0</v>
      </c>
      <c r="R397"/>
      <c r="S397" s="248"/>
      <c r="T397" s="35" t="s">
        <v>103</v>
      </c>
      <c r="U397" s="104">
        <v>51.0167</v>
      </c>
      <c r="V397" s="124">
        <v>4.4667000000000003</v>
      </c>
      <c r="W397" s="32">
        <v>0</v>
      </c>
      <c r="X397" s="33">
        <v>0</v>
      </c>
      <c r="Y397" s="127">
        <v>0</v>
      </c>
      <c r="Z397" s="133"/>
      <c r="AA397" s="249"/>
      <c r="AB397"/>
      <c r="AC397"/>
      <c r="AD397" s="249"/>
      <c r="AE397"/>
      <c r="AF397" s="248"/>
      <c r="AG397" s="249"/>
      <c r="AH397"/>
      <c r="AI397" s="248"/>
      <c r="AJ397" s="249"/>
      <c r="AK397"/>
      <c r="AL397" s="248"/>
      <c r="AM397" s="251"/>
      <c r="AN397" s="250"/>
      <c r="AO397"/>
      <c r="AP397"/>
      <c r="AQ397"/>
      <c r="AR397"/>
      <c r="AS397"/>
      <c r="AT397" s="249"/>
      <c r="AU397" s="248"/>
      <c r="AV397" s="249"/>
      <c r="AW397" s="248"/>
      <c r="AX397" s="249"/>
      <c r="AY397" s="249">
        <v>1</v>
      </c>
      <c r="AZ397" s="162">
        <f>IF(AND(K397&lt;=1570,L397&gt;=1540),1,0)</f>
        <v>0</v>
      </c>
      <c r="BA397" s="162">
        <f>IF(AND(K397&lt;=1608,L397&gt;=1571),1,0)</f>
        <v>0</v>
      </c>
      <c r="BB397" s="162">
        <f>IF(AND(K397&lt;=1621,L397&gt;=1609),1,0)</f>
        <v>1</v>
      </c>
      <c r="BC397" s="162">
        <f>IF(AND(K397&lt;=1648,L397&gt;=1622),1,0)</f>
        <v>0</v>
      </c>
      <c r="BD397" s="162">
        <f>IF(AND(K397&lt;=1680,L397&gt;=1649),1,0)</f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 s="209" t="str">
        <f t="shared" si="30"/>
        <v>Notactive</v>
      </c>
      <c r="BK397" s="209" t="str">
        <f t="shared" si="31"/>
        <v>Notactive</v>
      </c>
      <c r="BL397" s="209" t="str">
        <f t="shared" si="32"/>
        <v>Stayer</v>
      </c>
      <c r="BM397" s="209" t="str">
        <f t="shared" si="33"/>
        <v>Notactive</v>
      </c>
      <c r="BN397" s="209" t="str">
        <f t="shared" si="34"/>
        <v>Notactive</v>
      </c>
    </row>
    <row r="398" spans="1:66" ht="12" customHeight="1">
      <c r="A398" s="118" t="s">
        <v>2806</v>
      </c>
      <c r="B398" s="118" t="s">
        <v>2715</v>
      </c>
      <c r="C398" s="244" t="s">
        <v>2805</v>
      </c>
      <c r="D398" s="245" t="s">
        <v>4163</v>
      </c>
      <c r="E398" s="245"/>
      <c r="F398" s="114" t="s">
        <v>344</v>
      </c>
      <c r="G398" s="114"/>
      <c r="H398"/>
      <c r="I398"/>
      <c r="J398" s="29">
        <v>0</v>
      </c>
      <c r="K398" s="114">
        <v>1611</v>
      </c>
      <c r="L398" s="115">
        <v>1615</v>
      </c>
      <c r="M398" s="240" t="str">
        <f>CONCATENATE(LEFT(K398,3),"0")</f>
        <v>1610</v>
      </c>
      <c r="N398" s="240" t="str">
        <f>CONCATENATE(LEFT(L398,3),"0")</f>
        <v>1610</v>
      </c>
      <c r="O398" s="30">
        <f>L398-K398</f>
        <v>4</v>
      </c>
      <c r="P398" s="27">
        <v>0</v>
      </c>
      <c r="Q398" s="27">
        <v>0</v>
      </c>
      <c r="R398"/>
      <c r="S398" s="248"/>
      <c r="T398" s="35" t="s">
        <v>103</v>
      </c>
      <c r="U398" s="104">
        <v>51.0167</v>
      </c>
      <c r="V398" s="124">
        <v>4.4667000000000003</v>
      </c>
      <c r="W398" s="32">
        <v>0</v>
      </c>
      <c r="X398" s="33">
        <v>0</v>
      </c>
      <c r="Y398" s="127">
        <v>0</v>
      </c>
      <c r="Z398" s="133"/>
      <c r="AA398" s="249"/>
      <c r="AB398"/>
      <c r="AC398"/>
      <c r="AD398" s="249"/>
      <c r="AE398"/>
      <c r="AF398" s="248"/>
      <c r="AG398" s="249"/>
      <c r="AH398"/>
      <c r="AI398" s="248"/>
      <c r="AJ398" s="249"/>
      <c r="AK398"/>
      <c r="AL398" s="248"/>
      <c r="AM398" s="251"/>
      <c r="AN398" s="250"/>
      <c r="AO398"/>
      <c r="AP398"/>
      <c r="AQ398"/>
      <c r="AR398"/>
      <c r="AS398"/>
      <c r="AT398" s="249"/>
      <c r="AU398" s="248"/>
      <c r="AV398" s="249"/>
      <c r="AW398" s="248"/>
      <c r="AX398" s="249"/>
      <c r="AY398" s="249">
        <v>1</v>
      </c>
      <c r="AZ398" s="162">
        <f>IF(AND(K398&lt;=1570,L398&gt;=1540),1,0)</f>
        <v>0</v>
      </c>
      <c r="BA398" s="162">
        <f>IF(AND(K398&lt;=1608,L398&gt;=1571),1,0)</f>
        <v>0</v>
      </c>
      <c r="BB398" s="162">
        <f>IF(AND(K398&lt;=1621,L398&gt;=1609),1,0)</f>
        <v>1</v>
      </c>
      <c r="BC398" s="162">
        <f>IF(AND(K398&lt;=1648,L398&gt;=1622),1,0)</f>
        <v>0</v>
      </c>
      <c r="BD398" s="162">
        <f>IF(AND(K398&lt;=1680,L398&gt;=1649),1,0)</f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 s="209" t="str">
        <f t="shared" si="30"/>
        <v>Notactive</v>
      </c>
      <c r="BK398" s="209" t="str">
        <f t="shared" si="31"/>
        <v>Notactive</v>
      </c>
      <c r="BL398" s="209" t="str">
        <f t="shared" si="32"/>
        <v>Stayer</v>
      </c>
      <c r="BM398" s="209" t="str">
        <f t="shared" si="33"/>
        <v>Notactive</v>
      </c>
      <c r="BN398" s="209" t="str">
        <f t="shared" si="34"/>
        <v>Notactive</v>
      </c>
    </row>
    <row r="399" spans="1:66" ht="12" customHeight="1">
      <c r="A399" s="118" t="s">
        <v>2808</v>
      </c>
      <c r="B399" s="118" t="s">
        <v>2809</v>
      </c>
      <c r="C399" s="242" t="s">
        <v>2807</v>
      </c>
      <c r="D399" s="245" t="s">
        <v>4163</v>
      </c>
      <c r="E399" s="246"/>
      <c r="F399" s="66" t="s">
        <v>43</v>
      </c>
      <c r="G399" s="66"/>
      <c r="H399"/>
      <c r="I399"/>
      <c r="J399" s="29">
        <v>0</v>
      </c>
      <c r="K399" s="114">
        <v>1611</v>
      </c>
      <c r="L399" s="115">
        <v>1615</v>
      </c>
      <c r="M399" s="240" t="str">
        <f>CONCATENATE(LEFT(K399,3),"0")</f>
        <v>1610</v>
      </c>
      <c r="N399" s="240" t="str">
        <f>CONCATENATE(LEFT(L399,3),"0")</f>
        <v>1610</v>
      </c>
      <c r="O399" s="30">
        <f>L399-K399</f>
        <v>4</v>
      </c>
      <c r="P399" s="27">
        <v>0</v>
      </c>
      <c r="Q399" s="27">
        <v>0</v>
      </c>
      <c r="R399"/>
      <c r="S399" s="248"/>
      <c r="T399" s="35" t="s">
        <v>103</v>
      </c>
      <c r="U399" s="104">
        <v>51.0167</v>
      </c>
      <c r="V399" s="124">
        <v>4.4667000000000003</v>
      </c>
      <c r="W399" s="32">
        <v>0</v>
      </c>
      <c r="X399" s="33">
        <v>0</v>
      </c>
      <c r="Y399" s="127">
        <v>0</v>
      </c>
      <c r="Z399" s="133"/>
      <c r="AA399" s="249"/>
      <c r="AB399"/>
      <c r="AC399"/>
      <c r="AD399" s="249"/>
      <c r="AE399"/>
      <c r="AF399" s="248"/>
      <c r="AG399" s="249"/>
      <c r="AH399"/>
      <c r="AI399" s="248"/>
      <c r="AJ399" s="249"/>
      <c r="AK399"/>
      <c r="AL399" s="248"/>
      <c r="AM399" s="251"/>
      <c r="AN399" s="250"/>
      <c r="AO399"/>
      <c r="AP399"/>
      <c r="AQ399"/>
      <c r="AR399"/>
      <c r="AS399"/>
      <c r="AT399" s="249"/>
      <c r="AU399" s="248"/>
      <c r="AV399" s="249"/>
      <c r="AW399" s="248"/>
      <c r="AX399" s="249"/>
      <c r="AY399" s="249">
        <v>1</v>
      </c>
      <c r="AZ399" s="162">
        <f>IF(AND(K399&lt;=1570,L399&gt;=1540),1,0)</f>
        <v>0</v>
      </c>
      <c r="BA399" s="162">
        <f>IF(AND(K399&lt;=1608,L399&gt;=1571),1,0)</f>
        <v>0</v>
      </c>
      <c r="BB399" s="162">
        <f>IF(AND(K399&lt;=1621,L399&gt;=1609),1,0)</f>
        <v>1</v>
      </c>
      <c r="BC399" s="162">
        <f>IF(AND(K399&lt;=1648,L399&gt;=1622),1,0)</f>
        <v>0</v>
      </c>
      <c r="BD399" s="162">
        <f>IF(AND(K399&lt;=1680,L399&gt;=1649),1,0)</f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 s="209" t="str">
        <f t="shared" si="30"/>
        <v>Notactive</v>
      </c>
      <c r="BK399" s="209" t="str">
        <f t="shared" si="31"/>
        <v>Notactive</v>
      </c>
      <c r="BL399" s="209" t="str">
        <f t="shared" si="32"/>
        <v>Stayer</v>
      </c>
      <c r="BM399" s="209" t="str">
        <f t="shared" si="33"/>
        <v>Notactive</v>
      </c>
      <c r="BN399" s="209" t="str">
        <f t="shared" si="34"/>
        <v>Notactive</v>
      </c>
    </row>
    <row r="400" spans="1:66" ht="12" customHeight="1">
      <c r="A400" s="118" t="s">
        <v>2811</v>
      </c>
      <c r="B400" s="118" t="s">
        <v>2812</v>
      </c>
      <c r="C400" s="244" t="s">
        <v>2810</v>
      </c>
      <c r="D400" s="245" t="s">
        <v>4163</v>
      </c>
      <c r="E400" s="245"/>
      <c r="F400" s="66" t="s">
        <v>43</v>
      </c>
      <c r="G400" s="66"/>
      <c r="H400"/>
      <c r="I400"/>
      <c r="J400" s="29">
        <v>0</v>
      </c>
      <c r="K400" s="114">
        <v>1611</v>
      </c>
      <c r="L400" s="115">
        <v>1615</v>
      </c>
      <c r="M400" s="240" t="str">
        <f>CONCATENATE(LEFT(K400,3),"0")</f>
        <v>1610</v>
      </c>
      <c r="N400" s="240" t="str">
        <f>CONCATENATE(LEFT(L400,3),"0")</f>
        <v>1610</v>
      </c>
      <c r="O400" s="30">
        <f>L400-K400</f>
        <v>4</v>
      </c>
      <c r="P400" s="27">
        <v>0</v>
      </c>
      <c r="Q400" s="27">
        <v>0</v>
      </c>
      <c r="R400"/>
      <c r="S400" s="248"/>
      <c r="T400" s="35" t="s">
        <v>103</v>
      </c>
      <c r="U400" s="104">
        <v>51.0167</v>
      </c>
      <c r="V400" s="124">
        <v>4.4667000000000003</v>
      </c>
      <c r="W400" s="32">
        <v>0</v>
      </c>
      <c r="X400" s="33">
        <v>0</v>
      </c>
      <c r="Y400" s="127">
        <v>0</v>
      </c>
      <c r="Z400" s="133"/>
      <c r="AA400" s="249"/>
      <c r="AB400"/>
      <c r="AC400"/>
      <c r="AD400" s="249"/>
      <c r="AE400"/>
      <c r="AF400" s="248"/>
      <c r="AG400" s="249"/>
      <c r="AH400"/>
      <c r="AI400" s="248"/>
      <c r="AJ400" s="249"/>
      <c r="AK400"/>
      <c r="AL400" s="248"/>
      <c r="AM400" s="251"/>
      <c r="AN400" s="250"/>
      <c r="AO400"/>
      <c r="AP400"/>
      <c r="AQ400"/>
      <c r="AR400"/>
      <c r="AS400"/>
      <c r="AT400" s="249"/>
      <c r="AU400" s="248"/>
      <c r="AV400" s="249"/>
      <c r="AW400" s="248"/>
      <c r="AX400" s="249"/>
      <c r="AY400" s="249">
        <v>1</v>
      </c>
      <c r="AZ400" s="162">
        <f>IF(AND(K400&lt;=1570,L400&gt;=1540),1,0)</f>
        <v>0</v>
      </c>
      <c r="BA400" s="162">
        <f>IF(AND(K400&lt;=1608,L400&gt;=1571),1,0)</f>
        <v>0</v>
      </c>
      <c r="BB400" s="162">
        <f>IF(AND(K400&lt;=1621,L400&gt;=1609),1,0)</f>
        <v>1</v>
      </c>
      <c r="BC400" s="162">
        <f>IF(AND(K400&lt;=1648,L400&gt;=1622),1,0)</f>
        <v>0</v>
      </c>
      <c r="BD400" s="162">
        <f>IF(AND(K400&lt;=1680,L400&gt;=1649),1,0)</f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 s="209" t="str">
        <f t="shared" si="30"/>
        <v>Notactive</v>
      </c>
      <c r="BK400" s="209" t="str">
        <f t="shared" si="31"/>
        <v>Notactive</v>
      </c>
      <c r="BL400" s="209" t="str">
        <f t="shared" si="32"/>
        <v>Stayer</v>
      </c>
      <c r="BM400" s="209" t="str">
        <f t="shared" si="33"/>
        <v>Notactive</v>
      </c>
      <c r="BN400" s="209" t="str">
        <f t="shared" si="34"/>
        <v>Notactive</v>
      </c>
    </row>
    <row r="401" spans="1:66" ht="12" customHeight="1">
      <c r="A401" s="118" t="s">
        <v>2814</v>
      </c>
      <c r="B401" s="118" t="s">
        <v>2815</v>
      </c>
      <c r="C401" s="242" t="s">
        <v>2813</v>
      </c>
      <c r="D401" s="245" t="s">
        <v>4163</v>
      </c>
      <c r="E401" s="246"/>
      <c r="F401" s="66" t="s">
        <v>43</v>
      </c>
      <c r="G401" s="66"/>
      <c r="H401"/>
      <c r="I401"/>
      <c r="J401" s="29">
        <v>0</v>
      </c>
      <c r="K401" s="114">
        <v>1612</v>
      </c>
      <c r="L401" s="115">
        <v>1616</v>
      </c>
      <c r="M401" s="240" t="str">
        <f>CONCATENATE(LEFT(K401,3),"0")</f>
        <v>1610</v>
      </c>
      <c r="N401" s="240" t="str">
        <f>CONCATENATE(LEFT(L401,3),"0")</f>
        <v>1610</v>
      </c>
      <c r="O401" s="30">
        <f>L401-K401</f>
        <v>4</v>
      </c>
      <c r="P401" s="27">
        <v>0</v>
      </c>
      <c r="Q401" s="27">
        <v>0</v>
      </c>
      <c r="R401"/>
      <c r="S401" s="248"/>
      <c r="T401" s="35" t="s">
        <v>103</v>
      </c>
      <c r="U401" s="104">
        <v>51.0167</v>
      </c>
      <c r="V401" s="124">
        <v>4.4667000000000003</v>
      </c>
      <c r="W401" s="32">
        <v>0</v>
      </c>
      <c r="X401" s="33">
        <v>0</v>
      </c>
      <c r="Y401" s="127">
        <v>0</v>
      </c>
      <c r="Z401" s="133"/>
      <c r="AA401" s="249"/>
      <c r="AB401"/>
      <c r="AC401"/>
      <c r="AD401" s="249"/>
      <c r="AE401"/>
      <c r="AF401" s="248"/>
      <c r="AG401" s="249"/>
      <c r="AH401"/>
      <c r="AI401" s="248"/>
      <c r="AJ401" s="249"/>
      <c r="AK401"/>
      <c r="AL401" s="248"/>
      <c r="AM401" s="251"/>
      <c r="AN401" s="250"/>
      <c r="AO401"/>
      <c r="AP401"/>
      <c r="AQ401"/>
      <c r="AR401"/>
      <c r="AS401"/>
      <c r="AT401" s="249"/>
      <c r="AU401" s="248"/>
      <c r="AV401" s="249"/>
      <c r="AW401" s="248"/>
      <c r="AX401" s="249"/>
      <c r="AY401" s="249">
        <v>1</v>
      </c>
      <c r="AZ401" s="162">
        <f>IF(AND(K401&lt;=1570,L401&gt;=1540),1,0)</f>
        <v>0</v>
      </c>
      <c r="BA401" s="162">
        <f>IF(AND(K401&lt;=1608,L401&gt;=1571),1,0)</f>
        <v>0</v>
      </c>
      <c r="BB401" s="162">
        <f>IF(AND(K401&lt;=1621,L401&gt;=1609),1,0)</f>
        <v>1</v>
      </c>
      <c r="BC401" s="162">
        <f>IF(AND(K401&lt;=1648,L401&gt;=1622),1,0)</f>
        <v>0</v>
      </c>
      <c r="BD401" s="162">
        <f>IF(AND(K401&lt;=1680,L401&gt;=1649),1,0)</f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 s="209" t="str">
        <f t="shared" si="30"/>
        <v>Notactive</v>
      </c>
      <c r="BK401" s="209" t="str">
        <f t="shared" si="31"/>
        <v>Notactive</v>
      </c>
      <c r="BL401" s="209" t="str">
        <f t="shared" si="32"/>
        <v>Stayer</v>
      </c>
      <c r="BM401" s="209" t="str">
        <f t="shared" si="33"/>
        <v>Notactive</v>
      </c>
      <c r="BN401" s="209" t="str">
        <f t="shared" si="34"/>
        <v>Notactive</v>
      </c>
    </row>
    <row r="402" spans="1:66" ht="12" customHeight="1">
      <c r="A402" s="118" t="s">
        <v>2817</v>
      </c>
      <c r="B402" s="118" t="s">
        <v>1718</v>
      </c>
      <c r="C402" s="244" t="s">
        <v>2816</v>
      </c>
      <c r="D402" s="245" t="s">
        <v>4163</v>
      </c>
      <c r="E402" s="245"/>
      <c r="F402" s="66" t="s">
        <v>43</v>
      </c>
      <c r="G402" s="66"/>
      <c r="H402"/>
      <c r="I402"/>
      <c r="J402" s="29">
        <v>0</v>
      </c>
      <c r="K402" s="114">
        <v>1612</v>
      </c>
      <c r="L402" s="115">
        <v>1616</v>
      </c>
      <c r="M402" s="240" t="str">
        <f>CONCATENATE(LEFT(K402,3),"0")</f>
        <v>1610</v>
      </c>
      <c r="N402" s="240" t="str">
        <f>CONCATENATE(LEFT(L402,3),"0")</f>
        <v>1610</v>
      </c>
      <c r="O402" s="30">
        <f>L402-K402</f>
        <v>4</v>
      </c>
      <c r="P402" s="27">
        <v>0</v>
      </c>
      <c r="Q402" s="27">
        <v>0</v>
      </c>
      <c r="R402"/>
      <c r="S402" s="248"/>
      <c r="T402" s="35" t="s">
        <v>103</v>
      </c>
      <c r="U402" s="104">
        <v>51.0167</v>
      </c>
      <c r="V402" s="124">
        <v>4.4667000000000003</v>
      </c>
      <c r="W402" s="32">
        <v>0</v>
      </c>
      <c r="X402" s="33">
        <v>0</v>
      </c>
      <c r="Y402" s="127">
        <v>0</v>
      </c>
      <c r="Z402" s="133"/>
      <c r="AA402" s="249"/>
      <c r="AB402"/>
      <c r="AC402"/>
      <c r="AD402" s="249"/>
      <c r="AE402"/>
      <c r="AF402" s="248"/>
      <c r="AG402" s="249"/>
      <c r="AH402"/>
      <c r="AI402" s="248"/>
      <c r="AJ402" s="249"/>
      <c r="AK402"/>
      <c r="AL402" s="248"/>
      <c r="AM402" s="251"/>
      <c r="AN402" s="250"/>
      <c r="AO402"/>
      <c r="AP402"/>
      <c r="AQ402"/>
      <c r="AR402"/>
      <c r="AS402"/>
      <c r="AT402" s="249"/>
      <c r="AU402" s="248"/>
      <c r="AV402" s="249"/>
      <c r="AW402" s="248"/>
      <c r="AX402" s="249"/>
      <c r="AY402" s="249">
        <v>1</v>
      </c>
      <c r="AZ402" s="162">
        <f>IF(AND(K402&lt;=1570,L402&gt;=1540),1,0)</f>
        <v>0</v>
      </c>
      <c r="BA402" s="162">
        <f>IF(AND(K402&lt;=1608,L402&gt;=1571),1,0)</f>
        <v>0</v>
      </c>
      <c r="BB402" s="162">
        <f>IF(AND(K402&lt;=1621,L402&gt;=1609),1,0)</f>
        <v>1</v>
      </c>
      <c r="BC402" s="162">
        <f>IF(AND(K402&lt;=1648,L402&gt;=1622),1,0)</f>
        <v>0</v>
      </c>
      <c r="BD402" s="162">
        <f>IF(AND(K402&lt;=1680,L402&gt;=1649),1,0)</f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 s="209" t="str">
        <f t="shared" si="30"/>
        <v>Notactive</v>
      </c>
      <c r="BK402" s="209" t="str">
        <f t="shared" si="31"/>
        <v>Notactive</v>
      </c>
      <c r="BL402" s="209" t="str">
        <f t="shared" si="32"/>
        <v>Stayer</v>
      </c>
      <c r="BM402" s="209" t="str">
        <f t="shared" si="33"/>
        <v>Notactive</v>
      </c>
      <c r="BN402" s="209" t="str">
        <f t="shared" si="34"/>
        <v>Notactive</v>
      </c>
    </row>
    <row r="403" spans="1:66" ht="12" customHeight="1">
      <c r="A403" s="118" t="s">
        <v>2820</v>
      </c>
      <c r="B403" s="118" t="s">
        <v>2645</v>
      </c>
      <c r="C403" s="244" t="s">
        <v>2819</v>
      </c>
      <c r="D403" s="245" t="s">
        <v>4163</v>
      </c>
      <c r="E403" s="245"/>
      <c r="F403" s="114" t="s">
        <v>344</v>
      </c>
      <c r="G403" s="114"/>
      <c r="H403"/>
      <c r="I403"/>
      <c r="J403" s="29">
        <v>0</v>
      </c>
      <c r="K403" s="114">
        <v>1612</v>
      </c>
      <c r="L403" s="115">
        <v>1616</v>
      </c>
      <c r="M403" s="240" t="str">
        <f>CONCATENATE(LEFT(K403,3),"0")</f>
        <v>1610</v>
      </c>
      <c r="N403" s="240" t="str">
        <f>CONCATENATE(LEFT(L403,3),"0")</f>
        <v>1610</v>
      </c>
      <c r="O403" s="30">
        <f>L403-K403</f>
        <v>4</v>
      </c>
      <c r="P403" s="27">
        <v>0</v>
      </c>
      <c r="Q403" s="27">
        <v>0</v>
      </c>
      <c r="R403"/>
      <c r="S403" s="248"/>
      <c r="T403" s="35" t="s">
        <v>103</v>
      </c>
      <c r="U403" s="104">
        <v>51.0167</v>
      </c>
      <c r="V403" s="124">
        <v>4.4667000000000003</v>
      </c>
      <c r="W403" s="32">
        <v>0</v>
      </c>
      <c r="X403" s="33">
        <v>0</v>
      </c>
      <c r="Y403" s="127">
        <v>0</v>
      </c>
      <c r="Z403" s="133"/>
      <c r="AA403" s="249"/>
      <c r="AB403"/>
      <c r="AC403"/>
      <c r="AD403" s="249"/>
      <c r="AE403"/>
      <c r="AF403" s="248"/>
      <c r="AG403" s="249"/>
      <c r="AH403"/>
      <c r="AI403" s="248"/>
      <c r="AJ403" s="249"/>
      <c r="AK403"/>
      <c r="AL403" s="248"/>
      <c r="AM403" s="251"/>
      <c r="AN403" s="250"/>
      <c r="AO403"/>
      <c r="AP403"/>
      <c r="AQ403"/>
      <c r="AR403"/>
      <c r="AS403"/>
      <c r="AT403" s="249"/>
      <c r="AU403" s="248"/>
      <c r="AV403" s="249"/>
      <c r="AW403" s="248"/>
      <c r="AX403" s="249"/>
      <c r="AY403" s="249">
        <v>1</v>
      </c>
      <c r="AZ403" s="162">
        <f>IF(AND(K403&lt;=1570,L403&gt;=1540),1,0)</f>
        <v>0</v>
      </c>
      <c r="BA403" s="162">
        <f>IF(AND(K403&lt;=1608,L403&gt;=1571),1,0)</f>
        <v>0</v>
      </c>
      <c r="BB403" s="162">
        <f>IF(AND(K403&lt;=1621,L403&gt;=1609),1,0)</f>
        <v>1</v>
      </c>
      <c r="BC403" s="162">
        <f>IF(AND(K403&lt;=1648,L403&gt;=1622),1,0)</f>
        <v>0</v>
      </c>
      <c r="BD403" s="162">
        <f>IF(AND(K403&lt;=1680,L403&gt;=1649),1,0)</f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 s="209" t="str">
        <f t="shared" si="30"/>
        <v>Notactive</v>
      </c>
      <c r="BK403" s="209" t="str">
        <f t="shared" si="31"/>
        <v>Notactive</v>
      </c>
      <c r="BL403" s="209" t="str">
        <f t="shared" si="32"/>
        <v>Stayer</v>
      </c>
      <c r="BM403" s="209" t="str">
        <f t="shared" si="33"/>
        <v>Notactive</v>
      </c>
      <c r="BN403" s="209" t="str">
        <f t="shared" si="34"/>
        <v>Notactive</v>
      </c>
    </row>
    <row r="404" spans="1:66" ht="12" customHeight="1">
      <c r="A404" s="118" t="s">
        <v>2822</v>
      </c>
      <c r="B404" s="118" t="s">
        <v>2823</v>
      </c>
      <c r="C404" s="242" t="s">
        <v>2821</v>
      </c>
      <c r="D404" s="245" t="s">
        <v>4163</v>
      </c>
      <c r="E404" s="246"/>
      <c r="F404" s="66" t="s">
        <v>74</v>
      </c>
      <c r="G404" s="66"/>
      <c r="H404"/>
      <c r="I404"/>
      <c r="J404" s="29">
        <v>0</v>
      </c>
      <c r="K404" s="114">
        <v>1612</v>
      </c>
      <c r="L404" s="115">
        <v>1616</v>
      </c>
      <c r="M404" s="240" t="str">
        <f>CONCATENATE(LEFT(K404,3),"0")</f>
        <v>1610</v>
      </c>
      <c r="N404" s="240" t="str">
        <f>CONCATENATE(LEFT(L404,3),"0")</f>
        <v>1610</v>
      </c>
      <c r="O404" s="30">
        <f>L404-K404</f>
        <v>4</v>
      </c>
      <c r="P404" s="27">
        <v>0</v>
      </c>
      <c r="Q404" s="27">
        <v>0</v>
      </c>
      <c r="R404"/>
      <c r="S404" s="248"/>
      <c r="T404" s="35" t="s">
        <v>103</v>
      </c>
      <c r="U404" s="104">
        <v>51.0167</v>
      </c>
      <c r="V404" s="124">
        <v>4.4667000000000003</v>
      </c>
      <c r="W404" s="32">
        <v>0</v>
      </c>
      <c r="X404" s="33">
        <v>0</v>
      </c>
      <c r="Y404" s="127">
        <v>0</v>
      </c>
      <c r="Z404" s="133"/>
      <c r="AA404" s="249"/>
      <c r="AB404"/>
      <c r="AC404"/>
      <c r="AD404" s="249"/>
      <c r="AE404"/>
      <c r="AF404" s="248"/>
      <c r="AG404" s="249"/>
      <c r="AH404"/>
      <c r="AI404" s="248"/>
      <c r="AJ404" s="249"/>
      <c r="AK404"/>
      <c r="AL404" s="248"/>
      <c r="AM404" s="251"/>
      <c r="AN404" s="250"/>
      <c r="AO404"/>
      <c r="AP404"/>
      <c r="AQ404"/>
      <c r="AR404"/>
      <c r="AS404"/>
      <c r="AT404" s="249"/>
      <c r="AU404" s="248"/>
      <c r="AV404" s="249"/>
      <c r="AW404" s="248"/>
      <c r="AX404" s="249"/>
      <c r="AY404" s="249">
        <v>1</v>
      </c>
      <c r="AZ404" s="162">
        <f>IF(AND(K404&lt;=1570,L404&gt;=1540),1,0)</f>
        <v>0</v>
      </c>
      <c r="BA404" s="162">
        <f>IF(AND(K404&lt;=1608,L404&gt;=1571),1,0)</f>
        <v>0</v>
      </c>
      <c r="BB404" s="162">
        <f>IF(AND(K404&lt;=1621,L404&gt;=1609),1,0)</f>
        <v>1</v>
      </c>
      <c r="BC404" s="162">
        <f>IF(AND(K404&lt;=1648,L404&gt;=1622),1,0)</f>
        <v>0</v>
      </c>
      <c r="BD404" s="162">
        <f>IF(AND(K404&lt;=1680,L404&gt;=1649),1,0)</f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 s="209" t="str">
        <f t="shared" si="30"/>
        <v>Notactive</v>
      </c>
      <c r="BK404" s="209" t="str">
        <f t="shared" si="31"/>
        <v>Notactive</v>
      </c>
      <c r="BL404" s="209" t="str">
        <f t="shared" si="32"/>
        <v>Stayer</v>
      </c>
      <c r="BM404" s="209" t="str">
        <f t="shared" si="33"/>
        <v>Notactive</v>
      </c>
      <c r="BN404" s="209" t="str">
        <f t="shared" si="34"/>
        <v>Notactive</v>
      </c>
    </row>
    <row r="405" spans="1:66" ht="12" customHeight="1">
      <c r="A405" s="118" t="s">
        <v>2825</v>
      </c>
      <c r="B405" s="118" t="s">
        <v>2659</v>
      </c>
      <c r="C405" s="244" t="s">
        <v>2824</v>
      </c>
      <c r="D405" s="245" t="s">
        <v>4163</v>
      </c>
      <c r="E405" s="245"/>
      <c r="F405" s="66" t="s">
        <v>43</v>
      </c>
      <c r="G405" s="66"/>
      <c r="H405"/>
      <c r="I405"/>
      <c r="J405" s="29">
        <v>0</v>
      </c>
      <c r="K405" s="114">
        <v>1612</v>
      </c>
      <c r="L405" s="115">
        <v>1616</v>
      </c>
      <c r="M405" s="240" t="str">
        <f>CONCATENATE(LEFT(K405,3),"0")</f>
        <v>1610</v>
      </c>
      <c r="N405" s="240" t="str">
        <f>CONCATENATE(LEFT(L405,3),"0")</f>
        <v>1610</v>
      </c>
      <c r="O405" s="30">
        <f>L405-K405</f>
        <v>4</v>
      </c>
      <c r="P405" s="27">
        <v>0</v>
      </c>
      <c r="Q405" s="27">
        <v>0</v>
      </c>
      <c r="R405"/>
      <c r="S405" s="248"/>
      <c r="T405" s="35" t="s">
        <v>103</v>
      </c>
      <c r="U405" s="104">
        <v>51.0167</v>
      </c>
      <c r="V405" s="124">
        <v>4.4667000000000003</v>
      </c>
      <c r="W405" s="32">
        <v>0</v>
      </c>
      <c r="X405" s="33">
        <v>0</v>
      </c>
      <c r="Y405" s="127">
        <v>0</v>
      </c>
      <c r="Z405" s="133"/>
      <c r="AA405" s="249"/>
      <c r="AB405"/>
      <c r="AC405"/>
      <c r="AD405" s="249"/>
      <c r="AE405"/>
      <c r="AF405" s="248"/>
      <c r="AG405" s="249"/>
      <c r="AH405"/>
      <c r="AI405" s="248"/>
      <c r="AJ405" s="249"/>
      <c r="AK405"/>
      <c r="AL405" s="248"/>
      <c r="AM405" s="251"/>
      <c r="AN405" s="250"/>
      <c r="AO405"/>
      <c r="AP405"/>
      <c r="AQ405"/>
      <c r="AR405"/>
      <c r="AS405"/>
      <c r="AT405" s="249"/>
      <c r="AU405" s="248"/>
      <c r="AV405" s="249"/>
      <c r="AW405" s="248"/>
      <c r="AX405" s="249"/>
      <c r="AY405" s="249">
        <v>1</v>
      </c>
      <c r="AZ405" s="162">
        <f>IF(AND(K405&lt;=1570,L405&gt;=1540),1,0)</f>
        <v>0</v>
      </c>
      <c r="BA405" s="162">
        <f>IF(AND(K405&lt;=1608,L405&gt;=1571),1,0)</f>
        <v>0</v>
      </c>
      <c r="BB405" s="162">
        <f>IF(AND(K405&lt;=1621,L405&gt;=1609),1,0)</f>
        <v>1</v>
      </c>
      <c r="BC405" s="162">
        <f>IF(AND(K405&lt;=1648,L405&gt;=1622),1,0)</f>
        <v>0</v>
      </c>
      <c r="BD405" s="162">
        <f>IF(AND(K405&lt;=1680,L405&gt;=1649),1,0)</f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 s="209" t="str">
        <f t="shared" si="30"/>
        <v>Notactive</v>
      </c>
      <c r="BK405" s="209" t="str">
        <f t="shared" si="31"/>
        <v>Notactive</v>
      </c>
      <c r="BL405" s="209" t="str">
        <f t="shared" si="32"/>
        <v>Stayer</v>
      </c>
      <c r="BM405" s="209" t="str">
        <f t="shared" si="33"/>
        <v>Notactive</v>
      </c>
      <c r="BN405" s="209" t="str">
        <f t="shared" si="34"/>
        <v>Notactive</v>
      </c>
    </row>
    <row r="406" spans="1:66" ht="12" customHeight="1">
      <c r="A406" s="118" t="s">
        <v>675</v>
      </c>
      <c r="B406" s="118" t="s">
        <v>2027</v>
      </c>
      <c r="C406" s="242" t="s">
        <v>2826</v>
      </c>
      <c r="D406" s="245" t="s">
        <v>4163</v>
      </c>
      <c r="E406" s="246"/>
      <c r="F406" s="66" t="s">
        <v>39</v>
      </c>
      <c r="G406" s="66"/>
      <c r="H406"/>
      <c r="I406"/>
      <c r="J406" s="29">
        <v>0</v>
      </c>
      <c r="K406" s="114">
        <v>1612</v>
      </c>
      <c r="L406" s="115">
        <v>1616</v>
      </c>
      <c r="M406" s="240" t="str">
        <f>CONCATENATE(LEFT(K406,3),"0")</f>
        <v>1610</v>
      </c>
      <c r="N406" s="240" t="str">
        <f>CONCATENATE(LEFT(L406,3),"0")</f>
        <v>1610</v>
      </c>
      <c r="O406" s="30">
        <f>L406-K406</f>
        <v>4</v>
      </c>
      <c r="P406" s="27">
        <v>0</v>
      </c>
      <c r="Q406" s="27">
        <v>0</v>
      </c>
      <c r="R406"/>
      <c r="S406" s="248"/>
      <c r="T406" s="35" t="s">
        <v>103</v>
      </c>
      <c r="U406" s="104">
        <v>51.0167</v>
      </c>
      <c r="V406" s="124">
        <v>4.4667000000000003</v>
      </c>
      <c r="W406" s="32">
        <v>0</v>
      </c>
      <c r="X406" s="33">
        <v>0</v>
      </c>
      <c r="Y406" s="127">
        <v>0</v>
      </c>
      <c r="Z406" s="133"/>
      <c r="AA406" s="249"/>
      <c r="AB406"/>
      <c r="AC406"/>
      <c r="AD406" s="249"/>
      <c r="AE406"/>
      <c r="AF406" s="248"/>
      <c r="AG406" s="249"/>
      <c r="AH406"/>
      <c r="AI406" s="248"/>
      <c r="AJ406" s="249"/>
      <c r="AK406"/>
      <c r="AL406" s="248"/>
      <c r="AM406" s="251"/>
      <c r="AN406" s="250"/>
      <c r="AO406"/>
      <c r="AP406"/>
      <c r="AQ406"/>
      <c r="AR406"/>
      <c r="AS406"/>
      <c r="AT406" s="249"/>
      <c r="AU406" s="248"/>
      <c r="AV406" s="249"/>
      <c r="AW406" s="248"/>
      <c r="AX406" s="249"/>
      <c r="AY406" s="249">
        <v>1</v>
      </c>
      <c r="AZ406" s="162">
        <f>IF(AND(K406&lt;=1570,L406&gt;=1540),1,0)</f>
        <v>0</v>
      </c>
      <c r="BA406" s="162">
        <f>IF(AND(K406&lt;=1608,L406&gt;=1571),1,0)</f>
        <v>0</v>
      </c>
      <c r="BB406" s="162">
        <f>IF(AND(K406&lt;=1621,L406&gt;=1609),1,0)</f>
        <v>1</v>
      </c>
      <c r="BC406" s="162">
        <f>IF(AND(K406&lt;=1648,L406&gt;=1622),1,0)</f>
        <v>0</v>
      </c>
      <c r="BD406" s="162">
        <f>IF(AND(K406&lt;=1680,L406&gt;=1649),1,0)</f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 s="209" t="str">
        <f t="shared" si="30"/>
        <v>Notactive</v>
      </c>
      <c r="BK406" s="209" t="str">
        <f t="shared" si="31"/>
        <v>Notactive</v>
      </c>
      <c r="BL406" s="209" t="str">
        <f t="shared" si="32"/>
        <v>Stayer</v>
      </c>
      <c r="BM406" s="209" t="str">
        <f t="shared" si="33"/>
        <v>Notactive</v>
      </c>
      <c r="BN406" s="209" t="str">
        <f t="shared" si="34"/>
        <v>Notactive</v>
      </c>
    </row>
    <row r="407" spans="1:66" ht="12" customHeight="1">
      <c r="A407" s="118" t="s">
        <v>2828</v>
      </c>
      <c r="B407" s="118" t="s">
        <v>2829</v>
      </c>
      <c r="C407" s="244" t="s">
        <v>2827</v>
      </c>
      <c r="D407" s="245" t="s">
        <v>4163</v>
      </c>
      <c r="E407" s="245"/>
      <c r="F407" s="66" t="s">
        <v>43</v>
      </c>
      <c r="G407" s="66"/>
      <c r="H407"/>
      <c r="I407"/>
      <c r="J407" s="29">
        <v>0</v>
      </c>
      <c r="K407" s="114">
        <v>1612</v>
      </c>
      <c r="L407" s="115">
        <v>1616</v>
      </c>
      <c r="M407" s="240" t="str">
        <f>CONCATENATE(LEFT(K407,3),"0")</f>
        <v>1610</v>
      </c>
      <c r="N407" s="240" t="str">
        <f>CONCATENATE(LEFT(L407,3),"0")</f>
        <v>1610</v>
      </c>
      <c r="O407" s="30">
        <f>L407-K407</f>
        <v>4</v>
      </c>
      <c r="P407" s="27">
        <v>0</v>
      </c>
      <c r="Q407" s="27">
        <v>0</v>
      </c>
      <c r="R407"/>
      <c r="S407" s="248"/>
      <c r="T407" s="35" t="s">
        <v>103</v>
      </c>
      <c r="U407" s="104">
        <v>51.0167</v>
      </c>
      <c r="V407" s="124">
        <v>4.4667000000000003</v>
      </c>
      <c r="W407" s="32">
        <v>0</v>
      </c>
      <c r="X407" s="33">
        <v>0</v>
      </c>
      <c r="Y407" s="127">
        <v>0</v>
      </c>
      <c r="Z407" s="133"/>
      <c r="AA407" s="249"/>
      <c r="AB407"/>
      <c r="AC407"/>
      <c r="AD407" s="249"/>
      <c r="AE407"/>
      <c r="AF407" s="248"/>
      <c r="AG407" s="249"/>
      <c r="AH407"/>
      <c r="AI407" s="248"/>
      <c r="AJ407" s="249"/>
      <c r="AK407"/>
      <c r="AL407" s="248"/>
      <c r="AM407" s="251"/>
      <c r="AN407" s="250"/>
      <c r="AO407"/>
      <c r="AP407"/>
      <c r="AQ407"/>
      <c r="AR407"/>
      <c r="AS407"/>
      <c r="AT407" s="249"/>
      <c r="AU407" s="248"/>
      <c r="AV407" s="249"/>
      <c r="AW407" s="248"/>
      <c r="AX407" s="249"/>
      <c r="AY407" s="249">
        <v>1</v>
      </c>
      <c r="AZ407" s="162">
        <f>IF(AND(K407&lt;=1570,L407&gt;=1540),1,0)</f>
        <v>0</v>
      </c>
      <c r="BA407" s="162">
        <f>IF(AND(K407&lt;=1608,L407&gt;=1571),1,0)</f>
        <v>0</v>
      </c>
      <c r="BB407" s="162">
        <f>IF(AND(K407&lt;=1621,L407&gt;=1609),1,0)</f>
        <v>1</v>
      </c>
      <c r="BC407" s="162">
        <f>IF(AND(K407&lt;=1648,L407&gt;=1622),1,0)</f>
        <v>0</v>
      </c>
      <c r="BD407" s="162">
        <f>IF(AND(K407&lt;=1680,L407&gt;=1649),1,0)</f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 s="209" t="str">
        <f t="shared" si="30"/>
        <v>Notactive</v>
      </c>
      <c r="BK407" s="209" t="str">
        <f t="shared" si="31"/>
        <v>Notactive</v>
      </c>
      <c r="BL407" s="209" t="str">
        <f t="shared" si="32"/>
        <v>Stayer</v>
      </c>
      <c r="BM407" s="209" t="str">
        <f t="shared" si="33"/>
        <v>Notactive</v>
      </c>
      <c r="BN407" s="209" t="str">
        <f t="shared" si="34"/>
        <v>Notactive</v>
      </c>
    </row>
    <row r="408" spans="1:66" ht="12" customHeight="1">
      <c r="A408" s="118" t="s">
        <v>2831</v>
      </c>
      <c r="B408" s="118" t="s">
        <v>2832</v>
      </c>
      <c r="C408" s="242" t="s">
        <v>2830</v>
      </c>
      <c r="D408" s="245" t="s">
        <v>4163</v>
      </c>
      <c r="E408" s="246"/>
      <c r="F408" s="66" t="s">
        <v>43</v>
      </c>
      <c r="G408" s="66"/>
      <c r="H408"/>
      <c r="I408"/>
      <c r="J408" s="29">
        <v>0</v>
      </c>
      <c r="K408" s="114">
        <v>1612</v>
      </c>
      <c r="L408" s="115">
        <v>1616</v>
      </c>
      <c r="M408" s="240" t="str">
        <f>CONCATENATE(LEFT(K408,3),"0")</f>
        <v>1610</v>
      </c>
      <c r="N408" s="240" t="str">
        <f>CONCATENATE(LEFT(L408,3),"0")</f>
        <v>1610</v>
      </c>
      <c r="O408" s="30">
        <f>L408-K408</f>
        <v>4</v>
      </c>
      <c r="P408" s="27">
        <v>0</v>
      </c>
      <c r="Q408" s="27">
        <v>0</v>
      </c>
      <c r="R408"/>
      <c r="S408" s="248"/>
      <c r="T408" s="35" t="s">
        <v>103</v>
      </c>
      <c r="U408" s="104">
        <v>51.0167</v>
      </c>
      <c r="V408" s="124">
        <v>4.4667000000000003</v>
      </c>
      <c r="W408" s="32">
        <v>0</v>
      </c>
      <c r="X408" s="33">
        <v>0</v>
      </c>
      <c r="Y408" s="127">
        <v>0</v>
      </c>
      <c r="Z408" s="133"/>
      <c r="AA408" s="249"/>
      <c r="AB408"/>
      <c r="AC408"/>
      <c r="AD408" s="249"/>
      <c r="AE408"/>
      <c r="AF408" s="248"/>
      <c r="AG408" s="249"/>
      <c r="AH408"/>
      <c r="AI408" s="248"/>
      <c r="AJ408" s="249"/>
      <c r="AK408"/>
      <c r="AL408" s="248"/>
      <c r="AM408" s="251"/>
      <c r="AN408" s="250"/>
      <c r="AO408"/>
      <c r="AP408"/>
      <c r="AQ408"/>
      <c r="AR408"/>
      <c r="AS408"/>
      <c r="AT408" s="249"/>
      <c r="AU408" s="248"/>
      <c r="AV408" s="249"/>
      <c r="AW408" s="248"/>
      <c r="AX408" s="249"/>
      <c r="AY408" s="249">
        <v>1</v>
      </c>
      <c r="AZ408" s="162">
        <f>IF(AND(K408&lt;=1570,L408&gt;=1540),1,0)</f>
        <v>0</v>
      </c>
      <c r="BA408" s="162">
        <f>IF(AND(K408&lt;=1608,L408&gt;=1571),1,0)</f>
        <v>0</v>
      </c>
      <c r="BB408" s="162">
        <f>IF(AND(K408&lt;=1621,L408&gt;=1609),1,0)</f>
        <v>1</v>
      </c>
      <c r="BC408" s="162">
        <f>IF(AND(K408&lt;=1648,L408&gt;=1622),1,0)</f>
        <v>0</v>
      </c>
      <c r="BD408" s="162">
        <f>IF(AND(K408&lt;=1680,L408&gt;=1649),1,0)</f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 s="209" t="str">
        <f t="shared" si="30"/>
        <v>Notactive</v>
      </c>
      <c r="BK408" s="209" t="str">
        <f t="shared" si="31"/>
        <v>Notactive</v>
      </c>
      <c r="BL408" s="209" t="str">
        <f t="shared" si="32"/>
        <v>Stayer</v>
      </c>
      <c r="BM408" s="209" t="str">
        <f t="shared" si="33"/>
        <v>Notactive</v>
      </c>
      <c r="BN408" s="209" t="str">
        <f t="shared" si="34"/>
        <v>Notactive</v>
      </c>
    </row>
    <row r="409" spans="1:66" ht="12" customHeight="1">
      <c r="A409" s="118" t="s">
        <v>2835</v>
      </c>
      <c r="B409" s="118" t="s">
        <v>2836</v>
      </c>
      <c r="C409" s="242" t="s">
        <v>2834</v>
      </c>
      <c r="D409" s="245" t="s">
        <v>4163</v>
      </c>
      <c r="E409" s="246"/>
      <c r="F409" s="66" t="s">
        <v>43</v>
      </c>
      <c r="G409" s="66"/>
      <c r="H409"/>
      <c r="I409"/>
      <c r="J409" s="29">
        <v>0</v>
      </c>
      <c r="K409" s="114">
        <v>1612</v>
      </c>
      <c r="L409" s="115">
        <v>1616</v>
      </c>
      <c r="M409" s="240" t="str">
        <f>CONCATENATE(LEFT(K409,3),"0")</f>
        <v>1610</v>
      </c>
      <c r="N409" s="240" t="str">
        <f>CONCATENATE(LEFT(L409,3),"0")</f>
        <v>1610</v>
      </c>
      <c r="O409" s="30">
        <f>L409-K409</f>
        <v>4</v>
      </c>
      <c r="P409" s="27">
        <v>0</v>
      </c>
      <c r="Q409" s="27">
        <v>0</v>
      </c>
      <c r="R409"/>
      <c r="S409" s="248"/>
      <c r="T409" s="35" t="s">
        <v>103</v>
      </c>
      <c r="U409" s="104">
        <v>51.0167</v>
      </c>
      <c r="V409" s="124">
        <v>4.4667000000000003</v>
      </c>
      <c r="W409" s="32">
        <v>0</v>
      </c>
      <c r="X409" s="33">
        <v>0</v>
      </c>
      <c r="Y409" s="127">
        <v>0</v>
      </c>
      <c r="Z409" s="133"/>
      <c r="AA409" s="249"/>
      <c r="AB409"/>
      <c r="AC409"/>
      <c r="AD409" s="249"/>
      <c r="AE409"/>
      <c r="AF409" s="248"/>
      <c r="AG409" s="249"/>
      <c r="AH409"/>
      <c r="AI409" s="248"/>
      <c r="AJ409" s="249"/>
      <c r="AK409"/>
      <c r="AL409" s="248"/>
      <c r="AM409" s="251"/>
      <c r="AN409" s="250"/>
      <c r="AO409"/>
      <c r="AP409"/>
      <c r="AQ409"/>
      <c r="AR409"/>
      <c r="AS409"/>
      <c r="AT409" s="249"/>
      <c r="AU409" s="248"/>
      <c r="AV409" s="249"/>
      <c r="AW409" s="248"/>
      <c r="AX409" s="249"/>
      <c r="AY409" s="249">
        <v>1</v>
      </c>
      <c r="AZ409" s="162">
        <f>IF(AND(K409&lt;=1570,L409&gt;=1540),1,0)</f>
        <v>0</v>
      </c>
      <c r="BA409" s="162">
        <f>IF(AND(K409&lt;=1608,L409&gt;=1571),1,0)</f>
        <v>0</v>
      </c>
      <c r="BB409" s="162">
        <f>IF(AND(K409&lt;=1621,L409&gt;=1609),1,0)</f>
        <v>1</v>
      </c>
      <c r="BC409" s="162">
        <f>IF(AND(K409&lt;=1648,L409&gt;=1622),1,0)</f>
        <v>0</v>
      </c>
      <c r="BD409" s="162">
        <f>IF(AND(K409&lt;=1680,L409&gt;=1649),1,0)</f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 s="209" t="str">
        <f t="shared" si="30"/>
        <v>Notactive</v>
      </c>
      <c r="BK409" s="209" t="str">
        <f t="shared" si="31"/>
        <v>Notactive</v>
      </c>
      <c r="BL409" s="209" t="str">
        <f t="shared" si="32"/>
        <v>Stayer</v>
      </c>
      <c r="BM409" s="209" t="str">
        <f t="shared" si="33"/>
        <v>Notactive</v>
      </c>
      <c r="BN409" s="209" t="str">
        <f t="shared" si="34"/>
        <v>Notactive</v>
      </c>
    </row>
    <row r="410" spans="1:66" ht="12" customHeight="1">
      <c r="A410" s="118" t="s">
        <v>2838</v>
      </c>
      <c r="B410" s="118" t="s">
        <v>2839</v>
      </c>
      <c r="C410" s="244" t="s">
        <v>2837</v>
      </c>
      <c r="D410" s="245" t="s">
        <v>4163</v>
      </c>
      <c r="E410" s="245"/>
      <c r="F410" s="66" t="s">
        <v>43</v>
      </c>
      <c r="G410" s="66"/>
      <c r="H410"/>
      <c r="I410"/>
      <c r="J410" s="29">
        <v>0</v>
      </c>
      <c r="K410" s="114">
        <v>1612</v>
      </c>
      <c r="L410" s="115">
        <v>1616</v>
      </c>
      <c r="M410" s="240" t="str">
        <f>CONCATENATE(LEFT(K410,3),"0")</f>
        <v>1610</v>
      </c>
      <c r="N410" s="240" t="str">
        <f>CONCATENATE(LEFT(L410,3),"0")</f>
        <v>1610</v>
      </c>
      <c r="O410" s="30">
        <f>L410-K410</f>
        <v>4</v>
      </c>
      <c r="P410" s="27">
        <v>0</v>
      </c>
      <c r="Q410" s="27">
        <v>0</v>
      </c>
      <c r="R410"/>
      <c r="S410" s="248"/>
      <c r="T410" s="35" t="s">
        <v>103</v>
      </c>
      <c r="U410" s="104">
        <v>51.0167</v>
      </c>
      <c r="V410" s="124">
        <v>4.4667000000000003</v>
      </c>
      <c r="W410" s="32">
        <v>0</v>
      </c>
      <c r="X410" s="33">
        <v>0</v>
      </c>
      <c r="Y410" s="127">
        <v>0</v>
      </c>
      <c r="Z410" s="133"/>
      <c r="AA410" s="249"/>
      <c r="AB410"/>
      <c r="AC410"/>
      <c r="AD410" s="249"/>
      <c r="AE410"/>
      <c r="AF410" s="248"/>
      <c r="AG410" s="249"/>
      <c r="AH410"/>
      <c r="AI410" s="248"/>
      <c r="AJ410" s="249"/>
      <c r="AK410"/>
      <c r="AL410" s="248"/>
      <c r="AM410" s="251"/>
      <c r="AN410" s="250"/>
      <c r="AO410"/>
      <c r="AP410"/>
      <c r="AQ410"/>
      <c r="AR410"/>
      <c r="AS410"/>
      <c r="AT410" s="249"/>
      <c r="AU410" s="248"/>
      <c r="AV410" s="249"/>
      <c r="AW410" s="248"/>
      <c r="AX410" s="249"/>
      <c r="AY410" s="249">
        <v>1</v>
      </c>
      <c r="AZ410" s="162">
        <f>IF(AND(K410&lt;=1570,L410&gt;=1540),1,0)</f>
        <v>0</v>
      </c>
      <c r="BA410" s="162">
        <f>IF(AND(K410&lt;=1608,L410&gt;=1571),1,0)</f>
        <v>0</v>
      </c>
      <c r="BB410" s="162">
        <f>IF(AND(K410&lt;=1621,L410&gt;=1609),1,0)</f>
        <v>1</v>
      </c>
      <c r="BC410" s="162">
        <f>IF(AND(K410&lt;=1648,L410&gt;=1622),1,0)</f>
        <v>0</v>
      </c>
      <c r="BD410" s="162">
        <f>IF(AND(K410&lt;=1680,L410&gt;=1649),1,0)</f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 s="209" t="str">
        <f t="shared" si="30"/>
        <v>Notactive</v>
      </c>
      <c r="BK410" s="209" t="str">
        <f t="shared" si="31"/>
        <v>Notactive</v>
      </c>
      <c r="BL410" s="209" t="str">
        <f t="shared" si="32"/>
        <v>Stayer</v>
      </c>
      <c r="BM410" s="209" t="str">
        <f t="shared" si="33"/>
        <v>Notactive</v>
      </c>
      <c r="BN410" s="209" t="str">
        <f t="shared" si="34"/>
        <v>Notactive</v>
      </c>
    </row>
    <row r="411" spans="1:66" ht="12" customHeight="1">
      <c r="A411" s="118" t="s">
        <v>2841</v>
      </c>
      <c r="B411" s="118" t="s">
        <v>2839</v>
      </c>
      <c r="C411" s="242" t="s">
        <v>2840</v>
      </c>
      <c r="D411" s="245" t="s">
        <v>4163</v>
      </c>
      <c r="E411" s="246"/>
      <c r="F411" s="66" t="s">
        <v>43</v>
      </c>
      <c r="G411" s="66"/>
      <c r="H411"/>
      <c r="I411"/>
      <c r="J411" s="29">
        <v>0</v>
      </c>
      <c r="K411" s="114">
        <v>1612</v>
      </c>
      <c r="L411" s="115">
        <v>1616</v>
      </c>
      <c r="M411" s="240" t="str">
        <f>CONCATENATE(LEFT(K411,3),"0")</f>
        <v>1610</v>
      </c>
      <c r="N411" s="240" t="str">
        <f>CONCATENATE(LEFT(L411,3),"0")</f>
        <v>1610</v>
      </c>
      <c r="O411" s="30">
        <f>L411-K411</f>
        <v>4</v>
      </c>
      <c r="P411" s="27">
        <v>0</v>
      </c>
      <c r="Q411" s="27">
        <v>0</v>
      </c>
      <c r="R411"/>
      <c r="S411" s="248"/>
      <c r="T411" s="35" t="s">
        <v>103</v>
      </c>
      <c r="U411" s="104">
        <v>51.0167</v>
      </c>
      <c r="V411" s="124">
        <v>4.4667000000000003</v>
      </c>
      <c r="W411" s="32">
        <v>0</v>
      </c>
      <c r="X411" s="33">
        <v>0</v>
      </c>
      <c r="Y411" s="127">
        <v>0</v>
      </c>
      <c r="Z411" s="133"/>
      <c r="AA411" s="249"/>
      <c r="AB411"/>
      <c r="AC411"/>
      <c r="AD411" s="249"/>
      <c r="AE411"/>
      <c r="AF411" s="248"/>
      <c r="AG411" s="249"/>
      <c r="AH411"/>
      <c r="AI411" s="248"/>
      <c r="AJ411" s="249"/>
      <c r="AK411"/>
      <c r="AL411" s="248"/>
      <c r="AM411" s="251"/>
      <c r="AN411" s="250"/>
      <c r="AO411"/>
      <c r="AP411"/>
      <c r="AQ411"/>
      <c r="AR411"/>
      <c r="AS411"/>
      <c r="AT411" s="249"/>
      <c r="AU411" s="248"/>
      <c r="AV411" s="249"/>
      <c r="AW411" s="248"/>
      <c r="AX411" s="249"/>
      <c r="AY411" s="249">
        <v>1</v>
      </c>
      <c r="AZ411" s="162">
        <f>IF(AND(K411&lt;=1570,L411&gt;=1540),1,0)</f>
        <v>0</v>
      </c>
      <c r="BA411" s="162">
        <f>IF(AND(K411&lt;=1608,L411&gt;=1571),1,0)</f>
        <v>0</v>
      </c>
      <c r="BB411" s="162">
        <f>IF(AND(K411&lt;=1621,L411&gt;=1609),1,0)</f>
        <v>1</v>
      </c>
      <c r="BC411" s="162">
        <f>IF(AND(K411&lt;=1648,L411&gt;=1622),1,0)</f>
        <v>0</v>
      </c>
      <c r="BD411" s="162">
        <f>IF(AND(K411&lt;=1680,L411&gt;=1649),1,0)</f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 s="209" t="str">
        <f t="shared" si="30"/>
        <v>Notactive</v>
      </c>
      <c r="BK411" s="209" t="str">
        <f t="shared" si="31"/>
        <v>Notactive</v>
      </c>
      <c r="BL411" s="209" t="str">
        <f t="shared" si="32"/>
        <v>Stayer</v>
      </c>
      <c r="BM411" s="209" t="str">
        <f t="shared" si="33"/>
        <v>Notactive</v>
      </c>
      <c r="BN411" s="209" t="str">
        <f t="shared" si="34"/>
        <v>Notactive</v>
      </c>
    </row>
    <row r="412" spans="1:66" ht="12" customHeight="1">
      <c r="A412" s="118" t="s">
        <v>2843</v>
      </c>
      <c r="B412" s="118" t="s">
        <v>2844</v>
      </c>
      <c r="C412" s="244" t="s">
        <v>2842</v>
      </c>
      <c r="D412" s="245" t="s">
        <v>4163</v>
      </c>
      <c r="E412" s="245"/>
      <c r="F412" s="66" t="s">
        <v>43</v>
      </c>
      <c r="G412" s="66"/>
      <c r="H412"/>
      <c r="I412"/>
      <c r="J412" s="29">
        <v>0</v>
      </c>
      <c r="K412" s="114">
        <v>1612</v>
      </c>
      <c r="L412" s="115">
        <v>1616</v>
      </c>
      <c r="M412" s="240" t="str">
        <f>CONCATENATE(LEFT(K412,3),"0")</f>
        <v>1610</v>
      </c>
      <c r="N412" s="240" t="str">
        <f>CONCATENATE(LEFT(L412,3),"0")</f>
        <v>1610</v>
      </c>
      <c r="O412" s="30">
        <f>L412-K412</f>
        <v>4</v>
      </c>
      <c r="P412" s="27">
        <v>0</v>
      </c>
      <c r="Q412" s="27">
        <v>0</v>
      </c>
      <c r="R412"/>
      <c r="S412" s="248"/>
      <c r="T412" s="35" t="s">
        <v>103</v>
      </c>
      <c r="U412" s="104">
        <v>51.0167</v>
      </c>
      <c r="V412" s="124">
        <v>4.4667000000000003</v>
      </c>
      <c r="W412" s="32">
        <v>0</v>
      </c>
      <c r="X412" s="33">
        <v>0</v>
      </c>
      <c r="Y412" s="127">
        <v>0</v>
      </c>
      <c r="Z412" s="133"/>
      <c r="AA412" s="249"/>
      <c r="AB412"/>
      <c r="AC412"/>
      <c r="AD412" s="249"/>
      <c r="AE412"/>
      <c r="AF412" s="248"/>
      <c r="AG412" s="249"/>
      <c r="AH412"/>
      <c r="AI412" s="248"/>
      <c r="AJ412" s="249"/>
      <c r="AK412"/>
      <c r="AL412" s="248"/>
      <c r="AM412" s="251"/>
      <c r="AN412" s="250"/>
      <c r="AO412"/>
      <c r="AP412"/>
      <c r="AQ412"/>
      <c r="AR412"/>
      <c r="AS412"/>
      <c r="AT412" s="249"/>
      <c r="AU412" s="248"/>
      <c r="AV412" s="249"/>
      <c r="AW412" s="248"/>
      <c r="AX412" s="249"/>
      <c r="AY412" s="249">
        <v>1</v>
      </c>
      <c r="AZ412" s="162">
        <f>IF(AND(K412&lt;=1570,L412&gt;=1540),1,0)</f>
        <v>0</v>
      </c>
      <c r="BA412" s="162">
        <f>IF(AND(K412&lt;=1608,L412&gt;=1571),1,0)</f>
        <v>0</v>
      </c>
      <c r="BB412" s="162">
        <f>IF(AND(K412&lt;=1621,L412&gt;=1609),1,0)</f>
        <v>1</v>
      </c>
      <c r="BC412" s="162">
        <f>IF(AND(K412&lt;=1648,L412&gt;=1622),1,0)</f>
        <v>0</v>
      </c>
      <c r="BD412" s="162">
        <f>IF(AND(K412&lt;=1680,L412&gt;=1649),1,0)</f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 s="209" t="str">
        <f t="shared" si="30"/>
        <v>Notactive</v>
      </c>
      <c r="BK412" s="209" t="str">
        <f t="shared" si="31"/>
        <v>Notactive</v>
      </c>
      <c r="BL412" s="209" t="str">
        <f t="shared" si="32"/>
        <v>Stayer</v>
      </c>
      <c r="BM412" s="209" t="str">
        <f t="shared" si="33"/>
        <v>Notactive</v>
      </c>
      <c r="BN412" s="209" t="str">
        <f t="shared" si="34"/>
        <v>Notactive</v>
      </c>
    </row>
    <row r="413" spans="1:66" ht="12" customHeight="1">
      <c r="A413" s="118" t="s">
        <v>2846</v>
      </c>
      <c r="B413" s="118" t="s">
        <v>2847</v>
      </c>
      <c r="C413" s="242" t="s">
        <v>2845</v>
      </c>
      <c r="D413" s="245" t="s">
        <v>4163</v>
      </c>
      <c r="E413" s="246"/>
      <c r="F413" s="66" t="s">
        <v>74</v>
      </c>
      <c r="G413" s="66"/>
      <c r="H413"/>
      <c r="I413"/>
      <c r="J413" s="29">
        <v>0</v>
      </c>
      <c r="K413" s="114">
        <v>1612</v>
      </c>
      <c r="L413" s="115">
        <v>1616</v>
      </c>
      <c r="M413" s="240" t="str">
        <f>CONCATENATE(LEFT(K413,3),"0")</f>
        <v>1610</v>
      </c>
      <c r="N413" s="240" t="str">
        <f>CONCATENATE(LEFT(L413,3),"0")</f>
        <v>1610</v>
      </c>
      <c r="O413" s="30">
        <f>L413-K413</f>
        <v>4</v>
      </c>
      <c r="P413" s="27">
        <v>0</v>
      </c>
      <c r="Q413" s="27">
        <v>0</v>
      </c>
      <c r="R413"/>
      <c r="S413" s="248"/>
      <c r="T413" s="35" t="s">
        <v>103</v>
      </c>
      <c r="U413" s="104">
        <v>51.0167</v>
      </c>
      <c r="V413" s="124">
        <v>4.4667000000000003</v>
      </c>
      <c r="W413" s="32">
        <v>0</v>
      </c>
      <c r="X413" s="33">
        <v>0</v>
      </c>
      <c r="Y413" s="127">
        <v>0</v>
      </c>
      <c r="Z413" s="133"/>
      <c r="AA413" s="249"/>
      <c r="AB413"/>
      <c r="AC413"/>
      <c r="AD413" s="249"/>
      <c r="AE413"/>
      <c r="AF413" s="248"/>
      <c r="AG413" s="249"/>
      <c r="AH413"/>
      <c r="AI413" s="248"/>
      <c r="AJ413" s="249"/>
      <c r="AK413"/>
      <c r="AL413" s="248"/>
      <c r="AM413" s="251"/>
      <c r="AN413" s="250"/>
      <c r="AO413"/>
      <c r="AP413"/>
      <c r="AQ413"/>
      <c r="AR413"/>
      <c r="AS413"/>
      <c r="AT413" s="249"/>
      <c r="AU413" s="248"/>
      <c r="AV413" s="249"/>
      <c r="AW413" s="248"/>
      <c r="AX413" s="249"/>
      <c r="AY413" s="249">
        <v>1</v>
      </c>
      <c r="AZ413" s="162">
        <f>IF(AND(K413&lt;=1570,L413&gt;=1540),1,0)</f>
        <v>0</v>
      </c>
      <c r="BA413" s="162">
        <f>IF(AND(K413&lt;=1608,L413&gt;=1571),1,0)</f>
        <v>0</v>
      </c>
      <c r="BB413" s="162">
        <f>IF(AND(K413&lt;=1621,L413&gt;=1609),1,0)</f>
        <v>1</v>
      </c>
      <c r="BC413" s="162">
        <f>IF(AND(K413&lt;=1648,L413&gt;=1622),1,0)</f>
        <v>0</v>
      </c>
      <c r="BD413" s="162">
        <f>IF(AND(K413&lt;=1680,L413&gt;=1649),1,0)</f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 s="209" t="str">
        <f t="shared" si="30"/>
        <v>Notactive</v>
      </c>
      <c r="BK413" s="209" t="str">
        <f t="shared" si="31"/>
        <v>Notactive</v>
      </c>
      <c r="BL413" s="209" t="str">
        <f t="shared" si="32"/>
        <v>Stayer</v>
      </c>
      <c r="BM413" s="209" t="str">
        <f t="shared" si="33"/>
        <v>Notactive</v>
      </c>
      <c r="BN413" s="209" t="str">
        <f t="shared" si="34"/>
        <v>Notactive</v>
      </c>
    </row>
    <row r="414" spans="1:66" ht="12" customHeight="1">
      <c r="A414" s="118" t="s">
        <v>2849</v>
      </c>
      <c r="B414" s="118" t="s">
        <v>2582</v>
      </c>
      <c r="C414" s="244" t="s">
        <v>2848</v>
      </c>
      <c r="D414" s="245" t="s">
        <v>4163</v>
      </c>
      <c r="E414" s="245"/>
      <c r="F414" s="114" t="s">
        <v>344</v>
      </c>
      <c r="G414" s="114"/>
      <c r="H414"/>
      <c r="I414"/>
      <c r="J414" s="29">
        <v>0</v>
      </c>
      <c r="K414" s="114">
        <v>1612</v>
      </c>
      <c r="L414" s="115">
        <v>1616</v>
      </c>
      <c r="M414" s="240" t="str">
        <f>CONCATENATE(LEFT(K414,3),"0")</f>
        <v>1610</v>
      </c>
      <c r="N414" s="240" t="str">
        <f>CONCATENATE(LEFT(L414,3),"0")</f>
        <v>1610</v>
      </c>
      <c r="O414" s="30">
        <f>L414-K414</f>
        <v>4</v>
      </c>
      <c r="P414" s="27">
        <v>0</v>
      </c>
      <c r="Q414" s="27">
        <v>0</v>
      </c>
      <c r="R414"/>
      <c r="S414" s="248"/>
      <c r="T414" s="35" t="s">
        <v>103</v>
      </c>
      <c r="U414" s="104">
        <v>51.0167</v>
      </c>
      <c r="V414" s="124">
        <v>4.4667000000000003</v>
      </c>
      <c r="W414" s="32">
        <v>0</v>
      </c>
      <c r="X414" s="33">
        <v>0</v>
      </c>
      <c r="Y414" s="127">
        <v>0</v>
      </c>
      <c r="Z414" s="133"/>
      <c r="AA414" s="249"/>
      <c r="AB414"/>
      <c r="AC414"/>
      <c r="AD414" s="249"/>
      <c r="AE414"/>
      <c r="AF414" s="248"/>
      <c r="AG414" s="249"/>
      <c r="AH414"/>
      <c r="AI414" s="248"/>
      <c r="AJ414" s="249"/>
      <c r="AK414"/>
      <c r="AL414" s="248"/>
      <c r="AM414" s="251"/>
      <c r="AN414" s="250"/>
      <c r="AO414"/>
      <c r="AP414"/>
      <c r="AQ414"/>
      <c r="AR414"/>
      <c r="AS414"/>
      <c r="AT414" s="249"/>
      <c r="AU414" s="248"/>
      <c r="AV414" s="249"/>
      <c r="AW414" s="248"/>
      <c r="AX414" s="249"/>
      <c r="AY414" s="249">
        <v>1</v>
      </c>
      <c r="AZ414" s="162">
        <f>IF(AND(K414&lt;=1570,L414&gt;=1540),1,0)</f>
        <v>0</v>
      </c>
      <c r="BA414" s="162">
        <f>IF(AND(K414&lt;=1608,L414&gt;=1571),1,0)</f>
        <v>0</v>
      </c>
      <c r="BB414" s="162">
        <f>IF(AND(K414&lt;=1621,L414&gt;=1609),1,0)</f>
        <v>1</v>
      </c>
      <c r="BC414" s="162">
        <f>IF(AND(K414&lt;=1648,L414&gt;=1622),1,0)</f>
        <v>0</v>
      </c>
      <c r="BD414" s="162">
        <f>IF(AND(K414&lt;=1680,L414&gt;=1649),1,0)</f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 s="209" t="str">
        <f t="shared" si="30"/>
        <v>Notactive</v>
      </c>
      <c r="BK414" s="209" t="str">
        <f t="shared" si="31"/>
        <v>Notactive</v>
      </c>
      <c r="BL414" s="209" t="str">
        <f t="shared" si="32"/>
        <v>Stayer</v>
      </c>
      <c r="BM414" s="209" t="str">
        <f t="shared" si="33"/>
        <v>Notactive</v>
      </c>
      <c r="BN414" s="209" t="str">
        <f t="shared" si="34"/>
        <v>Notactive</v>
      </c>
    </row>
    <row r="415" spans="1:66" ht="12" customHeight="1">
      <c r="A415" s="118" t="s">
        <v>2851</v>
      </c>
      <c r="B415" s="118" t="s">
        <v>2852</v>
      </c>
      <c r="C415" s="242" t="s">
        <v>2850</v>
      </c>
      <c r="D415" s="245" t="s">
        <v>4163</v>
      </c>
      <c r="E415" s="246"/>
      <c r="F415" s="66" t="s">
        <v>43</v>
      </c>
      <c r="G415" s="66"/>
      <c r="H415"/>
      <c r="I415"/>
      <c r="J415" s="29">
        <v>0</v>
      </c>
      <c r="K415" s="114">
        <v>1612</v>
      </c>
      <c r="L415" s="115">
        <v>1616</v>
      </c>
      <c r="M415" s="240" t="str">
        <f>CONCATENATE(LEFT(K415,3),"0")</f>
        <v>1610</v>
      </c>
      <c r="N415" s="240" t="str">
        <f>CONCATENATE(LEFT(L415,3),"0")</f>
        <v>1610</v>
      </c>
      <c r="O415" s="30">
        <f>L415-K415</f>
        <v>4</v>
      </c>
      <c r="P415" s="27">
        <v>0</v>
      </c>
      <c r="Q415" s="27">
        <v>0</v>
      </c>
      <c r="R415"/>
      <c r="S415" s="248"/>
      <c r="T415" s="35" t="s">
        <v>103</v>
      </c>
      <c r="U415" s="104">
        <v>51.0167</v>
      </c>
      <c r="V415" s="124">
        <v>4.4667000000000003</v>
      </c>
      <c r="W415" s="32">
        <v>0</v>
      </c>
      <c r="X415" s="33">
        <v>0</v>
      </c>
      <c r="Y415" s="127">
        <v>0</v>
      </c>
      <c r="Z415" s="133"/>
      <c r="AA415" s="249"/>
      <c r="AB415"/>
      <c r="AC415"/>
      <c r="AD415" s="249"/>
      <c r="AE415"/>
      <c r="AF415" s="248"/>
      <c r="AG415" s="249"/>
      <c r="AH415"/>
      <c r="AI415" s="248"/>
      <c r="AJ415" s="249"/>
      <c r="AK415"/>
      <c r="AL415" s="248"/>
      <c r="AM415" s="251"/>
      <c r="AN415" s="250"/>
      <c r="AO415"/>
      <c r="AP415"/>
      <c r="AQ415"/>
      <c r="AR415"/>
      <c r="AS415"/>
      <c r="AT415" s="249"/>
      <c r="AU415" s="248"/>
      <c r="AV415" s="249"/>
      <c r="AW415" s="248"/>
      <c r="AX415" s="249"/>
      <c r="AY415" s="249">
        <v>1</v>
      </c>
      <c r="AZ415" s="162">
        <f>IF(AND(K415&lt;=1570,L415&gt;=1540),1,0)</f>
        <v>0</v>
      </c>
      <c r="BA415" s="162">
        <f>IF(AND(K415&lt;=1608,L415&gt;=1571),1,0)</f>
        <v>0</v>
      </c>
      <c r="BB415" s="162">
        <f>IF(AND(K415&lt;=1621,L415&gt;=1609),1,0)</f>
        <v>1</v>
      </c>
      <c r="BC415" s="162">
        <f>IF(AND(K415&lt;=1648,L415&gt;=1622),1,0)</f>
        <v>0</v>
      </c>
      <c r="BD415" s="162">
        <f>IF(AND(K415&lt;=1680,L415&gt;=1649),1,0)</f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 s="209" t="str">
        <f t="shared" si="30"/>
        <v>Notactive</v>
      </c>
      <c r="BK415" s="209" t="str">
        <f t="shared" si="31"/>
        <v>Notactive</v>
      </c>
      <c r="BL415" s="209" t="str">
        <f t="shared" si="32"/>
        <v>Stayer</v>
      </c>
      <c r="BM415" s="209" t="str">
        <f t="shared" si="33"/>
        <v>Notactive</v>
      </c>
      <c r="BN415" s="209" t="str">
        <f t="shared" si="34"/>
        <v>Notactive</v>
      </c>
    </row>
    <row r="416" spans="1:66" ht="12" customHeight="1">
      <c r="A416" s="118" t="s">
        <v>2854</v>
      </c>
      <c r="B416" s="118" t="s">
        <v>2855</v>
      </c>
      <c r="C416" s="244" t="s">
        <v>2853</v>
      </c>
      <c r="D416" s="245" t="s">
        <v>4163</v>
      </c>
      <c r="E416" s="245"/>
      <c r="F416" s="66" t="s">
        <v>43</v>
      </c>
      <c r="G416" s="66"/>
      <c r="H416"/>
      <c r="I416"/>
      <c r="J416" s="29">
        <v>0</v>
      </c>
      <c r="K416" s="114">
        <v>1612</v>
      </c>
      <c r="L416" s="115">
        <v>1616</v>
      </c>
      <c r="M416" s="240" t="str">
        <f>CONCATENATE(LEFT(K416,3),"0")</f>
        <v>1610</v>
      </c>
      <c r="N416" s="240" t="str">
        <f>CONCATENATE(LEFT(L416,3),"0")</f>
        <v>1610</v>
      </c>
      <c r="O416" s="30">
        <f>L416-K416</f>
        <v>4</v>
      </c>
      <c r="P416" s="27">
        <v>0</v>
      </c>
      <c r="Q416" s="27">
        <v>0</v>
      </c>
      <c r="R416"/>
      <c r="S416" s="248"/>
      <c r="T416" s="35" t="s">
        <v>103</v>
      </c>
      <c r="U416" s="104">
        <v>51.0167</v>
      </c>
      <c r="V416" s="124">
        <v>4.4667000000000003</v>
      </c>
      <c r="W416" s="32">
        <v>0</v>
      </c>
      <c r="X416" s="33">
        <v>0</v>
      </c>
      <c r="Y416" s="127">
        <v>0</v>
      </c>
      <c r="Z416" s="133"/>
      <c r="AA416" s="249"/>
      <c r="AB416"/>
      <c r="AC416"/>
      <c r="AD416" s="249"/>
      <c r="AE416"/>
      <c r="AF416" s="248"/>
      <c r="AG416" s="249"/>
      <c r="AH416"/>
      <c r="AI416" s="248"/>
      <c r="AJ416" s="249"/>
      <c r="AK416"/>
      <c r="AL416" s="248"/>
      <c r="AM416" s="251"/>
      <c r="AN416" s="250"/>
      <c r="AO416"/>
      <c r="AP416"/>
      <c r="AQ416"/>
      <c r="AR416"/>
      <c r="AS416"/>
      <c r="AT416" s="249"/>
      <c r="AU416" s="248"/>
      <c r="AV416" s="249"/>
      <c r="AW416" s="248"/>
      <c r="AX416" s="249"/>
      <c r="AY416" s="249">
        <v>1</v>
      </c>
      <c r="AZ416" s="162">
        <f>IF(AND(K416&lt;=1570,L416&gt;=1540),1,0)</f>
        <v>0</v>
      </c>
      <c r="BA416" s="162">
        <f>IF(AND(K416&lt;=1608,L416&gt;=1571),1,0)</f>
        <v>0</v>
      </c>
      <c r="BB416" s="162">
        <f>IF(AND(K416&lt;=1621,L416&gt;=1609),1,0)</f>
        <v>1</v>
      </c>
      <c r="BC416" s="162">
        <f>IF(AND(K416&lt;=1648,L416&gt;=1622),1,0)</f>
        <v>0</v>
      </c>
      <c r="BD416" s="162">
        <f>IF(AND(K416&lt;=1680,L416&gt;=1649),1,0)</f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 s="209" t="str">
        <f t="shared" si="30"/>
        <v>Notactive</v>
      </c>
      <c r="BK416" s="209" t="str">
        <f t="shared" si="31"/>
        <v>Notactive</v>
      </c>
      <c r="BL416" s="209" t="str">
        <f t="shared" si="32"/>
        <v>Stayer</v>
      </c>
      <c r="BM416" s="209" t="str">
        <f t="shared" si="33"/>
        <v>Notactive</v>
      </c>
      <c r="BN416" s="209" t="str">
        <f t="shared" si="34"/>
        <v>Notactive</v>
      </c>
    </row>
    <row r="417" spans="1:66" ht="12" customHeight="1">
      <c r="A417" s="118" t="s">
        <v>2857</v>
      </c>
      <c r="B417" s="118" t="s">
        <v>2858</v>
      </c>
      <c r="C417" s="242" t="s">
        <v>2856</v>
      </c>
      <c r="D417" s="245" t="s">
        <v>4163</v>
      </c>
      <c r="E417" s="246"/>
      <c r="F417" s="114" t="s">
        <v>344</v>
      </c>
      <c r="G417" s="114"/>
      <c r="H417"/>
      <c r="I417"/>
      <c r="J417" s="29">
        <v>0</v>
      </c>
      <c r="K417" s="114">
        <v>1612</v>
      </c>
      <c r="L417" s="115">
        <v>1616</v>
      </c>
      <c r="M417" s="240" t="str">
        <f>CONCATENATE(LEFT(K417,3),"0")</f>
        <v>1610</v>
      </c>
      <c r="N417" s="240" t="str">
        <f>CONCATENATE(LEFT(L417,3),"0")</f>
        <v>1610</v>
      </c>
      <c r="O417" s="30">
        <f>L417-K417</f>
        <v>4</v>
      </c>
      <c r="P417" s="27">
        <v>0</v>
      </c>
      <c r="Q417" s="27">
        <v>0</v>
      </c>
      <c r="R417"/>
      <c r="S417" s="248"/>
      <c r="T417" s="35" t="s">
        <v>103</v>
      </c>
      <c r="U417" s="104">
        <v>51.0167</v>
      </c>
      <c r="V417" s="124">
        <v>4.4667000000000003</v>
      </c>
      <c r="W417" s="32">
        <v>0</v>
      </c>
      <c r="X417" s="33">
        <v>0</v>
      </c>
      <c r="Y417" s="127">
        <v>0</v>
      </c>
      <c r="Z417" s="133"/>
      <c r="AA417" s="249"/>
      <c r="AB417"/>
      <c r="AC417"/>
      <c r="AD417" s="249"/>
      <c r="AE417"/>
      <c r="AF417" s="248"/>
      <c r="AG417" s="249"/>
      <c r="AH417"/>
      <c r="AI417" s="248"/>
      <c r="AJ417" s="249"/>
      <c r="AK417"/>
      <c r="AL417" s="248"/>
      <c r="AM417" s="251"/>
      <c r="AN417" s="250"/>
      <c r="AO417"/>
      <c r="AP417"/>
      <c r="AQ417"/>
      <c r="AR417"/>
      <c r="AS417"/>
      <c r="AT417" s="249"/>
      <c r="AU417" s="248"/>
      <c r="AV417" s="249"/>
      <c r="AW417" s="248"/>
      <c r="AX417" s="249"/>
      <c r="AY417" s="249">
        <v>1</v>
      </c>
      <c r="AZ417" s="162">
        <f>IF(AND(K417&lt;=1570,L417&gt;=1540),1,0)</f>
        <v>0</v>
      </c>
      <c r="BA417" s="162">
        <f>IF(AND(K417&lt;=1608,L417&gt;=1571),1,0)</f>
        <v>0</v>
      </c>
      <c r="BB417" s="162">
        <f>IF(AND(K417&lt;=1621,L417&gt;=1609),1,0)</f>
        <v>1</v>
      </c>
      <c r="BC417" s="162">
        <f>IF(AND(K417&lt;=1648,L417&gt;=1622),1,0)</f>
        <v>0</v>
      </c>
      <c r="BD417" s="162">
        <f>IF(AND(K417&lt;=1680,L417&gt;=1649),1,0)</f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 s="209" t="str">
        <f t="shared" si="30"/>
        <v>Notactive</v>
      </c>
      <c r="BK417" s="209" t="str">
        <f t="shared" si="31"/>
        <v>Notactive</v>
      </c>
      <c r="BL417" s="209" t="str">
        <f t="shared" si="32"/>
        <v>Stayer</v>
      </c>
      <c r="BM417" s="209" t="str">
        <f t="shared" si="33"/>
        <v>Notactive</v>
      </c>
      <c r="BN417" s="209" t="str">
        <f t="shared" si="34"/>
        <v>Notactive</v>
      </c>
    </row>
    <row r="418" spans="1:66" ht="12" customHeight="1">
      <c r="A418" s="118" t="s">
        <v>2860</v>
      </c>
      <c r="B418" s="118" t="s">
        <v>2738</v>
      </c>
      <c r="C418" s="244" t="s">
        <v>2859</v>
      </c>
      <c r="D418" s="245" t="s">
        <v>4163</v>
      </c>
      <c r="E418" s="245"/>
      <c r="F418" s="66" t="s">
        <v>43</v>
      </c>
      <c r="G418" s="66"/>
      <c r="H418"/>
      <c r="I418"/>
      <c r="J418" s="29">
        <v>0</v>
      </c>
      <c r="K418" s="114">
        <v>1612</v>
      </c>
      <c r="L418" s="115">
        <v>1616</v>
      </c>
      <c r="M418" s="240" t="str">
        <f>CONCATENATE(LEFT(K418,3),"0")</f>
        <v>1610</v>
      </c>
      <c r="N418" s="240" t="str">
        <f>CONCATENATE(LEFT(L418,3),"0")</f>
        <v>1610</v>
      </c>
      <c r="O418" s="30">
        <f>L418-K418</f>
        <v>4</v>
      </c>
      <c r="P418" s="27">
        <v>0</v>
      </c>
      <c r="Q418" s="27">
        <v>0</v>
      </c>
      <c r="R418"/>
      <c r="S418" s="248"/>
      <c r="T418" s="35" t="s">
        <v>103</v>
      </c>
      <c r="U418" s="104">
        <v>51.0167</v>
      </c>
      <c r="V418" s="124">
        <v>4.4667000000000003</v>
      </c>
      <c r="W418" s="32">
        <v>0</v>
      </c>
      <c r="X418" s="33">
        <v>0</v>
      </c>
      <c r="Y418" s="127">
        <v>0</v>
      </c>
      <c r="Z418" s="133"/>
      <c r="AA418" s="249"/>
      <c r="AB418"/>
      <c r="AC418"/>
      <c r="AD418" s="249"/>
      <c r="AE418"/>
      <c r="AF418" s="248"/>
      <c r="AG418" s="249"/>
      <c r="AH418"/>
      <c r="AI418" s="248"/>
      <c r="AJ418" s="249"/>
      <c r="AK418"/>
      <c r="AL418" s="248"/>
      <c r="AM418" s="251"/>
      <c r="AN418" s="250"/>
      <c r="AO418"/>
      <c r="AP418"/>
      <c r="AQ418"/>
      <c r="AR418"/>
      <c r="AS418"/>
      <c r="AT418" s="249"/>
      <c r="AU418" s="248"/>
      <c r="AV418" s="249"/>
      <c r="AW418" s="248"/>
      <c r="AX418" s="249"/>
      <c r="AY418" s="249">
        <v>1</v>
      </c>
      <c r="AZ418" s="162">
        <f>IF(AND(K418&lt;=1570,L418&gt;=1540),1,0)</f>
        <v>0</v>
      </c>
      <c r="BA418" s="162">
        <f>IF(AND(K418&lt;=1608,L418&gt;=1571),1,0)</f>
        <v>0</v>
      </c>
      <c r="BB418" s="162">
        <f>IF(AND(K418&lt;=1621,L418&gt;=1609),1,0)</f>
        <v>1</v>
      </c>
      <c r="BC418" s="162">
        <f>IF(AND(K418&lt;=1648,L418&gt;=1622),1,0)</f>
        <v>0</v>
      </c>
      <c r="BD418" s="162">
        <f>IF(AND(K418&lt;=1680,L418&gt;=1649),1,0)</f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 s="209" t="str">
        <f t="shared" si="30"/>
        <v>Notactive</v>
      </c>
      <c r="BK418" s="209" t="str">
        <f t="shared" si="31"/>
        <v>Notactive</v>
      </c>
      <c r="BL418" s="209" t="str">
        <f t="shared" si="32"/>
        <v>Stayer</v>
      </c>
      <c r="BM418" s="209" t="str">
        <f t="shared" si="33"/>
        <v>Notactive</v>
      </c>
      <c r="BN418" s="209" t="str">
        <f t="shared" si="34"/>
        <v>Notactive</v>
      </c>
    </row>
    <row r="419" spans="1:66" ht="12" customHeight="1">
      <c r="A419" s="118" t="s">
        <v>2862</v>
      </c>
      <c r="B419" s="118" t="s">
        <v>1652</v>
      </c>
      <c r="C419" s="242" t="s">
        <v>2861</v>
      </c>
      <c r="D419" s="245" t="s">
        <v>4163</v>
      </c>
      <c r="E419" s="246"/>
      <c r="F419" s="66" t="s">
        <v>43</v>
      </c>
      <c r="G419" s="66"/>
      <c r="H419"/>
      <c r="I419"/>
      <c r="J419" s="29">
        <v>0</v>
      </c>
      <c r="K419" s="114">
        <v>1612</v>
      </c>
      <c r="L419" s="115">
        <v>1616</v>
      </c>
      <c r="M419" s="240" t="str">
        <f>CONCATENATE(LEFT(K419,3),"0")</f>
        <v>1610</v>
      </c>
      <c r="N419" s="240" t="str">
        <f>CONCATENATE(LEFT(L419,3),"0")</f>
        <v>1610</v>
      </c>
      <c r="O419" s="30">
        <f>L419-K419</f>
        <v>4</v>
      </c>
      <c r="P419" s="27">
        <v>0</v>
      </c>
      <c r="Q419" s="27">
        <v>0</v>
      </c>
      <c r="R419"/>
      <c r="S419" s="248"/>
      <c r="T419" s="35" t="s">
        <v>103</v>
      </c>
      <c r="U419" s="104">
        <v>51.0167</v>
      </c>
      <c r="V419" s="124">
        <v>4.4667000000000003</v>
      </c>
      <c r="W419" s="32">
        <v>0</v>
      </c>
      <c r="X419" s="33">
        <v>0</v>
      </c>
      <c r="Y419" s="127">
        <v>0</v>
      </c>
      <c r="Z419" s="133"/>
      <c r="AA419" s="249"/>
      <c r="AB419"/>
      <c r="AC419"/>
      <c r="AD419" s="249"/>
      <c r="AE419"/>
      <c r="AF419" s="248"/>
      <c r="AG419" s="249"/>
      <c r="AH419"/>
      <c r="AI419" s="248"/>
      <c r="AJ419" s="249"/>
      <c r="AK419"/>
      <c r="AL419" s="248"/>
      <c r="AM419" s="251"/>
      <c r="AN419" s="250"/>
      <c r="AO419"/>
      <c r="AP419"/>
      <c r="AQ419"/>
      <c r="AR419"/>
      <c r="AS419"/>
      <c r="AT419" s="249"/>
      <c r="AU419" s="248"/>
      <c r="AV419" s="249"/>
      <c r="AW419" s="248"/>
      <c r="AX419" s="249"/>
      <c r="AY419" s="249">
        <v>1</v>
      </c>
      <c r="AZ419" s="162">
        <f>IF(AND(K419&lt;=1570,L419&gt;=1540),1,0)</f>
        <v>0</v>
      </c>
      <c r="BA419" s="162">
        <f>IF(AND(K419&lt;=1608,L419&gt;=1571),1,0)</f>
        <v>0</v>
      </c>
      <c r="BB419" s="162">
        <f>IF(AND(K419&lt;=1621,L419&gt;=1609),1,0)</f>
        <v>1</v>
      </c>
      <c r="BC419" s="162">
        <f>IF(AND(K419&lt;=1648,L419&gt;=1622),1,0)</f>
        <v>0</v>
      </c>
      <c r="BD419" s="162">
        <f>IF(AND(K419&lt;=1680,L419&gt;=1649),1,0)</f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 s="209" t="str">
        <f t="shared" si="30"/>
        <v>Notactive</v>
      </c>
      <c r="BK419" s="209" t="str">
        <f t="shared" si="31"/>
        <v>Notactive</v>
      </c>
      <c r="BL419" s="209" t="str">
        <f t="shared" si="32"/>
        <v>Stayer</v>
      </c>
      <c r="BM419" s="209" t="str">
        <f t="shared" si="33"/>
        <v>Notactive</v>
      </c>
      <c r="BN419" s="209" t="str">
        <f t="shared" si="34"/>
        <v>Notactive</v>
      </c>
    </row>
    <row r="420" spans="1:66" ht="12" customHeight="1">
      <c r="A420" s="118" t="s">
        <v>2864</v>
      </c>
      <c r="B420" s="118" t="s">
        <v>2568</v>
      </c>
      <c r="C420" s="244" t="s">
        <v>2863</v>
      </c>
      <c r="D420" s="245" t="s">
        <v>4163</v>
      </c>
      <c r="E420" s="245"/>
      <c r="F420" s="66" t="s">
        <v>43</v>
      </c>
      <c r="G420" s="66"/>
      <c r="H420"/>
      <c r="I420"/>
      <c r="J420" s="29">
        <v>0</v>
      </c>
      <c r="K420" s="114">
        <v>1612</v>
      </c>
      <c r="L420" s="115">
        <v>1616</v>
      </c>
      <c r="M420" s="240" t="str">
        <f>CONCATENATE(LEFT(K420,3),"0")</f>
        <v>1610</v>
      </c>
      <c r="N420" s="240" t="str">
        <f>CONCATENATE(LEFT(L420,3),"0")</f>
        <v>1610</v>
      </c>
      <c r="O420" s="30">
        <f>L420-K420</f>
        <v>4</v>
      </c>
      <c r="P420" s="27">
        <v>0</v>
      </c>
      <c r="Q420" s="27">
        <v>0</v>
      </c>
      <c r="R420"/>
      <c r="S420" s="248"/>
      <c r="T420" s="35" t="s">
        <v>103</v>
      </c>
      <c r="U420" s="104">
        <v>51.0167</v>
      </c>
      <c r="V420" s="124">
        <v>4.4667000000000003</v>
      </c>
      <c r="W420" s="32">
        <v>0</v>
      </c>
      <c r="X420" s="33">
        <v>0</v>
      </c>
      <c r="Y420" s="127">
        <v>0</v>
      </c>
      <c r="Z420" s="133"/>
      <c r="AA420" s="249"/>
      <c r="AB420"/>
      <c r="AC420"/>
      <c r="AD420" s="249"/>
      <c r="AE420"/>
      <c r="AF420" s="248"/>
      <c r="AG420" s="249"/>
      <c r="AH420"/>
      <c r="AI420" s="248"/>
      <c r="AJ420" s="249"/>
      <c r="AK420"/>
      <c r="AL420" s="248"/>
      <c r="AM420" s="251"/>
      <c r="AN420" s="250"/>
      <c r="AO420"/>
      <c r="AP420"/>
      <c r="AQ420"/>
      <c r="AR420"/>
      <c r="AS420"/>
      <c r="AT420" s="249"/>
      <c r="AU420" s="248"/>
      <c r="AV420" s="249"/>
      <c r="AW420" s="248"/>
      <c r="AX420" s="249"/>
      <c r="AY420" s="249">
        <v>1</v>
      </c>
      <c r="AZ420" s="162">
        <f>IF(AND(K420&lt;=1570,L420&gt;=1540),1,0)</f>
        <v>0</v>
      </c>
      <c r="BA420" s="162">
        <f>IF(AND(K420&lt;=1608,L420&gt;=1571),1,0)</f>
        <v>0</v>
      </c>
      <c r="BB420" s="162">
        <f>IF(AND(K420&lt;=1621,L420&gt;=1609),1,0)</f>
        <v>1</v>
      </c>
      <c r="BC420" s="162">
        <f>IF(AND(K420&lt;=1648,L420&gt;=1622),1,0)</f>
        <v>0</v>
      </c>
      <c r="BD420" s="162">
        <f>IF(AND(K420&lt;=1680,L420&gt;=1649),1,0)</f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 s="209" t="str">
        <f t="shared" si="30"/>
        <v>Notactive</v>
      </c>
      <c r="BK420" s="209" t="str">
        <f t="shared" si="31"/>
        <v>Notactive</v>
      </c>
      <c r="BL420" s="209" t="str">
        <f t="shared" si="32"/>
        <v>Stayer</v>
      </c>
      <c r="BM420" s="209" t="str">
        <f t="shared" si="33"/>
        <v>Notactive</v>
      </c>
      <c r="BN420" s="209" t="str">
        <f t="shared" si="34"/>
        <v>Notactive</v>
      </c>
    </row>
    <row r="421" spans="1:66" ht="12" customHeight="1">
      <c r="A421" s="118" t="s">
        <v>2864</v>
      </c>
      <c r="B421" s="118" t="s">
        <v>2568</v>
      </c>
      <c r="C421" s="242" t="s">
        <v>2865</v>
      </c>
      <c r="D421" s="245" t="s">
        <v>4163</v>
      </c>
      <c r="E421" s="246"/>
      <c r="F421" s="66" t="s">
        <v>43</v>
      </c>
      <c r="G421" s="66"/>
      <c r="H421"/>
      <c r="I421"/>
      <c r="J421" s="29">
        <v>0</v>
      </c>
      <c r="K421" s="114">
        <v>1612</v>
      </c>
      <c r="L421" s="115">
        <v>1616</v>
      </c>
      <c r="M421" s="240" t="str">
        <f>CONCATENATE(LEFT(K421,3),"0")</f>
        <v>1610</v>
      </c>
      <c r="N421" s="240" t="str">
        <f>CONCATENATE(LEFT(L421,3),"0")</f>
        <v>1610</v>
      </c>
      <c r="O421" s="30">
        <f>L421-K421</f>
        <v>4</v>
      </c>
      <c r="P421" s="27">
        <v>0</v>
      </c>
      <c r="Q421" s="27">
        <v>0</v>
      </c>
      <c r="R421"/>
      <c r="S421" s="248"/>
      <c r="T421" s="35" t="s">
        <v>103</v>
      </c>
      <c r="U421" s="104">
        <v>51.0167</v>
      </c>
      <c r="V421" s="124">
        <v>4.4667000000000003</v>
      </c>
      <c r="W421" s="32">
        <v>0</v>
      </c>
      <c r="X421" s="33">
        <v>0</v>
      </c>
      <c r="Y421" s="127">
        <v>0</v>
      </c>
      <c r="Z421" s="133"/>
      <c r="AA421" s="249"/>
      <c r="AB421"/>
      <c r="AC421"/>
      <c r="AD421" s="249"/>
      <c r="AE421"/>
      <c r="AF421" s="248"/>
      <c r="AG421" s="249"/>
      <c r="AH421"/>
      <c r="AI421" s="248"/>
      <c r="AJ421" s="249"/>
      <c r="AK421"/>
      <c r="AL421" s="248"/>
      <c r="AM421" s="251"/>
      <c r="AN421" s="250"/>
      <c r="AO421"/>
      <c r="AP421"/>
      <c r="AQ421"/>
      <c r="AR421"/>
      <c r="AS421"/>
      <c r="AT421" s="249"/>
      <c r="AU421" s="248"/>
      <c r="AV421" s="249"/>
      <c r="AW421" s="248"/>
      <c r="AX421" s="249"/>
      <c r="AY421" s="249">
        <v>1</v>
      </c>
      <c r="AZ421" s="162">
        <f>IF(AND(K421&lt;=1570,L421&gt;=1540),1,0)</f>
        <v>0</v>
      </c>
      <c r="BA421" s="162">
        <f>IF(AND(K421&lt;=1608,L421&gt;=1571),1,0)</f>
        <v>0</v>
      </c>
      <c r="BB421" s="162">
        <f>IF(AND(K421&lt;=1621,L421&gt;=1609),1,0)</f>
        <v>1</v>
      </c>
      <c r="BC421" s="162">
        <f>IF(AND(K421&lt;=1648,L421&gt;=1622),1,0)</f>
        <v>0</v>
      </c>
      <c r="BD421" s="162">
        <f>IF(AND(K421&lt;=1680,L421&gt;=1649),1,0)</f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 s="209" t="str">
        <f t="shared" si="30"/>
        <v>Notactive</v>
      </c>
      <c r="BK421" s="209" t="str">
        <f t="shared" si="31"/>
        <v>Notactive</v>
      </c>
      <c r="BL421" s="209" t="str">
        <f t="shared" si="32"/>
        <v>Stayer</v>
      </c>
      <c r="BM421" s="209" t="str">
        <f t="shared" si="33"/>
        <v>Notactive</v>
      </c>
      <c r="BN421" s="209" t="str">
        <f t="shared" si="34"/>
        <v>Notactive</v>
      </c>
    </row>
    <row r="422" spans="1:66" ht="12" customHeight="1">
      <c r="A422" s="118" t="s">
        <v>360</v>
      </c>
      <c r="B422" s="118" t="s">
        <v>2070</v>
      </c>
      <c r="C422" s="244" t="s">
        <v>2866</v>
      </c>
      <c r="D422" s="245" t="s">
        <v>4163</v>
      </c>
      <c r="E422" s="245"/>
      <c r="F422" s="66" t="s">
        <v>43</v>
      </c>
      <c r="G422" s="66"/>
      <c r="H422"/>
      <c r="I422"/>
      <c r="J422" s="29">
        <v>0</v>
      </c>
      <c r="K422" s="114">
        <v>1613</v>
      </c>
      <c r="L422" s="115">
        <v>1617</v>
      </c>
      <c r="M422" s="240" t="str">
        <f>CONCATENATE(LEFT(K422,3),"0")</f>
        <v>1610</v>
      </c>
      <c r="N422" s="240" t="str">
        <f>CONCATENATE(LEFT(L422,3),"0")</f>
        <v>1610</v>
      </c>
      <c r="O422" s="30">
        <f>L422-K422</f>
        <v>4</v>
      </c>
      <c r="P422" s="27">
        <v>0</v>
      </c>
      <c r="Q422" s="27">
        <v>0</v>
      </c>
      <c r="R422"/>
      <c r="S422" s="248"/>
      <c r="T422" s="35" t="s">
        <v>103</v>
      </c>
      <c r="U422" s="104">
        <v>51.0167</v>
      </c>
      <c r="V422" s="124">
        <v>4.4667000000000003</v>
      </c>
      <c r="W422" s="32">
        <v>0</v>
      </c>
      <c r="X422" s="33">
        <v>0</v>
      </c>
      <c r="Y422" s="127">
        <v>0</v>
      </c>
      <c r="Z422" s="133"/>
      <c r="AA422" s="249"/>
      <c r="AB422"/>
      <c r="AC422"/>
      <c r="AD422" s="249"/>
      <c r="AE422"/>
      <c r="AF422" s="248"/>
      <c r="AG422" s="249"/>
      <c r="AH422"/>
      <c r="AI422" s="248"/>
      <c r="AJ422" s="249"/>
      <c r="AK422"/>
      <c r="AL422" s="248"/>
      <c r="AM422" s="251"/>
      <c r="AN422" s="250"/>
      <c r="AO422"/>
      <c r="AP422"/>
      <c r="AQ422"/>
      <c r="AR422"/>
      <c r="AS422"/>
      <c r="AT422" s="249"/>
      <c r="AU422" s="248"/>
      <c r="AV422" s="249"/>
      <c r="AW422" s="248"/>
      <c r="AX422" s="249"/>
      <c r="AY422" s="249">
        <v>1</v>
      </c>
      <c r="AZ422" s="162">
        <f>IF(AND(K422&lt;=1570,L422&gt;=1540),1,0)</f>
        <v>0</v>
      </c>
      <c r="BA422" s="162">
        <f>IF(AND(K422&lt;=1608,L422&gt;=1571),1,0)</f>
        <v>0</v>
      </c>
      <c r="BB422" s="162">
        <f>IF(AND(K422&lt;=1621,L422&gt;=1609),1,0)</f>
        <v>1</v>
      </c>
      <c r="BC422" s="162">
        <f>IF(AND(K422&lt;=1648,L422&gt;=1622),1,0)</f>
        <v>0</v>
      </c>
      <c r="BD422" s="162">
        <f>IF(AND(K422&lt;=1680,L422&gt;=1649),1,0)</f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 s="209" t="str">
        <f t="shared" si="30"/>
        <v>Notactive</v>
      </c>
      <c r="BK422" s="209" t="str">
        <f t="shared" si="31"/>
        <v>Notactive</v>
      </c>
      <c r="BL422" s="209" t="str">
        <f t="shared" si="32"/>
        <v>Stayer</v>
      </c>
      <c r="BM422" s="209" t="str">
        <f t="shared" si="33"/>
        <v>Notactive</v>
      </c>
      <c r="BN422" s="209" t="str">
        <f t="shared" si="34"/>
        <v>Notactive</v>
      </c>
    </row>
    <row r="423" spans="1:66" ht="12" customHeight="1">
      <c r="A423" s="118" t="s">
        <v>2868</v>
      </c>
      <c r="B423" s="118" t="s">
        <v>2869</v>
      </c>
      <c r="C423" s="242" t="s">
        <v>2867</v>
      </c>
      <c r="D423" s="245" t="s">
        <v>4163</v>
      </c>
      <c r="E423" s="246"/>
      <c r="F423" s="66" t="s">
        <v>156</v>
      </c>
      <c r="G423" s="66"/>
      <c r="H423"/>
      <c r="I423"/>
      <c r="J423" s="29">
        <v>0</v>
      </c>
      <c r="K423" s="114">
        <v>1613</v>
      </c>
      <c r="L423" s="115">
        <v>1617</v>
      </c>
      <c r="M423" s="240" t="str">
        <f>CONCATENATE(LEFT(K423,3),"0")</f>
        <v>1610</v>
      </c>
      <c r="N423" s="240" t="str">
        <f>CONCATENATE(LEFT(L423,3),"0")</f>
        <v>1610</v>
      </c>
      <c r="O423" s="30">
        <f>L423-K423</f>
        <v>4</v>
      </c>
      <c r="P423" s="27">
        <v>0</v>
      </c>
      <c r="Q423" s="27">
        <v>0</v>
      </c>
      <c r="R423"/>
      <c r="S423" s="248"/>
      <c r="T423" s="35" t="s">
        <v>103</v>
      </c>
      <c r="U423" s="104">
        <v>51.0167</v>
      </c>
      <c r="V423" s="124">
        <v>4.4667000000000003</v>
      </c>
      <c r="W423" s="32">
        <v>0</v>
      </c>
      <c r="X423" s="33">
        <v>0</v>
      </c>
      <c r="Y423" s="127">
        <v>0</v>
      </c>
      <c r="Z423" s="133"/>
      <c r="AA423" s="249"/>
      <c r="AB423"/>
      <c r="AC423"/>
      <c r="AD423" s="249"/>
      <c r="AE423"/>
      <c r="AF423" s="248"/>
      <c r="AG423" s="249"/>
      <c r="AH423"/>
      <c r="AI423" s="248"/>
      <c r="AJ423" s="249"/>
      <c r="AK423"/>
      <c r="AL423" s="248"/>
      <c r="AM423" s="251"/>
      <c r="AN423" s="250"/>
      <c r="AO423"/>
      <c r="AP423"/>
      <c r="AQ423"/>
      <c r="AR423"/>
      <c r="AS423"/>
      <c r="AT423" s="249"/>
      <c r="AU423" s="248"/>
      <c r="AV423" s="249"/>
      <c r="AW423" s="248"/>
      <c r="AX423" s="249"/>
      <c r="AY423" s="249">
        <v>1</v>
      </c>
      <c r="AZ423" s="162">
        <f>IF(AND(K423&lt;=1570,L423&gt;=1540),1,0)</f>
        <v>0</v>
      </c>
      <c r="BA423" s="162">
        <f>IF(AND(K423&lt;=1608,L423&gt;=1571),1,0)</f>
        <v>0</v>
      </c>
      <c r="BB423" s="162">
        <f>IF(AND(K423&lt;=1621,L423&gt;=1609),1,0)</f>
        <v>1</v>
      </c>
      <c r="BC423" s="162">
        <f>IF(AND(K423&lt;=1648,L423&gt;=1622),1,0)</f>
        <v>0</v>
      </c>
      <c r="BD423" s="162">
        <f>IF(AND(K423&lt;=1680,L423&gt;=1649),1,0)</f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 s="209" t="str">
        <f t="shared" si="30"/>
        <v>Notactive</v>
      </c>
      <c r="BK423" s="209" t="str">
        <f t="shared" si="31"/>
        <v>Notactive</v>
      </c>
      <c r="BL423" s="209" t="str">
        <f t="shared" si="32"/>
        <v>Stayer</v>
      </c>
      <c r="BM423" s="209" t="str">
        <f t="shared" si="33"/>
        <v>Notactive</v>
      </c>
      <c r="BN423" s="209" t="str">
        <f t="shared" si="34"/>
        <v>Notactive</v>
      </c>
    </row>
    <row r="424" spans="1:66" ht="12" customHeight="1">
      <c r="A424" s="118" t="s">
        <v>2871</v>
      </c>
      <c r="B424" s="118" t="s">
        <v>2872</v>
      </c>
      <c r="C424" s="244" t="s">
        <v>2870</v>
      </c>
      <c r="D424" s="245" t="s">
        <v>4163</v>
      </c>
      <c r="E424" s="245"/>
      <c r="F424" s="66" t="s">
        <v>43</v>
      </c>
      <c r="G424" s="66"/>
      <c r="H424"/>
      <c r="I424"/>
      <c r="J424" s="29">
        <v>0</v>
      </c>
      <c r="K424" s="114">
        <v>1613</v>
      </c>
      <c r="L424" s="115">
        <v>1617</v>
      </c>
      <c r="M424" s="240" t="str">
        <f>CONCATENATE(LEFT(K424,3),"0")</f>
        <v>1610</v>
      </c>
      <c r="N424" s="240" t="str">
        <f>CONCATENATE(LEFT(L424,3),"0")</f>
        <v>1610</v>
      </c>
      <c r="O424" s="30">
        <f>L424-K424</f>
        <v>4</v>
      </c>
      <c r="P424" s="27">
        <v>0</v>
      </c>
      <c r="Q424" s="27">
        <v>0</v>
      </c>
      <c r="R424"/>
      <c r="S424" s="248"/>
      <c r="T424" s="35" t="s">
        <v>103</v>
      </c>
      <c r="U424" s="104">
        <v>51.0167</v>
      </c>
      <c r="V424" s="124">
        <v>4.4667000000000003</v>
      </c>
      <c r="W424" s="32">
        <v>0</v>
      </c>
      <c r="X424" s="33">
        <v>0</v>
      </c>
      <c r="Y424" s="127">
        <v>0</v>
      </c>
      <c r="Z424" s="133"/>
      <c r="AA424" s="249"/>
      <c r="AB424"/>
      <c r="AC424"/>
      <c r="AD424" s="249"/>
      <c r="AE424"/>
      <c r="AF424" s="248"/>
      <c r="AG424" s="249"/>
      <c r="AH424"/>
      <c r="AI424" s="248"/>
      <c r="AJ424" s="249"/>
      <c r="AK424"/>
      <c r="AL424" s="248"/>
      <c r="AM424" s="251"/>
      <c r="AN424" s="250"/>
      <c r="AO424"/>
      <c r="AP424"/>
      <c r="AQ424"/>
      <c r="AR424"/>
      <c r="AS424"/>
      <c r="AT424" s="249"/>
      <c r="AU424" s="248"/>
      <c r="AV424" s="249"/>
      <c r="AW424" s="248"/>
      <c r="AX424" s="249"/>
      <c r="AY424" s="249">
        <v>1</v>
      </c>
      <c r="AZ424" s="162">
        <f>IF(AND(K424&lt;=1570,L424&gt;=1540),1,0)</f>
        <v>0</v>
      </c>
      <c r="BA424" s="162">
        <f>IF(AND(K424&lt;=1608,L424&gt;=1571),1,0)</f>
        <v>0</v>
      </c>
      <c r="BB424" s="162">
        <f>IF(AND(K424&lt;=1621,L424&gt;=1609),1,0)</f>
        <v>1</v>
      </c>
      <c r="BC424" s="162">
        <f>IF(AND(K424&lt;=1648,L424&gt;=1622),1,0)</f>
        <v>0</v>
      </c>
      <c r="BD424" s="162">
        <f>IF(AND(K424&lt;=1680,L424&gt;=1649),1,0)</f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 s="209" t="str">
        <f t="shared" si="30"/>
        <v>Notactive</v>
      </c>
      <c r="BK424" s="209" t="str">
        <f t="shared" si="31"/>
        <v>Notactive</v>
      </c>
      <c r="BL424" s="209" t="str">
        <f t="shared" si="32"/>
        <v>Stayer</v>
      </c>
      <c r="BM424" s="209" t="str">
        <f t="shared" si="33"/>
        <v>Notactive</v>
      </c>
      <c r="BN424" s="209" t="str">
        <f t="shared" si="34"/>
        <v>Notactive</v>
      </c>
    </row>
    <row r="425" spans="1:66" ht="12" customHeight="1">
      <c r="A425" s="118" t="s">
        <v>2874</v>
      </c>
      <c r="B425" s="118" t="s">
        <v>2579</v>
      </c>
      <c r="C425" s="242" t="s">
        <v>2873</v>
      </c>
      <c r="D425" s="245" t="s">
        <v>4163</v>
      </c>
      <c r="E425" s="246"/>
      <c r="F425" s="66" t="s">
        <v>43</v>
      </c>
      <c r="G425" s="66"/>
      <c r="H425"/>
      <c r="I425"/>
      <c r="J425" s="29">
        <v>0</v>
      </c>
      <c r="K425" s="114">
        <v>1613</v>
      </c>
      <c r="L425" s="115">
        <v>1617</v>
      </c>
      <c r="M425" s="240" t="str">
        <f>CONCATENATE(LEFT(K425,3),"0")</f>
        <v>1610</v>
      </c>
      <c r="N425" s="240" t="str">
        <f>CONCATENATE(LEFT(L425,3),"0")</f>
        <v>1610</v>
      </c>
      <c r="O425" s="30">
        <f>L425-K425</f>
        <v>4</v>
      </c>
      <c r="P425" s="27">
        <v>0</v>
      </c>
      <c r="Q425" s="27">
        <v>0</v>
      </c>
      <c r="R425"/>
      <c r="S425" s="248"/>
      <c r="T425" s="35" t="s">
        <v>103</v>
      </c>
      <c r="U425" s="104">
        <v>51.0167</v>
      </c>
      <c r="V425" s="124">
        <v>4.4667000000000003</v>
      </c>
      <c r="W425" s="32">
        <v>0</v>
      </c>
      <c r="X425" s="33">
        <v>0</v>
      </c>
      <c r="Y425" s="127">
        <v>0</v>
      </c>
      <c r="Z425" s="133"/>
      <c r="AA425" s="249"/>
      <c r="AB425"/>
      <c r="AC425"/>
      <c r="AD425" s="249"/>
      <c r="AE425"/>
      <c r="AF425" s="248"/>
      <c r="AG425" s="249"/>
      <c r="AH425"/>
      <c r="AI425" s="248"/>
      <c r="AJ425" s="249"/>
      <c r="AK425"/>
      <c r="AL425" s="248"/>
      <c r="AM425" s="251"/>
      <c r="AN425" s="250"/>
      <c r="AO425"/>
      <c r="AP425"/>
      <c r="AQ425"/>
      <c r="AR425"/>
      <c r="AS425"/>
      <c r="AT425" s="249"/>
      <c r="AU425" s="248"/>
      <c r="AV425" s="249"/>
      <c r="AW425" s="248"/>
      <c r="AX425" s="249"/>
      <c r="AY425" s="249">
        <v>1</v>
      </c>
      <c r="AZ425" s="162">
        <f>IF(AND(K425&lt;=1570,L425&gt;=1540),1,0)</f>
        <v>0</v>
      </c>
      <c r="BA425" s="162">
        <f>IF(AND(K425&lt;=1608,L425&gt;=1571),1,0)</f>
        <v>0</v>
      </c>
      <c r="BB425" s="162">
        <f>IF(AND(K425&lt;=1621,L425&gt;=1609),1,0)</f>
        <v>1</v>
      </c>
      <c r="BC425" s="162">
        <f>IF(AND(K425&lt;=1648,L425&gt;=1622),1,0)</f>
        <v>0</v>
      </c>
      <c r="BD425" s="162">
        <f>IF(AND(K425&lt;=1680,L425&gt;=1649),1,0)</f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 s="209" t="str">
        <f t="shared" si="30"/>
        <v>Notactive</v>
      </c>
      <c r="BK425" s="209" t="str">
        <f t="shared" si="31"/>
        <v>Notactive</v>
      </c>
      <c r="BL425" s="209" t="str">
        <f t="shared" si="32"/>
        <v>Stayer</v>
      </c>
      <c r="BM425" s="209" t="str">
        <f t="shared" si="33"/>
        <v>Notactive</v>
      </c>
      <c r="BN425" s="209" t="str">
        <f t="shared" si="34"/>
        <v>Notactive</v>
      </c>
    </row>
    <row r="426" spans="1:66" ht="12" customHeight="1">
      <c r="A426" s="118" t="s">
        <v>2876</v>
      </c>
      <c r="B426" s="118" t="s">
        <v>2877</v>
      </c>
      <c r="C426" s="244" t="s">
        <v>2875</v>
      </c>
      <c r="D426" s="245" t="s">
        <v>4163</v>
      </c>
      <c r="E426" s="245"/>
      <c r="F426" s="66" t="s">
        <v>43</v>
      </c>
      <c r="G426" s="66"/>
      <c r="H426"/>
      <c r="I426"/>
      <c r="J426" s="29">
        <v>0</v>
      </c>
      <c r="K426" s="114">
        <v>1613</v>
      </c>
      <c r="L426" s="115">
        <v>1617</v>
      </c>
      <c r="M426" s="240" t="str">
        <f>CONCATENATE(LEFT(K426,3),"0")</f>
        <v>1610</v>
      </c>
      <c r="N426" s="240" t="str">
        <f>CONCATENATE(LEFT(L426,3),"0")</f>
        <v>1610</v>
      </c>
      <c r="O426" s="30">
        <f>L426-K426</f>
        <v>4</v>
      </c>
      <c r="P426" s="27">
        <v>0</v>
      </c>
      <c r="Q426" s="27">
        <v>0</v>
      </c>
      <c r="R426"/>
      <c r="S426" s="248"/>
      <c r="T426" s="35" t="s">
        <v>103</v>
      </c>
      <c r="U426" s="104">
        <v>51.0167</v>
      </c>
      <c r="V426" s="124">
        <v>4.4667000000000003</v>
      </c>
      <c r="W426" s="32">
        <v>0</v>
      </c>
      <c r="X426" s="33">
        <v>0</v>
      </c>
      <c r="Y426" s="127">
        <v>0</v>
      </c>
      <c r="Z426" s="133"/>
      <c r="AA426" s="249"/>
      <c r="AB426"/>
      <c r="AC426"/>
      <c r="AD426" s="249"/>
      <c r="AE426"/>
      <c r="AF426" s="248"/>
      <c r="AG426" s="249"/>
      <c r="AH426"/>
      <c r="AI426" s="248"/>
      <c r="AJ426" s="249"/>
      <c r="AK426"/>
      <c r="AL426" s="248"/>
      <c r="AM426" s="251"/>
      <c r="AN426" s="250"/>
      <c r="AO426"/>
      <c r="AP426"/>
      <c r="AQ426"/>
      <c r="AR426"/>
      <c r="AS426"/>
      <c r="AT426" s="249"/>
      <c r="AU426" s="248"/>
      <c r="AV426" s="249"/>
      <c r="AW426" s="248"/>
      <c r="AX426" s="249"/>
      <c r="AY426" s="249">
        <v>1</v>
      </c>
      <c r="AZ426" s="162">
        <f>IF(AND(K426&lt;=1570,L426&gt;=1540),1,0)</f>
        <v>0</v>
      </c>
      <c r="BA426" s="162">
        <f>IF(AND(K426&lt;=1608,L426&gt;=1571),1,0)</f>
        <v>0</v>
      </c>
      <c r="BB426" s="162">
        <f>IF(AND(K426&lt;=1621,L426&gt;=1609),1,0)</f>
        <v>1</v>
      </c>
      <c r="BC426" s="162">
        <f>IF(AND(K426&lt;=1648,L426&gt;=1622),1,0)</f>
        <v>0</v>
      </c>
      <c r="BD426" s="162">
        <f>IF(AND(K426&lt;=1680,L426&gt;=1649),1,0)</f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 s="209" t="str">
        <f t="shared" si="30"/>
        <v>Notactive</v>
      </c>
      <c r="BK426" s="209" t="str">
        <f t="shared" si="31"/>
        <v>Notactive</v>
      </c>
      <c r="BL426" s="209" t="str">
        <f t="shared" si="32"/>
        <v>Stayer</v>
      </c>
      <c r="BM426" s="209" t="str">
        <f t="shared" si="33"/>
        <v>Notactive</v>
      </c>
      <c r="BN426" s="209" t="str">
        <f t="shared" si="34"/>
        <v>Notactive</v>
      </c>
    </row>
    <row r="427" spans="1:66" ht="12" customHeight="1">
      <c r="A427" s="118" t="s">
        <v>2879</v>
      </c>
      <c r="B427" s="118" t="s">
        <v>2880</v>
      </c>
      <c r="C427" s="242" t="s">
        <v>2878</v>
      </c>
      <c r="D427" s="245" t="s">
        <v>4163</v>
      </c>
      <c r="E427" s="246"/>
      <c r="F427" s="66" t="s">
        <v>43</v>
      </c>
      <c r="G427" s="66"/>
      <c r="H427"/>
      <c r="I427"/>
      <c r="J427" s="29">
        <v>0</v>
      </c>
      <c r="K427" s="114">
        <v>1613</v>
      </c>
      <c r="L427" s="115">
        <v>1617</v>
      </c>
      <c r="M427" s="240" t="str">
        <f>CONCATENATE(LEFT(K427,3),"0")</f>
        <v>1610</v>
      </c>
      <c r="N427" s="240" t="str">
        <f>CONCATENATE(LEFT(L427,3),"0")</f>
        <v>1610</v>
      </c>
      <c r="O427" s="30">
        <f>L427-K427</f>
        <v>4</v>
      </c>
      <c r="P427" s="27">
        <v>0</v>
      </c>
      <c r="Q427" s="27">
        <v>0</v>
      </c>
      <c r="R427"/>
      <c r="S427" s="248"/>
      <c r="T427" s="35" t="s">
        <v>103</v>
      </c>
      <c r="U427" s="104">
        <v>51.0167</v>
      </c>
      <c r="V427" s="124">
        <v>4.4667000000000003</v>
      </c>
      <c r="W427" s="32">
        <v>0</v>
      </c>
      <c r="X427" s="33">
        <v>0</v>
      </c>
      <c r="Y427" s="127">
        <v>0</v>
      </c>
      <c r="Z427" s="133"/>
      <c r="AA427" s="249"/>
      <c r="AB427"/>
      <c r="AC427"/>
      <c r="AD427" s="249"/>
      <c r="AE427"/>
      <c r="AF427" s="248"/>
      <c r="AG427" s="249"/>
      <c r="AH427"/>
      <c r="AI427" s="248"/>
      <c r="AJ427" s="249"/>
      <c r="AK427"/>
      <c r="AL427" s="248"/>
      <c r="AM427" s="251"/>
      <c r="AN427" s="250"/>
      <c r="AO427"/>
      <c r="AP427"/>
      <c r="AQ427"/>
      <c r="AR427"/>
      <c r="AS427"/>
      <c r="AT427" s="249"/>
      <c r="AU427" s="248"/>
      <c r="AV427" s="249"/>
      <c r="AW427" s="248"/>
      <c r="AX427" s="249"/>
      <c r="AY427" s="249">
        <v>1</v>
      </c>
      <c r="AZ427" s="162">
        <f>IF(AND(K427&lt;=1570,L427&gt;=1540),1,0)</f>
        <v>0</v>
      </c>
      <c r="BA427" s="162">
        <f>IF(AND(K427&lt;=1608,L427&gt;=1571),1,0)</f>
        <v>0</v>
      </c>
      <c r="BB427" s="162">
        <f>IF(AND(K427&lt;=1621,L427&gt;=1609),1,0)</f>
        <v>1</v>
      </c>
      <c r="BC427" s="162">
        <f>IF(AND(K427&lt;=1648,L427&gt;=1622),1,0)</f>
        <v>0</v>
      </c>
      <c r="BD427" s="162">
        <f>IF(AND(K427&lt;=1680,L427&gt;=1649),1,0)</f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 s="209" t="str">
        <f t="shared" si="30"/>
        <v>Notactive</v>
      </c>
      <c r="BK427" s="209" t="str">
        <f t="shared" si="31"/>
        <v>Notactive</v>
      </c>
      <c r="BL427" s="209" t="str">
        <f t="shared" si="32"/>
        <v>Stayer</v>
      </c>
      <c r="BM427" s="209" t="str">
        <f t="shared" si="33"/>
        <v>Notactive</v>
      </c>
      <c r="BN427" s="209" t="str">
        <f t="shared" si="34"/>
        <v>Notactive</v>
      </c>
    </row>
    <row r="428" spans="1:66" ht="12" customHeight="1">
      <c r="A428" s="118" t="s">
        <v>2882</v>
      </c>
      <c r="B428" s="118" t="s">
        <v>2883</v>
      </c>
      <c r="C428" s="244" t="s">
        <v>2881</v>
      </c>
      <c r="D428" s="245" t="s">
        <v>4163</v>
      </c>
      <c r="E428" s="245"/>
      <c r="F428" s="66" t="s">
        <v>43</v>
      </c>
      <c r="G428" s="66"/>
      <c r="H428"/>
      <c r="I428"/>
      <c r="J428" s="29">
        <v>0</v>
      </c>
      <c r="K428" s="114">
        <v>1613</v>
      </c>
      <c r="L428" s="115">
        <v>1617</v>
      </c>
      <c r="M428" s="240" t="str">
        <f>CONCATENATE(LEFT(K428,3),"0")</f>
        <v>1610</v>
      </c>
      <c r="N428" s="240" t="str">
        <f>CONCATENATE(LEFT(L428,3),"0")</f>
        <v>1610</v>
      </c>
      <c r="O428" s="30">
        <f>L428-K428</f>
        <v>4</v>
      </c>
      <c r="P428" s="27">
        <v>0</v>
      </c>
      <c r="Q428" s="27">
        <v>0</v>
      </c>
      <c r="R428"/>
      <c r="S428" s="248"/>
      <c r="T428" s="35" t="s">
        <v>103</v>
      </c>
      <c r="U428" s="104">
        <v>51.0167</v>
      </c>
      <c r="V428" s="124">
        <v>4.4667000000000003</v>
      </c>
      <c r="W428" s="32">
        <v>0</v>
      </c>
      <c r="X428" s="33">
        <v>0</v>
      </c>
      <c r="Y428" s="127">
        <v>0</v>
      </c>
      <c r="Z428" s="133"/>
      <c r="AA428" s="249"/>
      <c r="AB428"/>
      <c r="AC428"/>
      <c r="AD428" s="249"/>
      <c r="AE428"/>
      <c r="AF428" s="248"/>
      <c r="AG428" s="249"/>
      <c r="AH428"/>
      <c r="AI428" s="248"/>
      <c r="AJ428" s="249"/>
      <c r="AK428"/>
      <c r="AL428" s="248"/>
      <c r="AM428" s="251"/>
      <c r="AN428" s="250"/>
      <c r="AO428"/>
      <c r="AP428"/>
      <c r="AQ428"/>
      <c r="AR428"/>
      <c r="AS428"/>
      <c r="AT428" s="249"/>
      <c r="AU428" s="248"/>
      <c r="AV428" s="249"/>
      <c r="AW428" s="248"/>
      <c r="AX428" s="249"/>
      <c r="AY428" s="249">
        <v>1</v>
      </c>
      <c r="AZ428" s="162">
        <f>IF(AND(K428&lt;=1570,L428&gt;=1540),1,0)</f>
        <v>0</v>
      </c>
      <c r="BA428" s="162">
        <f>IF(AND(K428&lt;=1608,L428&gt;=1571),1,0)</f>
        <v>0</v>
      </c>
      <c r="BB428" s="162">
        <f>IF(AND(K428&lt;=1621,L428&gt;=1609),1,0)</f>
        <v>1</v>
      </c>
      <c r="BC428" s="162">
        <f>IF(AND(K428&lt;=1648,L428&gt;=1622),1,0)</f>
        <v>0</v>
      </c>
      <c r="BD428" s="162">
        <f>IF(AND(K428&lt;=1680,L428&gt;=1649),1,0)</f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 s="209" t="str">
        <f t="shared" si="30"/>
        <v>Notactive</v>
      </c>
      <c r="BK428" s="209" t="str">
        <f t="shared" si="31"/>
        <v>Notactive</v>
      </c>
      <c r="BL428" s="209" t="str">
        <f t="shared" si="32"/>
        <v>Stayer</v>
      </c>
      <c r="BM428" s="209" t="str">
        <f t="shared" si="33"/>
        <v>Notactive</v>
      </c>
      <c r="BN428" s="209" t="str">
        <f t="shared" si="34"/>
        <v>Notactive</v>
      </c>
    </row>
    <row r="429" spans="1:66" ht="12" customHeight="1">
      <c r="A429" s="118" t="s">
        <v>2885</v>
      </c>
      <c r="B429" s="118" t="s">
        <v>2886</v>
      </c>
      <c r="C429" s="242" t="s">
        <v>2884</v>
      </c>
      <c r="D429" s="245" t="s">
        <v>4163</v>
      </c>
      <c r="E429" s="246"/>
      <c r="F429" s="66" t="s">
        <v>43</v>
      </c>
      <c r="G429" s="66"/>
      <c r="H429"/>
      <c r="I429"/>
      <c r="J429" s="29">
        <v>0</v>
      </c>
      <c r="K429" s="114">
        <v>1613</v>
      </c>
      <c r="L429" s="115">
        <v>1617</v>
      </c>
      <c r="M429" s="240" t="str">
        <f>CONCATENATE(LEFT(K429,3),"0")</f>
        <v>1610</v>
      </c>
      <c r="N429" s="240" t="str">
        <f>CONCATENATE(LEFT(L429,3),"0")</f>
        <v>1610</v>
      </c>
      <c r="O429" s="30">
        <f>L429-K429</f>
        <v>4</v>
      </c>
      <c r="P429" s="27">
        <v>0</v>
      </c>
      <c r="Q429" s="27">
        <v>0</v>
      </c>
      <c r="R429"/>
      <c r="S429" s="248"/>
      <c r="T429" s="35" t="s">
        <v>103</v>
      </c>
      <c r="U429" s="104">
        <v>51.0167</v>
      </c>
      <c r="V429" s="124">
        <v>4.4667000000000003</v>
      </c>
      <c r="W429" s="32">
        <v>0</v>
      </c>
      <c r="X429" s="33">
        <v>0</v>
      </c>
      <c r="Y429" s="127">
        <v>0</v>
      </c>
      <c r="Z429" s="133"/>
      <c r="AA429" s="249"/>
      <c r="AB429"/>
      <c r="AC429"/>
      <c r="AD429" s="249"/>
      <c r="AE429"/>
      <c r="AF429" s="248"/>
      <c r="AG429" s="249"/>
      <c r="AH429"/>
      <c r="AI429" s="248"/>
      <c r="AJ429" s="249"/>
      <c r="AK429"/>
      <c r="AL429" s="248"/>
      <c r="AM429" s="251"/>
      <c r="AN429" s="250"/>
      <c r="AO429"/>
      <c r="AP429"/>
      <c r="AQ429"/>
      <c r="AR429"/>
      <c r="AS429"/>
      <c r="AT429" s="249"/>
      <c r="AU429" s="248"/>
      <c r="AV429" s="249"/>
      <c r="AW429" s="248"/>
      <c r="AX429" s="249"/>
      <c r="AY429" s="249">
        <v>1</v>
      </c>
      <c r="AZ429" s="162">
        <f>IF(AND(K429&lt;=1570,L429&gt;=1540),1,0)</f>
        <v>0</v>
      </c>
      <c r="BA429" s="162">
        <f>IF(AND(K429&lt;=1608,L429&gt;=1571),1,0)</f>
        <v>0</v>
      </c>
      <c r="BB429" s="162">
        <f>IF(AND(K429&lt;=1621,L429&gt;=1609),1,0)</f>
        <v>1</v>
      </c>
      <c r="BC429" s="162">
        <f>IF(AND(K429&lt;=1648,L429&gt;=1622),1,0)</f>
        <v>0</v>
      </c>
      <c r="BD429" s="162">
        <f>IF(AND(K429&lt;=1680,L429&gt;=1649),1,0)</f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 s="209" t="str">
        <f t="shared" si="30"/>
        <v>Notactive</v>
      </c>
      <c r="BK429" s="209" t="str">
        <f t="shared" si="31"/>
        <v>Notactive</v>
      </c>
      <c r="BL429" s="209" t="str">
        <f t="shared" si="32"/>
        <v>Stayer</v>
      </c>
      <c r="BM429" s="209" t="str">
        <f t="shared" si="33"/>
        <v>Notactive</v>
      </c>
      <c r="BN429" s="209" t="str">
        <f t="shared" si="34"/>
        <v>Notactive</v>
      </c>
    </row>
    <row r="430" spans="1:66" ht="12" customHeight="1">
      <c r="A430" s="118" t="s">
        <v>2888</v>
      </c>
      <c r="B430" s="118" t="s">
        <v>2889</v>
      </c>
      <c r="C430" s="242" t="s">
        <v>2887</v>
      </c>
      <c r="D430" s="245" t="s">
        <v>4163</v>
      </c>
      <c r="E430" s="246"/>
      <c r="F430" s="66" t="s">
        <v>74</v>
      </c>
      <c r="G430" s="66"/>
      <c r="H430"/>
      <c r="I430"/>
      <c r="J430" s="29">
        <v>0</v>
      </c>
      <c r="K430" s="114">
        <v>1613</v>
      </c>
      <c r="L430" s="115">
        <v>1617</v>
      </c>
      <c r="M430" s="240" t="str">
        <f>CONCATENATE(LEFT(K430,3),"0")</f>
        <v>1610</v>
      </c>
      <c r="N430" s="240" t="str">
        <f>CONCATENATE(LEFT(L430,3),"0")</f>
        <v>1610</v>
      </c>
      <c r="O430" s="30">
        <f>L430-K430</f>
        <v>4</v>
      </c>
      <c r="P430" s="27">
        <v>0</v>
      </c>
      <c r="Q430" s="27">
        <v>0</v>
      </c>
      <c r="R430"/>
      <c r="S430" s="248"/>
      <c r="T430" s="35" t="s">
        <v>103</v>
      </c>
      <c r="U430" s="104">
        <v>51.0167</v>
      </c>
      <c r="V430" s="124">
        <v>4.4667000000000003</v>
      </c>
      <c r="W430" s="32">
        <v>0</v>
      </c>
      <c r="X430" s="33">
        <v>0</v>
      </c>
      <c r="Y430" s="127">
        <v>0</v>
      </c>
      <c r="Z430" s="133"/>
      <c r="AA430" s="249"/>
      <c r="AB430"/>
      <c r="AC430"/>
      <c r="AD430" s="249"/>
      <c r="AE430"/>
      <c r="AF430" s="248"/>
      <c r="AG430" s="249"/>
      <c r="AH430"/>
      <c r="AI430" s="248"/>
      <c r="AJ430" s="249"/>
      <c r="AK430"/>
      <c r="AL430" s="248"/>
      <c r="AM430" s="251"/>
      <c r="AN430" s="250"/>
      <c r="AO430"/>
      <c r="AP430"/>
      <c r="AQ430"/>
      <c r="AR430"/>
      <c r="AS430"/>
      <c r="AT430" s="249"/>
      <c r="AU430" s="248"/>
      <c r="AV430" s="249"/>
      <c r="AW430" s="248"/>
      <c r="AX430" s="249"/>
      <c r="AY430" s="249">
        <v>1</v>
      </c>
      <c r="AZ430" s="162">
        <f>IF(AND(K430&lt;=1570,L430&gt;=1540),1,0)</f>
        <v>0</v>
      </c>
      <c r="BA430" s="162">
        <f>IF(AND(K430&lt;=1608,L430&gt;=1571),1,0)</f>
        <v>0</v>
      </c>
      <c r="BB430" s="162">
        <f>IF(AND(K430&lt;=1621,L430&gt;=1609),1,0)</f>
        <v>1</v>
      </c>
      <c r="BC430" s="162">
        <f>IF(AND(K430&lt;=1648,L430&gt;=1622),1,0)</f>
        <v>0</v>
      </c>
      <c r="BD430" s="162">
        <f>IF(AND(K430&lt;=1680,L430&gt;=1649),1,0)</f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 s="209" t="str">
        <f t="shared" si="30"/>
        <v>Notactive</v>
      </c>
      <c r="BK430" s="209" t="str">
        <f t="shared" si="31"/>
        <v>Notactive</v>
      </c>
      <c r="BL430" s="209" t="str">
        <f t="shared" si="32"/>
        <v>Stayer</v>
      </c>
      <c r="BM430" s="209" t="str">
        <f t="shared" si="33"/>
        <v>Notactive</v>
      </c>
      <c r="BN430" s="209" t="str">
        <f t="shared" si="34"/>
        <v>Notactive</v>
      </c>
    </row>
    <row r="431" spans="1:66" ht="12" customHeight="1">
      <c r="A431" s="118" t="s">
        <v>2891</v>
      </c>
      <c r="B431" s="118" t="s">
        <v>2892</v>
      </c>
      <c r="C431" s="244" t="s">
        <v>2890</v>
      </c>
      <c r="D431" s="245" t="s">
        <v>4163</v>
      </c>
      <c r="E431" s="245"/>
      <c r="F431" s="66" t="s">
        <v>43</v>
      </c>
      <c r="G431" s="66"/>
      <c r="H431"/>
      <c r="I431"/>
      <c r="J431" s="29">
        <v>0</v>
      </c>
      <c r="K431" s="114">
        <v>1613</v>
      </c>
      <c r="L431" s="115">
        <v>1617</v>
      </c>
      <c r="M431" s="240" t="str">
        <f>CONCATENATE(LEFT(K431,3),"0")</f>
        <v>1610</v>
      </c>
      <c r="N431" s="240" t="str">
        <f>CONCATENATE(LEFT(L431,3),"0")</f>
        <v>1610</v>
      </c>
      <c r="O431" s="30">
        <f>L431-K431</f>
        <v>4</v>
      </c>
      <c r="P431" s="27">
        <v>0</v>
      </c>
      <c r="Q431" s="27">
        <v>0</v>
      </c>
      <c r="R431"/>
      <c r="S431" s="248"/>
      <c r="T431" s="35" t="s">
        <v>103</v>
      </c>
      <c r="U431" s="104">
        <v>51.0167</v>
      </c>
      <c r="V431" s="124">
        <v>4.4667000000000003</v>
      </c>
      <c r="W431" s="32">
        <v>0</v>
      </c>
      <c r="X431" s="33">
        <v>0</v>
      </c>
      <c r="Y431" s="127">
        <v>0</v>
      </c>
      <c r="Z431" s="133"/>
      <c r="AA431" s="249"/>
      <c r="AB431"/>
      <c r="AC431"/>
      <c r="AD431" s="249"/>
      <c r="AE431"/>
      <c r="AF431" s="248"/>
      <c r="AG431" s="249"/>
      <c r="AH431"/>
      <c r="AI431" s="248"/>
      <c r="AJ431" s="249"/>
      <c r="AK431"/>
      <c r="AL431" s="248"/>
      <c r="AM431" s="251"/>
      <c r="AN431" s="250"/>
      <c r="AO431"/>
      <c r="AP431"/>
      <c r="AQ431"/>
      <c r="AR431"/>
      <c r="AS431"/>
      <c r="AT431" s="249"/>
      <c r="AU431" s="248"/>
      <c r="AV431" s="249"/>
      <c r="AW431" s="248"/>
      <c r="AX431" s="249"/>
      <c r="AY431" s="249">
        <v>1</v>
      </c>
      <c r="AZ431" s="162">
        <f>IF(AND(K431&lt;=1570,L431&gt;=1540),1,0)</f>
        <v>0</v>
      </c>
      <c r="BA431" s="162">
        <f>IF(AND(K431&lt;=1608,L431&gt;=1571),1,0)</f>
        <v>0</v>
      </c>
      <c r="BB431" s="162">
        <f>IF(AND(K431&lt;=1621,L431&gt;=1609),1,0)</f>
        <v>1</v>
      </c>
      <c r="BC431" s="162">
        <f>IF(AND(K431&lt;=1648,L431&gt;=1622),1,0)</f>
        <v>0</v>
      </c>
      <c r="BD431" s="162">
        <f>IF(AND(K431&lt;=1680,L431&gt;=1649),1,0)</f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 s="209" t="str">
        <f t="shared" si="30"/>
        <v>Notactive</v>
      </c>
      <c r="BK431" s="209" t="str">
        <f t="shared" si="31"/>
        <v>Notactive</v>
      </c>
      <c r="BL431" s="209" t="str">
        <f t="shared" si="32"/>
        <v>Stayer</v>
      </c>
      <c r="BM431" s="209" t="str">
        <f t="shared" si="33"/>
        <v>Notactive</v>
      </c>
      <c r="BN431" s="209" t="str">
        <f t="shared" si="34"/>
        <v>Notactive</v>
      </c>
    </row>
    <row r="432" spans="1:66" ht="12" customHeight="1">
      <c r="A432" s="118" t="s">
        <v>2894</v>
      </c>
      <c r="B432" s="118" t="s">
        <v>2895</v>
      </c>
      <c r="C432" s="242" t="s">
        <v>2893</v>
      </c>
      <c r="D432" s="245" t="s">
        <v>4163</v>
      </c>
      <c r="E432" s="246"/>
      <c r="F432" s="66" t="s">
        <v>43</v>
      </c>
      <c r="G432" s="66"/>
      <c r="H432"/>
      <c r="I432"/>
      <c r="J432" s="29">
        <v>0</v>
      </c>
      <c r="K432" s="114">
        <v>1613</v>
      </c>
      <c r="L432" s="115">
        <v>1617</v>
      </c>
      <c r="M432" s="240" t="str">
        <f>CONCATENATE(LEFT(K432,3),"0")</f>
        <v>1610</v>
      </c>
      <c r="N432" s="240" t="str">
        <f>CONCATENATE(LEFT(L432,3),"0")</f>
        <v>1610</v>
      </c>
      <c r="O432" s="30">
        <f>L432-K432</f>
        <v>4</v>
      </c>
      <c r="P432" s="27">
        <v>0</v>
      </c>
      <c r="Q432" s="27">
        <v>0</v>
      </c>
      <c r="R432"/>
      <c r="S432" s="248"/>
      <c r="T432" s="35" t="s">
        <v>103</v>
      </c>
      <c r="U432" s="104">
        <v>51.0167</v>
      </c>
      <c r="V432" s="124">
        <v>4.4667000000000003</v>
      </c>
      <c r="W432" s="32">
        <v>0</v>
      </c>
      <c r="X432" s="33">
        <v>0</v>
      </c>
      <c r="Y432" s="127">
        <v>0</v>
      </c>
      <c r="Z432" s="133"/>
      <c r="AA432" s="249"/>
      <c r="AB432"/>
      <c r="AC432"/>
      <c r="AD432" s="249"/>
      <c r="AE432"/>
      <c r="AF432" s="248"/>
      <c r="AG432" s="249"/>
      <c r="AH432"/>
      <c r="AI432" s="248"/>
      <c r="AJ432" s="249"/>
      <c r="AK432"/>
      <c r="AL432" s="248"/>
      <c r="AM432" s="251"/>
      <c r="AN432" s="250"/>
      <c r="AO432"/>
      <c r="AP432"/>
      <c r="AQ432"/>
      <c r="AR432"/>
      <c r="AS432"/>
      <c r="AT432" s="249"/>
      <c r="AU432" s="248"/>
      <c r="AV432" s="249"/>
      <c r="AW432" s="248"/>
      <c r="AX432" s="249"/>
      <c r="AY432" s="249">
        <v>1</v>
      </c>
      <c r="AZ432" s="162">
        <f>IF(AND(K432&lt;=1570,L432&gt;=1540),1,0)</f>
        <v>0</v>
      </c>
      <c r="BA432" s="162">
        <f>IF(AND(K432&lt;=1608,L432&gt;=1571),1,0)</f>
        <v>0</v>
      </c>
      <c r="BB432" s="162">
        <f>IF(AND(K432&lt;=1621,L432&gt;=1609),1,0)</f>
        <v>1</v>
      </c>
      <c r="BC432" s="162">
        <f>IF(AND(K432&lt;=1648,L432&gt;=1622),1,0)</f>
        <v>0</v>
      </c>
      <c r="BD432" s="162">
        <f>IF(AND(K432&lt;=1680,L432&gt;=1649),1,0)</f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 s="209" t="str">
        <f t="shared" si="30"/>
        <v>Notactive</v>
      </c>
      <c r="BK432" s="209" t="str">
        <f t="shared" si="31"/>
        <v>Notactive</v>
      </c>
      <c r="BL432" s="209" t="str">
        <f t="shared" si="32"/>
        <v>Stayer</v>
      </c>
      <c r="BM432" s="209" t="str">
        <f t="shared" si="33"/>
        <v>Notactive</v>
      </c>
      <c r="BN432" s="209" t="str">
        <f t="shared" si="34"/>
        <v>Notactive</v>
      </c>
    </row>
    <row r="433" spans="1:66" ht="12" customHeight="1">
      <c r="A433" s="118" t="s">
        <v>2897</v>
      </c>
      <c r="B433" s="118" t="s">
        <v>2898</v>
      </c>
      <c r="C433" s="244" t="s">
        <v>2896</v>
      </c>
      <c r="D433" s="245" t="s">
        <v>4163</v>
      </c>
      <c r="E433" s="245"/>
      <c r="F433" s="66" t="s">
        <v>43</v>
      </c>
      <c r="G433" s="66"/>
      <c r="H433"/>
      <c r="I433"/>
      <c r="J433" s="29">
        <v>0</v>
      </c>
      <c r="K433" s="114">
        <v>1613</v>
      </c>
      <c r="L433" s="115">
        <v>1617</v>
      </c>
      <c r="M433" s="240" t="str">
        <f>CONCATENATE(LEFT(K433,3),"0")</f>
        <v>1610</v>
      </c>
      <c r="N433" s="240" t="str">
        <f>CONCATENATE(LEFT(L433,3),"0")</f>
        <v>1610</v>
      </c>
      <c r="O433" s="30">
        <f>L433-K433</f>
        <v>4</v>
      </c>
      <c r="P433" s="27">
        <v>0</v>
      </c>
      <c r="Q433" s="27">
        <v>0</v>
      </c>
      <c r="R433"/>
      <c r="S433" s="248"/>
      <c r="T433" s="35" t="s">
        <v>103</v>
      </c>
      <c r="U433" s="104">
        <v>51.0167</v>
      </c>
      <c r="V433" s="124">
        <v>4.4667000000000003</v>
      </c>
      <c r="W433" s="32">
        <v>0</v>
      </c>
      <c r="X433" s="33">
        <v>0</v>
      </c>
      <c r="Y433" s="127">
        <v>0</v>
      </c>
      <c r="Z433" s="133"/>
      <c r="AA433" s="249"/>
      <c r="AB433"/>
      <c r="AC433"/>
      <c r="AD433" s="249"/>
      <c r="AE433"/>
      <c r="AF433" s="248"/>
      <c r="AG433" s="249"/>
      <c r="AH433"/>
      <c r="AI433" s="248"/>
      <c r="AJ433" s="249"/>
      <c r="AK433"/>
      <c r="AL433" s="248"/>
      <c r="AM433" s="251"/>
      <c r="AN433" s="250"/>
      <c r="AO433"/>
      <c r="AP433"/>
      <c r="AQ433"/>
      <c r="AR433"/>
      <c r="AS433"/>
      <c r="AT433" s="249"/>
      <c r="AU433" s="248"/>
      <c r="AV433" s="249"/>
      <c r="AW433" s="248"/>
      <c r="AX433" s="249"/>
      <c r="AY433" s="249">
        <v>1</v>
      </c>
      <c r="AZ433" s="162">
        <f>IF(AND(K433&lt;=1570,L433&gt;=1540),1,0)</f>
        <v>0</v>
      </c>
      <c r="BA433" s="162">
        <f>IF(AND(K433&lt;=1608,L433&gt;=1571),1,0)</f>
        <v>0</v>
      </c>
      <c r="BB433" s="162">
        <f>IF(AND(K433&lt;=1621,L433&gt;=1609),1,0)</f>
        <v>1</v>
      </c>
      <c r="BC433" s="162">
        <f>IF(AND(K433&lt;=1648,L433&gt;=1622),1,0)</f>
        <v>0</v>
      </c>
      <c r="BD433" s="162">
        <f>IF(AND(K433&lt;=1680,L433&gt;=1649),1,0)</f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 s="209" t="str">
        <f t="shared" si="30"/>
        <v>Notactive</v>
      </c>
      <c r="BK433" s="209" t="str">
        <f t="shared" si="31"/>
        <v>Notactive</v>
      </c>
      <c r="BL433" s="209" t="str">
        <f t="shared" si="32"/>
        <v>Stayer</v>
      </c>
      <c r="BM433" s="209" t="str">
        <f t="shared" si="33"/>
        <v>Notactive</v>
      </c>
      <c r="BN433" s="209" t="str">
        <f t="shared" si="34"/>
        <v>Notactive</v>
      </c>
    </row>
    <row r="434" spans="1:66" ht="12" customHeight="1">
      <c r="A434" s="118" t="s">
        <v>2900</v>
      </c>
      <c r="B434" s="118" t="s">
        <v>2556</v>
      </c>
      <c r="C434" s="242" t="s">
        <v>2899</v>
      </c>
      <c r="D434" s="245" t="s">
        <v>4163</v>
      </c>
      <c r="E434" s="246"/>
      <c r="F434" s="66" t="s">
        <v>43</v>
      </c>
      <c r="G434" s="66"/>
      <c r="H434"/>
      <c r="I434"/>
      <c r="J434" s="29">
        <v>0</v>
      </c>
      <c r="K434" s="114">
        <v>1613</v>
      </c>
      <c r="L434" s="115">
        <v>1617</v>
      </c>
      <c r="M434" s="240" t="str">
        <f>CONCATENATE(LEFT(K434,3),"0")</f>
        <v>1610</v>
      </c>
      <c r="N434" s="240" t="str">
        <f>CONCATENATE(LEFT(L434,3),"0")</f>
        <v>1610</v>
      </c>
      <c r="O434" s="30">
        <f>L434-K434</f>
        <v>4</v>
      </c>
      <c r="P434" s="27">
        <v>0</v>
      </c>
      <c r="Q434" s="27">
        <v>0</v>
      </c>
      <c r="R434"/>
      <c r="S434" s="248"/>
      <c r="T434" s="35" t="s">
        <v>103</v>
      </c>
      <c r="U434" s="104">
        <v>51.0167</v>
      </c>
      <c r="V434" s="124">
        <v>4.4667000000000003</v>
      </c>
      <c r="W434" s="32">
        <v>0</v>
      </c>
      <c r="X434" s="33">
        <v>0</v>
      </c>
      <c r="Y434" s="127">
        <v>0</v>
      </c>
      <c r="Z434" s="133"/>
      <c r="AA434" s="249"/>
      <c r="AB434"/>
      <c r="AC434"/>
      <c r="AD434" s="249"/>
      <c r="AE434"/>
      <c r="AF434" s="248"/>
      <c r="AG434" s="249"/>
      <c r="AH434"/>
      <c r="AI434" s="248"/>
      <c r="AJ434" s="249"/>
      <c r="AK434"/>
      <c r="AL434" s="248"/>
      <c r="AM434" s="251"/>
      <c r="AN434" s="250"/>
      <c r="AO434"/>
      <c r="AP434"/>
      <c r="AQ434"/>
      <c r="AR434"/>
      <c r="AS434"/>
      <c r="AT434" s="249"/>
      <c r="AU434" s="248"/>
      <c r="AV434" s="249"/>
      <c r="AW434" s="248"/>
      <c r="AX434" s="249"/>
      <c r="AY434" s="249">
        <v>1</v>
      </c>
      <c r="AZ434" s="162">
        <f>IF(AND(K434&lt;=1570,L434&gt;=1540),1,0)</f>
        <v>0</v>
      </c>
      <c r="BA434" s="162">
        <f>IF(AND(K434&lt;=1608,L434&gt;=1571),1,0)</f>
        <v>0</v>
      </c>
      <c r="BB434" s="162">
        <f>IF(AND(K434&lt;=1621,L434&gt;=1609),1,0)</f>
        <v>1</v>
      </c>
      <c r="BC434" s="162">
        <f>IF(AND(K434&lt;=1648,L434&gt;=1622),1,0)</f>
        <v>0</v>
      </c>
      <c r="BD434" s="162">
        <f>IF(AND(K434&lt;=1680,L434&gt;=1649),1,0)</f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 s="209" t="str">
        <f t="shared" si="30"/>
        <v>Notactive</v>
      </c>
      <c r="BK434" s="209" t="str">
        <f t="shared" si="31"/>
        <v>Notactive</v>
      </c>
      <c r="BL434" s="209" t="str">
        <f t="shared" si="32"/>
        <v>Stayer</v>
      </c>
      <c r="BM434" s="209" t="str">
        <f t="shared" si="33"/>
        <v>Notactive</v>
      </c>
      <c r="BN434" s="209" t="str">
        <f t="shared" si="34"/>
        <v>Notactive</v>
      </c>
    </row>
    <row r="435" spans="1:66" ht="12" customHeight="1">
      <c r="A435" s="118" t="s">
        <v>2902</v>
      </c>
      <c r="B435" s="118" t="s">
        <v>2903</v>
      </c>
      <c r="C435" s="244" t="s">
        <v>2901</v>
      </c>
      <c r="D435" s="245" t="s">
        <v>4163</v>
      </c>
      <c r="E435" s="245"/>
      <c r="F435" s="66" t="s">
        <v>156</v>
      </c>
      <c r="G435" s="66"/>
      <c r="H435"/>
      <c r="I435"/>
      <c r="J435" s="29">
        <v>0</v>
      </c>
      <c r="K435" s="114">
        <v>1613</v>
      </c>
      <c r="L435" s="115">
        <v>1617</v>
      </c>
      <c r="M435" s="240" t="str">
        <f>CONCATENATE(LEFT(K435,3),"0")</f>
        <v>1610</v>
      </c>
      <c r="N435" s="240" t="str">
        <f>CONCATENATE(LEFT(L435,3),"0")</f>
        <v>1610</v>
      </c>
      <c r="O435" s="30">
        <f>L435-K435</f>
        <v>4</v>
      </c>
      <c r="P435" s="27">
        <v>0</v>
      </c>
      <c r="Q435" s="27">
        <v>0</v>
      </c>
      <c r="R435"/>
      <c r="S435" s="248"/>
      <c r="T435" s="35" t="s">
        <v>103</v>
      </c>
      <c r="U435" s="104">
        <v>51.0167</v>
      </c>
      <c r="V435" s="124">
        <v>4.4667000000000003</v>
      </c>
      <c r="W435" s="32">
        <v>0</v>
      </c>
      <c r="X435" s="33">
        <v>0</v>
      </c>
      <c r="Y435" s="127">
        <v>0</v>
      </c>
      <c r="Z435" s="133"/>
      <c r="AA435" s="249"/>
      <c r="AB435"/>
      <c r="AC435"/>
      <c r="AD435" s="249"/>
      <c r="AE435"/>
      <c r="AF435" s="248"/>
      <c r="AG435" s="249"/>
      <c r="AH435"/>
      <c r="AI435" s="248"/>
      <c r="AJ435" s="249"/>
      <c r="AK435"/>
      <c r="AL435" s="248"/>
      <c r="AM435" s="251"/>
      <c r="AN435" s="250"/>
      <c r="AO435"/>
      <c r="AP435"/>
      <c r="AQ435"/>
      <c r="AR435"/>
      <c r="AS435"/>
      <c r="AT435" s="249"/>
      <c r="AU435" s="248"/>
      <c r="AV435" s="249"/>
      <c r="AW435" s="248"/>
      <c r="AX435" s="249"/>
      <c r="AY435" s="249">
        <v>1</v>
      </c>
      <c r="AZ435" s="162">
        <f>IF(AND(K435&lt;=1570,L435&gt;=1540),1,0)</f>
        <v>0</v>
      </c>
      <c r="BA435" s="162">
        <f>IF(AND(K435&lt;=1608,L435&gt;=1571),1,0)</f>
        <v>0</v>
      </c>
      <c r="BB435" s="162">
        <f>IF(AND(K435&lt;=1621,L435&gt;=1609),1,0)</f>
        <v>1</v>
      </c>
      <c r="BC435" s="162">
        <f>IF(AND(K435&lt;=1648,L435&gt;=1622),1,0)</f>
        <v>0</v>
      </c>
      <c r="BD435" s="162">
        <f>IF(AND(K435&lt;=1680,L435&gt;=1649),1,0)</f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 s="209" t="str">
        <f t="shared" si="30"/>
        <v>Notactive</v>
      </c>
      <c r="BK435" s="209" t="str">
        <f t="shared" si="31"/>
        <v>Notactive</v>
      </c>
      <c r="BL435" s="209" t="str">
        <f t="shared" si="32"/>
        <v>Stayer</v>
      </c>
      <c r="BM435" s="209" t="str">
        <f t="shared" si="33"/>
        <v>Notactive</v>
      </c>
      <c r="BN435" s="209" t="str">
        <f t="shared" si="34"/>
        <v>Notactive</v>
      </c>
    </row>
    <row r="436" spans="1:66" ht="12" customHeight="1">
      <c r="A436" s="118" t="s">
        <v>2905</v>
      </c>
      <c r="B436" s="118" t="s">
        <v>2673</v>
      </c>
      <c r="C436" s="242" t="s">
        <v>2904</v>
      </c>
      <c r="D436" s="245" t="s">
        <v>4163</v>
      </c>
      <c r="E436" s="246"/>
      <c r="F436" s="66" t="s">
        <v>43</v>
      </c>
      <c r="G436" s="66"/>
      <c r="H436"/>
      <c r="I436"/>
      <c r="J436" s="29">
        <v>0</v>
      </c>
      <c r="K436" s="114">
        <v>1613</v>
      </c>
      <c r="L436" s="115">
        <v>1617</v>
      </c>
      <c r="M436" s="240" t="str">
        <f>CONCATENATE(LEFT(K436,3),"0")</f>
        <v>1610</v>
      </c>
      <c r="N436" s="240" t="str">
        <f>CONCATENATE(LEFT(L436,3),"0")</f>
        <v>1610</v>
      </c>
      <c r="O436" s="30">
        <f>L436-K436</f>
        <v>4</v>
      </c>
      <c r="P436" s="27">
        <v>0</v>
      </c>
      <c r="Q436" s="27">
        <v>0</v>
      </c>
      <c r="R436"/>
      <c r="S436" s="248"/>
      <c r="T436" s="35" t="s">
        <v>103</v>
      </c>
      <c r="U436" s="104">
        <v>51.0167</v>
      </c>
      <c r="V436" s="124">
        <v>4.4667000000000003</v>
      </c>
      <c r="W436" s="32">
        <v>0</v>
      </c>
      <c r="X436" s="33">
        <v>0</v>
      </c>
      <c r="Y436" s="127">
        <v>0</v>
      </c>
      <c r="Z436" s="133"/>
      <c r="AA436" s="249"/>
      <c r="AB436"/>
      <c r="AC436"/>
      <c r="AD436" s="249"/>
      <c r="AE436"/>
      <c r="AF436" s="248"/>
      <c r="AG436" s="249"/>
      <c r="AH436"/>
      <c r="AI436" s="248"/>
      <c r="AJ436" s="249"/>
      <c r="AK436"/>
      <c r="AL436" s="248"/>
      <c r="AM436" s="251"/>
      <c r="AN436" s="250"/>
      <c r="AO436"/>
      <c r="AP436"/>
      <c r="AQ436"/>
      <c r="AR436"/>
      <c r="AS436"/>
      <c r="AT436" s="249"/>
      <c r="AU436" s="248"/>
      <c r="AV436" s="249"/>
      <c r="AW436" s="248"/>
      <c r="AX436" s="249"/>
      <c r="AY436" s="249">
        <v>1</v>
      </c>
      <c r="AZ436" s="162">
        <f>IF(AND(K436&lt;=1570,L436&gt;=1540),1,0)</f>
        <v>0</v>
      </c>
      <c r="BA436" s="162">
        <f>IF(AND(K436&lt;=1608,L436&gt;=1571),1,0)</f>
        <v>0</v>
      </c>
      <c r="BB436" s="162">
        <f>IF(AND(K436&lt;=1621,L436&gt;=1609),1,0)</f>
        <v>1</v>
      </c>
      <c r="BC436" s="162">
        <f>IF(AND(K436&lt;=1648,L436&gt;=1622),1,0)</f>
        <v>0</v>
      </c>
      <c r="BD436" s="162">
        <f>IF(AND(K436&lt;=1680,L436&gt;=1649),1,0)</f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 s="209" t="str">
        <f t="shared" si="30"/>
        <v>Notactive</v>
      </c>
      <c r="BK436" s="209" t="str">
        <f t="shared" si="31"/>
        <v>Notactive</v>
      </c>
      <c r="BL436" s="209" t="str">
        <f t="shared" si="32"/>
        <v>Stayer</v>
      </c>
      <c r="BM436" s="209" t="str">
        <f t="shared" si="33"/>
        <v>Notactive</v>
      </c>
      <c r="BN436" s="209" t="str">
        <f t="shared" si="34"/>
        <v>Notactive</v>
      </c>
    </row>
    <row r="437" spans="1:66" ht="12" customHeight="1">
      <c r="A437" s="118" t="s">
        <v>2907</v>
      </c>
      <c r="B437" s="118" t="s">
        <v>2908</v>
      </c>
      <c r="C437" s="244" t="s">
        <v>2906</v>
      </c>
      <c r="D437" s="245" t="s">
        <v>4163</v>
      </c>
      <c r="E437" s="245"/>
      <c r="F437" s="66" t="s">
        <v>74</v>
      </c>
      <c r="G437" s="66"/>
      <c r="H437"/>
      <c r="I437"/>
      <c r="J437" s="29">
        <v>0</v>
      </c>
      <c r="K437" s="114">
        <v>1613</v>
      </c>
      <c r="L437" s="115">
        <v>1617</v>
      </c>
      <c r="M437" s="240" t="str">
        <f>CONCATENATE(LEFT(K437,3),"0")</f>
        <v>1610</v>
      </c>
      <c r="N437" s="240" t="str">
        <f>CONCATENATE(LEFT(L437,3),"0")</f>
        <v>1610</v>
      </c>
      <c r="O437" s="30">
        <f>L437-K437</f>
        <v>4</v>
      </c>
      <c r="P437" s="27">
        <v>0</v>
      </c>
      <c r="Q437" s="27">
        <v>0</v>
      </c>
      <c r="R437"/>
      <c r="S437" s="248"/>
      <c r="T437" s="35" t="s">
        <v>103</v>
      </c>
      <c r="U437" s="104">
        <v>51.0167</v>
      </c>
      <c r="V437" s="124">
        <v>4.4667000000000003</v>
      </c>
      <c r="W437" s="32">
        <v>0</v>
      </c>
      <c r="X437" s="33">
        <v>0</v>
      </c>
      <c r="Y437" s="127">
        <v>0</v>
      </c>
      <c r="Z437" s="133"/>
      <c r="AA437" s="249"/>
      <c r="AB437"/>
      <c r="AC437"/>
      <c r="AD437" s="249"/>
      <c r="AE437"/>
      <c r="AF437" s="248"/>
      <c r="AG437" s="249"/>
      <c r="AH437"/>
      <c r="AI437" s="248"/>
      <c r="AJ437" s="249"/>
      <c r="AK437"/>
      <c r="AL437" s="248"/>
      <c r="AM437" s="251"/>
      <c r="AN437" s="250"/>
      <c r="AO437"/>
      <c r="AP437"/>
      <c r="AQ437"/>
      <c r="AR437"/>
      <c r="AS437"/>
      <c r="AT437" s="249"/>
      <c r="AU437" s="248"/>
      <c r="AV437" s="249"/>
      <c r="AW437" s="248"/>
      <c r="AX437" s="249"/>
      <c r="AY437" s="249">
        <v>1</v>
      </c>
      <c r="AZ437" s="162">
        <f>IF(AND(K437&lt;=1570,L437&gt;=1540),1,0)</f>
        <v>0</v>
      </c>
      <c r="BA437" s="162">
        <f>IF(AND(K437&lt;=1608,L437&gt;=1571),1,0)</f>
        <v>0</v>
      </c>
      <c r="BB437" s="162">
        <f>IF(AND(K437&lt;=1621,L437&gt;=1609),1,0)</f>
        <v>1</v>
      </c>
      <c r="BC437" s="162">
        <f>IF(AND(K437&lt;=1648,L437&gt;=1622),1,0)</f>
        <v>0</v>
      </c>
      <c r="BD437" s="162">
        <f>IF(AND(K437&lt;=1680,L437&gt;=1649),1,0)</f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 s="209" t="str">
        <f t="shared" si="30"/>
        <v>Notactive</v>
      </c>
      <c r="BK437" s="209" t="str">
        <f t="shared" si="31"/>
        <v>Notactive</v>
      </c>
      <c r="BL437" s="209" t="str">
        <f t="shared" si="32"/>
        <v>Stayer</v>
      </c>
      <c r="BM437" s="209" t="str">
        <f t="shared" si="33"/>
        <v>Notactive</v>
      </c>
      <c r="BN437" s="209" t="str">
        <f t="shared" si="34"/>
        <v>Notactive</v>
      </c>
    </row>
    <row r="438" spans="1:66" ht="12" customHeight="1">
      <c r="A438" s="118" t="s">
        <v>2910</v>
      </c>
      <c r="B438" s="118" t="s">
        <v>1939</v>
      </c>
      <c r="C438" s="242" t="s">
        <v>2909</v>
      </c>
      <c r="D438" s="245" t="s">
        <v>4163</v>
      </c>
      <c r="E438" s="246"/>
      <c r="F438" s="66" t="s">
        <v>43</v>
      </c>
      <c r="G438" s="66"/>
      <c r="H438"/>
      <c r="I438"/>
      <c r="J438" s="29">
        <v>0</v>
      </c>
      <c r="K438" s="114">
        <v>1613</v>
      </c>
      <c r="L438" s="115">
        <v>1617</v>
      </c>
      <c r="M438" s="240" t="str">
        <f>CONCATENATE(LEFT(K438,3),"0")</f>
        <v>1610</v>
      </c>
      <c r="N438" s="240" t="str">
        <f>CONCATENATE(LEFT(L438,3),"0")</f>
        <v>1610</v>
      </c>
      <c r="O438" s="30">
        <f>L438-K438</f>
        <v>4</v>
      </c>
      <c r="P438" s="27">
        <v>0</v>
      </c>
      <c r="Q438" s="27">
        <v>0</v>
      </c>
      <c r="R438"/>
      <c r="S438" s="248"/>
      <c r="T438" s="35" t="s">
        <v>103</v>
      </c>
      <c r="U438" s="104">
        <v>51.0167</v>
      </c>
      <c r="V438" s="124">
        <v>4.4667000000000003</v>
      </c>
      <c r="W438" s="32">
        <v>0</v>
      </c>
      <c r="X438" s="33">
        <v>0</v>
      </c>
      <c r="Y438" s="127">
        <v>0</v>
      </c>
      <c r="Z438" s="133"/>
      <c r="AA438" s="249"/>
      <c r="AB438"/>
      <c r="AC438"/>
      <c r="AD438" s="249"/>
      <c r="AE438"/>
      <c r="AF438" s="248"/>
      <c r="AG438" s="249"/>
      <c r="AH438"/>
      <c r="AI438" s="248"/>
      <c r="AJ438" s="249"/>
      <c r="AK438"/>
      <c r="AL438" s="248"/>
      <c r="AM438" s="251"/>
      <c r="AN438" s="250"/>
      <c r="AO438"/>
      <c r="AP438"/>
      <c r="AQ438"/>
      <c r="AR438"/>
      <c r="AS438"/>
      <c r="AT438" s="249"/>
      <c r="AU438" s="248"/>
      <c r="AV438" s="249"/>
      <c r="AW438" s="248"/>
      <c r="AX438" s="249"/>
      <c r="AY438" s="249">
        <v>1</v>
      </c>
      <c r="AZ438" s="162">
        <f>IF(AND(K438&lt;=1570,L438&gt;=1540),1,0)</f>
        <v>0</v>
      </c>
      <c r="BA438" s="162">
        <f>IF(AND(K438&lt;=1608,L438&gt;=1571),1,0)</f>
        <v>0</v>
      </c>
      <c r="BB438" s="162">
        <f>IF(AND(K438&lt;=1621,L438&gt;=1609),1,0)</f>
        <v>1</v>
      </c>
      <c r="BC438" s="162">
        <f>IF(AND(K438&lt;=1648,L438&gt;=1622),1,0)</f>
        <v>0</v>
      </c>
      <c r="BD438" s="162">
        <f>IF(AND(K438&lt;=1680,L438&gt;=1649),1,0)</f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 s="209" t="str">
        <f t="shared" si="30"/>
        <v>Notactive</v>
      </c>
      <c r="BK438" s="209" t="str">
        <f t="shared" si="31"/>
        <v>Notactive</v>
      </c>
      <c r="BL438" s="209" t="str">
        <f t="shared" si="32"/>
        <v>Stayer</v>
      </c>
      <c r="BM438" s="209" t="str">
        <f t="shared" si="33"/>
        <v>Notactive</v>
      </c>
      <c r="BN438" s="209" t="str">
        <f t="shared" si="34"/>
        <v>Notactive</v>
      </c>
    </row>
    <row r="439" spans="1:66" ht="12" customHeight="1">
      <c r="A439" s="118" t="s">
        <v>2912</v>
      </c>
      <c r="B439" s="118" t="s">
        <v>2913</v>
      </c>
      <c r="C439" s="244" t="s">
        <v>2911</v>
      </c>
      <c r="D439" s="245" t="s">
        <v>4163</v>
      </c>
      <c r="E439" s="245"/>
      <c r="F439" s="66" t="s">
        <v>74</v>
      </c>
      <c r="G439" s="66"/>
      <c r="H439"/>
      <c r="I439"/>
      <c r="J439" s="29">
        <v>0</v>
      </c>
      <c r="K439" s="114">
        <v>1614</v>
      </c>
      <c r="L439" s="115">
        <v>1618</v>
      </c>
      <c r="M439" s="240" t="str">
        <f>CONCATENATE(LEFT(K439,3),"0")</f>
        <v>1610</v>
      </c>
      <c r="N439" s="240" t="str">
        <f>CONCATENATE(LEFT(L439,3),"0")</f>
        <v>1610</v>
      </c>
      <c r="O439" s="30">
        <f>L439-K439</f>
        <v>4</v>
      </c>
      <c r="P439" s="27">
        <v>0</v>
      </c>
      <c r="Q439" s="27">
        <v>0</v>
      </c>
      <c r="R439"/>
      <c r="S439" s="248"/>
      <c r="T439" s="35" t="s">
        <v>103</v>
      </c>
      <c r="U439" s="104">
        <v>51.0167</v>
      </c>
      <c r="V439" s="124">
        <v>4.4667000000000003</v>
      </c>
      <c r="W439" s="32">
        <v>0</v>
      </c>
      <c r="X439" s="33">
        <v>0</v>
      </c>
      <c r="Y439" s="127">
        <v>0</v>
      </c>
      <c r="Z439" s="133"/>
      <c r="AA439" s="249"/>
      <c r="AB439"/>
      <c r="AC439"/>
      <c r="AD439" s="249"/>
      <c r="AE439"/>
      <c r="AF439" s="248"/>
      <c r="AG439" s="249"/>
      <c r="AH439"/>
      <c r="AI439" s="248"/>
      <c r="AJ439" s="249"/>
      <c r="AK439"/>
      <c r="AL439" s="248"/>
      <c r="AM439" s="251"/>
      <c r="AN439" s="250"/>
      <c r="AO439"/>
      <c r="AP439"/>
      <c r="AQ439"/>
      <c r="AR439"/>
      <c r="AS439"/>
      <c r="AT439" s="249"/>
      <c r="AU439" s="248"/>
      <c r="AV439" s="249"/>
      <c r="AW439" s="248"/>
      <c r="AX439" s="249"/>
      <c r="AY439" s="249">
        <v>1</v>
      </c>
      <c r="AZ439" s="162">
        <f>IF(AND(K439&lt;=1570,L439&gt;=1540),1,0)</f>
        <v>0</v>
      </c>
      <c r="BA439" s="162">
        <f>IF(AND(K439&lt;=1608,L439&gt;=1571),1,0)</f>
        <v>0</v>
      </c>
      <c r="BB439" s="162">
        <f>IF(AND(K439&lt;=1621,L439&gt;=1609),1,0)</f>
        <v>1</v>
      </c>
      <c r="BC439" s="162">
        <f>IF(AND(K439&lt;=1648,L439&gt;=1622),1,0)</f>
        <v>0</v>
      </c>
      <c r="BD439" s="162">
        <f>IF(AND(K439&lt;=1680,L439&gt;=1649),1,0)</f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 s="209" t="str">
        <f t="shared" si="30"/>
        <v>Notactive</v>
      </c>
      <c r="BK439" s="209" t="str">
        <f t="shared" si="31"/>
        <v>Notactive</v>
      </c>
      <c r="BL439" s="209" t="str">
        <f t="shared" si="32"/>
        <v>Stayer</v>
      </c>
      <c r="BM439" s="209" t="str">
        <f t="shared" si="33"/>
        <v>Notactive</v>
      </c>
      <c r="BN439" s="209" t="str">
        <f t="shared" si="34"/>
        <v>Notactive</v>
      </c>
    </row>
    <row r="440" spans="1:66" ht="12" customHeight="1">
      <c r="A440" s="260" t="s">
        <v>2916</v>
      </c>
      <c r="B440" s="118" t="s">
        <v>2917</v>
      </c>
      <c r="C440" s="244" t="s">
        <v>2915</v>
      </c>
      <c r="D440" s="245" t="s">
        <v>4163</v>
      </c>
      <c r="E440" s="245"/>
      <c r="F440" s="66" t="s">
        <v>43</v>
      </c>
      <c r="G440" s="66"/>
      <c r="H440"/>
      <c r="I440"/>
      <c r="J440" s="29">
        <v>0</v>
      </c>
      <c r="K440" s="114">
        <v>1614</v>
      </c>
      <c r="L440" s="115">
        <v>1618</v>
      </c>
      <c r="M440" s="240" t="str">
        <f>CONCATENATE(LEFT(K440,3),"0")</f>
        <v>1610</v>
      </c>
      <c r="N440" s="240" t="str">
        <f>CONCATENATE(LEFT(L440,3),"0")</f>
        <v>1610</v>
      </c>
      <c r="O440" s="30">
        <f>L440-K440</f>
        <v>4</v>
      </c>
      <c r="P440" s="27">
        <v>0</v>
      </c>
      <c r="Q440" s="27">
        <v>0</v>
      </c>
      <c r="R440"/>
      <c r="S440" s="248"/>
      <c r="T440" s="35" t="s">
        <v>103</v>
      </c>
      <c r="U440" s="104">
        <v>51.0167</v>
      </c>
      <c r="V440" s="124">
        <v>4.4667000000000003</v>
      </c>
      <c r="W440" s="32">
        <v>0</v>
      </c>
      <c r="X440" s="33">
        <v>0</v>
      </c>
      <c r="Y440" s="127">
        <v>0</v>
      </c>
      <c r="Z440" s="133"/>
      <c r="AA440" s="265"/>
      <c r="AB440"/>
      <c r="AC440"/>
      <c r="AD440" s="249"/>
      <c r="AE440"/>
      <c r="AF440" s="248"/>
      <c r="AG440" s="265"/>
      <c r="AH440"/>
      <c r="AI440" s="248"/>
      <c r="AJ440" s="265"/>
      <c r="AK440"/>
      <c r="AL440" s="248"/>
      <c r="AM440" s="248"/>
      <c r="AN440" s="250"/>
      <c r="AO440"/>
      <c r="AP440"/>
      <c r="AQ440"/>
      <c r="AR440"/>
      <c r="AS440"/>
      <c r="AT440" s="249"/>
      <c r="AU440" s="248"/>
      <c r="AV440" s="249"/>
      <c r="AW440" s="248"/>
      <c r="AX440" s="249"/>
      <c r="AY440" s="249">
        <v>1</v>
      </c>
      <c r="AZ440" s="162">
        <f>IF(AND(K440&lt;=1570,L440&gt;=1540),1,0)</f>
        <v>0</v>
      </c>
      <c r="BA440" s="162">
        <f>IF(AND(K440&lt;=1608,L440&gt;=1571),1,0)</f>
        <v>0</v>
      </c>
      <c r="BB440" s="162">
        <f>IF(AND(K440&lt;=1621,L440&gt;=1609),1,0)</f>
        <v>1</v>
      </c>
      <c r="BC440" s="162">
        <f>IF(AND(K440&lt;=1648,L440&gt;=1622),1,0)</f>
        <v>0</v>
      </c>
      <c r="BD440" s="162">
        <f>IF(AND(K440&lt;=1680,L440&gt;=1649),1,0)</f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 s="209" t="str">
        <f t="shared" si="30"/>
        <v>Notactive</v>
      </c>
      <c r="BK440" s="209" t="str">
        <f t="shared" si="31"/>
        <v>Notactive</v>
      </c>
      <c r="BL440" s="209" t="str">
        <f t="shared" si="32"/>
        <v>Stayer</v>
      </c>
      <c r="BM440" s="209" t="str">
        <f t="shared" si="33"/>
        <v>Notactive</v>
      </c>
      <c r="BN440" s="209" t="str">
        <f t="shared" si="34"/>
        <v>Notactive</v>
      </c>
    </row>
    <row r="441" spans="1:66" ht="12" customHeight="1">
      <c r="A441" s="259" t="s">
        <v>2919</v>
      </c>
      <c r="B441" s="118" t="s">
        <v>1694</v>
      </c>
      <c r="C441" s="242" t="s">
        <v>2918</v>
      </c>
      <c r="D441" s="245" t="s">
        <v>4163</v>
      </c>
      <c r="E441" s="246"/>
      <c r="F441" s="66" t="s">
        <v>74</v>
      </c>
      <c r="G441" s="66"/>
      <c r="H441"/>
      <c r="I441"/>
      <c r="J441" s="29">
        <v>0</v>
      </c>
      <c r="K441" s="114">
        <v>1614</v>
      </c>
      <c r="L441" s="115">
        <v>1618</v>
      </c>
      <c r="M441" s="240" t="str">
        <f>CONCATENATE(LEFT(K441,3),"0")</f>
        <v>1610</v>
      </c>
      <c r="N441" s="240" t="str">
        <f>CONCATENATE(LEFT(L441,3),"0")</f>
        <v>1610</v>
      </c>
      <c r="O441" s="30">
        <f>L441-K441</f>
        <v>4</v>
      </c>
      <c r="P441" s="27">
        <v>0</v>
      </c>
      <c r="Q441" s="27">
        <v>0</v>
      </c>
      <c r="R441"/>
      <c r="S441" s="248"/>
      <c r="T441" s="35" t="s">
        <v>103</v>
      </c>
      <c r="U441" s="104">
        <v>51.0167</v>
      </c>
      <c r="V441" s="124">
        <v>4.4667000000000003</v>
      </c>
      <c r="W441" s="32">
        <v>0</v>
      </c>
      <c r="X441" s="32">
        <v>0</v>
      </c>
      <c r="Y441" s="127">
        <v>0</v>
      </c>
      <c r="Z441" s="133"/>
      <c r="AA441" s="265"/>
      <c r="AB441"/>
      <c r="AC441"/>
      <c r="AD441" s="249"/>
      <c r="AE441"/>
      <c r="AF441" s="248"/>
      <c r="AG441" s="265"/>
      <c r="AH441"/>
      <c r="AI441" s="248"/>
      <c r="AJ441" s="265"/>
      <c r="AK441"/>
      <c r="AL441" s="248"/>
      <c r="AM441" s="248"/>
      <c r="AN441" s="250"/>
      <c r="AO441"/>
      <c r="AP441"/>
      <c r="AQ441"/>
      <c r="AR441"/>
      <c r="AS441"/>
      <c r="AT441" s="249"/>
      <c r="AU441" s="248"/>
      <c r="AV441" s="249"/>
      <c r="AW441" s="248"/>
      <c r="AX441" s="249"/>
      <c r="AY441" s="249">
        <v>1</v>
      </c>
      <c r="AZ441" s="162">
        <f>IF(AND(K441&lt;=1570,L441&gt;=1540),1,0)</f>
        <v>0</v>
      </c>
      <c r="BA441" s="162">
        <f>IF(AND(K441&lt;=1608,L441&gt;=1571),1,0)</f>
        <v>0</v>
      </c>
      <c r="BB441" s="162">
        <f>IF(AND(K441&lt;=1621,L441&gt;=1609),1,0)</f>
        <v>1</v>
      </c>
      <c r="BC441" s="162">
        <f>IF(AND(K441&lt;=1648,L441&gt;=1622),1,0)</f>
        <v>0</v>
      </c>
      <c r="BD441" s="162">
        <f>IF(AND(K441&lt;=1680,L441&gt;=1649),1,0)</f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 s="209" t="str">
        <f t="shared" si="30"/>
        <v>Notactive</v>
      </c>
      <c r="BK441" s="209" t="str">
        <f t="shared" si="31"/>
        <v>Notactive</v>
      </c>
      <c r="BL441" s="209" t="str">
        <f t="shared" si="32"/>
        <v>Stayer</v>
      </c>
      <c r="BM441" s="209" t="str">
        <f t="shared" si="33"/>
        <v>Notactive</v>
      </c>
      <c r="BN441" s="209" t="str">
        <f t="shared" si="34"/>
        <v>Notactive</v>
      </c>
    </row>
    <row r="442" spans="1:66" ht="12" customHeight="1">
      <c r="A442" s="118" t="s">
        <v>2921</v>
      </c>
      <c r="B442" s="118" t="s">
        <v>2419</v>
      </c>
      <c r="C442" s="244" t="s">
        <v>2920</v>
      </c>
      <c r="D442" s="245" t="s">
        <v>4163</v>
      </c>
      <c r="E442" s="245"/>
      <c r="F442" s="66" t="s">
        <v>43</v>
      </c>
      <c r="G442" s="66"/>
      <c r="H442"/>
      <c r="I442"/>
      <c r="J442" s="29">
        <v>0</v>
      </c>
      <c r="K442" s="114">
        <v>1614</v>
      </c>
      <c r="L442" s="115">
        <v>1618</v>
      </c>
      <c r="M442" s="240" t="str">
        <f>CONCATENATE(LEFT(K442,3),"0")</f>
        <v>1610</v>
      </c>
      <c r="N442" s="240" t="str">
        <f>CONCATENATE(LEFT(L442,3),"0")</f>
        <v>1610</v>
      </c>
      <c r="O442" s="30">
        <f>L442-K442</f>
        <v>4</v>
      </c>
      <c r="P442" s="27">
        <v>0</v>
      </c>
      <c r="Q442" s="27">
        <v>0</v>
      </c>
      <c r="R442"/>
      <c r="S442" s="248"/>
      <c r="T442" s="35" t="s">
        <v>103</v>
      </c>
      <c r="U442" s="104">
        <v>51.0167</v>
      </c>
      <c r="V442" s="124">
        <v>4.4667000000000003</v>
      </c>
      <c r="W442" s="32">
        <v>0</v>
      </c>
      <c r="X442" s="33">
        <v>0</v>
      </c>
      <c r="Y442" s="127">
        <v>0</v>
      </c>
      <c r="Z442" s="133"/>
      <c r="AA442" s="249"/>
      <c r="AB442"/>
      <c r="AC442"/>
      <c r="AD442" s="249"/>
      <c r="AE442"/>
      <c r="AF442" s="248"/>
      <c r="AG442" s="249"/>
      <c r="AH442"/>
      <c r="AI442" s="248"/>
      <c r="AJ442" s="249"/>
      <c r="AK442"/>
      <c r="AL442" s="248"/>
      <c r="AM442" s="251"/>
      <c r="AN442" s="250"/>
      <c r="AO442"/>
      <c r="AP442"/>
      <c r="AQ442"/>
      <c r="AR442"/>
      <c r="AS442"/>
      <c r="AT442" s="249"/>
      <c r="AU442" s="248"/>
      <c r="AV442" s="249"/>
      <c r="AW442" s="248"/>
      <c r="AX442" s="249"/>
      <c r="AY442" s="249">
        <v>1</v>
      </c>
      <c r="AZ442" s="162">
        <f>IF(AND(K442&lt;=1570,L442&gt;=1540),1,0)</f>
        <v>0</v>
      </c>
      <c r="BA442" s="162">
        <f>IF(AND(K442&lt;=1608,L442&gt;=1571),1,0)</f>
        <v>0</v>
      </c>
      <c r="BB442" s="162">
        <f>IF(AND(K442&lt;=1621,L442&gt;=1609),1,0)</f>
        <v>1</v>
      </c>
      <c r="BC442" s="162">
        <f>IF(AND(K442&lt;=1648,L442&gt;=1622),1,0)</f>
        <v>0</v>
      </c>
      <c r="BD442" s="162">
        <f>IF(AND(K442&lt;=1680,L442&gt;=1649),1,0)</f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 s="209" t="str">
        <f t="shared" si="30"/>
        <v>Notactive</v>
      </c>
      <c r="BK442" s="209" t="str">
        <f t="shared" si="31"/>
        <v>Notactive</v>
      </c>
      <c r="BL442" s="209" t="str">
        <f t="shared" si="32"/>
        <v>Stayer</v>
      </c>
      <c r="BM442" s="209" t="str">
        <f t="shared" si="33"/>
        <v>Notactive</v>
      </c>
      <c r="BN442" s="209" t="str">
        <f t="shared" si="34"/>
        <v>Notactive</v>
      </c>
    </row>
    <row r="443" spans="1:66" ht="12" customHeight="1">
      <c r="A443" s="118" t="s">
        <v>2923</v>
      </c>
      <c r="B443" s="118" t="s">
        <v>2924</v>
      </c>
      <c r="C443" s="242" t="s">
        <v>2922</v>
      </c>
      <c r="D443" s="245" t="s">
        <v>4163</v>
      </c>
      <c r="E443" s="246"/>
      <c r="F443" s="66" t="s">
        <v>43</v>
      </c>
      <c r="G443" s="66"/>
      <c r="H443"/>
      <c r="I443"/>
      <c r="J443" s="29">
        <v>0</v>
      </c>
      <c r="K443" s="114">
        <v>1614</v>
      </c>
      <c r="L443" s="115">
        <v>1618</v>
      </c>
      <c r="M443" s="240" t="str">
        <f>CONCATENATE(LEFT(K443,3),"0")</f>
        <v>1610</v>
      </c>
      <c r="N443" s="240" t="str">
        <f>CONCATENATE(LEFT(L443,3),"0")</f>
        <v>1610</v>
      </c>
      <c r="O443" s="30">
        <f>L443-K443</f>
        <v>4</v>
      </c>
      <c r="P443" s="27">
        <v>0</v>
      </c>
      <c r="Q443" s="27">
        <v>0</v>
      </c>
      <c r="R443"/>
      <c r="S443" s="248"/>
      <c r="T443" s="35" t="s">
        <v>103</v>
      </c>
      <c r="U443" s="104">
        <v>51.0167</v>
      </c>
      <c r="V443" s="124">
        <v>4.4667000000000003</v>
      </c>
      <c r="W443" s="32">
        <v>0</v>
      </c>
      <c r="X443" s="33">
        <v>0</v>
      </c>
      <c r="Y443" s="127">
        <v>0</v>
      </c>
      <c r="Z443" s="133"/>
      <c r="AA443" s="249"/>
      <c r="AB443"/>
      <c r="AC443"/>
      <c r="AD443" s="249"/>
      <c r="AE443"/>
      <c r="AF443" s="248"/>
      <c r="AG443" s="249"/>
      <c r="AH443"/>
      <c r="AI443" s="248"/>
      <c r="AJ443" s="249"/>
      <c r="AK443"/>
      <c r="AL443" s="248"/>
      <c r="AM443" s="251"/>
      <c r="AN443" s="250"/>
      <c r="AO443"/>
      <c r="AP443"/>
      <c r="AQ443"/>
      <c r="AR443"/>
      <c r="AS443"/>
      <c r="AT443" s="249"/>
      <c r="AU443" s="248"/>
      <c r="AV443" s="249"/>
      <c r="AW443" s="248"/>
      <c r="AX443" s="249"/>
      <c r="AY443" s="249">
        <v>1</v>
      </c>
      <c r="AZ443" s="162">
        <f>IF(AND(K443&lt;=1570,L443&gt;=1540),1,0)</f>
        <v>0</v>
      </c>
      <c r="BA443" s="162">
        <f>IF(AND(K443&lt;=1608,L443&gt;=1571),1,0)</f>
        <v>0</v>
      </c>
      <c r="BB443" s="162">
        <f>IF(AND(K443&lt;=1621,L443&gt;=1609),1,0)</f>
        <v>1</v>
      </c>
      <c r="BC443" s="162">
        <f>IF(AND(K443&lt;=1648,L443&gt;=1622),1,0)</f>
        <v>0</v>
      </c>
      <c r="BD443" s="162">
        <f>IF(AND(K443&lt;=1680,L443&gt;=1649),1,0)</f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 s="209" t="str">
        <f t="shared" si="30"/>
        <v>Notactive</v>
      </c>
      <c r="BK443" s="209" t="str">
        <f t="shared" si="31"/>
        <v>Notactive</v>
      </c>
      <c r="BL443" s="209" t="str">
        <f t="shared" si="32"/>
        <v>Stayer</v>
      </c>
      <c r="BM443" s="209" t="str">
        <f t="shared" si="33"/>
        <v>Notactive</v>
      </c>
      <c r="BN443" s="209" t="str">
        <f t="shared" si="34"/>
        <v>Notactive</v>
      </c>
    </row>
    <row r="444" spans="1:66" ht="12" customHeight="1">
      <c r="A444" s="118" t="s">
        <v>2926</v>
      </c>
      <c r="B444" s="118" t="s">
        <v>2927</v>
      </c>
      <c r="C444" s="244" t="s">
        <v>2925</v>
      </c>
      <c r="D444" s="245" t="s">
        <v>4163</v>
      </c>
      <c r="E444" s="245"/>
      <c r="F444" s="66" t="s">
        <v>43</v>
      </c>
      <c r="G444" s="66"/>
      <c r="H444"/>
      <c r="I444"/>
      <c r="J444" s="29">
        <v>0</v>
      </c>
      <c r="K444" s="114">
        <v>1614</v>
      </c>
      <c r="L444" s="115">
        <v>1618</v>
      </c>
      <c r="M444" s="240" t="str">
        <f>CONCATENATE(LEFT(K444,3),"0")</f>
        <v>1610</v>
      </c>
      <c r="N444" s="240" t="str">
        <f>CONCATENATE(LEFT(L444,3),"0")</f>
        <v>1610</v>
      </c>
      <c r="O444" s="30">
        <f>L444-K444</f>
        <v>4</v>
      </c>
      <c r="P444" s="27">
        <v>0</v>
      </c>
      <c r="Q444" s="27">
        <v>0</v>
      </c>
      <c r="R444"/>
      <c r="S444" s="248"/>
      <c r="T444" s="35" t="s">
        <v>103</v>
      </c>
      <c r="U444" s="104">
        <v>51.0167</v>
      </c>
      <c r="V444" s="124">
        <v>4.4667000000000003</v>
      </c>
      <c r="W444" s="32">
        <v>0</v>
      </c>
      <c r="X444" s="33">
        <v>0</v>
      </c>
      <c r="Y444" s="127">
        <v>0</v>
      </c>
      <c r="Z444" s="133"/>
      <c r="AA444" s="249"/>
      <c r="AB444"/>
      <c r="AC444"/>
      <c r="AD444" s="249"/>
      <c r="AE444"/>
      <c r="AF444" s="248"/>
      <c r="AG444" s="249"/>
      <c r="AH444"/>
      <c r="AI444" s="248"/>
      <c r="AJ444" s="249"/>
      <c r="AK444"/>
      <c r="AL444" s="248"/>
      <c r="AM444" s="251"/>
      <c r="AN444" s="250"/>
      <c r="AO444"/>
      <c r="AP444"/>
      <c r="AQ444"/>
      <c r="AR444"/>
      <c r="AS444"/>
      <c r="AT444" s="249"/>
      <c r="AU444" s="248"/>
      <c r="AV444" s="249"/>
      <c r="AW444" s="248"/>
      <c r="AX444" s="249"/>
      <c r="AY444" s="249">
        <v>1</v>
      </c>
      <c r="AZ444" s="162">
        <f>IF(AND(K444&lt;=1570,L444&gt;=1540),1,0)</f>
        <v>0</v>
      </c>
      <c r="BA444" s="162">
        <f>IF(AND(K444&lt;=1608,L444&gt;=1571),1,0)</f>
        <v>0</v>
      </c>
      <c r="BB444" s="162">
        <f>IF(AND(K444&lt;=1621,L444&gt;=1609),1,0)</f>
        <v>1</v>
      </c>
      <c r="BC444" s="162">
        <f>IF(AND(K444&lt;=1648,L444&gt;=1622),1,0)</f>
        <v>0</v>
      </c>
      <c r="BD444" s="162">
        <f>IF(AND(K444&lt;=1680,L444&gt;=1649),1,0)</f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 s="209" t="str">
        <f t="shared" si="30"/>
        <v>Notactive</v>
      </c>
      <c r="BK444" s="209" t="str">
        <f t="shared" si="31"/>
        <v>Notactive</v>
      </c>
      <c r="BL444" s="209" t="str">
        <f t="shared" si="32"/>
        <v>Stayer</v>
      </c>
      <c r="BM444" s="209" t="str">
        <f t="shared" si="33"/>
        <v>Notactive</v>
      </c>
      <c r="BN444" s="209" t="str">
        <f t="shared" si="34"/>
        <v>Notactive</v>
      </c>
    </row>
    <row r="445" spans="1:66" ht="12" customHeight="1">
      <c r="A445" s="118" t="s">
        <v>2929</v>
      </c>
      <c r="B445" s="118" t="s">
        <v>2930</v>
      </c>
      <c r="C445" s="242" t="s">
        <v>2928</v>
      </c>
      <c r="D445" s="245" t="s">
        <v>4163</v>
      </c>
      <c r="E445" s="246"/>
      <c r="F445" s="66" t="s">
        <v>43</v>
      </c>
      <c r="G445" s="66"/>
      <c r="H445"/>
      <c r="I445"/>
      <c r="J445" s="29">
        <v>0</v>
      </c>
      <c r="K445" s="114">
        <v>1614</v>
      </c>
      <c r="L445" s="115">
        <v>1618</v>
      </c>
      <c r="M445" s="240" t="str">
        <f>CONCATENATE(LEFT(K445,3),"0")</f>
        <v>1610</v>
      </c>
      <c r="N445" s="240" t="str">
        <f>CONCATENATE(LEFT(L445,3),"0")</f>
        <v>1610</v>
      </c>
      <c r="O445" s="30">
        <f>L445-K445</f>
        <v>4</v>
      </c>
      <c r="P445" s="27">
        <v>0</v>
      </c>
      <c r="Q445" s="27">
        <v>0</v>
      </c>
      <c r="R445"/>
      <c r="S445" s="248"/>
      <c r="T445" s="35" t="s">
        <v>103</v>
      </c>
      <c r="U445" s="104">
        <v>51.0167</v>
      </c>
      <c r="V445" s="124">
        <v>4.4667000000000003</v>
      </c>
      <c r="W445" s="32">
        <v>0</v>
      </c>
      <c r="X445" s="33">
        <v>0</v>
      </c>
      <c r="Y445" s="127">
        <v>0</v>
      </c>
      <c r="Z445" s="133"/>
      <c r="AA445" s="249"/>
      <c r="AB445"/>
      <c r="AC445"/>
      <c r="AD445" s="249"/>
      <c r="AE445"/>
      <c r="AF445" s="248"/>
      <c r="AG445" s="249"/>
      <c r="AH445"/>
      <c r="AI445" s="248"/>
      <c r="AJ445" s="249"/>
      <c r="AK445"/>
      <c r="AL445" s="248"/>
      <c r="AM445" s="251"/>
      <c r="AN445" s="250"/>
      <c r="AO445"/>
      <c r="AP445"/>
      <c r="AQ445"/>
      <c r="AR445"/>
      <c r="AS445"/>
      <c r="AT445" s="249"/>
      <c r="AU445" s="248"/>
      <c r="AV445" s="249"/>
      <c r="AW445" s="248"/>
      <c r="AX445" s="249"/>
      <c r="AY445" s="249">
        <v>1</v>
      </c>
      <c r="AZ445" s="162">
        <f>IF(AND(K445&lt;=1570,L445&gt;=1540),1,0)</f>
        <v>0</v>
      </c>
      <c r="BA445" s="162">
        <f>IF(AND(K445&lt;=1608,L445&gt;=1571),1,0)</f>
        <v>0</v>
      </c>
      <c r="BB445" s="162">
        <f>IF(AND(K445&lt;=1621,L445&gt;=1609),1,0)</f>
        <v>1</v>
      </c>
      <c r="BC445" s="162">
        <f>IF(AND(K445&lt;=1648,L445&gt;=1622),1,0)</f>
        <v>0</v>
      </c>
      <c r="BD445" s="162">
        <f>IF(AND(K445&lt;=1680,L445&gt;=1649),1,0)</f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 s="209" t="str">
        <f t="shared" si="30"/>
        <v>Notactive</v>
      </c>
      <c r="BK445" s="209" t="str">
        <f t="shared" si="31"/>
        <v>Notactive</v>
      </c>
      <c r="BL445" s="209" t="str">
        <f t="shared" si="32"/>
        <v>Stayer</v>
      </c>
      <c r="BM445" s="209" t="str">
        <f t="shared" si="33"/>
        <v>Notactive</v>
      </c>
      <c r="BN445" s="209" t="str">
        <f t="shared" si="34"/>
        <v>Notactive</v>
      </c>
    </row>
    <row r="446" spans="1:66" ht="12" customHeight="1">
      <c r="A446" s="118" t="s">
        <v>2932</v>
      </c>
      <c r="B446" s="118" t="s">
        <v>2933</v>
      </c>
      <c r="C446" s="244" t="s">
        <v>2931</v>
      </c>
      <c r="D446" s="245" t="s">
        <v>4163</v>
      </c>
      <c r="E446" s="245"/>
      <c r="F446" s="114" t="s">
        <v>344</v>
      </c>
      <c r="G446" s="114"/>
      <c r="H446"/>
      <c r="I446"/>
      <c r="J446" s="29">
        <v>0</v>
      </c>
      <c r="K446" s="114">
        <v>1614</v>
      </c>
      <c r="L446" s="115">
        <v>1618</v>
      </c>
      <c r="M446" s="240" t="str">
        <f>CONCATENATE(LEFT(K446,3),"0")</f>
        <v>1610</v>
      </c>
      <c r="N446" s="240" t="str">
        <f>CONCATENATE(LEFT(L446,3),"0")</f>
        <v>1610</v>
      </c>
      <c r="O446" s="30">
        <f>L446-K446</f>
        <v>4</v>
      </c>
      <c r="P446" s="27">
        <v>0</v>
      </c>
      <c r="Q446" s="27">
        <v>0</v>
      </c>
      <c r="R446"/>
      <c r="S446" s="248"/>
      <c r="T446" s="35" t="s">
        <v>103</v>
      </c>
      <c r="U446" s="104">
        <v>51.0167</v>
      </c>
      <c r="V446" s="124">
        <v>4.4667000000000003</v>
      </c>
      <c r="W446" s="32">
        <v>0</v>
      </c>
      <c r="X446" s="33">
        <v>0</v>
      </c>
      <c r="Y446" s="127">
        <v>0</v>
      </c>
      <c r="Z446" s="133"/>
      <c r="AA446" s="249"/>
      <c r="AB446"/>
      <c r="AC446"/>
      <c r="AD446" s="249"/>
      <c r="AE446"/>
      <c r="AF446" s="248"/>
      <c r="AG446" s="249"/>
      <c r="AH446"/>
      <c r="AI446" s="248"/>
      <c r="AJ446" s="249"/>
      <c r="AK446"/>
      <c r="AL446" s="248"/>
      <c r="AM446" s="251"/>
      <c r="AN446" s="250"/>
      <c r="AO446"/>
      <c r="AP446"/>
      <c r="AQ446"/>
      <c r="AR446"/>
      <c r="AS446"/>
      <c r="AT446" s="249"/>
      <c r="AU446" s="248"/>
      <c r="AV446" s="249"/>
      <c r="AW446" s="248"/>
      <c r="AX446" s="249"/>
      <c r="AY446" s="249">
        <v>1</v>
      </c>
      <c r="AZ446" s="162">
        <f>IF(AND(K446&lt;=1570,L446&gt;=1540),1,0)</f>
        <v>0</v>
      </c>
      <c r="BA446" s="162">
        <f>IF(AND(K446&lt;=1608,L446&gt;=1571),1,0)</f>
        <v>0</v>
      </c>
      <c r="BB446" s="162">
        <f>IF(AND(K446&lt;=1621,L446&gt;=1609),1,0)</f>
        <v>1</v>
      </c>
      <c r="BC446" s="162">
        <f>IF(AND(K446&lt;=1648,L446&gt;=1622),1,0)</f>
        <v>0</v>
      </c>
      <c r="BD446" s="162">
        <f>IF(AND(K446&lt;=1680,L446&gt;=1649),1,0)</f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 s="209" t="str">
        <f t="shared" si="30"/>
        <v>Notactive</v>
      </c>
      <c r="BK446" s="209" t="str">
        <f t="shared" si="31"/>
        <v>Notactive</v>
      </c>
      <c r="BL446" s="209" t="str">
        <f t="shared" si="32"/>
        <v>Stayer</v>
      </c>
      <c r="BM446" s="209" t="str">
        <f t="shared" si="33"/>
        <v>Notactive</v>
      </c>
      <c r="BN446" s="209" t="str">
        <f t="shared" si="34"/>
        <v>Notactive</v>
      </c>
    </row>
    <row r="447" spans="1:66" ht="12" customHeight="1">
      <c r="A447" s="118" t="s">
        <v>2935</v>
      </c>
      <c r="B447" s="118" t="s">
        <v>2936</v>
      </c>
      <c r="C447" s="242" t="s">
        <v>2934</v>
      </c>
      <c r="D447" s="245" t="s">
        <v>4163</v>
      </c>
      <c r="E447" s="246"/>
      <c r="F447" s="66" t="s">
        <v>43</v>
      </c>
      <c r="G447" s="66"/>
      <c r="H447"/>
      <c r="I447"/>
      <c r="J447" s="29">
        <v>0</v>
      </c>
      <c r="K447" s="114">
        <v>1614</v>
      </c>
      <c r="L447" s="115">
        <v>1618</v>
      </c>
      <c r="M447" s="240" t="str">
        <f>CONCATENATE(LEFT(K447,3),"0")</f>
        <v>1610</v>
      </c>
      <c r="N447" s="240" t="str">
        <f>CONCATENATE(LEFT(L447,3),"0")</f>
        <v>1610</v>
      </c>
      <c r="O447" s="30">
        <f>L447-K447</f>
        <v>4</v>
      </c>
      <c r="P447" s="27">
        <v>0</v>
      </c>
      <c r="Q447" s="27">
        <v>0</v>
      </c>
      <c r="R447"/>
      <c r="S447" s="248"/>
      <c r="T447" s="35" t="s">
        <v>103</v>
      </c>
      <c r="U447" s="104">
        <v>51.0167</v>
      </c>
      <c r="V447" s="124">
        <v>4.4667000000000003</v>
      </c>
      <c r="W447" s="32">
        <v>0</v>
      </c>
      <c r="X447" s="33">
        <v>0</v>
      </c>
      <c r="Y447" s="127">
        <v>0</v>
      </c>
      <c r="Z447" s="133"/>
      <c r="AA447" s="249"/>
      <c r="AB447"/>
      <c r="AC447"/>
      <c r="AD447" s="249"/>
      <c r="AE447"/>
      <c r="AF447" s="248"/>
      <c r="AG447" s="249"/>
      <c r="AH447"/>
      <c r="AI447" s="248"/>
      <c r="AJ447" s="249"/>
      <c r="AK447"/>
      <c r="AL447" s="248"/>
      <c r="AM447" s="251"/>
      <c r="AN447" s="250"/>
      <c r="AO447"/>
      <c r="AP447"/>
      <c r="AQ447"/>
      <c r="AR447"/>
      <c r="AS447"/>
      <c r="AT447" s="249"/>
      <c r="AU447" s="248"/>
      <c r="AV447" s="249"/>
      <c r="AW447" s="248"/>
      <c r="AX447" s="249"/>
      <c r="AY447" s="249">
        <v>1</v>
      </c>
      <c r="AZ447" s="162">
        <f>IF(AND(K447&lt;=1570,L447&gt;=1540),1,0)</f>
        <v>0</v>
      </c>
      <c r="BA447" s="162">
        <f>IF(AND(K447&lt;=1608,L447&gt;=1571),1,0)</f>
        <v>0</v>
      </c>
      <c r="BB447" s="162">
        <f>IF(AND(K447&lt;=1621,L447&gt;=1609),1,0)</f>
        <v>1</v>
      </c>
      <c r="BC447" s="162">
        <f>IF(AND(K447&lt;=1648,L447&gt;=1622),1,0)</f>
        <v>0</v>
      </c>
      <c r="BD447" s="162">
        <f>IF(AND(K447&lt;=1680,L447&gt;=1649),1,0)</f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 s="209" t="str">
        <f t="shared" si="30"/>
        <v>Notactive</v>
      </c>
      <c r="BK447" s="209" t="str">
        <f t="shared" si="31"/>
        <v>Notactive</v>
      </c>
      <c r="BL447" s="209" t="str">
        <f t="shared" si="32"/>
        <v>Stayer</v>
      </c>
      <c r="BM447" s="209" t="str">
        <f t="shared" si="33"/>
        <v>Notactive</v>
      </c>
      <c r="BN447" s="209" t="str">
        <f t="shared" si="34"/>
        <v>Notactive</v>
      </c>
    </row>
    <row r="448" spans="1:66" ht="12" customHeight="1">
      <c r="A448" s="118" t="s">
        <v>2939</v>
      </c>
      <c r="B448" s="118" t="s">
        <v>2940</v>
      </c>
      <c r="C448" s="242" t="s">
        <v>2938</v>
      </c>
      <c r="D448" s="245" t="s">
        <v>4163</v>
      </c>
      <c r="E448" s="246"/>
      <c r="F448" s="66" t="s">
        <v>43</v>
      </c>
      <c r="G448" s="66"/>
      <c r="H448"/>
      <c r="I448"/>
      <c r="J448" s="29">
        <v>0</v>
      </c>
      <c r="K448" s="114">
        <v>1614</v>
      </c>
      <c r="L448" s="115">
        <v>1618</v>
      </c>
      <c r="M448" s="240" t="str">
        <f>CONCATENATE(LEFT(K448,3),"0")</f>
        <v>1610</v>
      </c>
      <c r="N448" s="240" t="str">
        <f>CONCATENATE(LEFT(L448,3),"0")</f>
        <v>1610</v>
      </c>
      <c r="O448" s="30">
        <f>L448-K448</f>
        <v>4</v>
      </c>
      <c r="P448" s="27">
        <v>0</v>
      </c>
      <c r="Q448" s="27">
        <v>0</v>
      </c>
      <c r="R448"/>
      <c r="S448" s="248"/>
      <c r="T448" s="35" t="s">
        <v>103</v>
      </c>
      <c r="U448" s="104">
        <v>51.0167</v>
      </c>
      <c r="V448" s="124">
        <v>4.4667000000000003</v>
      </c>
      <c r="W448" s="32">
        <v>0</v>
      </c>
      <c r="X448" s="33">
        <v>0</v>
      </c>
      <c r="Y448" s="127">
        <v>0</v>
      </c>
      <c r="Z448" s="133"/>
      <c r="AA448" s="249"/>
      <c r="AB448"/>
      <c r="AC448"/>
      <c r="AD448" s="249"/>
      <c r="AE448"/>
      <c r="AF448" s="248"/>
      <c r="AG448" s="249"/>
      <c r="AH448"/>
      <c r="AI448" s="248"/>
      <c r="AJ448" s="249"/>
      <c r="AK448"/>
      <c r="AL448" s="248"/>
      <c r="AM448" s="251"/>
      <c r="AN448" s="250"/>
      <c r="AO448"/>
      <c r="AP448"/>
      <c r="AQ448"/>
      <c r="AR448"/>
      <c r="AS448"/>
      <c r="AT448" s="249"/>
      <c r="AU448" s="248"/>
      <c r="AV448" s="249"/>
      <c r="AW448" s="248"/>
      <c r="AX448" s="249"/>
      <c r="AY448" s="249">
        <v>1</v>
      </c>
      <c r="AZ448" s="162">
        <f>IF(AND(K448&lt;=1570,L448&gt;=1540),1,0)</f>
        <v>0</v>
      </c>
      <c r="BA448" s="162">
        <f>IF(AND(K448&lt;=1608,L448&gt;=1571),1,0)</f>
        <v>0</v>
      </c>
      <c r="BB448" s="162">
        <f>IF(AND(K448&lt;=1621,L448&gt;=1609),1,0)</f>
        <v>1</v>
      </c>
      <c r="BC448" s="162">
        <f>IF(AND(K448&lt;=1648,L448&gt;=1622),1,0)</f>
        <v>0</v>
      </c>
      <c r="BD448" s="162">
        <f>IF(AND(K448&lt;=1680,L448&gt;=1649),1,0)</f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 s="209" t="str">
        <f t="shared" si="30"/>
        <v>Notactive</v>
      </c>
      <c r="BK448" s="209" t="str">
        <f t="shared" si="31"/>
        <v>Notactive</v>
      </c>
      <c r="BL448" s="209" t="str">
        <f t="shared" si="32"/>
        <v>Stayer</v>
      </c>
      <c r="BM448" s="209" t="str">
        <f t="shared" si="33"/>
        <v>Notactive</v>
      </c>
      <c r="BN448" s="209" t="str">
        <f t="shared" si="34"/>
        <v>Notactive</v>
      </c>
    </row>
    <row r="449" spans="1:66" ht="12" customHeight="1">
      <c r="A449" s="118" t="s">
        <v>2942</v>
      </c>
      <c r="B449" s="118" t="s">
        <v>2858</v>
      </c>
      <c r="C449" s="244" t="s">
        <v>2941</v>
      </c>
      <c r="D449" s="245" t="s">
        <v>4163</v>
      </c>
      <c r="E449" s="245"/>
      <c r="F449" s="66" t="s">
        <v>43</v>
      </c>
      <c r="G449" s="66"/>
      <c r="H449"/>
      <c r="I449"/>
      <c r="J449" s="29">
        <v>0</v>
      </c>
      <c r="K449" s="114">
        <v>1614</v>
      </c>
      <c r="L449" s="115">
        <v>1618</v>
      </c>
      <c r="M449" s="240" t="str">
        <f>CONCATENATE(LEFT(K449,3),"0")</f>
        <v>1610</v>
      </c>
      <c r="N449" s="240" t="str">
        <f>CONCATENATE(LEFT(L449,3),"0")</f>
        <v>1610</v>
      </c>
      <c r="O449" s="30">
        <f>L449-K449</f>
        <v>4</v>
      </c>
      <c r="P449" s="27">
        <v>0</v>
      </c>
      <c r="Q449" s="27">
        <v>0</v>
      </c>
      <c r="R449"/>
      <c r="S449" s="248"/>
      <c r="T449" s="35" t="s">
        <v>103</v>
      </c>
      <c r="U449" s="104">
        <v>51.0167</v>
      </c>
      <c r="V449" s="124">
        <v>4.4667000000000003</v>
      </c>
      <c r="W449" s="32">
        <v>0</v>
      </c>
      <c r="X449" s="33">
        <v>0</v>
      </c>
      <c r="Y449" s="127">
        <v>0</v>
      </c>
      <c r="Z449" s="133"/>
      <c r="AA449" s="249"/>
      <c r="AB449"/>
      <c r="AC449"/>
      <c r="AD449" s="249"/>
      <c r="AE449"/>
      <c r="AF449" s="248"/>
      <c r="AG449" s="249"/>
      <c r="AH449"/>
      <c r="AI449" s="248"/>
      <c r="AJ449" s="249"/>
      <c r="AK449"/>
      <c r="AL449" s="248"/>
      <c r="AM449" s="251"/>
      <c r="AN449" s="250"/>
      <c r="AO449"/>
      <c r="AP449"/>
      <c r="AQ449"/>
      <c r="AR449"/>
      <c r="AS449"/>
      <c r="AT449" s="249"/>
      <c r="AU449" s="248"/>
      <c r="AV449" s="249"/>
      <c r="AW449" s="248"/>
      <c r="AX449" s="249"/>
      <c r="AY449" s="249">
        <v>1</v>
      </c>
      <c r="AZ449" s="162">
        <f>IF(AND(K449&lt;=1570,L449&gt;=1540),1,0)</f>
        <v>0</v>
      </c>
      <c r="BA449" s="162">
        <f>IF(AND(K449&lt;=1608,L449&gt;=1571),1,0)</f>
        <v>0</v>
      </c>
      <c r="BB449" s="162">
        <f>IF(AND(K449&lt;=1621,L449&gt;=1609),1,0)</f>
        <v>1</v>
      </c>
      <c r="BC449" s="162">
        <f>IF(AND(K449&lt;=1648,L449&gt;=1622),1,0)</f>
        <v>0</v>
      </c>
      <c r="BD449" s="162">
        <f>IF(AND(K449&lt;=1680,L449&gt;=1649),1,0)</f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 s="209" t="str">
        <f t="shared" si="30"/>
        <v>Notactive</v>
      </c>
      <c r="BK449" s="209" t="str">
        <f t="shared" si="31"/>
        <v>Notactive</v>
      </c>
      <c r="BL449" s="209" t="str">
        <f t="shared" si="32"/>
        <v>Stayer</v>
      </c>
      <c r="BM449" s="209" t="str">
        <f t="shared" si="33"/>
        <v>Notactive</v>
      </c>
      <c r="BN449" s="209" t="str">
        <f t="shared" si="34"/>
        <v>Notactive</v>
      </c>
    </row>
    <row r="450" spans="1:66" ht="12" customHeight="1">
      <c r="A450" s="118" t="s">
        <v>2944</v>
      </c>
      <c r="B450" s="118" t="s">
        <v>2945</v>
      </c>
      <c r="C450" s="242" t="s">
        <v>2943</v>
      </c>
      <c r="D450" s="245" t="s">
        <v>4163</v>
      </c>
      <c r="E450" s="246"/>
      <c r="F450" s="66" t="s">
        <v>43</v>
      </c>
      <c r="G450" s="66"/>
      <c r="H450"/>
      <c r="I450"/>
      <c r="J450" s="29">
        <v>0</v>
      </c>
      <c r="K450" s="114">
        <v>1614</v>
      </c>
      <c r="L450" s="115">
        <v>1618</v>
      </c>
      <c r="M450" s="240" t="str">
        <f>CONCATENATE(LEFT(K450,3),"0")</f>
        <v>1610</v>
      </c>
      <c r="N450" s="240" t="str">
        <f>CONCATENATE(LEFT(L450,3),"0")</f>
        <v>1610</v>
      </c>
      <c r="O450" s="30">
        <f>L450-K450</f>
        <v>4</v>
      </c>
      <c r="P450" s="27">
        <v>0</v>
      </c>
      <c r="Q450" s="27">
        <v>0</v>
      </c>
      <c r="R450"/>
      <c r="S450" s="248"/>
      <c r="T450" s="35" t="s">
        <v>103</v>
      </c>
      <c r="U450" s="104">
        <v>51.0167</v>
      </c>
      <c r="V450" s="124">
        <v>4.4667000000000003</v>
      </c>
      <c r="W450" s="32">
        <v>0</v>
      </c>
      <c r="X450" s="33">
        <v>0</v>
      </c>
      <c r="Y450" s="127">
        <v>0</v>
      </c>
      <c r="Z450" s="133"/>
      <c r="AA450" s="249"/>
      <c r="AB450"/>
      <c r="AC450"/>
      <c r="AD450" s="249"/>
      <c r="AE450"/>
      <c r="AF450" s="248"/>
      <c r="AG450" s="249"/>
      <c r="AH450"/>
      <c r="AI450" s="248"/>
      <c r="AJ450" s="249"/>
      <c r="AK450"/>
      <c r="AL450" s="248"/>
      <c r="AM450" s="251"/>
      <c r="AN450" s="250"/>
      <c r="AO450"/>
      <c r="AP450"/>
      <c r="AQ450"/>
      <c r="AR450"/>
      <c r="AS450"/>
      <c r="AT450" s="249"/>
      <c r="AU450" s="248"/>
      <c r="AV450" s="249"/>
      <c r="AW450" s="248"/>
      <c r="AX450" s="249"/>
      <c r="AY450" s="249">
        <v>1</v>
      </c>
      <c r="AZ450" s="162">
        <f>IF(AND(K450&lt;=1570,L450&gt;=1540),1,0)</f>
        <v>0</v>
      </c>
      <c r="BA450" s="162">
        <f>IF(AND(K450&lt;=1608,L450&gt;=1571),1,0)</f>
        <v>0</v>
      </c>
      <c r="BB450" s="162">
        <f>IF(AND(K450&lt;=1621,L450&gt;=1609),1,0)</f>
        <v>1</v>
      </c>
      <c r="BC450" s="162">
        <f>IF(AND(K450&lt;=1648,L450&gt;=1622),1,0)</f>
        <v>0</v>
      </c>
      <c r="BD450" s="162">
        <f>IF(AND(K450&lt;=1680,L450&gt;=1649),1,0)</f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 s="209" t="str">
        <f t="shared" ref="BJ450:BJ513" si="35">IF(AND(AZ450=1,BE450=0),"Stayer",IF(AND(AZ450=1,BE450=1),"Leaver","Notactive"))</f>
        <v>Notactive</v>
      </c>
      <c r="BK450" s="209" t="str">
        <f t="shared" ref="BK450:BK513" si="36">IF(AND(BA450=1,BF450=0),"Stayer",IF(AND(BA450=1,BF450=1),"Leaver","Notactive"))</f>
        <v>Notactive</v>
      </c>
      <c r="BL450" s="209" t="str">
        <f t="shared" ref="BL450:BL513" si="37">IF(AND(BB450=1,BG450=0),"Stayer",IF(AND(BB450=1,BG450=1),"Leaver","Notactive"))</f>
        <v>Stayer</v>
      </c>
      <c r="BM450" s="209" t="str">
        <f t="shared" ref="BM450:BM513" si="38">IF(AND(BC450=1,BH450=0),"Stayer",IF(AND(BC450=1,BH450=1),"Leaver","Notactive"))</f>
        <v>Notactive</v>
      </c>
      <c r="BN450" s="209" t="str">
        <f t="shared" ref="BN450:BN513" si="39">IF(AND(BD450=1,BI450=0),"Stayer",IF(AND(BD450=1,BI450=1),"Leaver","Notactive"))</f>
        <v>Notactive</v>
      </c>
    </row>
    <row r="451" spans="1:66" ht="12" customHeight="1">
      <c r="A451" s="118" t="s">
        <v>2947</v>
      </c>
      <c r="B451" s="118" t="s">
        <v>2948</v>
      </c>
      <c r="C451" s="244" t="s">
        <v>2946</v>
      </c>
      <c r="D451" s="245" t="s">
        <v>4163</v>
      </c>
      <c r="E451" s="245"/>
      <c r="F451" s="66" t="s">
        <v>74</v>
      </c>
      <c r="G451" s="66"/>
      <c r="H451"/>
      <c r="I451"/>
      <c r="J451" s="29">
        <v>0</v>
      </c>
      <c r="K451" s="114">
        <v>1614</v>
      </c>
      <c r="L451" s="115">
        <v>1618</v>
      </c>
      <c r="M451" s="240" t="str">
        <f>CONCATENATE(LEFT(K451,3),"0")</f>
        <v>1610</v>
      </c>
      <c r="N451" s="240" t="str">
        <f>CONCATENATE(LEFT(L451,3),"0")</f>
        <v>1610</v>
      </c>
      <c r="O451" s="30">
        <f>L451-K451</f>
        <v>4</v>
      </c>
      <c r="P451" s="27">
        <v>0</v>
      </c>
      <c r="Q451" s="27">
        <v>0</v>
      </c>
      <c r="R451"/>
      <c r="S451" s="248"/>
      <c r="T451" s="35" t="s">
        <v>103</v>
      </c>
      <c r="U451" s="104">
        <v>51.0167</v>
      </c>
      <c r="V451" s="124">
        <v>4.4667000000000003</v>
      </c>
      <c r="W451" s="32">
        <v>0</v>
      </c>
      <c r="X451" s="33">
        <v>0</v>
      </c>
      <c r="Y451" s="127">
        <v>0</v>
      </c>
      <c r="Z451" s="133"/>
      <c r="AA451" s="249"/>
      <c r="AB451"/>
      <c r="AC451"/>
      <c r="AD451" s="249"/>
      <c r="AE451"/>
      <c r="AF451" s="248"/>
      <c r="AG451" s="249"/>
      <c r="AH451"/>
      <c r="AI451" s="248"/>
      <c r="AJ451" s="249"/>
      <c r="AK451"/>
      <c r="AL451" s="248"/>
      <c r="AM451" s="251"/>
      <c r="AN451" s="250"/>
      <c r="AO451"/>
      <c r="AP451"/>
      <c r="AQ451"/>
      <c r="AR451"/>
      <c r="AS451"/>
      <c r="AT451" s="249"/>
      <c r="AU451" s="248"/>
      <c r="AV451" s="249"/>
      <c r="AW451" s="248"/>
      <c r="AX451" s="249"/>
      <c r="AY451" s="249">
        <v>1</v>
      </c>
      <c r="AZ451" s="162">
        <f>IF(AND(K451&lt;=1570,L451&gt;=1540),1,0)</f>
        <v>0</v>
      </c>
      <c r="BA451" s="162">
        <f>IF(AND(K451&lt;=1608,L451&gt;=1571),1,0)</f>
        <v>0</v>
      </c>
      <c r="BB451" s="162">
        <f>IF(AND(K451&lt;=1621,L451&gt;=1609),1,0)</f>
        <v>1</v>
      </c>
      <c r="BC451" s="162">
        <f>IF(AND(K451&lt;=1648,L451&gt;=1622),1,0)</f>
        <v>0</v>
      </c>
      <c r="BD451" s="162">
        <f>IF(AND(K451&lt;=1680,L451&gt;=1649),1,0)</f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 s="209" t="str">
        <f t="shared" si="35"/>
        <v>Notactive</v>
      </c>
      <c r="BK451" s="209" t="str">
        <f t="shared" si="36"/>
        <v>Notactive</v>
      </c>
      <c r="BL451" s="209" t="str">
        <f t="shared" si="37"/>
        <v>Stayer</v>
      </c>
      <c r="BM451" s="209" t="str">
        <f t="shared" si="38"/>
        <v>Notactive</v>
      </c>
      <c r="BN451" s="209" t="str">
        <f t="shared" si="39"/>
        <v>Notactive</v>
      </c>
    </row>
    <row r="452" spans="1:66" ht="12" customHeight="1">
      <c r="A452" s="118" t="s">
        <v>2950</v>
      </c>
      <c r="B452" s="118" t="s">
        <v>2519</v>
      </c>
      <c r="C452" s="242" t="s">
        <v>2949</v>
      </c>
      <c r="D452" s="245" t="s">
        <v>4163</v>
      </c>
      <c r="E452" s="246"/>
      <c r="F452" s="66" t="s">
        <v>43</v>
      </c>
      <c r="G452" s="66"/>
      <c r="H452"/>
      <c r="I452"/>
      <c r="J452" s="29">
        <v>0</v>
      </c>
      <c r="K452" s="114">
        <v>1614</v>
      </c>
      <c r="L452" s="115">
        <v>1618</v>
      </c>
      <c r="M452" s="240" t="str">
        <f>CONCATENATE(LEFT(K452,3),"0")</f>
        <v>1610</v>
      </c>
      <c r="N452" s="240" t="str">
        <f>CONCATENATE(LEFT(L452,3),"0")</f>
        <v>1610</v>
      </c>
      <c r="O452" s="30">
        <f>L452-K452</f>
        <v>4</v>
      </c>
      <c r="P452" s="27">
        <v>0</v>
      </c>
      <c r="Q452" s="27">
        <v>0</v>
      </c>
      <c r="R452"/>
      <c r="S452" s="248"/>
      <c r="T452" s="35" t="s">
        <v>103</v>
      </c>
      <c r="U452" s="104">
        <v>51.0167</v>
      </c>
      <c r="V452" s="124">
        <v>4.4667000000000003</v>
      </c>
      <c r="W452" s="32">
        <v>0</v>
      </c>
      <c r="X452" s="33">
        <v>0</v>
      </c>
      <c r="Y452" s="127">
        <v>0</v>
      </c>
      <c r="Z452" s="133"/>
      <c r="AA452" s="249"/>
      <c r="AB452"/>
      <c r="AC452"/>
      <c r="AD452" s="249"/>
      <c r="AE452"/>
      <c r="AF452" s="248"/>
      <c r="AG452" s="249"/>
      <c r="AH452"/>
      <c r="AI452" s="248"/>
      <c r="AJ452" s="249"/>
      <c r="AK452"/>
      <c r="AL452" s="248"/>
      <c r="AM452" s="251"/>
      <c r="AN452" s="250"/>
      <c r="AO452"/>
      <c r="AP452"/>
      <c r="AQ452"/>
      <c r="AR452"/>
      <c r="AS452"/>
      <c r="AT452" s="249"/>
      <c r="AU452" s="248"/>
      <c r="AV452" s="249"/>
      <c r="AW452" s="248"/>
      <c r="AX452" s="249"/>
      <c r="AY452" s="249">
        <v>1</v>
      </c>
      <c r="AZ452" s="162">
        <f>IF(AND(K452&lt;=1570,L452&gt;=1540),1,0)</f>
        <v>0</v>
      </c>
      <c r="BA452" s="162">
        <f>IF(AND(K452&lt;=1608,L452&gt;=1571),1,0)</f>
        <v>0</v>
      </c>
      <c r="BB452" s="162">
        <f>IF(AND(K452&lt;=1621,L452&gt;=1609),1,0)</f>
        <v>1</v>
      </c>
      <c r="BC452" s="162">
        <f>IF(AND(K452&lt;=1648,L452&gt;=1622),1,0)</f>
        <v>0</v>
      </c>
      <c r="BD452" s="162">
        <f>IF(AND(K452&lt;=1680,L452&gt;=1649),1,0)</f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 s="209" t="str">
        <f t="shared" si="35"/>
        <v>Notactive</v>
      </c>
      <c r="BK452" s="209" t="str">
        <f t="shared" si="36"/>
        <v>Notactive</v>
      </c>
      <c r="BL452" s="209" t="str">
        <f t="shared" si="37"/>
        <v>Stayer</v>
      </c>
      <c r="BM452" s="209" t="str">
        <f t="shared" si="38"/>
        <v>Notactive</v>
      </c>
      <c r="BN452" s="209" t="str">
        <f t="shared" si="39"/>
        <v>Notactive</v>
      </c>
    </row>
    <row r="453" spans="1:66" ht="12" customHeight="1">
      <c r="A453" s="118" t="s">
        <v>2952</v>
      </c>
      <c r="B453" s="118" t="s">
        <v>2953</v>
      </c>
      <c r="C453" s="244" t="s">
        <v>2951</v>
      </c>
      <c r="D453" s="245" t="s">
        <v>4163</v>
      </c>
      <c r="E453" s="245"/>
      <c r="F453" s="66" t="s">
        <v>43</v>
      </c>
      <c r="G453" s="66"/>
      <c r="H453"/>
      <c r="I453"/>
      <c r="J453" s="29">
        <v>0</v>
      </c>
      <c r="K453" s="114">
        <v>1614</v>
      </c>
      <c r="L453" s="115">
        <v>1618</v>
      </c>
      <c r="M453" s="240" t="str">
        <f>CONCATENATE(LEFT(K453,3),"0")</f>
        <v>1610</v>
      </c>
      <c r="N453" s="240" t="str">
        <f>CONCATENATE(LEFT(L453,3),"0")</f>
        <v>1610</v>
      </c>
      <c r="O453" s="30">
        <f>L453-K453</f>
        <v>4</v>
      </c>
      <c r="P453" s="27">
        <v>0</v>
      </c>
      <c r="Q453" s="27">
        <v>0</v>
      </c>
      <c r="R453"/>
      <c r="S453" s="248"/>
      <c r="T453" s="35" t="s">
        <v>103</v>
      </c>
      <c r="U453" s="104">
        <v>51.0167</v>
      </c>
      <c r="V453" s="124">
        <v>4.4667000000000003</v>
      </c>
      <c r="W453" s="32">
        <v>0</v>
      </c>
      <c r="X453" s="33">
        <v>0</v>
      </c>
      <c r="Y453" s="127">
        <v>0</v>
      </c>
      <c r="Z453" s="133"/>
      <c r="AA453" s="249"/>
      <c r="AB453"/>
      <c r="AC453"/>
      <c r="AD453" s="249"/>
      <c r="AE453"/>
      <c r="AF453" s="248"/>
      <c r="AG453" s="249"/>
      <c r="AH453"/>
      <c r="AI453" s="248"/>
      <c r="AJ453" s="249"/>
      <c r="AK453"/>
      <c r="AL453" s="248"/>
      <c r="AM453" s="251"/>
      <c r="AN453" s="250"/>
      <c r="AO453"/>
      <c r="AP453"/>
      <c r="AQ453"/>
      <c r="AR453"/>
      <c r="AS453"/>
      <c r="AT453" s="249"/>
      <c r="AU453" s="248"/>
      <c r="AV453" s="249"/>
      <c r="AW453" s="248"/>
      <c r="AX453" s="249"/>
      <c r="AY453" s="249">
        <v>1</v>
      </c>
      <c r="AZ453" s="162">
        <f>IF(AND(K453&lt;=1570,L453&gt;=1540),1,0)</f>
        <v>0</v>
      </c>
      <c r="BA453" s="162">
        <f>IF(AND(K453&lt;=1608,L453&gt;=1571),1,0)</f>
        <v>0</v>
      </c>
      <c r="BB453" s="162">
        <f>IF(AND(K453&lt;=1621,L453&gt;=1609),1,0)</f>
        <v>1</v>
      </c>
      <c r="BC453" s="162">
        <f>IF(AND(K453&lt;=1648,L453&gt;=1622),1,0)</f>
        <v>0</v>
      </c>
      <c r="BD453" s="162">
        <f>IF(AND(K453&lt;=1680,L453&gt;=1649),1,0)</f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 s="209" t="str">
        <f t="shared" si="35"/>
        <v>Notactive</v>
      </c>
      <c r="BK453" s="209" t="str">
        <f t="shared" si="36"/>
        <v>Notactive</v>
      </c>
      <c r="BL453" s="209" t="str">
        <f t="shared" si="37"/>
        <v>Stayer</v>
      </c>
      <c r="BM453" s="209" t="str">
        <f t="shared" si="38"/>
        <v>Notactive</v>
      </c>
      <c r="BN453" s="209" t="str">
        <f t="shared" si="39"/>
        <v>Notactive</v>
      </c>
    </row>
    <row r="454" spans="1:66" ht="12" customHeight="1">
      <c r="A454" s="118" t="s">
        <v>2955</v>
      </c>
      <c r="B454" s="118" t="s">
        <v>2679</v>
      </c>
      <c r="C454" s="242" t="s">
        <v>2954</v>
      </c>
      <c r="D454" s="245" t="s">
        <v>4163</v>
      </c>
      <c r="E454" s="246"/>
      <c r="F454" s="114" t="s">
        <v>344</v>
      </c>
      <c r="G454" s="114"/>
      <c r="H454"/>
      <c r="I454"/>
      <c r="J454" s="29">
        <v>0</v>
      </c>
      <c r="K454" s="114">
        <v>1615</v>
      </c>
      <c r="L454" s="115">
        <v>1619</v>
      </c>
      <c r="M454" s="240" t="str">
        <f>CONCATENATE(LEFT(K454,3),"0")</f>
        <v>1610</v>
      </c>
      <c r="N454" s="240" t="str">
        <f>CONCATENATE(LEFT(L454,3),"0")</f>
        <v>1610</v>
      </c>
      <c r="O454" s="30">
        <f>L454-K454</f>
        <v>4</v>
      </c>
      <c r="P454" s="27">
        <v>0</v>
      </c>
      <c r="Q454" s="27">
        <v>0</v>
      </c>
      <c r="R454"/>
      <c r="S454" s="248"/>
      <c r="T454" s="35" t="s">
        <v>103</v>
      </c>
      <c r="U454" s="104">
        <v>51.0167</v>
      </c>
      <c r="V454" s="124">
        <v>4.4667000000000003</v>
      </c>
      <c r="W454" s="32">
        <v>0</v>
      </c>
      <c r="X454" s="33">
        <v>0</v>
      </c>
      <c r="Y454" s="127">
        <v>0</v>
      </c>
      <c r="Z454" s="133"/>
      <c r="AA454" s="249"/>
      <c r="AB454"/>
      <c r="AC454"/>
      <c r="AD454" s="249"/>
      <c r="AE454"/>
      <c r="AF454" s="248"/>
      <c r="AG454" s="249"/>
      <c r="AH454"/>
      <c r="AI454" s="248"/>
      <c r="AJ454" s="249"/>
      <c r="AK454"/>
      <c r="AL454" s="248"/>
      <c r="AM454" s="251"/>
      <c r="AN454" s="250"/>
      <c r="AO454"/>
      <c r="AP454"/>
      <c r="AQ454"/>
      <c r="AR454"/>
      <c r="AS454"/>
      <c r="AT454" s="249"/>
      <c r="AU454" s="248"/>
      <c r="AV454" s="249"/>
      <c r="AW454" s="248"/>
      <c r="AX454" s="249"/>
      <c r="AY454" s="249">
        <v>1</v>
      </c>
      <c r="AZ454" s="162">
        <f>IF(AND(K454&lt;=1570,L454&gt;=1540),1,0)</f>
        <v>0</v>
      </c>
      <c r="BA454" s="162">
        <f>IF(AND(K454&lt;=1608,L454&gt;=1571),1,0)</f>
        <v>0</v>
      </c>
      <c r="BB454" s="162">
        <f>IF(AND(K454&lt;=1621,L454&gt;=1609),1,0)</f>
        <v>1</v>
      </c>
      <c r="BC454" s="162">
        <f>IF(AND(K454&lt;=1648,L454&gt;=1622),1,0)</f>
        <v>0</v>
      </c>
      <c r="BD454" s="162">
        <f>IF(AND(K454&lt;=1680,L454&gt;=1649),1,0)</f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 s="209" t="str">
        <f t="shared" si="35"/>
        <v>Notactive</v>
      </c>
      <c r="BK454" s="209" t="str">
        <f t="shared" si="36"/>
        <v>Notactive</v>
      </c>
      <c r="BL454" s="209" t="str">
        <f t="shared" si="37"/>
        <v>Stayer</v>
      </c>
      <c r="BM454" s="209" t="str">
        <f t="shared" si="38"/>
        <v>Notactive</v>
      </c>
      <c r="BN454" s="209" t="str">
        <f t="shared" si="39"/>
        <v>Notactive</v>
      </c>
    </row>
    <row r="455" spans="1:66" ht="12" customHeight="1">
      <c r="A455" s="118" t="s">
        <v>2957</v>
      </c>
      <c r="B455" s="118" t="s">
        <v>2958</v>
      </c>
      <c r="C455" s="244" t="s">
        <v>2956</v>
      </c>
      <c r="D455" s="245" t="s">
        <v>4163</v>
      </c>
      <c r="E455" s="245"/>
      <c r="F455" s="66" t="s">
        <v>43</v>
      </c>
      <c r="G455" s="66"/>
      <c r="H455"/>
      <c r="I455"/>
      <c r="J455" s="29">
        <v>0</v>
      </c>
      <c r="K455" s="114">
        <v>1615</v>
      </c>
      <c r="L455" s="115">
        <v>1619</v>
      </c>
      <c r="M455" s="240" t="str">
        <f>CONCATENATE(LEFT(K455,3),"0")</f>
        <v>1610</v>
      </c>
      <c r="N455" s="240" t="str">
        <f>CONCATENATE(LEFT(L455,3),"0")</f>
        <v>1610</v>
      </c>
      <c r="O455" s="30">
        <f>L455-K455</f>
        <v>4</v>
      </c>
      <c r="P455" s="27">
        <v>0</v>
      </c>
      <c r="Q455" s="27">
        <v>0</v>
      </c>
      <c r="R455"/>
      <c r="S455" s="248"/>
      <c r="T455" s="35" t="s">
        <v>103</v>
      </c>
      <c r="U455" s="104">
        <v>51.0167</v>
      </c>
      <c r="V455" s="124">
        <v>4.4667000000000003</v>
      </c>
      <c r="W455" s="32">
        <v>0</v>
      </c>
      <c r="X455" s="33">
        <v>0</v>
      </c>
      <c r="Y455" s="127">
        <v>0</v>
      </c>
      <c r="Z455" s="133"/>
      <c r="AA455" s="249"/>
      <c r="AB455"/>
      <c r="AC455"/>
      <c r="AD455" s="249"/>
      <c r="AE455"/>
      <c r="AF455" s="248"/>
      <c r="AG455" s="249"/>
      <c r="AH455"/>
      <c r="AI455" s="248"/>
      <c r="AJ455" s="249"/>
      <c r="AK455"/>
      <c r="AL455" s="248"/>
      <c r="AM455" s="251"/>
      <c r="AN455" s="250"/>
      <c r="AO455"/>
      <c r="AP455"/>
      <c r="AQ455"/>
      <c r="AR455"/>
      <c r="AS455"/>
      <c r="AT455" s="249"/>
      <c r="AU455" s="248"/>
      <c r="AV455" s="249"/>
      <c r="AW455" s="248"/>
      <c r="AX455" s="249"/>
      <c r="AY455" s="249">
        <v>1</v>
      </c>
      <c r="AZ455" s="162">
        <f>IF(AND(K455&lt;=1570,L455&gt;=1540),1,0)</f>
        <v>0</v>
      </c>
      <c r="BA455" s="162">
        <f>IF(AND(K455&lt;=1608,L455&gt;=1571),1,0)</f>
        <v>0</v>
      </c>
      <c r="BB455" s="162">
        <f>IF(AND(K455&lt;=1621,L455&gt;=1609),1,0)</f>
        <v>1</v>
      </c>
      <c r="BC455" s="162">
        <f>IF(AND(K455&lt;=1648,L455&gt;=1622),1,0)</f>
        <v>0</v>
      </c>
      <c r="BD455" s="162">
        <f>IF(AND(K455&lt;=1680,L455&gt;=1649),1,0)</f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 s="209" t="str">
        <f t="shared" si="35"/>
        <v>Notactive</v>
      </c>
      <c r="BK455" s="209" t="str">
        <f t="shared" si="36"/>
        <v>Notactive</v>
      </c>
      <c r="BL455" s="209" t="str">
        <f t="shared" si="37"/>
        <v>Stayer</v>
      </c>
      <c r="BM455" s="209" t="str">
        <f t="shared" si="38"/>
        <v>Notactive</v>
      </c>
      <c r="BN455" s="209" t="str">
        <f t="shared" si="39"/>
        <v>Notactive</v>
      </c>
    </row>
    <row r="456" spans="1:66" ht="12" customHeight="1">
      <c r="A456" s="118" t="s">
        <v>2961</v>
      </c>
      <c r="B456" s="118" t="s">
        <v>2962</v>
      </c>
      <c r="C456" s="244" t="s">
        <v>2960</v>
      </c>
      <c r="D456" s="245" t="s">
        <v>4163</v>
      </c>
      <c r="E456" s="245"/>
      <c r="F456" s="66" t="s">
        <v>43</v>
      </c>
      <c r="G456" s="66"/>
      <c r="H456"/>
      <c r="I456"/>
      <c r="J456" s="29">
        <v>0</v>
      </c>
      <c r="K456" s="114">
        <v>1615</v>
      </c>
      <c r="L456" s="115">
        <v>1619</v>
      </c>
      <c r="M456" s="240" t="str">
        <f>CONCATENATE(LEFT(K456,3),"0")</f>
        <v>1610</v>
      </c>
      <c r="N456" s="240" t="str">
        <f>CONCATENATE(LEFT(L456,3),"0")</f>
        <v>1610</v>
      </c>
      <c r="O456" s="30">
        <f>L456-K456</f>
        <v>4</v>
      </c>
      <c r="P456" s="27">
        <v>0</v>
      </c>
      <c r="Q456" s="27">
        <v>0</v>
      </c>
      <c r="R456"/>
      <c r="S456" s="248"/>
      <c r="T456" s="35" t="s">
        <v>103</v>
      </c>
      <c r="U456" s="104">
        <v>51.0167</v>
      </c>
      <c r="V456" s="124">
        <v>4.4667000000000003</v>
      </c>
      <c r="W456" s="32">
        <v>0</v>
      </c>
      <c r="X456" s="33">
        <v>0</v>
      </c>
      <c r="Y456" s="127">
        <v>0</v>
      </c>
      <c r="Z456" s="133"/>
      <c r="AA456" s="249"/>
      <c r="AB456"/>
      <c r="AC456"/>
      <c r="AD456" s="249"/>
      <c r="AE456"/>
      <c r="AF456" s="248"/>
      <c r="AG456" s="249"/>
      <c r="AH456"/>
      <c r="AI456" s="248"/>
      <c r="AJ456" s="249"/>
      <c r="AK456"/>
      <c r="AL456" s="248"/>
      <c r="AM456" s="251"/>
      <c r="AN456" s="250"/>
      <c r="AO456"/>
      <c r="AP456"/>
      <c r="AQ456"/>
      <c r="AR456"/>
      <c r="AS456"/>
      <c r="AT456" s="249"/>
      <c r="AU456" s="248"/>
      <c r="AV456" s="249"/>
      <c r="AW456" s="248"/>
      <c r="AX456" s="249"/>
      <c r="AY456" s="249">
        <v>1</v>
      </c>
      <c r="AZ456" s="162">
        <f>IF(AND(K456&lt;=1570,L456&gt;=1540),1,0)</f>
        <v>0</v>
      </c>
      <c r="BA456" s="162">
        <f>IF(AND(K456&lt;=1608,L456&gt;=1571),1,0)</f>
        <v>0</v>
      </c>
      <c r="BB456" s="162">
        <f>IF(AND(K456&lt;=1621,L456&gt;=1609),1,0)</f>
        <v>1</v>
      </c>
      <c r="BC456" s="162">
        <f>IF(AND(K456&lt;=1648,L456&gt;=1622),1,0)</f>
        <v>0</v>
      </c>
      <c r="BD456" s="162">
        <f>IF(AND(K456&lt;=1680,L456&gt;=1649),1,0)</f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 s="209" t="str">
        <f t="shared" si="35"/>
        <v>Notactive</v>
      </c>
      <c r="BK456" s="209" t="str">
        <f t="shared" si="36"/>
        <v>Notactive</v>
      </c>
      <c r="BL456" s="209" t="str">
        <f t="shared" si="37"/>
        <v>Stayer</v>
      </c>
      <c r="BM456" s="209" t="str">
        <f t="shared" si="38"/>
        <v>Notactive</v>
      </c>
      <c r="BN456" s="209" t="str">
        <f t="shared" si="39"/>
        <v>Notactive</v>
      </c>
    </row>
    <row r="457" spans="1:66" ht="12" customHeight="1">
      <c r="A457" s="118" t="s">
        <v>2964</v>
      </c>
      <c r="B457" s="118" t="s">
        <v>2756</v>
      </c>
      <c r="C457" s="242" t="s">
        <v>2963</v>
      </c>
      <c r="D457" s="245" t="s">
        <v>4163</v>
      </c>
      <c r="E457" s="246"/>
      <c r="F457" s="66" t="s">
        <v>43</v>
      </c>
      <c r="G457" s="66"/>
      <c r="H457"/>
      <c r="I457"/>
      <c r="J457" s="29">
        <v>0</v>
      </c>
      <c r="K457" s="114">
        <v>1615</v>
      </c>
      <c r="L457" s="115">
        <v>1619</v>
      </c>
      <c r="M457" s="240" t="str">
        <f>CONCATENATE(LEFT(K457,3),"0")</f>
        <v>1610</v>
      </c>
      <c r="N457" s="240" t="str">
        <f>CONCATENATE(LEFT(L457,3),"0")</f>
        <v>1610</v>
      </c>
      <c r="O457" s="30">
        <f>L457-K457</f>
        <v>4</v>
      </c>
      <c r="P457" s="27">
        <v>0</v>
      </c>
      <c r="Q457" s="27">
        <v>0</v>
      </c>
      <c r="R457"/>
      <c r="S457" s="248"/>
      <c r="T457" s="35" t="s">
        <v>103</v>
      </c>
      <c r="U457" s="104">
        <v>51.0167</v>
      </c>
      <c r="V457" s="124">
        <v>4.4667000000000003</v>
      </c>
      <c r="W457" s="32">
        <v>0</v>
      </c>
      <c r="X457" s="33">
        <v>0</v>
      </c>
      <c r="Y457" s="127">
        <v>0</v>
      </c>
      <c r="Z457" s="133"/>
      <c r="AA457" s="249"/>
      <c r="AB457"/>
      <c r="AC457"/>
      <c r="AD457" s="249"/>
      <c r="AE457"/>
      <c r="AF457" s="248"/>
      <c r="AG457" s="249"/>
      <c r="AH457"/>
      <c r="AI457" s="248"/>
      <c r="AJ457" s="249"/>
      <c r="AK457"/>
      <c r="AL457" s="248"/>
      <c r="AM457" s="251"/>
      <c r="AN457" s="250"/>
      <c r="AO457"/>
      <c r="AP457"/>
      <c r="AQ457"/>
      <c r="AR457"/>
      <c r="AS457"/>
      <c r="AT457" s="249"/>
      <c r="AU457" s="248"/>
      <c r="AV457" s="249"/>
      <c r="AW457" s="248"/>
      <c r="AX457" s="249"/>
      <c r="AY457" s="249">
        <v>1</v>
      </c>
      <c r="AZ457" s="162">
        <f>IF(AND(K457&lt;=1570,L457&gt;=1540),1,0)</f>
        <v>0</v>
      </c>
      <c r="BA457" s="162">
        <f>IF(AND(K457&lt;=1608,L457&gt;=1571),1,0)</f>
        <v>0</v>
      </c>
      <c r="BB457" s="162">
        <f>IF(AND(K457&lt;=1621,L457&gt;=1609),1,0)</f>
        <v>1</v>
      </c>
      <c r="BC457" s="162">
        <f>IF(AND(K457&lt;=1648,L457&gt;=1622),1,0)</f>
        <v>0</v>
      </c>
      <c r="BD457" s="162">
        <f>IF(AND(K457&lt;=1680,L457&gt;=1649),1,0)</f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 s="209" t="str">
        <f t="shared" si="35"/>
        <v>Notactive</v>
      </c>
      <c r="BK457" s="209" t="str">
        <f t="shared" si="36"/>
        <v>Notactive</v>
      </c>
      <c r="BL457" s="209" t="str">
        <f t="shared" si="37"/>
        <v>Stayer</v>
      </c>
      <c r="BM457" s="209" t="str">
        <f t="shared" si="38"/>
        <v>Notactive</v>
      </c>
      <c r="BN457" s="209" t="str">
        <f t="shared" si="39"/>
        <v>Notactive</v>
      </c>
    </row>
    <row r="458" spans="1:66" ht="12" customHeight="1">
      <c r="A458" s="118" t="s">
        <v>2966</v>
      </c>
      <c r="B458" s="118" t="s">
        <v>1905</v>
      </c>
      <c r="C458" s="244" t="s">
        <v>2965</v>
      </c>
      <c r="D458" s="245" t="s">
        <v>4163</v>
      </c>
      <c r="E458" s="245"/>
      <c r="F458" s="66" t="s">
        <v>74</v>
      </c>
      <c r="G458" s="66"/>
      <c r="H458"/>
      <c r="I458"/>
      <c r="J458" s="29">
        <v>0</v>
      </c>
      <c r="K458" s="114">
        <v>1615</v>
      </c>
      <c r="L458" s="115">
        <v>1619</v>
      </c>
      <c r="M458" s="240" t="str">
        <f>CONCATENATE(LEFT(K458,3),"0")</f>
        <v>1610</v>
      </c>
      <c r="N458" s="240" t="str">
        <f>CONCATENATE(LEFT(L458,3),"0")</f>
        <v>1610</v>
      </c>
      <c r="O458" s="30">
        <f>L458-K458</f>
        <v>4</v>
      </c>
      <c r="P458" s="27">
        <v>0</v>
      </c>
      <c r="Q458" s="27">
        <v>0</v>
      </c>
      <c r="R458"/>
      <c r="S458" s="248"/>
      <c r="T458" s="35" t="s">
        <v>103</v>
      </c>
      <c r="U458" s="104">
        <v>51.0167</v>
      </c>
      <c r="V458" s="124">
        <v>4.4667000000000003</v>
      </c>
      <c r="W458" s="32">
        <v>0</v>
      </c>
      <c r="X458" s="33">
        <v>0</v>
      </c>
      <c r="Y458" s="127">
        <v>0</v>
      </c>
      <c r="Z458" s="133"/>
      <c r="AA458" s="249"/>
      <c r="AB458"/>
      <c r="AC458"/>
      <c r="AD458" s="249"/>
      <c r="AE458"/>
      <c r="AF458" s="248"/>
      <c r="AG458" s="249"/>
      <c r="AH458"/>
      <c r="AI458" s="248"/>
      <c r="AJ458" s="249"/>
      <c r="AK458"/>
      <c r="AL458" s="248"/>
      <c r="AM458" s="251"/>
      <c r="AN458" s="250"/>
      <c r="AO458"/>
      <c r="AP458"/>
      <c r="AQ458"/>
      <c r="AR458"/>
      <c r="AS458"/>
      <c r="AT458" s="249"/>
      <c r="AU458" s="248"/>
      <c r="AV458" s="249"/>
      <c r="AW458" s="248"/>
      <c r="AX458" s="249"/>
      <c r="AY458" s="249">
        <v>1</v>
      </c>
      <c r="AZ458" s="162">
        <f>IF(AND(K458&lt;=1570,L458&gt;=1540),1,0)</f>
        <v>0</v>
      </c>
      <c r="BA458" s="162">
        <f>IF(AND(K458&lt;=1608,L458&gt;=1571),1,0)</f>
        <v>0</v>
      </c>
      <c r="BB458" s="162">
        <f>IF(AND(K458&lt;=1621,L458&gt;=1609),1,0)</f>
        <v>1</v>
      </c>
      <c r="BC458" s="162">
        <f>IF(AND(K458&lt;=1648,L458&gt;=1622),1,0)</f>
        <v>0</v>
      </c>
      <c r="BD458" s="162">
        <f>IF(AND(K458&lt;=1680,L458&gt;=1649),1,0)</f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 s="209" t="str">
        <f t="shared" si="35"/>
        <v>Notactive</v>
      </c>
      <c r="BK458" s="209" t="str">
        <f t="shared" si="36"/>
        <v>Notactive</v>
      </c>
      <c r="BL458" s="209" t="str">
        <f t="shared" si="37"/>
        <v>Stayer</v>
      </c>
      <c r="BM458" s="209" t="str">
        <f t="shared" si="38"/>
        <v>Notactive</v>
      </c>
      <c r="BN458" s="209" t="str">
        <f t="shared" si="39"/>
        <v>Notactive</v>
      </c>
    </row>
    <row r="459" spans="1:66" ht="12" customHeight="1">
      <c r="A459" s="118" t="s">
        <v>2970</v>
      </c>
      <c r="B459" s="118" t="s">
        <v>2971</v>
      </c>
      <c r="C459" s="244" t="s">
        <v>2969</v>
      </c>
      <c r="D459" s="245" t="s">
        <v>4163</v>
      </c>
      <c r="E459" s="245"/>
      <c r="F459" s="66" t="s">
        <v>43</v>
      </c>
      <c r="G459" s="66"/>
      <c r="H459"/>
      <c r="I459"/>
      <c r="J459" s="29">
        <v>0</v>
      </c>
      <c r="K459" s="114">
        <v>1615</v>
      </c>
      <c r="L459" s="115">
        <v>1619</v>
      </c>
      <c r="M459" s="240" t="str">
        <f>CONCATENATE(LEFT(K459,3),"0")</f>
        <v>1610</v>
      </c>
      <c r="N459" s="240" t="str">
        <f>CONCATENATE(LEFT(L459,3),"0")</f>
        <v>1610</v>
      </c>
      <c r="O459" s="30">
        <f>L459-K459</f>
        <v>4</v>
      </c>
      <c r="P459" s="27">
        <v>0</v>
      </c>
      <c r="Q459" s="27">
        <v>0</v>
      </c>
      <c r="R459"/>
      <c r="S459" s="248"/>
      <c r="T459" s="35" t="s">
        <v>103</v>
      </c>
      <c r="U459" s="104">
        <v>51.0167</v>
      </c>
      <c r="V459" s="124">
        <v>4.4667000000000003</v>
      </c>
      <c r="W459" s="32">
        <v>0</v>
      </c>
      <c r="X459" s="33">
        <v>0</v>
      </c>
      <c r="Y459" s="127">
        <v>0</v>
      </c>
      <c r="Z459" s="133"/>
      <c r="AA459" s="249"/>
      <c r="AB459"/>
      <c r="AC459"/>
      <c r="AD459" s="249"/>
      <c r="AE459"/>
      <c r="AF459" s="248"/>
      <c r="AG459" s="249"/>
      <c r="AH459"/>
      <c r="AI459" s="248"/>
      <c r="AJ459" s="249"/>
      <c r="AK459"/>
      <c r="AL459" s="248"/>
      <c r="AM459" s="251"/>
      <c r="AN459" s="250"/>
      <c r="AO459"/>
      <c r="AP459"/>
      <c r="AQ459"/>
      <c r="AR459"/>
      <c r="AS459"/>
      <c r="AT459" s="249"/>
      <c r="AU459" s="248"/>
      <c r="AV459" s="249"/>
      <c r="AW459" s="248"/>
      <c r="AX459" s="249"/>
      <c r="AY459" s="249">
        <v>1</v>
      </c>
      <c r="AZ459" s="162">
        <f>IF(AND(K459&lt;=1570,L459&gt;=1540),1,0)</f>
        <v>0</v>
      </c>
      <c r="BA459" s="162">
        <f>IF(AND(K459&lt;=1608,L459&gt;=1571),1,0)</f>
        <v>0</v>
      </c>
      <c r="BB459" s="162">
        <f>IF(AND(K459&lt;=1621,L459&gt;=1609),1,0)</f>
        <v>1</v>
      </c>
      <c r="BC459" s="162">
        <f>IF(AND(K459&lt;=1648,L459&gt;=1622),1,0)</f>
        <v>0</v>
      </c>
      <c r="BD459" s="162">
        <f>IF(AND(K459&lt;=1680,L459&gt;=1649),1,0)</f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 s="209" t="str">
        <f t="shared" si="35"/>
        <v>Notactive</v>
      </c>
      <c r="BK459" s="209" t="str">
        <f t="shared" si="36"/>
        <v>Notactive</v>
      </c>
      <c r="BL459" s="209" t="str">
        <f t="shared" si="37"/>
        <v>Stayer</v>
      </c>
      <c r="BM459" s="209" t="str">
        <f t="shared" si="38"/>
        <v>Notactive</v>
      </c>
      <c r="BN459" s="209" t="str">
        <f t="shared" si="39"/>
        <v>Notactive</v>
      </c>
    </row>
    <row r="460" spans="1:66" ht="12" customHeight="1">
      <c r="A460" s="118" t="s">
        <v>2973</v>
      </c>
      <c r="B460" s="118" t="s">
        <v>2974</v>
      </c>
      <c r="C460" s="242" t="s">
        <v>2972</v>
      </c>
      <c r="D460" s="245" t="s">
        <v>4163</v>
      </c>
      <c r="E460" s="246"/>
      <c r="F460" s="66" t="s">
        <v>43</v>
      </c>
      <c r="G460" s="66"/>
      <c r="H460"/>
      <c r="I460"/>
      <c r="J460" s="29">
        <v>0</v>
      </c>
      <c r="K460" s="114">
        <v>1615</v>
      </c>
      <c r="L460" s="115">
        <v>1619</v>
      </c>
      <c r="M460" s="240" t="str">
        <f>CONCATENATE(LEFT(K460,3),"0")</f>
        <v>1610</v>
      </c>
      <c r="N460" s="240" t="str">
        <f>CONCATENATE(LEFT(L460,3),"0")</f>
        <v>1610</v>
      </c>
      <c r="O460" s="30">
        <f>L460-K460</f>
        <v>4</v>
      </c>
      <c r="P460" s="27">
        <v>0</v>
      </c>
      <c r="Q460" s="27">
        <v>0</v>
      </c>
      <c r="R460"/>
      <c r="S460" s="248"/>
      <c r="T460" s="35" t="s">
        <v>103</v>
      </c>
      <c r="U460" s="104">
        <v>51.0167</v>
      </c>
      <c r="V460" s="124">
        <v>4.4667000000000003</v>
      </c>
      <c r="W460" s="32">
        <v>0</v>
      </c>
      <c r="X460" s="33">
        <v>0</v>
      </c>
      <c r="Y460" s="127">
        <v>0</v>
      </c>
      <c r="Z460" s="133"/>
      <c r="AA460" s="249"/>
      <c r="AB460"/>
      <c r="AC460"/>
      <c r="AD460" s="249"/>
      <c r="AE460"/>
      <c r="AF460" s="248"/>
      <c r="AG460" s="249"/>
      <c r="AH460"/>
      <c r="AI460" s="248"/>
      <c r="AJ460" s="249"/>
      <c r="AK460"/>
      <c r="AL460" s="248"/>
      <c r="AM460" s="251"/>
      <c r="AN460" s="250"/>
      <c r="AO460"/>
      <c r="AP460"/>
      <c r="AQ460"/>
      <c r="AR460"/>
      <c r="AS460"/>
      <c r="AT460" s="249"/>
      <c r="AU460" s="248"/>
      <c r="AV460" s="249"/>
      <c r="AW460" s="248"/>
      <c r="AX460" s="249"/>
      <c r="AY460" s="249">
        <v>1</v>
      </c>
      <c r="AZ460" s="162">
        <f>IF(AND(K460&lt;=1570,L460&gt;=1540),1,0)</f>
        <v>0</v>
      </c>
      <c r="BA460" s="162">
        <f>IF(AND(K460&lt;=1608,L460&gt;=1571),1,0)</f>
        <v>0</v>
      </c>
      <c r="BB460" s="162">
        <f>IF(AND(K460&lt;=1621,L460&gt;=1609),1,0)</f>
        <v>1</v>
      </c>
      <c r="BC460" s="162">
        <f>IF(AND(K460&lt;=1648,L460&gt;=1622),1,0)</f>
        <v>0</v>
      </c>
      <c r="BD460" s="162">
        <f>IF(AND(K460&lt;=1680,L460&gt;=1649),1,0)</f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 s="209" t="str">
        <f t="shared" si="35"/>
        <v>Notactive</v>
      </c>
      <c r="BK460" s="209" t="str">
        <f t="shared" si="36"/>
        <v>Notactive</v>
      </c>
      <c r="BL460" s="209" t="str">
        <f t="shared" si="37"/>
        <v>Stayer</v>
      </c>
      <c r="BM460" s="209" t="str">
        <f t="shared" si="38"/>
        <v>Notactive</v>
      </c>
      <c r="BN460" s="209" t="str">
        <f t="shared" si="39"/>
        <v>Notactive</v>
      </c>
    </row>
    <row r="461" spans="1:66" ht="12" customHeight="1">
      <c r="A461" s="118" t="s">
        <v>2976</v>
      </c>
      <c r="B461" s="118" t="s">
        <v>2977</v>
      </c>
      <c r="C461" s="244" t="s">
        <v>2975</v>
      </c>
      <c r="D461" s="245" t="s">
        <v>4163</v>
      </c>
      <c r="E461" s="245"/>
      <c r="F461" s="66" t="s">
        <v>43</v>
      </c>
      <c r="G461" s="66"/>
      <c r="H461"/>
      <c r="I461"/>
      <c r="J461" s="29">
        <v>0</v>
      </c>
      <c r="K461" s="114">
        <v>1615</v>
      </c>
      <c r="L461" s="115">
        <v>1619</v>
      </c>
      <c r="M461" s="240" t="str">
        <f>CONCATENATE(LEFT(K461,3),"0")</f>
        <v>1610</v>
      </c>
      <c r="N461" s="240" t="str">
        <f>CONCATENATE(LEFT(L461,3),"0")</f>
        <v>1610</v>
      </c>
      <c r="O461" s="30">
        <f>L461-K461</f>
        <v>4</v>
      </c>
      <c r="P461" s="27">
        <v>0</v>
      </c>
      <c r="Q461" s="27">
        <v>0</v>
      </c>
      <c r="R461"/>
      <c r="S461" s="248"/>
      <c r="T461" s="35" t="s">
        <v>103</v>
      </c>
      <c r="U461" s="104">
        <v>51.0167</v>
      </c>
      <c r="V461" s="124">
        <v>4.4667000000000003</v>
      </c>
      <c r="W461" s="32">
        <v>0</v>
      </c>
      <c r="X461" s="33">
        <v>0</v>
      </c>
      <c r="Y461" s="127">
        <v>0</v>
      </c>
      <c r="Z461" s="133"/>
      <c r="AA461" s="249"/>
      <c r="AB461"/>
      <c r="AC461"/>
      <c r="AD461" s="249"/>
      <c r="AE461"/>
      <c r="AF461" s="248"/>
      <c r="AG461" s="249"/>
      <c r="AH461"/>
      <c r="AI461" s="248"/>
      <c r="AJ461" s="249"/>
      <c r="AK461"/>
      <c r="AL461" s="248"/>
      <c r="AM461" s="251"/>
      <c r="AN461" s="250"/>
      <c r="AO461"/>
      <c r="AP461"/>
      <c r="AQ461"/>
      <c r="AR461"/>
      <c r="AS461"/>
      <c r="AT461" s="249"/>
      <c r="AU461" s="248"/>
      <c r="AV461" s="249"/>
      <c r="AW461" s="248"/>
      <c r="AX461" s="249"/>
      <c r="AY461" s="249">
        <v>1</v>
      </c>
      <c r="AZ461" s="162">
        <f>IF(AND(K461&lt;=1570,L461&gt;=1540),1,0)</f>
        <v>0</v>
      </c>
      <c r="BA461" s="162">
        <f>IF(AND(K461&lt;=1608,L461&gt;=1571),1,0)</f>
        <v>0</v>
      </c>
      <c r="BB461" s="162">
        <f>IF(AND(K461&lt;=1621,L461&gt;=1609),1,0)</f>
        <v>1</v>
      </c>
      <c r="BC461" s="162">
        <f>IF(AND(K461&lt;=1648,L461&gt;=1622),1,0)</f>
        <v>0</v>
      </c>
      <c r="BD461" s="162">
        <f>IF(AND(K461&lt;=1680,L461&gt;=1649),1,0)</f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 s="209" t="str">
        <f t="shared" si="35"/>
        <v>Notactive</v>
      </c>
      <c r="BK461" s="209" t="str">
        <f t="shared" si="36"/>
        <v>Notactive</v>
      </c>
      <c r="BL461" s="209" t="str">
        <f t="shared" si="37"/>
        <v>Stayer</v>
      </c>
      <c r="BM461" s="209" t="str">
        <f t="shared" si="38"/>
        <v>Notactive</v>
      </c>
      <c r="BN461" s="209" t="str">
        <f t="shared" si="39"/>
        <v>Notactive</v>
      </c>
    </row>
    <row r="462" spans="1:66" ht="12" customHeight="1">
      <c r="A462" s="118" t="s">
        <v>836</v>
      </c>
      <c r="B462" s="118" t="s">
        <v>1712</v>
      </c>
      <c r="C462" s="242" t="s">
        <v>2978</v>
      </c>
      <c r="D462" s="245" t="s">
        <v>4163</v>
      </c>
      <c r="E462" s="246"/>
      <c r="F462" s="114" t="s">
        <v>344</v>
      </c>
      <c r="G462" s="114"/>
      <c r="H462"/>
      <c r="I462"/>
      <c r="J462" s="29">
        <v>0</v>
      </c>
      <c r="K462" s="114">
        <v>1615</v>
      </c>
      <c r="L462" s="115">
        <v>1619</v>
      </c>
      <c r="M462" s="240" t="str">
        <f>CONCATENATE(LEFT(K462,3),"0")</f>
        <v>1610</v>
      </c>
      <c r="N462" s="240" t="str">
        <f>CONCATENATE(LEFT(L462,3),"0")</f>
        <v>1610</v>
      </c>
      <c r="O462" s="30">
        <f>L462-K462</f>
        <v>4</v>
      </c>
      <c r="P462" s="27">
        <v>0</v>
      </c>
      <c r="Q462" s="27">
        <v>0</v>
      </c>
      <c r="R462"/>
      <c r="S462" s="248"/>
      <c r="T462" s="35" t="s">
        <v>103</v>
      </c>
      <c r="U462" s="104">
        <v>51.0167</v>
      </c>
      <c r="V462" s="124">
        <v>4.4667000000000003</v>
      </c>
      <c r="W462" s="32">
        <v>0</v>
      </c>
      <c r="X462" s="33">
        <v>0</v>
      </c>
      <c r="Y462" s="127">
        <v>0</v>
      </c>
      <c r="Z462" s="133"/>
      <c r="AA462" s="249"/>
      <c r="AB462"/>
      <c r="AC462"/>
      <c r="AD462" s="249"/>
      <c r="AE462"/>
      <c r="AF462" s="248"/>
      <c r="AG462" s="249"/>
      <c r="AH462"/>
      <c r="AI462" s="248"/>
      <c r="AJ462" s="249"/>
      <c r="AK462"/>
      <c r="AL462" s="248"/>
      <c r="AM462" s="251"/>
      <c r="AN462" s="250"/>
      <c r="AO462"/>
      <c r="AP462"/>
      <c r="AQ462"/>
      <c r="AR462"/>
      <c r="AS462"/>
      <c r="AT462" s="249"/>
      <c r="AU462" s="248"/>
      <c r="AV462" s="249"/>
      <c r="AW462" s="248"/>
      <c r="AX462" s="249"/>
      <c r="AY462" s="249">
        <v>1</v>
      </c>
      <c r="AZ462" s="162">
        <f>IF(AND(K462&lt;=1570,L462&gt;=1540),1,0)</f>
        <v>0</v>
      </c>
      <c r="BA462" s="162">
        <f>IF(AND(K462&lt;=1608,L462&gt;=1571),1,0)</f>
        <v>0</v>
      </c>
      <c r="BB462" s="162">
        <f>IF(AND(K462&lt;=1621,L462&gt;=1609),1,0)</f>
        <v>1</v>
      </c>
      <c r="BC462" s="162">
        <f>IF(AND(K462&lt;=1648,L462&gt;=1622),1,0)</f>
        <v>0</v>
      </c>
      <c r="BD462" s="162">
        <f>IF(AND(K462&lt;=1680,L462&gt;=1649),1,0)</f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 s="209" t="str">
        <f t="shared" si="35"/>
        <v>Notactive</v>
      </c>
      <c r="BK462" s="209" t="str">
        <f t="shared" si="36"/>
        <v>Notactive</v>
      </c>
      <c r="BL462" s="209" t="str">
        <f t="shared" si="37"/>
        <v>Stayer</v>
      </c>
      <c r="BM462" s="209" t="str">
        <f t="shared" si="38"/>
        <v>Notactive</v>
      </c>
      <c r="BN462" s="209" t="str">
        <f t="shared" si="39"/>
        <v>Notactive</v>
      </c>
    </row>
    <row r="463" spans="1:66" ht="12" customHeight="1">
      <c r="A463" s="118" t="s">
        <v>2981</v>
      </c>
      <c r="B463" s="118" t="s">
        <v>2982</v>
      </c>
      <c r="C463" s="242" t="s">
        <v>2980</v>
      </c>
      <c r="D463" s="245" t="s">
        <v>4163</v>
      </c>
      <c r="E463" s="246"/>
      <c r="F463" s="66" t="s">
        <v>74</v>
      </c>
      <c r="G463" s="66"/>
      <c r="H463"/>
      <c r="I463"/>
      <c r="J463" s="29">
        <v>0</v>
      </c>
      <c r="K463" s="114">
        <v>1615</v>
      </c>
      <c r="L463" s="115">
        <v>1619</v>
      </c>
      <c r="M463" s="240" t="str">
        <f>CONCATENATE(LEFT(K463,3),"0")</f>
        <v>1610</v>
      </c>
      <c r="N463" s="240" t="str">
        <f>CONCATENATE(LEFT(L463,3),"0")</f>
        <v>1610</v>
      </c>
      <c r="O463" s="30">
        <f>L463-K463</f>
        <v>4</v>
      </c>
      <c r="P463" s="27">
        <v>0</v>
      </c>
      <c r="Q463" s="27">
        <v>0</v>
      </c>
      <c r="R463"/>
      <c r="S463" s="248"/>
      <c r="T463" s="35" t="s">
        <v>103</v>
      </c>
      <c r="U463" s="104">
        <v>51.0167</v>
      </c>
      <c r="V463" s="124">
        <v>4.4667000000000003</v>
      </c>
      <c r="W463" s="32">
        <v>0</v>
      </c>
      <c r="X463" s="33">
        <v>0</v>
      </c>
      <c r="Y463" s="127">
        <v>0</v>
      </c>
      <c r="Z463" s="133"/>
      <c r="AA463" s="249"/>
      <c r="AB463"/>
      <c r="AC463"/>
      <c r="AD463" s="249"/>
      <c r="AE463"/>
      <c r="AF463" s="248"/>
      <c r="AG463" s="249"/>
      <c r="AH463"/>
      <c r="AI463" s="248"/>
      <c r="AJ463" s="249"/>
      <c r="AK463"/>
      <c r="AL463" s="248"/>
      <c r="AM463" s="251"/>
      <c r="AN463" s="250"/>
      <c r="AO463"/>
      <c r="AP463"/>
      <c r="AQ463"/>
      <c r="AR463"/>
      <c r="AS463"/>
      <c r="AT463" s="249"/>
      <c r="AU463" s="248"/>
      <c r="AV463" s="249"/>
      <c r="AW463" s="248"/>
      <c r="AX463" s="249"/>
      <c r="AY463" s="249">
        <v>1</v>
      </c>
      <c r="AZ463" s="162">
        <f>IF(AND(K463&lt;=1570,L463&gt;=1540),1,0)</f>
        <v>0</v>
      </c>
      <c r="BA463" s="162">
        <f>IF(AND(K463&lt;=1608,L463&gt;=1571),1,0)</f>
        <v>0</v>
      </c>
      <c r="BB463" s="162">
        <f>IF(AND(K463&lt;=1621,L463&gt;=1609),1,0)</f>
        <v>1</v>
      </c>
      <c r="BC463" s="162">
        <f>IF(AND(K463&lt;=1648,L463&gt;=1622),1,0)</f>
        <v>0</v>
      </c>
      <c r="BD463" s="162">
        <f>IF(AND(K463&lt;=1680,L463&gt;=1649),1,0)</f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 s="209" t="str">
        <f t="shared" si="35"/>
        <v>Notactive</v>
      </c>
      <c r="BK463" s="209" t="str">
        <f t="shared" si="36"/>
        <v>Notactive</v>
      </c>
      <c r="BL463" s="209" t="str">
        <f t="shared" si="37"/>
        <v>Stayer</v>
      </c>
      <c r="BM463" s="209" t="str">
        <f t="shared" si="38"/>
        <v>Notactive</v>
      </c>
      <c r="BN463" s="209" t="str">
        <f t="shared" si="39"/>
        <v>Notactive</v>
      </c>
    </row>
    <row r="464" spans="1:66" ht="12" customHeight="1">
      <c r="A464" s="118" t="s">
        <v>2984</v>
      </c>
      <c r="B464" s="118" t="s">
        <v>2985</v>
      </c>
      <c r="C464" s="244" t="s">
        <v>2983</v>
      </c>
      <c r="D464" s="245" t="s">
        <v>4163</v>
      </c>
      <c r="E464" s="245"/>
      <c r="F464" s="66" t="s">
        <v>43</v>
      </c>
      <c r="G464" s="66"/>
      <c r="H464"/>
      <c r="I464"/>
      <c r="J464" s="29">
        <v>0</v>
      </c>
      <c r="K464" s="114">
        <v>1615</v>
      </c>
      <c r="L464" s="115">
        <v>1619</v>
      </c>
      <c r="M464" s="240" t="str">
        <f>CONCATENATE(LEFT(K464,3),"0")</f>
        <v>1610</v>
      </c>
      <c r="N464" s="240" t="str">
        <f>CONCATENATE(LEFT(L464,3),"0")</f>
        <v>1610</v>
      </c>
      <c r="O464" s="30">
        <f>L464-K464</f>
        <v>4</v>
      </c>
      <c r="P464" s="27">
        <v>0</v>
      </c>
      <c r="Q464" s="27">
        <v>0</v>
      </c>
      <c r="R464"/>
      <c r="S464" s="248"/>
      <c r="T464" s="35" t="s">
        <v>103</v>
      </c>
      <c r="U464" s="104">
        <v>51.0167</v>
      </c>
      <c r="V464" s="124">
        <v>4.4667000000000003</v>
      </c>
      <c r="W464" s="32">
        <v>0</v>
      </c>
      <c r="X464" s="33">
        <v>0</v>
      </c>
      <c r="Y464" s="127">
        <v>0</v>
      </c>
      <c r="Z464" s="133"/>
      <c r="AA464" s="249"/>
      <c r="AB464"/>
      <c r="AC464"/>
      <c r="AD464" s="249"/>
      <c r="AE464"/>
      <c r="AF464" s="248"/>
      <c r="AG464" s="249"/>
      <c r="AH464"/>
      <c r="AI464" s="248"/>
      <c r="AJ464" s="249"/>
      <c r="AK464"/>
      <c r="AL464" s="248"/>
      <c r="AM464" s="251"/>
      <c r="AN464" s="250"/>
      <c r="AO464"/>
      <c r="AP464"/>
      <c r="AQ464"/>
      <c r="AR464"/>
      <c r="AS464"/>
      <c r="AT464" s="249"/>
      <c r="AU464" s="248"/>
      <c r="AV464" s="249"/>
      <c r="AW464" s="248"/>
      <c r="AX464" s="249"/>
      <c r="AY464" s="249">
        <v>1</v>
      </c>
      <c r="AZ464" s="162">
        <f>IF(AND(K464&lt;=1570,L464&gt;=1540),1,0)</f>
        <v>0</v>
      </c>
      <c r="BA464" s="162">
        <f>IF(AND(K464&lt;=1608,L464&gt;=1571),1,0)</f>
        <v>0</v>
      </c>
      <c r="BB464" s="162">
        <f>IF(AND(K464&lt;=1621,L464&gt;=1609),1,0)</f>
        <v>1</v>
      </c>
      <c r="BC464" s="162">
        <f>IF(AND(K464&lt;=1648,L464&gt;=1622),1,0)</f>
        <v>0</v>
      </c>
      <c r="BD464" s="162">
        <f>IF(AND(K464&lt;=1680,L464&gt;=1649),1,0)</f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 s="209" t="str">
        <f t="shared" si="35"/>
        <v>Notactive</v>
      </c>
      <c r="BK464" s="209" t="str">
        <f t="shared" si="36"/>
        <v>Notactive</v>
      </c>
      <c r="BL464" s="209" t="str">
        <f t="shared" si="37"/>
        <v>Stayer</v>
      </c>
      <c r="BM464" s="209" t="str">
        <f t="shared" si="38"/>
        <v>Notactive</v>
      </c>
      <c r="BN464" s="209" t="str">
        <f t="shared" si="39"/>
        <v>Notactive</v>
      </c>
    </row>
    <row r="465" spans="1:66" ht="12" customHeight="1">
      <c r="A465" s="118" t="s">
        <v>2987</v>
      </c>
      <c r="B465" s="118" t="s">
        <v>2988</v>
      </c>
      <c r="C465" s="242" t="s">
        <v>2986</v>
      </c>
      <c r="D465" s="245" t="s">
        <v>4163</v>
      </c>
      <c r="E465" s="246"/>
      <c r="F465" s="66" t="s">
        <v>43</v>
      </c>
      <c r="G465" s="66"/>
      <c r="H465"/>
      <c r="I465"/>
      <c r="J465" s="29">
        <v>0</v>
      </c>
      <c r="K465" s="114">
        <v>1615</v>
      </c>
      <c r="L465" s="115">
        <v>1619</v>
      </c>
      <c r="M465" s="240" t="str">
        <f>CONCATENATE(LEFT(K465,3),"0")</f>
        <v>1610</v>
      </c>
      <c r="N465" s="240" t="str">
        <f>CONCATENATE(LEFT(L465,3),"0")</f>
        <v>1610</v>
      </c>
      <c r="O465" s="30">
        <f>L465-K465</f>
        <v>4</v>
      </c>
      <c r="P465" s="27">
        <v>0</v>
      </c>
      <c r="Q465" s="27">
        <v>0</v>
      </c>
      <c r="R465"/>
      <c r="S465" s="248"/>
      <c r="T465" s="35" t="s">
        <v>103</v>
      </c>
      <c r="U465" s="104">
        <v>51.0167</v>
      </c>
      <c r="V465" s="124">
        <v>4.4667000000000003</v>
      </c>
      <c r="W465" s="32">
        <v>0</v>
      </c>
      <c r="X465" s="33">
        <v>0</v>
      </c>
      <c r="Y465" s="127">
        <v>0</v>
      </c>
      <c r="Z465" s="133"/>
      <c r="AA465" s="249"/>
      <c r="AB465"/>
      <c r="AC465"/>
      <c r="AD465" s="249"/>
      <c r="AE465"/>
      <c r="AF465" s="248"/>
      <c r="AG465" s="249"/>
      <c r="AH465"/>
      <c r="AI465" s="248"/>
      <c r="AJ465" s="249"/>
      <c r="AK465"/>
      <c r="AL465" s="248"/>
      <c r="AM465" s="251"/>
      <c r="AN465" s="250"/>
      <c r="AO465"/>
      <c r="AP465"/>
      <c r="AQ465"/>
      <c r="AR465"/>
      <c r="AS465"/>
      <c r="AT465" s="249"/>
      <c r="AU465" s="248"/>
      <c r="AV465" s="249"/>
      <c r="AW465" s="248"/>
      <c r="AX465" s="249"/>
      <c r="AY465" s="249">
        <v>1</v>
      </c>
      <c r="AZ465" s="162">
        <f>IF(AND(K465&lt;=1570,L465&gt;=1540),1,0)</f>
        <v>0</v>
      </c>
      <c r="BA465" s="162">
        <f>IF(AND(K465&lt;=1608,L465&gt;=1571),1,0)</f>
        <v>0</v>
      </c>
      <c r="BB465" s="162">
        <f>IF(AND(K465&lt;=1621,L465&gt;=1609),1,0)</f>
        <v>1</v>
      </c>
      <c r="BC465" s="162">
        <f>IF(AND(K465&lt;=1648,L465&gt;=1622),1,0)</f>
        <v>0</v>
      </c>
      <c r="BD465" s="162">
        <f>IF(AND(K465&lt;=1680,L465&gt;=1649),1,0)</f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 s="209" t="str">
        <f t="shared" si="35"/>
        <v>Notactive</v>
      </c>
      <c r="BK465" s="209" t="str">
        <f t="shared" si="36"/>
        <v>Notactive</v>
      </c>
      <c r="BL465" s="209" t="str">
        <f t="shared" si="37"/>
        <v>Stayer</v>
      </c>
      <c r="BM465" s="209" t="str">
        <f t="shared" si="38"/>
        <v>Notactive</v>
      </c>
      <c r="BN465" s="209" t="str">
        <f t="shared" si="39"/>
        <v>Notactive</v>
      </c>
    </row>
    <row r="466" spans="1:66" ht="12" customHeight="1">
      <c r="A466" s="118" t="s">
        <v>2990</v>
      </c>
      <c r="B466" s="118" t="s">
        <v>2711</v>
      </c>
      <c r="C466" s="244" t="s">
        <v>2989</v>
      </c>
      <c r="D466" s="245" t="s">
        <v>4163</v>
      </c>
      <c r="E466" s="245"/>
      <c r="F466" s="66" t="s">
        <v>43</v>
      </c>
      <c r="G466" s="66"/>
      <c r="H466"/>
      <c r="I466"/>
      <c r="J466" s="29">
        <v>0</v>
      </c>
      <c r="K466" s="114">
        <v>1615</v>
      </c>
      <c r="L466" s="115">
        <v>1619</v>
      </c>
      <c r="M466" s="240" t="str">
        <f>CONCATENATE(LEFT(K466,3),"0")</f>
        <v>1610</v>
      </c>
      <c r="N466" s="240" t="str">
        <f>CONCATENATE(LEFT(L466,3),"0")</f>
        <v>1610</v>
      </c>
      <c r="O466" s="30">
        <f>L466-K466</f>
        <v>4</v>
      </c>
      <c r="P466" s="27">
        <v>0</v>
      </c>
      <c r="Q466" s="27">
        <v>0</v>
      </c>
      <c r="R466"/>
      <c r="S466" s="248"/>
      <c r="T466" s="35" t="s">
        <v>103</v>
      </c>
      <c r="U466" s="104">
        <v>51.0167</v>
      </c>
      <c r="V466" s="124">
        <v>4.4667000000000003</v>
      </c>
      <c r="W466" s="32">
        <v>0</v>
      </c>
      <c r="X466" s="33">
        <v>0</v>
      </c>
      <c r="Y466" s="127">
        <v>0</v>
      </c>
      <c r="Z466" s="133"/>
      <c r="AA466" s="249"/>
      <c r="AB466"/>
      <c r="AC466"/>
      <c r="AD466" s="249"/>
      <c r="AE466"/>
      <c r="AF466" s="248"/>
      <c r="AG466" s="249"/>
      <c r="AH466"/>
      <c r="AI466" s="248"/>
      <c r="AJ466" s="249"/>
      <c r="AK466"/>
      <c r="AL466" s="248"/>
      <c r="AM466" s="251"/>
      <c r="AN466" s="250"/>
      <c r="AO466"/>
      <c r="AP466"/>
      <c r="AQ466"/>
      <c r="AR466"/>
      <c r="AS466"/>
      <c r="AT466" s="249"/>
      <c r="AU466" s="248"/>
      <c r="AV466" s="249"/>
      <c r="AW466" s="248"/>
      <c r="AX466" s="249"/>
      <c r="AY466" s="249">
        <v>1</v>
      </c>
      <c r="AZ466" s="162">
        <f>IF(AND(K466&lt;=1570,L466&gt;=1540),1,0)</f>
        <v>0</v>
      </c>
      <c r="BA466" s="162">
        <f>IF(AND(K466&lt;=1608,L466&gt;=1571),1,0)</f>
        <v>0</v>
      </c>
      <c r="BB466" s="162">
        <f>IF(AND(K466&lt;=1621,L466&gt;=1609),1,0)</f>
        <v>1</v>
      </c>
      <c r="BC466" s="162">
        <f>IF(AND(K466&lt;=1648,L466&gt;=1622),1,0)</f>
        <v>0</v>
      </c>
      <c r="BD466" s="162">
        <f>IF(AND(K466&lt;=1680,L466&gt;=1649),1,0)</f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 s="209" t="str">
        <f t="shared" si="35"/>
        <v>Notactive</v>
      </c>
      <c r="BK466" s="209" t="str">
        <f t="shared" si="36"/>
        <v>Notactive</v>
      </c>
      <c r="BL466" s="209" t="str">
        <f t="shared" si="37"/>
        <v>Stayer</v>
      </c>
      <c r="BM466" s="209" t="str">
        <f t="shared" si="38"/>
        <v>Notactive</v>
      </c>
      <c r="BN466" s="209" t="str">
        <f t="shared" si="39"/>
        <v>Notactive</v>
      </c>
    </row>
    <row r="467" spans="1:66" ht="12" customHeight="1">
      <c r="A467" s="118" t="s">
        <v>2992</v>
      </c>
      <c r="B467" s="118" t="s">
        <v>2993</v>
      </c>
      <c r="C467" s="242" t="s">
        <v>2991</v>
      </c>
      <c r="D467" s="245" t="s">
        <v>4163</v>
      </c>
      <c r="E467" s="246"/>
      <c r="F467" s="66" t="s">
        <v>43</v>
      </c>
      <c r="G467" s="66"/>
      <c r="H467"/>
      <c r="I467"/>
      <c r="J467" s="29">
        <v>0</v>
      </c>
      <c r="K467" s="114">
        <v>1615</v>
      </c>
      <c r="L467" s="115">
        <v>1619</v>
      </c>
      <c r="M467" s="240" t="str">
        <f>CONCATENATE(LEFT(K467,3),"0")</f>
        <v>1610</v>
      </c>
      <c r="N467" s="240" t="str">
        <f>CONCATENATE(LEFT(L467,3),"0")</f>
        <v>1610</v>
      </c>
      <c r="O467" s="30">
        <f>L467-K467</f>
        <v>4</v>
      </c>
      <c r="P467" s="27">
        <v>0</v>
      </c>
      <c r="Q467" s="27">
        <v>0</v>
      </c>
      <c r="R467"/>
      <c r="S467" s="248"/>
      <c r="T467" s="35" t="s">
        <v>103</v>
      </c>
      <c r="U467" s="104">
        <v>51.0167</v>
      </c>
      <c r="V467" s="124">
        <v>4.4667000000000003</v>
      </c>
      <c r="W467" s="32">
        <v>0</v>
      </c>
      <c r="X467" s="33">
        <v>0</v>
      </c>
      <c r="Y467" s="127">
        <v>0</v>
      </c>
      <c r="Z467" s="133"/>
      <c r="AA467" s="249"/>
      <c r="AB467"/>
      <c r="AC467"/>
      <c r="AD467" s="249"/>
      <c r="AE467"/>
      <c r="AF467" s="248"/>
      <c r="AG467" s="249"/>
      <c r="AH467"/>
      <c r="AI467" s="248"/>
      <c r="AJ467" s="249"/>
      <c r="AK467"/>
      <c r="AL467" s="248"/>
      <c r="AM467" s="251"/>
      <c r="AN467" s="250"/>
      <c r="AO467"/>
      <c r="AP467"/>
      <c r="AQ467"/>
      <c r="AR467"/>
      <c r="AS467"/>
      <c r="AT467" s="249"/>
      <c r="AU467" s="248"/>
      <c r="AV467" s="249"/>
      <c r="AW467" s="248"/>
      <c r="AX467" s="249"/>
      <c r="AY467" s="249">
        <v>1</v>
      </c>
      <c r="AZ467" s="162">
        <f>IF(AND(K467&lt;=1570,L467&gt;=1540),1,0)</f>
        <v>0</v>
      </c>
      <c r="BA467" s="162">
        <f>IF(AND(K467&lt;=1608,L467&gt;=1571),1,0)</f>
        <v>0</v>
      </c>
      <c r="BB467" s="162">
        <f>IF(AND(K467&lt;=1621,L467&gt;=1609),1,0)</f>
        <v>1</v>
      </c>
      <c r="BC467" s="162">
        <f>IF(AND(K467&lt;=1648,L467&gt;=1622),1,0)</f>
        <v>0</v>
      </c>
      <c r="BD467" s="162">
        <f>IF(AND(K467&lt;=1680,L467&gt;=1649),1,0)</f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 s="209" t="str">
        <f t="shared" si="35"/>
        <v>Notactive</v>
      </c>
      <c r="BK467" s="209" t="str">
        <f t="shared" si="36"/>
        <v>Notactive</v>
      </c>
      <c r="BL467" s="209" t="str">
        <f t="shared" si="37"/>
        <v>Stayer</v>
      </c>
      <c r="BM467" s="209" t="str">
        <f t="shared" si="38"/>
        <v>Notactive</v>
      </c>
      <c r="BN467" s="209" t="str">
        <f t="shared" si="39"/>
        <v>Notactive</v>
      </c>
    </row>
    <row r="468" spans="1:66" ht="12" customHeight="1">
      <c r="A468" s="118" t="s">
        <v>2740</v>
      </c>
      <c r="B468" s="118" t="s">
        <v>2099</v>
      </c>
      <c r="C468" s="244" t="s">
        <v>2994</v>
      </c>
      <c r="D468" s="245" t="s">
        <v>4163</v>
      </c>
      <c r="E468" s="245"/>
      <c r="F468" s="66" t="s">
        <v>43</v>
      </c>
      <c r="G468" s="66"/>
      <c r="H468"/>
      <c r="I468"/>
      <c r="J468" s="29">
        <v>0</v>
      </c>
      <c r="K468" s="114">
        <v>1615</v>
      </c>
      <c r="L468" s="115">
        <v>1619</v>
      </c>
      <c r="M468" s="240" t="str">
        <f>CONCATENATE(LEFT(K468,3),"0")</f>
        <v>1610</v>
      </c>
      <c r="N468" s="240" t="str">
        <f>CONCATENATE(LEFT(L468,3),"0")</f>
        <v>1610</v>
      </c>
      <c r="O468" s="30">
        <f>L468-K468</f>
        <v>4</v>
      </c>
      <c r="P468" s="27">
        <v>0</v>
      </c>
      <c r="Q468" s="27">
        <v>0</v>
      </c>
      <c r="R468"/>
      <c r="S468" s="248"/>
      <c r="T468" s="35" t="s">
        <v>103</v>
      </c>
      <c r="U468" s="104">
        <v>51.0167</v>
      </c>
      <c r="V468" s="124">
        <v>4.4667000000000003</v>
      </c>
      <c r="W468" s="32">
        <v>0</v>
      </c>
      <c r="X468" s="33">
        <v>0</v>
      </c>
      <c r="Y468" s="127">
        <v>0</v>
      </c>
      <c r="Z468" s="133"/>
      <c r="AA468" s="249"/>
      <c r="AB468"/>
      <c r="AC468"/>
      <c r="AD468" s="249"/>
      <c r="AE468"/>
      <c r="AF468" s="248"/>
      <c r="AG468" s="249"/>
      <c r="AH468"/>
      <c r="AI468" s="248"/>
      <c r="AJ468" s="249"/>
      <c r="AK468"/>
      <c r="AL468" s="248"/>
      <c r="AM468" s="251"/>
      <c r="AN468" s="250"/>
      <c r="AO468"/>
      <c r="AP468"/>
      <c r="AQ468"/>
      <c r="AR468"/>
      <c r="AS468"/>
      <c r="AT468" s="249"/>
      <c r="AU468" s="255"/>
      <c r="AV468" s="249"/>
      <c r="AW468" s="248"/>
      <c r="AX468" s="249"/>
      <c r="AY468" s="249">
        <v>1</v>
      </c>
      <c r="AZ468" s="162">
        <f>IF(AND(K468&lt;=1570,L468&gt;=1540),1,0)</f>
        <v>0</v>
      </c>
      <c r="BA468" s="162">
        <f>IF(AND(K468&lt;=1608,L468&gt;=1571),1,0)</f>
        <v>0</v>
      </c>
      <c r="BB468" s="162">
        <f>IF(AND(K468&lt;=1621,L468&gt;=1609),1,0)</f>
        <v>1</v>
      </c>
      <c r="BC468" s="162">
        <f>IF(AND(K468&lt;=1648,L468&gt;=1622),1,0)</f>
        <v>0</v>
      </c>
      <c r="BD468" s="162">
        <f>IF(AND(K468&lt;=1680,L468&gt;=1649),1,0)</f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 s="209" t="str">
        <f t="shared" si="35"/>
        <v>Notactive</v>
      </c>
      <c r="BK468" s="209" t="str">
        <f t="shared" si="36"/>
        <v>Notactive</v>
      </c>
      <c r="BL468" s="209" t="str">
        <f t="shared" si="37"/>
        <v>Stayer</v>
      </c>
      <c r="BM468" s="209" t="str">
        <f t="shared" si="38"/>
        <v>Notactive</v>
      </c>
      <c r="BN468" s="209" t="str">
        <f t="shared" si="39"/>
        <v>Notactive</v>
      </c>
    </row>
    <row r="469" spans="1:66" ht="12" customHeight="1">
      <c r="A469" s="118" t="s">
        <v>2996</v>
      </c>
      <c r="B469" s="118" t="s">
        <v>2997</v>
      </c>
      <c r="C469" s="242" t="s">
        <v>2995</v>
      </c>
      <c r="D469" s="245" t="s">
        <v>4163</v>
      </c>
      <c r="E469" s="246"/>
      <c r="F469" s="66" t="s">
        <v>74</v>
      </c>
      <c r="G469" s="66"/>
      <c r="H469"/>
      <c r="I469"/>
      <c r="J469" s="29">
        <v>0</v>
      </c>
      <c r="K469" s="114">
        <v>1616</v>
      </c>
      <c r="L469" s="115">
        <v>1620</v>
      </c>
      <c r="M469" s="240" t="str">
        <f>CONCATENATE(LEFT(K469,3),"0")</f>
        <v>1610</v>
      </c>
      <c r="N469" s="240" t="str">
        <f>CONCATENATE(LEFT(L469,3),"0")</f>
        <v>1620</v>
      </c>
      <c r="O469" s="30">
        <f>L469-K469</f>
        <v>4</v>
      </c>
      <c r="P469" s="27">
        <v>0</v>
      </c>
      <c r="Q469" s="27">
        <v>0</v>
      </c>
      <c r="R469"/>
      <c r="S469" s="248"/>
      <c r="T469" s="35" t="s">
        <v>103</v>
      </c>
      <c r="U469" s="104">
        <v>51.0167</v>
      </c>
      <c r="V469" s="124">
        <v>4.4667000000000003</v>
      </c>
      <c r="W469" s="32">
        <v>0</v>
      </c>
      <c r="X469" s="33">
        <v>0</v>
      </c>
      <c r="Y469" s="127">
        <v>0</v>
      </c>
      <c r="Z469" s="133"/>
      <c r="AA469" s="249"/>
      <c r="AB469"/>
      <c r="AC469"/>
      <c r="AD469" s="249"/>
      <c r="AE469"/>
      <c r="AF469" s="248"/>
      <c r="AG469" s="249"/>
      <c r="AH469"/>
      <c r="AI469" s="248"/>
      <c r="AJ469" s="249"/>
      <c r="AK469"/>
      <c r="AL469" s="248"/>
      <c r="AM469" s="251"/>
      <c r="AN469" s="250"/>
      <c r="AO469"/>
      <c r="AP469"/>
      <c r="AQ469"/>
      <c r="AR469"/>
      <c r="AS469"/>
      <c r="AT469" s="249"/>
      <c r="AU469" s="248"/>
      <c r="AV469" s="249"/>
      <c r="AW469" s="248"/>
      <c r="AX469" s="249"/>
      <c r="AY469" s="249">
        <v>1</v>
      </c>
      <c r="AZ469" s="162">
        <f>IF(AND(K469&lt;=1570,L469&gt;=1540),1,0)</f>
        <v>0</v>
      </c>
      <c r="BA469" s="162">
        <f>IF(AND(K469&lt;=1608,L469&gt;=1571),1,0)</f>
        <v>0</v>
      </c>
      <c r="BB469" s="162">
        <f>IF(AND(K469&lt;=1621,L469&gt;=1609),1,0)</f>
        <v>1</v>
      </c>
      <c r="BC469" s="162">
        <f>IF(AND(K469&lt;=1648,L469&gt;=1622),1,0)</f>
        <v>0</v>
      </c>
      <c r="BD469" s="162">
        <f>IF(AND(K469&lt;=1680,L469&gt;=1649),1,0)</f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 s="209" t="str">
        <f t="shared" si="35"/>
        <v>Notactive</v>
      </c>
      <c r="BK469" s="209" t="str">
        <f t="shared" si="36"/>
        <v>Notactive</v>
      </c>
      <c r="BL469" s="209" t="str">
        <f t="shared" si="37"/>
        <v>Stayer</v>
      </c>
      <c r="BM469" s="209" t="str">
        <f t="shared" si="38"/>
        <v>Notactive</v>
      </c>
      <c r="BN469" s="209" t="str">
        <f t="shared" si="39"/>
        <v>Notactive</v>
      </c>
    </row>
    <row r="470" spans="1:66" ht="12" customHeight="1">
      <c r="A470" s="118" t="s">
        <v>360</v>
      </c>
      <c r="B470" s="118" t="s">
        <v>2070</v>
      </c>
      <c r="C470" s="244" t="s">
        <v>2998</v>
      </c>
      <c r="D470" s="245" t="s">
        <v>4163</v>
      </c>
      <c r="E470" s="245"/>
      <c r="F470" s="66" t="s">
        <v>43</v>
      </c>
      <c r="G470" s="66"/>
      <c r="H470"/>
      <c r="I470"/>
      <c r="J470" s="29">
        <v>0</v>
      </c>
      <c r="K470" s="114">
        <v>1616</v>
      </c>
      <c r="L470" s="115">
        <v>1620</v>
      </c>
      <c r="M470" s="240" t="str">
        <f>CONCATENATE(LEFT(K470,3),"0")</f>
        <v>1610</v>
      </c>
      <c r="N470" s="240" t="str">
        <f>CONCATENATE(LEFT(L470,3),"0")</f>
        <v>1620</v>
      </c>
      <c r="O470" s="30">
        <f>L470-K470</f>
        <v>4</v>
      </c>
      <c r="P470" s="27">
        <v>0</v>
      </c>
      <c r="Q470" s="27">
        <v>0</v>
      </c>
      <c r="R470"/>
      <c r="S470" s="248"/>
      <c r="T470" s="35" t="s">
        <v>103</v>
      </c>
      <c r="U470" s="104">
        <v>51.0167</v>
      </c>
      <c r="V470" s="124">
        <v>4.4667000000000003</v>
      </c>
      <c r="W470" s="32">
        <v>0</v>
      </c>
      <c r="X470" s="33">
        <v>0</v>
      </c>
      <c r="Y470" s="127">
        <v>0</v>
      </c>
      <c r="Z470" s="133"/>
      <c r="AA470" s="249"/>
      <c r="AB470"/>
      <c r="AC470"/>
      <c r="AD470" s="249"/>
      <c r="AE470"/>
      <c r="AF470" s="248"/>
      <c r="AG470" s="249"/>
      <c r="AH470"/>
      <c r="AI470" s="248"/>
      <c r="AJ470" s="249"/>
      <c r="AK470"/>
      <c r="AL470" s="248"/>
      <c r="AM470" s="251"/>
      <c r="AN470" s="250"/>
      <c r="AO470"/>
      <c r="AP470"/>
      <c r="AQ470"/>
      <c r="AR470"/>
      <c r="AS470"/>
      <c r="AT470" s="249"/>
      <c r="AU470" s="248"/>
      <c r="AV470" s="249"/>
      <c r="AW470" s="248"/>
      <c r="AX470" s="249"/>
      <c r="AY470" s="249">
        <v>1</v>
      </c>
      <c r="AZ470" s="162">
        <f>IF(AND(K470&lt;=1570,L470&gt;=1540),1,0)</f>
        <v>0</v>
      </c>
      <c r="BA470" s="162">
        <f>IF(AND(K470&lt;=1608,L470&gt;=1571),1,0)</f>
        <v>0</v>
      </c>
      <c r="BB470" s="162">
        <f>IF(AND(K470&lt;=1621,L470&gt;=1609),1,0)</f>
        <v>1</v>
      </c>
      <c r="BC470" s="162">
        <f>IF(AND(K470&lt;=1648,L470&gt;=1622),1,0)</f>
        <v>0</v>
      </c>
      <c r="BD470" s="162">
        <f>IF(AND(K470&lt;=1680,L470&gt;=1649),1,0)</f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 s="209" t="str">
        <f t="shared" si="35"/>
        <v>Notactive</v>
      </c>
      <c r="BK470" s="209" t="str">
        <f t="shared" si="36"/>
        <v>Notactive</v>
      </c>
      <c r="BL470" s="209" t="str">
        <f t="shared" si="37"/>
        <v>Stayer</v>
      </c>
      <c r="BM470" s="209" t="str">
        <f t="shared" si="38"/>
        <v>Notactive</v>
      </c>
      <c r="BN470" s="209" t="str">
        <f t="shared" si="39"/>
        <v>Notactive</v>
      </c>
    </row>
    <row r="471" spans="1:66" ht="12" customHeight="1">
      <c r="A471" s="118" t="s">
        <v>3000</v>
      </c>
      <c r="B471" s="118" t="s">
        <v>3001</v>
      </c>
      <c r="C471" s="242" t="s">
        <v>2999</v>
      </c>
      <c r="D471" s="245" t="s">
        <v>4163</v>
      </c>
      <c r="E471" s="246"/>
      <c r="F471" s="114" t="s">
        <v>344</v>
      </c>
      <c r="G471" s="114"/>
      <c r="H471"/>
      <c r="I471"/>
      <c r="J471" s="29">
        <v>0</v>
      </c>
      <c r="K471" s="114">
        <v>1616</v>
      </c>
      <c r="L471" s="115">
        <v>1620</v>
      </c>
      <c r="M471" s="240" t="str">
        <f>CONCATENATE(LEFT(K471,3),"0")</f>
        <v>1610</v>
      </c>
      <c r="N471" s="240" t="str">
        <f>CONCATENATE(LEFT(L471,3),"0")</f>
        <v>1620</v>
      </c>
      <c r="O471" s="30">
        <f>L471-K471</f>
        <v>4</v>
      </c>
      <c r="P471" s="27">
        <v>0</v>
      </c>
      <c r="Q471" s="27">
        <v>0</v>
      </c>
      <c r="R471"/>
      <c r="S471" s="248"/>
      <c r="T471" s="35" t="s">
        <v>103</v>
      </c>
      <c r="U471" s="104">
        <v>51.0167</v>
      </c>
      <c r="V471" s="124">
        <v>4.4667000000000003</v>
      </c>
      <c r="W471" s="32">
        <v>0</v>
      </c>
      <c r="X471" s="33">
        <v>0</v>
      </c>
      <c r="Y471" s="127">
        <v>0</v>
      </c>
      <c r="Z471" s="133"/>
      <c r="AA471" s="249"/>
      <c r="AB471"/>
      <c r="AC471"/>
      <c r="AD471" s="249"/>
      <c r="AE471"/>
      <c r="AF471" s="248"/>
      <c r="AG471" s="249"/>
      <c r="AH471"/>
      <c r="AI471" s="248"/>
      <c r="AJ471" s="249"/>
      <c r="AK471"/>
      <c r="AL471" s="248"/>
      <c r="AM471" s="251"/>
      <c r="AN471" s="250"/>
      <c r="AO471"/>
      <c r="AP471"/>
      <c r="AQ471"/>
      <c r="AR471"/>
      <c r="AS471"/>
      <c r="AT471" s="249"/>
      <c r="AU471" s="248"/>
      <c r="AV471" s="249"/>
      <c r="AW471" s="248"/>
      <c r="AX471" s="249"/>
      <c r="AY471" s="249">
        <v>1</v>
      </c>
      <c r="AZ471" s="162">
        <f>IF(AND(K471&lt;=1570,L471&gt;=1540),1,0)</f>
        <v>0</v>
      </c>
      <c r="BA471" s="162">
        <f>IF(AND(K471&lt;=1608,L471&gt;=1571),1,0)</f>
        <v>0</v>
      </c>
      <c r="BB471" s="162">
        <f>IF(AND(K471&lt;=1621,L471&gt;=1609),1,0)</f>
        <v>1</v>
      </c>
      <c r="BC471" s="162">
        <f>IF(AND(K471&lt;=1648,L471&gt;=1622),1,0)</f>
        <v>0</v>
      </c>
      <c r="BD471" s="162">
        <f>IF(AND(K471&lt;=1680,L471&gt;=1649),1,0)</f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 s="209" t="str">
        <f t="shared" si="35"/>
        <v>Notactive</v>
      </c>
      <c r="BK471" s="209" t="str">
        <f t="shared" si="36"/>
        <v>Notactive</v>
      </c>
      <c r="BL471" s="209" t="str">
        <f t="shared" si="37"/>
        <v>Stayer</v>
      </c>
      <c r="BM471" s="209" t="str">
        <f t="shared" si="38"/>
        <v>Notactive</v>
      </c>
      <c r="BN471" s="209" t="str">
        <f t="shared" si="39"/>
        <v>Notactive</v>
      </c>
    </row>
    <row r="472" spans="1:66" ht="12" customHeight="1">
      <c r="A472" s="118" t="s">
        <v>3003</v>
      </c>
      <c r="B472" s="118" t="s">
        <v>3004</v>
      </c>
      <c r="C472" s="244" t="s">
        <v>3002</v>
      </c>
      <c r="D472" s="245" t="s">
        <v>4163</v>
      </c>
      <c r="E472" s="245"/>
      <c r="F472" s="66" t="s">
        <v>43</v>
      </c>
      <c r="G472" s="66"/>
      <c r="H472"/>
      <c r="I472"/>
      <c r="J472" s="29">
        <v>0</v>
      </c>
      <c r="K472" s="114">
        <v>1616</v>
      </c>
      <c r="L472" s="115">
        <v>1620</v>
      </c>
      <c r="M472" s="240" t="str">
        <f>CONCATENATE(LEFT(K472,3),"0")</f>
        <v>1610</v>
      </c>
      <c r="N472" s="240" t="str">
        <f>CONCATENATE(LEFT(L472,3),"0")</f>
        <v>1620</v>
      </c>
      <c r="O472" s="30">
        <f>L472-K472</f>
        <v>4</v>
      </c>
      <c r="P472" s="27">
        <v>0</v>
      </c>
      <c r="Q472" s="27">
        <v>0</v>
      </c>
      <c r="R472"/>
      <c r="S472" s="248"/>
      <c r="T472" s="35" t="s">
        <v>103</v>
      </c>
      <c r="U472" s="104">
        <v>51.0167</v>
      </c>
      <c r="V472" s="124">
        <v>4.4667000000000003</v>
      </c>
      <c r="W472" s="32">
        <v>0</v>
      </c>
      <c r="X472" s="33">
        <v>0</v>
      </c>
      <c r="Y472" s="127">
        <v>0</v>
      </c>
      <c r="Z472" s="133"/>
      <c r="AA472" s="249"/>
      <c r="AB472"/>
      <c r="AC472"/>
      <c r="AD472" s="249"/>
      <c r="AE472"/>
      <c r="AF472" s="248"/>
      <c r="AG472" s="249"/>
      <c r="AH472"/>
      <c r="AI472" s="248"/>
      <c r="AJ472" s="249"/>
      <c r="AK472"/>
      <c r="AL472" s="248"/>
      <c r="AM472" s="251"/>
      <c r="AN472" s="250"/>
      <c r="AO472"/>
      <c r="AP472"/>
      <c r="AQ472"/>
      <c r="AR472"/>
      <c r="AS472"/>
      <c r="AT472" s="249"/>
      <c r="AU472" s="248"/>
      <c r="AV472" s="249"/>
      <c r="AW472" s="248"/>
      <c r="AX472" s="249"/>
      <c r="AY472" s="249">
        <v>1</v>
      </c>
      <c r="AZ472" s="162">
        <f>IF(AND(K472&lt;=1570,L472&gt;=1540),1,0)</f>
        <v>0</v>
      </c>
      <c r="BA472" s="162">
        <f>IF(AND(K472&lt;=1608,L472&gt;=1571),1,0)</f>
        <v>0</v>
      </c>
      <c r="BB472" s="162">
        <f>IF(AND(K472&lt;=1621,L472&gt;=1609),1,0)</f>
        <v>1</v>
      </c>
      <c r="BC472" s="162">
        <f>IF(AND(K472&lt;=1648,L472&gt;=1622),1,0)</f>
        <v>0</v>
      </c>
      <c r="BD472" s="162">
        <f>IF(AND(K472&lt;=1680,L472&gt;=1649),1,0)</f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 s="209" t="str">
        <f t="shared" si="35"/>
        <v>Notactive</v>
      </c>
      <c r="BK472" s="209" t="str">
        <f t="shared" si="36"/>
        <v>Notactive</v>
      </c>
      <c r="BL472" s="209" t="str">
        <f t="shared" si="37"/>
        <v>Stayer</v>
      </c>
      <c r="BM472" s="209" t="str">
        <f t="shared" si="38"/>
        <v>Notactive</v>
      </c>
      <c r="BN472" s="209" t="str">
        <f t="shared" si="39"/>
        <v>Notactive</v>
      </c>
    </row>
    <row r="473" spans="1:66" ht="12" customHeight="1">
      <c r="A473" s="118" t="s">
        <v>3006</v>
      </c>
      <c r="B473" s="118" t="s">
        <v>3007</v>
      </c>
      <c r="C473" s="244" t="s">
        <v>3005</v>
      </c>
      <c r="D473" s="245" t="s">
        <v>4163</v>
      </c>
      <c r="E473" s="245"/>
      <c r="F473" s="66" t="s">
        <v>74</v>
      </c>
      <c r="G473" s="66"/>
      <c r="H473"/>
      <c r="I473"/>
      <c r="J473" s="29">
        <v>0</v>
      </c>
      <c r="K473" s="114">
        <v>1616</v>
      </c>
      <c r="L473" s="115">
        <v>1620</v>
      </c>
      <c r="M473" s="240" t="str">
        <f>CONCATENATE(LEFT(K473,3),"0")</f>
        <v>1610</v>
      </c>
      <c r="N473" s="240" t="str">
        <f>CONCATENATE(LEFT(L473,3),"0")</f>
        <v>1620</v>
      </c>
      <c r="O473" s="30">
        <f>L473-K473</f>
        <v>4</v>
      </c>
      <c r="P473" s="27">
        <v>0</v>
      </c>
      <c r="Q473" s="27">
        <v>0</v>
      </c>
      <c r="R473"/>
      <c r="S473" s="248"/>
      <c r="T473" s="35" t="s">
        <v>103</v>
      </c>
      <c r="U473" s="104">
        <v>51.0167</v>
      </c>
      <c r="V473" s="124">
        <v>4.4667000000000003</v>
      </c>
      <c r="W473" s="32">
        <v>0</v>
      </c>
      <c r="X473" s="33">
        <v>0</v>
      </c>
      <c r="Y473" s="127">
        <v>0</v>
      </c>
      <c r="Z473" s="133"/>
      <c r="AA473" s="249"/>
      <c r="AB473"/>
      <c r="AC473"/>
      <c r="AD473" s="249"/>
      <c r="AE473"/>
      <c r="AF473" s="248"/>
      <c r="AG473" s="249"/>
      <c r="AH473"/>
      <c r="AI473" s="248"/>
      <c r="AJ473" s="249"/>
      <c r="AK473"/>
      <c r="AL473" s="248"/>
      <c r="AM473" s="251"/>
      <c r="AN473" s="250"/>
      <c r="AO473"/>
      <c r="AP473"/>
      <c r="AQ473"/>
      <c r="AR473"/>
      <c r="AS473"/>
      <c r="AT473" s="249"/>
      <c r="AU473" s="248"/>
      <c r="AV473" s="249"/>
      <c r="AW473" s="248"/>
      <c r="AX473" s="249"/>
      <c r="AY473" s="249">
        <v>1</v>
      </c>
      <c r="AZ473" s="162">
        <f>IF(AND(K473&lt;=1570,L473&gt;=1540),1,0)</f>
        <v>0</v>
      </c>
      <c r="BA473" s="162">
        <f>IF(AND(K473&lt;=1608,L473&gt;=1571),1,0)</f>
        <v>0</v>
      </c>
      <c r="BB473" s="162">
        <f>IF(AND(K473&lt;=1621,L473&gt;=1609),1,0)</f>
        <v>1</v>
      </c>
      <c r="BC473" s="162">
        <f>IF(AND(K473&lt;=1648,L473&gt;=1622),1,0)</f>
        <v>0</v>
      </c>
      <c r="BD473" s="162">
        <f>IF(AND(K473&lt;=1680,L473&gt;=1649),1,0)</f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 s="209" t="str">
        <f t="shared" si="35"/>
        <v>Notactive</v>
      </c>
      <c r="BK473" s="209" t="str">
        <f t="shared" si="36"/>
        <v>Notactive</v>
      </c>
      <c r="BL473" s="209" t="str">
        <f t="shared" si="37"/>
        <v>Stayer</v>
      </c>
      <c r="BM473" s="209" t="str">
        <f t="shared" si="38"/>
        <v>Notactive</v>
      </c>
      <c r="BN473" s="209" t="str">
        <f t="shared" si="39"/>
        <v>Notactive</v>
      </c>
    </row>
    <row r="474" spans="1:66" ht="12" customHeight="1">
      <c r="A474" s="259" t="s">
        <v>3009</v>
      </c>
      <c r="B474" s="118" t="s">
        <v>3010</v>
      </c>
      <c r="C474" s="242" t="s">
        <v>3008</v>
      </c>
      <c r="D474" s="245" t="s">
        <v>4163</v>
      </c>
      <c r="E474" s="246"/>
      <c r="F474" s="66" t="s">
        <v>43</v>
      </c>
      <c r="G474" s="66"/>
      <c r="H474"/>
      <c r="I474"/>
      <c r="J474" s="29">
        <v>0</v>
      </c>
      <c r="K474" s="114">
        <v>1616</v>
      </c>
      <c r="L474" s="115">
        <v>1620</v>
      </c>
      <c r="M474" s="240" t="str">
        <f>CONCATENATE(LEFT(K474,3),"0")</f>
        <v>1610</v>
      </c>
      <c r="N474" s="240" t="str">
        <f>CONCATENATE(LEFT(L474,3),"0")</f>
        <v>1620</v>
      </c>
      <c r="O474" s="30">
        <f>L474-K474</f>
        <v>4</v>
      </c>
      <c r="P474" s="27">
        <v>0</v>
      </c>
      <c r="Q474" s="27">
        <v>0</v>
      </c>
      <c r="R474"/>
      <c r="S474" s="248"/>
      <c r="T474" s="35" t="s">
        <v>103</v>
      </c>
      <c r="U474" s="104">
        <v>51.0167</v>
      </c>
      <c r="V474" s="124">
        <v>4.4667000000000003</v>
      </c>
      <c r="W474" s="32">
        <v>0</v>
      </c>
      <c r="X474" s="33">
        <v>0</v>
      </c>
      <c r="Y474" s="127">
        <v>0</v>
      </c>
      <c r="Z474" s="133"/>
      <c r="AA474" s="265"/>
      <c r="AB474"/>
      <c r="AC474"/>
      <c r="AD474" s="249"/>
      <c r="AE474"/>
      <c r="AF474" s="248"/>
      <c r="AG474" s="265"/>
      <c r="AH474"/>
      <c r="AI474" s="248"/>
      <c r="AJ474" s="265"/>
      <c r="AK474"/>
      <c r="AL474" s="248"/>
      <c r="AM474" s="248"/>
      <c r="AN474" s="250"/>
      <c r="AO474"/>
      <c r="AP474"/>
      <c r="AQ474"/>
      <c r="AR474"/>
      <c r="AS474"/>
      <c r="AT474" s="249"/>
      <c r="AU474" s="248"/>
      <c r="AV474" s="249"/>
      <c r="AW474" s="248"/>
      <c r="AX474" s="249"/>
      <c r="AY474" s="249">
        <v>1</v>
      </c>
      <c r="AZ474" s="162">
        <f>IF(AND(K474&lt;=1570,L474&gt;=1540),1,0)</f>
        <v>0</v>
      </c>
      <c r="BA474" s="162">
        <f>IF(AND(K474&lt;=1608,L474&gt;=1571),1,0)</f>
        <v>0</v>
      </c>
      <c r="BB474" s="162">
        <f>IF(AND(K474&lt;=1621,L474&gt;=1609),1,0)</f>
        <v>1</v>
      </c>
      <c r="BC474" s="162">
        <f>IF(AND(K474&lt;=1648,L474&gt;=1622),1,0)</f>
        <v>0</v>
      </c>
      <c r="BD474" s="162">
        <f>IF(AND(K474&lt;=1680,L474&gt;=1649),1,0)</f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 s="209" t="str">
        <f t="shared" si="35"/>
        <v>Notactive</v>
      </c>
      <c r="BK474" s="209" t="str">
        <f t="shared" si="36"/>
        <v>Notactive</v>
      </c>
      <c r="BL474" s="209" t="str">
        <f t="shared" si="37"/>
        <v>Stayer</v>
      </c>
      <c r="BM474" s="209" t="str">
        <f t="shared" si="38"/>
        <v>Notactive</v>
      </c>
      <c r="BN474" s="209" t="str">
        <f t="shared" si="39"/>
        <v>Notactive</v>
      </c>
    </row>
    <row r="475" spans="1:66" ht="12" customHeight="1">
      <c r="A475" s="259" t="s">
        <v>3013</v>
      </c>
      <c r="B475" s="118" t="s">
        <v>3014</v>
      </c>
      <c r="C475" s="242" t="s">
        <v>3012</v>
      </c>
      <c r="D475" s="245" t="s">
        <v>4163</v>
      </c>
      <c r="E475" s="246"/>
      <c r="F475" s="66" t="s">
        <v>43</v>
      </c>
      <c r="G475" s="66"/>
      <c r="H475"/>
      <c r="I475"/>
      <c r="J475" s="29">
        <v>0</v>
      </c>
      <c r="K475" s="114">
        <v>1616</v>
      </c>
      <c r="L475" s="115">
        <v>1620</v>
      </c>
      <c r="M475" s="240" t="str">
        <f>CONCATENATE(LEFT(K475,3),"0")</f>
        <v>1610</v>
      </c>
      <c r="N475" s="240" t="str">
        <f>CONCATENATE(LEFT(L475,3),"0")</f>
        <v>1620</v>
      </c>
      <c r="O475" s="30">
        <f>L475-K475</f>
        <v>4</v>
      </c>
      <c r="P475" s="27">
        <v>0</v>
      </c>
      <c r="Q475" s="27">
        <v>0</v>
      </c>
      <c r="R475"/>
      <c r="S475" s="248"/>
      <c r="T475" s="35" t="s">
        <v>103</v>
      </c>
      <c r="U475" s="104">
        <v>51.0167</v>
      </c>
      <c r="V475" s="124">
        <v>4.4667000000000003</v>
      </c>
      <c r="W475" s="32">
        <v>0</v>
      </c>
      <c r="X475" s="33">
        <v>0</v>
      </c>
      <c r="Y475" s="127">
        <v>0</v>
      </c>
      <c r="Z475" s="133"/>
      <c r="AA475"/>
      <c r="AB475"/>
      <c r="AC475"/>
      <c r="AD475" s="249"/>
      <c r="AE475"/>
      <c r="AF475" s="248"/>
      <c r="AG475"/>
      <c r="AH475"/>
      <c r="AI475" s="248"/>
      <c r="AJ475"/>
      <c r="AK475"/>
      <c r="AL475" s="248"/>
      <c r="AM475" s="248"/>
      <c r="AN475" s="250"/>
      <c r="AO475"/>
      <c r="AP475"/>
      <c r="AQ475"/>
      <c r="AR475"/>
      <c r="AS475"/>
      <c r="AT475" s="249"/>
      <c r="AU475" s="248"/>
      <c r="AV475" s="249"/>
      <c r="AW475" s="248"/>
      <c r="AX475" s="249"/>
      <c r="AY475" s="249">
        <v>1</v>
      </c>
      <c r="AZ475" s="162">
        <f>IF(AND(K475&lt;=1570,L475&gt;=1540),1,0)</f>
        <v>0</v>
      </c>
      <c r="BA475" s="162">
        <f>IF(AND(K475&lt;=1608,L475&gt;=1571),1,0)</f>
        <v>0</v>
      </c>
      <c r="BB475" s="162">
        <f>IF(AND(K475&lt;=1621,L475&gt;=1609),1,0)</f>
        <v>1</v>
      </c>
      <c r="BC475" s="162">
        <f>IF(AND(K475&lt;=1648,L475&gt;=1622),1,0)</f>
        <v>0</v>
      </c>
      <c r="BD475" s="162">
        <f>IF(AND(K475&lt;=1680,L475&gt;=1649),1,0)</f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 s="209" t="str">
        <f t="shared" si="35"/>
        <v>Notactive</v>
      </c>
      <c r="BK475" s="209" t="str">
        <f t="shared" si="36"/>
        <v>Notactive</v>
      </c>
      <c r="BL475" s="209" t="str">
        <f t="shared" si="37"/>
        <v>Stayer</v>
      </c>
      <c r="BM475" s="209" t="str">
        <f t="shared" si="38"/>
        <v>Notactive</v>
      </c>
      <c r="BN475" s="209" t="str">
        <f t="shared" si="39"/>
        <v>Notactive</v>
      </c>
    </row>
    <row r="476" spans="1:66" ht="12" customHeight="1">
      <c r="A476" s="259" t="s">
        <v>3016</v>
      </c>
      <c r="B476" s="118" t="s">
        <v>2210</v>
      </c>
      <c r="C476" s="244" t="s">
        <v>3015</v>
      </c>
      <c r="D476" s="245" t="s">
        <v>4163</v>
      </c>
      <c r="E476" s="245"/>
      <c r="F476" s="66" t="s">
        <v>43</v>
      </c>
      <c r="G476" s="66"/>
      <c r="H476"/>
      <c r="I476"/>
      <c r="J476" s="29">
        <v>0</v>
      </c>
      <c r="K476" s="114">
        <v>1616</v>
      </c>
      <c r="L476" s="115">
        <v>1620</v>
      </c>
      <c r="M476" s="240" t="str">
        <f>CONCATENATE(LEFT(K476,3),"0")</f>
        <v>1610</v>
      </c>
      <c r="N476" s="240" t="str">
        <f>CONCATENATE(LEFT(L476,3),"0")</f>
        <v>1620</v>
      </c>
      <c r="O476" s="30">
        <f>L476-K476</f>
        <v>4</v>
      </c>
      <c r="P476" s="27">
        <v>0</v>
      </c>
      <c r="Q476" s="27">
        <v>0</v>
      </c>
      <c r="R476"/>
      <c r="S476" s="248"/>
      <c r="T476" s="35" t="s">
        <v>103</v>
      </c>
      <c r="U476" s="104">
        <v>51.0167</v>
      </c>
      <c r="V476" s="124">
        <v>4.4667000000000003</v>
      </c>
      <c r="W476" s="32">
        <v>0</v>
      </c>
      <c r="X476" s="33">
        <v>0</v>
      </c>
      <c r="Y476" s="127">
        <v>0</v>
      </c>
      <c r="Z476" s="133"/>
      <c r="AA476" s="265"/>
      <c r="AB476"/>
      <c r="AC476"/>
      <c r="AD476" s="249"/>
      <c r="AE476"/>
      <c r="AF476" s="248"/>
      <c r="AG476" s="265"/>
      <c r="AH476"/>
      <c r="AI476" s="248"/>
      <c r="AJ476" s="265"/>
      <c r="AK476"/>
      <c r="AL476" s="248"/>
      <c r="AM476" s="248"/>
      <c r="AN476" s="250"/>
      <c r="AO476"/>
      <c r="AP476"/>
      <c r="AQ476"/>
      <c r="AR476"/>
      <c r="AS476"/>
      <c r="AT476" s="249"/>
      <c r="AU476" s="248"/>
      <c r="AV476" s="249"/>
      <c r="AW476" s="248"/>
      <c r="AX476" s="249"/>
      <c r="AY476" s="249">
        <v>1</v>
      </c>
      <c r="AZ476" s="162">
        <f>IF(AND(K476&lt;=1570,L476&gt;=1540),1,0)</f>
        <v>0</v>
      </c>
      <c r="BA476" s="162">
        <f>IF(AND(K476&lt;=1608,L476&gt;=1571),1,0)</f>
        <v>0</v>
      </c>
      <c r="BB476" s="162">
        <f>IF(AND(K476&lt;=1621,L476&gt;=1609),1,0)</f>
        <v>1</v>
      </c>
      <c r="BC476" s="162">
        <f>IF(AND(K476&lt;=1648,L476&gt;=1622),1,0)</f>
        <v>0</v>
      </c>
      <c r="BD476" s="162">
        <f>IF(AND(K476&lt;=1680,L476&gt;=1649),1,0)</f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 s="209" t="str">
        <f t="shared" si="35"/>
        <v>Notactive</v>
      </c>
      <c r="BK476" s="209" t="str">
        <f t="shared" si="36"/>
        <v>Notactive</v>
      </c>
      <c r="BL476" s="209" t="str">
        <f t="shared" si="37"/>
        <v>Stayer</v>
      </c>
      <c r="BM476" s="209" t="str">
        <f t="shared" si="38"/>
        <v>Notactive</v>
      </c>
      <c r="BN476" s="209" t="str">
        <f t="shared" si="39"/>
        <v>Notactive</v>
      </c>
    </row>
    <row r="477" spans="1:66" ht="12" customHeight="1">
      <c r="A477" s="118" t="s">
        <v>3018</v>
      </c>
      <c r="B477" s="118" t="s">
        <v>3019</v>
      </c>
      <c r="C477" s="242" t="s">
        <v>3017</v>
      </c>
      <c r="D477" s="245" t="s">
        <v>4163</v>
      </c>
      <c r="E477" s="246"/>
      <c r="F477" s="66" t="s">
        <v>74</v>
      </c>
      <c r="G477" s="66"/>
      <c r="H477"/>
      <c r="I477"/>
      <c r="J477" s="29">
        <v>0</v>
      </c>
      <c r="K477" s="114">
        <v>1616</v>
      </c>
      <c r="L477" s="115">
        <v>1620</v>
      </c>
      <c r="M477" s="240" t="str">
        <f>CONCATENATE(LEFT(K477,3),"0")</f>
        <v>1610</v>
      </c>
      <c r="N477" s="240" t="str">
        <f>CONCATENATE(LEFT(L477,3),"0")</f>
        <v>1620</v>
      </c>
      <c r="O477" s="30">
        <f>L477-K477</f>
        <v>4</v>
      </c>
      <c r="P477" s="27">
        <v>0</v>
      </c>
      <c r="Q477" s="27">
        <v>0</v>
      </c>
      <c r="R477"/>
      <c r="S477" s="248"/>
      <c r="T477" s="35" t="s">
        <v>103</v>
      </c>
      <c r="U477" s="104">
        <v>51.0167</v>
      </c>
      <c r="V477" s="124">
        <v>4.4667000000000003</v>
      </c>
      <c r="W477" s="32">
        <v>0</v>
      </c>
      <c r="X477" s="33">
        <v>0</v>
      </c>
      <c r="Y477" s="127">
        <v>0</v>
      </c>
      <c r="Z477" s="133"/>
      <c r="AA477" s="249"/>
      <c r="AB477"/>
      <c r="AC477"/>
      <c r="AD477" s="249"/>
      <c r="AE477"/>
      <c r="AF477" s="248"/>
      <c r="AG477" s="249"/>
      <c r="AH477"/>
      <c r="AI477" s="248"/>
      <c r="AJ477" s="249"/>
      <c r="AK477"/>
      <c r="AL477" s="248"/>
      <c r="AM477" s="251"/>
      <c r="AN477" s="250"/>
      <c r="AO477"/>
      <c r="AP477"/>
      <c r="AQ477"/>
      <c r="AR477"/>
      <c r="AS477"/>
      <c r="AT477" s="249"/>
      <c r="AU477" s="248"/>
      <c r="AV477" s="249"/>
      <c r="AW477" s="248"/>
      <c r="AX477" s="249"/>
      <c r="AY477" s="249">
        <v>1</v>
      </c>
      <c r="AZ477" s="162">
        <f>IF(AND(K477&lt;=1570,L477&gt;=1540),1,0)</f>
        <v>0</v>
      </c>
      <c r="BA477" s="162">
        <f>IF(AND(K477&lt;=1608,L477&gt;=1571),1,0)</f>
        <v>0</v>
      </c>
      <c r="BB477" s="162">
        <f>IF(AND(K477&lt;=1621,L477&gt;=1609),1,0)</f>
        <v>1</v>
      </c>
      <c r="BC477" s="162">
        <f>IF(AND(K477&lt;=1648,L477&gt;=1622),1,0)</f>
        <v>0</v>
      </c>
      <c r="BD477" s="162">
        <f>IF(AND(K477&lt;=1680,L477&gt;=1649),1,0)</f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 s="209" t="str">
        <f t="shared" si="35"/>
        <v>Notactive</v>
      </c>
      <c r="BK477" s="209" t="str">
        <f t="shared" si="36"/>
        <v>Notactive</v>
      </c>
      <c r="BL477" s="209" t="str">
        <f t="shared" si="37"/>
        <v>Stayer</v>
      </c>
      <c r="BM477" s="209" t="str">
        <f t="shared" si="38"/>
        <v>Notactive</v>
      </c>
      <c r="BN477" s="209" t="str">
        <f t="shared" si="39"/>
        <v>Notactive</v>
      </c>
    </row>
    <row r="478" spans="1:66" ht="12" customHeight="1">
      <c r="A478" s="118" t="s">
        <v>3021</v>
      </c>
      <c r="B478" s="118" t="s">
        <v>3022</v>
      </c>
      <c r="C478" s="244" t="s">
        <v>3020</v>
      </c>
      <c r="D478" s="245" t="s">
        <v>4163</v>
      </c>
      <c r="E478" s="245"/>
      <c r="F478" s="66" t="s">
        <v>156</v>
      </c>
      <c r="G478" s="66"/>
      <c r="H478"/>
      <c r="I478"/>
      <c r="J478" s="29">
        <v>0</v>
      </c>
      <c r="K478" s="114">
        <v>1616</v>
      </c>
      <c r="L478" s="115">
        <v>1620</v>
      </c>
      <c r="M478" s="240" t="str">
        <f>CONCATENATE(LEFT(K478,3),"0")</f>
        <v>1610</v>
      </c>
      <c r="N478" s="240" t="str">
        <f>CONCATENATE(LEFT(L478,3),"0")</f>
        <v>1620</v>
      </c>
      <c r="O478" s="30">
        <f>L478-K478</f>
        <v>4</v>
      </c>
      <c r="P478" s="27">
        <v>0</v>
      </c>
      <c r="Q478" s="27">
        <v>0</v>
      </c>
      <c r="R478"/>
      <c r="S478" s="248"/>
      <c r="T478" s="35" t="s">
        <v>103</v>
      </c>
      <c r="U478" s="104">
        <v>51.0167</v>
      </c>
      <c r="V478" s="124">
        <v>4.4667000000000003</v>
      </c>
      <c r="W478" s="32">
        <v>0</v>
      </c>
      <c r="X478" s="33">
        <v>0</v>
      </c>
      <c r="Y478" s="127">
        <v>0</v>
      </c>
      <c r="Z478" s="133"/>
      <c r="AA478" s="249"/>
      <c r="AB478"/>
      <c r="AC478"/>
      <c r="AD478" s="249"/>
      <c r="AE478"/>
      <c r="AF478" s="248"/>
      <c r="AG478" s="249"/>
      <c r="AH478"/>
      <c r="AI478" s="248"/>
      <c r="AJ478" s="249"/>
      <c r="AK478"/>
      <c r="AL478" s="248"/>
      <c r="AM478" s="251"/>
      <c r="AN478" s="250"/>
      <c r="AO478"/>
      <c r="AP478"/>
      <c r="AQ478"/>
      <c r="AR478"/>
      <c r="AS478"/>
      <c r="AT478" s="249"/>
      <c r="AU478" s="248"/>
      <c r="AV478" s="249"/>
      <c r="AW478" s="248"/>
      <c r="AX478" s="249"/>
      <c r="AY478" s="249">
        <v>1</v>
      </c>
      <c r="AZ478" s="162">
        <f>IF(AND(K478&lt;=1570,L478&gt;=1540),1,0)</f>
        <v>0</v>
      </c>
      <c r="BA478" s="162">
        <f>IF(AND(K478&lt;=1608,L478&gt;=1571),1,0)</f>
        <v>0</v>
      </c>
      <c r="BB478" s="162">
        <f>IF(AND(K478&lt;=1621,L478&gt;=1609),1,0)</f>
        <v>1</v>
      </c>
      <c r="BC478" s="162">
        <f>IF(AND(K478&lt;=1648,L478&gt;=1622),1,0)</f>
        <v>0</v>
      </c>
      <c r="BD478" s="162">
        <f>IF(AND(K478&lt;=1680,L478&gt;=1649),1,0)</f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 s="209" t="str">
        <f t="shared" si="35"/>
        <v>Notactive</v>
      </c>
      <c r="BK478" s="209" t="str">
        <f t="shared" si="36"/>
        <v>Notactive</v>
      </c>
      <c r="BL478" s="209" t="str">
        <f t="shared" si="37"/>
        <v>Stayer</v>
      </c>
      <c r="BM478" s="209" t="str">
        <f t="shared" si="38"/>
        <v>Notactive</v>
      </c>
      <c r="BN478" s="209" t="str">
        <f t="shared" si="39"/>
        <v>Notactive</v>
      </c>
    </row>
    <row r="479" spans="1:66" ht="12" customHeight="1">
      <c r="A479" s="118" t="s">
        <v>3024</v>
      </c>
      <c r="B479" s="118" t="s">
        <v>3025</v>
      </c>
      <c r="C479" s="244" t="s">
        <v>3023</v>
      </c>
      <c r="D479" s="245" t="s">
        <v>4163</v>
      </c>
      <c r="E479" s="245"/>
      <c r="F479" s="66" t="s">
        <v>43</v>
      </c>
      <c r="G479" s="66"/>
      <c r="H479"/>
      <c r="I479"/>
      <c r="J479" s="29">
        <v>0</v>
      </c>
      <c r="K479" s="114">
        <v>1616</v>
      </c>
      <c r="L479" s="115">
        <v>1620</v>
      </c>
      <c r="M479" s="240" t="str">
        <f>CONCATENATE(LEFT(K479,3),"0")</f>
        <v>1610</v>
      </c>
      <c r="N479" s="240" t="str">
        <f>CONCATENATE(LEFT(L479,3),"0")</f>
        <v>1620</v>
      </c>
      <c r="O479" s="30">
        <f>L479-K479</f>
        <v>4</v>
      </c>
      <c r="P479" s="27">
        <v>0</v>
      </c>
      <c r="Q479" s="27">
        <v>0</v>
      </c>
      <c r="R479"/>
      <c r="S479" s="248"/>
      <c r="T479" s="35" t="s">
        <v>103</v>
      </c>
      <c r="U479" s="104">
        <v>51.0167</v>
      </c>
      <c r="V479" s="124">
        <v>4.4667000000000003</v>
      </c>
      <c r="W479" s="32">
        <v>0</v>
      </c>
      <c r="X479" s="33">
        <v>0</v>
      </c>
      <c r="Y479" s="127">
        <v>0</v>
      </c>
      <c r="Z479" s="133"/>
      <c r="AA479" s="249"/>
      <c r="AB479"/>
      <c r="AC479"/>
      <c r="AD479" s="249"/>
      <c r="AE479"/>
      <c r="AF479" s="248"/>
      <c r="AG479" s="249"/>
      <c r="AH479"/>
      <c r="AI479" s="248"/>
      <c r="AJ479" s="249"/>
      <c r="AK479"/>
      <c r="AL479" s="248"/>
      <c r="AM479" s="251"/>
      <c r="AN479" s="250"/>
      <c r="AO479"/>
      <c r="AP479"/>
      <c r="AQ479"/>
      <c r="AR479"/>
      <c r="AS479"/>
      <c r="AT479" s="249"/>
      <c r="AU479" s="248"/>
      <c r="AV479" s="249"/>
      <c r="AW479" s="248"/>
      <c r="AX479" s="249"/>
      <c r="AY479" s="249">
        <v>1</v>
      </c>
      <c r="AZ479" s="162">
        <f>IF(AND(K479&lt;=1570,L479&gt;=1540),1,0)</f>
        <v>0</v>
      </c>
      <c r="BA479" s="162">
        <f>IF(AND(K479&lt;=1608,L479&gt;=1571),1,0)</f>
        <v>0</v>
      </c>
      <c r="BB479" s="162">
        <f>IF(AND(K479&lt;=1621,L479&gt;=1609),1,0)</f>
        <v>1</v>
      </c>
      <c r="BC479" s="162">
        <f>IF(AND(K479&lt;=1648,L479&gt;=1622),1,0)</f>
        <v>0</v>
      </c>
      <c r="BD479" s="162">
        <f>IF(AND(K479&lt;=1680,L479&gt;=1649),1,0)</f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 s="209" t="str">
        <f t="shared" si="35"/>
        <v>Notactive</v>
      </c>
      <c r="BK479" s="209" t="str">
        <f t="shared" si="36"/>
        <v>Notactive</v>
      </c>
      <c r="BL479" s="209" t="str">
        <f t="shared" si="37"/>
        <v>Stayer</v>
      </c>
      <c r="BM479" s="209" t="str">
        <f t="shared" si="38"/>
        <v>Notactive</v>
      </c>
      <c r="BN479" s="209" t="str">
        <f t="shared" si="39"/>
        <v>Notactive</v>
      </c>
    </row>
    <row r="480" spans="1:66" ht="12" customHeight="1">
      <c r="A480" s="118" t="s">
        <v>3027</v>
      </c>
      <c r="B480" s="118" t="s">
        <v>3028</v>
      </c>
      <c r="C480" s="242" t="s">
        <v>3026</v>
      </c>
      <c r="D480" s="245" t="s">
        <v>4163</v>
      </c>
      <c r="E480" s="246"/>
      <c r="F480" s="66" t="s">
        <v>43</v>
      </c>
      <c r="G480" s="66"/>
      <c r="H480"/>
      <c r="I480"/>
      <c r="J480" s="29">
        <v>0</v>
      </c>
      <c r="K480" s="114">
        <v>1617</v>
      </c>
      <c r="L480" s="115">
        <v>1621</v>
      </c>
      <c r="M480" s="240" t="str">
        <f>CONCATENATE(LEFT(K480,3),"0")</f>
        <v>1610</v>
      </c>
      <c r="N480" s="240" t="str">
        <f>CONCATENATE(LEFT(L480,3),"0")</f>
        <v>1620</v>
      </c>
      <c r="O480" s="30">
        <f>L480-K480</f>
        <v>4</v>
      </c>
      <c r="P480" s="27">
        <v>0</v>
      </c>
      <c r="Q480" s="27">
        <v>0</v>
      </c>
      <c r="R480"/>
      <c r="S480" s="248"/>
      <c r="T480" s="35" t="s">
        <v>103</v>
      </c>
      <c r="U480" s="104">
        <v>51.0167</v>
      </c>
      <c r="V480" s="124">
        <v>4.4667000000000003</v>
      </c>
      <c r="W480" s="32">
        <v>0</v>
      </c>
      <c r="X480" s="33">
        <v>0</v>
      </c>
      <c r="Y480" s="127">
        <v>0</v>
      </c>
      <c r="Z480" s="133"/>
      <c r="AA480" s="249"/>
      <c r="AB480"/>
      <c r="AC480"/>
      <c r="AD480" s="249"/>
      <c r="AE480"/>
      <c r="AF480" s="248"/>
      <c r="AG480" s="249"/>
      <c r="AH480"/>
      <c r="AI480" s="248"/>
      <c r="AJ480" s="249"/>
      <c r="AK480"/>
      <c r="AL480" s="248"/>
      <c r="AM480" s="251"/>
      <c r="AN480" s="250"/>
      <c r="AO480"/>
      <c r="AP480"/>
      <c r="AQ480"/>
      <c r="AR480"/>
      <c r="AS480"/>
      <c r="AT480" s="249"/>
      <c r="AU480" s="248"/>
      <c r="AV480" s="249"/>
      <c r="AW480" s="248"/>
      <c r="AX480" s="249"/>
      <c r="AY480" s="249">
        <v>1</v>
      </c>
      <c r="AZ480" s="162">
        <f>IF(AND(K480&lt;=1570,L480&gt;=1540),1,0)</f>
        <v>0</v>
      </c>
      <c r="BA480" s="162">
        <f>IF(AND(K480&lt;=1608,L480&gt;=1571),1,0)</f>
        <v>0</v>
      </c>
      <c r="BB480" s="162">
        <f>IF(AND(K480&lt;=1621,L480&gt;=1609),1,0)</f>
        <v>1</v>
      </c>
      <c r="BC480" s="162">
        <f>IF(AND(K480&lt;=1648,L480&gt;=1622),1,0)</f>
        <v>0</v>
      </c>
      <c r="BD480" s="162">
        <f>IF(AND(K480&lt;=1680,L480&gt;=1649),1,0)</f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 s="209" t="str">
        <f t="shared" si="35"/>
        <v>Notactive</v>
      </c>
      <c r="BK480" s="209" t="str">
        <f t="shared" si="36"/>
        <v>Notactive</v>
      </c>
      <c r="BL480" s="209" t="str">
        <f t="shared" si="37"/>
        <v>Stayer</v>
      </c>
      <c r="BM480" s="209" t="str">
        <f t="shared" si="38"/>
        <v>Notactive</v>
      </c>
      <c r="BN480" s="209" t="str">
        <f t="shared" si="39"/>
        <v>Notactive</v>
      </c>
    </row>
    <row r="481" spans="1:66" ht="12" customHeight="1">
      <c r="A481" s="118" t="s">
        <v>3030</v>
      </c>
      <c r="B481" s="118" t="s">
        <v>3031</v>
      </c>
      <c r="C481" s="244" t="s">
        <v>3029</v>
      </c>
      <c r="D481" s="245" t="s">
        <v>4163</v>
      </c>
      <c r="E481" s="245"/>
      <c r="F481" s="66" t="s">
        <v>43</v>
      </c>
      <c r="G481" s="66"/>
      <c r="H481"/>
      <c r="I481"/>
      <c r="J481" s="29">
        <v>0</v>
      </c>
      <c r="K481" s="114">
        <v>1617</v>
      </c>
      <c r="L481" s="115">
        <v>1621</v>
      </c>
      <c r="M481" s="240" t="str">
        <f>CONCATENATE(LEFT(K481,3),"0")</f>
        <v>1610</v>
      </c>
      <c r="N481" s="240" t="str">
        <f>CONCATENATE(LEFT(L481,3),"0")</f>
        <v>1620</v>
      </c>
      <c r="O481" s="30">
        <f>L481-K481</f>
        <v>4</v>
      </c>
      <c r="P481" s="27">
        <v>0</v>
      </c>
      <c r="Q481" s="27">
        <v>0</v>
      </c>
      <c r="R481"/>
      <c r="S481" s="248"/>
      <c r="T481" s="35" t="s">
        <v>103</v>
      </c>
      <c r="U481" s="104">
        <v>51.0167</v>
      </c>
      <c r="V481" s="124">
        <v>4.4667000000000003</v>
      </c>
      <c r="W481" s="32">
        <v>0</v>
      </c>
      <c r="X481" s="33">
        <v>0</v>
      </c>
      <c r="Y481" s="127">
        <v>0</v>
      </c>
      <c r="Z481" s="133"/>
      <c r="AA481" s="249"/>
      <c r="AB481"/>
      <c r="AC481"/>
      <c r="AD481" s="249"/>
      <c r="AE481"/>
      <c r="AF481" s="248"/>
      <c r="AG481" s="249"/>
      <c r="AH481"/>
      <c r="AI481" s="248"/>
      <c r="AJ481" s="249"/>
      <c r="AK481"/>
      <c r="AL481" s="248"/>
      <c r="AM481" s="251"/>
      <c r="AN481" s="250"/>
      <c r="AO481"/>
      <c r="AP481"/>
      <c r="AQ481"/>
      <c r="AR481"/>
      <c r="AS481"/>
      <c r="AT481" s="249"/>
      <c r="AU481" s="248"/>
      <c r="AV481" s="249"/>
      <c r="AW481" s="248"/>
      <c r="AX481" s="249"/>
      <c r="AY481" s="249">
        <v>1</v>
      </c>
      <c r="AZ481" s="162">
        <f>IF(AND(K481&lt;=1570,L481&gt;=1540),1,0)</f>
        <v>0</v>
      </c>
      <c r="BA481" s="162">
        <f>IF(AND(K481&lt;=1608,L481&gt;=1571),1,0)</f>
        <v>0</v>
      </c>
      <c r="BB481" s="162">
        <f>IF(AND(K481&lt;=1621,L481&gt;=1609),1,0)</f>
        <v>1</v>
      </c>
      <c r="BC481" s="162">
        <f>IF(AND(K481&lt;=1648,L481&gt;=1622),1,0)</f>
        <v>0</v>
      </c>
      <c r="BD481" s="162">
        <f>IF(AND(K481&lt;=1680,L481&gt;=1649),1,0)</f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 s="209" t="str">
        <f t="shared" si="35"/>
        <v>Notactive</v>
      </c>
      <c r="BK481" s="209" t="str">
        <f t="shared" si="36"/>
        <v>Notactive</v>
      </c>
      <c r="BL481" s="209" t="str">
        <f t="shared" si="37"/>
        <v>Stayer</v>
      </c>
      <c r="BM481" s="209" t="str">
        <f t="shared" si="38"/>
        <v>Notactive</v>
      </c>
      <c r="BN481" s="209" t="str">
        <f t="shared" si="39"/>
        <v>Notactive</v>
      </c>
    </row>
    <row r="482" spans="1:66" ht="12" customHeight="1">
      <c r="A482" s="118" t="s">
        <v>3033</v>
      </c>
      <c r="B482" s="118" t="s">
        <v>3034</v>
      </c>
      <c r="C482" s="242" t="s">
        <v>3032</v>
      </c>
      <c r="D482" s="245" t="s">
        <v>4163</v>
      </c>
      <c r="E482" s="246"/>
      <c r="F482" s="114" t="s">
        <v>344</v>
      </c>
      <c r="G482" s="114"/>
      <c r="H482"/>
      <c r="I482"/>
      <c r="J482" s="29">
        <v>0</v>
      </c>
      <c r="K482" s="114">
        <v>1617</v>
      </c>
      <c r="L482" s="115">
        <v>1621</v>
      </c>
      <c r="M482" s="240" t="str">
        <f>CONCATENATE(LEFT(K482,3),"0")</f>
        <v>1610</v>
      </c>
      <c r="N482" s="240" t="str">
        <f>CONCATENATE(LEFT(L482,3),"0")</f>
        <v>1620</v>
      </c>
      <c r="O482" s="30">
        <f>L482-K482</f>
        <v>4</v>
      </c>
      <c r="P482" s="27">
        <v>0</v>
      </c>
      <c r="Q482" s="27">
        <v>0</v>
      </c>
      <c r="R482"/>
      <c r="S482" s="248"/>
      <c r="T482" s="35" t="s">
        <v>103</v>
      </c>
      <c r="U482" s="104">
        <v>51.0167</v>
      </c>
      <c r="V482" s="124">
        <v>4.4667000000000003</v>
      </c>
      <c r="W482" s="32">
        <v>0</v>
      </c>
      <c r="X482" s="33">
        <v>0</v>
      </c>
      <c r="Y482" s="127">
        <v>0</v>
      </c>
      <c r="Z482" s="133"/>
      <c r="AA482" s="249"/>
      <c r="AB482"/>
      <c r="AC482"/>
      <c r="AD482" s="249"/>
      <c r="AE482"/>
      <c r="AF482" s="248"/>
      <c r="AG482" s="249"/>
      <c r="AH482"/>
      <c r="AI482" s="248"/>
      <c r="AJ482" s="249"/>
      <c r="AK482"/>
      <c r="AL482" s="248"/>
      <c r="AM482" s="251"/>
      <c r="AN482" s="250"/>
      <c r="AO482"/>
      <c r="AP482"/>
      <c r="AQ482"/>
      <c r="AR482"/>
      <c r="AS482"/>
      <c r="AT482" s="249"/>
      <c r="AU482" s="248"/>
      <c r="AV482" s="249"/>
      <c r="AW482" s="248"/>
      <c r="AX482" s="249"/>
      <c r="AY482" s="249">
        <v>1</v>
      </c>
      <c r="AZ482" s="162">
        <f>IF(AND(K482&lt;=1570,L482&gt;=1540),1,0)</f>
        <v>0</v>
      </c>
      <c r="BA482" s="162">
        <f>IF(AND(K482&lt;=1608,L482&gt;=1571),1,0)</f>
        <v>0</v>
      </c>
      <c r="BB482" s="162">
        <f>IF(AND(K482&lt;=1621,L482&gt;=1609),1,0)</f>
        <v>1</v>
      </c>
      <c r="BC482" s="162">
        <f>IF(AND(K482&lt;=1648,L482&gt;=1622),1,0)</f>
        <v>0</v>
      </c>
      <c r="BD482" s="162">
        <f>IF(AND(K482&lt;=1680,L482&gt;=1649),1,0)</f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 s="209" t="str">
        <f t="shared" si="35"/>
        <v>Notactive</v>
      </c>
      <c r="BK482" s="209" t="str">
        <f t="shared" si="36"/>
        <v>Notactive</v>
      </c>
      <c r="BL482" s="209" t="str">
        <f t="shared" si="37"/>
        <v>Stayer</v>
      </c>
      <c r="BM482" s="209" t="str">
        <f t="shared" si="38"/>
        <v>Notactive</v>
      </c>
      <c r="BN482" s="209" t="str">
        <f t="shared" si="39"/>
        <v>Notactive</v>
      </c>
    </row>
    <row r="483" spans="1:66" ht="12" customHeight="1">
      <c r="A483" s="118" t="s">
        <v>3036</v>
      </c>
      <c r="B483" s="118" t="s">
        <v>3037</v>
      </c>
      <c r="C483" s="244" t="s">
        <v>3035</v>
      </c>
      <c r="D483" s="245" t="s">
        <v>4163</v>
      </c>
      <c r="E483" s="245"/>
      <c r="F483" s="66" t="s">
        <v>74</v>
      </c>
      <c r="G483" s="66"/>
      <c r="H483"/>
      <c r="I483"/>
      <c r="J483" s="29">
        <v>0</v>
      </c>
      <c r="K483" s="114">
        <v>1617</v>
      </c>
      <c r="L483" s="115">
        <v>1621</v>
      </c>
      <c r="M483" s="240" t="str">
        <f>CONCATENATE(LEFT(K483,3),"0")</f>
        <v>1610</v>
      </c>
      <c r="N483" s="240" t="str">
        <f>CONCATENATE(LEFT(L483,3),"0")</f>
        <v>1620</v>
      </c>
      <c r="O483" s="30">
        <f>L483-K483</f>
        <v>4</v>
      </c>
      <c r="P483" s="27">
        <v>0</v>
      </c>
      <c r="Q483" s="27">
        <v>0</v>
      </c>
      <c r="R483"/>
      <c r="S483" s="248"/>
      <c r="T483" s="35" t="s">
        <v>103</v>
      </c>
      <c r="U483" s="104">
        <v>51.0167</v>
      </c>
      <c r="V483" s="124">
        <v>4.4667000000000003</v>
      </c>
      <c r="W483" s="32">
        <v>0</v>
      </c>
      <c r="X483" s="33">
        <v>0</v>
      </c>
      <c r="Y483" s="127">
        <v>0</v>
      </c>
      <c r="Z483" s="133"/>
      <c r="AA483" s="249"/>
      <c r="AB483"/>
      <c r="AC483"/>
      <c r="AD483" s="249"/>
      <c r="AE483"/>
      <c r="AF483" s="248"/>
      <c r="AG483" s="249"/>
      <c r="AH483"/>
      <c r="AI483" s="248"/>
      <c r="AJ483" s="249"/>
      <c r="AK483"/>
      <c r="AL483" s="248"/>
      <c r="AM483" s="251"/>
      <c r="AN483" s="250"/>
      <c r="AO483"/>
      <c r="AP483"/>
      <c r="AQ483"/>
      <c r="AR483"/>
      <c r="AS483"/>
      <c r="AT483" s="249"/>
      <c r="AU483" s="248"/>
      <c r="AV483" s="249"/>
      <c r="AW483" s="248"/>
      <c r="AX483" s="249"/>
      <c r="AY483" s="249">
        <v>1</v>
      </c>
      <c r="AZ483" s="162">
        <f>IF(AND(K483&lt;=1570,L483&gt;=1540),1,0)</f>
        <v>0</v>
      </c>
      <c r="BA483" s="162">
        <f>IF(AND(K483&lt;=1608,L483&gt;=1571),1,0)</f>
        <v>0</v>
      </c>
      <c r="BB483" s="162">
        <f>IF(AND(K483&lt;=1621,L483&gt;=1609),1,0)</f>
        <v>1</v>
      </c>
      <c r="BC483" s="162">
        <f>IF(AND(K483&lt;=1648,L483&gt;=1622),1,0)</f>
        <v>0</v>
      </c>
      <c r="BD483" s="162">
        <f>IF(AND(K483&lt;=1680,L483&gt;=1649),1,0)</f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 s="209" t="str">
        <f t="shared" si="35"/>
        <v>Notactive</v>
      </c>
      <c r="BK483" s="209" t="str">
        <f t="shared" si="36"/>
        <v>Notactive</v>
      </c>
      <c r="BL483" s="209" t="str">
        <f t="shared" si="37"/>
        <v>Stayer</v>
      </c>
      <c r="BM483" s="209" t="str">
        <f t="shared" si="38"/>
        <v>Notactive</v>
      </c>
      <c r="BN483" s="209" t="str">
        <f t="shared" si="39"/>
        <v>Notactive</v>
      </c>
    </row>
    <row r="484" spans="1:66" ht="12" customHeight="1">
      <c r="A484" s="118" t="s">
        <v>3039</v>
      </c>
      <c r="B484" s="118" t="s">
        <v>3040</v>
      </c>
      <c r="C484" s="242" t="s">
        <v>3038</v>
      </c>
      <c r="D484" s="245" t="s">
        <v>4163</v>
      </c>
      <c r="E484" s="246"/>
      <c r="F484" s="66" t="s">
        <v>43</v>
      </c>
      <c r="G484" s="66"/>
      <c r="H484"/>
      <c r="I484"/>
      <c r="J484" s="29">
        <v>0</v>
      </c>
      <c r="K484" s="114">
        <v>1617</v>
      </c>
      <c r="L484" s="115">
        <v>1621</v>
      </c>
      <c r="M484" s="240" t="str">
        <f>CONCATENATE(LEFT(K484,3),"0")</f>
        <v>1610</v>
      </c>
      <c r="N484" s="240" t="str">
        <f>CONCATENATE(LEFT(L484,3),"0")</f>
        <v>1620</v>
      </c>
      <c r="O484" s="30">
        <f>L484-K484</f>
        <v>4</v>
      </c>
      <c r="P484" s="27">
        <v>0</v>
      </c>
      <c r="Q484" s="27">
        <v>0</v>
      </c>
      <c r="R484"/>
      <c r="S484" s="248"/>
      <c r="T484" s="35" t="s">
        <v>103</v>
      </c>
      <c r="U484" s="104">
        <v>51.0167</v>
      </c>
      <c r="V484" s="124">
        <v>4.4667000000000003</v>
      </c>
      <c r="W484" s="32">
        <v>0</v>
      </c>
      <c r="X484" s="33">
        <v>0</v>
      </c>
      <c r="Y484" s="127">
        <v>0</v>
      </c>
      <c r="Z484" s="133"/>
      <c r="AA484" s="249"/>
      <c r="AB484"/>
      <c r="AC484"/>
      <c r="AD484" s="249"/>
      <c r="AE484"/>
      <c r="AF484" s="248"/>
      <c r="AG484" s="249"/>
      <c r="AH484"/>
      <c r="AI484" s="248"/>
      <c r="AJ484" s="249"/>
      <c r="AK484"/>
      <c r="AL484" s="248"/>
      <c r="AM484" s="251"/>
      <c r="AN484" s="250"/>
      <c r="AO484"/>
      <c r="AP484"/>
      <c r="AQ484"/>
      <c r="AR484"/>
      <c r="AS484"/>
      <c r="AT484" s="249"/>
      <c r="AU484" s="248"/>
      <c r="AV484" s="249"/>
      <c r="AW484" s="248"/>
      <c r="AX484" s="249"/>
      <c r="AY484" s="249">
        <v>1</v>
      </c>
      <c r="AZ484" s="162">
        <f>IF(AND(K484&lt;=1570,L484&gt;=1540),1,0)</f>
        <v>0</v>
      </c>
      <c r="BA484" s="162">
        <f>IF(AND(K484&lt;=1608,L484&gt;=1571),1,0)</f>
        <v>0</v>
      </c>
      <c r="BB484" s="162">
        <f>IF(AND(K484&lt;=1621,L484&gt;=1609),1,0)</f>
        <v>1</v>
      </c>
      <c r="BC484" s="162">
        <f>IF(AND(K484&lt;=1648,L484&gt;=1622),1,0)</f>
        <v>0</v>
      </c>
      <c r="BD484" s="162">
        <f>IF(AND(K484&lt;=1680,L484&gt;=1649),1,0)</f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 s="209" t="str">
        <f t="shared" si="35"/>
        <v>Notactive</v>
      </c>
      <c r="BK484" s="209" t="str">
        <f t="shared" si="36"/>
        <v>Notactive</v>
      </c>
      <c r="BL484" s="209" t="str">
        <f t="shared" si="37"/>
        <v>Stayer</v>
      </c>
      <c r="BM484" s="209" t="str">
        <f t="shared" si="38"/>
        <v>Notactive</v>
      </c>
      <c r="BN484" s="209" t="str">
        <f t="shared" si="39"/>
        <v>Notactive</v>
      </c>
    </row>
    <row r="485" spans="1:66" ht="12" customHeight="1">
      <c r="A485" s="116" t="s">
        <v>3042</v>
      </c>
      <c r="B485" s="118" t="s">
        <v>3043</v>
      </c>
      <c r="C485" s="244" t="s">
        <v>3041</v>
      </c>
      <c r="D485" s="245" t="s">
        <v>4163</v>
      </c>
      <c r="E485" s="245"/>
      <c r="F485" s="66" t="s">
        <v>43</v>
      </c>
      <c r="G485" s="66"/>
      <c r="H485"/>
      <c r="I485"/>
      <c r="J485" s="29">
        <v>0</v>
      </c>
      <c r="K485" s="114">
        <v>1617</v>
      </c>
      <c r="L485" s="115">
        <v>1621</v>
      </c>
      <c r="M485" s="240" t="str">
        <f>CONCATENATE(LEFT(K485,3),"0")</f>
        <v>1610</v>
      </c>
      <c r="N485" s="240" t="str">
        <f>CONCATENATE(LEFT(L485,3),"0")</f>
        <v>1620</v>
      </c>
      <c r="O485" s="30">
        <f>L485-K485</f>
        <v>4</v>
      </c>
      <c r="P485" s="27">
        <v>0</v>
      </c>
      <c r="Q485" s="27">
        <v>0</v>
      </c>
      <c r="R485"/>
      <c r="S485" s="248"/>
      <c r="T485" s="35" t="s">
        <v>103</v>
      </c>
      <c r="U485" s="104">
        <v>51.0167</v>
      </c>
      <c r="V485" s="124">
        <v>4.4667000000000003</v>
      </c>
      <c r="W485" s="32">
        <v>0</v>
      </c>
      <c r="X485" s="33">
        <v>0</v>
      </c>
      <c r="Y485" s="127">
        <v>0</v>
      </c>
      <c r="Z485" s="133"/>
      <c r="AA485" s="249"/>
      <c r="AB485"/>
      <c r="AC485"/>
      <c r="AD485" s="249"/>
      <c r="AE485"/>
      <c r="AF485" s="248"/>
      <c r="AG485" s="249"/>
      <c r="AH485"/>
      <c r="AI485" s="248"/>
      <c r="AJ485" s="249"/>
      <c r="AK485"/>
      <c r="AL485" s="248"/>
      <c r="AM485" s="251"/>
      <c r="AN485" s="250"/>
      <c r="AO485"/>
      <c r="AP485"/>
      <c r="AQ485"/>
      <c r="AR485"/>
      <c r="AS485"/>
      <c r="AT485" s="249"/>
      <c r="AU485" s="248"/>
      <c r="AV485" s="249"/>
      <c r="AW485" s="248"/>
      <c r="AX485" s="249"/>
      <c r="AY485" s="249">
        <v>1</v>
      </c>
      <c r="AZ485" s="162">
        <f>IF(AND(K485&lt;=1570,L485&gt;=1540),1,0)</f>
        <v>0</v>
      </c>
      <c r="BA485" s="162">
        <f>IF(AND(K485&lt;=1608,L485&gt;=1571),1,0)</f>
        <v>0</v>
      </c>
      <c r="BB485" s="162">
        <f>IF(AND(K485&lt;=1621,L485&gt;=1609),1,0)</f>
        <v>1</v>
      </c>
      <c r="BC485" s="162">
        <f>IF(AND(K485&lt;=1648,L485&gt;=1622),1,0)</f>
        <v>0</v>
      </c>
      <c r="BD485" s="162">
        <f>IF(AND(K485&lt;=1680,L485&gt;=1649),1,0)</f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 s="209" t="str">
        <f t="shared" si="35"/>
        <v>Notactive</v>
      </c>
      <c r="BK485" s="209" t="str">
        <f t="shared" si="36"/>
        <v>Notactive</v>
      </c>
      <c r="BL485" s="209" t="str">
        <f t="shared" si="37"/>
        <v>Stayer</v>
      </c>
      <c r="BM485" s="209" t="str">
        <f t="shared" si="38"/>
        <v>Notactive</v>
      </c>
      <c r="BN485" s="209" t="str">
        <f t="shared" si="39"/>
        <v>Notactive</v>
      </c>
    </row>
    <row r="486" spans="1:66" ht="12" customHeight="1">
      <c r="A486" s="118" t="s">
        <v>3045</v>
      </c>
      <c r="B486" s="118" t="s">
        <v>3046</v>
      </c>
      <c r="C486" s="242" t="s">
        <v>3044</v>
      </c>
      <c r="D486" s="245" t="s">
        <v>4163</v>
      </c>
      <c r="E486" s="246"/>
      <c r="F486" s="66" t="s">
        <v>43</v>
      </c>
      <c r="G486" s="66"/>
      <c r="H486"/>
      <c r="I486"/>
      <c r="J486" s="29">
        <v>0</v>
      </c>
      <c r="K486" s="114">
        <v>1617</v>
      </c>
      <c r="L486" s="115">
        <v>1621</v>
      </c>
      <c r="M486" s="240" t="str">
        <f>CONCATENATE(LEFT(K486,3),"0")</f>
        <v>1610</v>
      </c>
      <c r="N486" s="240" t="str">
        <f>CONCATENATE(LEFT(L486,3),"0")</f>
        <v>1620</v>
      </c>
      <c r="O486" s="30">
        <f>L486-K486</f>
        <v>4</v>
      </c>
      <c r="P486" s="27">
        <v>0</v>
      </c>
      <c r="Q486" s="27">
        <v>0</v>
      </c>
      <c r="R486"/>
      <c r="S486" s="248"/>
      <c r="T486" s="35" t="s">
        <v>103</v>
      </c>
      <c r="U486" s="104">
        <v>51.0167</v>
      </c>
      <c r="V486" s="124">
        <v>4.4667000000000003</v>
      </c>
      <c r="W486" s="32">
        <v>0</v>
      </c>
      <c r="X486" s="33">
        <v>0</v>
      </c>
      <c r="Y486" s="127">
        <v>0</v>
      </c>
      <c r="Z486" s="133"/>
      <c r="AA486" s="249"/>
      <c r="AB486"/>
      <c r="AC486"/>
      <c r="AD486" s="249"/>
      <c r="AE486"/>
      <c r="AF486" s="248"/>
      <c r="AG486" s="249"/>
      <c r="AH486"/>
      <c r="AI486" s="248"/>
      <c r="AJ486" s="249"/>
      <c r="AK486"/>
      <c r="AL486" s="248"/>
      <c r="AM486" s="251"/>
      <c r="AN486" s="250"/>
      <c r="AO486"/>
      <c r="AP486"/>
      <c r="AQ486"/>
      <c r="AR486"/>
      <c r="AS486"/>
      <c r="AT486" s="249"/>
      <c r="AU486" s="248"/>
      <c r="AV486" s="249"/>
      <c r="AW486" s="248"/>
      <c r="AX486" s="249"/>
      <c r="AY486" s="249">
        <v>1</v>
      </c>
      <c r="AZ486" s="162">
        <f>IF(AND(K486&lt;=1570,L486&gt;=1540),1,0)</f>
        <v>0</v>
      </c>
      <c r="BA486" s="162">
        <f>IF(AND(K486&lt;=1608,L486&gt;=1571),1,0)</f>
        <v>0</v>
      </c>
      <c r="BB486" s="162">
        <f>IF(AND(K486&lt;=1621,L486&gt;=1609),1,0)</f>
        <v>1</v>
      </c>
      <c r="BC486" s="162">
        <f>IF(AND(K486&lt;=1648,L486&gt;=1622),1,0)</f>
        <v>0</v>
      </c>
      <c r="BD486" s="162">
        <f>IF(AND(K486&lt;=1680,L486&gt;=1649),1,0)</f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 s="209" t="str">
        <f t="shared" si="35"/>
        <v>Notactive</v>
      </c>
      <c r="BK486" s="209" t="str">
        <f t="shared" si="36"/>
        <v>Notactive</v>
      </c>
      <c r="BL486" s="209" t="str">
        <f t="shared" si="37"/>
        <v>Stayer</v>
      </c>
      <c r="BM486" s="209" t="str">
        <f t="shared" si="38"/>
        <v>Notactive</v>
      </c>
      <c r="BN486" s="209" t="str">
        <f t="shared" si="39"/>
        <v>Notactive</v>
      </c>
    </row>
    <row r="487" spans="1:66" ht="12" customHeight="1">
      <c r="A487" s="118" t="s">
        <v>3048</v>
      </c>
      <c r="B487" s="118" t="s">
        <v>3049</v>
      </c>
      <c r="C487" s="244" t="s">
        <v>3047</v>
      </c>
      <c r="D487" s="245" t="s">
        <v>4163</v>
      </c>
      <c r="E487" s="245"/>
      <c r="F487" s="114" t="s">
        <v>344</v>
      </c>
      <c r="G487" s="114"/>
      <c r="H487"/>
      <c r="I487"/>
      <c r="J487" s="29">
        <v>0</v>
      </c>
      <c r="K487" s="114">
        <v>1618</v>
      </c>
      <c r="L487" s="115">
        <v>1622</v>
      </c>
      <c r="M487" s="240" t="str">
        <f>CONCATENATE(LEFT(K487,3),"0")</f>
        <v>1610</v>
      </c>
      <c r="N487" s="240" t="str">
        <f>CONCATENATE(LEFT(L487,3),"0")</f>
        <v>1620</v>
      </c>
      <c r="O487" s="30">
        <f>L487-K487</f>
        <v>4</v>
      </c>
      <c r="P487" s="27">
        <v>0</v>
      </c>
      <c r="Q487" s="27">
        <v>0</v>
      </c>
      <c r="R487"/>
      <c r="S487" s="248"/>
      <c r="T487" s="35" t="s">
        <v>103</v>
      </c>
      <c r="U487" s="104">
        <v>51.0167</v>
      </c>
      <c r="V487" s="124">
        <v>4.4667000000000003</v>
      </c>
      <c r="W487" s="32">
        <v>0</v>
      </c>
      <c r="X487" s="33">
        <v>0</v>
      </c>
      <c r="Y487" s="127">
        <v>0</v>
      </c>
      <c r="Z487" s="133"/>
      <c r="AA487" s="249"/>
      <c r="AB487"/>
      <c r="AC487"/>
      <c r="AD487" s="249"/>
      <c r="AE487"/>
      <c r="AF487" s="248"/>
      <c r="AG487" s="249"/>
      <c r="AH487"/>
      <c r="AI487" s="248"/>
      <c r="AJ487" s="249"/>
      <c r="AK487"/>
      <c r="AL487" s="248"/>
      <c r="AM487" s="251"/>
      <c r="AN487" s="250"/>
      <c r="AO487"/>
      <c r="AP487"/>
      <c r="AQ487"/>
      <c r="AR487"/>
      <c r="AS487"/>
      <c r="AT487" s="249"/>
      <c r="AU487" s="248"/>
      <c r="AV487" s="249"/>
      <c r="AW487" s="248"/>
      <c r="AX487" s="249"/>
      <c r="AY487" s="249">
        <v>1</v>
      </c>
      <c r="AZ487" s="162">
        <f>IF(AND(K487&lt;=1570,L487&gt;=1540),1,0)</f>
        <v>0</v>
      </c>
      <c r="BA487" s="162">
        <f>IF(AND(K487&lt;=1608,L487&gt;=1571),1,0)</f>
        <v>0</v>
      </c>
      <c r="BB487" s="162">
        <f>IF(AND(K487&lt;=1621,L487&gt;=1609),1,0)</f>
        <v>1</v>
      </c>
      <c r="BC487" s="162">
        <f>IF(AND(K487&lt;=1648,L487&gt;=1622),1,0)</f>
        <v>1</v>
      </c>
      <c r="BD487" s="162">
        <f>IF(AND(K487&lt;=1680,L487&gt;=1649),1,0)</f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 s="209" t="str">
        <f t="shared" si="35"/>
        <v>Notactive</v>
      </c>
      <c r="BK487" s="209" t="str">
        <f t="shared" si="36"/>
        <v>Notactive</v>
      </c>
      <c r="BL487" s="209" t="str">
        <f t="shared" si="37"/>
        <v>Stayer</v>
      </c>
      <c r="BM487" s="209" t="str">
        <f t="shared" si="38"/>
        <v>Stayer</v>
      </c>
      <c r="BN487" s="209" t="str">
        <f t="shared" si="39"/>
        <v>Notactive</v>
      </c>
    </row>
    <row r="488" spans="1:66" ht="12" customHeight="1">
      <c r="A488" s="118" t="s">
        <v>3051</v>
      </c>
      <c r="B488" s="118" t="s">
        <v>2652</v>
      </c>
      <c r="C488" s="242" t="s">
        <v>3050</v>
      </c>
      <c r="D488" s="245" t="s">
        <v>4163</v>
      </c>
      <c r="E488" s="246"/>
      <c r="F488" s="66" t="s">
        <v>156</v>
      </c>
      <c r="G488" s="66"/>
      <c r="H488"/>
      <c r="I488"/>
      <c r="J488" s="29">
        <v>0</v>
      </c>
      <c r="K488" s="114">
        <v>1618</v>
      </c>
      <c r="L488" s="115">
        <v>1622</v>
      </c>
      <c r="M488" s="240" t="str">
        <f>CONCATENATE(LEFT(K488,3),"0")</f>
        <v>1610</v>
      </c>
      <c r="N488" s="240" t="str">
        <f>CONCATENATE(LEFT(L488,3),"0")</f>
        <v>1620</v>
      </c>
      <c r="O488" s="30">
        <f>L488-K488</f>
        <v>4</v>
      </c>
      <c r="P488" s="27">
        <v>0</v>
      </c>
      <c r="Q488" s="27">
        <v>0</v>
      </c>
      <c r="R488"/>
      <c r="S488" s="248"/>
      <c r="T488" s="35" t="s">
        <v>103</v>
      </c>
      <c r="U488" s="104">
        <v>51.0167</v>
      </c>
      <c r="V488" s="124">
        <v>4.4667000000000003</v>
      </c>
      <c r="W488" s="32">
        <v>0</v>
      </c>
      <c r="X488" s="33">
        <v>0</v>
      </c>
      <c r="Y488" s="127">
        <v>0</v>
      </c>
      <c r="Z488" s="133"/>
      <c r="AA488" s="249"/>
      <c r="AB488"/>
      <c r="AC488"/>
      <c r="AD488" s="249"/>
      <c r="AE488"/>
      <c r="AF488" s="248"/>
      <c r="AG488" s="249"/>
      <c r="AH488"/>
      <c r="AI488" s="248"/>
      <c r="AJ488" s="249"/>
      <c r="AK488"/>
      <c r="AL488" s="248"/>
      <c r="AM488" s="251"/>
      <c r="AN488" s="250"/>
      <c r="AO488"/>
      <c r="AP488"/>
      <c r="AQ488"/>
      <c r="AR488"/>
      <c r="AS488"/>
      <c r="AT488" s="249"/>
      <c r="AU488" s="248"/>
      <c r="AV488" s="249"/>
      <c r="AW488" s="248"/>
      <c r="AX488" s="249"/>
      <c r="AY488" s="249">
        <v>1</v>
      </c>
      <c r="AZ488" s="162">
        <f>IF(AND(K488&lt;=1570,L488&gt;=1540),1,0)</f>
        <v>0</v>
      </c>
      <c r="BA488" s="162">
        <f>IF(AND(K488&lt;=1608,L488&gt;=1571),1,0)</f>
        <v>0</v>
      </c>
      <c r="BB488" s="162">
        <f>IF(AND(K488&lt;=1621,L488&gt;=1609),1,0)</f>
        <v>1</v>
      </c>
      <c r="BC488" s="162">
        <f>IF(AND(K488&lt;=1648,L488&gt;=1622),1,0)</f>
        <v>1</v>
      </c>
      <c r="BD488" s="162">
        <f>IF(AND(K488&lt;=1680,L488&gt;=1649),1,0)</f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 s="209" t="str">
        <f t="shared" si="35"/>
        <v>Notactive</v>
      </c>
      <c r="BK488" s="209" t="str">
        <f t="shared" si="36"/>
        <v>Notactive</v>
      </c>
      <c r="BL488" s="209" t="str">
        <f t="shared" si="37"/>
        <v>Stayer</v>
      </c>
      <c r="BM488" s="209" t="str">
        <f t="shared" si="38"/>
        <v>Stayer</v>
      </c>
      <c r="BN488" s="209" t="str">
        <f t="shared" si="39"/>
        <v>Notactive</v>
      </c>
    </row>
    <row r="489" spans="1:66" ht="12" customHeight="1">
      <c r="A489" s="118" t="s">
        <v>3053</v>
      </c>
      <c r="B489" s="118" t="s">
        <v>3054</v>
      </c>
      <c r="C489" s="244" t="s">
        <v>3052</v>
      </c>
      <c r="D489" s="245" t="s">
        <v>4163</v>
      </c>
      <c r="E489" s="245"/>
      <c r="F489" s="66" t="s">
        <v>43</v>
      </c>
      <c r="G489" s="66"/>
      <c r="H489"/>
      <c r="I489"/>
      <c r="J489" s="29">
        <v>0</v>
      </c>
      <c r="K489" s="114">
        <v>1618</v>
      </c>
      <c r="L489" s="115">
        <v>1622</v>
      </c>
      <c r="M489" s="240" t="str">
        <f>CONCATENATE(LEFT(K489,3),"0")</f>
        <v>1610</v>
      </c>
      <c r="N489" s="240" t="str">
        <f>CONCATENATE(LEFT(L489,3),"0")</f>
        <v>1620</v>
      </c>
      <c r="O489" s="30">
        <f>L489-K489</f>
        <v>4</v>
      </c>
      <c r="P489" s="27">
        <v>0</v>
      </c>
      <c r="Q489" s="27">
        <v>0</v>
      </c>
      <c r="R489"/>
      <c r="S489" s="248"/>
      <c r="T489" s="35" t="s">
        <v>103</v>
      </c>
      <c r="U489" s="104">
        <v>51.0167</v>
      </c>
      <c r="V489" s="124">
        <v>4.4667000000000003</v>
      </c>
      <c r="W489" s="32">
        <v>0</v>
      </c>
      <c r="X489" s="33">
        <v>0</v>
      </c>
      <c r="Y489" s="127">
        <v>0</v>
      </c>
      <c r="Z489" s="133"/>
      <c r="AA489" s="249"/>
      <c r="AB489"/>
      <c r="AC489"/>
      <c r="AD489" s="249"/>
      <c r="AE489"/>
      <c r="AF489" s="248"/>
      <c r="AG489" s="249"/>
      <c r="AH489"/>
      <c r="AI489" s="248"/>
      <c r="AJ489" s="249"/>
      <c r="AK489"/>
      <c r="AL489" s="248"/>
      <c r="AM489" s="251"/>
      <c r="AN489" s="250"/>
      <c r="AO489"/>
      <c r="AP489"/>
      <c r="AQ489"/>
      <c r="AR489"/>
      <c r="AS489"/>
      <c r="AT489" s="249"/>
      <c r="AU489" s="248"/>
      <c r="AV489" s="249"/>
      <c r="AW489" s="248"/>
      <c r="AX489" s="249"/>
      <c r="AY489" s="249">
        <v>1</v>
      </c>
      <c r="AZ489" s="162">
        <f>IF(AND(K489&lt;=1570,L489&gt;=1540),1,0)</f>
        <v>0</v>
      </c>
      <c r="BA489" s="162">
        <f>IF(AND(K489&lt;=1608,L489&gt;=1571),1,0)</f>
        <v>0</v>
      </c>
      <c r="BB489" s="162">
        <f>IF(AND(K489&lt;=1621,L489&gt;=1609),1,0)</f>
        <v>1</v>
      </c>
      <c r="BC489" s="162">
        <f>IF(AND(K489&lt;=1648,L489&gt;=1622),1,0)</f>
        <v>1</v>
      </c>
      <c r="BD489" s="162">
        <f>IF(AND(K489&lt;=1680,L489&gt;=1649),1,0)</f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 s="209" t="str">
        <f t="shared" si="35"/>
        <v>Notactive</v>
      </c>
      <c r="BK489" s="209" t="str">
        <f t="shared" si="36"/>
        <v>Notactive</v>
      </c>
      <c r="BL489" s="209" t="str">
        <f t="shared" si="37"/>
        <v>Stayer</v>
      </c>
      <c r="BM489" s="209" t="str">
        <f t="shared" si="38"/>
        <v>Stayer</v>
      </c>
      <c r="BN489" s="209" t="str">
        <f t="shared" si="39"/>
        <v>Notactive</v>
      </c>
    </row>
    <row r="490" spans="1:66" ht="12" customHeight="1">
      <c r="A490" s="260" t="s">
        <v>3056</v>
      </c>
      <c r="B490" s="118" t="s">
        <v>3057</v>
      </c>
      <c r="C490" s="242" t="s">
        <v>3055</v>
      </c>
      <c r="D490" s="245" t="s">
        <v>4163</v>
      </c>
      <c r="E490" s="246"/>
      <c r="F490" s="66" t="s">
        <v>43</v>
      </c>
      <c r="G490" s="66"/>
      <c r="H490"/>
      <c r="I490"/>
      <c r="J490" s="29">
        <v>0</v>
      </c>
      <c r="K490" s="114">
        <v>1618</v>
      </c>
      <c r="L490" s="115">
        <v>1622</v>
      </c>
      <c r="M490" s="240" t="str">
        <f>CONCATENATE(LEFT(K490,3),"0")</f>
        <v>1610</v>
      </c>
      <c r="N490" s="240" t="str">
        <f>CONCATENATE(LEFT(L490,3),"0")</f>
        <v>1620</v>
      </c>
      <c r="O490" s="30">
        <f>L490-K490</f>
        <v>4</v>
      </c>
      <c r="P490" s="27">
        <v>0</v>
      </c>
      <c r="Q490" s="27">
        <v>0</v>
      </c>
      <c r="R490"/>
      <c r="S490" s="248"/>
      <c r="T490" s="35" t="s">
        <v>103</v>
      </c>
      <c r="U490" s="104">
        <v>51.0167</v>
      </c>
      <c r="V490" s="124">
        <v>4.4667000000000003</v>
      </c>
      <c r="W490" s="32">
        <v>0</v>
      </c>
      <c r="X490" s="32">
        <v>0</v>
      </c>
      <c r="Y490" s="127">
        <v>0</v>
      </c>
      <c r="Z490" s="133"/>
      <c r="AA490" s="265"/>
      <c r="AB490"/>
      <c r="AC490"/>
      <c r="AD490" s="249"/>
      <c r="AE490"/>
      <c r="AF490" s="248"/>
      <c r="AG490" s="265"/>
      <c r="AH490"/>
      <c r="AI490" s="248"/>
      <c r="AJ490" s="265"/>
      <c r="AK490"/>
      <c r="AL490" s="248"/>
      <c r="AM490" s="248"/>
      <c r="AN490" s="250"/>
      <c r="AO490"/>
      <c r="AP490"/>
      <c r="AQ490"/>
      <c r="AR490"/>
      <c r="AS490"/>
      <c r="AT490" s="249"/>
      <c r="AU490" s="248"/>
      <c r="AV490" s="249"/>
      <c r="AW490" s="248"/>
      <c r="AX490" s="249"/>
      <c r="AY490" s="249">
        <v>1</v>
      </c>
      <c r="AZ490" s="162">
        <f>IF(AND(K490&lt;=1570,L490&gt;=1540),1,0)</f>
        <v>0</v>
      </c>
      <c r="BA490" s="162">
        <f>IF(AND(K490&lt;=1608,L490&gt;=1571),1,0)</f>
        <v>0</v>
      </c>
      <c r="BB490" s="162">
        <f>IF(AND(K490&lt;=1621,L490&gt;=1609),1,0)</f>
        <v>1</v>
      </c>
      <c r="BC490" s="162">
        <f>IF(AND(K490&lt;=1648,L490&gt;=1622),1,0)</f>
        <v>1</v>
      </c>
      <c r="BD490" s="162">
        <f>IF(AND(K490&lt;=1680,L490&gt;=1649),1,0)</f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 s="209" t="str">
        <f t="shared" si="35"/>
        <v>Notactive</v>
      </c>
      <c r="BK490" s="209" t="str">
        <f t="shared" si="36"/>
        <v>Notactive</v>
      </c>
      <c r="BL490" s="209" t="str">
        <f t="shared" si="37"/>
        <v>Stayer</v>
      </c>
      <c r="BM490" s="209" t="str">
        <f t="shared" si="38"/>
        <v>Stayer</v>
      </c>
      <c r="BN490" s="209" t="str">
        <f t="shared" si="39"/>
        <v>Notactive</v>
      </c>
    </row>
    <row r="491" spans="1:66" ht="12" customHeight="1">
      <c r="A491" s="118" t="s">
        <v>3059</v>
      </c>
      <c r="B491" s="118" t="s">
        <v>1905</v>
      </c>
      <c r="C491" s="244" t="s">
        <v>3058</v>
      </c>
      <c r="D491" s="245" t="s">
        <v>4163</v>
      </c>
      <c r="E491" s="245"/>
      <c r="F491" s="66" t="s">
        <v>39</v>
      </c>
      <c r="G491" s="66"/>
      <c r="H491"/>
      <c r="I491"/>
      <c r="J491" s="29">
        <v>0</v>
      </c>
      <c r="K491" s="114">
        <v>1618</v>
      </c>
      <c r="L491" s="115">
        <v>1622</v>
      </c>
      <c r="M491" s="240" t="str">
        <f>CONCATENATE(LEFT(K491,3),"0")</f>
        <v>1610</v>
      </c>
      <c r="N491" s="240" t="str">
        <f>CONCATENATE(LEFT(L491,3),"0")</f>
        <v>1620</v>
      </c>
      <c r="O491" s="30">
        <f>L491-K491</f>
        <v>4</v>
      </c>
      <c r="P491" s="27">
        <v>0</v>
      </c>
      <c r="Q491" s="27">
        <v>0</v>
      </c>
      <c r="R491"/>
      <c r="S491" s="248"/>
      <c r="T491" s="35" t="s">
        <v>103</v>
      </c>
      <c r="U491" s="104">
        <v>51.0167</v>
      </c>
      <c r="V491" s="124">
        <v>4.4667000000000003</v>
      </c>
      <c r="W491" s="32">
        <v>0</v>
      </c>
      <c r="X491" s="33">
        <v>0</v>
      </c>
      <c r="Y491" s="127">
        <v>0</v>
      </c>
      <c r="Z491" s="133"/>
      <c r="AA491" s="249"/>
      <c r="AB491"/>
      <c r="AC491"/>
      <c r="AD491" s="249"/>
      <c r="AE491"/>
      <c r="AF491" s="248"/>
      <c r="AG491" s="249"/>
      <c r="AH491"/>
      <c r="AI491" s="248"/>
      <c r="AJ491" s="249"/>
      <c r="AK491"/>
      <c r="AL491" s="248"/>
      <c r="AM491" s="251"/>
      <c r="AN491" s="250"/>
      <c r="AO491"/>
      <c r="AP491"/>
      <c r="AQ491"/>
      <c r="AR491"/>
      <c r="AS491"/>
      <c r="AT491" s="249"/>
      <c r="AU491" s="248"/>
      <c r="AV491" s="249"/>
      <c r="AW491" s="248"/>
      <c r="AX491" s="249"/>
      <c r="AY491" s="249">
        <v>1</v>
      </c>
      <c r="AZ491" s="162">
        <f>IF(AND(K491&lt;=1570,L491&gt;=1540),1,0)</f>
        <v>0</v>
      </c>
      <c r="BA491" s="162">
        <f>IF(AND(K491&lt;=1608,L491&gt;=1571),1,0)</f>
        <v>0</v>
      </c>
      <c r="BB491" s="162">
        <f>IF(AND(K491&lt;=1621,L491&gt;=1609),1,0)</f>
        <v>1</v>
      </c>
      <c r="BC491" s="162">
        <f>IF(AND(K491&lt;=1648,L491&gt;=1622),1,0)</f>
        <v>1</v>
      </c>
      <c r="BD491" s="162">
        <f>IF(AND(K491&lt;=1680,L491&gt;=1649),1,0)</f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 s="209" t="str">
        <f t="shared" si="35"/>
        <v>Notactive</v>
      </c>
      <c r="BK491" s="209" t="str">
        <f t="shared" si="36"/>
        <v>Notactive</v>
      </c>
      <c r="BL491" s="209" t="str">
        <f t="shared" si="37"/>
        <v>Stayer</v>
      </c>
      <c r="BM491" s="209" t="str">
        <f t="shared" si="38"/>
        <v>Stayer</v>
      </c>
      <c r="BN491" s="209" t="str">
        <f t="shared" si="39"/>
        <v>Notactive</v>
      </c>
    </row>
    <row r="492" spans="1:66" ht="12" customHeight="1">
      <c r="A492" s="260" t="s">
        <v>3061</v>
      </c>
      <c r="B492" s="118" t="s">
        <v>3028</v>
      </c>
      <c r="C492" s="242" t="s">
        <v>3060</v>
      </c>
      <c r="D492" s="245" t="s">
        <v>4163</v>
      </c>
      <c r="E492" s="246"/>
      <c r="F492" s="114" t="s">
        <v>344</v>
      </c>
      <c r="G492" s="114"/>
      <c r="H492"/>
      <c r="I492"/>
      <c r="J492" s="29">
        <v>0</v>
      </c>
      <c r="K492" s="114">
        <v>1618</v>
      </c>
      <c r="L492" s="115">
        <v>1622</v>
      </c>
      <c r="M492" s="240" t="str">
        <f>CONCATENATE(LEFT(K492,3),"0")</f>
        <v>1610</v>
      </c>
      <c r="N492" s="240" t="str">
        <f>CONCATENATE(LEFT(L492,3),"0")</f>
        <v>1620</v>
      </c>
      <c r="O492" s="30">
        <f>L492-K492</f>
        <v>4</v>
      </c>
      <c r="P492" s="27">
        <v>0</v>
      </c>
      <c r="Q492" s="27">
        <v>0</v>
      </c>
      <c r="R492"/>
      <c r="S492" s="248"/>
      <c r="T492" s="35" t="s">
        <v>103</v>
      </c>
      <c r="U492" s="104">
        <v>51.0167</v>
      </c>
      <c r="V492" s="124">
        <v>4.4667000000000003</v>
      </c>
      <c r="W492" s="32">
        <v>0</v>
      </c>
      <c r="X492" s="32">
        <v>0</v>
      </c>
      <c r="Y492" s="127">
        <v>0</v>
      </c>
      <c r="Z492" s="133"/>
      <c r="AA492" s="265"/>
      <c r="AB492"/>
      <c r="AC492"/>
      <c r="AD492" s="249"/>
      <c r="AE492"/>
      <c r="AF492" s="248"/>
      <c r="AG492" s="265"/>
      <c r="AH492"/>
      <c r="AI492" s="248"/>
      <c r="AJ492" s="265"/>
      <c r="AK492"/>
      <c r="AL492" s="248"/>
      <c r="AM492" s="248"/>
      <c r="AN492" s="250"/>
      <c r="AO492"/>
      <c r="AP492"/>
      <c r="AQ492"/>
      <c r="AR492"/>
      <c r="AS492"/>
      <c r="AT492" s="249"/>
      <c r="AU492" s="248"/>
      <c r="AV492" s="249"/>
      <c r="AW492" s="248"/>
      <c r="AX492" s="249"/>
      <c r="AY492" s="249">
        <v>1</v>
      </c>
      <c r="AZ492" s="162">
        <f>IF(AND(K492&lt;=1570,L492&gt;=1540),1,0)</f>
        <v>0</v>
      </c>
      <c r="BA492" s="162">
        <f>IF(AND(K492&lt;=1608,L492&gt;=1571),1,0)</f>
        <v>0</v>
      </c>
      <c r="BB492" s="162">
        <f>IF(AND(K492&lt;=1621,L492&gt;=1609),1,0)</f>
        <v>1</v>
      </c>
      <c r="BC492" s="162">
        <f>IF(AND(K492&lt;=1648,L492&gt;=1622),1,0)</f>
        <v>1</v>
      </c>
      <c r="BD492" s="162">
        <f>IF(AND(K492&lt;=1680,L492&gt;=1649),1,0)</f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 s="209" t="str">
        <f t="shared" si="35"/>
        <v>Notactive</v>
      </c>
      <c r="BK492" s="209" t="str">
        <f t="shared" si="36"/>
        <v>Notactive</v>
      </c>
      <c r="BL492" s="209" t="str">
        <f t="shared" si="37"/>
        <v>Stayer</v>
      </c>
      <c r="BM492" s="209" t="str">
        <f t="shared" si="38"/>
        <v>Stayer</v>
      </c>
      <c r="BN492" s="209" t="str">
        <f t="shared" si="39"/>
        <v>Notactive</v>
      </c>
    </row>
    <row r="493" spans="1:66" ht="12" customHeight="1">
      <c r="A493" s="118" t="s">
        <v>3063</v>
      </c>
      <c r="B493" s="118" t="s">
        <v>3064</v>
      </c>
      <c r="C493" s="244" t="s">
        <v>3062</v>
      </c>
      <c r="D493" s="245" t="s">
        <v>4163</v>
      </c>
      <c r="E493" s="245"/>
      <c r="F493" s="66" t="s">
        <v>43</v>
      </c>
      <c r="G493" s="66"/>
      <c r="H493"/>
      <c r="I493"/>
      <c r="J493" s="29">
        <v>0</v>
      </c>
      <c r="K493" s="114">
        <v>1618</v>
      </c>
      <c r="L493" s="115">
        <v>1622</v>
      </c>
      <c r="M493" s="240" t="str">
        <f>CONCATENATE(LEFT(K493,3),"0")</f>
        <v>1610</v>
      </c>
      <c r="N493" s="240" t="str">
        <f>CONCATENATE(LEFT(L493,3),"0")</f>
        <v>1620</v>
      </c>
      <c r="O493" s="30">
        <f>L493-K493</f>
        <v>4</v>
      </c>
      <c r="P493" s="27">
        <v>0</v>
      </c>
      <c r="Q493" s="27">
        <v>0</v>
      </c>
      <c r="R493"/>
      <c r="S493" s="248"/>
      <c r="T493" s="35" t="s">
        <v>103</v>
      </c>
      <c r="U493" s="104">
        <v>51.0167</v>
      </c>
      <c r="V493" s="124">
        <v>4.4667000000000003</v>
      </c>
      <c r="W493" s="32">
        <v>0</v>
      </c>
      <c r="X493" s="33">
        <v>0</v>
      </c>
      <c r="Y493" s="127">
        <v>0</v>
      </c>
      <c r="Z493" s="133"/>
      <c r="AA493" s="249"/>
      <c r="AB493"/>
      <c r="AC493"/>
      <c r="AD493" s="249"/>
      <c r="AE493"/>
      <c r="AF493" s="248"/>
      <c r="AG493" s="249"/>
      <c r="AH493"/>
      <c r="AI493" s="248"/>
      <c r="AJ493" s="249"/>
      <c r="AK493"/>
      <c r="AL493" s="248"/>
      <c r="AM493" s="251"/>
      <c r="AN493" s="250"/>
      <c r="AO493"/>
      <c r="AP493"/>
      <c r="AQ493"/>
      <c r="AR493"/>
      <c r="AS493"/>
      <c r="AT493" s="249"/>
      <c r="AU493" s="248"/>
      <c r="AV493" s="249"/>
      <c r="AW493" s="248"/>
      <c r="AX493" s="249"/>
      <c r="AY493" s="249">
        <v>1</v>
      </c>
      <c r="AZ493" s="162">
        <f>IF(AND(K493&lt;=1570,L493&gt;=1540),1,0)</f>
        <v>0</v>
      </c>
      <c r="BA493" s="162">
        <f>IF(AND(K493&lt;=1608,L493&gt;=1571),1,0)</f>
        <v>0</v>
      </c>
      <c r="BB493" s="162">
        <f>IF(AND(K493&lt;=1621,L493&gt;=1609),1,0)</f>
        <v>1</v>
      </c>
      <c r="BC493" s="162">
        <f>IF(AND(K493&lt;=1648,L493&gt;=1622),1,0)</f>
        <v>1</v>
      </c>
      <c r="BD493" s="162">
        <f>IF(AND(K493&lt;=1680,L493&gt;=1649),1,0)</f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 s="209" t="str">
        <f t="shared" si="35"/>
        <v>Notactive</v>
      </c>
      <c r="BK493" s="209" t="str">
        <f t="shared" si="36"/>
        <v>Notactive</v>
      </c>
      <c r="BL493" s="209" t="str">
        <f t="shared" si="37"/>
        <v>Stayer</v>
      </c>
      <c r="BM493" s="209" t="str">
        <f t="shared" si="38"/>
        <v>Stayer</v>
      </c>
      <c r="BN493" s="209" t="str">
        <f t="shared" si="39"/>
        <v>Notactive</v>
      </c>
    </row>
    <row r="494" spans="1:66" ht="12" customHeight="1">
      <c r="A494" s="118" t="s">
        <v>3066</v>
      </c>
      <c r="B494" s="118" t="s">
        <v>2469</v>
      </c>
      <c r="C494" s="242" t="s">
        <v>3065</v>
      </c>
      <c r="D494" s="245" t="s">
        <v>4163</v>
      </c>
      <c r="E494" s="246"/>
      <c r="F494" s="66" t="s">
        <v>43</v>
      </c>
      <c r="G494" s="66"/>
      <c r="H494"/>
      <c r="I494"/>
      <c r="J494" s="29">
        <v>0</v>
      </c>
      <c r="K494" s="114">
        <v>1618</v>
      </c>
      <c r="L494" s="115">
        <v>1622</v>
      </c>
      <c r="M494" s="240" t="str">
        <f>CONCATENATE(LEFT(K494,3),"0")</f>
        <v>1610</v>
      </c>
      <c r="N494" s="240" t="str">
        <f>CONCATENATE(LEFT(L494,3),"0")</f>
        <v>1620</v>
      </c>
      <c r="O494" s="30">
        <f>L494-K494</f>
        <v>4</v>
      </c>
      <c r="P494" s="27">
        <v>0</v>
      </c>
      <c r="Q494" s="27">
        <v>0</v>
      </c>
      <c r="R494"/>
      <c r="S494" s="248"/>
      <c r="T494" s="35" t="s">
        <v>103</v>
      </c>
      <c r="U494" s="104">
        <v>51.0167</v>
      </c>
      <c r="V494" s="124">
        <v>4.4667000000000003</v>
      </c>
      <c r="W494" s="32">
        <v>0</v>
      </c>
      <c r="X494" s="33">
        <v>0</v>
      </c>
      <c r="Y494" s="127">
        <v>0</v>
      </c>
      <c r="Z494" s="133"/>
      <c r="AA494" s="249"/>
      <c r="AB494"/>
      <c r="AC494"/>
      <c r="AD494" s="249"/>
      <c r="AE494"/>
      <c r="AF494" s="248"/>
      <c r="AG494" s="249"/>
      <c r="AH494"/>
      <c r="AI494" s="248"/>
      <c r="AJ494" s="249"/>
      <c r="AK494"/>
      <c r="AL494" s="248"/>
      <c r="AM494" s="251"/>
      <c r="AN494" s="250"/>
      <c r="AO494"/>
      <c r="AP494"/>
      <c r="AQ494"/>
      <c r="AR494"/>
      <c r="AS494"/>
      <c r="AT494" s="249"/>
      <c r="AU494" s="248"/>
      <c r="AV494" s="249"/>
      <c r="AW494" s="248"/>
      <c r="AX494" s="249"/>
      <c r="AY494" s="249">
        <v>1</v>
      </c>
      <c r="AZ494" s="162">
        <f>IF(AND(K494&lt;=1570,L494&gt;=1540),1,0)</f>
        <v>0</v>
      </c>
      <c r="BA494" s="162">
        <f>IF(AND(K494&lt;=1608,L494&gt;=1571),1,0)</f>
        <v>0</v>
      </c>
      <c r="BB494" s="162">
        <f>IF(AND(K494&lt;=1621,L494&gt;=1609),1,0)</f>
        <v>1</v>
      </c>
      <c r="BC494" s="162">
        <f>IF(AND(K494&lt;=1648,L494&gt;=1622),1,0)</f>
        <v>1</v>
      </c>
      <c r="BD494" s="162">
        <f>IF(AND(K494&lt;=1680,L494&gt;=1649),1,0)</f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 s="209" t="str">
        <f t="shared" si="35"/>
        <v>Notactive</v>
      </c>
      <c r="BK494" s="209" t="str">
        <f t="shared" si="36"/>
        <v>Notactive</v>
      </c>
      <c r="BL494" s="209" t="str">
        <f t="shared" si="37"/>
        <v>Stayer</v>
      </c>
      <c r="BM494" s="209" t="str">
        <f t="shared" si="38"/>
        <v>Stayer</v>
      </c>
      <c r="BN494" s="209" t="str">
        <f t="shared" si="39"/>
        <v>Notactive</v>
      </c>
    </row>
    <row r="495" spans="1:66" ht="12" customHeight="1">
      <c r="A495" s="118" t="s">
        <v>3068</v>
      </c>
      <c r="B495" s="118" t="s">
        <v>3069</v>
      </c>
      <c r="C495" s="244" t="s">
        <v>3067</v>
      </c>
      <c r="D495" s="245" t="s">
        <v>4163</v>
      </c>
      <c r="E495" s="245"/>
      <c r="F495" s="66" t="s">
        <v>74</v>
      </c>
      <c r="G495" s="66"/>
      <c r="H495"/>
      <c r="I495"/>
      <c r="J495" s="29">
        <v>0</v>
      </c>
      <c r="K495" s="114">
        <v>1618</v>
      </c>
      <c r="L495" s="115">
        <v>1622</v>
      </c>
      <c r="M495" s="240" t="str">
        <f>CONCATENATE(LEFT(K495,3),"0")</f>
        <v>1610</v>
      </c>
      <c r="N495" s="240" t="str">
        <f>CONCATENATE(LEFT(L495,3),"0")</f>
        <v>1620</v>
      </c>
      <c r="O495" s="30">
        <f>L495-K495</f>
        <v>4</v>
      </c>
      <c r="P495" s="27">
        <v>0</v>
      </c>
      <c r="Q495" s="27">
        <v>0</v>
      </c>
      <c r="R495"/>
      <c r="S495" s="248"/>
      <c r="T495" s="35" t="s">
        <v>103</v>
      </c>
      <c r="U495" s="104">
        <v>51.0167</v>
      </c>
      <c r="V495" s="124">
        <v>4.4667000000000003</v>
      </c>
      <c r="W495" s="32">
        <v>0</v>
      </c>
      <c r="X495" s="33">
        <v>0</v>
      </c>
      <c r="Y495" s="127">
        <v>0</v>
      </c>
      <c r="Z495" s="133"/>
      <c r="AA495" s="249"/>
      <c r="AB495"/>
      <c r="AC495"/>
      <c r="AD495" s="249"/>
      <c r="AE495"/>
      <c r="AF495" s="248"/>
      <c r="AG495" s="249"/>
      <c r="AH495"/>
      <c r="AI495" s="248"/>
      <c r="AJ495" s="249"/>
      <c r="AK495"/>
      <c r="AL495" s="248"/>
      <c r="AM495" s="251"/>
      <c r="AN495" s="250"/>
      <c r="AO495"/>
      <c r="AP495"/>
      <c r="AQ495"/>
      <c r="AR495"/>
      <c r="AS495"/>
      <c r="AT495" s="249"/>
      <c r="AU495" s="248"/>
      <c r="AV495" s="249"/>
      <c r="AW495" s="248"/>
      <c r="AX495" s="249"/>
      <c r="AY495" s="249">
        <v>1</v>
      </c>
      <c r="AZ495" s="162">
        <f>IF(AND(K495&lt;=1570,L495&gt;=1540),1,0)</f>
        <v>0</v>
      </c>
      <c r="BA495" s="162">
        <f>IF(AND(K495&lt;=1608,L495&gt;=1571),1,0)</f>
        <v>0</v>
      </c>
      <c r="BB495" s="162">
        <f>IF(AND(K495&lt;=1621,L495&gt;=1609),1,0)</f>
        <v>1</v>
      </c>
      <c r="BC495" s="162">
        <f>IF(AND(K495&lt;=1648,L495&gt;=1622),1,0)</f>
        <v>1</v>
      </c>
      <c r="BD495" s="162">
        <f>IF(AND(K495&lt;=1680,L495&gt;=1649),1,0)</f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 s="209" t="str">
        <f t="shared" si="35"/>
        <v>Notactive</v>
      </c>
      <c r="BK495" s="209" t="str">
        <f t="shared" si="36"/>
        <v>Notactive</v>
      </c>
      <c r="BL495" s="209" t="str">
        <f t="shared" si="37"/>
        <v>Stayer</v>
      </c>
      <c r="BM495" s="209" t="str">
        <f t="shared" si="38"/>
        <v>Stayer</v>
      </c>
      <c r="BN495" s="209" t="str">
        <f t="shared" si="39"/>
        <v>Notactive</v>
      </c>
    </row>
    <row r="496" spans="1:66" ht="12" customHeight="1">
      <c r="A496" s="118" t="s">
        <v>3071</v>
      </c>
      <c r="B496" s="118" t="s">
        <v>3072</v>
      </c>
      <c r="C496" s="242" t="s">
        <v>3070</v>
      </c>
      <c r="D496" s="245" t="s">
        <v>4163</v>
      </c>
      <c r="E496" s="246"/>
      <c r="F496" s="66" t="s">
        <v>43</v>
      </c>
      <c r="G496" s="66"/>
      <c r="H496"/>
      <c r="I496"/>
      <c r="J496" s="29">
        <v>0</v>
      </c>
      <c r="K496" s="114">
        <v>1618</v>
      </c>
      <c r="L496" s="115">
        <v>1622</v>
      </c>
      <c r="M496" s="240" t="str">
        <f>CONCATENATE(LEFT(K496,3),"0")</f>
        <v>1610</v>
      </c>
      <c r="N496" s="240" t="str">
        <f>CONCATENATE(LEFT(L496,3),"0")</f>
        <v>1620</v>
      </c>
      <c r="O496" s="30">
        <f>L496-K496</f>
        <v>4</v>
      </c>
      <c r="P496" s="27">
        <v>0</v>
      </c>
      <c r="Q496" s="27">
        <v>0</v>
      </c>
      <c r="R496"/>
      <c r="S496" s="248"/>
      <c r="T496" s="35" t="s">
        <v>103</v>
      </c>
      <c r="U496" s="104">
        <v>51.0167</v>
      </c>
      <c r="V496" s="124">
        <v>4.4667000000000003</v>
      </c>
      <c r="W496" s="32">
        <v>0</v>
      </c>
      <c r="X496" s="33">
        <v>0</v>
      </c>
      <c r="Y496" s="127">
        <v>0</v>
      </c>
      <c r="Z496" s="133"/>
      <c r="AA496" s="249"/>
      <c r="AB496"/>
      <c r="AC496"/>
      <c r="AD496" s="249"/>
      <c r="AE496"/>
      <c r="AF496" s="248"/>
      <c r="AG496" s="249"/>
      <c r="AH496"/>
      <c r="AI496" s="248"/>
      <c r="AJ496" s="249"/>
      <c r="AK496"/>
      <c r="AL496" s="248"/>
      <c r="AM496" s="251"/>
      <c r="AN496" s="250"/>
      <c r="AO496"/>
      <c r="AP496"/>
      <c r="AQ496"/>
      <c r="AR496"/>
      <c r="AS496"/>
      <c r="AT496" s="249"/>
      <c r="AU496" s="248"/>
      <c r="AV496" s="249"/>
      <c r="AW496" s="248"/>
      <c r="AX496" s="249"/>
      <c r="AY496" s="249">
        <v>1</v>
      </c>
      <c r="AZ496" s="162">
        <f>IF(AND(K496&lt;=1570,L496&gt;=1540),1,0)</f>
        <v>0</v>
      </c>
      <c r="BA496" s="162">
        <f>IF(AND(K496&lt;=1608,L496&gt;=1571),1,0)</f>
        <v>0</v>
      </c>
      <c r="BB496" s="162">
        <f>IF(AND(K496&lt;=1621,L496&gt;=1609),1,0)</f>
        <v>1</v>
      </c>
      <c r="BC496" s="162">
        <f>IF(AND(K496&lt;=1648,L496&gt;=1622),1,0)</f>
        <v>1</v>
      </c>
      <c r="BD496" s="162">
        <f>IF(AND(K496&lt;=1680,L496&gt;=1649),1,0)</f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 s="209" t="str">
        <f t="shared" si="35"/>
        <v>Notactive</v>
      </c>
      <c r="BK496" s="209" t="str">
        <f t="shared" si="36"/>
        <v>Notactive</v>
      </c>
      <c r="BL496" s="209" t="str">
        <f t="shared" si="37"/>
        <v>Stayer</v>
      </c>
      <c r="BM496" s="209" t="str">
        <f t="shared" si="38"/>
        <v>Stayer</v>
      </c>
      <c r="BN496" s="209" t="str">
        <f t="shared" si="39"/>
        <v>Notactive</v>
      </c>
    </row>
    <row r="497" spans="1:66" ht="12" customHeight="1">
      <c r="A497" s="118" t="s">
        <v>3074</v>
      </c>
      <c r="B497" s="118" t="s">
        <v>2296</v>
      </c>
      <c r="C497" s="244" t="s">
        <v>3073</v>
      </c>
      <c r="D497" s="245" t="s">
        <v>4163</v>
      </c>
      <c r="E497" s="245"/>
      <c r="F497" s="66" t="s">
        <v>74</v>
      </c>
      <c r="G497" s="66"/>
      <c r="H497"/>
      <c r="I497"/>
      <c r="J497" s="29">
        <v>0</v>
      </c>
      <c r="K497" s="114">
        <v>1618</v>
      </c>
      <c r="L497" s="115">
        <v>1622</v>
      </c>
      <c r="M497" s="240" t="str">
        <f>CONCATENATE(LEFT(K497,3),"0")</f>
        <v>1610</v>
      </c>
      <c r="N497" s="240" t="str">
        <f>CONCATENATE(LEFT(L497,3),"0")</f>
        <v>1620</v>
      </c>
      <c r="O497" s="30">
        <f>L497-K497</f>
        <v>4</v>
      </c>
      <c r="P497" s="27">
        <v>0</v>
      </c>
      <c r="Q497" s="27">
        <v>0</v>
      </c>
      <c r="R497"/>
      <c r="S497" s="248"/>
      <c r="T497" s="35" t="s">
        <v>103</v>
      </c>
      <c r="U497" s="104">
        <v>51.0167</v>
      </c>
      <c r="V497" s="124">
        <v>4.4667000000000003</v>
      </c>
      <c r="W497" s="32">
        <v>0</v>
      </c>
      <c r="X497" s="33">
        <v>0</v>
      </c>
      <c r="Y497" s="127">
        <v>0</v>
      </c>
      <c r="Z497" s="133"/>
      <c r="AA497" s="249"/>
      <c r="AB497"/>
      <c r="AC497"/>
      <c r="AD497" s="249"/>
      <c r="AE497"/>
      <c r="AF497" s="248"/>
      <c r="AG497" s="249"/>
      <c r="AH497"/>
      <c r="AI497" s="248"/>
      <c r="AJ497" s="249"/>
      <c r="AK497"/>
      <c r="AL497" s="248"/>
      <c r="AM497" s="251"/>
      <c r="AN497" s="250"/>
      <c r="AO497"/>
      <c r="AP497"/>
      <c r="AQ497"/>
      <c r="AR497"/>
      <c r="AS497"/>
      <c r="AT497" s="249"/>
      <c r="AU497" s="248"/>
      <c r="AV497" s="249"/>
      <c r="AW497" s="248"/>
      <c r="AX497" s="249"/>
      <c r="AY497" s="249">
        <v>1</v>
      </c>
      <c r="AZ497" s="162">
        <f>IF(AND(K497&lt;=1570,L497&gt;=1540),1,0)</f>
        <v>0</v>
      </c>
      <c r="BA497" s="162">
        <f>IF(AND(K497&lt;=1608,L497&gt;=1571),1,0)</f>
        <v>0</v>
      </c>
      <c r="BB497" s="162">
        <f>IF(AND(K497&lt;=1621,L497&gt;=1609),1,0)</f>
        <v>1</v>
      </c>
      <c r="BC497" s="162">
        <f>IF(AND(K497&lt;=1648,L497&gt;=1622),1,0)</f>
        <v>1</v>
      </c>
      <c r="BD497" s="162">
        <f>IF(AND(K497&lt;=1680,L497&gt;=1649),1,0)</f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 s="209" t="str">
        <f t="shared" si="35"/>
        <v>Notactive</v>
      </c>
      <c r="BK497" s="209" t="str">
        <f t="shared" si="36"/>
        <v>Notactive</v>
      </c>
      <c r="BL497" s="209" t="str">
        <f t="shared" si="37"/>
        <v>Stayer</v>
      </c>
      <c r="BM497" s="209" t="str">
        <f t="shared" si="38"/>
        <v>Stayer</v>
      </c>
      <c r="BN497" s="209" t="str">
        <f t="shared" si="39"/>
        <v>Notactive</v>
      </c>
    </row>
    <row r="498" spans="1:66" ht="12" customHeight="1">
      <c r="A498" s="118" t="s">
        <v>3076</v>
      </c>
      <c r="B498" s="118" t="s">
        <v>1886</v>
      </c>
      <c r="C498" s="242" t="s">
        <v>3075</v>
      </c>
      <c r="D498" s="245" t="s">
        <v>4163</v>
      </c>
      <c r="E498" s="246"/>
      <c r="F498" s="66" t="s">
        <v>43</v>
      </c>
      <c r="G498" s="66"/>
      <c r="H498"/>
      <c r="I498"/>
      <c r="J498" s="29">
        <v>0</v>
      </c>
      <c r="K498" s="114">
        <v>1618</v>
      </c>
      <c r="L498" s="115">
        <v>1622</v>
      </c>
      <c r="M498" s="240" t="str">
        <f>CONCATENATE(LEFT(K498,3),"0")</f>
        <v>1610</v>
      </c>
      <c r="N498" s="240" t="str">
        <f>CONCATENATE(LEFT(L498,3),"0")</f>
        <v>1620</v>
      </c>
      <c r="O498" s="30">
        <f>L498-K498</f>
        <v>4</v>
      </c>
      <c r="P498" s="27">
        <v>0</v>
      </c>
      <c r="Q498" s="27">
        <v>0</v>
      </c>
      <c r="R498"/>
      <c r="S498" s="248"/>
      <c r="T498" s="35" t="s">
        <v>103</v>
      </c>
      <c r="U498" s="104">
        <v>51.0167</v>
      </c>
      <c r="V498" s="124">
        <v>4.4667000000000003</v>
      </c>
      <c r="W498" s="32">
        <v>0</v>
      </c>
      <c r="X498" s="33">
        <v>0</v>
      </c>
      <c r="Y498" s="127">
        <v>0</v>
      </c>
      <c r="Z498" s="133"/>
      <c r="AA498" s="249"/>
      <c r="AB498"/>
      <c r="AC498"/>
      <c r="AD498" s="249"/>
      <c r="AE498"/>
      <c r="AF498" s="248"/>
      <c r="AG498" s="249"/>
      <c r="AH498"/>
      <c r="AI498" s="248"/>
      <c r="AJ498" s="249"/>
      <c r="AK498"/>
      <c r="AL498" s="248"/>
      <c r="AM498" s="251"/>
      <c r="AN498" s="250"/>
      <c r="AO498"/>
      <c r="AP498"/>
      <c r="AQ498"/>
      <c r="AR498"/>
      <c r="AS498"/>
      <c r="AT498" s="249"/>
      <c r="AU498" s="248"/>
      <c r="AV498" s="249"/>
      <c r="AW498" s="248"/>
      <c r="AX498" s="249"/>
      <c r="AY498" s="249">
        <v>1</v>
      </c>
      <c r="AZ498" s="162">
        <f>IF(AND(K498&lt;=1570,L498&gt;=1540),1,0)</f>
        <v>0</v>
      </c>
      <c r="BA498" s="162">
        <f>IF(AND(K498&lt;=1608,L498&gt;=1571),1,0)</f>
        <v>0</v>
      </c>
      <c r="BB498" s="162">
        <f>IF(AND(K498&lt;=1621,L498&gt;=1609),1,0)</f>
        <v>1</v>
      </c>
      <c r="BC498" s="162">
        <f>IF(AND(K498&lt;=1648,L498&gt;=1622),1,0)</f>
        <v>1</v>
      </c>
      <c r="BD498" s="162">
        <f>IF(AND(K498&lt;=1680,L498&gt;=1649),1,0)</f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 s="209" t="str">
        <f t="shared" si="35"/>
        <v>Notactive</v>
      </c>
      <c r="BK498" s="209" t="str">
        <f t="shared" si="36"/>
        <v>Notactive</v>
      </c>
      <c r="BL498" s="209" t="str">
        <f t="shared" si="37"/>
        <v>Stayer</v>
      </c>
      <c r="BM498" s="209" t="str">
        <f t="shared" si="38"/>
        <v>Stayer</v>
      </c>
      <c r="BN498" s="209" t="str">
        <f t="shared" si="39"/>
        <v>Notactive</v>
      </c>
    </row>
    <row r="499" spans="1:66" ht="12" customHeight="1">
      <c r="A499" s="118" t="s">
        <v>3078</v>
      </c>
      <c r="B499" s="118" t="s">
        <v>3079</v>
      </c>
      <c r="C499" s="244" t="s">
        <v>3077</v>
      </c>
      <c r="D499" s="245" t="s">
        <v>4163</v>
      </c>
      <c r="E499" s="245"/>
      <c r="F499" s="66" t="s">
        <v>223</v>
      </c>
      <c r="G499" s="66"/>
      <c r="H499"/>
      <c r="I499"/>
      <c r="J499" s="29">
        <v>0</v>
      </c>
      <c r="K499" s="114">
        <v>1618</v>
      </c>
      <c r="L499" s="115">
        <v>1622</v>
      </c>
      <c r="M499" s="240" t="str">
        <f>CONCATENATE(LEFT(K499,3),"0")</f>
        <v>1610</v>
      </c>
      <c r="N499" s="240" t="str">
        <f>CONCATENATE(LEFT(L499,3),"0")</f>
        <v>1620</v>
      </c>
      <c r="O499" s="30">
        <f>L499-K499</f>
        <v>4</v>
      </c>
      <c r="P499" s="27">
        <v>0</v>
      </c>
      <c r="Q499" s="27">
        <v>0</v>
      </c>
      <c r="R499"/>
      <c r="S499" s="248"/>
      <c r="T499" s="35" t="s">
        <v>103</v>
      </c>
      <c r="U499" s="104">
        <v>51.0167</v>
      </c>
      <c r="V499" s="124">
        <v>4.4667000000000003</v>
      </c>
      <c r="W499" s="32">
        <v>0</v>
      </c>
      <c r="X499" s="33">
        <v>0</v>
      </c>
      <c r="Y499" s="127">
        <v>0</v>
      </c>
      <c r="Z499" s="133"/>
      <c r="AA499" s="249"/>
      <c r="AB499"/>
      <c r="AC499"/>
      <c r="AD499" s="249"/>
      <c r="AE499"/>
      <c r="AF499" s="248"/>
      <c r="AG499" s="249"/>
      <c r="AH499"/>
      <c r="AI499" s="248"/>
      <c r="AJ499" s="249"/>
      <c r="AK499"/>
      <c r="AL499" s="248"/>
      <c r="AM499" s="251"/>
      <c r="AN499" s="250"/>
      <c r="AO499"/>
      <c r="AP499"/>
      <c r="AQ499"/>
      <c r="AR499"/>
      <c r="AS499"/>
      <c r="AT499" s="249"/>
      <c r="AU499" s="248"/>
      <c r="AV499" s="249"/>
      <c r="AW499" s="248"/>
      <c r="AX499" s="249"/>
      <c r="AY499" s="249">
        <v>1</v>
      </c>
      <c r="AZ499" s="162">
        <f>IF(AND(K499&lt;=1570,L499&gt;=1540),1,0)</f>
        <v>0</v>
      </c>
      <c r="BA499" s="162">
        <f>IF(AND(K499&lt;=1608,L499&gt;=1571),1,0)</f>
        <v>0</v>
      </c>
      <c r="BB499" s="162">
        <f>IF(AND(K499&lt;=1621,L499&gt;=1609),1,0)</f>
        <v>1</v>
      </c>
      <c r="BC499" s="162">
        <f>IF(AND(K499&lt;=1648,L499&gt;=1622),1,0)</f>
        <v>1</v>
      </c>
      <c r="BD499" s="162">
        <f>IF(AND(K499&lt;=1680,L499&gt;=1649),1,0)</f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 s="209" t="str">
        <f t="shared" si="35"/>
        <v>Notactive</v>
      </c>
      <c r="BK499" s="209" t="str">
        <f t="shared" si="36"/>
        <v>Notactive</v>
      </c>
      <c r="BL499" s="209" t="str">
        <f t="shared" si="37"/>
        <v>Stayer</v>
      </c>
      <c r="BM499" s="209" t="str">
        <f t="shared" si="38"/>
        <v>Stayer</v>
      </c>
      <c r="BN499" s="209" t="str">
        <f t="shared" si="39"/>
        <v>Notactive</v>
      </c>
    </row>
    <row r="500" spans="1:66" ht="12" customHeight="1">
      <c r="A500" s="118" t="s">
        <v>3081</v>
      </c>
      <c r="B500" s="118" t="s">
        <v>3082</v>
      </c>
      <c r="C500" s="242" t="s">
        <v>3080</v>
      </c>
      <c r="D500" s="245" t="s">
        <v>4163</v>
      </c>
      <c r="E500" s="246"/>
      <c r="F500" s="66" t="s">
        <v>43</v>
      </c>
      <c r="G500" s="66"/>
      <c r="H500"/>
      <c r="I500"/>
      <c r="J500" s="29">
        <v>0</v>
      </c>
      <c r="K500" s="114">
        <v>1618</v>
      </c>
      <c r="L500" s="115">
        <v>1622</v>
      </c>
      <c r="M500" s="240" t="str">
        <f>CONCATENATE(LEFT(K500,3),"0")</f>
        <v>1610</v>
      </c>
      <c r="N500" s="240" t="str">
        <f>CONCATENATE(LEFT(L500,3),"0")</f>
        <v>1620</v>
      </c>
      <c r="O500" s="30">
        <f>L500-K500</f>
        <v>4</v>
      </c>
      <c r="P500" s="27">
        <v>0</v>
      </c>
      <c r="Q500" s="27">
        <v>0</v>
      </c>
      <c r="R500"/>
      <c r="S500" s="248"/>
      <c r="T500" s="35" t="s">
        <v>103</v>
      </c>
      <c r="U500" s="104">
        <v>51.0167</v>
      </c>
      <c r="V500" s="124">
        <v>4.4667000000000003</v>
      </c>
      <c r="W500" s="32">
        <v>0</v>
      </c>
      <c r="X500" s="33">
        <v>0</v>
      </c>
      <c r="Y500" s="127">
        <v>0</v>
      </c>
      <c r="Z500" s="133"/>
      <c r="AA500" s="249"/>
      <c r="AB500"/>
      <c r="AC500"/>
      <c r="AD500" s="249"/>
      <c r="AE500"/>
      <c r="AF500" s="248"/>
      <c r="AG500" s="249"/>
      <c r="AH500"/>
      <c r="AI500" s="248"/>
      <c r="AJ500" s="249"/>
      <c r="AK500"/>
      <c r="AL500" s="248"/>
      <c r="AM500" s="251"/>
      <c r="AN500" s="250"/>
      <c r="AO500"/>
      <c r="AP500"/>
      <c r="AQ500"/>
      <c r="AR500"/>
      <c r="AS500"/>
      <c r="AT500" s="249"/>
      <c r="AU500" s="248"/>
      <c r="AV500" s="249"/>
      <c r="AW500" s="248"/>
      <c r="AX500" s="249"/>
      <c r="AY500" s="249">
        <v>1</v>
      </c>
      <c r="AZ500" s="162">
        <f>IF(AND(K500&lt;=1570,L500&gt;=1540),1,0)</f>
        <v>0</v>
      </c>
      <c r="BA500" s="162">
        <f>IF(AND(K500&lt;=1608,L500&gt;=1571),1,0)</f>
        <v>0</v>
      </c>
      <c r="BB500" s="162">
        <f>IF(AND(K500&lt;=1621,L500&gt;=1609),1,0)</f>
        <v>1</v>
      </c>
      <c r="BC500" s="162">
        <f>IF(AND(K500&lt;=1648,L500&gt;=1622),1,0)</f>
        <v>1</v>
      </c>
      <c r="BD500" s="162">
        <f>IF(AND(K500&lt;=1680,L500&gt;=1649),1,0)</f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 s="209" t="str">
        <f t="shared" si="35"/>
        <v>Notactive</v>
      </c>
      <c r="BK500" s="209" t="str">
        <f t="shared" si="36"/>
        <v>Notactive</v>
      </c>
      <c r="BL500" s="209" t="str">
        <f t="shared" si="37"/>
        <v>Stayer</v>
      </c>
      <c r="BM500" s="209" t="str">
        <f t="shared" si="38"/>
        <v>Stayer</v>
      </c>
      <c r="BN500" s="209" t="str">
        <f t="shared" si="39"/>
        <v>Notactive</v>
      </c>
    </row>
    <row r="501" spans="1:66" ht="12" customHeight="1">
      <c r="A501" s="118" t="s">
        <v>3084</v>
      </c>
      <c r="B501" s="118" t="s">
        <v>3085</v>
      </c>
      <c r="C501" s="244" t="s">
        <v>3083</v>
      </c>
      <c r="D501" s="245" t="s">
        <v>4163</v>
      </c>
      <c r="E501" s="245"/>
      <c r="F501" s="114" t="s">
        <v>344</v>
      </c>
      <c r="G501" s="114"/>
      <c r="H501"/>
      <c r="I501"/>
      <c r="J501" s="29">
        <v>0</v>
      </c>
      <c r="K501" s="114">
        <v>1618</v>
      </c>
      <c r="L501" s="115">
        <v>1622</v>
      </c>
      <c r="M501" s="240" t="str">
        <f>CONCATENATE(LEFT(K501,3),"0")</f>
        <v>1610</v>
      </c>
      <c r="N501" s="240" t="str">
        <f>CONCATENATE(LEFT(L501,3),"0")</f>
        <v>1620</v>
      </c>
      <c r="O501" s="30">
        <f>L501-K501</f>
        <v>4</v>
      </c>
      <c r="P501" s="27">
        <v>0</v>
      </c>
      <c r="Q501" s="27">
        <v>0</v>
      </c>
      <c r="R501"/>
      <c r="S501" s="248"/>
      <c r="T501" s="35" t="s">
        <v>103</v>
      </c>
      <c r="U501" s="104">
        <v>51.0167</v>
      </c>
      <c r="V501" s="124">
        <v>4.4667000000000003</v>
      </c>
      <c r="W501" s="32">
        <v>0</v>
      </c>
      <c r="X501" s="33">
        <v>0</v>
      </c>
      <c r="Y501" s="127">
        <v>0</v>
      </c>
      <c r="Z501" s="133"/>
      <c r="AA501" s="249"/>
      <c r="AB501"/>
      <c r="AC501"/>
      <c r="AD501" s="249"/>
      <c r="AE501"/>
      <c r="AF501" s="248"/>
      <c r="AG501" s="249"/>
      <c r="AH501"/>
      <c r="AI501" s="248"/>
      <c r="AJ501" s="249"/>
      <c r="AK501"/>
      <c r="AL501" s="248"/>
      <c r="AM501" s="251"/>
      <c r="AN501" s="250"/>
      <c r="AO501"/>
      <c r="AP501"/>
      <c r="AQ501"/>
      <c r="AR501"/>
      <c r="AS501"/>
      <c r="AT501" s="249"/>
      <c r="AU501" s="248"/>
      <c r="AV501" s="249"/>
      <c r="AW501" s="248"/>
      <c r="AX501" s="249"/>
      <c r="AY501" s="249">
        <v>1</v>
      </c>
      <c r="AZ501" s="162">
        <f>IF(AND(K501&lt;=1570,L501&gt;=1540),1,0)</f>
        <v>0</v>
      </c>
      <c r="BA501" s="162">
        <f>IF(AND(K501&lt;=1608,L501&gt;=1571),1,0)</f>
        <v>0</v>
      </c>
      <c r="BB501" s="162">
        <f>IF(AND(K501&lt;=1621,L501&gt;=1609),1,0)</f>
        <v>1</v>
      </c>
      <c r="BC501" s="162">
        <f>IF(AND(K501&lt;=1648,L501&gt;=1622),1,0)</f>
        <v>1</v>
      </c>
      <c r="BD501" s="162">
        <f>IF(AND(K501&lt;=1680,L501&gt;=1649),1,0)</f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 s="209" t="str">
        <f t="shared" si="35"/>
        <v>Notactive</v>
      </c>
      <c r="BK501" s="209" t="str">
        <f t="shared" si="36"/>
        <v>Notactive</v>
      </c>
      <c r="BL501" s="209" t="str">
        <f t="shared" si="37"/>
        <v>Stayer</v>
      </c>
      <c r="BM501" s="209" t="str">
        <f t="shared" si="38"/>
        <v>Stayer</v>
      </c>
      <c r="BN501" s="209" t="str">
        <f t="shared" si="39"/>
        <v>Notactive</v>
      </c>
    </row>
    <row r="502" spans="1:66" ht="12" customHeight="1">
      <c r="A502" s="118" t="s">
        <v>3087</v>
      </c>
      <c r="B502" s="118" t="s">
        <v>2839</v>
      </c>
      <c r="C502" s="242" t="s">
        <v>3086</v>
      </c>
      <c r="D502" s="245" t="s">
        <v>4163</v>
      </c>
      <c r="E502" s="246"/>
      <c r="F502" s="66" t="s">
        <v>156</v>
      </c>
      <c r="G502" s="66"/>
      <c r="H502"/>
      <c r="I502"/>
      <c r="J502" s="29">
        <v>0</v>
      </c>
      <c r="K502" s="114">
        <v>1618</v>
      </c>
      <c r="L502" s="115">
        <v>1622</v>
      </c>
      <c r="M502" s="240" t="str">
        <f>CONCATENATE(LEFT(K502,3),"0")</f>
        <v>1610</v>
      </c>
      <c r="N502" s="240" t="str">
        <f>CONCATENATE(LEFT(L502,3),"0")</f>
        <v>1620</v>
      </c>
      <c r="O502" s="30">
        <f>L502-K502</f>
        <v>4</v>
      </c>
      <c r="P502" s="27">
        <v>0</v>
      </c>
      <c r="Q502" s="27">
        <v>0</v>
      </c>
      <c r="R502"/>
      <c r="S502" s="248"/>
      <c r="T502" s="35" t="s">
        <v>103</v>
      </c>
      <c r="U502" s="104">
        <v>51.0167</v>
      </c>
      <c r="V502" s="124">
        <v>4.4667000000000003</v>
      </c>
      <c r="W502" s="32">
        <v>0</v>
      </c>
      <c r="X502" s="33">
        <v>0</v>
      </c>
      <c r="Y502" s="127">
        <v>0</v>
      </c>
      <c r="Z502" s="133"/>
      <c r="AA502" s="249"/>
      <c r="AB502"/>
      <c r="AC502"/>
      <c r="AD502" s="249"/>
      <c r="AE502"/>
      <c r="AF502" s="248"/>
      <c r="AG502" s="249"/>
      <c r="AH502"/>
      <c r="AI502" s="248"/>
      <c r="AJ502" s="249"/>
      <c r="AK502"/>
      <c r="AL502" s="248"/>
      <c r="AM502" s="251"/>
      <c r="AN502" s="250"/>
      <c r="AO502"/>
      <c r="AP502"/>
      <c r="AQ502"/>
      <c r="AR502"/>
      <c r="AS502"/>
      <c r="AT502" s="249"/>
      <c r="AU502" s="248"/>
      <c r="AV502" s="249"/>
      <c r="AW502" s="248"/>
      <c r="AX502" s="249"/>
      <c r="AY502" s="249">
        <v>1</v>
      </c>
      <c r="AZ502" s="162">
        <f>IF(AND(K502&lt;=1570,L502&gt;=1540),1,0)</f>
        <v>0</v>
      </c>
      <c r="BA502" s="162">
        <f>IF(AND(K502&lt;=1608,L502&gt;=1571),1,0)</f>
        <v>0</v>
      </c>
      <c r="BB502" s="162">
        <f>IF(AND(K502&lt;=1621,L502&gt;=1609),1,0)</f>
        <v>1</v>
      </c>
      <c r="BC502" s="162">
        <f>IF(AND(K502&lt;=1648,L502&gt;=1622),1,0)</f>
        <v>1</v>
      </c>
      <c r="BD502" s="162">
        <f>IF(AND(K502&lt;=1680,L502&gt;=1649),1,0)</f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 s="209" t="str">
        <f t="shared" si="35"/>
        <v>Notactive</v>
      </c>
      <c r="BK502" s="209" t="str">
        <f t="shared" si="36"/>
        <v>Notactive</v>
      </c>
      <c r="BL502" s="209" t="str">
        <f t="shared" si="37"/>
        <v>Stayer</v>
      </c>
      <c r="BM502" s="209" t="str">
        <f t="shared" si="38"/>
        <v>Stayer</v>
      </c>
      <c r="BN502" s="209" t="str">
        <f t="shared" si="39"/>
        <v>Notactive</v>
      </c>
    </row>
    <row r="503" spans="1:66" ht="12" customHeight="1">
      <c r="A503" s="118" t="s">
        <v>3089</v>
      </c>
      <c r="B503" s="118" t="s">
        <v>2346</v>
      </c>
      <c r="C503" s="244" t="s">
        <v>3088</v>
      </c>
      <c r="D503" s="245" t="s">
        <v>4163</v>
      </c>
      <c r="E503" s="245"/>
      <c r="F503" s="114" t="s">
        <v>344</v>
      </c>
      <c r="G503" s="114"/>
      <c r="H503"/>
      <c r="I503"/>
      <c r="J503" s="29">
        <v>0</v>
      </c>
      <c r="K503" s="114">
        <v>1618</v>
      </c>
      <c r="L503" s="115">
        <v>1622</v>
      </c>
      <c r="M503" s="240" t="str">
        <f>CONCATENATE(LEFT(K503,3),"0")</f>
        <v>1610</v>
      </c>
      <c r="N503" s="240" t="str">
        <f>CONCATENATE(LEFT(L503,3),"0")</f>
        <v>1620</v>
      </c>
      <c r="O503" s="30">
        <f>L503-K503</f>
        <v>4</v>
      </c>
      <c r="P503" s="27">
        <v>0</v>
      </c>
      <c r="Q503" s="27">
        <v>0</v>
      </c>
      <c r="R503"/>
      <c r="S503" s="248"/>
      <c r="T503" s="35" t="s">
        <v>103</v>
      </c>
      <c r="U503" s="104">
        <v>51.0167</v>
      </c>
      <c r="V503" s="124">
        <v>4.4667000000000003</v>
      </c>
      <c r="W503" s="32">
        <v>0</v>
      </c>
      <c r="X503" s="33">
        <v>0</v>
      </c>
      <c r="Y503" s="127">
        <v>0</v>
      </c>
      <c r="Z503" s="133"/>
      <c r="AA503" s="249"/>
      <c r="AB503"/>
      <c r="AC503"/>
      <c r="AD503" s="249"/>
      <c r="AE503"/>
      <c r="AF503" s="248"/>
      <c r="AG503" s="249"/>
      <c r="AH503"/>
      <c r="AI503" s="248"/>
      <c r="AJ503" s="249"/>
      <c r="AK503"/>
      <c r="AL503" s="248"/>
      <c r="AM503" s="251"/>
      <c r="AN503" s="250"/>
      <c r="AO503"/>
      <c r="AP503"/>
      <c r="AQ503"/>
      <c r="AR503"/>
      <c r="AS503"/>
      <c r="AT503" s="249"/>
      <c r="AU503" s="248"/>
      <c r="AV503" s="249"/>
      <c r="AW503" s="248"/>
      <c r="AX503" s="249"/>
      <c r="AY503" s="249">
        <v>1</v>
      </c>
      <c r="AZ503" s="162">
        <f>IF(AND(K503&lt;=1570,L503&gt;=1540),1,0)</f>
        <v>0</v>
      </c>
      <c r="BA503" s="162">
        <f>IF(AND(K503&lt;=1608,L503&gt;=1571),1,0)</f>
        <v>0</v>
      </c>
      <c r="BB503" s="162">
        <f>IF(AND(K503&lt;=1621,L503&gt;=1609),1,0)</f>
        <v>1</v>
      </c>
      <c r="BC503" s="162">
        <f>IF(AND(K503&lt;=1648,L503&gt;=1622),1,0)</f>
        <v>1</v>
      </c>
      <c r="BD503" s="162">
        <f>IF(AND(K503&lt;=1680,L503&gt;=1649),1,0)</f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 s="209" t="str">
        <f t="shared" si="35"/>
        <v>Notactive</v>
      </c>
      <c r="BK503" s="209" t="str">
        <f t="shared" si="36"/>
        <v>Notactive</v>
      </c>
      <c r="BL503" s="209" t="str">
        <f t="shared" si="37"/>
        <v>Stayer</v>
      </c>
      <c r="BM503" s="209" t="str">
        <f t="shared" si="38"/>
        <v>Stayer</v>
      </c>
      <c r="BN503" s="209" t="str">
        <f t="shared" si="39"/>
        <v>Notactive</v>
      </c>
    </row>
    <row r="504" spans="1:66" ht="12" customHeight="1">
      <c r="A504" s="118" t="s">
        <v>3091</v>
      </c>
      <c r="B504" s="118" t="s">
        <v>3092</v>
      </c>
      <c r="C504" s="242" t="s">
        <v>3090</v>
      </c>
      <c r="D504" s="245" t="s">
        <v>4163</v>
      </c>
      <c r="E504" s="246"/>
      <c r="F504" s="66" t="s">
        <v>43</v>
      </c>
      <c r="G504" s="66"/>
      <c r="H504"/>
      <c r="I504"/>
      <c r="J504" s="29">
        <v>0</v>
      </c>
      <c r="K504" s="114">
        <v>1618</v>
      </c>
      <c r="L504" s="115">
        <v>1622</v>
      </c>
      <c r="M504" s="240" t="str">
        <f>CONCATENATE(LEFT(K504,3),"0")</f>
        <v>1610</v>
      </c>
      <c r="N504" s="240" t="str">
        <f>CONCATENATE(LEFT(L504,3),"0")</f>
        <v>1620</v>
      </c>
      <c r="O504" s="30">
        <f>L504-K504</f>
        <v>4</v>
      </c>
      <c r="P504" s="27">
        <v>0</v>
      </c>
      <c r="Q504" s="27">
        <v>0</v>
      </c>
      <c r="R504"/>
      <c r="S504" s="248"/>
      <c r="T504" s="35" t="s">
        <v>103</v>
      </c>
      <c r="U504" s="104">
        <v>51.0167</v>
      </c>
      <c r="V504" s="124">
        <v>4.4667000000000003</v>
      </c>
      <c r="W504" s="32">
        <v>0</v>
      </c>
      <c r="X504" s="33">
        <v>0</v>
      </c>
      <c r="Y504" s="127">
        <v>0</v>
      </c>
      <c r="Z504" s="133"/>
      <c r="AA504" s="249"/>
      <c r="AB504"/>
      <c r="AC504"/>
      <c r="AD504" s="249"/>
      <c r="AE504"/>
      <c r="AF504" s="248"/>
      <c r="AG504" s="249"/>
      <c r="AH504"/>
      <c r="AI504" s="248"/>
      <c r="AJ504" s="249"/>
      <c r="AK504"/>
      <c r="AL504" s="248"/>
      <c r="AM504" s="251"/>
      <c r="AN504" s="250"/>
      <c r="AO504"/>
      <c r="AP504"/>
      <c r="AQ504"/>
      <c r="AR504"/>
      <c r="AS504"/>
      <c r="AT504" s="249"/>
      <c r="AU504" s="248"/>
      <c r="AV504" s="249"/>
      <c r="AW504" s="248"/>
      <c r="AX504" s="249"/>
      <c r="AY504" s="249">
        <v>1</v>
      </c>
      <c r="AZ504" s="162">
        <f>IF(AND(K504&lt;=1570,L504&gt;=1540),1,0)</f>
        <v>0</v>
      </c>
      <c r="BA504" s="162">
        <f>IF(AND(K504&lt;=1608,L504&gt;=1571),1,0)</f>
        <v>0</v>
      </c>
      <c r="BB504" s="162">
        <f>IF(AND(K504&lt;=1621,L504&gt;=1609),1,0)</f>
        <v>1</v>
      </c>
      <c r="BC504" s="162">
        <f>IF(AND(K504&lt;=1648,L504&gt;=1622),1,0)</f>
        <v>1</v>
      </c>
      <c r="BD504" s="162">
        <f>IF(AND(K504&lt;=1680,L504&gt;=1649),1,0)</f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 s="209" t="str">
        <f t="shared" si="35"/>
        <v>Notactive</v>
      </c>
      <c r="BK504" s="209" t="str">
        <f t="shared" si="36"/>
        <v>Notactive</v>
      </c>
      <c r="BL504" s="209" t="str">
        <f t="shared" si="37"/>
        <v>Stayer</v>
      </c>
      <c r="BM504" s="209" t="str">
        <f t="shared" si="38"/>
        <v>Stayer</v>
      </c>
      <c r="BN504" s="209" t="str">
        <f t="shared" si="39"/>
        <v>Notactive</v>
      </c>
    </row>
    <row r="505" spans="1:66" ht="12" customHeight="1">
      <c r="A505" s="118" t="s">
        <v>3094</v>
      </c>
      <c r="B505" s="118" t="s">
        <v>2847</v>
      </c>
      <c r="C505" s="244" t="s">
        <v>3093</v>
      </c>
      <c r="D505" s="245" t="s">
        <v>4163</v>
      </c>
      <c r="E505" s="245"/>
      <c r="F505" s="66" t="s">
        <v>74</v>
      </c>
      <c r="G505" s="66"/>
      <c r="H505"/>
      <c r="I505"/>
      <c r="J505" s="29">
        <v>0</v>
      </c>
      <c r="K505" s="114">
        <v>1618</v>
      </c>
      <c r="L505" s="115">
        <v>1622</v>
      </c>
      <c r="M505" s="240" t="str">
        <f>CONCATENATE(LEFT(K505,3),"0")</f>
        <v>1610</v>
      </c>
      <c r="N505" s="240" t="str">
        <f>CONCATENATE(LEFT(L505,3),"0")</f>
        <v>1620</v>
      </c>
      <c r="O505" s="30">
        <f>L505-K505</f>
        <v>4</v>
      </c>
      <c r="P505" s="27">
        <v>0</v>
      </c>
      <c r="Q505" s="27">
        <v>0</v>
      </c>
      <c r="R505"/>
      <c r="S505" s="248"/>
      <c r="T505" s="35" t="s">
        <v>103</v>
      </c>
      <c r="U505" s="104">
        <v>51.0167</v>
      </c>
      <c r="V505" s="124">
        <v>4.4667000000000003</v>
      </c>
      <c r="W505" s="32">
        <v>0</v>
      </c>
      <c r="X505" s="33">
        <v>0</v>
      </c>
      <c r="Y505" s="127">
        <v>0</v>
      </c>
      <c r="Z505" s="133"/>
      <c r="AA505" s="249"/>
      <c r="AB505"/>
      <c r="AC505"/>
      <c r="AD505" s="249"/>
      <c r="AE505"/>
      <c r="AF505" s="248"/>
      <c r="AG505" s="249"/>
      <c r="AH505"/>
      <c r="AI505" s="248"/>
      <c r="AJ505" s="249"/>
      <c r="AK505"/>
      <c r="AL505" s="248"/>
      <c r="AM505" s="251"/>
      <c r="AN505" s="250"/>
      <c r="AO505"/>
      <c r="AP505"/>
      <c r="AQ505"/>
      <c r="AR505"/>
      <c r="AS505"/>
      <c r="AT505" s="249"/>
      <c r="AU505" s="248"/>
      <c r="AV505" s="249"/>
      <c r="AW505" s="248"/>
      <c r="AX505" s="249"/>
      <c r="AY505" s="249">
        <v>1</v>
      </c>
      <c r="AZ505" s="162">
        <f>IF(AND(K505&lt;=1570,L505&gt;=1540),1,0)</f>
        <v>0</v>
      </c>
      <c r="BA505" s="162">
        <f>IF(AND(K505&lt;=1608,L505&gt;=1571),1,0)</f>
        <v>0</v>
      </c>
      <c r="BB505" s="162">
        <f>IF(AND(K505&lt;=1621,L505&gt;=1609),1,0)</f>
        <v>1</v>
      </c>
      <c r="BC505" s="162">
        <f>IF(AND(K505&lt;=1648,L505&gt;=1622),1,0)</f>
        <v>1</v>
      </c>
      <c r="BD505" s="162">
        <f>IF(AND(K505&lt;=1680,L505&gt;=1649),1,0)</f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 s="209" t="str">
        <f t="shared" si="35"/>
        <v>Notactive</v>
      </c>
      <c r="BK505" s="209" t="str">
        <f t="shared" si="36"/>
        <v>Notactive</v>
      </c>
      <c r="BL505" s="209" t="str">
        <f t="shared" si="37"/>
        <v>Stayer</v>
      </c>
      <c r="BM505" s="209" t="str">
        <f t="shared" si="38"/>
        <v>Stayer</v>
      </c>
      <c r="BN505" s="209" t="str">
        <f t="shared" si="39"/>
        <v>Notactive</v>
      </c>
    </row>
    <row r="506" spans="1:66" ht="12" customHeight="1">
      <c r="A506" s="118" t="s">
        <v>3096</v>
      </c>
      <c r="B506" s="118" t="s">
        <v>3097</v>
      </c>
      <c r="C506" s="242" t="s">
        <v>3095</v>
      </c>
      <c r="D506" s="245" t="s">
        <v>4163</v>
      </c>
      <c r="E506" s="246"/>
      <c r="F506" s="66" t="s">
        <v>74</v>
      </c>
      <c r="G506" s="66"/>
      <c r="H506"/>
      <c r="I506"/>
      <c r="J506" s="29">
        <v>0</v>
      </c>
      <c r="K506" s="114">
        <v>1618</v>
      </c>
      <c r="L506" s="115">
        <v>1622</v>
      </c>
      <c r="M506" s="240" t="str">
        <f>CONCATENATE(LEFT(K506,3),"0")</f>
        <v>1610</v>
      </c>
      <c r="N506" s="240" t="str">
        <f>CONCATENATE(LEFT(L506,3),"0")</f>
        <v>1620</v>
      </c>
      <c r="O506" s="30">
        <f>L506-K506</f>
        <v>4</v>
      </c>
      <c r="P506" s="27">
        <v>0</v>
      </c>
      <c r="Q506" s="27">
        <v>0</v>
      </c>
      <c r="R506"/>
      <c r="S506" s="248"/>
      <c r="T506" s="35" t="s">
        <v>103</v>
      </c>
      <c r="U506" s="104">
        <v>51.0167</v>
      </c>
      <c r="V506" s="124">
        <v>4.4667000000000003</v>
      </c>
      <c r="W506" s="32">
        <v>0</v>
      </c>
      <c r="X506" s="33">
        <v>0</v>
      </c>
      <c r="Y506" s="127">
        <v>0</v>
      </c>
      <c r="Z506" s="133"/>
      <c r="AA506" s="249"/>
      <c r="AB506"/>
      <c r="AC506"/>
      <c r="AD506" s="249"/>
      <c r="AE506"/>
      <c r="AF506" s="248"/>
      <c r="AG506" s="249"/>
      <c r="AH506"/>
      <c r="AI506" s="248"/>
      <c r="AJ506" s="249"/>
      <c r="AK506"/>
      <c r="AL506" s="248"/>
      <c r="AM506" s="251"/>
      <c r="AN506" s="250"/>
      <c r="AO506"/>
      <c r="AP506"/>
      <c r="AQ506"/>
      <c r="AR506"/>
      <c r="AS506"/>
      <c r="AT506" s="249"/>
      <c r="AU506" s="248"/>
      <c r="AV506" s="249"/>
      <c r="AW506" s="248"/>
      <c r="AX506" s="249"/>
      <c r="AY506" s="249">
        <v>1</v>
      </c>
      <c r="AZ506" s="162">
        <f>IF(AND(K506&lt;=1570,L506&gt;=1540),1,0)</f>
        <v>0</v>
      </c>
      <c r="BA506" s="162">
        <f>IF(AND(K506&lt;=1608,L506&gt;=1571),1,0)</f>
        <v>0</v>
      </c>
      <c r="BB506" s="162">
        <f>IF(AND(K506&lt;=1621,L506&gt;=1609),1,0)</f>
        <v>1</v>
      </c>
      <c r="BC506" s="162">
        <f>IF(AND(K506&lt;=1648,L506&gt;=1622),1,0)</f>
        <v>1</v>
      </c>
      <c r="BD506" s="162">
        <f>IF(AND(K506&lt;=1680,L506&gt;=1649),1,0)</f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 s="209" t="str">
        <f t="shared" si="35"/>
        <v>Notactive</v>
      </c>
      <c r="BK506" s="209" t="str">
        <f t="shared" si="36"/>
        <v>Notactive</v>
      </c>
      <c r="BL506" s="209" t="str">
        <f t="shared" si="37"/>
        <v>Stayer</v>
      </c>
      <c r="BM506" s="209" t="str">
        <f t="shared" si="38"/>
        <v>Stayer</v>
      </c>
      <c r="BN506" s="209" t="str">
        <f t="shared" si="39"/>
        <v>Notactive</v>
      </c>
    </row>
    <row r="507" spans="1:66" ht="12" customHeight="1">
      <c r="A507" s="118" t="s">
        <v>3099</v>
      </c>
      <c r="B507" s="118" t="s">
        <v>2553</v>
      </c>
      <c r="C507" s="244" t="s">
        <v>3098</v>
      </c>
      <c r="D507" s="245" t="s">
        <v>4163</v>
      </c>
      <c r="E507" s="245"/>
      <c r="F507" s="66" t="s">
        <v>43</v>
      </c>
      <c r="G507" s="66"/>
      <c r="H507"/>
      <c r="I507"/>
      <c r="J507" s="29">
        <v>0</v>
      </c>
      <c r="K507" s="114">
        <v>1618</v>
      </c>
      <c r="L507" s="115">
        <v>1622</v>
      </c>
      <c r="M507" s="240" t="str">
        <f>CONCATENATE(LEFT(K507,3),"0")</f>
        <v>1610</v>
      </c>
      <c r="N507" s="240" t="str">
        <f>CONCATENATE(LEFT(L507,3),"0")</f>
        <v>1620</v>
      </c>
      <c r="O507" s="30">
        <f>L507-K507</f>
        <v>4</v>
      </c>
      <c r="P507" s="27">
        <v>0</v>
      </c>
      <c r="Q507" s="27">
        <v>0</v>
      </c>
      <c r="R507"/>
      <c r="S507" s="248"/>
      <c r="T507" s="35" t="s">
        <v>103</v>
      </c>
      <c r="U507" s="104">
        <v>51.0167</v>
      </c>
      <c r="V507" s="124">
        <v>4.4667000000000003</v>
      </c>
      <c r="W507" s="32">
        <v>0</v>
      </c>
      <c r="X507" s="33">
        <v>0</v>
      </c>
      <c r="Y507" s="127">
        <v>0</v>
      </c>
      <c r="Z507" s="133"/>
      <c r="AA507" s="249"/>
      <c r="AB507"/>
      <c r="AC507"/>
      <c r="AD507" s="249"/>
      <c r="AE507"/>
      <c r="AF507" s="248"/>
      <c r="AG507" s="249"/>
      <c r="AH507"/>
      <c r="AI507" s="248"/>
      <c r="AJ507" s="249"/>
      <c r="AK507"/>
      <c r="AL507" s="248"/>
      <c r="AM507" s="251"/>
      <c r="AN507" s="250"/>
      <c r="AO507"/>
      <c r="AP507"/>
      <c r="AQ507"/>
      <c r="AR507"/>
      <c r="AS507"/>
      <c r="AT507" s="249"/>
      <c r="AU507" s="248"/>
      <c r="AV507" s="249"/>
      <c r="AW507" s="248"/>
      <c r="AX507" s="249"/>
      <c r="AY507" s="249">
        <v>1</v>
      </c>
      <c r="AZ507" s="162">
        <f>IF(AND(K507&lt;=1570,L507&gt;=1540),1,0)</f>
        <v>0</v>
      </c>
      <c r="BA507" s="162">
        <f>IF(AND(K507&lt;=1608,L507&gt;=1571),1,0)</f>
        <v>0</v>
      </c>
      <c r="BB507" s="162">
        <f>IF(AND(K507&lt;=1621,L507&gt;=1609),1,0)</f>
        <v>1</v>
      </c>
      <c r="BC507" s="162">
        <f>IF(AND(K507&lt;=1648,L507&gt;=1622),1,0)</f>
        <v>1</v>
      </c>
      <c r="BD507" s="162">
        <f>IF(AND(K507&lt;=1680,L507&gt;=1649),1,0)</f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 s="209" t="str">
        <f t="shared" si="35"/>
        <v>Notactive</v>
      </c>
      <c r="BK507" s="209" t="str">
        <f t="shared" si="36"/>
        <v>Notactive</v>
      </c>
      <c r="BL507" s="209" t="str">
        <f t="shared" si="37"/>
        <v>Stayer</v>
      </c>
      <c r="BM507" s="209" t="str">
        <f t="shared" si="38"/>
        <v>Stayer</v>
      </c>
      <c r="BN507" s="209" t="str">
        <f t="shared" si="39"/>
        <v>Notactive</v>
      </c>
    </row>
    <row r="508" spans="1:66" ht="12" customHeight="1">
      <c r="A508" s="118" t="s">
        <v>3101</v>
      </c>
      <c r="B508" s="118" t="s">
        <v>3102</v>
      </c>
      <c r="C508" s="242" t="s">
        <v>3100</v>
      </c>
      <c r="D508" s="245" t="s">
        <v>4163</v>
      </c>
      <c r="E508" s="246"/>
      <c r="F508" s="114" t="s">
        <v>39</v>
      </c>
      <c r="G508" s="114"/>
      <c r="H508"/>
      <c r="I508"/>
      <c r="J508" s="29">
        <v>0</v>
      </c>
      <c r="K508" s="114">
        <v>1619</v>
      </c>
      <c r="L508" s="115">
        <v>1623</v>
      </c>
      <c r="M508" s="240" t="str">
        <f>CONCATENATE(LEFT(K508,3),"0")</f>
        <v>1610</v>
      </c>
      <c r="N508" s="240" t="str">
        <f>CONCATENATE(LEFT(L508,3),"0")</f>
        <v>1620</v>
      </c>
      <c r="O508" s="30">
        <f>L508-K508</f>
        <v>4</v>
      </c>
      <c r="P508" s="27">
        <v>0</v>
      </c>
      <c r="Q508" s="27">
        <v>0</v>
      </c>
      <c r="R508"/>
      <c r="S508" s="248"/>
      <c r="T508" s="35" t="s">
        <v>103</v>
      </c>
      <c r="U508" s="104">
        <v>51.0167</v>
      </c>
      <c r="V508" s="124">
        <v>4.4667000000000003</v>
      </c>
      <c r="W508" s="32">
        <v>0</v>
      </c>
      <c r="X508" s="33">
        <v>0</v>
      </c>
      <c r="Y508" s="127">
        <v>0</v>
      </c>
      <c r="Z508" s="133"/>
      <c r="AA508" s="249"/>
      <c r="AB508"/>
      <c r="AC508"/>
      <c r="AD508" s="249"/>
      <c r="AE508"/>
      <c r="AF508" s="248"/>
      <c r="AG508" s="249"/>
      <c r="AH508"/>
      <c r="AI508" s="248"/>
      <c r="AJ508" s="249"/>
      <c r="AK508"/>
      <c r="AL508" s="248"/>
      <c r="AM508" s="251"/>
      <c r="AN508" s="250"/>
      <c r="AO508"/>
      <c r="AP508"/>
      <c r="AQ508"/>
      <c r="AR508"/>
      <c r="AS508"/>
      <c r="AT508" s="249"/>
      <c r="AU508" s="248"/>
      <c r="AV508" s="249"/>
      <c r="AW508" s="248"/>
      <c r="AX508" s="249"/>
      <c r="AY508" s="249">
        <v>1</v>
      </c>
      <c r="AZ508" s="162">
        <f>IF(AND(K508&lt;=1570,L508&gt;=1540),1,0)</f>
        <v>0</v>
      </c>
      <c r="BA508" s="162">
        <f>IF(AND(K508&lt;=1608,L508&gt;=1571),1,0)</f>
        <v>0</v>
      </c>
      <c r="BB508" s="162">
        <f>IF(AND(K508&lt;=1621,L508&gt;=1609),1,0)</f>
        <v>1</v>
      </c>
      <c r="BC508" s="162">
        <f>IF(AND(K508&lt;=1648,L508&gt;=1622),1,0)</f>
        <v>1</v>
      </c>
      <c r="BD508" s="162">
        <f>IF(AND(K508&lt;=1680,L508&gt;=1649),1,0)</f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 s="209" t="str">
        <f t="shared" si="35"/>
        <v>Notactive</v>
      </c>
      <c r="BK508" s="209" t="str">
        <f t="shared" si="36"/>
        <v>Notactive</v>
      </c>
      <c r="BL508" s="209" t="str">
        <f t="shared" si="37"/>
        <v>Stayer</v>
      </c>
      <c r="BM508" s="209" t="str">
        <f t="shared" si="38"/>
        <v>Stayer</v>
      </c>
      <c r="BN508" s="209" t="str">
        <f t="shared" si="39"/>
        <v>Notactive</v>
      </c>
    </row>
    <row r="509" spans="1:66" ht="12" customHeight="1">
      <c r="A509" s="118" t="s">
        <v>3104</v>
      </c>
      <c r="B509" s="118" t="s">
        <v>3105</v>
      </c>
      <c r="C509" s="244" t="s">
        <v>3103</v>
      </c>
      <c r="D509" s="245" t="s">
        <v>4163</v>
      </c>
      <c r="E509" s="245"/>
      <c r="F509" s="66" t="s">
        <v>43</v>
      </c>
      <c r="G509" s="66"/>
      <c r="H509"/>
      <c r="I509"/>
      <c r="J509" s="29">
        <v>0</v>
      </c>
      <c r="K509" s="114">
        <v>1619</v>
      </c>
      <c r="L509" s="115">
        <v>1623</v>
      </c>
      <c r="M509" s="240" t="str">
        <f>CONCATENATE(LEFT(K509,3),"0")</f>
        <v>1610</v>
      </c>
      <c r="N509" s="240" t="str">
        <f>CONCATENATE(LEFT(L509,3),"0")</f>
        <v>1620</v>
      </c>
      <c r="O509" s="30">
        <f>L509-K509</f>
        <v>4</v>
      </c>
      <c r="P509" s="27">
        <v>0</v>
      </c>
      <c r="Q509" s="27">
        <v>0</v>
      </c>
      <c r="R509"/>
      <c r="S509" s="248"/>
      <c r="T509" s="35" t="s">
        <v>103</v>
      </c>
      <c r="U509" s="104">
        <v>51.0167</v>
      </c>
      <c r="V509" s="124">
        <v>4.4667000000000003</v>
      </c>
      <c r="W509" s="32">
        <v>0</v>
      </c>
      <c r="X509" s="33">
        <v>0</v>
      </c>
      <c r="Y509" s="127">
        <v>0</v>
      </c>
      <c r="Z509" s="133"/>
      <c r="AA509" s="249"/>
      <c r="AB509"/>
      <c r="AC509"/>
      <c r="AD509" s="249"/>
      <c r="AE509"/>
      <c r="AF509" s="248"/>
      <c r="AG509" s="249"/>
      <c r="AH509"/>
      <c r="AI509" s="248"/>
      <c r="AJ509" s="249"/>
      <c r="AK509"/>
      <c r="AL509" s="248"/>
      <c r="AM509" s="251"/>
      <c r="AN509" s="250"/>
      <c r="AO509"/>
      <c r="AP509"/>
      <c r="AQ509"/>
      <c r="AR509"/>
      <c r="AS509"/>
      <c r="AT509" s="249"/>
      <c r="AU509" s="248"/>
      <c r="AV509" s="249"/>
      <c r="AW509" s="248"/>
      <c r="AX509" s="249"/>
      <c r="AY509" s="249">
        <v>1</v>
      </c>
      <c r="AZ509" s="162">
        <f>IF(AND(K509&lt;=1570,L509&gt;=1540),1,0)</f>
        <v>0</v>
      </c>
      <c r="BA509" s="162">
        <f>IF(AND(K509&lt;=1608,L509&gt;=1571),1,0)</f>
        <v>0</v>
      </c>
      <c r="BB509" s="162">
        <f>IF(AND(K509&lt;=1621,L509&gt;=1609),1,0)</f>
        <v>1</v>
      </c>
      <c r="BC509" s="162">
        <f>IF(AND(K509&lt;=1648,L509&gt;=1622),1,0)</f>
        <v>1</v>
      </c>
      <c r="BD509" s="162">
        <f>IF(AND(K509&lt;=1680,L509&gt;=1649),1,0)</f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 s="209" t="str">
        <f t="shared" si="35"/>
        <v>Notactive</v>
      </c>
      <c r="BK509" s="209" t="str">
        <f t="shared" si="36"/>
        <v>Notactive</v>
      </c>
      <c r="BL509" s="209" t="str">
        <f t="shared" si="37"/>
        <v>Stayer</v>
      </c>
      <c r="BM509" s="209" t="str">
        <f t="shared" si="38"/>
        <v>Stayer</v>
      </c>
      <c r="BN509" s="209" t="str">
        <f t="shared" si="39"/>
        <v>Notactive</v>
      </c>
    </row>
    <row r="510" spans="1:66" ht="12" customHeight="1">
      <c r="A510" s="118" t="s">
        <v>3107</v>
      </c>
      <c r="B510" s="118" t="s">
        <v>3108</v>
      </c>
      <c r="C510" s="242" t="s">
        <v>3106</v>
      </c>
      <c r="D510" s="245" t="s">
        <v>4163</v>
      </c>
      <c r="E510" s="246"/>
      <c r="F510" s="66" t="s">
        <v>43</v>
      </c>
      <c r="G510" s="66"/>
      <c r="H510"/>
      <c r="I510"/>
      <c r="J510" s="29">
        <v>0</v>
      </c>
      <c r="K510" s="114">
        <v>1619</v>
      </c>
      <c r="L510" s="115">
        <v>1623</v>
      </c>
      <c r="M510" s="240" t="str">
        <f>CONCATENATE(LEFT(K510,3),"0")</f>
        <v>1610</v>
      </c>
      <c r="N510" s="240" t="str">
        <f>CONCATENATE(LEFT(L510,3),"0")</f>
        <v>1620</v>
      </c>
      <c r="O510" s="30">
        <f>L510-K510</f>
        <v>4</v>
      </c>
      <c r="P510" s="27">
        <v>0</v>
      </c>
      <c r="Q510" s="27">
        <v>0</v>
      </c>
      <c r="R510"/>
      <c r="S510" s="248"/>
      <c r="T510" s="35" t="s">
        <v>103</v>
      </c>
      <c r="U510" s="104">
        <v>51.0167</v>
      </c>
      <c r="V510" s="124">
        <v>4.4667000000000003</v>
      </c>
      <c r="W510" s="32">
        <v>0</v>
      </c>
      <c r="X510" s="33">
        <v>0</v>
      </c>
      <c r="Y510" s="127">
        <v>0</v>
      </c>
      <c r="Z510" s="133"/>
      <c r="AA510" s="249"/>
      <c r="AB510"/>
      <c r="AC510"/>
      <c r="AD510" s="249"/>
      <c r="AE510"/>
      <c r="AF510" s="248"/>
      <c r="AG510" s="249"/>
      <c r="AH510"/>
      <c r="AI510" s="248"/>
      <c r="AJ510" s="249"/>
      <c r="AK510"/>
      <c r="AL510" s="248"/>
      <c r="AM510" s="251"/>
      <c r="AN510" s="250"/>
      <c r="AO510"/>
      <c r="AP510"/>
      <c r="AQ510"/>
      <c r="AR510"/>
      <c r="AS510"/>
      <c r="AT510" s="249"/>
      <c r="AU510" s="248"/>
      <c r="AV510" s="249"/>
      <c r="AW510" s="248"/>
      <c r="AX510" s="249"/>
      <c r="AY510" s="249">
        <v>1</v>
      </c>
      <c r="AZ510" s="162">
        <f>IF(AND(K510&lt;=1570,L510&gt;=1540),1,0)</f>
        <v>0</v>
      </c>
      <c r="BA510" s="162">
        <f>IF(AND(K510&lt;=1608,L510&gt;=1571),1,0)</f>
        <v>0</v>
      </c>
      <c r="BB510" s="162">
        <f>IF(AND(K510&lt;=1621,L510&gt;=1609),1,0)</f>
        <v>1</v>
      </c>
      <c r="BC510" s="162">
        <f>IF(AND(K510&lt;=1648,L510&gt;=1622),1,0)</f>
        <v>1</v>
      </c>
      <c r="BD510" s="162">
        <f>IF(AND(K510&lt;=1680,L510&gt;=1649),1,0)</f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 s="209" t="str">
        <f t="shared" si="35"/>
        <v>Notactive</v>
      </c>
      <c r="BK510" s="209" t="str">
        <f t="shared" si="36"/>
        <v>Notactive</v>
      </c>
      <c r="BL510" s="209" t="str">
        <f t="shared" si="37"/>
        <v>Stayer</v>
      </c>
      <c r="BM510" s="209" t="str">
        <f t="shared" si="38"/>
        <v>Stayer</v>
      </c>
      <c r="BN510" s="209" t="str">
        <f t="shared" si="39"/>
        <v>Notactive</v>
      </c>
    </row>
    <row r="511" spans="1:66" ht="12" customHeight="1">
      <c r="A511" s="118" t="s">
        <v>3110</v>
      </c>
      <c r="B511" s="118" t="s">
        <v>1915</v>
      </c>
      <c r="C511" s="244" t="s">
        <v>3109</v>
      </c>
      <c r="D511" s="245" t="s">
        <v>4163</v>
      </c>
      <c r="E511" s="245"/>
      <c r="F511" s="66" t="s">
        <v>74</v>
      </c>
      <c r="G511" s="66"/>
      <c r="H511"/>
      <c r="I511"/>
      <c r="J511" s="29">
        <v>0</v>
      </c>
      <c r="K511" s="114">
        <v>1619</v>
      </c>
      <c r="L511" s="115">
        <v>1623</v>
      </c>
      <c r="M511" s="240" t="str">
        <f>CONCATENATE(LEFT(K511,3),"0")</f>
        <v>1610</v>
      </c>
      <c r="N511" s="240" t="str">
        <f>CONCATENATE(LEFT(L511,3),"0")</f>
        <v>1620</v>
      </c>
      <c r="O511" s="30">
        <f>L511-K511</f>
        <v>4</v>
      </c>
      <c r="P511" s="27">
        <v>0</v>
      </c>
      <c r="Q511" s="27">
        <v>0</v>
      </c>
      <c r="R511"/>
      <c r="S511" s="248"/>
      <c r="T511" s="35" t="s">
        <v>103</v>
      </c>
      <c r="U511" s="104">
        <v>51.0167</v>
      </c>
      <c r="V511" s="124">
        <v>4.4667000000000003</v>
      </c>
      <c r="W511" s="32">
        <v>0</v>
      </c>
      <c r="X511" s="33">
        <v>0</v>
      </c>
      <c r="Y511" s="127">
        <v>0</v>
      </c>
      <c r="Z511" s="133"/>
      <c r="AA511" s="249"/>
      <c r="AB511"/>
      <c r="AC511"/>
      <c r="AD511" s="249"/>
      <c r="AE511"/>
      <c r="AF511" s="248"/>
      <c r="AG511" s="249"/>
      <c r="AH511"/>
      <c r="AI511" s="248"/>
      <c r="AJ511" s="249"/>
      <c r="AK511"/>
      <c r="AL511" s="248"/>
      <c r="AM511" s="251"/>
      <c r="AN511" s="250"/>
      <c r="AO511"/>
      <c r="AP511"/>
      <c r="AQ511"/>
      <c r="AR511"/>
      <c r="AS511"/>
      <c r="AT511" s="249"/>
      <c r="AU511" s="248"/>
      <c r="AV511" s="249"/>
      <c r="AW511" s="248"/>
      <c r="AX511" s="249"/>
      <c r="AY511" s="249">
        <v>1</v>
      </c>
      <c r="AZ511" s="162">
        <f>IF(AND(K511&lt;=1570,L511&gt;=1540),1,0)</f>
        <v>0</v>
      </c>
      <c r="BA511" s="162">
        <f>IF(AND(K511&lt;=1608,L511&gt;=1571),1,0)</f>
        <v>0</v>
      </c>
      <c r="BB511" s="162">
        <f>IF(AND(K511&lt;=1621,L511&gt;=1609),1,0)</f>
        <v>1</v>
      </c>
      <c r="BC511" s="162">
        <f>IF(AND(K511&lt;=1648,L511&gt;=1622),1,0)</f>
        <v>1</v>
      </c>
      <c r="BD511" s="162">
        <f>IF(AND(K511&lt;=1680,L511&gt;=1649),1,0)</f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 s="209" t="str">
        <f t="shared" si="35"/>
        <v>Notactive</v>
      </c>
      <c r="BK511" s="209" t="str">
        <f t="shared" si="36"/>
        <v>Notactive</v>
      </c>
      <c r="BL511" s="209" t="str">
        <f t="shared" si="37"/>
        <v>Stayer</v>
      </c>
      <c r="BM511" s="209" t="str">
        <f t="shared" si="38"/>
        <v>Stayer</v>
      </c>
      <c r="BN511" s="209" t="str">
        <f t="shared" si="39"/>
        <v>Notactive</v>
      </c>
    </row>
    <row r="512" spans="1:66" ht="12" customHeight="1">
      <c r="A512" s="118" t="s">
        <v>3112</v>
      </c>
      <c r="B512" s="118" t="s">
        <v>2779</v>
      </c>
      <c r="C512" s="242" t="s">
        <v>3111</v>
      </c>
      <c r="D512" s="245" t="s">
        <v>4163</v>
      </c>
      <c r="E512" s="246"/>
      <c r="F512" s="66" t="s">
        <v>43</v>
      </c>
      <c r="G512" s="66"/>
      <c r="H512"/>
      <c r="I512"/>
      <c r="J512" s="29">
        <v>0</v>
      </c>
      <c r="K512" s="114">
        <v>1619</v>
      </c>
      <c r="L512" s="115">
        <v>1623</v>
      </c>
      <c r="M512" s="240" t="str">
        <f>CONCATENATE(LEFT(K512,3),"0")</f>
        <v>1610</v>
      </c>
      <c r="N512" s="240" t="str">
        <f>CONCATENATE(LEFT(L512,3),"0")</f>
        <v>1620</v>
      </c>
      <c r="O512" s="30">
        <f>L512-K512</f>
        <v>4</v>
      </c>
      <c r="P512" s="27">
        <v>0</v>
      </c>
      <c r="Q512" s="27">
        <v>0</v>
      </c>
      <c r="R512"/>
      <c r="S512" s="248"/>
      <c r="T512" s="35" t="s">
        <v>103</v>
      </c>
      <c r="U512" s="104">
        <v>51.0167</v>
      </c>
      <c r="V512" s="124">
        <v>4.4667000000000003</v>
      </c>
      <c r="W512" s="32">
        <v>0</v>
      </c>
      <c r="X512" s="33">
        <v>0</v>
      </c>
      <c r="Y512" s="127">
        <v>0</v>
      </c>
      <c r="Z512" s="133"/>
      <c r="AA512" s="249"/>
      <c r="AB512"/>
      <c r="AC512"/>
      <c r="AD512" s="249"/>
      <c r="AE512"/>
      <c r="AF512" s="248"/>
      <c r="AG512" s="249"/>
      <c r="AH512"/>
      <c r="AI512" s="248"/>
      <c r="AJ512" s="249"/>
      <c r="AK512"/>
      <c r="AL512" s="248"/>
      <c r="AM512" s="251"/>
      <c r="AN512" s="250"/>
      <c r="AO512"/>
      <c r="AP512"/>
      <c r="AQ512"/>
      <c r="AR512"/>
      <c r="AS512"/>
      <c r="AT512" s="249"/>
      <c r="AU512" s="248"/>
      <c r="AV512" s="249"/>
      <c r="AW512" s="248"/>
      <c r="AX512" s="249"/>
      <c r="AY512" s="249">
        <v>1</v>
      </c>
      <c r="AZ512" s="162">
        <f>IF(AND(K512&lt;=1570,L512&gt;=1540),1,0)</f>
        <v>0</v>
      </c>
      <c r="BA512" s="162">
        <f>IF(AND(K512&lt;=1608,L512&gt;=1571),1,0)</f>
        <v>0</v>
      </c>
      <c r="BB512" s="162">
        <f>IF(AND(K512&lt;=1621,L512&gt;=1609),1,0)</f>
        <v>1</v>
      </c>
      <c r="BC512" s="162">
        <f>IF(AND(K512&lt;=1648,L512&gt;=1622),1,0)</f>
        <v>1</v>
      </c>
      <c r="BD512" s="162">
        <f>IF(AND(K512&lt;=1680,L512&gt;=1649),1,0)</f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 s="209" t="str">
        <f t="shared" si="35"/>
        <v>Notactive</v>
      </c>
      <c r="BK512" s="209" t="str">
        <f t="shared" si="36"/>
        <v>Notactive</v>
      </c>
      <c r="BL512" s="209" t="str">
        <f t="shared" si="37"/>
        <v>Stayer</v>
      </c>
      <c r="BM512" s="209" t="str">
        <f t="shared" si="38"/>
        <v>Stayer</v>
      </c>
      <c r="BN512" s="209" t="str">
        <f t="shared" si="39"/>
        <v>Notactive</v>
      </c>
    </row>
    <row r="513" spans="1:66" ht="12" customHeight="1">
      <c r="A513" s="118" t="s">
        <v>3114</v>
      </c>
      <c r="B513" s="118" t="s">
        <v>3085</v>
      </c>
      <c r="C513" s="244" t="s">
        <v>3113</v>
      </c>
      <c r="D513" s="245" t="s">
        <v>4163</v>
      </c>
      <c r="E513" s="245"/>
      <c r="F513" s="66" t="s">
        <v>74</v>
      </c>
      <c r="G513" s="66"/>
      <c r="H513"/>
      <c r="I513"/>
      <c r="J513" s="29">
        <v>0</v>
      </c>
      <c r="K513" s="114">
        <v>1619</v>
      </c>
      <c r="L513" s="115">
        <v>1623</v>
      </c>
      <c r="M513" s="240" t="str">
        <f>CONCATENATE(LEFT(K513,3),"0")</f>
        <v>1610</v>
      </c>
      <c r="N513" s="240" t="str">
        <f>CONCATENATE(LEFT(L513,3),"0")</f>
        <v>1620</v>
      </c>
      <c r="O513" s="30">
        <f>L513-K513</f>
        <v>4</v>
      </c>
      <c r="P513" s="27">
        <v>0</v>
      </c>
      <c r="Q513" s="27">
        <v>0</v>
      </c>
      <c r="R513"/>
      <c r="S513" s="248"/>
      <c r="T513" s="35" t="s">
        <v>103</v>
      </c>
      <c r="U513" s="104">
        <v>51.0167</v>
      </c>
      <c r="V513" s="124">
        <v>4.4667000000000003</v>
      </c>
      <c r="W513" s="32">
        <v>0</v>
      </c>
      <c r="X513" s="33">
        <v>0</v>
      </c>
      <c r="Y513" s="127">
        <v>0</v>
      </c>
      <c r="Z513" s="133"/>
      <c r="AA513" s="249"/>
      <c r="AB513"/>
      <c r="AC513"/>
      <c r="AD513" s="249"/>
      <c r="AE513"/>
      <c r="AF513" s="248"/>
      <c r="AG513" s="249"/>
      <c r="AH513"/>
      <c r="AI513" s="248"/>
      <c r="AJ513" s="249"/>
      <c r="AK513"/>
      <c r="AL513" s="248"/>
      <c r="AM513" s="251"/>
      <c r="AN513" s="250"/>
      <c r="AO513"/>
      <c r="AP513"/>
      <c r="AQ513"/>
      <c r="AR513"/>
      <c r="AS513"/>
      <c r="AT513" s="249"/>
      <c r="AU513" s="248"/>
      <c r="AV513" s="249"/>
      <c r="AW513" s="248"/>
      <c r="AX513" s="249"/>
      <c r="AY513" s="249">
        <v>1</v>
      </c>
      <c r="AZ513" s="162">
        <f>IF(AND(K513&lt;=1570,L513&gt;=1540),1,0)</f>
        <v>0</v>
      </c>
      <c r="BA513" s="162">
        <f>IF(AND(K513&lt;=1608,L513&gt;=1571),1,0)</f>
        <v>0</v>
      </c>
      <c r="BB513" s="162">
        <f>IF(AND(K513&lt;=1621,L513&gt;=1609),1,0)</f>
        <v>1</v>
      </c>
      <c r="BC513" s="162">
        <f>IF(AND(K513&lt;=1648,L513&gt;=1622),1,0)</f>
        <v>1</v>
      </c>
      <c r="BD513" s="162">
        <f>IF(AND(K513&lt;=1680,L513&gt;=1649),1,0)</f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 s="209" t="str">
        <f t="shared" si="35"/>
        <v>Notactive</v>
      </c>
      <c r="BK513" s="209" t="str">
        <f t="shared" si="36"/>
        <v>Notactive</v>
      </c>
      <c r="BL513" s="209" t="str">
        <f t="shared" si="37"/>
        <v>Stayer</v>
      </c>
      <c r="BM513" s="209" t="str">
        <f t="shared" si="38"/>
        <v>Stayer</v>
      </c>
      <c r="BN513" s="209" t="str">
        <f t="shared" si="39"/>
        <v>Notactive</v>
      </c>
    </row>
    <row r="514" spans="1:66" ht="12" customHeight="1">
      <c r="A514" s="118" t="s">
        <v>3116</v>
      </c>
      <c r="B514" s="118" t="s">
        <v>3117</v>
      </c>
      <c r="C514" s="242" t="s">
        <v>3115</v>
      </c>
      <c r="D514" s="245" t="s">
        <v>4163</v>
      </c>
      <c r="E514" s="246"/>
      <c r="F514" s="66" t="s">
        <v>156</v>
      </c>
      <c r="G514" s="66"/>
      <c r="H514"/>
      <c r="I514"/>
      <c r="J514" s="29">
        <v>0</v>
      </c>
      <c r="K514" s="114">
        <v>1619</v>
      </c>
      <c r="L514" s="115">
        <v>1623</v>
      </c>
      <c r="M514" s="240" t="str">
        <f>CONCATENATE(LEFT(K514,3),"0")</f>
        <v>1610</v>
      </c>
      <c r="N514" s="240" t="str">
        <f>CONCATENATE(LEFT(L514,3),"0")</f>
        <v>1620</v>
      </c>
      <c r="O514" s="30">
        <f>L514-K514</f>
        <v>4</v>
      </c>
      <c r="P514" s="27">
        <v>0</v>
      </c>
      <c r="Q514" s="27">
        <v>0</v>
      </c>
      <c r="R514"/>
      <c r="S514" s="248"/>
      <c r="T514" s="35" t="s">
        <v>103</v>
      </c>
      <c r="U514" s="104">
        <v>51.0167</v>
      </c>
      <c r="V514" s="124">
        <v>4.4667000000000003</v>
      </c>
      <c r="W514" s="32">
        <v>0</v>
      </c>
      <c r="X514" s="33">
        <v>0</v>
      </c>
      <c r="Y514" s="127">
        <v>0</v>
      </c>
      <c r="Z514" s="133"/>
      <c r="AA514" s="249"/>
      <c r="AB514"/>
      <c r="AC514"/>
      <c r="AD514" s="249"/>
      <c r="AE514"/>
      <c r="AF514" s="248"/>
      <c r="AG514" s="249"/>
      <c r="AH514"/>
      <c r="AI514" s="248"/>
      <c r="AJ514" s="249"/>
      <c r="AK514"/>
      <c r="AL514" s="248"/>
      <c r="AM514" s="251"/>
      <c r="AN514" s="250"/>
      <c r="AO514"/>
      <c r="AP514"/>
      <c r="AQ514"/>
      <c r="AR514"/>
      <c r="AS514"/>
      <c r="AT514" s="249"/>
      <c r="AU514" s="248"/>
      <c r="AV514" s="249"/>
      <c r="AW514" s="248"/>
      <c r="AX514" s="249"/>
      <c r="AY514" s="249">
        <v>1</v>
      </c>
      <c r="AZ514" s="162">
        <f>IF(AND(K514&lt;=1570,L514&gt;=1540),1,0)</f>
        <v>0</v>
      </c>
      <c r="BA514" s="162">
        <f>IF(AND(K514&lt;=1608,L514&gt;=1571),1,0)</f>
        <v>0</v>
      </c>
      <c r="BB514" s="162">
        <f>IF(AND(K514&lt;=1621,L514&gt;=1609),1,0)</f>
        <v>1</v>
      </c>
      <c r="BC514" s="162">
        <f>IF(AND(K514&lt;=1648,L514&gt;=1622),1,0)</f>
        <v>1</v>
      </c>
      <c r="BD514" s="162">
        <f>IF(AND(K514&lt;=1680,L514&gt;=1649),1,0)</f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 s="209" t="str">
        <f t="shared" ref="BJ514:BJ556" si="40">IF(AND(AZ514=1,BE514=0),"Stayer",IF(AND(AZ514=1,BE514=1),"Leaver","Notactive"))</f>
        <v>Notactive</v>
      </c>
      <c r="BK514" s="209" t="str">
        <f t="shared" ref="BK514:BK556" si="41">IF(AND(BA514=1,BF514=0),"Stayer",IF(AND(BA514=1,BF514=1),"Leaver","Notactive"))</f>
        <v>Notactive</v>
      </c>
      <c r="BL514" s="209" t="str">
        <f t="shared" ref="BL514:BL556" si="42">IF(AND(BB514=1,BG514=0),"Stayer",IF(AND(BB514=1,BG514=1),"Leaver","Notactive"))</f>
        <v>Stayer</v>
      </c>
      <c r="BM514" s="209" t="str">
        <f t="shared" ref="BM514:BM556" si="43">IF(AND(BC514=1,BH514=0),"Stayer",IF(AND(BC514=1,BH514=1),"Leaver","Notactive"))</f>
        <v>Stayer</v>
      </c>
      <c r="BN514" s="209" t="str">
        <f t="shared" ref="BN514:BN556" si="44">IF(AND(BD514=1,BI514=0),"Stayer",IF(AND(BD514=1,BI514=1),"Leaver","Notactive"))</f>
        <v>Notactive</v>
      </c>
    </row>
    <row r="515" spans="1:66" ht="12" customHeight="1">
      <c r="A515" s="118" t="s">
        <v>3119</v>
      </c>
      <c r="B515" s="118" t="s">
        <v>3120</v>
      </c>
      <c r="C515" s="244" t="s">
        <v>3118</v>
      </c>
      <c r="D515" s="245" t="s">
        <v>4163</v>
      </c>
      <c r="E515" s="245"/>
      <c r="F515" s="66" t="s">
        <v>43</v>
      </c>
      <c r="G515" s="66"/>
      <c r="H515"/>
      <c r="I515"/>
      <c r="J515" s="29">
        <v>0</v>
      </c>
      <c r="K515" s="114">
        <v>1619</v>
      </c>
      <c r="L515" s="115">
        <v>1623</v>
      </c>
      <c r="M515" s="240" t="str">
        <f>CONCATENATE(LEFT(K515,3),"0")</f>
        <v>1610</v>
      </c>
      <c r="N515" s="240" t="str">
        <f>CONCATENATE(LEFT(L515,3),"0")</f>
        <v>1620</v>
      </c>
      <c r="O515" s="30">
        <f>L515-K515</f>
        <v>4</v>
      </c>
      <c r="P515" s="27">
        <v>0</v>
      </c>
      <c r="Q515" s="27">
        <v>0</v>
      </c>
      <c r="R515"/>
      <c r="S515" s="248"/>
      <c r="T515" s="35" t="s">
        <v>103</v>
      </c>
      <c r="U515" s="104">
        <v>51.0167</v>
      </c>
      <c r="V515" s="124">
        <v>4.4667000000000003</v>
      </c>
      <c r="W515" s="32">
        <v>0</v>
      </c>
      <c r="X515" s="33">
        <v>0</v>
      </c>
      <c r="Y515" s="127">
        <v>0</v>
      </c>
      <c r="Z515" s="133"/>
      <c r="AA515" s="249"/>
      <c r="AB515"/>
      <c r="AC515"/>
      <c r="AD515" s="249"/>
      <c r="AE515"/>
      <c r="AF515" s="248"/>
      <c r="AG515" s="249"/>
      <c r="AH515"/>
      <c r="AI515" s="248"/>
      <c r="AJ515" s="249"/>
      <c r="AK515"/>
      <c r="AL515" s="248"/>
      <c r="AM515" s="251"/>
      <c r="AN515" s="250"/>
      <c r="AO515"/>
      <c r="AP515"/>
      <c r="AQ515"/>
      <c r="AR515"/>
      <c r="AS515"/>
      <c r="AT515" s="249"/>
      <c r="AU515" s="248"/>
      <c r="AV515" s="249"/>
      <c r="AW515" s="248"/>
      <c r="AX515" s="249"/>
      <c r="AY515" s="249">
        <v>1</v>
      </c>
      <c r="AZ515" s="162">
        <f>IF(AND(K515&lt;=1570,L515&gt;=1540),1,0)</f>
        <v>0</v>
      </c>
      <c r="BA515" s="162">
        <f>IF(AND(K515&lt;=1608,L515&gt;=1571),1,0)</f>
        <v>0</v>
      </c>
      <c r="BB515" s="162">
        <f>IF(AND(K515&lt;=1621,L515&gt;=1609),1,0)</f>
        <v>1</v>
      </c>
      <c r="BC515" s="162">
        <f>IF(AND(K515&lt;=1648,L515&gt;=1622),1,0)</f>
        <v>1</v>
      </c>
      <c r="BD515" s="162">
        <f>IF(AND(K515&lt;=1680,L515&gt;=1649),1,0)</f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 s="209" t="str">
        <f t="shared" si="40"/>
        <v>Notactive</v>
      </c>
      <c r="BK515" s="209" t="str">
        <f t="shared" si="41"/>
        <v>Notactive</v>
      </c>
      <c r="BL515" s="209" t="str">
        <f t="shared" si="42"/>
        <v>Stayer</v>
      </c>
      <c r="BM515" s="209" t="str">
        <f t="shared" si="43"/>
        <v>Stayer</v>
      </c>
      <c r="BN515" s="209" t="str">
        <f t="shared" si="44"/>
        <v>Notactive</v>
      </c>
    </row>
    <row r="516" spans="1:66" ht="12" customHeight="1">
      <c r="A516" s="118" t="s">
        <v>3122</v>
      </c>
      <c r="B516" s="118" t="s">
        <v>2886</v>
      </c>
      <c r="C516" s="242" t="s">
        <v>3121</v>
      </c>
      <c r="D516" s="245" t="s">
        <v>4163</v>
      </c>
      <c r="E516" s="246"/>
      <c r="F516" s="66" t="s">
        <v>43</v>
      </c>
      <c r="G516" s="66"/>
      <c r="H516"/>
      <c r="I516"/>
      <c r="J516" s="29">
        <v>0</v>
      </c>
      <c r="K516" s="114">
        <v>1619</v>
      </c>
      <c r="L516" s="115">
        <v>1623</v>
      </c>
      <c r="M516" s="240" t="str">
        <f>CONCATENATE(LEFT(K516,3),"0")</f>
        <v>1610</v>
      </c>
      <c r="N516" s="240" t="str">
        <f>CONCATENATE(LEFT(L516,3),"0")</f>
        <v>1620</v>
      </c>
      <c r="O516" s="30">
        <f>L516-K516</f>
        <v>4</v>
      </c>
      <c r="P516" s="27">
        <v>0</v>
      </c>
      <c r="Q516" s="27">
        <v>0</v>
      </c>
      <c r="R516"/>
      <c r="S516" s="248"/>
      <c r="T516" s="35" t="s">
        <v>103</v>
      </c>
      <c r="U516" s="104">
        <v>51.0167</v>
      </c>
      <c r="V516" s="124">
        <v>4.4667000000000003</v>
      </c>
      <c r="W516" s="32">
        <v>0</v>
      </c>
      <c r="X516" s="33">
        <v>0</v>
      </c>
      <c r="Y516" s="127">
        <v>0</v>
      </c>
      <c r="Z516" s="133"/>
      <c r="AA516" s="249"/>
      <c r="AB516"/>
      <c r="AC516"/>
      <c r="AD516" s="249"/>
      <c r="AE516"/>
      <c r="AF516" s="248"/>
      <c r="AG516" s="249"/>
      <c r="AH516"/>
      <c r="AI516" s="248"/>
      <c r="AJ516" s="249"/>
      <c r="AK516"/>
      <c r="AL516" s="248"/>
      <c r="AM516" s="251"/>
      <c r="AN516" s="250"/>
      <c r="AO516"/>
      <c r="AP516"/>
      <c r="AQ516"/>
      <c r="AR516"/>
      <c r="AS516"/>
      <c r="AT516" s="249"/>
      <c r="AU516" s="248"/>
      <c r="AV516" s="249"/>
      <c r="AW516" s="248"/>
      <c r="AX516" s="249"/>
      <c r="AY516" s="249">
        <v>1</v>
      </c>
      <c r="AZ516" s="162">
        <f>IF(AND(K516&lt;=1570,L516&gt;=1540),1,0)</f>
        <v>0</v>
      </c>
      <c r="BA516" s="162">
        <f>IF(AND(K516&lt;=1608,L516&gt;=1571),1,0)</f>
        <v>0</v>
      </c>
      <c r="BB516" s="162">
        <f>IF(AND(K516&lt;=1621,L516&gt;=1609),1,0)</f>
        <v>1</v>
      </c>
      <c r="BC516" s="162">
        <f>IF(AND(K516&lt;=1648,L516&gt;=1622),1,0)</f>
        <v>1</v>
      </c>
      <c r="BD516" s="162">
        <f>IF(AND(K516&lt;=1680,L516&gt;=1649),1,0)</f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 s="209" t="str">
        <f t="shared" si="40"/>
        <v>Notactive</v>
      </c>
      <c r="BK516" s="209" t="str">
        <f t="shared" si="41"/>
        <v>Notactive</v>
      </c>
      <c r="BL516" s="209" t="str">
        <f t="shared" si="42"/>
        <v>Stayer</v>
      </c>
      <c r="BM516" s="209" t="str">
        <f t="shared" si="43"/>
        <v>Stayer</v>
      </c>
      <c r="BN516" s="209" t="str">
        <f t="shared" si="44"/>
        <v>Notactive</v>
      </c>
    </row>
    <row r="517" spans="1:66" ht="12" customHeight="1">
      <c r="A517" s="118" t="s">
        <v>3124</v>
      </c>
      <c r="B517" s="118" t="s">
        <v>3125</v>
      </c>
      <c r="C517" s="244" t="s">
        <v>3123</v>
      </c>
      <c r="D517" s="245" t="s">
        <v>4163</v>
      </c>
      <c r="E517" s="245"/>
      <c r="F517" s="66" t="s">
        <v>43</v>
      </c>
      <c r="G517" s="66"/>
      <c r="H517"/>
      <c r="I517"/>
      <c r="J517" s="29">
        <v>0</v>
      </c>
      <c r="K517" s="114">
        <v>1619</v>
      </c>
      <c r="L517" s="115">
        <v>1623</v>
      </c>
      <c r="M517" s="240" t="str">
        <f>CONCATENATE(LEFT(K517,3),"0")</f>
        <v>1610</v>
      </c>
      <c r="N517" s="240" t="str">
        <f>CONCATENATE(LEFT(L517,3),"0")</f>
        <v>1620</v>
      </c>
      <c r="O517" s="30">
        <f>L517-K517</f>
        <v>4</v>
      </c>
      <c r="P517" s="27">
        <v>0</v>
      </c>
      <c r="Q517" s="27">
        <v>0</v>
      </c>
      <c r="R517"/>
      <c r="S517" s="248"/>
      <c r="T517" s="35" t="s">
        <v>103</v>
      </c>
      <c r="U517" s="104">
        <v>51.0167</v>
      </c>
      <c r="V517" s="124">
        <v>4.4667000000000003</v>
      </c>
      <c r="W517" s="32">
        <v>0</v>
      </c>
      <c r="X517" s="33">
        <v>0</v>
      </c>
      <c r="Y517" s="127">
        <v>0</v>
      </c>
      <c r="Z517" s="133"/>
      <c r="AA517" s="249"/>
      <c r="AB517"/>
      <c r="AC517"/>
      <c r="AD517" s="249"/>
      <c r="AE517"/>
      <c r="AF517" s="248"/>
      <c r="AG517" s="249"/>
      <c r="AH517"/>
      <c r="AI517" s="248"/>
      <c r="AJ517" s="249"/>
      <c r="AK517"/>
      <c r="AL517" s="248"/>
      <c r="AM517" s="251"/>
      <c r="AN517" s="250"/>
      <c r="AO517"/>
      <c r="AP517"/>
      <c r="AQ517"/>
      <c r="AR517"/>
      <c r="AS517"/>
      <c r="AT517" s="249"/>
      <c r="AU517" s="248"/>
      <c r="AV517" s="249"/>
      <c r="AW517" s="248"/>
      <c r="AX517" s="249"/>
      <c r="AY517" s="249">
        <v>1</v>
      </c>
      <c r="AZ517" s="162">
        <f>IF(AND(K517&lt;=1570,L517&gt;=1540),1,0)</f>
        <v>0</v>
      </c>
      <c r="BA517" s="162">
        <f>IF(AND(K517&lt;=1608,L517&gt;=1571),1,0)</f>
        <v>0</v>
      </c>
      <c r="BB517" s="162">
        <f>IF(AND(K517&lt;=1621,L517&gt;=1609),1,0)</f>
        <v>1</v>
      </c>
      <c r="BC517" s="162">
        <f>IF(AND(K517&lt;=1648,L517&gt;=1622),1,0)</f>
        <v>1</v>
      </c>
      <c r="BD517" s="162">
        <f>IF(AND(K517&lt;=1680,L517&gt;=1649),1,0)</f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 s="209" t="str">
        <f t="shared" si="40"/>
        <v>Notactive</v>
      </c>
      <c r="BK517" s="209" t="str">
        <f t="shared" si="41"/>
        <v>Notactive</v>
      </c>
      <c r="BL517" s="209" t="str">
        <f t="shared" si="42"/>
        <v>Stayer</v>
      </c>
      <c r="BM517" s="209" t="str">
        <f t="shared" si="43"/>
        <v>Stayer</v>
      </c>
      <c r="BN517" s="209" t="str">
        <f t="shared" si="44"/>
        <v>Notactive</v>
      </c>
    </row>
    <row r="518" spans="1:66" ht="12" customHeight="1">
      <c r="A518" s="118" t="s">
        <v>3127</v>
      </c>
      <c r="B518" s="118" t="s">
        <v>1899</v>
      </c>
      <c r="C518" s="242" t="s">
        <v>3126</v>
      </c>
      <c r="D518" s="245" t="s">
        <v>4163</v>
      </c>
      <c r="E518" s="246"/>
      <c r="F518" s="66" t="s">
        <v>43</v>
      </c>
      <c r="G518" s="66"/>
      <c r="H518"/>
      <c r="I518"/>
      <c r="J518" s="29">
        <v>0</v>
      </c>
      <c r="K518" s="114">
        <v>1619</v>
      </c>
      <c r="L518" s="115">
        <v>1623</v>
      </c>
      <c r="M518" s="240" t="str">
        <f>CONCATENATE(LEFT(K518,3),"0")</f>
        <v>1610</v>
      </c>
      <c r="N518" s="240" t="str">
        <f>CONCATENATE(LEFT(L518,3),"0")</f>
        <v>1620</v>
      </c>
      <c r="O518" s="30">
        <f>L518-K518</f>
        <v>4</v>
      </c>
      <c r="P518" s="27">
        <v>0</v>
      </c>
      <c r="Q518" s="27">
        <v>0</v>
      </c>
      <c r="R518"/>
      <c r="S518" s="248"/>
      <c r="T518" s="35" t="s">
        <v>103</v>
      </c>
      <c r="U518" s="104">
        <v>51.0167</v>
      </c>
      <c r="V518" s="124">
        <v>4.4667000000000003</v>
      </c>
      <c r="W518" s="32">
        <v>0</v>
      </c>
      <c r="X518" s="33">
        <v>0</v>
      </c>
      <c r="Y518" s="127">
        <v>0</v>
      </c>
      <c r="Z518" s="133"/>
      <c r="AA518" s="249"/>
      <c r="AB518"/>
      <c r="AC518"/>
      <c r="AD518" s="249"/>
      <c r="AE518"/>
      <c r="AF518" s="248"/>
      <c r="AG518" s="249"/>
      <c r="AH518"/>
      <c r="AI518" s="248"/>
      <c r="AJ518" s="249"/>
      <c r="AK518"/>
      <c r="AL518" s="248"/>
      <c r="AM518" s="251"/>
      <c r="AN518" s="250"/>
      <c r="AO518"/>
      <c r="AP518"/>
      <c r="AQ518"/>
      <c r="AR518"/>
      <c r="AS518"/>
      <c r="AT518" s="249"/>
      <c r="AU518" s="248"/>
      <c r="AV518" s="249"/>
      <c r="AW518" s="248"/>
      <c r="AX518" s="249"/>
      <c r="AY518" s="249">
        <v>1</v>
      </c>
      <c r="AZ518" s="162">
        <f>IF(AND(K518&lt;=1570,L518&gt;=1540),1,0)</f>
        <v>0</v>
      </c>
      <c r="BA518" s="162">
        <f>IF(AND(K518&lt;=1608,L518&gt;=1571),1,0)</f>
        <v>0</v>
      </c>
      <c r="BB518" s="162">
        <f>IF(AND(K518&lt;=1621,L518&gt;=1609),1,0)</f>
        <v>1</v>
      </c>
      <c r="BC518" s="162">
        <f>IF(AND(K518&lt;=1648,L518&gt;=1622),1,0)</f>
        <v>1</v>
      </c>
      <c r="BD518" s="162">
        <f>IF(AND(K518&lt;=1680,L518&gt;=1649),1,0)</f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 s="209" t="str">
        <f t="shared" si="40"/>
        <v>Notactive</v>
      </c>
      <c r="BK518" s="209" t="str">
        <f t="shared" si="41"/>
        <v>Notactive</v>
      </c>
      <c r="BL518" s="209" t="str">
        <f t="shared" si="42"/>
        <v>Stayer</v>
      </c>
      <c r="BM518" s="209" t="str">
        <f t="shared" si="43"/>
        <v>Stayer</v>
      </c>
      <c r="BN518" s="209" t="str">
        <f t="shared" si="44"/>
        <v>Notactive</v>
      </c>
    </row>
    <row r="519" spans="1:66" ht="12" customHeight="1">
      <c r="A519" s="118" t="s">
        <v>3129</v>
      </c>
      <c r="B519" s="118" t="s">
        <v>2556</v>
      </c>
      <c r="C519" s="244" t="s">
        <v>3128</v>
      </c>
      <c r="D519" s="245" t="s">
        <v>4163</v>
      </c>
      <c r="E519" s="245"/>
      <c r="F519" s="66" t="s">
        <v>43</v>
      </c>
      <c r="G519" s="66"/>
      <c r="H519"/>
      <c r="I519"/>
      <c r="J519" s="29">
        <v>0</v>
      </c>
      <c r="K519" s="114">
        <v>1619</v>
      </c>
      <c r="L519" s="115">
        <v>1623</v>
      </c>
      <c r="M519" s="240" t="str">
        <f>CONCATENATE(LEFT(K519,3),"0")</f>
        <v>1610</v>
      </c>
      <c r="N519" s="240" t="str">
        <f>CONCATENATE(LEFT(L519,3),"0")</f>
        <v>1620</v>
      </c>
      <c r="O519" s="30">
        <f>L519-K519</f>
        <v>4</v>
      </c>
      <c r="P519" s="27">
        <v>0</v>
      </c>
      <c r="Q519" s="27">
        <v>0</v>
      </c>
      <c r="R519"/>
      <c r="S519" s="248"/>
      <c r="T519" s="35" t="s">
        <v>103</v>
      </c>
      <c r="U519" s="104">
        <v>51.0167</v>
      </c>
      <c r="V519" s="124">
        <v>4.4667000000000003</v>
      </c>
      <c r="W519" s="32">
        <v>0</v>
      </c>
      <c r="X519" s="33">
        <v>0</v>
      </c>
      <c r="Y519" s="127">
        <v>0</v>
      </c>
      <c r="Z519" s="133"/>
      <c r="AA519" s="249"/>
      <c r="AB519"/>
      <c r="AC519"/>
      <c r="AD519" s="249"/>
      <c r="AE519"/>
      <c r="AF519" s="248"/>
      <c r="AG519" s="249"/>
      <c r="AH519"/>
      <c r="AI519" s="248"/>
      <c r="AJ519" s="249"/>
      <c r="AK519"/>
      <c r="AL519" s="248"/>
      <c r="AM519" s="251"/>
      <c r="AN519" s="250"/>
      <c r="AO519"/>
      <c r="AP519"/>
      <c r="AQ519"/>
      <c r="AR519"/>
      <c r="AS519"/>
      <c r="AT519" s="249"/>
      <c r="AU519" s="248"/>
      <c r="AV519" s="249"/>
      <c r="AW519" s="248"/>
      <c r="AX519" s="249"/>
      <c r="AY519" s="249">
        <v>1</v>
      </c>
      <c r="AZ519" s="162">
        <f>IF(AND(K519&lt;=1570,L519&gt;=1540),1,0)</f>
        <v>0</v>
      </c>
      <c r="BA519" s="162">
        <f>IF(AND(K519&lt;=1608,L519&gt;=1571),1,0)</f>
        <v>0</v>
      </c>
      <c r="BB519" s="162">
        <f>IF(AND(K519&lt;=1621,L519&gt;=1609),1,0)</f>
        <v>1</v>
      </c>
      <c r="BC519" s="162">
        <f>IF(AND(K519&lt;=1648,L519&gt;=1622),1,0)</f>
        <v>1</v>
      </c>
      <c r="BD519" s="162">
        <f>IF(AND(K519&lt;=1680,L519&gt;=1649),1,0)</f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 s="209" t="str">
        <f t="shared" si="40"/>
        <v>Notactive</v>
      </c>
      <c r="BK519" s="209" t="str">
        <f t="shared" si="41"/>
        <v>Notactive</v>
      </c>
      <c r="BL519" s="209" t="str">
        <f t="shared" si="42"/>
        <v>Stayer</v>
      </c>
      <c r="BM519" s="209" t="str">
        <f t="shared" si="43"/>
        <v>Stayer</v>
      </c>
      <c r="BN519" s="209" t="str">
        <f t="shared" si="44"/>
        <v>Notactive</v>
      </c>
    </row>
    <row r="520" spans="1:66" ht="12" customHeight="1">
      <c r="A520" s="118" t="s">
        <v>3131</v>
      </c>
      <c r="B520" s="118" t="s">
        <v>3132</v>
      </c>
      <c r="C520" s="242" t="s">
        <v>3130</v>
      </c>
      <c r="D520" s="245" t="s">
        <v>4163</v>
      </c>
      <c r="E520" s="246"/>
      <c r="F520" s="66" t="s">
        <v>156</v>
      </c>
      <c r="G520" s="66"/>
      <c r="H520"/>
      <c r="I520"/>
      <c r="J520" s="29">
        <v>0</v>
      </c>
      <c r="K520" s="114">
        <v>1620</v>
      </c>
      <c r="L520" s="115">
        <v>1624</v>
      </c>
      <c r="M520" s="240" t="str">
        <f>CONCATENATE(LEFT(K520,3),"0")</f>
        <v>1620</v>
      </c>
      <c r="N520" s="240" t="str">
        <f>CONCATENATE(LEFT(L520,3),"0")</f>
        <v>1620</v>
      </c>
      <c r="O520" s="30">
        <f>L520-K520</f>
        <v>4</v>
      </c>
      <c r="P520" s="27">
        <v>0</v>
      </c>
      <c r="Q520" s="27">
        <v>0</v>
      </c>
      <c r="R520"/>
      <c r="S520" s="248"/>
      <c r="T520" s="35" t="s">
        <v>103</v>
      </c>
      <c r="U520" s="104">
        <v>51.0167</v>
      </c>
      <c r="V520" s="124">
        <v>4.4667000000000003</v>
      </c>
      <c r="W520" s="32">
        <v>0</v>
      </c>
      <c r="X520" s="33">
        <v>0</v>
      </c>
      <c r="Y520" s="127">
        <v>0</v>
      </c>
      <c r="Z520" s="133"/>
      <c r="AA520" s="249"/>
      <c r="AB520"/>
      <c r="AC520"/>
      <c r="AD520" s="249"/>
      <c r="AE520"/>
      <c r="AF520" s="248"/>
      <c r="AG520" s="249"/>
      <c r="AH520"/>
      <c r="AI520" s="248"/>
      <c r="AJ520" s="249"/>
      <c r="AK520"/>
      <c r="AL520" s="248"/>
      <c r="AM520" s="251"/>
      <c r="AN520" s="250"/>
      <c r="AO520"/>
      <c r="AP520"/>
      <c r="AQ520"/>
      <c r="AR520"/>
      <c r="AS520"/>
      <c r="AT520" s="249"/>
      <c r="AU520" s="248"/>
      <c r="AV520" s="249"/>
      <c r="AW520" s="248"/>
      <c r="AX520" s="249"/>
      <c r="AY520" s="249">
        <v>1</v>
      </c>
      <c r="AZ520" s="162">
        <f>IF(AND(K520&lt;=1570,L520&gt;=1540),1,0)</f>
        <v>0</v>
      </c>
      <c r="BA520" s="162">
        <f>IF(AND(K520&lt;=1608,L520&gt;=1571),1,0)</f>
        <v>0</v>
      </c>
      <c r="BB520" s="162">
        <f>IF(AND(K520&lt;=1621,L520&gt;=1609),1,0)</f>
        <v>1</v>
      </c>
      <c r="BC520" s="162">
        <f>IF(AND(K520&lt;=1648,L520&gt;=1622),1,0)</f>
        <v>1</v>
      </c>
      <c r="BD520" s="162">
        <f>IF(AND(K520&lt;=1680,L520&gt;=1649),1,0)</f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 s="209" t="str">
        <f t="shared" si="40"/>
        <v>Notactive</v>
      </c>
      <c r="BK520" s="209" t="str">
        <f t="shared" si="41"/>
        <v>Notactive</v>
      </c>
      <c r="BL520" s="209" t="str">
        <f t="shared" si="42"/>
        <v>Stayer</v>
      </c>
      <c r="BM520" s="209" t="str">
        <f t="shared" si="43"/>
        <v>Stayer</v>
      </c>
      <c r="BN520" s="209" t="str">
        <f t="shared" si="44"/>
        <v>Notactive</v>
      </c>
    </row>
    <row r="521" spans="1:66" ht="12" customHeight="1">
      <c r="A521" s="118" t="s">
        <v>3076</v>
      </c>
      <c r="B521" s="118" t="s">
        <v>1886</v>
      </c>
      <c r="C521" s="244" t="s">
        <v>3133</v>
      </c>
      <c r="D521" s="245" t="s">
        <v>4163</v>
      </c>
      <c r="E521" s="245"/>
      <c r="F521" s="66" t="s">
        <v>43</v>
      </c>
      <c r="G521" s="66"/>
      <c r="H521"/>
      <c r="I521"/>
      <c r="J521" s="29">
        <v>0</v>
      </c>
      <c r="K521" s="114">
        <v>1620</v>
      </c>
      <c r="L521" s="115">
        <v>1624</v>
      </c>
      <c r="M521" s="240" t="str">
        <f>CONCATENATE(LEFT(K521,3),"0")</f>
        <v>1620</v>
      </c>
      <c r="N521" s="240" t="str">
        <f>CONCATENATE(LEFT(L521,3),"0")</f>
        <v>1620</v>
      </c>
      <c r="O521" s="30">
        <f>L521-K521</f>
        <v>4</v>
      </c>
      <c r="P521" s="27">
        <v>0</v>
      </c>
      <c r="Q521" s="27">
        <v>0</v>
      </c>
      <c r="R521"/>
      <c r="S521" s="248"/>
      <c r="T521" s="35" t="s">
        <v>103</v>
      </c>
      <c r="U521" s="104">
        <v>51.0167</v>
      </c>
      <c r="V521" s="124">
        <v>4.4667000000000003</v>
      </c>
      <c r="W521" s="32">
        <v>0</v>
      </c>
      <c r="X521" s="33">
        <v>0</v>
      </c>
      <c r="Y521" s="127">
        <v>0</v>
      </c>
      <c r="Z521" s="133"/>
      <c r="AA521" s="249"/>
      <c r="AB521"/>
      <c r="AC521"/>
      <c r="AD521" s="249"/>
      <c r="AE521"/>
      <c r="AF521" s="248"/>
      <c r="AG521" s="249"/>
      <c r="AH521"/>
      <c r="AI521" s="248"/>
      <c r="AJ521" s="249"/>
      <c r="AK521"/>
      <c r="AL521" s="248"/>
      <c r="AM521" s="251"/>
      <c r="AN521" s="250"/>
      <c r="AO521"/>
      <c r="AP521"/>
      <c r="AQ521"/>
      <c r="AR521"/>
      <c r="AS521"/>
      <c r="AT521" s="249"/>
      <c r="AU521" s="248"/>
      <c r="AV521" s="249"/>
      <c r="AW521" s="248"/>
      <c r="AX521" s="249"/>
      <c r="AY521" s="249">
        <v>1</v>
      </c>
      <c r="AZ521" s="162">
        <f>IF(AND(K521&lt;=1570,L521&gt;=1540),1,0)</f>
        <v>0</v>
      </c>
      <c r="BA521" s="162">
        <f>IF(AND(K521&lt;=1608,L521&gt;=1571),1,0)</f>
        <v>0</v>
      </c>
      <c r="BB521" s="162">
        <f>IF(AND(K521&lt;=1621,L521&gt;=1609),1,0)</f>
        <v>1</v>
      </c>
      <c r="BC521" s="162">
        <f>IF(AND(K521&lt;=1648,L521&gt;=1622),1,0)</f>
        <v>1</v>
      </c>
      <c r="BD521" s="162">
        <f>IF(AND(K521&lt;=1680,L521&gt;=1649),1,0)</f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 s="209" t="str">
        <f t="shared" si="40"/>
        <v>Notactive</v>
      </c>
      <c r="BK521" s="209" t="str">
        <f t="shared" si="41"/>
        <v>Notactive</v>
      </c>
      <c r="BL521" s="209" t="str">
        <f t="shared" si="42"/>
        <v>Stayer</v>
      </c>
      <c r="BM521" s="209" t="str">
        <f t="shared" si="43"/>
        <v>Stayer</v>
      </c>
      <c r="BN521" s="209" t="str">
        <f t="shared" si="44"/>
        <v>Notactive</v>
      </c>
    </row>
    <row r="522" spans="1:66" ht="12" customHeight="1">
      <c r="A522" s="118" t="s">
        <v>3135</v>
      </c>
      <c r="B522" s="118" t="s">
        <v>3136</v>
      </c>
      <c r="C522" s="242" t="s">
        <v>3134</v>
      </c>
      <c r="D522" s="245" t="s">
        <v>4163</v>
      </c>
      <c r="E522" s="246"/>
      <c r="F522" s="66" t="s">
        <v>43</v>
      </c>
      <c r="G522" s="66"/>
      <c r="H522"/>
      <c r="I522"/>
      <c r="J522" s="29">
        <v>0</v>
      </c>
      <c r="K522" s="114">
        <v>1620</v>
      </c>
      <c r="L522" s="115">
        <v>1624</v>
      </c>
      <c r="M522" s="240" t="str">
        <f>CONCATENATE(LEFT(K522,3),"0")</f>
        <v>1620</v>
      </c>
      <c r="N522" s="240" t="str">
        <f>CONCATENATE(LEFT(L522,3),"0")</f>
        <v>1620</v>
      </c>
      <c r="O522" s="30">
        <f>L522-K522</f>
        <v>4</v>
      </c>
      <c r="P522" s="27">
        <v>0</v>
      </c>
      <c r="Q522" s="27">
        <v>0</v>
      </c>
      <c r="R522"/>
      <c r="S522" s="248"/>
      <c r="T522" s="35" t="s">
        <v>103</v>
      </c>
      <c r="U522" s="104">
        <v>51.0167</v>
      </c>
      <c r="V522" s="124">
        <v>4.4667000000000003</v>
      </c>
      <c r="W522" s="32">
        <v>0</v>
      </c>
      <c r="X522" s="33">
        <v>0</v>
      </c>
      <c r="Y522" s="127">
        <v>0</v>
      </c>
      <c r="Z522" s="133"/>
      <c r="AA522" s="249"/>
      <c r="AB522"/>
      <c r="AC522"/>
      <c r="AD522" s="249"/>
      <c r="AE522"/>
      <c r="AF522" s="248"/>
      <c r="AG522" s="249"/>
      <c r="AH522"/>
      <c r="AI522" s="248"/>
      <c r="AJ522" s="249"/>
      <c r="AK522"/>
      <c r="AL522" s="248"/>
      <c r="AM522" s="251"/>
      <c r="AN522" s="250"/>
      <c r="AO522"/>
      <c r="AP522"/>
      <c r="AQ522"/>
      <c r="AR522"/>
      <c r="AS522"/>
      <c r="AT522" s="249"/>
      <c r="AU522" s="248"/>
      <c r="AV522" s="249"/>
      <c r="AW522" s="248"/>
      <c r="AX522" s="249"/>
      <c r="AY522" s="249">
        <v>1</v>
      </c>
      <c r="AZ522" s="162">
        <f>IF(AND(K522&lt;=1570,L522&gt;=1540),1,0)</f>
        <v>0</v>
      </c>
      <c r="BA522" s="162">
        <f>IF(AND(K522&lt;=1608,L522&gt;=1571),1,0)</f>
        <v>0</v>
      </c>
      <c r="BB522" s="162">
        <f>IF(AND(K522&lt;=1621,L522&gt;=1609),1,0)</f>
        <v>1</v>
      </c>
      <c r="BC522" s="162">
        <f>IF(AND(K522&lt;=1648,L522&gt;=1622),1,0)</f>
        <v>1</v>
      </c>
      <c r="BD522" s="162">
        <f>IF(AND(K522&lt;=1680,L522&gt;=1649),1,0)</f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 s="209" t="str">
        <f t="shared" si="40"/>
        <v>Notactive</v>
      </c>
      <c r="BK522" s="209" t="str">
        <f t="shared" si="41"/>
        <v>Notactive</v>
      </c>
      <c r="BL522" s="209" t="str">
        <f t="shared" si="42"/>
        <v>Stayer</v>
      </c>
      <c r="BM522" s="209" t="str">
        <f t="shared" si="43"/>
        <v>Stayer</v>
      </c>
      <c r="BN522" s="209" t="str">
        <f t="shared" si="44"/>
        <v>Notactive</v>
      </c>
    </row>
    <row r="523" spans="1:66" ht="12" customHeight="1">
      <c r="A523" s="118" t="s">
        <v>3138</v>
      </c>
      <c r="B523" s="118" t="s">
        <v>3139</v>
      </c>
      <c r="C523" s="244" t="s">
        <v>3137</v>
      </c>
      <c r="D523" s="245" t="s">
        <v>4163</v>
      </c>
      <c r="E523" s="245"/>
      <c r="F523" s="114" t="s">
        <v>344</v>
      </c>
      <c r="G523" s="114"/>
      <c r="H523"/>
      <c r="I523"/>
      <c r="J523" s="29">
        <v>0</v>
      </c>
      <c r="K523" s="114">
        <v>1620</v>
      </c>
      <c r="L523" s="115">
        <v>1624</v>
      </c>
      <c r="M523" s="240" t="str">
        <f>CONCATENATE(LEFT(K523,3),"0")</f>
        <v>1620</v>
      </c>
      <c r="N523" s="240" t="str">
        <f>CONCATENATE(LEFT(L523,3),"0")</f>
        <v>1620</v>
      </c>
      <c r="O523" s="30">
        <f>L523-K523</f>
        <v>4</v>
      </c>
      <c r="P523" s="27">
        <v>0</v>
      </c>
      <c r="Q523" s="27">
        <v>0</v>
      </c>
      <c r="R523"/>
      <c r="S523" s="248"/>
      <c r="T523" s="35" t="s">
        <v>103</v>
      </c>
      <c r="U523" s="104">
        <v>51.0167</v>
      </c>
      <c r="V523" s="124">
        <v>4.4667000000000003</v>
      </c>
      <c r="W523" s="32">
        <v>0</v>
      </c>
      <c r="X523" s="33">
        <v>0</v>
      </c>
      <c r="Y523" s="127">
        <v>0</v>
      </c>
      <c r="Z523" s="133"/>
      <c r="AA523" s="249"/>
      <c r="AB523"/>
      <c r="AC523"/>
      <c r="AD523" s="249"/>
      <c r="AE523"/>
      <c r="AF523" s="248"/>
      <c r="AG523" s="249"/>
      <c r="AH523"/>
      <c r="AI523" s="248"/>
      <c r="AJ523" s="249"/>
      <c r="AK523"/>
      <c r="AL523" s="248"/>
      <c r="AM523" s="251"/>
      <c r="AN523" s="250"/>
      <c r="AO523"/>
      <c r="AP523"/>
      <c r="AQ523"/>
      <c r="AR523"/>
      <c r="AS523"/>
      <c r="AT523" s="249"/>
      <c r="AU523" s="248"/>
      <c r="AV523" s="249"/>
      <c r="AW523" s="248"/>
      <c r="AX523" s="249"/>
      <c r="AY523" s="249">
        <v>1</v>
      </c>
      <c r="AZ523" s="162">
        <f>IF(AND(K523&lt;=1570,L523&gt;=1540),1,0)</f>
        <v>0</v>
      </c>
      <c r="BA523" s="162">
        <f>IF(AND(K523&lt;=1608,L523&gt;=1571),1,0)</f>
        <v>0</v>
      </c>
      <c r="BB523" s="162">
        <f>IF(AND(K523&lt;=1621,L523&gt;=1609),1,0)</f>
        <v>1</v>
      </c>
      <c r="BC523" s="162">
        <f>IF(AND(K523&lt;=1648,L523&gt;=1622),1,0)</f>
        <v>1</v>
      </c>
      <c r="BD523" s="162">
        <f>IF(AND(K523&lt;=1680,L523&gt;=1649),1,0)</f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 s="209" t="str">
        <f t="shared" si="40"/>
        <v>Notactive</v>
      </c>
      <c r="BK523" s="209" t="str">
        <f t="shared" si="41"/>
        <v>Notactive</v>
      </c>
      <c r="BL523" s="209" t="str">
        <f t="shared" si="42"/>
        <v>Stayer</v>
      </c>
      <c r="BM523" s="209" t="str">
        <f t="shared" si="43"/>
        <v>Stayer</v>
      </c>
      <c r="BN523" s="209" t="str">
        <f t="shared" si="44"/>
        <v>Notactive</v>
      </c>
    </row>
    <row r="524" spans="1:66" ht="12" customHeight="1">
      <c r="A524" s="118" t="s">
        <v>3141</v>
      </c>
      <c r="B524" s="118" t="s">
        <v>3142</v>
      </c>
      <c r="C524" s="242" t="s">
        <v>3140</v>
      </c>
      <c r="D524" s="245" t="s">
        <v>4163</v>
      </c>
      <c r="E524" s="246"/>
      <c r="F524" s="114" t="s">
        <v>344</v>
      </c>
      <c r="G524" s="114"/>
      <c r="H524"/>
      <c r="I524"/>
      <c r="J524" s="29">
        <v>0</v>
      </c>
      <c r="K524" s="114">
        <v>1620</v>
      </c>
      <c r="L524" s="115">
        <v>1624</v>
      </c>
      <c r="M524" s="240" t="str">
        <f>CONCATENATE(LEFT(K524,3),"0")</f>
        <v>1620</v>
      </c>
      <c r="N524" s="240" t="str">
        <f>CONCATENATE(LEFT(L524,3),"0")</f>
        <v>1620</v>
      </c>
      <c r="O524" s="30">
        <f>L524-K524</f>
        <v>4</v>
      </c>
      <c r="P524" s="27">
        <v>0</v>
      </c>
      <c r="Q524" s="27">
        <v>0</v>
      </c>
      <c r="R524"/>
      <c r="S524" s="248"/>
      <c r="T524" s="35" t="s">
        <v>103</v>
      </c>
      <c r="U524" s="104">
        <v>51.0167</v>
      </c>
      <c r="V524" s="124">
        <v>4.4667000000000003</v>
      </c>
      <c r="W524" s="32">
        <v>0</v>
      </c>
      <c r="X524" s="33">
        <v>0</v>
      </c>
      <c r="Y524" s="127">
        <v>0</v>
      </c>
      <c r="Z524" s="133"/>
      <c r="AA524" s="249"/>
      <c r="AB524"/>
      <c r="AC524"/>
      <c r="AD524" s="249"/>
      <c r="AE524"/>
      <c r="AF524" s="248"/>
      <c r="AG524" s="249"/>
      <c r="AH524"/>
      <c r="AI524" s="248"/>
      <c r="AJ524" s="249"/>
      <c r="AK524"/>
      <c r="AL524" s="248"/>
      <c r="AM524" s="251"/>
      <c r="AN524" s="250"/>
      <c r="AO524"/>
      <c r="AP524"/>
      <c r="AQ524"/>
      <c r="AR524"/>
      <c r="AS524"/>
      <c r="AT524" s="249"/>
      <c r="AU524" s="248"/>
      <c r="AV524" s="249"/>
      <c r="AW524" s="248"/>
      <c r="AX524" s="249"/>
      <c r="AY524" s="249">
        <v>1</v>
      </c>
      <c r="AZ524" s="162">
        <f>IF(AND(K524&lt;=1570,L524&gt;=1540),1,0)</f>
        <v>0</v>
      </c>
      <c r="BA524" s="162">
        <f>IF(AND(K524&lt;=1608,L524&gt;=1571),1,0)</f>
        <v>0</v>
      </c>
      <c r="BB524" s="162">
        <f>IF(AND(K524&lt;=1621,L524&gt;=1609),1,0)</f>
        <v>1</v>
      </c>
      <c r="BC524" s="162">
        <f>IF(AND(K524&lt;=1648,L524&gt;=1622),1,0)</f>
        <v>1</v>
      </c>
      <c r="BD524" s="162">
        <f>IF(AND(K524&lt;=1680,L524&gt;=1649),1,0)</f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 s="209" t="str">
        <f t="shared" si="40"/>
        <v>Notactive</v>
      </c>
      <c r="BK524" s="209" t="str">
        <f t="shared" si="41"/>
        <v>Notactive</v>
      </c>
      <c r="BL524" s="209" t="str">
        <f t="shared" si="42"/>
        <v>Stayer</v>
      </c>
      <c r="BM524" s="209" t="str">
        <f t="shared" si="43"/>
        <v>Stayer</v>
      </c>
      <c r="BN524" s="209" t="str">
        <f t="shared" si="44"/>
        <v>Notactive</v>
      </c>
    </row>
    <row r="525" spans="1:66" ht="12" customHeight="1">
      <c r="A525" s="118" t="s">
        <v>3144</v>
      </c>
      <c r="B525" s="118" t="s">
        <v>3145</v>
      </c>
      <c r="C525" s="244" t="s">
        <v>3143</v>
      </c>
      <c r="D525" s="245" t="s">
        <v>4163</v>
      </c>
      <c r="E525" s="245"/>
      <c r="F525" s="66" t="s">
        <v>74</v>
      </c>
      <c r="G525" s="66"/>
      <c r="H525"/>
      <c r="I525"/>
      <c r="J525" s="29">
        <v>0</v>
      </c>
      <c r="K525" s="114">
        <v>1620</v>
      </c>
      <c r="L525" s="115">
        <v>1624</v>
      </c>
      <c r="M525" s="240" t="str">
        <f>CONCATENATE(LEFT(K525,3),"0")</f>
        <v>1620</v>
      </c>
      <c r="N525" s="240" t="str">
        <f>CONCATENATE(LEFT(L525,3),"0")</f>
        <v>1620</v>
      </c>
      <c r="O525" s="30">
        <f>L525-K525</f>
        <v>4</v>
      </c>
      <c r="P525" s="27">
        <v>0</v>
      </c>
      <c r="Q525" s="27">
        <v>0</v>
      </c>
      <c r="R525"/>
      <c r="S525" s="248"/>
      <c r="T525" s="35" t="s">
        <v>103</v>
      </c>
      <c r="U525" s="104">
        <v>51.0167</v>
      </c>
      <c r="V525" s="124">
        <v>4.4667000000000003</v>
      </c>
      <c r="W525" s="32">
        <v>0</v>
      </c>
      <c r="X525" s="33">
        <v>0</v>
      </c>
      <c r="Y525" s="127">
        <v>0</v>
      </c>
      <c r="Z525" s="133"/>
      <c r="AA525" s="249"/>
      <c r="AB525"/>
      <c r="AC525"/>
      <c r="AD525" s="249"/>
      <c r="AE525"/>
      <c r="AF525" s="248"/>
      <c r="AG525" s="249"/>
      <c r="AH525"/>
      <c r="AI525" s="248"/>
      <c r="AJ525" s="249"/>
      <c r="AK525"/>
      <c r="AL525" s="248"/>
      <c r="AM525" s="251"/>
      <c r="AN525" s="250"/>
      <c r="AO525"/>
      <c r="AP525"/>
      <c r="AQ525"/>
      <c r="AR525"/>
      <c r="AS525"/>
      <c r="AT525" s="249"/>
      <c r="AU525" s="248"/>
      <c r="AV525" s="249"/>
      <c r="AW525" s="248"/>
      <c r="AX525" s="249"/>
      <c r="AY525" s="249">
        <v>1</v>
      </c>
      <c r="AZ525" s="162">
        <f>IF(AND(K525&lt;=1570,L525&gt;=1540),1,0)</f>
        <v>0</v>
      </c>
      <c r="BA525" s="162">
        <f>IF(AND(K525&lt;=1608,L525&gt;=1571),1,0)</f>
        <v>0</v>
      </c>
      <c r="BB525" s="162">
        <f>IF(AND(K525&lt;=1621,L525&gt;=1609),1,0)</f>
        <v>1</v>
      </c>
      <c r="BC525" s="162">
        <f>IF(AND(K525&lt;=1648,L525&gt;=1622),1,0)</f>
        <v>1</v>
      </c>
      <c r="BD525" s="162">
        <f>IF(AND(K525&lt;=1680,L525&gt;=1649),1,0)</f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 s="209" t="str">
        <f t="shared" si="40"/>
        <v>Notactive</v>
      </c>
      <c r="BK525" s="209" t="str">
        <f t="shared" si="41"/>
        <v>Notactive</v>
      </c>
      <c r="BL525" s="209" t="str">
        <f t="shared" si="42"/>
        <v>Stayer</v>
      </c>
      <c r="BM525" s="209" t="str">
        <f t="shared" si="43"/>
        <v>Stayer</v>
      </c>
      <c r="BN525" s="209" t="str">
        <f t="shared" si="44"/>
        <v>Notactive</v>
      </c>
    </row>
    <row r="526" spans="1:66" ht="12" customHeight="1">
      <c r="A526" s="118" t="s">
        <v>3147</v>
      </c>
      <c r="B526" s="118" t="s">
        <v>3148</v>
      </c>
      <c r="C526" s="242" t="s">
        <v>3146</v>
      </c>
      <c r="D526" s="245" t="s">
        <v>4163</v>
      </c>
      <c r="E526" s="246"/>
      <c r="F526" s="66" t="s">
        <v>43</v>
      </c>
      <c r="G526" s="66"/>
      <c r="H526"/>
      <c r="I526"/>
      <c r="J526" s="29">
        <v>0</v>
      </c>
      <c r="K526" s="114">
        <v>1620</v>
      </c>
      <c r="L526" s="115">
        <v>1624</v>
      </c>
      <c r="M526" s="240" t="str">
        <f>CONCATENATE(LEFT(K526,3),"0")</f>
        <v>1620</v>
      </c>
      <c r="N526" s="240" t="str">
        <f>CONCATENATE(LEFT(L526,3),"0")</f>
        <v>1620</v>
      </c>
      <c r="O526" s="30">
        <f>L526-K526</f>
        <v>4</v>
      </c>
      <c r="P526" s="27">
        <v>0</v>
      </c>
      <c r="Q526" s="27">
        <v>0</v>
      </c>
      <c r="R526"/>
      <c r="S526" s="248"/>
      <c r="T526" s="35" t="s">
        <v>103</v>
      </c>
      <c r="U526" s="104">
        <v>51.0167</v>
      </c>
      <c r="V526" s="124">
        <v>4.4667000000000003</v>
      </c>
      <c r="W526" s="32">
        <v>0</v>
      </c>
      <c r="X526" s="33">
        <v>0</v>
      </c>
      <c r="Y526" s="127">
        <v>0</v>
      </c>
      <c r="Z526" s="133"/>
      <c r="AA526" s="249"/>
      <c r="AB526"/>
      <c r="AC526"/>
      <c r="AD526" s="249"/>
      <c r="AE526"/>
      <c r="AF526" s="248"/>
      <c r="AG526" s="249"/>
      <c r="AH526"/>
      <c r="AI526" s="248"/>
      <c r="AJ526" s="249"/>
      <c r="AK526"/>
      <c r="AL526" s="248"/>
      <c r="AM526" s="251"/>
      <c r="AN526" s="250"/>
      <c r="AO526"/>
      <c r="AP526"/>
      <c r="AQ526"/>
      <c r="AR526"/>
      <c r="AS526"/>
      <c r="AT526" s="249"/>
      <c r="AU526" s="248"/>
      <c r="AV526" s="249"/>
      <c r="AW526" s="248"/>
      <c r="AX526" s="249"/>
      <c r="AY526" s="249">
        <v>1</v>
      </c>
      <c r="AZ526" s="162">
        <f>IF(AND(K526&lt;=1570,L526&gt;=1540),1,0)</f>
        <v>0</v>
      </c>
      <c r="BA526" s="162">
        <f>IF(AND(K526&lt;=1608,L526&gt;=1571),1,0)</f>
        <v>0</v>
      </c>
      <c r="BB526" s="162">
        <f>IF(AND(K526&lt;=1621,L526&gt;=1609),1,0)</f>
        <v>1</v>
      </c>
      <c r="BC526" s="162">
        <f>IF(AND(K526&lt;=1648,L526&gt;=1622),1,0)</f>
        <v>1</v>
      </c>
      <c r="BD526" s="162">
        <f>IF(AND(K526&lt;=1680,L526&gt;=1649),1,0)</f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 s="209" t="str">
        <f t="shared" si="40"/>
        <v>Notactive</v>
      </c>
      <c r="BK526" s="209" t="str">
        <f t="shared" si="41"/>
        <v>Notactive</v>
      </c>
      <c r="BL526" s="209" t="str">
        <f t="shared" si="42"/>
        <v>Stayer</v>
      </c>
      <c r="BM526" s="209" t="str">
        <f t="shared" si="43"/>
        <v>Stayer</v>
      </c>
      <c r="BN526" s="209" t="str">
        <f t="shared" si="44"/>
        <v>Notactive</v>
      </c>
    </row>
    <row r="527" spans="1:66" ht="12" customHeight="1">
      <c r="A527" s="118" t="s">
        <v>3150</v>
      </c>
      <c r="B527" s="118" t="s">
        <v>3151</v>
      </c>
      <c r="C527" s="244" t="s">
        <v>3149</v>
      </c>
      <c r="D527" s="245" t="s">
        <v>4163</v>
      </c>
      <c r="E527" s="245"/>
      <c r="F527" s="66" t="s">
        <v>156</v>
      </c>
      <c r="G527" s="66"/>
      <c r="H527"/>
      <c r="I527"/>
      <c r="J527" s="29">
        <v>0</v>
      </c>
      <c r="K527" s="114">
        <v>1620</v>
      </c>
      <c r="L527" s="115">
        <v>1624</v>
      </c>
      <c r="M527" s="240" t="str">
        <f>CONCATENATE(LEFT(K527,3),"0")</f>
        <v>1620</v>
      </c>
      <c r="N527" s="240" t="str">
        <f>CONCATENATE(LEFT(L527,3),"0")</f>
        <v>1620</v>
      </c>
      <c r="O527" s="30">
        <f>L527-K527</f>
        <v>4</v>
      </c>
      <c r="P527" s="27">
        <v>0</v>
      </c>
      <c r="Q527" s="27">
        <v>0</v>
      </c>
      <c r="R527"/>
      <c r="S527" s="248"/>
      <c r="T527" s="35" t="s">
        <v>103</v>
      </c>
      <c r="U527" s="104">
        <v>51.0167</v>
      </c>
      <c r="V527" s="124">
        <v>4.4667000000000003</v>
      </c>
      <c r="W527" s="32">
        <v>0</v>
      </c>
      <c r="X527" s="33">
        <v>0</v>
      </c>
      <c r="Y527" s="127">
        <v>0</v>
      </c>
      <c r="Z527" s="133"/>
      <c r="AA527" s="249"/>
      <c r="AB527"/>
      <c r="AC527"/>
      <c r="AD527" s="249"/>
      <c r="AE527"/>
      <c r="AF527" s="248"/>
      <c r="AG527" s="249"/>
      <c r="AH527"/>
      <c r="AI527" s="248"/>
      <c r="AJ527" s="249"/>
      <c r="AK527"/>
      <c r="AL527" s="248"/>
      <c r="AM527" s="251"/>
      <c r="AN527" s="250"/>
      <c r="AO527"/>
      <c r="AP527"/>
      <c r="AQ527"/>
      <c r="AR527"/>
      <c r="AS527"/>
      <c r="AT527" s="249"/>
      <c r="AU527" s="248"/>
      <c r="AV527" s="249"/>
      <c r="AW527" s="248"/>
      <c r="AX527" s="249"/>
      <c r="AY527" s="249">
        <v>1</v>
      </c>
      <c r="AZ527" s="162">
        <f>IF(AND(K527&lt;=1570,L527&gt;=1540),1,0)</f>
        <v>0</v>
      </c>
      <c r="BA527" s="162">
        <f>IF(AND(K527&lt;=1608,L527&gt;=1571),1,0)</f>
        <v>0</v>
      </c>
      <c r="BB527" s="162">
        <f>IF(AND(K527&lt;=1621,L527&gt;=1609),1,0)</f>
        <v>1</v>
      </c>
      <c r="BC527" s="162">
        <f>IF(AND(K527&lt;=1648,L527&gt;=1622),1,0)</f>
        <v>1</v>
      </c>
      <c r="BD527" s="162">
        <f>IF(AND(K527&lt;=1680,L527&gt;=1649),1,0)</f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 s="209" t="str">
        <f t="shared" si="40"/>
        <v>Notactive</v>
      </c>
      <c r="BK527" s="209" t="str">
        <f t="shared" si="41"/>
        <v>Notactive</v>
      </c>
      <c r="BL527" s="209" t="str">
        <f t="shared" si="42"/>
        <v>Stayer</v>
      </c>
      <c r="BM527" s="209" t="str">
        <f t="shared" si="43"/>
        <v>Stayer</v>
      </c>
      <c r="BN527" s="209" t="str">
        <f t="shared" si="44"/>
        <v>Notactive</v>
      </c>
    </row>
    <row r="528" spans="1:66" ht="12" customHeight="1">
      <c r="A528" s="118" t="s">
        <v>3153</v>
      </c>
      <c r="B528" s="118" t="s">
        <v>3154</v>
      </c>
      <c r="C528" s="242" t="s">
        <v>3152</v>
      </c>
      <c r="D528" s="245" t="s">
        <v>4163</v>
      </c>
      <c r="E528" s="246"/>
      <c r="F528" s="66" t="s">
        <v>74</v>
      </c>
      <c r="G528" s="66"/>
      <c r="H528"/>
      <c r="I528"/>
      <c r="J528" s="29">
        <v>0</v>
      </c>
      <c r="K528" s="114">
        <v>1620</v>
      </c>
      <c r="L528" s="115">
        <v>1624</v>
      </c>
      <c r="M528" s="240" t="str">
        <f>CONCATENATE(LEFT(K528,3),"0")</f>
        <v>1620</v>
      </c>
      <c r="N528" s="240" t="str">
        <f>CONCATENATE(LEFT(L528,3),"0")</f>
        <v>1620</v>
      </c>
      <c r="O528" s="30">
        <f>L528-K528</f>
        <v>4</v>
      </c>
      <c r="P528" s="27">
        <v>0</v>
      </c>
      <c r="Q528" s="27">
        <v>0</v>
      </c>
      <c r="R528"/>
      <c r="S528" s="248"/>
      <c r="T528" s="35" t="s">
        <v>103</v>
      </c>
      <c r="U528" s="104">
        <v>51.0167</v>
      </c>
      <c r="V528" s="124">
        <v>4.4667000000000003</v>
      </c>
      <c r="W528" s="32">
        <v>0</v>
      </c>
      <c r="X528" s="33">
        <v>0</v>
      </c>
      <c r="Y528" s="127">
        <v>0</v>
      </c>
      <c r="Z528" s="133"/>
      <c r="AA528" s="249"/>
      <c r="AB528"/>
      <c r="AC528"/>
      <c r="AD528" s="249"/>
      <c r="AE528"/>
      <c r="AF528" s="248"/>
      <c r="AG528" s="249"/>
      <c r="AH528"/>
      <c r="AI528" s="248"/>
      <c r="AJ528" s="249"/>
      <c r="AK528"/>
      <c r="AL528" s="248"/>
      <c r="AM528" s="251"/>
      <c r="AN528" s="250"/>
      <c r="AO528"/>
      <c r="AP528"/>
      <c r="AQ528"/>
      <c r="AR528"/>
      <c r="AS528"/>
      <c r="AT528" s="249"/>
      <c r="AU528" s="248"/>
      <c r="AV528" s="249"/>
      <c r="AW528" s="248"/>
      <c r="AX528" s="249"/>
      <c r="AY528" s="249">
        <v>1</v>
      </c>
      <c r="AZ528" s="162">
        <f>IF(AND(K528&lt;=1570,L528&gt;=1540),1,0)</f>
        <v>0</v>
      </c>
      <c r="BA528" s="162">
        <f>IF(AND(K528&lt;=1608,L528&gt;=1571),1,0)</f>
        <v>0</v>
      </c>
      <c r="BB528" s="162">
        <f>IF(AND(K528&lt;=1621,L528&gt;=1609),1,0)</f>
        <v>1</v>
      </c>
      <c r="BC528" s="162">
        <f>IF(AND(K528&lt;=1648,L528&gt;=1622),1,0)</f>
        <v>1</v>
      </c>
      <c r="BD528" s="162">
        <f>IF(AND(K528&lt;=1680,L528&gt;=1649),1,0)</f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 s="209" t="str">
        <f t="shared" si="40"/>
        <v>Notactive</v>
      </c>
      <c r="BK528" s="209" t="str">
        <f t="shared" si="41"/>
        <v>Notactive</v>
      </c>
      <c r="BL528" s="209" t="str">
        <f t="shared" si="42"/>
        <v>Stayer</v>
      </c>
      <c r="BM528" s="209" t="str">
        <f t="shared" si="43"/>
        <v>Stayer</v>
      </c>
      <c r="BN528" s="209" t="str">
        <f t="shared" si="44"/>
        <v>Notactive</v>
      </c>
    </row>
    <row r="529" spans="1:66" ht="12" customHeight="1">
      <c r="A529" s="118" t="s">
        <v>3156</v>
      </c>
      <c r="B529" s="118" t="s">
        <v>3157</v>
      </c>
      <c r="C529" s="244" t="s">
        <v>3155</v>
      </c>
      <c r="D529" s="245" t="s">
        <v>4163</v>
      </c>
      <c r="E529" s="245"/>
      <c r="F529" s="114" t="s">
        <v>344</v>
      </c>
      <c r="G529" s="114"/>
      <c r="H529"/>
      <c r="I529"/>
      <c r="J529" s="29">
        <v>0</v>
      </c>
      <c r="K529" s="114">
        <v>1620</v>
      </c>
      <c r="L529" s="115">
        <v>1624</v>
      </c>
      <c r="M529" s="240" t="str">
        <f>CONCATENATE(LEFT(K529,3),"0")</f>
        <v>1620</v>
      </c>
      <c r="N529" s="240" t="str">
        <f>CONCATENATE(LEFT(L529,3),"0")</f>
        <v>1620</v>
      </c>
      <c r="O529" s="30">
        <f>L529-K529</f>
        <v>4</v>
      </c>
      <c r="P529" s="27">
        <v>0</v>
      </c>
      <c r="Q529" s="27">
        <v>0</v>
      </c>
      <c r="R529"/>
      <c r="S529" s="248"/>
      <c r="T529" s="35" t="s">
        <v>103</v>
      </c>
      <c r="U529" s="104">
        <v>51.0167</v>
      </c>
      <c r="V529" s="124">
        <v>4.4667000000000003</v>
      </c>
      <c r="W529" s="32">
        <v>0</v>
      </c>
      <c r="X529" s="33">
        <v>0</v>
      </c>
      <c r="Y529" s="127">
        <v>0</v>
      </c>
      <c r="Z529" s="133"/>
      <c r="AA529" s="249"/>
      <c r="AB529"/>
      <c r="AC529"/>
      <c r="AD529" s="249"/>
      <c r="AE529"/>
      <c r="AF529" s="248"/>
      <c r="AG529" s="249"/>
      <c r="AH529"/>
      <c r="AI529" s="248"/>
      <c r="AJ529" s="249"/>
      <c r="AK529"/>
      <c r="AL529" s="248"/>
      <c r="AM529" s="251"/>
      <c r="AN529" s="250"/>
      <c r="AO529"/>
      <c r="AP529"/>
      <c r="AQ529"/>
      <c r="AR529"/>
      <c r="AS529"/>
      <c r="AT529" s="249"/>
      <c r="AU529" s="248"/>
      <c r="AV529" s="249"/>
      <c r="AW529" s="248"/>
      <c r="AX529" s="249"/>
      <c r="AY529" s="249">
        <v>1</v>
      </c>
      <c r="AZ529" s="162">
        <f>IF(AND(K529&lt;=1570,L529&gt;=1540),1,0)</f>
        <v>0</v>
      </c>
      <c r="BA529" s="162">
        <f>IF(AND(K529&lt;=1608,L529&gt;=1571),1,0)</f>
        <v>0</v>
      </c>
      <c r="BB529" s="162">
        <f>IF(AND(K529&lt;=1621,L529&gt;=1609),1,0)</f>
        <v>1</v>
      </c>
      <c r="BC529" s="162">
        <f>IF(AND(K529&lt;=1648,L529&gt;=1622),1,0)</f>
        <v>1</v>
      </c>
      <c r="BD529" s="162">
        <f>IF(AND(K529&lt;=1680,L529&gt;=1649),1,0)</f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 s="209" t="str">
        <f t="shared" si="40"/>
        <v>Notactive</v>
      </c>
      <c r="BK529" s="209" t="str">
        <f t="shared" si="41"/>
        <v>Notactive</v>
      </c>
      <c r="BL529" s="209" t="str">
        <f t="shared" si="42"/>
        <v>Stayer</v>
      </c>
      <c r="BM529" s="209" t="str">
        <f t="shared" si="43"/>
        <v>Stayer</v>
      </c>
      <c r="BN529" s="209" t="str">
        <f t="shared" si="44"/>
        <v>Notactive</v>
      </c>
    </row>
    <row r="530" spans="1:66" ht="12" customHeight="1">
      <c r="A530" s="118" t="s">
        <v>3159</v>
      </c>
      <c r="B530" s="118" t="s">
        <v>3160</v>
      </c>
      <c r="C530" s="242" t="s">
        <v>3158</v>
      </c>
      <c r="D530" s="245" t="s">
        <v>4163</v>
      </c>
      <c r="E530" s="246"/>
      <c r="F530" s="114" t="s">
        <v>344</v>
      </c>
      <c r="G530" s="114"/>
      <c r="H530"/>
      <c r="I530"/>
      <c r="J530" s="29">
        <v>0</v>
      </c>
      <c r="K530" s="114">
        <v>1620</v>
      </c>
      <c r="L530" s="115">
        <v>1624</v>
      </c>
      <c r="M530" s="240" t="str">
        <f>CONCATENATE(LEFT(K530,3),"0")</f>
        <v>1620</v>
      </c>
      <c r="N530" s="240" t="str">
        <f>CONCATENATE(LEFT(L530,3),"0")</f>
        <v>1620</v>
      </c>
      <c r="O530" s="30">
        <f>L530-K530</f>
        <v>4</v>
      </c>
      <c r="P530" s="27">
        <v>0</v>
      </c>
      <c r="Q530" s="27">
        <v>0</v>
      </c>
      <c r="R530"/>
      <c r="S530" s="248"/>
      <c r="T530" s="35" t="s">
        <v>103</v>
      </c>
      <c r="U530" s="104">
        <v>51.0167</v>
      </c>
      <c r="V530" s="124">
        <v>4.4667000000000003</v>
      </c>
      <c r="W530" s="32">
        <v>0</v>
      </c>
      <c r="X530" s="33">
        <v>0</v>
      </c>
      <c r="Y530" s="127">
        <v>0</v>
      </c>
      <c r="Z530" s="133"/>
      <c r="AA530" s="249"/>
      <c r="AB530"/>
      <c r="AC530"/>
      <c r="AD530" s="249"/>
      <c r="AE530"/>
      <c r="AF530" s="248"/>
      <c r="AG530" s="249"/>
      <c r="AH530"/>
      <c r="AI530" s="248"/>
      <c r="AJ530" s="249"/>
      <c r="AK530"/>
      <c r="AL530" s="248"/>
      <c r="AM530" s="251"/>
      <c r="AN530" s="250"/>
      <c r="AO530"/>
      <c r="AP530"/>
      <c r="AQ530"/>
      <c r="AR530"/>
      <c r="AS530"/>
      <c r="AT530" s="249"/>
      <c r="AU530" s="248"/>
      <c r="AV530" s="249"/>
      <c r="AW530" s="248"/>
      <c r="AX530" s="249"/>
      <c r="AY530" s="249">
        <v>1</v>
      </c>
      <c r="AZ530" s="162">
        <f>IF(AND(K530&lt;=1570,L530&gt;=1540),1,0)</f>
        <v>0</v>
      </c>
      <c r="BA530" s="162">
        <f>IF(AND(K530&lt;=1608,L530&gt;=1571),1,0)</f>
        <v>0</v>
      </c>
      <c r="BB530" s="162">
        <f>IF(AND(K530&lt;=1621,L530&gt;=1609),1,0)</f>
        <v>1</v>
      </c>
      <c r="BC530" s="162">
        <f>IF(AND(K530&lt;=1648,L530&gt;=1622),1,0)</f>
        <v>1</v>
      </c>
      <c r="BD530" s="162">
        <f>IF(AND(K530&lt;=1680,L530&gt;=1649),1,0)</f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 s="209" t="str">
        <f t="shared" si="40"/>
        <v>Notactive</v>
      </c>
      <c r="BK530" s="209" t="str">
        <f t="shared" si="41"/>
        <v>Notactive</v>
      </c>
      <c r="BL530" s="209" t="str">
        <f t="shared" si="42"/>
        <v>Stayer</v>
      </c>
      <c r="BM530" s="209" t="str">
        <f t="shared" si="43"/>
        <v>Stayer</v>
      </c>
      <c r="BN530" s="209" t="str">
        <f t="shared" si="44"/>
        <v>Notactive</v>
      </c>
    </row>
    <row r="531" spans="1:66" ht="12" customHeight="1">
      <c r="A531" s="118" t="s">
        <v>3162</v>
      </c>
      <c r="B531" s="118" t="s">
        <v>2651</v>
      </c>
      <c r="C531" s="244" t="s">
        <v>3161</v>
      </c>
      <c r="D531" s="245" t="s">
        <v>4163</v>
      </c>
      <c r="E531" s="245"/>
      <c r="F531" s="66" t="s">
        <v>156</v>
      </c>
      <c r="G531" s="66"/>
      <c r="H531"/>
      <c r="I531"/>
      <c r="J531" s="29">
        <v>0</v>
      </c>
      <c r="K531" s="114">
        <v>1620</v>
      </c>
      <c r="L531" s="115">
        <v>1624</v>
      </c>
      <c r="M531" s="240" t="str">
        <f>CONCATENATE(LEFT(K531,3),"0")</f>
        <v>1620</v>
      </c>
      <c r="N531" s="240" t="str">
        <f>CONCATENATE(LEFT(L531,3),"0")</f>
        <v>1620</v>
      </c>
      <c r="O531" s="30">
        <f>L531-K531</f>
        <v>4</v>
      </c>
      <c r="P531" s="27">
        <v>0</v>
      </c>
      <c r="Q531" s="27">
        <v>0</v>
      </c>
      <c r="R531"/>
      <c r="S531" s="248"/>
      <c r="T531" s="35" t="s">
        <v>103</v>
      </c>
      <c r="U531" s="104">
        <v>51.0167</v>
      </c>
      <c r="V531" s="124">
        <v>4.4667000000000003</v>
      </c>
      <c r="W531" s="32">
        <v>0</v>
      </c>
      <c r="X531" s="33">
        <v>0</v>
      </c>
      <c r="Y531" s="127">
        <v>0</v>
      </c>
      <c r="Z531" s="133"/>
      <c r="AA531" s="249"/>
      <c r="AB531"/>
      <c r="AC531"/>
      <c r="AD531" s="249"/>
      <c r="AE531"/>
      <c r="AF531" s="248"/>
      <c r="AG531" s="249"/>
      <c r="AH531"/>
      <c r="AI531" s="248"/>
      <c r="AJ531" s="249"/>
      <c r="AK531"/>
      <c r="AL531" s="248"/>
      <c r="AM531" s="251"/>
      <c r="AN531" s="250"/>
      <c r="AO531"/>
      <c r="AP531"/>
      <c r="AQ531"/>
      <c r="AR531"/>
      <c r="AS531"/>
      <c r="AT531" s="249"/>
      <c r="AU531" s="248"/>
      <c r="AV531" s="249"/>
      <c r="AW531" s="248"/>
      <c r="AX531" s="249"/>
      <c r="AY531" s="249">
        <v>1</v>
      </c>
      <c r="AZ531" s="162">
        <f>IF(AND(K531&lt;=1570,L531&gt;=1540),1,0)</f>
        <v>0</v>
      </c>
      <c r="BA531" s="162">
        <f>IF(AND(K531&lt;=1608,L531&gt;=1571),1,0)</f>
        <v>0</v>
      </c>
      <c r="BB531" s="162">
        <f>IF(AND(K531&lt;=1621,L531&gt;=1609),1,0)</f>
        <v>1</v>
      </c>
      <c r="BC531" s="162">
        <f>IF(AND(K531&lt;=1648,L531&gt;=1622),1,0)</f>
        <v>1</v>
      </c>
      <c r="BD531" s="162">
        <f>IF(AND(K531&lt;=1680,L531&gt;=1649),1,0)</f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 s="209" t="str">
        <f t="shared" si="40"/>
        <v>Notactive</v>
      </c>
      <c r="BK531" s="209" t="str">
        <f t="shared" si="41"/>
        <v>Notactive</v>
      </c>
      <c r="BL531" s="209" t="str">
        <f t="shared" si="42"/>
        <v>Stayer</v>
      </c>
      <c r="BM531" s="209" t="str">
        <f t="shared" si="43"/>
        <v>Stayer</v>
      </c>
      <c r="BN531" s="209" t="str">
        <f t="shared" si="44"/>
        <v>Notactive</v>
      </c>
    </row>
    <row r="532" spans="1:66" ht="12" customHeight="1">
      <c r="A532" s="118" t="s">
        <v>3164</v>
      </c>
      <c r="B532" s="118" t="s">
        <v>3165</v>
      </c>
      <c r="C532" s="242" t="s">
        <v>3163</v>
      </c>
      <c r="D532" s="245" t="s">
        <v>4163</v>
      </c>
      <c r="E532" s="246"/>
      <c r="F532" s="114" t="s">
        <v>344</v>
      </c>
      <c r="G532" s="114"/>
      <c r="H532"/>
      <c r="I532"/>
      <c r="J532" s="29">
        <v>0</v>
      </c>
      <c r="K532" s="114">
        <v>1620</v>
      </c>
      <c r="L532" s="115">
        <v>1624</v>
      </c>
      <c r="M532" s="240" t="str">
        <f>CONCATENATE(LEFT(K532,3),"0")</f>
        <v>1620</v>
      </c>
      <c r="N532" s="240" t="str">
        <f>CONCATENATE(LEFT(L532,3),"0")</f>
        <v>1620</v>
      </c>
      <c r="O532" s="30">
        <f>L532-K532</f>
        <v>4</v>
      </c>
      <c r="P532" s="27">
        <v>0</v>
      </c>
      <c r="Q532" s="27">
        <v>0</v>
      </c>
      <c r="R532"/>
      <c r="S532" s="248"/>
      <c r="T532" s="35" t="s">
        <v>103</v>
      </c>
      <c r="U532" s="104">
        <v>51.0167</v>
      </c>
      <c r="V532" s="124">
        <v>4.4667000000000003</v>
      </c>
      <c r="W532" s="32">
        <v>0</v>
      </c>
      <c r="X532" s="33">
        <v>0</v>
      </c>
      <c r="Y532" s="127">
        <v>0</v>
      </c>
      <c r="Z532" s="133"/>
      <c r="AA532" s="249"/>
      <c r="AB532"/>
      <c r="AC532"/>
      <c r="AD532" s="249"/>
      <c r="AE532"/>
      <c r="AF532" s="248"/>
      <c r="AG532" s="249"/>
      <c r="AH532"/>
      <c r="AI532" s="248"/>
      <c r="AJ532" s="249"/>
      <c r="AK532"/>
      <c r="AL532" s="248"/>
      <c r="AM532" s="251"/>
      <c r="AN532" s="250"/>
      <c r="AO532"/>
      <c r="AP532"/>
      <c r="AQ532"/>
      <c r="AR532"/>
      <c r="AS532"/>
      <c r="AT532" s="249"/>
      <c r="AU532" s="248"/>
      <c r="AV532" s="249"/>
      <c r="AW532" s="248"/>
      <c r="AX532" s="249"/>
      <c r="AY532" s="249">
        <v>1</v>
      </c>
      <c r="AZ532" s="162">
        <f>IF(AND(K532&lt;=1570,L532&gt;=1540),1,0)</f>
        <v>0</v>
      </c>
      <c r="BA532" s="162">
        <f>IF(AND(K532&lt;=1608,L532&gt;=1571),1,0)</f>
        <v>0</v>
      </c>
      <c r="BB532" s="162">
        <f>IF(AND(K532&lt;=1621,L532&gt;=1609),1,0)</f>
        <v>1</v>
      </c>
      <c r="BC532" s="162">
        <f>IF(AND(K532&lt;=1648,L532&gt;=1622),1,0)</f>
        <v>1</v>
      </c>
      <c r="BD532" s="162">
        <f>IF(AND(K532&lt;=1680,L532&gt;=1649),1,0)</f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 s="209" t="str">
        <f t="shared" si="40"/>
        <v>Notactive</v>
      </c>
      <c r="BK532" s="209" t="str">
        <f t="shared" si="41"/>
        <v>Notactive</v>
      </c>
      <c r="BL532" s="209" t="str">
        <f t="shared" si="42"/>
        <v>Stayer</v>
      </c>
      <c r="BM532" s="209" t="str">
        <f t="shared" si="43"/>
        <v>Stayer</v>
      </c>
      <c r="BN532" s="209" t="str">
        <f t="shared" si="44"/>
        <v>Notactive</v>
      </c>
    </row>
    <row r="533" spans="1:66" ht="12" customHeight="1">
      <c r="A533" s="118" t="s">
        <v>3167</v>
      </c>
      <c r="B533" s="118" t="s">
        <v>2673</v>
      </c>
      <c r="C533" s="244" t="s">
        <v>3166</v>
      </c>
      <c r="D533" s="245" t="s">
        <v>4163</v>
      </c>
      <c r="E533" s="245"/>
      <c r="F533" s="66" t="s">
        <v>74</v>
      </c>
      <c r="G533" s="66"/>
      <c r="H533"/>
      <c r="I533"/>
      <c r="J533" s="29">
        <v>0</v>
      </c>
      <c r="K533" s="114">
        <v>1620</v>
      </c>
      <c r="L533" s="115">
        <v>1624</v>
      </c>
      <c r="M533" s="240" t="str">
        <f>CONCATENATE(LEFT(K533,3),"0")</f>
        <v>1620</v>
      </c>
      <c r="N533" s="240" t="str">
        <f>CONCATENATE(LEFT(L533,3),"0")</f>
        <v>1620</v>
      </c>
      <c r="O533" s="30">
        <f>L533-K533</f>
        <v>4</v>
      </c>
      <c r="P533" s="27">
        <v>0</v>
      </c>
      <c r="Q533" s="27">
        <v>0</v>
      </c>
      <c r="R533"/>
      <c r="S533" s="248"/>
      <c r="T533" s="35" t="s">
        <v>103</v>
      </c>
      <c r="U533" s="104">
        <v>51.0167</v>
      </c>
      <c r="V533" s="124">
        <v>4.4667000000000003</v>
      </c>
      <c r="W533" s="32">
        <v>0</v>
      </c>
      <c r="X533" s="33">
        <v>0</v>
      </c>
      <c r="Y533" s="127">
        <v>0</v>
      </c>
      <c r="Z533" s="133"/>
      <c r="AA533" s="249"/>
      <c r="AB533"/>
      <c r="AC533"/>
      <c r="AD533" s="249"/>
      <c r="AE533"/>
      <c r="AF533" s="248"/>
      <c r="AG533" s="249"/>
      <c r="AH533"/>
      <c r="AI533" s="248"/>
      <c r="AJ533" s="249"/>
      <c r="AK533"/>
      <c r="AL533" s="248"/>
      <c r="AM533" s="251"/>
      <c r="AN533" s="250"/>
      <c r="AO533"/>
      <c r="AP533"/>
      <c r="AQ533"/>
      <c r="AR533"/>
      <c r="AS533"/>
      <c r="AT533" s="249"/>
      <c r="AU533" s="248"/>
      <c r="AV533" s="249"/>
      <c r="AW533" s="248"/>
      <c r="AX533" s="249"/>
      <c r="AY533" s="249">
        <v>1</v>
      </c>
      <c r="AZ533" s="162">
        <f>IF(AND(K533&lt;=1570,L533&gt;=1540),1,0)</f>
        <v>0</v>
      </c>
      <c r="BA533" s="162">
        <f>IF(AND(K533&lt;=1608,L533&gt;=1571),1,0)</f>
        <v>0</v>
      </c>
      <c r="BB533" s="162">
        <f>IF(AND(K533&lt;=1621,L533&gt;=1609),1,0)</f>
        <v>1</v>
      </c>
      <c r="BC533" s="162">
        <f>IF(AND(K533&lt;=1648,L533&gt;=1622),1,0)</f>
        <v>1</v>
      </c>
      <c r="BD533" s="162">
        <f>IF(AND(K533&lt;=1680,L533&gt;=1649),1,0)</f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 s="209" t="str">
        <f t="shared" si="40"/>
        <v>Notactive</v>
      </c>
      <c r="BK533" s="209" t="str">
        <f t="shared" si="41"/>
        <v>Notactive</v>
      </c>
      <c r="BL533" s="209" t="str">
        <f t="shared" si="42"/>
        <v>Stayer</v>
      </c>
      <c r="BM533" s="209" t="str">
        <f t="shared" si="43"/>
        <v>Stayer</v>
      </c>
      <c r="BN533" s="209" t="str">
        <f t="shared" si="44"/>
        <v>Notactive</v>
      </c>
    </row>
    <row r="534" spans="1:66" ht="12" customHeight="1">
      <c r="A534" s="118" t="s">
        <v>3169</v>
      </c>
      <c r="B534" s="118" t="s">
        <v>3170</v>
      </c>
      <c r="C534" s="242" t="s">
        <v>3168</v>
      </c>
      <c r="D534" s="245" t="s">
        <v>4163</v>
      </c>
      <c r="E534" s="246"/>
      <c r="F534" s="66" t="s">
        <v>43</v>
      </c>
      <c r="G534" s="66"/>
      <c r="H534"/>
      <c r="I534"/>
      <c r="J534" s="29">
        <v>0</v>
      </c>
      <c r="K534" s="114">
        <v>1621</v>
      </c>
      <c r="L534" s="115">
        <v>1625</v>
      </c>
      <c r="M534" s="240" t="str">
        <f>CONCATENATE(LEFT(K534,3),"0")</f>
        <v>1620</v>
      </c>
      <c r="N534" s="240" t="str">
        <f>CONCATENATE(LEFT(L534,3),"0")</f>
        <v>1620</v>
      </c>
      <c r="O534" s="30">
        <f>L534-K534</f>
        <v>4</v>
      </c>
      <c r="P534" s="27">
        <v>0</v>
      </c>
      <c r="Q534" s="27">
        <v>0</v>
      </c>
      <c r="R534"/>
      <c r="S534" s="248"/>
      <c r="T534" s="35" t="s">
        <v>103</v>
      </c>
      <c r="U534" s="104">
        <v>51.0167</v>
      </c>
      <c r="V534" s="124">
        <v>4.4667000000000003</v>
      </c>
      <c r="W534" s="32">
        <v>0</v>
      </c>
      <c r="X534" s="33">
        <v>0</v>
      </c>
      <c r="Y534" s="127">
        <v>0</v>
      </c>
      <c r="Z534" s="133"/>
      <c r="AA534" s="249"/>
      <c r="AB534"/>
      <c r="AC534"/>
      <c r="AD534" s="249"/>
      <c r="AE534"/>
      <c r="AF534" s="248"/>
      <c r="AG534" s="249"/>
      <c r="AH534"/>
      <c r="AI534" s="248"/>
      <c r="AJ534" s="249"/>
      <c r="AK534"/>
      <c r="AL534" s="248"/>
      <c r="AM534" s="251"/>
      <c r="AN534" s="250"/>
      <c r="AO534"/>
      <c r="AP534"/>
      <c r="AQ534"/>
      <c r="AR534"/>
      <c r="AS534"/>
      <c r="AT534" s="249"/>
      <c r="AU534" s="248"/>
      <c r="AV534" s="249"/>
      <c r="AW534" s="248"/>
      <c r="AX534" s="249"/>
      <c r="AY534" s="249">
        <v>1</v>
      </c>
      <c r="AZ534" s="162">
        <f>IF(AND(K534&lt;=1570,L534&gt;=1540),1,0)</f>
        <v>0</v>
      </c>
      <c r="BA534" s="162">
        <f>IF(AND(K534&lt;=1608,L534&gt;=1571),1,0)</f>
        <v>0</v>
      </c>
      <c r="BB534" s="162">
        <f>IF(AND(K534&lt;=1621,L534&gt;=1609),1,0)</f>
        <v>1</v>
      </c>
      <c r="BC534" s="162">
        <f>IF(AND(K534&lt;=1648,L534&gt;=1622),1,0)</f>
        <v>1</v>
      </c>
      <c r="BD534" s="162">
        <f>IF(AND(K534&lt;=1680,L534&gt;=1649),1,0)</f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 s="209" t="str">
        <f t="shared" si="40"/>
        <v>Notactive</v>
      </c>
      <c r="BK534" s="209" t="str">
        <f t="shared" si="41"/>
        <v>Notactive</v>
      </c>
      <c r="BL534" s="209" t="str">
        <f t="shared" si="42"/>
        <v>Stayer</v>
      </c>
      <c r="BM534" s="209" t="str">
        <f t="shared" si="43"/>
        <v>Stayer</v>
      </c>
      <c r="BN534" s="209" t="str">
        <f t="shared" si="44"/>
        <v>Notactive</v>
      </c>
    </row>
    <row r="535" spans="1:66" ht="12" customHeight="1">
      <c r="A535" s="118" t="s">
        <v>3172</v>
      </c>
      <c r="B535" s="118" t="s">
        <v>3173</v>
      </c>
      <c r="C535" s="244" t="s">
        <v>3171</v>
      </c>
      <c r="D535" s="245" t="s">
        <v>4163</v>
      </c>
      <c r="E535" s="245"/>
      <c r="F535" s="66" t="s">
        <v>43</v>
      </c>
      <c r="G535" s="66"/>
      <c r="H535"/>
      <c r="I535"/>
      <c r="J535" s="29">
        <v>0</v>
      </c>
      <c r="K535" s="114">
        <v>1622</v>
      </c>
      <c r="L535" s="115">
        <v>1626</v>
      </c>
      <c r="M535" s="240" t="str">
        <f>CONCATENATE(LEFT(K535,3),"0")</f>
        <v>1620</v>
      </c>
      <c r="N535" s="240" t="str">
        <f>CONCATENATE(LEFT(L535,3),"0")</f>
        <v>1620</v>
      </c>
      <c r="O535" s="30">
        <f>L535-K535</f>
        <v>4</v>
      </c>
      <c r="P535" s="27">
        <v>0</v>
      </c>
      <c r="Q535" s="27">
        <v>0</v>
      </c>
      <c r="R535"/>
      <c r="S535" s="248"/>
      <c r="T535" s="35" t="s">
        <v>103</v>
      </c>
      <c r="U535" s="104">
        <v>51.0167</v>
      </c>
      <c r="V535" s="124">
        <v>4.4667000000000003</v>
      </c>
      <c r="W535" s="32">
        <v>0</v>
      </c>
      <c r="X535" s="33">
        <v>0</v>
      </c>
      <c r="Y535" s="127">
        <v>0</v>
      </c>
      <c r="Z535" s="133"/>
      <c r="AA535" s="249"/>
      <c r="AB535"/>
      <c r="AC535"/>
      <c r="AD535" s="249"/>
      <c r="AE535"/>
      <c r="AF535" s="248"/>
      <c r="AG535" s="249"/>
      <c r="AH535"/>
      <c r="AI535" s="248"/>
      <c r="AJ535" s="249"/>
      <c r="AK535"/>
      <c r="AL535" s="248"/>
      <c r="AM535" s="251"/>
      <c r="AN535" s="250"/>
      <c r="AO535"/>
      <c r="AP535"/>
      <c r="AQ535"/>
      <c r="AR535"/>
      <c r="AS535"/>
      <c r="AT535" s="249"/>
      <c r="AU535" s="248"/>
      <c r="AV535" s="249"/>
      <c r="AW535" s="248"/>
      <c r="AX535" s="249"/>
      <c r="AY535" s="249">
        <v>1</v>
      </c>
      <c r="AZ535" s="162">
        <f>IF(AND(K535&lt;=1570,L535&gt;=1540),1,0)</f>
        <v>0</v>
      </c>
      <c r="BA535" s="162">
        <f>IF(AND(K535&lt;=1608,L535&gt;=1571),1,0)</f>
        <v>0</v>
      </c>
      <c r="BB535" s="162">
        <f>IF(AND(K535&lt;=1621,L535&gt;=1609),1,0)</f>
        <v>0</v>
      </c>
      <c r="BC535" s="162">
        <f>IF(AND(K535&lt;=1648,L535&gt;=1622),1,0)</f>
        <v>1</v>
      </c>
      <c r="BD535" s="162">
        <f>IF(AND(K535&lt;=1680,L535&gt;=1649),1,0)</f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 s="209" t="str">
        <f t="shared" si="40"/>
        <v>Notactive</v>
      </c>
      <c r="BK535" s="209" t="str">
        <f t="shared" si="41"/>
        <v>Notactive</v>
      </c>
      <c r="BL535" s="209" t="str">
        <f t="shared" si="42"/>
        <v>Notactive</v>
      </c>
      <c r="BM535" s="209" t="str">
        <f t="shared" si="43"/>
        <v>Stayer</v>
      </c>
      <c r="BN535" s="209" t="str">
        <f t="shared" si="44"/>
        <v>Notactive</v>
      </c>
    </row>
    <row r="536" spans="1:66" ht="12" customHeight="1">
      <c r="A536" s="118" t="s">
        <v>3175</v>
      </c>
      <c r="B536" s="118" t="s">
        <v>3176</v>
      </c>
      <c r="C536" s="242" t="s">
        <v>3174</v>
      </c>
      <c r="D536" s="245" t="s">
        <v>4163</v>
      </c>
      <c r="E536" s="246"/>
      <c r="F536" s="66" t="s">
        <v>223</v>
      </c>
      <c r="G536" s="66"/>
      <c r="H536"/>
      <c r="I536"/>
      <c r="J536" s="29">
        <v>0</v>
      </c>
      <c r="K536" s="114">
        <v>1624</v>
      </c>
      <c r="L536" s="115">
        <v>1628</v>
      </c>
      <c r="M536" s="240" t="str">
        <f>CONCATENATE(LEFT(K536,3),"0")</f>
        <v>1620</v>
      </c>
      <c r="N536" s="240" t="str">
        <f>CONCATENATE(LEFT(L536,3),"0")</f>
        <v>1620</v>
      </c>
      <c r="O536" s="30">
        <f>L536-K536</f>
        <v>4</v>
      </c>
      <c r="P536" s="27">
        <v>0</v>
      </c>
      <c r="Q536" s="27">
        <v>0</v>
      </c>
      <c r="R536"/>
      <c r="S536" s="248"/>
      <c r="T536" s="35" t="s">
        <v>103</v>
      </c>
      <c r="U536" s="104">
        <v>51.0167</v>
      </c>
      <c r="V536" s="124">
        <v>4.4667000000000003</v>
      </c>
      <c r="W536" s="32">
        <v>0</v>
      </c>
      <c r="X536" s="33">
        <v>0</v>
      </c>
      <c r="Y536" s="127">
        <v>0</v>
      </c>
      <c r="Z536" s="133"/>
      <c r="AA536" s="249"/>
      <c r="AB536"/>
      <c r="AC536"/>
      <c r="AD536" s="249"/>
      <c r="AE536"/>
      <c r="AF536" s="248"/>
      <c r="AG536" s="249"/>
      <c r="AH536"/>
      <c r="AI536" s="248"/>
      <c r="AJ536" s="249"/>
      <c r="AK536"/>
      <c r="AL536" s="248"/>
      <c r="AM536" s="251"/>
      <c r="AN536" s="250"/>
      <c r="AO536"/>
      <c r="AP536"/>
      <c r="AQ536"/>
      <c r="AR536"/>
      <c r="AS536"/>
      <c r="AT536" s="249"/>
      <c r="AU536" s="248"/>
      <c r="AV536" s="249"/>
      <c r="AW536" s="248"/>
      <c r="AX536" s="249"/>
      <c r="AY536" s="249">
        <v>1</v>
      </c>
      <c r="AZ536" s="162">
        <f>IF(AND(K536&lt;=1570,L536&gt;=1540),1,0)</f>
        <v>0</v>
      </c>
      <c r="BA536" s="162">
        <f>IF(AND(K536&lt;=1608,L536&gt;=1571),1,0)</f>
        <v>0</v>
      </c>
      <c r="BB536" s="162">
        <f>IF(AND(K536&lt;=1621,L536&gt;=1609),1,0)</f>
        <v>0</v>
      </c>
      <c r="BC536" s="162">
        <f>IF(AND(K536&lt;=1648,L536&gt;=1622),1,0)</f>
        <v>1</v>
      </c>
      <c r="BD536" s="162">
        <f>IF(AND(K536&lt;=1680,L536&gt;=1649),1,0)</f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 s="209" t="str">
        <f t="shared" si="40"/>
        <v>Notactive</v>
      </c>
      <c r="BK536" s="209" t="str">
        <f t="shared" si="41"/>
        <v>Notactive</v>
      </c>
      <c r="BL536" s="209" t="str">
        <f t="shared" si="42"/>
        <v>Notactive</v>
      </c>
      <c r="BM536" s="209" t="str">
        <f t="shared" si="43"/>
        <v>Stayer</v>
      </c>
      <c r="BN536" s="209" t="str">
        <f t="shared" si="44"/>
        <v>Notactive</v>
      </c>
    </row>
    <row r="537" spans="1:66" ht="12" customHeight="1">
      <c r="A537" s="118" t="s">
        <v>3178</v>
      </c>
      <c r="B537" s="118" t="s">
        <v>1986</v>
      </c>
      <c r="C537" s="244" t="s">
        <v>3177</v>
      </c>
      <c r="D537" s="245" t="s">
        <v>4163</v>
      </c>
      <c r="E537" s="245"/>
      <c r="F537" s="66" t="s">
        <v>74</v>
      </c>
      <c r="G537" s="66"/>
      <c r="H537"/>
      <c r="I537"/>
      <c r="J537" s="29">
        <v>0</v>
      </c>
      <c r="K537" s="114">
        <v>1624</v>
      </c>
      <c r="L537" s="115">
        <v>1628</v>
      </c>
      <c r="M537" s="240" t="str">
        <f>CONCATENATE(LEFT(K537,3),"0")</f>
        <v>1620</v>
      </c>
      <c r="N537" s="240" t="str">
        <f>CONCATENATE(LEFT(L537,3),"0")</f>
        <v>1620</v>
      </c>
      <c r="O537" s="30">
        <f>L537-K537</f>
        <v>4</v>
      </c>
      <c r="P537" s="27">
        <v>0</v>
      </c>
      <c r="Q537" s="27">
        <v>0</v>
      </c>
      <c r="R537"/>
      <c r="S537" s="248"/>
      <c r="T537" s="35" t="s">
        <v>103</v>
      </c>
      <c r="U537" s="104">
        <v>51.0167</v>
      </c>
      <c r="V537" s="124">
        <v>4.4667000000000003</v>
      </c>
      <c r="W537" s="32">
        <v>0</v>
      </c>
      <c r="X537" s="33">
        <v>0</v>
      </c>
      <c r="Y537" s="127">
        <v>0</v>
      </c>
      <c r="Z537" s="133"/>
      <c r="AA537" s="249"/>
      <c r="AB537"/>
      <c r="AC537"/>
      <c r="AD537" s="249"/>
      <c r="AE537"/>
      <c r="AF537" s="248"/>
      <c r="AG537" s="249"/>
      <c r="AH537"/>
      <c r="AI537" s="248"/>
      <c r="AJ537" s="249"/>
      <c r="AK537"/>
      <c r="AL537" s="248"/>
      <c r="AM537" s="251"/>
      <c r="AN537" s="250"/>
      <c r="AO537"/>
      <c r="AP537"/>
      <c r="AQ537"/>
      <c r="AR537"/>
      <c r="AS537"/>
      <c r="AT537" s="249"/>
      <c r="AU537" s="248"/>
      <c r="AV537" s="249"/>
      <c r="AW537" s="248"/>
      <c r="AX537" s="249"/>
      <c r="AY537" s="249">
        <v>1</v>
      </c>
      <c r="AZ537" s="162">
        <f>IF(AND(K537&lt;=1570,L537&gt;=1540),1,0)</f>
        <v>0</v>
      </c>
      <c r="BA537" s="162">
        <f>IF(AND(K537&lt;=1608,L537&gt;=1571),1,0)</f>
        <v>0</v>
      </c>
      <c r="BB537" s="162">
        <f>IF(AND(K537&lt;=1621,L537&gt;=1609),1,0)</f>
        <v>0</v>
      </c>
      <c r="BC537" s="162">
        <f>IF(AND(K537&lt;=1648,L537&gt;=1622),1,0)</f>
        <v>1</v>
      </c>
      <c r="BD537" s="162">
        <f>IF(AND(K537&lt;=1680,L537&gt;=1649),1,0)</f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 s="209" t="str">
        <f t="shared" si="40"/>
        <v>Notactive</v>
      </c>
      <c r="BK537" s="209" t="str">
        <f t="shared" si="41"/>
        <v>Notactive</v>
      </c>
      <c r="BL537" s="209" t="str">
        <f t="shared" si="42"/>
        <v>Notactive</v>
      </c>
      <c r="BM537" s="209" t="str">
        <f t="shared" si="43"/>
        <v>Stayer</v>
      </c>
      <c r="BN537" s="209" t="str">
        <f t="shared" si="44"/>
        <v>Notactive</v>
      </c>
    </row>
    <row r="538" spans="1:66" ht="12" customHeight="1">
      <c r="A538" s="118" t="s">
        <v>3180</v>
      </c>
      <c r="B538" s="118" t="s">
        <v>2557</v>
      </c>
      <c r="C538" s="242" t="s">
        <v>3179</v>
      </c>
      <c r="D538" s="245" t="s">
        <v>4163</v>
      </c>
      <c r="E538" s="246"/>
      <c r="F538" s="66" t="s">
        <v>156</v>
      </c>
      <c r="G538" s="66"/>
      <c r="H538"/>
      <c r="I538"/>
      <c r="J538" s="29">
        <v>0</v>
      </c>
      <c r="K538" s="114">
        <v>1624</v>
      </c>
      <c r="L538" s="115">
        <v>1628</v>
      </c>
      <c r="M538" s="240" t="str">
        <f>CONCATENATE(LEFT(K538,3),"0")</f>
        <v>1620</v>
      </c>
      <c r="N538" s="240" t="str">
        <f>CONCATENATE(LEFT(L538,3),"0")</f>
        <v>1620</v>
      </c>
      <c r="O538" s="30">
        <f>L538-K538</f>
        <v>4</v>
      </c>
      <c r="P538" s="27">
        <v>0</v>
      </c>
      <c r="Q538" s="27">
        <v>0</v>
      </c>
      <c r="R538"/>
      <c r="S538" s="248"/>
      <c r="T538" s="35" t="s">
        <v>103</v>
      </c>
      <c r="U538" s="104">
        <v>51.0167</v>
      </c>
      <c r="V538" s="124">
        <v>4.4667000000000003</v>
      </c>
      <c r="W538" s="32">
        <v>0</v>
      </c>
      <c r="X538" s="33">
        <v>0</v>
      </c>
      <c r="Y538" s="127">
        <v>0</v>
      </c>
      <c r="Z538" s="133"/>
      <c r="AA538" s="249"/>
      <c r="AB538"/>
      <c r="AC538"/>
      <c r="AD538" s="249"/>
      <c r="AE538"/>
      <c r="AF538" s="248"/>
      <c r="AG538" s="249"/>
      <c r="AH538"/>
      <c r="AI538" s="248"/>
      <c r="AJ538" s="249"/>
      <c r="AK538"/>
      <c r="AL538" s="248"/>
      <c r="AM538" s="251"/>
      <c r="AN538" s="250"/>
      <c r="AO538"/>
      <c r="AP538"/>
      <c r="AQ538"/>
      <c r="AR538"/>
      <c r="AS538"/>
      <c r="AT538" s="249"/>
      <c r="AU538" s="248"/>
      <c r="AV538" s="249"/>
      <c r="AW538" s="248"/>
      <c r="AX538" s="249"/>
      <c r="AY538" s="249">
        <v>1</v>
      </c>
      <c r="AZ538" s="162">
        <f>IF(AND(K538&lt;=1570,L538&gt;=1540),1,0)</f>
        <v>0</v>
      </c>
      <c r="BA538" s="162">
        <f>IF(AND(K538&lt;=1608,L538&gt;=1571),1,0)</f>
        <v>0</v>
      </c>
      <c r="BB538" s="162">
        <f>IF(AND(K538&lt;=1621,L538&gt;=1609),1,0)</f>
        <v>0</v>
      </c>
      <c r="BC538" s="162">
        <f>IF(AND(K538&lt;=1648,L538&gt;=1622),1,0)</f>
        <v>1</v>
      </c>
      <c r="BD538" s="162">
        <f>IF(AND(K538&lt;=1680,L538&gt;=1649),1,0)</f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 s="209" t="str">
        <f t="shared" si="40"/>
        <v>Notactive</v>
      </c>
      <c r="BK538" s="209" t="str">
        <f t="shared" si="41"/>
        <v>Notactive</v>
      </c>
      <c r="BL538" s="209" t="str">
        <f t="shared" si="42"/>
        <v>Notactive</v>
      </c>
      <c r="BM538" s="209" t="str">
        <f t="shared" si="43"/>
        <v>Stayer</v>
      </c>
      <c r="BN538" s="209" t="str">
        <f t="shared" si="44"/>
        <v>Notactive</v>
      </c>
    </row>
    <row r="539" spans="1:66" ht="12" customHeight="1">
      <c r="A539" s="118" t="s">
        <v>3182</v>
      </c>
      <c r="B539" s="118" t="s">
        <v>3183</v>
      </c>
      <c r="C539" s="244" t="s">
        <v>3181</v>
      </c>
      <c r="D539" s="245" t="s">
        <v>4163</v>
      </c>
      <c r="E539" s="245"/>
      <c r="F539" s="66" t="s">
        <v>74</v>
      </c>
      <c r="G539" s="66"/>
      <c r="H539"/>
      <c r="I539"/>
      <c r="J539" s="29">
        <v>0</v>
      </c>
      <c r="K539" s="114">
        <v>1624</v>
      </c>
      <c r="L539" s="115">
        <v>1628</v>
      </c>
      <c r="M539" s="240" t="str">
        <f>CONCATENATE(LEFT(K539,3),"0")</f>
        <v>1620</v>
      </c>
      <c r="N539" s="240" t="str">
        <f>CONCATENATE(LEFT(L539,3),"0")</f>
        <v>1620</v>
      </c>
      <c r="O539" s="30">
        <f>L539-K539</f>
        <v>4</v>
      </c>
      <c r="P539" s="27">
        <v>0</v>
      </c>
      <c r="Q539" s="27">
        <v>0</v>
      </c>
      <c r="R539"/>
      <c r="S539" s="248"/>
      <c r="T539" s="35" t="s">
        <v>103</v>
      </c>
      <c r="U539" s="104">
        <v>51.0167</v>
      </c>
      <c r="V539" s="124">
        <v>4.4667000000000003</v>
      </c>
      <c r="W539" s="32">
        <v>0</v>
      </c>
      <c r="X539" s="33">
        <v>0</v>
      </c>
      <c r="Y539" s="127">
        <v>0</v>
      </c>
      <c r="Z539" s="133"/>
      <c r="AA539" s="249"/>
      <c r="AB539"/>
      <c r="AC539"/>
      <c r="AD539" s="249"/>
      <c r="AE539"/>
      <c r="AF539" s="248"/>
      <c r="AG539" s="249"/>
      <c r="AH539"/>
      <c r="AI539" s="248"/>
      <c r="AJ539" s="249"/>
      <c r="AK539"/>
      <c r="AL539" s="248"/>
      <c r="AM539" s="251"/>
      <c r="AN539" s="250"/>
      <c r="AO539"/>
      <c r="AP539"/>
      <c r="AQ539"/>
      <c r="AR539"/>
      <c r="AS539"/>
      <c r="AT539" s="249"/>
      <c r="AU539" s="248"/>
      <c r="AV539" s="249"/>
      <c r="AW539" s="248"/>
      <c r="AX539" s="249"/>
      <c r="AY539" s="249">
        <v>1</v>
      </c>
      <c r="AZ539" s="162">
        <f>IF(AND(K539&lt;=1570,L539&gt;=1540),1,0)</f>
        <v>0</v>
      </c>
      <c r="BA539" s="162">
        <f>IF(AND(K539&lt;=1608,L539&gt;=1571),1,0)</f>
        <v>0</v>
      </c>
      <c r="BB539" s="162">
        <f>IF(AND(K539&lt;=1621,L539&gt;=1609),1,0)</f>
        <v>0</v>
      </c>
      <c r="BC539" s="162">
        <f>IF(AND(K539&lt;=1648,L539&gt;=1622),1,0)</f>
        <v>1</v>
      </c>
      <c r="BD539" s="162">
        <f>IF(AND(K539&lt;=1680,L539&gt;=1649),1,0)</f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 s="209" t="str">
        <f t="shared" si="40"/>
        <v>Notactive</v>
      </c>
      <c r="BK539" s="209" t="str">
        <f t="shared" si="41"/>
        <v>Notactive</v>
      </c>
      <c r="BL539" s="209" t="str">
        <f t="shared" si="42"/>
        <v>Notactive</v>
      </c>
      <c r="BM539" s="209" t="str">
        <f t="shared" si="43"/>
        <v>Stayer</v>
      </c>
      <c r="BN539" s="209" t="str">
        <f t="shared" si="44"/>
        <v>Notactive</v>
      </c>
    </row>
    <row r="540" spans="1:66" ht="12" customHeight="1">
      <c r="A540" s="118" t="s">
        <v>3185</v>
      </c>
      <c r="B540" s="118" t="s">
        <v>3186</v>
      </c>
      <c r="C540" s="242" t="s">
        <v>3184</v>
      </c>
      <c r="D540" s="245" t="s">
        <v>4163</v>
      </c>
      <c r="E540" s="246"/>
      <c r="F540" s="66" t="s">
        <v>43</v>
      </c>
      <c r="G540" s="66"/>
      <c r="H540"/>
      <c r="I540"/>
      <c r="J540" s="29">
        <v>0</v>
      </c>
      <c r="K540" s="114">
        <v>1625</v>
      </c>
      <c r="L540" s="115">
        <v>1629</v>
      </c>
      <c r="M540" s="240" t="str">
        <f>CONCATENATE(LEFT(K540,3),"0")</f>
        <v>1620</v>
      </c>
      <c r="N540" s="240" t="str">
        <f>CONCATENATE(LEFT(L540,3),"0")</f>
        <v>1620</v>
      </c>
      <c r="O540" s="30">
        <f>L540-K540</f>
        <v>4</v>
      </c>
      <c r="P540" s="27">
        <v>0</v>
      </c>
      <c r="Q540" s="27">
        <v>0</v>
      </c>
      <c r="R540"/>
      <c r="S540" s="248"/>
      <c r="T540" s="35" t="s">
        <v>103</v>
      </c>
      <c r="U540" s="104">
        <v>51.0167</v>
      </c>
      <c r="V540" s="124">
        <v>4.4667000000000003</v>
      </c>
      <c r="W540" s="32">
        <v>0</v>
      </c>
      <c r="X540" s="33">
        <v>0</v>
      </c>
      <c r="Y540" s="127">
        <v>0</v>
      </c>
      <c r="Z540" s="133"/>
      <c r="AA540" s="249"/>
      <c r="AB540"/>
      <c r="AC540"/>
      <c r="AD540" s="249"/>
      <c r="AE540"/>
      <c r="AF540" s="248"/>
      <c r="AG540" s="249"/>
      <c r="AH540"/>
      <c r="AI540" s="248"/>
      <c r="AJ540" s="249"/>
      <c r="AK540"/>
      <c r="AL540" s="248"/>
      <c r="AM540" s="251"/>
      <c r="AN540" s="250"/>
      <c r="AO540"/>
      <c r="AP540"/>
      <c r="AQ540"/>
      <c r="AR540"/>
      <c r="AS540"/>
      <c r="AT540" s="249"/>
      <c r="AU540" s="248"/>
      <c r="AV540" s="249"/>
      <c r="AW540" s="248"/>
      <c r="AX540" s="249"/>
      <c r="AY540" s="249">
        <v>1</v>
      </c>
      <c r="AZ540" s="162">
        <f>IF(AND(K540&lt;=1570,L540&gt;=1540),1,0)</f>
        <v>0</v>
      </c>
      <c r="BA540" s="162">
        <f>IF(AND(K540&lt;=1608,L540&gt;=1571),1,0)</f>
        <v>0</v>
      </c>
      <c r="BB540" s="162">
        <f>IF(AND(K540&lt;=1621,L540&gt;=1609),1,0)</f>
        <v>0</v>
      </c>
      <c r="BC540" s="162">
        <f>IF(AND(K540&lt;=1648,L540&gt;=1622),1,0)</f>
        <v>1</v>
      </c>
      <c r="BD540" s="162">
        <f>IF(AND(K540&lt;=1680,L540&gt;=1649),1,0)</f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 s="209" t="str">
        <f t="shared" si="40"/>
        <v>Notactive</v>
      </c>
      <c r="BK540" s="209" t="str">
        <f t="shared" si="41"/>
        <v>Notactive</v>
      </c>
      <c r="BL540" s="209" t="str">
        <f t="shared" si="42"/>
        <v>Notactive</v>
      </c>
      <c r="BM540" s="209" t="str">
        <f t="shared" si="43"/>
        <v>Stayer</v>
      </c>
      <c r="BN540" s="209" t="str">
        <f t="shared" si="44"/>
        <v>Notactive</v>
      </c>
    </row>
    <row r="541" spans="1:66" ht="12" customHeight="1">
      <c r="A541" s="118" t="s">
        <v>3188</v>
      </c>
      <c r="B541" s="118" t="s">
        <v>3189</v>
      </c>
      <c r="C541" s="244" t="s">
        <v>3187</v>
      </c>
      <c r="D541" s="245" t="s">
        <v>4163</v>
      </c>
      <c r="E541" s="245"/>
      <c r="F541" s="114" t="s">
        <v>344</v>
      </c>
      <c r="G541" s="114"/>
      <c r="H541"/>
      <c r="I541"/>
      <c r="J541" s="29">
        <v>0</v>
      </c>
      <c r="K541" s="114">
        <v>1625</v>
      </c>
      <c r="L541" s="115">
        <v>1629</v>
      </c>
      <c r="M541" s="240" t="str">
        <f>CONCATENATE(LEFT(K541,3),"0")</f>
        <v>1620</v>
      </c>
      <c r="N541" s="240" t="str">
        <f>CONCATENATE(LEFT(L541,3),"0")</f>
        <v>1620</v>
      </c>
      <c r="O541" s="30">
        <f>L541-K541</f>
        <v>4</v>
      </c>
      <c r="P541" s="27">
        <v>0</v>
      </c>
      <c r="Q541" s="27">
        <v>0</v>
      </c>
      <c r="R541"/>
      <c r="S541" s="248"/>
      <c r="T541" s="35" t="s">
        <v>103</v>
      </c>
      <c r="U541" s="104">
        <v>51.0167</v>
      </c>
      <c r="V541" s="124">
        <v>4.4667000000000003</v>
      </c>
      <c r="W541" s="32">
        <v>0</v>
      </c>
      <c r="X541" s="33">
        <v>0</v>
      </c>
      <c r="Y541" s="127">
        <v>0</v>
      </c>
      <c r="Z541" s="133"/>
      <c r="AA541" s="249"/>
      <c r="AB541"/>
      <c r="AC541"/>
      <c r="AD541" s="249"/>
      <c r="AE541"/>
      <c r="AF541" s="248"/>
      <c r="AG541" s="249"/>
      <c r="AH541"/>
      <c r="AI541" s="248"/>
      <c r="AJ541" s="249"/>
      <c r="AK541"/>
      <c r="AL541" s="248"/>
      <c r="AM541" s="251"/>
      <c r="AN541" s="250"/>
      <c r="AO541"/>
      <c r="AP541"/>
      <c r="AQ541"/>
      <c r="AR541"/>
      <c r="AS541"/>
      <c r="AT541" s="249"/>
      <c r="AU541" s="248"/>
      <c r="AV541" s="249"/>
      <c r="AW541" s="248"/>
      <c r="AX541" s="249"/>
      <c r="AY541" s="249">
        <v>1</v>
      </c>
      <c r="AZ541" s="162">
        <f>IF(AND(K541&lt;=1570,L541&gt;=1540),1,0)</f>
        <v>0</v>
      </c>
      <c r="BA541" s="162">
        <f>IF(AND(K541&lt;=1608,L541&gt;=1571),1,0)</f>
        <v>0</v>
      </c>
      <c r="BB541" s="162">
        <f>IF(AND(K541&lt;=1621,L541&gt;=1609),1,0)</f>
        <v>0</v>
      </c>
      <c r="BC541" s="162">
        <f>IF(AND(K541&lt;=1648,L541&gt;=1622),1,0)</f>
        <v>1</v>
      </c>
      <c r="BD541" s="162">
        <f>IF(AND(K541&lt;=1680,L541&gt;=1649),1,0)</f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 s="209" t="str">
        <f t="shared" si="40"/>
        <v>Notactive</v>
      </c>
      <c r="BK541" s="209" t="str">
        <f t="shared" si="41"/>
        <v>Notactive</v>
      </c>
      <c r="BL541" s="209" t="str">
        <f t="shared" si="42"/>
        <v>Notactive</v>
      </c>
      <c r="BM541" s="209" t="str">
        <f t="shared" si="43"/>
        <v>Stayer</v>
      </c>
      <c r="BN541" s="209" t="str">
        <f t="shared" si="44"/>
        <v>Notactive</v>
      </c>
    </row>
    <row r="542" spans="1:66" ht="12" customHeight="1">
      <c r="A542" s="118" t="s">
        <v>3191</v>
      </c>
      <c r="B542" s="118" t="s">
        <v>3192</v>
      </c>
      <c r="C542" s="242" t="s">
        <v>3190</v>
      </c>
      <c r="D542" s="245" t="s">
        <v>4163</v>
      </c>
      <c r="E542" s="246"/>
      <c r="F542" s="66" t="s">
        <v>74</v>
      </c>
      <c r="G542" s="66"/>
      <c r="H542"/>
      <c r="I542"/>
      <c r="J542" s="29">
        <v>0</v>
      </c>
      <c r="K542" s="114">
        <v>1625</v>
      </c>
      <c r="L542" s="115">
        <v>1629</v>
      </c>
      <c r="M542" s="240" t="str">
        <f>CONCATENATE(LEFT(K542,3),"0")</f>
        <v>1620</v>
      </c>
      <c r="N542" s="240" t="str">
        <f>CONCATENATE(LEFT(L542,3),"0")</f>
        <v>1620</v>
      </c>
      <c r="O542" s="30">
        <f>L542-K542</f>
        <v>4</v>
      </c>
      <c r="P542" s="27">
        <v>0</v>
      </c>
      <c r="Q542" s="27">
        <v>0</v>
      </c>
      <c r="R542"/>
      <c r="S542" s="248"/>
      <c r="T542" s="35" t="s">
        <v>103</v>
      </c>
      <c r="U542" s="104">
        <v>51.0167</v>
      </c>
      <c r="V542" s="124">
        <v>4.4667000000000003</v>
      </c>
      <c r="W542" s="32">
        <v>0</v>
      </c>
      <c r="X542" s="33">
        <v>0</v>
      </c>
      <c r="Y542" s="127">
        <v>0</v>
      </c>
      <c r="Z542" s="133"/>
      <c r="AA542" s="249"/>
      <c r="AB542"/>
      <c r="AC542"/>
      <c r="AD542" s="249"/>
      <c r="AE542"/>
      <c r="AF542" s="248"/>
      <c r="AG542" s="249"/>
      <c r="AH542"/>
      <c r="AI542" s="248"/>
      <c r="AJ542" s="249"/>
      <c r="AK542"/>
      <c r="AL542" s="248"/>
      <c r="AM542" s="251"/>
      <c r="AN542" s="250"/>
      <c r="AO542"/>
      <c r="AP542"/>
      <c r="AQ542"/>
      <c r="AR542"/>
      <c r="AS542"/>
      <c r="AT542" s="249"/>
      <c r="AU542" s="248"/>
      <c r="AV542" s="249"/>
      <c r="AW542" s="248"/>
      <c r="AX542" s="249"/>
      <c r="AY542" s="249">
        <v>1</v>
      </c>
      <c r="AZ542" s="162">
        <f>IF(AND(K542&lt;=1570,L542&gt;=1540),1,0)</f>
        <v>0</v>
      </c>
      <c r="BA542" s="162">
        <f>IF(AND(K542&lt;=1608,L542&gt;=1571),1,0)</f>
        <v>0</v>
      </c>
      <c r="BB542" s="162">
        <f>IF(AND(K542&lt;=1621,L542&gt;=1609),1,0)</f>
        <v>0</v>
      </c>
      <c r="BC542" s="162">
        <f>IF(AND(K542&lt;=1648,L542&gt;=1622),1,0)</f>
        <v>1</v>
      </c>
      <c r="BD542" s="162">
        <f>IF(AND(K542&lt;=1680,L542&gt;=1649),1,0)</f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 s="209" t="str">
        <f t="shared" si="40"/>
        <v>Notactive</v>
      </c>
      <c r="BK542" s="209" t="str">
        <f t="shared" si="41"/>
        <v>Notactive</v>
      </c>
      <c r="BL542" s="209" t="str">
        <f t="shared" si="42"/>
        <v>Notactive</v>
      </c>
      <c r="BM542" s="209" t="str">
        <f t="shared" si="43"/>
        <v>Stayer</v>
      </c>
      <c r="BN542" s="209" t="str">
        <f t="shared" si="44"/>
        <v>Notactive</v>
      </c>
    </row>
    <row r="543" spans="1:66" ht="12" customHeight="1">
      <c r="A543" s="118" t="s">
        <v>3194</v>
      </c>
      <c r="B543" s="118" t="s">
        <v>3079</v>
      </c>
      <c r="C543" s="244" t="s">
        <v>3193</v>
      </c>
      <c r="D543" s="245" t="s">
        <v>4163</v>
      </c>
      <c r="E543" s="245"/>
      <c r="F543" s="66" t="s">
        <v>223</v>
      </c>
      <c r="G543" s="66"/>
      <c r="H543"/>
      <c r="I543"/>
      <c r="J543" s="29">
        <v>0</v>
      </c>
      <c r="K543" s="114">
        <v>1625</v>
      </c>
      <c r="L543" s="115">
        <v>1629</v>
      </c>
      <c r="M543" s="240" t="str">
        <f>CONCATENATE(LEFT(K543,3),"0")</f>
        <v>1620</v>
      </c>
      <c r="N543" s="240" t="str">
        <f>CONCATENATE(LEFT(L543,3),"0")</f>
        <v>1620</v>
      </c>
      <c r="O543" s="30">
        <f>L543-K543</f>
        <v>4</v>
      </c>
      <c r="P543" s="27">
        <v>0</v>
      </c>
      <c r="Q543" s="27">
        <v>0</v>
      </c>
      <c r="R543"/>
      <c r="S543" s="248"/>
      <c r="T543" s="35" t="s">
        <v>103</v>
      </c>
      <c r="U543" s="104">
        <v>51.0167</v>
      </c>
      <c r="V543" s="124">
        <v>4.4667000000000003</v>
      </c>
      <c r="W543" s="32">
        <v>0</v>
      </c>
      <c r="X543" s="33">
        <v>0</v>
      </c>
      <c r="Y543" s="127">
        <v>0</v>
      </c>
      <c r="Z543" s="133"/>
      <c r="AA543" s="249"/>
      <c r="AB543"/>
      <c r="AC543"/>
      <c r="AD543" s="249"/>
      <c r="AE543"/>
      <c r="AF543" s="248"/>
      <c r="AG543" s="249"/>
      <c r="AH543"/>
      <c r="AI543" s="248"/>
      <c r="AJ543" s="249"/>
      <c r="AK543"/>
      <c r="AL543" s="248"/>
      <c r="AM543" s="251"/>
      <c r="AN543" s="250"/>
      <c r="AO543"/>
      <c r="AP543"/>
      <c r="AQ543"/>
      <c r="AR543"/>
      <c r="AS543"/>
      <c r="AT543" s="249"/>
      <c r="AU543" s="248"/>
      <c r="AV543" s="249"/>
      <c r="AW543" s="248"/>
      <c r="AX543" s="249"/>
      <c r="AY543" s="249">
        <v>1</v>
      </c>
      <c r="AZ543" s="162">
        <f>IF(AND(K543&lt;=1570,L543&gt;=1540),1,0)</f>
        <v>0</v>
      </c>
      <c r="BA543" s="162">
        <f>IF(AND(K543&lt;=1608,L543&gt;=1571),1,0)</f>
        <v>0</v>
      </c>
      <c r="BB543" s="162">
        <f>IF(AND(K543&lt;=1621,L543&gt;=1609),1,0)</f>
        <v>0</v>
      </c>
      <c r="BC543" s="162">
        <f>IF(AND(K543&lt;=1648,L543&gt;=1622),1,0)</f>
        <v>1</v>
      </c>
      <c r="BD543" s="162">
        <f>IF(AND(K543&lt;=1680,L543&gt;=1649),1,0)</f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 s="209" t="str">
        <f t="shared" si="40"/>
        <v>Notactive</v>
      </c>
      <c r="BK543" s="209" t="str">
        <f t="shared" si="41"/>
        <v>Notactive</v>
      </c>
      <c r="BL543" s="209" t="str">
        <f t="shared" si="42"/>
        <v>Notactive</v>
      </c>
      <c r="BM543" s="209" t="str">
        <f t="shared" si="43"/>
        <v>Stayer</v>
      </c>
      <c r="BN543" s="209" t="str">
        <f t="shared" si="44"/>
        <v>Notactive</v>
      </c>
    </row>
    <row r="544" spans="1:66" ht="12" customHeight="1">
      <c r="A544" s="118" t="s">
        <v>3196</v>
      </c>
      <c r="B544" s="118" t="s">
        <v>1712</v>
      </c>
      <c r="C544" s="242" t="s">
        <v>3195</v>
      </c>
      <c r="D544" s="245" t="s">
        <v>4163</v>
      </c>
      <c r="E544" s="246"/>
      <c r="F544" s="114" t="s">
        <v>344</v>
      </c>
      <c r="G544" s="114"/>
      <c r="H544"/>
      <c r="I544"/>
      <c r="J544" s="29">
        <v>0</v>
      </c>
      <c r="K544" s="114">
        <v>1625</v>
      </c>
      <c r="L544" s="115">
        <v>1629</v>
      </c>
      <c r="M544" s="240" t="str">
        <f>CONCATENATE(LEFT(K544,3),"0")</f>
        <v>1620</v>
      </c>
      <c r="N544" s="240" t="str">
        <f>CONCATENATE(LEFT(L544,3),"0")</f>
        <v>1620</v>
      </c>
      <c r="O544" s="30">
        <f>L544-K544</f>
        <v>4</v>
      </c>
      <c r="P544" s="27">
        <v>0</v>
      </c>
      <c r="Q544" s="27">
        <v>0</v>
      </c>
      <c r="R544"/>
      <c r="S544" s="248"/>
      <c r="T544" s="35" t="s">
        <v>103</v>
      </c>
      <c r="U544" s="104">
        <v>51.0167</v>
      </c>
      <c r="V544" s="124">
        <v>4.4667000000000003</v>
      </c>
      <c r="W544" s="32">
        <v>0</v>
      </c>
      <c r="X544" s="33">
        <v>0</v>
      </c>
      <c r="Y544" s="127">
        <v>0</v>
      </c>
      <c r="Z544" s="133"/>
      <c r="AA544" s="249"/>
      <c r="AB544"/>
      <c r="AC544"/>
      <c r="AD544" s="249"/>
      <c r="AE544"/>
      <c r="AF544" s="248"/>
      <c r="AG544" s="249"/>
      <c r="AH544"/>
      <c r="AI544" s="248"/>
      <c r="AJ544" s="249"/>
      <c r="AK544"/>
      <c r="AL544" s="248"/>
      <c r="AM544" s="251"/>
      <c r="AN544" s="250"/>
      <c r="AO544"/>
      <c r="AP544"/>
      <c r="AQ544"/>
      <c r="AR544"/>
      <c r="AS544"/>
      <c r="AT544" s="249"/>
      <c r="AU544" s="248"/>
      <c r="AV544" s="249"/>
      <c r="AW544" s="248"/>
      <c r="AX544" s="249"/>
      <c r="AY544" s="249">
        <v>1</v>
      </c>
      <c r="AZ544" s="162">
        <f>IF(AND(K544&lt;=1570,L544&gt;=1540),1,0)</f>
        <v>0</v>
      </c>
      <c r="BA544" s="162">
        <f>IF(AND(K544&lt;=1608,L544&gt;=1571),1,0)</f>
        <v>0</v>
      </c>
      <c r="BB544" s="162">
        <f>IF(AND(K544&lt;=1621,L544&gt;=1609),1,0)</f>
        <v>0</v>
      </c>
      <c r="BC544" s="162">
        <f>IF(AND(K544&lt;=1648,L544&gt;=1622),1,0)</f>
        <v>1</v>
      </c>
      <c r="BD544" s="162">
        <f>IF(AND(K544&lt;=1680,L544&gt;=1649),1,0)</f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 s="209" t="str">
        <f t="shared" si="40"/>
        <v>Notactive</v>
      </c>
      <c r="BK544" s="209" t="str">
        <f t="shared" si="41"/>
        <v>Notactive</v>
      </c>
      <c r="BL544" s="209" t="str">
        <f t="shared" si="42"/>
        <v>Notactive</v>
      </c>
      <c r="BM544" s="209" t="str">
        <f t="shared" si="43"/>
        <v>Stayer</v>
      </c>
      <c r="BN544" s="209" t="str">
        <f t="shared" si="44"/>
        <v>Notactive</v>
      </c>
    </row>
    <row r="545" spans="1:66" ht="12" customHeight="1">
      <c r="A545" s="118" t="s">
        <v>3198</v>
      </c>
      <c r="B545" s="118" t="s">
        <v>2852</v>
      </c>
      <c r="C545" s="244" t="s">
        <v>3197</v>
      </c>
      <c r="D545" s="245" t="s">
        <v>4163</v>
      </c>
      <c r="E545" s="245"/>
      <c r="F545" s="66" t="s">
        <v>156</v>
      </c>
      <c r="G545" s="66"/>
      <c r="H545"/>
      <c r="I545"/>
      <c r="J545" s="29">
        <v>0</v>
      </c>
      <c r="K545" s="114">
        <v>1625</v>
      </c>
      <c r="L545" s="115">
        <v>1629</v>
      </c>
      <c r="M545" s="240" t="str">
        <f>CONCATENATE(LEFT(K545,3),"0")</f>
        <v>1620</v>
      </c>
      <c r="N545" s="240" t="str">
        <f>CONCATENATE(LEFT(L545,3),"0")</f>
        <v>1620</v>
      </c>
      <c r="O545" s="30">
        <f>L545-K545</f>
        <v>4</v>
      </c>
      <c r="P545" s="27">
        <v>0</v>
      </c>
      <c r="Q545" s="27">
        <v>0</v>
      </c>
      <c r="R545"/>
      <c r="S545" s="248"/>
      <c r="T545" s="35" t="s">
        <v>103</v>
      </c>
      <c r="U545" s="104">
        <v>51.0167</v>
      </c>
      <c r="V545" s="124">
        <v>4.4667000000000003</v>
      </c>
      <c r="W545" s="32">
        <v>0</v>
      </c>
      <c r="X545" s="33">
        <v>0</v>
      </c>
      <c r="Y545" s="127">
        <v>0</v>
      </c>
      <c r="Z545" s="133"/>
      <c r="AA545" s="249"/>
      <c r="AB545"/>
      <c r="AC545"/>
      <c r="AD545" s="249"/>
      <c r="AE545"/>
      <c r="AF545" s="248"/>
      <c r="AG545" s="249"/>
      <c r="AH545"/>
      <c r="AI545" s="248"/>
      <c r="AJ545" s="249"/>
      <c r="AK545"/>
      <c r="AL545" s="248"/>
      <c r="AM545" s="251"/>
      <c r="AN545" s="250"/>
      <c r="AO545"/>
      <c r="AP545"/>
      <c r="AQ545"/>
      <c r="AR545"/>
      <c r="AS545"/>
      <c r="AT545" s="249"/>
      <c r="AU545" s="248"/>
      <c r="AV545" s="249"/>
      <c r="AW545" s="248"/>
      <c r="AX545" s="249"/>
      <c r="AY545" s="249">
        <v>1</v>
      </c>
      <c r="AZ545" s="162">
        <f>IF(AND(K545&lt;=1570,L545&gt;=1540),1,0)</f>
        <v>0</v>
      </c>
      <c r="BA545" s="162">
        <f>IF(AND(K545&lt;=1608,L545&gt;=1571),1,0)</f>
        <v>0</v>
      </c>
      <c r="BB545" s="162">
        <f>IF(AND(K545&lt;=1621,L545&gt;=1609),1,0)</f>
        <v>0</v>
      </c>
      <c r="BC545" s="162">
        <f>IF(AND(K545&lt;=1648,L545&gt;=1622),1,0)</f>
        <v>1</v>
      </c>
      <c r="BD545" s="162">
        <f>IF(AND(K545&lt;=1680,L545&gt;=1649),1,0)</f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 s="209" t="str">
        <f t="shared" si="40"/>
        <v>Notactive</v>
      </c>
      <c r="BK545" s="209" t="str">
        <f t="shared" si="41"/>
        <v>Notactive</v>
      </c>
      <c r="BL545" s="209" t="str">
        <f t="shared" si="42"/>
        <v>Notactive</v>
      </c>
      <c r="BM545" s="209" t="str">
        <f t="shared" si="43"/>
        <v>Stayer</v>
      </c>
      <c r="BN545" s="209" t="str">
        <f t="shared" si="44"/>
        <v>Notactive</v>
      </c>
    </row>
    <row r="546" spans="1:66" ht="12" customHeight="1">
      <c r="A546" s="118" t="s">
        <v>3200</v>
      </c>
      <c r="B546" s="118" t="s">
        <v>2889</v>
      </c>
      <c r="C546" s="242" t="s">
        <v>3199</v>
      </c>
      <c r="D546" s="245" t="s">
        <v>4163</v>
      </c>
      <c r="E546" s="246"/>
      <c r="F546" s="66" t="s">
        <v>74</v>
      </c>
      <c r="G546" s="66"/>
      <c r="H546"/>
      <c r="I546"/>
      <c r="J546" s="29">
        <v>0</v>
      </c>
      <c r="K546" s="114">
        <v>1625</v>
      </c>
      <c r="L546" s="115">
        <v>1629</v>
      </c>
      <c r="M546" s="240" t="str">
        <f>CONCATENATE(LEFT(K546,3),"0")</f>
        <v>1620</v>
      </c>
      <c r="N546" s="240" t="str">
        <f>CONCATENATE(LEFT(L546,3),"0")</f>
        <v>1620</v>
      </c>
      <c r="O546" s="30">
        <f>L546-K546</f>
        <v>4</v>
      </c>
      <c r="P546" s="27">
        <v>0</v>
      </c>
      <c r="Q546" s="27">
        <v>0</v>
      </c>
      <c r="R546"/>
      <c r="S546" s="248"/>
      <c r="T546" s="35" t="s">
        <v>103</v>
      </c>
      <c r="U546" s="104">
        <v>51.0167</v>
      </c>
      <c r="V546" s="124">
        <v>4.4667000000000003</v>
      </c>
      <c r="W546" s="32">
        <v>0</v>
      </c>
      <c r="X546" s="33">
        <v>0</v>
      </c>
      <c r="Y546" s="127">
        <v>0</v>
      </c>
      <c r="Z546" s="133"/>
      <c r="AA546" s="249"/>
      <c r="AB546"/>
      <c r="AC546"/>
      <c r="AD546" s="249"/>
      <c r="AE546"/>
      <c r="AF546" s="248"/>
      <c r="AG546" s="249"/>
      <c r="AH546"/>
      <c r="AI546" s="248"/>
      <c r="AJ546" s="249"/>
      <c r="AK546"/>
      <c r="AL546" s="248"/>
      <c r="AM546" s="251"/>
      <c r="AN546" s="250"/>
      <c r="AO546"/>
      <c r="AP546"/>
      <c r="AQ546"/>
      <c r="AR546"/>
      <c r="AS546"/>
      <c r="AT546" s="249"/>
      <c r="AU546" s="248"/>
      <c r="AV546" s="249"/>
      <c r="AW546" s="248"/>
      <c r="AX546" s="249"/>
      <c r="AY546" s="249">
        <v>1</v>
      </c>
      <c r="AZ546" s="162">
        <f>IF(AND(K546&lt;=1570,L546&gt;=1540),1,0)</f>
        <v>0</v>
      </c>
      <c r="BA546" s="162">
        <f>IF(AND(K546&lt;=1608,L546&gt;=1571),1,0)</f>
        <v>0</v>
      </c>
      <c r="BB546" s="162">
        <f>IF(AND(K546&lt;=1621,L546&gt;=1609),1,0)</f>
        <v>0</v>
      </c>
      <c r="BC546" s="162">
        <f>IF(AND(K546&lt;=1648,L546&gt;=1622),1,0)</f>
        <v>1</v>
      </c>
      <c r="BD546" s="162">
        <f>IF(AND(K546&lt;=1680,L546&gt;=1649),1,0)</f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 s="209" t="str">
        <f t="shared" si="40"/>
        <v>Notactive</v>
      </c>
      <c r="BK546" s="209" t="str">
        <f t="shared" si="41"/>
        <v>Notactive</v>
      </c>
      <c r="BL546" s="209" t="str">
        <f t="shared" si="42"/>
        <v>Notactive</v>
      </c>
      <c r="BM546" s="209" t="str">
        <f t="shared" si="43"/>
        <v>Stayer</v>
      </c>
      <c r="BN546" s="209" t="str">
        <f t="shared" si="44"/>
        <v>Notactive</v>
      </c>
    </row>
    <row r="547" spans="1:66" ht="12" customHeight="1">
      <c r="A547" s="118" t="s">
        <v>3202</v>
      </c>
      <c r="B547" s="118" t="s">
        <v>3203</v>
      </c>
      <c r="C547" s="244" t="s">
        <v>3201</v>
      </c>
      <c r="D547" s="245" t="s">
        <v>4163</v>
      </c>
      <c r="E547" s="245"/>
      <c r="F547" s="66" t="s">
        <v>74</v>
      </c>
      <c r="G547" s="66"/>
      <c r="H547"/>
      <c r="I547"/>
      <c r="J547" s="29">
        <v>0</v>
      </c>
      <c r="K547" s="114">
        <v>1626</v>
      </c>
      <c r="L547" s="115">
        <v>1630</v>
      </c>
      <c r="M547" s="240" t="str">
        <f>CONCATENATE(LEFT(K547,3),"0")</f>
        <v>1620</v>
      </c>
      <c r="N547" s="240" t="str">
        <f>CONCATENATE(LEFT(L547,3),"0")</f>
        <v>1630</v>
      </c>
      <c r="O547" s="30">
        <f>L547-K547</f>
        <v>4</v>
      </c>
      <c r="P547" s="27">
        <v>0</v>
      </c>
      <c r="Q547" s="27">
        <v>0</v>
      </c>
      <c r="R547"/>
      <c r="S547" s="248"/>
      <c r="T547" s="35" t="s">
        <v>103</v>
      </c>
      <c r="U547" s="104">
        <v>51.0167</v>
      </c>
      <c r="V547" s="124">
        <v>4.4667000000000003</v>
      </c>
      <c r="W547" s="32">
        <v>0</v>
      </c>
      <c r="X547" s="33">
        <v>0</v>
      </c>
      <c r="Y547" s="127">
        <v>0</v>
      </c>
      <c r="Z547" s="133"/>
      <c r="AA547" s="249"/>
      <c r="AB547"/>
      <c r="AC547"/>
      <c r="AD547" s="249"/>
      <c r="AE547"/>
      <c r="AF547" s="248"/>
      <c r="AG547" s="249"/>
      <c r="AH547"/>
      <c r="AI547" s="248"/>
      <c r="AJ547" s="249"/>
      <c r="AK547"/>
      <c r="AL547" s="248"/>
      <c r="AM547" s="251"/>
      <c r="AN547" s="250"/>
      <c r="AO547"/>
      <c r="AP547"/>
      <c r="AQ547"/>
      <c r="AR547"/>
      <c r="AS547"/>
      <c r="AT547" s="249"/>
      <c r="AU547" s="248"/>
      <c r="AV547" s="249"/>
      <c r="AW547" s="248"/>
      <c r="AX547" s="249"/>
      <c r="AY547" s="249">
        <v>1</v>
      </c>
      <c r="AZ547" s="162">
        <f>IF(AND(K547&lt;=1570,L547&gt;=1540),1,0)</f>
        <v>0</v>
      </c>
      <c r="BA547" s="162">
        <f>IF(AND(K547&lt;=1608,L547&gt;=1571),1,0)</f>
        <v>0</v>
      </c>
      <c r="BB547" s="162">
        <f>IF(AND(K547&lt;=1621,L547&gt;=1609),1,0)</f>
        <v>0</v>
      </c>
      <c r="BC547" s="162">
        <f>IF(AND(K547&lt;=1648,L547&gt;=1622),1,0)</f>
        <v>1</v>
      </c>
      <c r="BD547" s="162">
        <f>IF(AND(K547&lt;=1680,L547&gt;=1649),1,0)</f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 s="209" t="str">
        <f t="shared" si="40"/>
        <v>Notactive</v>
      </c>
      <c r="BK547" s="209" t="str">
        <f t="shared" si="41"/>
        <v>Notactive</v>
      </c>
      <c r="BL547" s="209" t="str">
        <f t="shared" si="42"/>
        <v>Notactive</v>
      </c>
      <c r="BM547" s="209" t="str">
        <f t="shared" si="43"/>
        <v>Stayer</v>
      </c>
      <c r="BN547" s="209" t="str">
        <f t="shared" si="44"/>
        <v>Notactive</v>
      </c>
    </row>
    <row r="548" spans="1:66" ht="12" customHeight="1">
      <c r="A548" s="118" t="s">
        <v>3205</v>
      </c>
      <c r="B548" s="118" t="s">
        <v>1971</v>
      </c>
      <c r="C548" s="242" t="s">
        <v>3204</v>
      </c>
      <c r="D548" s="245" t="s">
        <v>4163</v>
      </c>
      <c r="E548" s="246"/>
      <c r="F548" s="66" t="s">
        <v>156</v>
      </c>
      <c r="G548" s="66"/>
      <c r="H548"/>
      <c r="I548"/>
      <c r="J548" s="29">
        <v>0</v>
      </c>
      <c r="K548" s="114">
        <v>1626</v>
      </c>
      <c r="L548" s="115">
        <v>1630</v>
      </c>
      <c r="M548" s="240" t="str">
        <f>CONCATENATE(LEFT(K548,3),"0")</f>
        <v>1620</v>
      </c>
      <c r="N548" s="240" t="str">
        <f>CONCATENATE(LEFT(L548,3),"0")</f>
        <v>1630</v>
      </c>
      <c r="O548" s="30">
        <f>L548-K548</f>
        <v>4</v>
      </c>
      <c r="P548" s="27">
        <v>0</v>
      </c>
      <c r="Q548" s="27">
        <v>0</v>
      </c>
      <c r="R548"/>
      <c r="S548" s="248"/>
      <c r="T548" s="35" t="s">
        <v>103</v>
      </c>
      <c r="U548" s="104">
        <v>51.0167</v>
      </c>
      <c r="V548" s="124">
        <v>4.4667000000000003</v>
      </c>
      <c r="W548" s="32">
        <v>0</v>
      </c>
      <c r="X548" s="33">
        <v>0</v>
      </c>
      <c r="Y548" s="127">
        <v>0</v>
      </c>
      <c r="Z548" s="133"/>
      <c r="AA548" s="249"/>
      <c r="AB548"/>
      <c r="AC548"/>
      <c r="AD548" s="249"/>
      <c r="AE548"/>
      <c r="AF548" s="248"/>
      <c r="AG548" s="249"/>
      <c r="AH548"/>
      <c r="AI548" s="248"/>
      <c r="AJ548" s="249"/>
      <c r="AK548"/>
      <c r="AL548" s="248"/>
      <c r="AM548" s="251"/>
      <c r="AN548" s="250"/>
      <c r="AO548"/>
      <c r="AP548"/>
      <c r="AQ548"/>
      <c r="AR548"/>
      <c r="AS548"/>
      <c r="AT548" s="249"/>
      <c r="AU548" s="248"/>
      <c r="AV548" s="249"/>
      <c r="AW548" s="248"/>
      <c r="AX548" s="249"/>
      <c r="AY548" s="249">
        <v>1</v>
      </c>
      <c r="AZ548" s="162">
        <f>IF(AND(K548&lt;=1570,L548&gt;=1540),1,0)</f>
        <v>0</v>
      </c>
      <c r="BA548" s="162">
        <f>IF(AND(K548&lt;=1608,L548&gt;=1571),1,0)</f>
        <v>0</v>
      </c>
      <c r="BB548" s="162">
        <f>IF(AND(K548&lt;=1621,L548&gt;=1609),1,0)</f>
        <v>0</v>
      </c>
      <c r="BC548" s="162">
        <f>IF(AND(K548&lt;=1648,L548&gt;=1622),1,0)</f>
        <v>1</v>
      </c>
      <c r="BD548" s="162">
        <f>IF(AND(K548&lt;=1680,L548&gt;=1649),1,0)</f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 s="209" t="str">
        <f t="shared" si="40"/>
        <v>Notactive</v>
      </c>
      <c r="BK548" s="209" t="str">
        <f t="shared" si="41"/>
        <v>Notactive</v>
      </c>
      <c r="BL548" s="209" t="str">
        <f t="shared" si="42"/>
        <v>Notactive</v>
      </c>
      <c r="BM548" s="209" t="str">
        <f t="shared" si="43"/>
        <v>Stayer</v>
      </c>
      <c r="BN548" s="209" t="str">
        <f t="shared" si="44"/>
        <v>Notactive</v>
      </c>
    </row>
    <row r="549" spans="1:66" ht="12" customHeight="1">
      <c r="A549" s="118" t="s">
        <v>3207</v>
      </c>
      <c r="B549" s="118" t="s">
        <v>3208</v>
      </c>
      <c r="C549" s="244" t="s">
        <v>3206</v>
      </c>
      <c r="D549" s="245" t="s">
        <v>4163</v>
      </c>
      <c r="E549" s="245"/>
      <c r="F549" s="66" t="s">
        <v>74</v>
      </c>
      <c r="G549" s="66"/>
      <c r="H549"/>
      <c r="I549"/>
      <c r="J549" s="29">
        <v>0</v>
      </c>
      <c r="K549" s="114">
        <v>1626</v>
      </c>
      <c r="L549" s="115">
        <v>1630</v>
      </c>
      <c r="M549" s="240" t="str">
        <f>CONCATENATE(LEFT(K549,3),"0")</f>
        <v>1620</v>
      </c>
      <c r="N549" s="240" t="str">
        <f>CONCATENATE(LEFT(L549,3),"0")</f>
        <v>1630</v>
      </c>
      <c r="O549" s="30">
        <f>L549-K549</f>
        <v>4</v>
      </c>
      <c r="P549" s="27">
        <v>0</v>
      </c>
      <c r="Q549" s="27">
        <v>0</v>
      </c>
      <c r="R549"/>
      <c r="S549" s="248"/>
      <c r="T549" s="35" t="s">
        <v>103</v>
      </c>
      <c r="U549" s="104">
        <v>51.0167</v>
      </c>
      <c r="V549" s="124">
        <v>4.4667000000000003</v>
      </c>
      <c r="W549" s="32">
        <v>0</v>
      </c>
      <c r="X549" s="33">
        <v>0</v>
      </c>
      <c r="Y549" s="127">
        <v>0</v>
      </c>
      <c r="Z549" s="133"/>
      <c r="AA549" s="249"/>
      <c r="AB549"/>
      <c r="AC549"/>
      <c r="AD549" s="249"/>
      <c r="AE549"/>
      <c r="AF549"/>
      <c r="AG549" s="249"/>
      <c r="AH549"/>
      <c r="AI549" s="248"/>
      <c r="AJ549" s="249"/>
      <c r="AK549"/>
      <c r="AL549" s="248"/>
      <c r="AM549" s="251"/>
      <c r="AN549" s="250"/>
      <c r="AO549"/>
      <c r="AP549"/>
      <c r="AQ549"/>
      <c r="AR549"/>
      <c r="AS549"/>
      <c r="AT549" s="249"/>
      <c r="AU549" s="248"/>
      <c r="AV549" s="249"/>
      <c r="AW549" s="248"/>
      <c r="AX549" s="249"/>
      <c r="AY549" s="249">
        <v>1</v>
      </c>
      <c r="AZ549" s="162">
        <f>IF(AND(K549&lt;=1570,L549&gt;=1540),1,0)</f>
        <v>0</v>
      </c>
      <c r="BA549" s="162">
        <f>IF(AND(K549&lt;=1608,L549&gt;=1571),1,0)</f>
        <v>0</v>
      </c>
      <c r="BB549" s="162">
        <f>IF(AND(K549&lt;=1621,L549&gt;=1609),1,0)</f>
        <v>0</v>
      </c>
      <c r="BC549" s="162">
        <f>IF(AND(K549&lt;=1648,L549&gt;=1622),1,0)</f>
        <v>1</v>
      </c>
      <c r="BD549" s="162">
        <f>IF(AND(K549&lt;=1680,L549&gt;=1649),1,0)</f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 s="209" t="str">
        <f t="shared" si="40"/>
        <v>Notactive</v>
      </c>
      <c r="BK549" s="209" t="str">
        <f t="shared" si="41"/>
        <v>Notactive</v>
      </c>
      <c r="BL549" s="209" t="str">
        <f t="shared" si="42"/>
        <v>Notactive</v>
      </c>
      <c r="BM549" s="209" t="str">
        <f t="shared" si="43"/>
        <v>Stayer</v>
      </c>
      <c r="BN549" s="209" t="str">
        <f t="shared" si="44"/>
        <v>Notactive</v>
      </c>
    </row>
    <row r="550" spans="1:66" ht="12" customHeight="1">
      <c r="A550" s="118" t="s">
        <v>3210</v>
      </c>
      <c r="B550" s="118" t="s">
        <v>3211</v>
      </c>
      <c r="C550" s="242" t="s">
        <v>3209</v>
      </c>
      <c r="D550" s="245" t="s">
        <v>4163</v>
      </c>
      <c r="E550" s="246"/>
      <c r="F550" s="66" t="s">
        <v>74</v>
      </c>
      <c r="G550" s="66"/>
      <c r="H550"/>
      <c r="I550"/>
      <c r="J550" s="29">
        <v>0</v>
      </c>
      <c r="K550" s="114">
        <v>1626</v>
      </c>
      <c r="L550" s="115">
        <v>1630</v>
      </c>
      <c r="M550" s="240" t="str">
        <f>CONCATENATE(LEFT(K550,3),"0")</f>
        <v>1620</v>
      </c>
      <c r="N550" s="240" t="str">
        <f>CONCATENATE(LEFT(L550,3),"0")</f>
        <v>1630</v>
      </c>
      <c r="O550" s="30">
        <f>L550-K550</f>
        <v>4</v>
      </c>
      <c r="P550" s="27">
        <v>0</v>
      </c>
      <c r="Q550" s="27">
        <v>0</v>
      </c>
      <c r="R550"/>
      <c r="S550" s="248"/>
      <c r="T550" s="35" t="s">
        <v>103</v>
      </c>
      <c r="U550" s="104">
        <v>51.0167</v>
      </c>
      <c r="V550" s="124">
        <v>4.4667000000000003</v>
      </c>
      <c r="W550" s="32">
        <v>0</v>
      </c>
      <c r="X550" s="33">
        <v>0</v>
      </c>
      <c r="Y550" s="127">
        <v>0</v>
      </c>
      <c r="Z550" s="133"/>
      <c r="AA550" s="249"/>
      <c r="AB550"/>
      <c r="AC550"/>
      <c r="AD550" s="249"/>
      <c r="AE550"/>
      <c r="AF550" s="248"/>
      <c r="AG550" s="249"/>
      <c r="AH550"/>
      <c r="AI550" s="248"/>
      <c r="AJ550" s="249"/>
      <c r="AK550"/>
      <c r="AL550" s="248"/>
      <c r="AM550" s="251"/>
      <c r="AN550" s="250"/>
      <c r="AO550"/>
      <c r="AP550"/>
      <c r="AQ550"/>
      <c r="AR550"/>
      <c r="AS550"/>
      <c r="AT550" s="249"/>
      <c r="AU550" s="248"/>
      <c r="AV550" s="249"/>
      <c r="AW550" s="248"/>
      <c r="AX550" s="249"/>
      <c r="AY550" s="249">
        <v>1</v>
      </c>
      <c r="AZ550" s="162">
        <f>IF(AND(K550&lt;=1570,L550&gt;=1540),1,0)</f>
        <v>0</v>
      </c>
      <c r="BA550" s="162">
        <f>IF(AND(K550&lt;=1608,L550&gt;=1571),1,0)</f>
        <v>0</v>
      </c>
      <c r="BB550" s="162">
        <f>IF(AND(K550&lt;=1621,L550&gt;=1609),1,0)</f>
        <v>0</v>
      </c>
      <c r="BC550" s="162">
        <f>IF(AND(K550&lt;=1648,L550&gt;=1622),1,0)</f>
        <v>1</v>
      </c>
      <c r="BD550" s="162">
        <f>IF(AND(K550&lt;=1680,L550&gt;=1649),1,0)</f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 s="209" t="str">
        <f t="shared" si="40"/>
        <v>Notactive</v>
      </c>
      <c r="BK550" s="209" t="str">
        <f t="shared" si="41"/>
        <v>Notactive</v>
      </c>
      <c r="BL550" s="209" t="str">
        <f t="shared" si="42"/>
        <v>Notactive</v>
      </c>
      <c r="BM550" s="209" t="str">
        <f t="shared" si="43"/>
        <v>Stayer</v>
      </c>
      <c r="BN550" s="209" t="str">
        <f t="shared" si="44"/>
        <v>Notactive</v>
      </c>
    </row>
    <row r="551" spans="1:66" ht="12" customHeight="1">
      <c r="A551" s="118" t="s">
        <v>3213</v>
      </c>
      <c r="B551" s="118" t="s">
        <v>3214</v>
      </c>
      <c r="C551" s="244" t="s">
        <v>3212</v>
      </c>
      <c r="D551" s="245" t="s">
        <v>4163</v>
      </c>
      <c r="E551" s="245"/>
      <c r="F551" s="66" t="s">
        <v>74</v>
      </c>
      <c r="G551" s="66"/>
      <c r="H551"/>
      <c r="I551"/>
      <c r="J551" s="29">
        <v>0</v>
      </c>
      <c r="K551" s="114">
        <v>1626</v>
      </c>
      <c r="L551" s="115">
        <v>1630</v>
      </c>
      <c r="M551" s="240" t="str">
        <f>CONCATENATE(LEFT(K551,3),"0")</f>
        <v>1620</v>
      </c>
      <c r="N551" s="240" t="str">
        <f>CONCATENATE(LEFT(L551,3),"0")</f>
        <v>1630</v>
      </c>
      <c r="O551" s="30">
        <f>L551-K551</f>
        <v>4</v>
      </c>
      <c r="P551" s="27">
        <v>0</v>
      </c>
      <c r="Q551" s="27">
        <v>0</v>
      </c>
      <c r="R551"/>
      <c r="S551" s="248"/>
      <c r="T551" s="35" t="s">
        <v>103</v>
      </c>
      <c r="U551" s="104">
        <v>51.0167</v>
      </c>
      <c r="V551" s="124">
        <v>4.4667000000000003</v>
      </c>
      <c r="W551" s="32">
        <v>0</v>
      </c>
      <c r="X551" s="33">
        <v>0</v>
      </c>
      <c r="Y551" s="127">
        <v>0</v>
      </c>
      <c r="Z551" s="133"/>
      <c r="AA551" s="249"/>
      <c r="AB551"/>
      <c r="AC551"/>
      <c r="AD551" s="249"/>
      <c r="AE551"/>
      <c r="AF551" s="248"/>
      <c r="AG551" s="249"/>
      <c r="AH551"/>
      <c r="AI551" s="248"/>
      <c r="AJ551" s="249"/>
      <c r="AK551"/>
      <c r="AL551" s="248"/>
      <c r="AM551" s="251"/>
      <c r="AN551" s="250"/>
      <c r="AO551"/>
      <c r="AP551"/>
      <c r="AQ551"/>
      <c r="AR551"/>
      <c r="AS551"/>
      <c r="AT551" s="249"/>
      <c r="AU551" s="248"/>
      <c r="AV551" s="249"/>
      <c r="AW551" s="248"/>
      <c r="AX551" s="249"/>
      <c r="AY551" s="249">
        <v>1</v>
      </c>
      <c r="AZ551" s="162">
        <f>IF(AND(K551&lt;=1570,L551&gt;=1540),1,0)</f>
        <v>0</v>
      </c>
      <c r="BA551" s="162">
        <f>IF(AND(K551&lt;=1608,L551&gt;=1571),1,0)</f>
        <v>0</v>
      </c>
      <c r="BB551" s="162">
        <f>IF(AND(K551&lt;=1621,L551&gt;=1609),1,0)</f>
        <v>0</v>
      </c>
      <c r="BC551" s="162">
        <f>IF(AND(K551&lt;=1648,L551&gt;=1622),1,0)</f>
        <v>1</v>
      </c>
      <c r="BD551" s="162">
        <f>IF(AND(K551&lt;=1680,L551&gt;=1649),1,0)</f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 s="209" t="str">
        <f t="shared" si="40"/>
        <v>Notactive</v>
      </c>
      <c r="BK551" s="209" t="str">
        <f t="shared" si="41"/>
        <v>Notactive</v>
      </c>
      <c r="BL551" s="209" t="str">
        <f t="shared" si="42"/>
        <v>Notactive</v>
      </c>
      <c r="BM551" s="209" t="str">
        <f t="shared" si="43"/>
        <v>Stayer</v>
      </c>
      <c r="BN551" s="209" t="str">
        <f t="shared" si="44"/>
        <v>Notactive</v>
      </c>
    </row>
    <row r="552" spans="1:66" ht="12" customHeight="1">
      <c r="A552" s="118" t="s">
        <v>3216</v>
      </c>
      <c r="B552" s="118" t="s">
        <v>3217</v>
      </c>
      <c r="C552" s="242" t="s">
        <v>3215</v>
      </c>
      <c r="D552" s="245" t="s">
        <v>4163</v>
      </c>
      <c r="E552" s="246"/>
      <c r="F552" s="66" t="s">
        <v>74</v>
      </c>
      <c r="G552" s="66"/>
      <c r="H552"/>
      <c r="I552"/>
      <c r="J552" s="29">
        <v>0</v>
      </c>
      <c r="K552" s="114">
        <v>1626</v>
      </c>
      <c r="L552" s="115">
        <v>1630</v>
      </c>
      <c r="M552" s="240" t="str">
        <f>CONCATENATE(LEFT(K552,3),"0")</f>
        <v>1620</v>
      </c>
      <c r="N552" s="240" t="str">
        <f>CONCATENATE(LEFT(L552,3),"0")</f>
        <v>1630</v>
      </c>
      <c r="O552" s="30">
        <f>L552-K552</f>
        <v>4</v>
      </c>
      <c r="P552" s="27">
        <v>0</v>
      </c>
      <c r="Q552" s="27">
        <v>0</v>
      </c>
      <c r="R552"/>
      <c r="S552" s="248"/>
      <c r="T552" s="35" t="s">
        <v>103</v>
      </c>
      <c r="U552" s="104">
        <v>51.0167</v>
      </c>
      <c r="V552" s="124">
        <v>4.4667000000000003</v>
      </c>
      <c r="W552" s="32">
        <v>0</v>
      </c>
      <c r="X552" s="33">
        <v>0</v>
      </c>
      <c r="Y552" s="127">
        <v>0</v>
      </c>
      <c r="Z552" s="133"/>
      <c r="AA552" s="249"/>
      <c r="AB552"/>
      <c r="AC552"/>
      <c r="AD552" s="249"/>
      <c r="AE552"/>
      <c r="AF552" s="248"/>
      <c r="AG552" s="249"/>
      <c r="AH552"/>
      <c r="AI552" s="248"/>
      <c r="AJ552" s="249"/>
      <c r="AK552"/>
      <c r="AL552" s="248"/>
      <c r="AM552" s="251"/>
      <c r="AN552" s="250"/>
      <c r="AO552"/>
      <c r="AP552"/>
      <c r="AQ552"/>
      <c r="AR552"/>
      <c r="AS552"/>
      <c r="AT552" s="249"/>
      <c r="AU552" s="248"/>
      <c r="AV552" s="249"/>
      <c r="AW552" s="248"/>
      <c r="AX552" s="249"/>
      <c r="AY552" s="249">
        <v>1</v>
      </c>
      <c r="AZ552" s="162">
        <f>IF(AND(K552&lt;=1570,L552&gt;=1540),1,0)</f>
        <v>0</v>
      </c>
      <c r="BA552" s="162">
        <f>IF(AND(K552&lt;=1608,L552&gt;=1571),1,0)</f>
        <v>0</v>
      </c>
      <c r="BB552" s="162">
        <f>IF(AND(K552&lt;=1621,L552&gt;=1609),1,0)</f>
        <v>0</v>
      </c>
      <c r="BC552" s="162">
        <f>IF(AND(K552&lt;=1648,L552&gt;=1622),1,0)</f>
        <v>1</v>
      </c>
      <c r="BD552" s="162">
        <f>IF(AND(K552&lt;=1680,L552&gt;=1649),1,0)</f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 s="209" t="str">
        <f t="shared" si="40"/>
        <v>Notactive</v>
      </c>
      <c r="BK552" s="209" t="str">
        <f t="shared" si="41"/>
        <v>Notactive</v>
      </c>
      <c r="BL552" s="209" t="str">
        <f t="shared" si="42"/>
        <v>Notactive</v>
      </c>
      <c r="BM552" s="209" t="str">
        <f t="shared" si="43"/>
        <v>Stayer</v>
      </c>
      <c r="BN552" s="209" t="str">
        <f t="shared" si="44"/>
        <v>Notactive</v>
      </c>
    </row>
    <row r="553" spans="1:66" ht="12" customHeight="1">
      <c r="A553" s="118" t="s">
        <v>3219</v>
      </c>
      <c r="B553" s="118" t="s">
        <v>3220</v>
      </c>
      <c r="C553" s="244" t="s">
        <v>3218</v>
      </c>
      <c r="D553" s="245" t="s">
        <v>4163</v>
      </c>
      <c r="E553" s="245"/>
      <c r="F553" s="114" t="s">
        <v>344</v>
      </c>
      <c r="G553" s="114"/>
      <c r="H553"/>
      <c r="I553"/>
      <c r="J553" s="29">
        <v>0</v>
      </c>
      <c r="K553" s="114">
        <v>1626</v>
      </c>
      <c r="L553" s="115">
        <v>1630</v>
      </c>
      <c r="M553" s="240" t="str">
        <f>CONCATENATE(LEFT(K553,3),"0")</f>
        <v>1620</v>
      </c>
      <c r="N553" s="240" t="str">
        <f>CONCATENATE(LEFT(L553,3),"0")</f>
        <v>1630</v>
      </c>
      <c r="O553" s="30">
        <f>L553-K553</f>
        <v>4</v>
      </c>
      <c r="P553" s="27">
        <v>0</v>
      </c>
      <c r="Q553" s="27">
        <v>0</v>
      </c>
      <c r="R553"/>
      <c r="S553" s="248"/>
      <c r="T553" s="35" t="s">
        <v>103</v>
      </c>
      <c r="U553" s="104">
        <v>51.0167</v>
      </c>
      <c r="V553" s="124">
        <v>4.4667000000000003</v>
      </c>
      <c r="W553" s="32">
        <v>0</v>
      </c>
      <c r="X553" s="33">
        <v>0</v>
      </c>
      <c r="Y553" s="127">
        <v>0</v>
      </c>
      <c r="Z553" s="133"/>
      <c r="AA553" s="249"/>
      <c r="AB553"/>
      <c r="AC553"/>
      <c r="AD553" s="249"/>
      <c r="AE553"/>
      <c r="AF553" s="248"/>
      <c r="AG553" s="249"/>
      <c r="AH553"/>
      <c r="AI553" s="248"/>
      <c r="AJ553" s="249"/>
      <c r="AK553"/>
      <c r="AL553" s="248"/>
      <c r="AM553" s="251"/>
      <c r="AN553" s="250"/>
      <c r="AO553"/>
      <c r="AP553"/>
      <c r="AQ553"/>
      <c r="AR553"/>
      <c r="AS553"/>
      <c r="AT553" s="249"/>
      <c r="AU553" s="248"/>
      <c r="AV553" s="249"/>
      <c r="AW553" s="248"/>
      <c r="AX553" s="249"/>
      <c r="AY553" s="249">
        <v>1</v>
      </c>
      <c r="AZ553" s="162">
        <f>IF(AND(K553&lt;=1570,L553&gt;=1540),1,0)</f>
        <v>0</v>
      </c>
      <c r="BA553" s="162">
        <f>IF(AND(K553&lt;=1608,L553&gt;=1571),1,0)</f>
        <v>0</v>
      </c>
      <c r="BB553" s="162">
        <f>IF(AND(K553&lt;=1621,L553&gt;=1609),1,0)</f>
        <v>0</v>
      </c>
      <c r="BC553" s="162">
        <f>IF(AND(K553&lt;=1648,L553&gt;=1622),1,0)</f>
        <v>1</v>
      </c>
      <c r="BD553" s="162">
        <f>IF(AND(K553&lt;=1680,L553&gt;=1649),1,0)</f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 s="209" t="str">
        <f t="shared" si="40"/>
        <v>Notactive</v>
      </c>
      <c r="BK553" s="209" t="str">
        <f t="shared" si="41"/>
        <v>Notactive</v>
      </c>
      <c r="BL553" s="209" t="str">
        <f t="shared" si="42"/>
        <v>Notactive</v>
      </c>
      <c r="BM553" s="209" t="str">
        <f t="shared" si="43"/>
        <v>Stayer</v>
      </c>
      <c r="BN553" s="209" t="str">
        <f t="shared" si="44"/>
        <v>Notactive</v>
      </c>
    </row>
    <row r="554" spans="1:66" ht="12" customHeight="1">
      <c r="A554" s="118" t="s">
        <v>3222</v>
      </c>
      <c r="B554" s="118" t="s">
        <v>3223</v>
      </c>
      <c r="C554" s="242" t="s">
        <v>3221</v>
      </c>
      <c r="D554" s="245" t="s">
        <v>4163</v>
      </c>
      <c r="E554" s="246"/>
      <c r="F554" s="66" t="s">
        <v>74</v>
      </c>
      <c r="G554" s="66"/>
      <c r="H554"/>
      <c r="I554"/>
      <c r="J554" s="29">
        <v>0</v>
      </c>
      <c r="K554" s="114">
        <v>1627</v>
      </c>
      <c r="L554" s="115">
        <v>1631</v>
      </c>
      <c r="M554" s="240" t="str">
        <f>CONCATENATE(LEFT(K554,3),"0")</f>
        <v>1620</v>
      </c>
      <c r="N554" s="240" t="str">
        <f>CONCATENATE(LEFT(L554,3),"0")</f>
        <v>1630</v>
      </c>
      <c r="O554" s="30">
        <f>L554-K554</f>
        <v>4</v>
      </c>
      <c r="P554" s="27">
        <v>0</v>
      </c>
      <c r="Q554" s="27">
        <v>0</v>
      </c>
      <c r="R554"/>
      <c r="S554" s="248"/>
      <c r="T554" s="35" t="s">
        <v>103</v>
      </c>
      <c r="U554" s="104">
        <v>51.0167</v>
      </c>
      <c r="V554" s="124">
        <v>4.4667000000000003</v>
      </c>
      <c r="W554" s="32">
        <v>0</v>
      </c>
      <c r="X554" s="33">
        <v>0</v>
      </c>
      <c r="Y554" s="127">
        <v>0</v>
      </c>
      <c r="Z554" s="133"/>
      <c r="AA554" s="249"/>
      <c r="AB554"/>
      <c r="AC554"/>
      <c r="AD554" s="249"/>
      <c r="AE554"/>
      <c r="AF554" s="248"/>
      <c r="AG554" s="249"/>
      <c r="AH554"/>
      <c r="AI554" s="248"/>
      <c r="AJ554" s="249"/>
      <c r="AK554"/>
      <c r="AL554" s="248"/>
      <c r="AM554" s="251"/>
      <c r="AN554" s="250"/>
      <c r="AO554"/>
      <c r="AP554"/>
      <c r="AQ554"/>
      <c r="AR554"/>
      <c r="AS554"/>
      <c r="AT554" s="249"/>
      <c r="AU554" s="248"/>
      <c r="AV554" s="249"/>
      <c r="AW554" s="248"/>
      <c r="AX554" s="249"/>
      <c r="AY554" s="249">
        <v>1</v>
      </c>
      <c r="AZ554" s="162">
        <f>IF(AND(K554&lt;=1570,L554&gt;=1540),1,0)</f>
        <v>0</v>
      </c>
      <c r="BA554" s="162">
        <f>IF(AND(K554&lt;=1608,L554&gt;=1571),1,0)</f>
        <v>0</v>
      </c>
      <c r="BB554" s="162">
        <f>IF(AND(K554&lt;=1621,L554&gt;=1609),1,0)</f>
        <v>0</v>
      </c>
      <c r="BC554" s="162">
        <f>IF(AND(K554&lt;=1648,L554&gt;=1622),1,0)</f>
        <v>1</v>
      </c>
      <c r="BD554" s="162">
        <f>IF(AND(K554&lt;=1680,L554&gt;=1649),1,0)</f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 s="209" t="str">
        <f t="shared" si="40"/>
        <v>Notactive</v>
      </c>
      <c r="BK554" s="209" t="str">
        <f t="shared" si="41"/>
        <v>Notactive</v>
      </c>
      <c r="BL554" s="209" t="str">
        <f t="shared" si="42"/>
        <v>Notactive</v>
      </c>
      <c r="BM554" s="209" t="str">
        <f t="shared" si="43"/>
        <v>Stayer</v>
      </c>
      <c r="BN554" s="209" t="str">
        <f t="shared" si="44"/>
        <v>Notactive</v>
      </c>
    </row>
    <row r="555" spans="1:66" ht="12" customHeight="1">
      <c r="A555" s="118" t="s">
        <v>3225</v>
      </c>
      <c r="B555" s="118" t="s">
        <v>3226</v>
      </c>
      <c r="C555" s="242" t="s">
        <v>3224</v>
      </c>
      <c r="D555" s="245" t="s">
        <v>4163</v>
      </c>
      <c r="E555" s="246"/>
      <c r="F555" s="66" t="s">
        <v>74</v>
      </c>
      <c r="G555" s="66"/>
      <c r="H555"/>
      <c r="I555"/>
      <c r="J555" s="29">
        <v>0</v>
      </c>
      <c r="K555" s="114">
        <v>1627</v>
      </c>
      <c r="L555" s="115">
        <v>1631</v>
      </c>
      <c r="M555" s="240" t="str">
        <f>CONCATENATE(LEFT(K555,3),"0")</f>
        <v>1620</v>
      </c>
      <c r="N555" s="240" t="str">
        <f>CONCATENATE(LEFT(L555,3),"0")</f>
        <v>1630</v>
      </c>
      <c r="O555" s="30">
        <f>L555-K555</f>
        <v>4</v>
      </c>
      <c r="P555" s="27">
        <v>0</v>
      </c>
      <c r="Q555" s="27">
        <v>0</v>
      </c>
      <c r="R555"/>
      <c r="S555" s="248"/>
      <c r="T555" s="35" t="s">
        <v>103</v>
      </c>
      <c r="U555" s="104">
        <v>51.0167</v>
      </c>
      <c r="V555" s="124">
        <v>4.4667000000000003</v>
      </c>
      <c r="W555" s="32">
        <v>0</v>
      </c>
      <c r="X555" s="33">
        <v>0</v>
      </c>
      <c r="Y555" s="127">
        <v>0</v>
      </c>
      <c r="Z555" s="133"/>
      <c r="AA555" s="249"/>
      <c r="AB555"/>
      <c r="AC555"/>
      <c r="AD555" s="249"/>
      <c r="AE555"/>
      <c r="AF555" s="248"/>
      <c r="AG555" s="249"/>
      <c r="AH555"/>
      <c r="AI555" s="248"/>
      <c r="AJ555" s="249"/>
      <c r="AK555"/>
      <c r="AL555" s="248"/>
      <c r="AM555" s="251"/>
      <c r="AN555" s="250"/>
      <c r="AO555"/>
      <c r="AP555"/>
      <c r="AQ555"/>
      <c r="AR555"/>
      <c r="AS555"/>
      <c r="AT555" s="249"/>
      <c r="AU555" s="248"/>
      <c r="AV555" s="249"/>
      <c r="AW555" s="248"/>
      <c r="AX555" s="249"/>
      <c r="AY555" s="249">
        <v>1</v>
      </c>
      <c r="AZ555" s="162">
        <f>IF(AND(K555&lt;=1570,L555&gt;=1540),1,0)</f>
        <v>0</v>
      </c>
      <c r="BA555" s="162">
        <f>IF(AND(K555&lt;=1608,L555&gt;=1571),1,0)</f>
        <v>0</v>
      </c>
      <c r="BB555" s="162">
        <f>IF(AND(K555&lt;=1621,L555&gt;=1609),1,0)</f>
        <v>0</v>
      </c>
      <c r="BC555" s="162">
        <f>IF(AND(K555&lt;=1648,L555&gt;=1622),1,0)</f>
        <v>1</v>
      </c>
      <c r="BD555" s="162">
        <f>IF(AND(K555&lt;=1680,L555&gt;=1649),1,0)</f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 s="209" t="str">
        <f t="shared" si="40"/>
        <v>Notactive</v>
      </c>
      <c r="BK555" s="209" t="str">
        <f t="shared" si="41"/>
        <v>Notactive</v>
      </c>
      <c r="BL555" s="209" t="str">
        <f t="shared" si="42"/>
        <v>Notactive</v>
      </c>
      <c r="BM555" s="209" t="str">
        <f t="shared" si="43"/>
        <v>Stayer</v>
      </c>
      <c r="BN555" s="209" t="str">
        <f t="shared" si="44"/>
        <v>Notactive</v>
      </c>
    </row>
    <row r="556" spans="1:66" ht="12" customHeight="1">
      <c r="A556" s="118" t="s">
        <v>3229</v>
      </c>
      <c r="B556" s="118" t="s">
        <v>1948</v>
      </c>
      <c r="C556" s="242" t="s">
        <v>3228</v>
      </c>
      <c r="D556" s="245" t="s">
        <v>4163</v>
      </c>
      <c r="E556" s="246"/>
      <c r="F556" s="66" t="s">
        <v>74</v>
      </c>
      <c r="G556" s="66"/>
      <c r="H556"/>
      <c r="I556"/>
      <c r="J556" s="29">
        <v>0</v>
      </c>
      <c r="K556" s="114">
        <v>1628</v>
      </c>
      <c r="L556" s="115">
        <v>1632</v>
      </c>
      <c r="M556" s="240" t="str">
        <f>CONCATENATE(LEFT(K556,3),"0")</f>
        <v>1620</v>
      </c>
      <c r="N556" s="240" t="str">
        <f>CONCATENATE(LEFT(L556,3),"0")</f>
        <v>1630</v>
      </c>
      <c r="O556" s="30">
        <f>L556-K556</f>
        <v>4</v>
      </c>
      <c r="P556" s="27">
        <v>0</v>
      </c>
      <c r="Q556" s="27">
        <v>0</v>
      </c>
      <c r="R556"/>
      <c r="S556" s="248"/>
      <c r="T556" s="35" t="s">
        <v>103</v>
      </c>
      <c r="U556" s="104">
        <v>51.0167</v>
      </c>
      <c r="V556" s="124">
        <v>4.4667000000000003</v>
      </c>
      <c r="W556" s="32">
        <v>0</v>
      </c>
      <c r="X556" s="33">
        <v>0</v>
      </c>
      <c r="Y556" s="127">
        <v>0</v>
      </c>
      <c r="Z556" s="133"/>
      <c r="AA556" s="249"/>
      <c r="AB556"/>
      <c r="AC556"/>
      <c r="AD556" s="249"/>
      <c r="AE556"/>
      <c r="AF556" s="248"/>
      <c r="AG556" s="249"/>
      <c r="AH556"/>
      <c r="AI556" s="248"/>
      <c r="AJ556" s="249"/>
      <c r="AK556"/>
      <c r="AL556" s="248"/>
      <c r="AM556" s="251"/>
      <c r="AN556" s="250"/>
      <c r="AO556"/>
      <c r="AP556"/>
      <c r="AQ556"/>
      <c r="AR556"/>
      <c r="AS556"/>
      <c r="AT556" s="249"/>
      <c r="AU556" s="248"/>
      <c r="AV556" s="249"/>
      <c r="AW556" s="248"/>
      <c r="AX556" s="249"/>
      <c r="AY556" s="249">
        <v>1</v>
      </c>
      <c r="AZ556" s="162">
        <f>IF(AND(K556&lt;=1570,L556&gt;=1540),1,0)</f>
        <v>0</v>
      </c>
      <c r="BA556" s="162">
        <f>IF(AND(K556&lt;=1608,L556&gt;=1571),1,0)</f>
        <v>0</v>
      </c>
      <c r="BB556" s="162">
        <f>IF(AND(K556&lt;=1621,L556&gt;=1609),1,0)</f>
        <v>0</v>
      </c>
      <c r="BC556" s="162">
        <f>IF(AND(K556&lt;=1648,L556&gt;=1622),1,0)</f>
        <v>1</v>
      </c>
      <c r="BD556" s="162">
        <f>IF(AND(K556&lt;=1680,L556&gt;=1649),1,0)</f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 s="209" t="str">
        <f t="shared" si="40"/>
        <v>Notactive</v>
      </c>
      <c r="BK556" s="209" t="str">
        <f t="shared" si="41"/>
        <v>Notactive</v>
      </c>
      <c r="BL556" s="209" t="str">
        <f t="shared" si="42"/>
        <v>Notactive</v>
      </c>
      <c r="BM556" s="209" t="str">
        <f t="shared" si="43"/>
        <v>Stayer</v>
      </c>
      <c r="BN556" s="209" t="str">
        <f t="shared" si="44"/>
        <v>Notactive</v>
      </c>
    </row>
    <row r="557" spans="1:66" ht="12" customHeight="1">
      <c r="A557" s="118" t="s">
        <v>3231</v>
      </c>
      <c r="B557" s="118" t="s">
        <v>3232</v>
      </c>
      <c r="C557" s="244" t="s">
        <v>3230</v>
      </c>
      <c r="D557" s="245" t="s">
        <v>4163</v>
      </c>
      <c r="E557" s="245"/>
      <c r="F557" s="66" t="s">
        <v>74</v>
      </c>
      <c r="G557" s="66"/>
      <c r="H557"/>
      <c r="I557"/>
      <c r="J557" s="29">
        <v>0</v>
      </c>
      <c r="K557" s="114">
        <v>1628</v>
      </c>
      <c r="L557" s="115">
        <v>1632</v>
      </c>
      <c r="M557" s="240" t="str">
        <f>CONCATENATE(LEFT(K557,3),"0")</f>
        <v>1620</v>
      </c>
      <c r="N557" s="240" t="str">
        <f>CONCATENATE(LEFT(L557,3),"0")</f>
        <v>1630</v>
      </c>
      <c r="O557" s="30">
        <f>L557-K557</f>
        <v>4</v>
      </c>
      <c r="P557" s="27">
        <v>0</v>
      </c>
      <c r="Q557" s="27">
        <v>0</v>
      </c>
      <c r="R557"/>
      <c r="S557" s="248"/>
      <c r="T557" s="35" t="s">
        <v>103</v>
      </c>
      <c r="U557" s="104">
        <v>51.0167</v>
      </c>
      <c r="V557" s="124">
        <v>4.4667000000000003</v>
      </c>
      <c r="W557" s="32">
        <v>0</v>
      </c>
      <c r="X557" s="33">
        <v>0</v>
      </c>
      <c r="Y557" s="127">
        <v>0</v>
      </c>
      <c r="Z557" s="133"/>
      <c r="AA557" s="249"/>
      <c r="AB557"/>
      <c r="AC557"/>
      <c r="AD557" s="249"/>
      <c r="AE557"/>
      <c r="AF557" s="248"/>
      <c r="AG557" s="249"/>
      <c r="AH557"/>
      <c r="AI557" s="248"/>
      <c r="AJ557" s="249"/>
      <c r="AK557"/>
      <c r="AL557" s="248"/>
      <c r="AM557" s="251"/>
      <c r="AN557" s="250"/>
      <c r="AO557"/>
      <c r="AP557"/>
      <c r="AQ557"/>
      <c r="AR557"/>
      <c r="AS557"/>
      <c r="AT557" s="249"/>
      <c r="AU557" s="248"/>
      <c r="AV557" s="249"/>
      <c r="AW557" s="248"/>
      <c r="AX557" s="249"/>
      <c r="AY557" s="249">
        <v>1</v>
      </c>
      <c r="AZ557" s="162">
        <f>IF(AND(K557&lt;=1570,L557&gt;=1540),1,0)</f>
        <v>0</v>
      </c>
      <c r="BA557" s="162">
        <f>IF(AND(K557&lt;=1608,L557&gt;=1571),1,0)</f>
        <v>0</v>
      </c>
      <c r="BB557" s="162">
        <f>IF(AND(K557&lt;=1621,L557&gt;=1609),1,0)</f>
        <v>0</v>
      </c>
      <c r="BC557" s="162">
        <f>IF(AND(K557&lt;=1648,L557&gt;=1622),1,0)</f>
        <v>1</v>
      </c>
      <c r="BD557" s="162">
        <f>IF(AND(K557&lt;=1680,L557&gt;=1649),1,0)</f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/>
      <c r="BK557"/>
      <c r="BL557"/>
      <c r="BM557"/>
      <c r="BN557"/>
    </row>
    <row r="558" spans="1:66" ht="12" customHeight="1">
      <c r="A558" s="118" t="s">
        <v>3234</v>
      </c>
      <c r="B558" s="118" t="s">
        <v>2645</v>
      </c>
      <c r="C558" s="242" t="s">
        <v>3233</v>
      </c>
      <c r="D558" s="245" t="s">
        <v>4163</v>
      </c>
      <c r="E558" s="246"/>
      <c r="F558" s="66" t="s">
        <v>43</v>
      </c>
      <c r="G558" s="66"/>
      <c r="H558"/>
      <c r="I558"/>
      <c r="J558" s="29">
        <v>0</v>
      </c>
      <c r="K558" s="114">
        <v>1628</v>
      </c>
      <c r="L558" s="115">
        <v>1632</v>
      </c>
      <c r="M558" s="240" t="str">
        <f>CONCATENATE(LEFT(K558,3),"0")</f>
        <v>1620</v>
      </c>
      <c r="N558" s="240" t="str">
        <f>CONCATENATE(LEFT(L558,3),"0")</f>
        <v>1630</v>
      </c>
      <c r="O558" s="30">
        <f>L558-K558</f>
        <v>4</v>
      </c>
      <c r="P558" s="27">
        <v>0</v>
      </c>
      <c r="Q558" s="27">
        <v>0</v>
      </c>
      <c r="R558"/>
      <c r="S558" s="248"/>
      <c r="T558" s="35" t="s">
        <v>103</v>
      </c>
      <c r="U558" s="104">
        <v>51.0167</v>
      </c>
      <c r="V558" s="124">
        <v>4.4667000000000003</v>
      </c>
      <c r="W558" s="32">
        <v>0</v>
      </c>
      <c r="X558" s="33">
        <v>0</v>
      </c>
      <c r="Y558" s="127">
        <v>0</v>
      </c>
      <c r="Z558" s="133"/>
      <c r="AA558" s="249"/>
      <c r="AB558"/>
      <c r="AC558"/>
      <c r="AD558" s="249"/>
      <c r="AE558"/>
      <c r="AF558" s="248"/>
      <c r="AG558" s="249"/>
      <c r="AH558"/>
      <c r="AI558" s="248"/>
      <c r="AJ558" s="249"/>
      <c r="AK558"/>
      <c r="AL558" s="248"/>
      <c r="AM558" s="251"/>
      <c r="AN558" s="250"/>
      <c r="AO558"/>
      <c r="AP558"/>
      <c r="AQ558"/>
      <c r="AR558"/>
      <c r="AS558"/>
      <c r="AT558" s="249"/>
      <c r="AU558" s="248"/>
      <c r="AV558" s="249"/>
      <c r="AW558" s="248"/>
      <c r="AX558" s="249"/>
      <c r="AY558" s="249">
        <v>1</v>
      </c>
      <c r="AZ558" s="162">
        <f>IF(AND(K558&lt;=1570,L558&gt;=1540),1,0)</f>
        <v>0</v>
      </c>
      <c r="BA558" s="162">
        <f>IF(AND(K558&lt;=1608,L558&gt;=1571),1,0)</f>
        <v>0</v>
      </c>
      <c r="BB558" s="162">
        <f>IF(AND(K558&lt;=1621,L558&gt;=1609),1,0)</f>
        <v>0</v>
      </c>
      <c r="BC558" s="162">
        <f>IF(AND(K558&lt;=1648,L558&gt;=1622),1,0)</f>
        <v>1</v>
      </c>
      <c r="BD558" s="162">
        <f>IF(AND(K558&lt;=1680,L558&gt;=1649),1,0)</f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/>
      <c r="BK558"/>
      <c r="BL558"/>
      <c r="BM558"/>
      <c r="BN558"/>
    </row>
    <row r="559" spans="1:66" ht="12" customHeight="1">
      <c r="A559" s="118" t="s">
        <v>3236</v>
      </c>
      <c r="B559" s="118" t="s">
        <v>3237</v>
      </c>
      <c r="C559" s="244" t="s">
        <v>3235</v>
      </c>
      <c r="D559" s="245" t="s">
        <v>4163</v>
      </c>
      <c r="E559" s="245"/>
      <c r="F559" s="66" t="s">
        <v>223</v>
      </c>
      <c r="G559" s="66"/>
      <c r="H559"/>
      <c r="I559"/>
      <c r="J559" s="29">
        <v>0</v>
      </c>
      <c r="K559" s="114">
        <v>1628</v>
      </c>
      <c r="L559" s="115">
        <v>1632</v>
      </c>
      <c r="M559" s="240" t="str">
        <f>CONCATENATE(LEFT(K559,3),"0")</f>
        <v>1620</v>
      </c>
      <c r="N559" s="240" t="str">
        <f>CONCATENATE(LEFT(L559,3),"0")</f>
        <v>1630</v>
      </c>
      <c r="O559" s="30">
        <f>L559-K559</f>
        <v>4</v>
      </c>
      <c r="P559" s="27">
        <v>0</v>
      </c>
      <c r="Q559" s="27">
        <v>0</v>
      </c>
      <c r="R559"/>
      <c r="S559" s="248"/>
      <c r="T559" s="35" t="s">
        <v>103</v>
      </c>
      <c r="U559" s="104">
        <v>51.0167</v>
      </c>
      <c r="V559" s="124">
        <v>4.4667000000000003</v>
      </c>
      <c r="W559" s="32">
        <v>0</v>
      </c>
      <c r="X559" s="33">
        <v>0</v>
      </c>
      <c r="Y559" s="127">
        <v>0</v>
      </c>
      <c r="Z559" s="133"/>
      <c r="AA559" s="249"/>
      <c r="AB559"/>
      <c r="AC559"/>
      <c r="AD559" s="249"/>
      <c r="AE559"/>
      <c r="AF559" s="248"/>
      <c r="AG559" s="249"/>
      <c r="AH559"/>
      <c r="AI559" s="248"/>
      <c r="AJ559" s="249"/>
      <c r="AK559"/>
      <c r="AL559" s="248"/>
      <c r="AM559" s="251"/>
      <c r="AN559" s="250"/>
      <c r="AO559"/>
      <c r="AP559"/>
      <c r="AQ559"/>
      <c r="AR559"/>
      <c r="AS559"/>
      <c r="AT559" s="249"/>
      <c r="AU559" s="248"/>
      <c r="AV559" s="249"/>
      <c r="AW559" s="248"/>
      <c r="AX559" s="249"/>
      <c r="AY559" s="249">
        <v>1</v>
      </c>
      <c r="AZ559" s="162">
        <f>IF(AND(K559&lt;=1570,L559&gt;=1540),1,0)</f>
        <v>0</v>
      </c>
      <c r="BA559" s="162">
        <f>IF(AND(K559&lt;=1608,L559&gt;=1571),1,0)</f>
        <v>0</v>
      </c>
      <c r="BB559" s="162">
        <f>IF(AND(K559&lt;=1621,L559&gt;=1609),1,0)</f>
        <v>0</v>
      </c>
      <c r="BC559" s="162">
        <f>IF(AND(K559&lt;=1648,L559&gt;=1622),1,0)</f>
        <v>1</v>
      </c>
      <c r="BD559" s="162">
        <f>IF(AND(K559&lt;=1680,L559&gt;=1649),1,0)</f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/>
      <c r="BK559"/>
      <c r="BL559"/>
      <c r="BM559"/>
      <c r="BN559"/>
    </row>
    <row r="560" spans="1:66" ht="12" customHeight="1">
      <c r="A560" s="118" t="s">
        <v>3239</v>
      </c>
      <c r="B560" s="118" t="s">
        <v>3240</v>
      </c>
      <c r="C560" s="242" t="s">
        <v>3238</v>
      </c>
      <c r="D560" s="245" t="s">
        <v>4163</v>
      </c>
      <c r="E560" s="246"/>
      <c r="F560" s="66" t="s">
        <v>74</v>
      </c>
      <c r="G560" s="66"/>
      <c r="H560"/>
      <c r="I560"/>
      <c r="J560" s="29">
        <v>0</v>
      </c>
      <c r="K560" s="114">
        <v>1628</v>
      </c>
      <c r="L560" s="115">
        <v>1632</v>
      </c>
      <c r="M560" s="240" t="str">
        <f>CONCATENATE(LEFT(K560,3),"0")</f>
        <v>1620</v>
      </c>
      <c r="N560" s="240" t="str">
        <f>CONCATENATE(LEFT(L560,3),"0")</f>
        <v>1630</v>
      </c>
      <c r="O560" s="30">
        <f>L560-K560</f>
        <v>4</v>
      </c>
      <c r="P560" s="27">
        <v>0</v>
      </c>
      <c r="Q560" s="27">
        <v>0</v>
      </c>
      <c r="R560"/>
      <c r="S560" s="248"/>
      <c r="T560" s="35" t="s">
        <v>103</v>
      </c>
      <c r="U560" s="104">
        <v>51.0167</v>
      </c>
      <c r="V560" s="124">
        <v>4.4667000000000003</v>
      </c>
      <c r="W560" s="32">
        <v>0</v>
      </c>
      <c r="X560" s="33">
        <v>0</v>
      </c>
      <c r="Y560" s="127">
        <v>0</v>
      </c>
      <c r="Z560" s="133"/>
      <c r="AA560" s="249"/>
      <c r="AB560"/>
      <c r="AC560"/>
      <c r="AD560" s="249"/>
      <c r="AE560"/>
      <c r="AF560" s="248"/>
      <c r="AG560" s="249"/>
      <c r="AH560"/>
      <c r="AI560" s="248"/>
      <c r="AJ560" s="249"/>
      <c r="AK560"/>
      <c r="AL560" s="248"/>
      <c r="AM560" s="251"/>
      <c r="AN560" s="250"/>
      <c r="AO560"/>
      <c r="AP560"/>
      <c r="AQ560"/>
      <c r="AR560"/>
      <c r="AS560"/>
      <c r="AT560" s="249"/>
      <c r="AU560" s="248"/>
      <c r="AV560" s="249"/>
      <c r="AW560" s="248"/>
      <c r="AX560" s="249"/>
      <c r="AY560" s="249">
        <v>1</v>
      </c>
      <c r="AZ560" s="162">
        <f>IF(AND(K560&lt;=1570,L560&gt;=1540),1,0)</f>
        <v>0</v>
      </c>
      <c r="BA560" s="162">
        <f>IF(AND(K560&lt;=1608,L560&gt;=1571),1,0)</f>
        <v>0</v>
      </c>
      <c r="BB560" s="162">
        <f>IF(AND(K560&lt;=1621,L560&gt;=1609),1,0)</f>
        <v>0</v>
      </c>
      <c r="BC560" s="162">
        <f>IF(AND(K560&lt;=1648,L560&gt;=1622),1,0)</f>
        <v>1</v>
      </c>
      <c r="BD560" s="162">
        <f>IF(AND(K560&lt;=1680,L560&gt;=1649),1,0)</f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/>
      <c r="BK560"/>
      <c r="BL560"/>
      <c r="BM560"/>
      <c r="BN560"/>
    </row>
    <row r="561" spans="1:66" ht="12" customHeight="1">
      <c r="A561" s="118" t="s">
        <v>3242</v>
      </c>
      <c r="B561" s="118" t="s">
        <v>3243</v>
      </c>
      <c r="C561" s="244" t="s">
        <v>3241</v>
      </c>
      <c r="D561" s="245" t="s">
        <v>4163</v>
      </c>
      <c r="E561" s="245"/>
      <c r="F561" s="66" t="s">
        <v>43</v>
      </c>
      <c r="G561" s="66"/>
      <c r="H561"/>
      <c r="I561"/>
      <c r="J561" s="29">
        <v>0</v>
      </c>
      <c r="K561" s="114">
        <v>1628</v>
      </c>
      <c r="L561" s="115">
        <v>1632</v>
      </c>
      <c r="M561" s="240" t="str">
        <f>CONCATENATE(LEFT(K561,3),"0")</f>
        <v>1620</v>
      </c>
      <c r="N561" s="240" t="str">
        <f>CONCATENATE(LEFT(L561,3),"0")</f>
        <v>1630</v>
      </c>
      <c r="O561" s="30">
        <f>L561-K561</f>
        <v>4</v>
      </c>
      <c r="P561" s="27">
        <v>0</v>
      </c>
      <c r="Q561" s="27">
        <v>0</v>
      </c>
      <c r="R561"/>
      <c r="S561" s="248"/>
      <c r="T561" s="35" t="s">
        <v>103</v>
      </c>
      <c r="U561" s="104">
        <v>51.0167</v>
      </c>
      <c r="V561" s="124">
        <v>4.4667000000000003</v>
      </c>
      <c r="W561" s="32">
        <v>0</v>
      </c>
      <c r="X561" s="33">
        <v>0</v>
      </c>
      <c r="Y561" s="127">
        <v>0</v>
      </c>
      <c r="Z561" s="133"/>
      <c r="AA561" s="249"/>
      <c r="AB561"/>
      <c r="AC561"/>
      <c r="AD561" s="249"/>
      <c r="AE561"/>
      <c r="AF561" s="248"/>
      <c r="AG561" s="249"/>
      <c r="AH561"/>
      <c r="AI561" s="248"/>
      <c r="AJ561" s="249"/>
      <c r="AK561"/>
      <c r="AL561" s="248"/>
      <c r="AM561" s="251"/>
      <c r="AN561" s="250"/>
      <c r="AO561"/>
      <c r="AP561"/>
      <c r="AQ561"/>
      <c r="AR561"/>
      <c r="AS561"/>
      <c r="AT561" s="249"/>
      <c r="AU561" s="248"/>
      <c r="AV561" s="249"/>
      <c r="AW561" s="248"/>
      <c r="AX561" s="249"/>
      <c r="AY561" s="249">
        <v>1</v>
      </c>
      <c r="AZ561" s="162">
        <f>IF(AND(K561&lt;=1570,L561&gt;=1540),1,0)</f>
        <v>0</v>
      </c>
      <c r="BA561" s="162">
        <f>IF(AND(K561&lt;=1608,L561&gt;=1571),1,0)</f>
        <v>0</v>
      </c>
      <c r="BB561" s="162">
        <f>IF(AND(K561&lt;=1621,L561&gt;=1609),1,0)</f>
        <v>0</v>
      </c>
      <c r="BC561" s="162">
        <f>IF(AND(K561&lt;=1648,L561&gt;=1622),1,0)</f>
        <v>1</v>
      </c>
      <c r="BD561" s="162">
        <f>IF(AND(K561&lt;=1680,L561&gt;=1649),1,0)</f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/>
      <c r="BK561"/>
      <c r="BL561"/>
      <c r="BM561"/>
      <c r="BN561"/>
    </row>
    <row r="562" spans="1:66" ht="12" customHeight="1">
      <c r="A562" s="118" t="s">
        <v>805</v>
      </c>
      <c r="B562" s="118" t="s">
        <v>1658</v>
      </c>
      <c r="C562" s="242" t="s">
        <v>3244</v>
      </c>
      <c r="D562" s="245" t="s">
        <v>4163</v>
      </c>
      <c r="E562" s="246"/>
      <c r="F562" s="66" t="s">
        <v>43</v>
      </c>
      <c r="G562" s="66"/>
      <c r="H562"/>
      <c r="I562"/>
      <c r="J562" s="29">
        <v>0</v>
      </c>
      <c r="K562" s="114">
        <v>1628</v>
      </c>
      <c r="L562" s="115">
        <v>1632</v>
      </c>
      <c r="M562" s="240" t="str">
        <f>CONCATENATE(LEFT(K562,3),"0")</f>
        <v>1620</v>
      </c>
      <c r="N562" s="240" t="str">
        <f>CONCATENATE(LEFT(L562,3),"0")</f>
        <v>1630</v>
      </c>
      <c r="O562" s="30">
        <f>L562-K562</f>
        <v>4</v>
      </c>
      <c r="P562" s="27">
        <v>0</v>
      </c>
      <c r="Q562" s="27">
        <v>0</v>
      </c>
      <c r="R562"/>
      <c r="S562" s="248"/>
      <c r="T562" s="35" t="s">
        <v>103</v>
      </c>
      <c r="U562" s="104">
        <v>51.0167</v>
      </c>
      <c r="V562" s="124">
        <v>4.4667000000000003</v>
      </c>
      <c r="W562" s="32">
        <v>0</v>
      </c>
      <c r="X562" s="33">
        <v>0</v>
      </c>
      <c r="Y562" s="127">
        <v>0</v>
      </c>
      <c r="Z562" s="133"/>
      <c r="AA562" s="249"/>
      <c r="AB562"/>
      <c r="AC562"/>
      <c r="AD562" s="249"/>
      <c r="AE562"/>
      <c r="AF562" s="248"/>
      <c r="AG562" s="249"/>
      <c r="AH562"/>
      <c r="AI562" s="248"/>
      <c r="AJ562" s="249"/>
      <c r="AK562"/>
      <c r="AL562" s="248"/>
      <c r="AM562" s="251"/>
      <c r="AN562" s="250"/>
      <c r="AO562"/>
      <c r="AP562"/>
      <c r="AQ562"/>
      <c r="AR562"/>
      <c r="AS562"/>
      <c r="AT562" s="249"/>
      <c r="AU562" s="248"/>
      <c r="AV562" s="249"/>
      <c r="AW562" s="248"/>
      <c r="AX562" s="249"/>
      <c r="AY562" s="249">
        <v>1</v>
      </c>
      <c r="AZ562" s="162">
        <f>IF(AND(K562&lt;=1570,L562&gt;=1540),1,0)</f>
        <v>0</v>
      </c>
      <c r="BA562" s="162">
        <f>IF(AND(K562&lt;=1608,L562&gt;=1571),1,0)</f>
        <v>0</v>
      </c>
      <c r="BB562" s="162">
        <f>IF(AND(K562&lt;=1621,L562&gt;=1609),1,0)</f>
        <v>0</v>
      </c>
      <c r="BC562" s="162">
        <f>IF(AND(K562&lt;=1648,L562&gt;=1622),1,0)</f>
        <v>1</v>
      </c>
      <c r="BD562" s="162">
        <f>IF(AND(K562&lt;=1680,L562&gt;=1649),1,0)</f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/>
      <c r="BK562"/>
      <c r="BL562"/>
      <c r="BM562"/>
      <c r="BN562"/>
    </row>
    <row r="563" spans="1:66" ht="12" customHeight="1">
      <c r="A563" s="118" t="s">
        <v>3246</v>
      </c>
      <c r="B563" s="118" t="s">
        <v>3247</v>
      </c>
      <c r="C563" s="244" t="s">
        <v>3245</v>
      </c>
      <c r="D563" s="245" t="s">
        <v>4163</v>
      </c>
      <c r="E563" s="245"/>
      <c r="F563" s="66" t="s">
        <v>74</v>
      </c>
      <c r="G563" s="66"/>
      <c r="H563"/>
      <c r="I563"/>
      <c r="J563" s="29">
        <v>0</v>
      </c>
      <c r="K563" s="114">
        <v>1628</v>
      </c>
      <c r="L563" s="115">
        <v>1632</v>
      </c>
      <c r="M563" s="240" t="str">
        <f>CONCATENATE(LEFT(K563,3),"0")</f>
        <v>1620</v>
      </c>
      <c r="N563" s="240" t="str">
        <f>CONCATENATE(LEFT(L563,3),"0")</f>
        <v>1630</v>
      </c>
      <c r="O563" s="30">
        <f>L563-K563</f>
        <v>4</v>
      </c>
      <c r="P563" s="27">
        <v>0</v>
      </c>
      <c r="Q563" s="27">
        <v>0</v>
      </c>
      <c r="R563"/>
      <c r="S563" s="248"/>
      <c r="T563" s="35" t="s">
        <v>103</v>
      </c>
      <c r="U563" s="104">
        <v>51.0167</v>
      </c>
      <c r="V563" s="124">
        <v>4.4667000000000003</v>
      </c>
      <c r="W563" s="32">
        <v>0</v>
      </c>
      <c r="X563" s="33">
        <v>0</v>
      </c>
      <c r="Y563" s="127">
        <v>0</v>
      </c>
      <c r="Z563" s="133"/>
      <c r="AA563" s="249"/>
      <c r="AB563"/>
      <c r="AC563"/>
      <c r="AD563" s="249"/>
      <c r="AE563"/>
      <c r="AF563" s="248"/>
      <c r="AG563" s="249"/>
      <c r="AH563"/>
      <c r="AI563" s="248"/>
      <c r="AJ563" s="249"/>
      <c r="AK563"/>
      <c r="AL563" s="248"/>
      <c r="AM563" s="251"/>
      <c r="AN563" s="250"/>
      <c r="AO563"/>
      <c r="AP563"/>
      <c r="AQ563"/>
      <c r="AR563"/>
      <c r="AS563"/>
      <c r="AT563" s="249"/>
      <c r="AU563" s="248"/>
      <c r="AV563" s="249"/>
      <c r="AW563" s="248"/>
      <c r="AX563" s="249"/>
      <c r="AY563" s="249">
        <v>1</v>
      </c>
      <c r="AZ563" s="162">
        <f>IF(AND(K563&lt;=1570,L563&gt;=1540),1,0)</f>
        <v>0</v>
      </c>
      <c r="BA563" s="162">
        <f>IF(AND(K563&lt;=1608,L563&gt;=1571),1,0)</f>
        <v>0</v>
      </c>
      <c r="BB563" s="162">
        <f>IF(AND(K563&lt;=1621,L563&gt;=1609),1,0)</f>
        <v>0</v>
      </c>
      <c r="BC563" s="162">
        <f>IF(AND(K563&lt;=1648,L563&gt;=1622),1,0)</f>
        <v>1</v>
      </c>
      <c r="BD563" s="162">
        <f>IF(AND(K563&lt;=1680,L563&gt;=1649),1,0)</f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/>
      <c r="BK563"/>
      <c r="BL563"/>
      <c r="BM563"/>
      <c r="BN563"/>
    </row>
    <row r="564" spans="1:66" ht="12" customHeight="1">
      <c r="A564" s="118" t="s">
        <v>3249</v>
      </c>
      <c r="B564" s="118" t="s">
        <v>3250</v>
      </c>
      <c r="C564" s="242" t="s">
        <v>3248</v>
      </c>
      <c r="D564" s="245" t="s">
        <v>4163</v>
      </c>
      <c r="E564" s="246"/>
      <c r="F564" s="66" t="s">
        <v>43</v>
      </c>
      <c r="G564" s="66"/>
      <c r="H564"/>
      <c r="I564"/>
      <c r="J564" s="29">
        <v>0</v>
      </c>
      <c r="K564" s="114">
        <v>1628</v>
      </c>
      <c r="L564" s="115">
        <v>1632</v>
      </c>
      <c r="M564" s="240" t="str">
        <f>CONCATENATE(LEFT(K564,3),"0")</f>
        <v>1620</v>
      </c>
      <c r="N564" s="240" t="str">
        <f>CONCATENATE(LEFT(L564,3),"0")</f>
        <v>1630</v>
      </c>
      <c r="O564" s="30">
        <f>L564-K564</f>
        <v>4</v>
      </c>
      <c r="P564" s="27">
        <v>0</v>
      </c>
      <c r="Q564" s="27">
        <v>0</v>
      </c>
      <c r="R564"/>
      <c r="S564" s="248"/>
      <c r="T564" s="35" t="s">
        <v>103</v>
      </c>
      <c r="U564" s="104">
        <v>51.0167</v>
      </c>
      <c r="V564" s="124">
        <v>4.4667000000000003</v>
      </c>
      <c r="W564" s="32">
        <v>0</v>
      </c>
      <c r="X564" s="33">
        <v>0</v>
      </c>
      <c r="Y564" s="127">
        <v>0</v>
      </c>
      <c r="Z564" s="133"/>
      <c r="AA564" s="249"/>
      <c r="AB564"/>
      <c r="AC564"/>
      <c r="AD564" s="249"/>
      <c r="AE564"/>
      <c r="AF564" s="248"/>
      <c r="AG564" s="249"/>
      <c r="AH564"/>
      <c r="AI564" s="248"/>
      <c r="AJ564" s="249"/>
      <c r="AK564"/>
      <c r="AL564" s="248"/>
      <c r="AM564" s="251"/>
      <c r="AN564" s="250"/>
      <c r="AO564"/>
      <c r="AP564"/>
      <c r="AQ564"/>
      <c r="AR564"/>
      <c r="AS564"/>
      <c r="AT564" s="249"/>
      <c r="AU564" s="248"/>
      <c r="AV564" s="249"/>
      <c r="AW564" s="248"/>
      <c r="AX564" s="249"/>
      <c r="AY564" s="249">
        <v>1</v>
      </c>
      <c r="AZ564" s="162">
        <f>IF(AND(K564&lt;=1570,L564&gt;=1540),1,0)</f>
        <v>0</v>
      </c>
      <c r="BA564" s="162">
        <f>IF(AND(K564&lt;=1608,L564&gt;=1571),1,0)</f>
        <v>0</v>
      </c>
      <c r="BB564" s="162">
        <f>IF(AND(K564&lt;=1621,L564&gt;=1609),1,0)</f>
        <v>0</v>
      </c>
      <c r="BC564" s="162">
        <f>IF(AND(K564&lt;=1648,L564&gt;=1622),1,0)</f>
        <v>1</v>
      </c>
      <c r="BD564" s="162">
        <f>IF(AND(K564&lt;=1680,L564&gt;=1649),1,0)</f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/>
      <c r="BK564"/>
      <c r="BL564"/>
      <c r="BM564"/>
      <c r="BN564"/>
    </row>
    <row r="565" spans="1:66" ht="12" customHeight="1">
      <c r="A565" s="118" t="s">
        <v>3252</v>
      </c>
      <c r="B565" s="118" t="s">
        <v>3253</v>
      </c>
      <c r="C565" s="244" t="s">
        <v>3251</v>
      </c>
      <c r="D565" s="245" t="s">
        <v>4163</v>
      </c>
      <c r="E565" s="245"/>
      <c r="F565" s="66" t="s">
        <v>156</v>
      </c>
      <c r="G565" s="66"/>
      <c r="H565"/>
      <c r="I565"/>
      <c r="J565" s="29">
        <v>0</v>
      </c>
      <c r="K565" s="114">
        <v>1628</v>
      </c>
      <c r="L565" s="115">
        <v>1632</v>
      </c>
      <c r="M565" s="240" t="str">
        <f>CONCATENATE(LEFT(K565,3),"0")</f>
        <v>1620</v>
      </c>
      <c r="N565" s="240" t="str">
        <f>CONCATENATE(LEFT(L565,3),"0")</f>
        <v>1630</v>
      </c>
      <c r="O565" s="30">
        <f>L565-K565</f>
        <v>4</v>
      </c>
      <c r="P565" s="27">
        <v>0</v>
      </c>
      <c r="Q565" s="27">
        <v>0</v>
      </c>
      <c r="R565"/>
      <c r="S565" s="248"/>
      <c r="T565" s="35" t="s">
        <v>103</v>
      </c>
      <c r="U565" s="104">
        <v>51.0167</v>
      </c>
      <c r="V565" s="124">
        <v>4.4667000000000003</v>
      </c>
      <c r="W565" s="32">
        <v>0</v>
      </c>
      <c r="X565" s="33">
        <v>0</v>
      </c>
      <c r="Y565" s="127">
        <v>0</v>
      </c>
      <c r="Z565" s="133"/>
      <c r="AA565" s="249"/>
      <c r="AB565"/>
      <c r="AC565"/>
      <c r="AD565" s="249"/>
      <c r="AE565"/>
      <c r="AF565" s="248"/>
      <c r="AG565" s="249"/>
      <c r="AH565"/>
      <c r="AI565" s="248"/>
      <c r="AJ565" s="249"/>
      <c r="AK565"/>
      <c r="AL565" s="248"/>
      <c r="AM565" s="251"/>
      <c r="AN565" s="250"/>
      <c r="AO565"/>
      <c r="AP565"/>
      <c r="AQ565"/>
      <c r="AR565"/>
      <c r="AS565"/>
      <c r="AT565" s="249"/>
      <c r="AU565" s="248"/>
      <c r="AV565" s="249"/>
      <c r="AW565" s="248"/>
      <c r="AX565" s="249"/>
      <c r="AY565" s="249">
        <v>1</v>
      </c>
      <c r="AZ565" s="162">
        <f>IF(AND(K565&lt;=1570,L565&gt;=1540),1,0)</f>
        <v>0</v>
      </c>
      <c r="BA565" s="162">
        <f>IF(AND(K565&lt;=1608,L565&gt;=1571),1,0)</f>
        <v>0</v>
      </c>
      <c r="BB565" s="162">
        <f>IF(AND(K565&lt;=1621,L565&gt;=1609),1,0)</f>
        <v>0</v>
      </c>
      <c r="BC565" s="162">
        <f>IF(AND(K565&lt;=1648,L565&gt;=1622),1,0)</f>
        <v>1</v>
      </c>
      <c r="BD565" s="162">
        <f>IF(AND(K565&lt;=1680,L565&gt;=1649),1,0)</f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/>
      <c r="BK565"/>
      <c r="BL565"/>
      <c r="BM565"/>
      <c r="BN565"/>
    </row>
    <row r="566" spans="1:66" ht="12" customHeight="1">
      <c r="A566" s="118" t="s">
        <v>3255</v>
      </c>
      <c r="B566" s="118" t="s">
        <v>2962</v>
      </c>
      <c r="C566" s="242" t="s">
        <v>3254</v>
      </c>
      <c r="D566" s="245" t="s">
        <v>4163</v>
      </c>
      <c r="E566" s="246"/>
      <c r="F566" s="114" t="s">
        <v>344</v>
      </c>
      <c r="G566" s="114"/>
      <c r="H566"/>
      <c r="I566"/>
      <c r="J566" s="29">
        <v>0</v>
      </c>
      <c r="K566" s="114">
        <v>1629</v>
      </c>
      <c r="L566" s="115">
        <v>1633</v>
      </c>
      <c r="M566" s="240" t="str">
        <f>CONCATENATE(LEFT(K566,3),"0")</f>
        <v>1620</v>
      </c>
      <c r="N566" s="240" t="str">
        <f>CONCATENATE(LEFT(L566,3),"0")</f>
        <v>1630</v>
      </c>
      <c r="O566" s="30">
        <f>L566-K566</f>
        <v>4</v>
      </c>
      <c r="P566" s="27">
        <v>0</v>
      </c>
      <c r="Q566" s="27">
        <v>0</v>
      </c>
      <c r="R566"/>
      <c r="S566" s="248"/>
      <c r="T566" s="35" t="s">
        <v>103</v>
      </c>
      <c r="U566" s="104">
        <v>51.0167</v>
      </c>
      <c r="V566" s="124">
        <v>4.4667000000000003</v>
      </c>
      <c r="W566" s="32">
        <v>0</v>
      </c>
      <c r="X566" s="33">
        <v>0</v>
      </c>
      <c r="Y566" s="127">
        <v>0</v>
      </c>
      <c r="Z566" s="133"/>
      <c r="AA566" s="249"/>
      <c r="AB566"/>
      <c r="AC566"/>
      <c r="AD566" s="249"/>
      <c r="AE566"/>
      <c r="AF566" s="248"/>
      <c r="AG566" s="249"/>
      <c r="AH566"/>
      <c r="AI566" s="248"/>
      <c r="AJ566" s="249"/>
      <c r="AK566"/>
      <c r="AL566" s="248"/>
      <c r="AM566" s="251"/>
      <c r="AN566" s="250"/>
      <c r="AO566"/>
      <c r="AP566"/>
      <c r="AQ566"/>
      <c r="AR566"/>
      <c r="AS566"/>
      <c r="AT566" s="249"/>
      <c r="AU566" s="248"/>
      <c r="AV566" s="249"/>
      <c r="AW566" s="248"/>
      <c r="AX566" s="249"/>
      <c r="AY566" s="249">
        <v>1</v>
      </c>
      <c r="AZ566" s="162">
        <f>IF(AND(K566&lt;=1570,L566&gt;=1540),1,0)</f>
        <v>0</v>
      </c>
      <c r="BA566" s="162">
        <f>IF(AND(K566&lt;=1608,L566&gt;=1571),1,0)</f>
        <v>0</v>
      </c>
      <c r="BB566" s="162">
        <f>IF(AND(K566&lt;=1621,L566&gt;=1609),1,0)</f>
        <v>0</v>
      </c>
      <c r="BC566" s="162">
        <f>IF(AND(K566&lt;=1648,L566&gt;=1622),1,0)</f>
        <v>1</v>
      </c>
      <c r="BD566" s="162">
        <f>IF(AND(K566&lt;=1680,L566&gt;=1649),1,0)</f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/>
      <c r="BK566"/>
      <c r="BL566"/>
      <c r="BM566"/>
      <c r="BN566"/>
    </row>
    <row r="567" spans="1:66" ht="12" customHeight="1">
      <c r="A567" s="118" t="s">
        <v>3257</v>
      </c>
      <c r="B567" s="118" t="s">
        <v>3258</v>
      </c>
      <c r="C567" s="244" t="s">
        <v>3256</v>
      </c>
      <c r="D567" s="245" t="s">
        <v>4163</v>
      </c>
      <c r="E567" s="245"/>
      <c r="F567" s="66" t="s">
        <v>74</v>
      </c>
      <c r="G567" s="66"/>
      <c r="H567"/>
      <c r="I567"/>
      <c r="J567" s="29">
        <v>0</v>
      </c>
      <c r="K567" s="114">
        <v>1629</v>
      </c>
      <c r="L567" s="115">
        <v>1633</v>
      </c>
      <c r="M567" s="240" t="str">
        <f>CONCATENATE(LEFT(K567,3),"0")</f>
        <v>1620</v>
      </c>
      <c r="N567" s="240" t="str">
        <f>CONCATENATE(LEFT(L567,3),"0")</f>
        <v>1630</v>
      </c>
      <c r="O567" s="30">
        <f>L567-K567</f>
        <v>4</v>
      </c>
      <c r="P567" s="27">
        <v>0</v>
      </c>
      <c r="Q567" s="27">
        <v>0</v>
      </c>
      <c r="R567"/>
      <c r="S567" s="248"/>
      <c r="T567" s="35" t="s">
        <v>103</v>
      </c>
      <c r="U567" s="104">
        <v>51.0167</v>
      </c>
      <c r="V567" s="124">
        <v>4.4667000000000003</v>
      </c>
      <c r="W567" s="32">
        <v>0</v>
      </c>
      <c r="X567" s="33">
        <v>0</v>
      </c>
      <c r="Y567" s="127">
        <v>0</v>
      </c>
      <c r="Z567" s="133"/>
      <c r="AA567" s="249"/>
      <c r="AB567"/>
      <c r="AC567"/>
      <c r="AD567" s="249"/>
      <c r="AE567"/>
      <c r="AF567" s="248"/>
      <c r="AG567" s="249"/>
      <c r="AH567"/>
      <c r="AI567" s="248"/>
      <c r="AJ567" s="249"/>
      <c r="AK567"/>
      <c r="AL567" s="248"/>
      <c r="AM567" s="251"/>
      <c r="AN567" s="250"/>
      <c r="AO567"/>
      <c r="AP567"/>
      <c r="AQ567"/>
      <c r="AR567"/>
      <c r="AS567"/>
      <c r="AT567" s="249"/>
      <c r="AU567" s="248"/>
      <c r="AV567" s="249"/>
      <c r="AW567" s="248"/>
      <c r="AX567" s="249"/>
      <c r="AY567" s="249">
        <v>1</v>
      </c>
      <c r="AZ567" s="162">
        <f>IF(AND(K567&lt;=1570,L567&gt;=1540),1,0)</f>
        <v>0</v>
      </c>
      <c r="BA567" s="162">
        <f>IF(AND(K567&lt;=1608,L567&gt;=1571),1,0)</f>
        <v>0</v>
      </c>
      <c r="BB567" s="162">
        <f>IF(AND(K567&lt;=1621,L567&gt;=1609),1,0)</f>
        <v>0</v>
      </c>
      <c r="BC567" s="162">
        <f>IF(AND(K567&lt;=1648,L567&gt;=1622),1,0)</f>
        <v>1</v>
      </c>
      <c r="BD567" s="162">
        <f>IF(AND(K567&lt;=1680,L567&gt;=1649),1,0)</f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/>
      <c r="BK567"/>
      <c r="BL567"/>
      <c r="BM567"/>
      <c r="BN567"/>
    </row>
    <row r="568" spans="1:66" ht="12" customHeight="1">
      <c r="A568" s="118" t="s">
        <v>2871</v>
      </c>
      <c r="B568" s="118" t="s">
        <v>2872</v>
      </c>
      <c r="C568" s="242" t="s">
        <v>3259</v>
      </c>
      <c r="D568" s="245" t="s">
        <v>4163</v>
      </c>
      <c r="E568" s="246"/>
      <c r="F568" s="66" t="s">
        <v>43</v>
      </c>
      <c r="G568" s="66"/>
      <c r="H568"/>
      <c r="I568"/>
      <c r="J568" s="29">
        <v>0</v>
      </c>
      <c r="K568" s="114">
        <v>1629</v>
      </c>
      <c r="L568" s="115">
        <v>1633</v>
      </c>
      <c r="M568" s="240" t="str">
        <f>CONCATENATE(LEFT(K568,3),"0")</f>
        <v>1620</v>
      </c>
      <c r="N568" s="240" t="str">
        <f>CONCATENATE(LEFT(L568,3),"0")</f>
        <v>1630</v>
      </c>
      <c r="O568" s="30">
        <f>L568-K568</f>
        <v>4</v>
      </c>
      <c r="P568" s="27">
        <v>0</v>
      </c>
      <c r="Q568" s="27">
        <v>0</v>
      </c>
      <c r="R568"/>
      <c r="S568" s="248"/>
      <c r="T568" s="35" t="s">
        <v>103</v>
      </c>
      <c r="U568" s="104">
        <v>51.0167</v>
      </c>
      <c r="V568" s="124">
        <v>4.4667000000000003</v>
      </c>
      <c r="W568" s="32">
        <v>0</v>
      </c>
      <c r="X568" s="33">
        <v>0</v>
      </c>
      <c r="Y568" s="127">
        <v>0</v>
      </c>
      <c r="Z568" s="133"/>
      <c r="AA568" s="249"/>
      <c r="AB568"/>
      <c r="AC568"/>
      <c r="AD568" s="249"/>
      <c r="AE568"/>
      <c r="AF568" s="248"/>
      <c r="AG568" s="249"/>
      <c r="AH568"/>
      <c r="AI568" s="248"/>
      <c r="AJ568" s="249"/>
      <c r="AK568"/>
      <c r="AL568" s="248"/>
      <c r="AM568" s="251"/>
      <c r="AN568" s="250"/>
      <c r="AO568"/>
      <c r="AP568"/>
      <c r="AQ568"/>
      <c r="AR568"/>
      <c r="AS568"/>
      <c r="AT568" s="249"/>
      <c r="AU568" s="248"/>
      <c r="AV568" s="249"/>
      <c r="AW568" s="248"/>
      <c r="AX568" s="249"/>
      <c r="AY568" s="249">
        <v>1</v>
      </c>
      <c r="AZ568" s="162">
        <f>IF(AND(K568&lt;=1570,L568&gt;=1540),1,0)</f>
        <v>0</v>
      </c>
      <c r="BA568" s="162">
        <f>IF(AND(K568&lt;=1608,L568&gt;=1571),1,0)</f>
        <v>0</v>
      </c>
      <c r="BB568" s="162">
        <f>IF(AND(K568&lt;=1621,L568&gt;=1609),1,0)</f>
        <v>0</v>
      </c>
      <c r="BC568" s="162">
        <f>IF(AND(K568&lt;=1648,L568&gt;=1622),1,0)</f>
        <v>1</v>
      </c>
      <c r="BD568" s="162">
        <f>IF(AND(K568&lt;=1680,L568&gt;=1649),1,0)</f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/>
      <c r="BK568"/>
      <c r="BL568"/>
      <c r="BM568"/>
      <c r="BN568"/>
    </row>
    <row r="569" spans="1:66" ht="12" customHeight="1">
      <c r="A569" s="118" t="s">
        <v>3261</v>
      </c>
      <c r="B569" s="118" t="s">
        <v>2930</v>
      </c>
      <c r="C569" s="244" t="s">
        <v>3260</v>
      </c>
      <c r="D569" s="245" t="s">
        <v>4163</v>
      </c>
      <c r="E569" s="245"/>
      <c r="F569" s="66" t="s">
        <v>43</v>
      </c>
      <c r="G569" s="66"/>
      <c r="H569"/>
      <c r="I569"/>
      <c r="J569" s="29">
        <v>0</v>
      </c>
      <c r="K569" s="114">
        <v>1629</v>
      </c>
      <c r="L569" s="115">
        <v>1633</v>
      </c>
      <c r="M569" s="240" t="str">
        <f>CONCATENATE(LEFT(K569,3),"0")</f>
        <v>1620</v>
      </c>
      <c r="N569" s="240" t="str">
        <f>CONCATENATE(LEFT(L569,3),"0")</f>
        <v>1630</v>
      </c>
      <c r="O569" s="30">
        <f>L569-K569</f>
        <v>4</v>
      </c>
      <c r="P569" s="27">
        <v>0</v>
      </c>
      <c r="Q569" s="27">
        <v>0</v>
      </c>
      <c r="R569"/>
      <c r="S569" s="248"/>
      <c r="T569" s="35" t="s">
        <v>103</v>
      </c>
      <c r="U569" s="104">
        <v>51.0167</v>
      </c>
      <c r="V569" s="124">
        <v>4.4667000000000003</v>
      </c>
      <c r="W569" s="32">
        <v>0</v>
      </c>
      <c r="X569" s="33">
        <v>0</v>
      </c>
      <c r="Y569" s="127">
        <v>0</v>
      </c>
      <c r="Z569" s="133"/>
      <c r="AA569" s="249"/>
      <c r="AB569"/>
      <c r="AC569"/>
      <c r="AD569" s="249"/>
      <c r="AE569"/>
      <c r="AF569" s="248"/>
      <c r="AG569" s="249"/>
      <c r="AH569"/>
      <c r="AI569" s="248"/>
      <c r="AJ569" s="249"/>
      <c r="AK569"/>
      <c r="AL569" s="248"/>
      <c r="AM569" s="251"/>
      <c r="AN569" s="250"/>
      <c r="AO569"/>
      <c r="AP569"/>
      <c r="AQ569"/>
      <c r="AR569"/>
      <c r="AS569"/>
      <c r="AT569" s="249"/>
      <c r="AU569" s="248"/>
      <c r="AV569" s="249"/>
      <c r="AW569" s="248"/>
      <c r="AX569" s="249"/>
      <c r="AY569" s="249">
        <v>1</v>
      </c>
      <c r="AZ569" s="162">
        <f>IF(AND(K569&lt;=1570,L569&gt;=1540),1,0)</f>
        <v>0</v>
      </c>
      <c r="BA569" s="162">
        <f>IF(AND(K569&lt;=1608,L569&gt;=1571),1,0)</f>
        <v>0</v>
      </c>
      <c r="BB569" s="162">
        <f>IF(AND(K569&lt;=1621,L569&gt;=1609),1,0)</f>
        <v>0</v>
      </c>
      <c r="BC569" s="162">
        <f>IF(AND(K569&lt;=1648,L569&gt;=1622),1,0)</f>
        <v>1</v>
      </c>
      <c r="BD569" s="162">
        <f>IF(AND(K569&lt;=1680,L569&gt;=1649),1,0)</f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/>
      <c r="BK569"/>
      <c r="BL569"/>
      <c r="BM569"/>
      <c r="BN569"/>
    </row>
    <row r="570" spans="1:66" ht="12" customHeight="1">
      <c r="A570" s="118" t="s">
        <v>3263</v>
      </c>
      <c r="B570" s="118" t="s">
        <v>3264</v>
      </c>
      <c r="C570" s="242" t="s">
        <v>3262</v>
      </c>
      <c r="D570" s="245" t="s">
        <v>4163</v>
      </c>
      <c r="E570" s="246"/>
      <c r="F570" s="66" t="s">
        <v>74</v>
      </c>
      <c r="G570" s="66"/>
      <c r="H570"/>
      <c r="I570"/>
      <c r="J570" s="29">
        <v>0</v>
      </c>
      <c r="K570" s="114">
        <v>1629</v>
      </c>
      <c r="L570" s="115">
        <v>1633</v>
      </c>
      <c r="M570" s="240" t="str">
        <f>CONCATENATE(LEFT(K570,3),"0")</f>
        <v>1620</v>
      </c>
      <c r="N570" s="240" t="str">
        <f>CONCATENATE(LEFT(L570,3),"0")</f>
        <v>1630</v>
      </c>
      <c r="O570" s="30">
        <f>L570-K570</f>
        <v>4</v>
      </c>
      <c r="P570" s="27">
        <v>0</v>
      </c>
      <c r="Q570" s="27">
        <v>0</v>
      </c>
      <c r="R570"/>
      <c r="S570" s="248"/>
      <c r="T570" s="35" t="s">
        <v>103</v>
      </c>
      <c r="U570" s="104">
        <v>51.0167</v>
      </c>
      <c r="V570" s="124">
        <v>4.4667000000000003</v>
      </c>
      <c r="W570" s="32">
        <v>0</v>
      </c>
      <c r="X570" s="33">
        <v>0</v>
      </c>
      <c r="Y570" s="127">
        <v>0</v>
      </c>
      <c r="Z570" s="133"/>
      <c r="AA570" s="249"/>
      <c r="AB570"/>
      <c r="AC570"/>
      <c r="AD570" s="249"/>
      <c r="AE570"/>
      <c r="AF570" s="248"/>
      <c r="AG570" s="249"/>
      <c r="AH570"/>
      <c r="AI570" s="248"/>
      <c r="AJ570" s="249"/>
      <c r="AK570"/>
      <c r="AL570" s="248"/>
      <c r="AM570" s="251"/>
      <c r="AN570" s="250"/>
      <c r="AO570"/>
      <c r="AP570"/>
      <c r="AQ570"/>
      <c r="AR570"/>
      <c r="AS570"/>
      <c r="AT570" s="249"/>
      <c r="AU570" s="248"/>
      <c r="AV570" s="249"/>
      <c r="AW570" s="248"/>
      <c r="AX570" s="249"/>
      <c r="AY570" s="249">
        <v>1</v>
      </c>
      <c r="AZ570" s="162">
        <f>IF(AND(K570&lt;=1570,L570&gt;=1540),1,0)</f>
        <v>0</v>
      </c>
      <c r="BA570" s="162">
        <f>IF(AND(K570&lt;=1608,L570&gt;=1571),1,0)</f>
        <v>0</v>
      </c>
      <c r="BB570" s="162">
        <f>IF(AND(K570&lt;=1621,L570&gt;=1609),1,0)</f>
        <v>0</v>
      </c>
      <c r="BC570" s="162">
        <f>IF(AND(K570&lt;=1648,L570&gt;=1622),1,0)</f>
        <v>1</v>
      </c>
      <c r="BD570" s="162">
        <f>IF(AND(K570&lt;=1680,L570&gt;=1649),1,0)</f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/>
      <c r="BK570"/>
      <c r="BL570"/>
      <c r="BM570"/>
      <c r="BN570"/>
    </row>
    <row r="571" spans="1:66" ht="12" customHeight="1">
      <c r="A571" s="118" t="s">
        <v>3267</v>
      </c>
      <c r="B571" s="118" t="s">
        <v>2519</v>
      </c>
      <c r="C571" s="242" t="s">
        <v>3266</v>
      </c>
      <c r="D571" s="245" t="s">
        <v>4163</v>
      </c>
      <c r="E571" s="246"/>
      <c r="F571" s="66" t="s">
        <v>156</v>
      </c>
      <c r="G571" s="66"/>
      <c r="H571"/>
      <c r="I571"/>
      <c r="J571" s="29">
        <v>0</v>
      </c>
      <c r="K571" s="114">
        <v>1629</v>
      </c>
      <c r="L571" s="115">
        <v>1633</v>
      </c>
      <c r="M571" s="240" t="str">
        <f>CONCATENATE(LEFT(K571,3),"0")</f>
        <v>1620</v>
      </c>
      <c r="N571" s="240" t="str">
        <f>CONCATENATE(LEFT(L571,3),"0")</f>
        <v>1630</v>
      </c>
      <c r="O571" s="30">
        <f>L571-K571</f>
        <v>4</v>
      </c>
      <c r="P571" s="27">
        <v>0</v>
      </c>
      <c r="Q571" s="27">
        <v>0</v>
      </c>
      <c r="R571"/>
      <c r="S571" s="248"/>
      <c r="T571" s="35" t="s">
        <v>103</v>
      </c>
      <c r="U571" s="104">
        <v>51.0167</v>
      </c>
      <c r="V571" s="124">
        <v>4.4667000000000003</v>
      </c>
      <c r="W571" s="32">
        <v>0</v>
      </c>
      <c r="X571" s="33">
        <v>0</v>
      </c>
      <c r="Y571" s="127">
        <v>0</v>
      </c>
      <c r="Z571" s="133"/>
      <c r="AA571" s="249"/>
      <c r="AB571"/>
      <c r="AC571"/>
      <c r="AD571" s="249"/>
      <c r="AE571"/>
      <c r="AF571" s="248"/>
      <c r="AG571" s="249"/>
      <c r="AH571"/>
      <c r="AI571" s="248"/>
      <c r="AJ571" s="249"/>
      <c r="AK571"/>
      <c r="AL571" s="248"/>
      <c r="AM571" s="251"/>
      <c r="AN571" s="250"/>
      <c r="AO571"/>
      <c r="AP571"/>
      <c r="AQ571"/>
      <c r="AR571"/>
      <c r="AS571"/>
      <c r="AT571" s="249"/>
      <c r="AU571" s="248"/>
      <c r="AV571" s="249"/>
      <c r="AW571" s="248"/>
      <c r="AX571" s="249"/>
      <c r="AY571" s="249">
        <v>1</v>
      </c>
      <c r="AZ571" s="162">
        <f>IF(AND(K571&lt;=1570,L571&gt;=1540),1,0)</f>
        <v>0</v>
      </c>
      <c r="BA571" s="162">
        <f>IF(AND(K571&lt;=1608,L571&gt;=1571),1,0)</f>
        <v>0</v>
      </c>
      <c r="BB571" s="162">
        <f>IF(AND(K571&lt;=1621,L571&gt;=1609),1,0)</f>
        <v>0</v>
      </c>
      <c r="BC571" s="162">
        <f>IF(AND(K571&lt;=1648,L571&gt;=1622),1,0)</f>
        <v>1</v>
      </c>
      <c r="BD571" s="162">
        <f>IF(AND(K571&lt;=1680,L571&gt;=1649),1,0)</f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/>
      <c r="BK571"/>
      <c r="BL571"/>
      <c r="BM571"/>
      <c r="BN571"/>
    </row>
    <row r="572" spans="1:66" ht="12" customHeight="1">
      <c r="A572" s="118" t="s">
        <v>3269</v>
      </c>
      <c r="B572" s="118" t="s">
        <v>3270</v>
      </c>
      <c r="C572" s="244" t="s">
        <v>3268</v>
      </c>
      <c r="D572" s="245" t="s">
        <v>4163</v>
      </c>
      <c r="E572" s="245"/>
      <c r="F572" s="66" t="s">
        <v>43</v>
      </c>
      <c r="G572" s="66"/>
      <c r="H572"/>
      <c r="I572"/>
      <c r="J572" s="29">
        <v>0</v>
      </c>
      <c r="K572" s="114">
        <v>1630</v>
      </c>
      <c r="L572" s="115">
        <v>1634</v>
      </c>
      <c r="M572" s="240" t="str">
        <f>CONCATENATE(LEFT(K572,3),"0")</f>
        <v>1630</v>
      </c>
      <c r="N572" s="240" t="str">
        <f>CONCATENATE(LEFT(L572,3),"0")</f>
        <v>1630</v>
      </c>
      <c r="O572" s="30">
        <f>L572-K572</f>
        <v>4</v>
      </c>
      <c r="P572" s="27">
        <v>0</v>
      </c>
      <c r="Q572" s="27">
        <v>0</v>
      </c>
      <c r="R572"/>
      <c r="S572" s="248"/>
      <c r="T572" s="35" t="s">
        <v>103</v>
      </c>
      <c r="U572" s="104">
        <v>51.0167</v>
      </c>
      <c r="V572" s="124">
        <v>4.4667000000000003</v>
      </c>
      <c r="W572" s="32">
        <v>0</v>
      </c>
      <c r="X572" s="33">
        <v>0</v>
      </c>
      <c r="Y572" s="127">
        <v>0</v>
      </c>
      <c r="Z572" s="133"/>
      <c r="AA572" s="249"/>
      <c r="AB572"/>
      <c r="AC572"/>
      <c r="AD572" s="249"/>
      <c r="AE572"/>
      <c r="AF572" s="248"/>
      <c r="AG572" s="249"/>
      <c r="AH572"/>
      <c r="AI572" s="248"/>
      <c r="AJ572" s="249"/>
      <c r="AK572"/>
      <c r="AL572" s="248"/>
      <c r="AM572" s="251"/>
      <c r="AN572" s="250"/>
      <c r="AO572"/>
      <c r="AP572"/>
      <c r="AQ572"/>
      <c r="AR572"/>
      <c r="AS572"/>
      <c r="AT572" s="249"/>
      <c r="AU572" s="248"/>
      <c r="AV572" s="249"/>
      <c r="AW572" s="248"/>
      <c r="AX572" s="249"/>
      <c r="AY572" s="249">
        <v>1</v>
      </c>
      <c r="AZ572" s="162">
        <f>IF(AND(K572&lt;=1570,L572&gt;=1540),1,0)</f>
        <v>0</v>
      </c>
      <c r="BA572" s="162">
        <f>IF(AND(K572&lt;=1608,L572&gt;=1571),1,0)</f>
        <v>0</v>
      </c>
      <c r="BB572" s="162">
        <f>IF(AND(K572&lt;=1621,L572&gt;=1609),1,0)</f>
        <v>0</v>
      </c>
      <c r="BC572" s="162">
        <f>IF(AND(K572&lt;=1648,L572&gt;=1622),1,0)</f>
        <v>1</v>
      </c>
      <c r="BD572" s="162">
        <f>IF(AND(K572&lt;=1680,L572&gt;=1649),1,0)</f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/>
      <c r="BK572"/>
      <c r="BL572"/>
      <c r="BM572"/>
      <c r="BN572"/>
    </row>
    <row r="573" spans="1:66" ht="12" customHeight="1">
      <c r="A573" s="118" t="s">
        <v>3272</v>
      </c>
      <c r="B573" s="118" t="s">
        <v>3273</v>
      </c>
      <c r="C573" s="242" t="s">
        <v>3271</v>
      </c>
      <c r="D573" s="245" t="s">
        <v>4163</v>
      </c>
      <c r="E573" s="246"/>
      <c r="F573" s="66" t="s">
        <v>43</v>
      </c>
      <c r="G573" s="66"/>
      <c r="H573"/>
      <c r="I573"/>
      <c r="J573" s="29">
        <v>0</v>
      </c>
      <c r="K573" s="114">
        <v>1630</v>
      </c>
      <c r="L573" s="115">
        <v>1634</v>
      </c>
      <c r="M573" s="240" t="str">
        <f>CONCATENATE(LEFT(K573,3),"0")</f>
        <v>1630</v>
      </c>
      <c r="N573" s="240" t="str">
        <f>CONCATENATE(LEFT(L573,3),"0")</f>
        <v>1630</v>
      </c>
      <c r="O573" s="30">
        <f>L573-K573</f>
        <v>4</v>
      </c>
      <c r="P573" s="27">
        <v>0</v>
      </c>
      <c r="Q573" s="27">
        <v>0</v>
      </c>
      <c r="R573"/>
      <c r="S573" s="248"/>
      <c r="T573" s="35" t="s">
        <v>103</v>
      </c>
      <c r="U573" s="104">
        <v>51.0167</v>
      </c>
      <c r="V573" s="124">
        <v>4.4667000000000003</v>
      </c>
      <c r="W573" s="32">
        <v>0</v>
      </c>
      <c r="X573" s="33">
        <v>0</v>
      </c>
      <c r="Y573" s="127">
        <v>0</v>
      </c>
      <c r="Z573" s="133"/>
      <c r="AA573" s="249"/>
      <c r="AB573"/>
      <c r="AC573"/>
      <c r="AD573" s="249"/>
      <c r="AE573"/>
      <c r="AF573" s="248"/>
      <c r="AG573" s="249"/>
      <c r="AH573"/>
      <c r="AI573" s="248"/>
      <c r="AJ573" s="249"/>
      <c r="AK573"/>
      <c r="AL573" s="248"/>
      <c r="AM573" s="251"/>
      <c r="AN573" s="250"/>
      <c r="AO573"/>
      <c r="AP573"/>
      <c r="AQ573"/>
      <c r="AR573"/>
      <c r="AS573"/>
      <c r="AT573" s="249"/>
      <c r="AU573" s="248"/>
      <c r="AV573" s="249"/>
      <c r="AW573" s="248"/>
      <c r="AX573" s="249"/>
      <c r="AY573" s="249">
        <v>1</v>
      </c>
      <c r="AZ573" s="162">
        <f>IF(AND(K573&lt;=1570,L573&gt;=1540),1,0)</f>
        <v>0</v>
      </c>
      <c r="BA573" s="162">
        <f>IF(AND(K573&lt;=1608,L573&gt;=1571),1,0)</f>
        <v>0</v>
      </c>
      <c r="BB573" s="162">
        <f>IF(AND(K573&lt;=1621,L573&gt;=1609),1,0)</f>
        <v>0</v>
      </c>
      <c r="BC573" s="162">
        <f>IF(AND(K573&lt;=1648,L573&gt;=1622),1,0)</f>
        <v>1</v>
      </c>
      <c r="BD573" s="162">
        <f>IF(AND(K573&lt;=1680,L573&gt;=1649),1,0)</f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/>
      <c r="BK573"/>
      <c r="BL573"/>
      <c r="BM573"/>
      <c r="BN573"/>
    </row>
    <row r="574" spans="1:66" ht="12" customHeight="1">
      <c r="A574" s="118" t="s">
        <v>3275</v>
      </c>
      <c r="B574" s="118" t="s">
        <v>3276</v>
      </c>
      <c r="C574" s="244" t="s">
        <v>3274</v>
      </c>
      <c r="D574" s="245" t="s">
        <v>4163</v>
      </c>
      <c r="E574" s="245"/>
      <c r="F574" s="114" t="s">
        <v>344</v>
      </c>
      <c r="G574" s="114"/>
      <c r="H574"/>
      <c r="I574"/>
      <c r="J574" s="29">
        <v>0</v>
      </c>
      <c r="K574" s="114">
        <v>1630</v>
      </c>
      <c r="L574" s="115">
        <v>1634</v>
      </c>
      <c r="M574" s="240" t="str">
        <f>CONCATENATE(LEFT(K574,3),"0")</f>
        <v>1630</v>
      </c>
      <c r="N574" s="240" t="str">
        <f>CONCATENATE(LEFT(L574,3),"0")</f>
        <v>1630</v>
      </c>
      <c r="O574" s="30">
        <f>L574-K574</f>
        <v>4</v>
      </c>
      <c r="P574" s="27">
        <v>0</v>
      </c>
      <c r="Q574" s="27">
        <v>0</v>
      </c>
      <c r="R574"/>
      <c r="S574" s="248"/>
      <c r="T574" s="35" t="s">
        <v>103</v>
      </c>
      <c r="U574" s="104">
        <v>51.0167</v>
      </c>
      <c r="V574" s="124">
        <v>4.4667000000000003</v>
      </c>
      <c r="W574" s="32">
        <v>0</v>
      </c>
      <c r="X574" s="33">
        <v>0</v>
      </c>
      <c r="Y574" s="127">
        <v>0</v>
      </c>
      <c r="Z574" s="133"/>
      <c r="AA574" s="249"/>
      <c r="AB574"/>
      <c r="AC574"/>
      <c r="AD574" s="249"/>
      <c r="AE574"/>
      <c r="AF574" s="248"/>
      <c r="AG574" s="249"/>
      <c r="AH574"/>
      <c r="AI574" s="248"/>
      <c r="AJ574" s="249"/>
      <c r="AK574"/>
      <c r="AL574" s="248"/>
      <c r="AM574" s="251"/>
      <c r="AN574" s="250"/>
      <c r="AO574"/>
      <c r="AP574"/>
      <c r="AQ574"/>
      <c r="AR574"/>
      <c r="AS574"/>
      <c r="AT574" s="249"/>
      <c r="AU574" s="248"/>
      <c r="AV574" s="249"/>
      <c r="AW574" s="248"/>
      <c r="AX574" s="249"/>
      <c r="AY574" s="249">
        <v>1</v>
      </c>
      <c r="AZ574" s="162">
        <f>IF(AND(K574&lt;=1570,L574&gt;=1540),1,0)</f>
        <v>0</v>
      </c>
      <c r="BA574" s="162">
        <f>IF(AND(K574&lt;=1608,L574&gt;=1571),1,0)</f>
        <v>0</v>
      </c>
      <c r="BB574" s="162">
        <f>IF(AND(K574&lt;=1621,L574&gt;=1609),1,0)</f>
        <v>0</v>
      </c>
      <c r="BC574" s="162">
        <f>IF(AND(K574&lt;=1648,L574&gt;=1622),1,0)</f>
        <v>1</v>
      </c>
      <c r="BD574" s="162">
        <f>IF(AND(K574&lt;=1680,L574&gt;=1649),1,0)</f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/>
      <c r="BK574"/>
      <c r="BL574"/>
      <c r="BM574"/>
      <c r="BN574"/>
    </row>
    <row r="575" spans="1:66" ht="12" customHeight="1">
      <c r="A575" s="118" t="s">
        <v>3278</v>
      </c>
      <c r="B575" s="118" t="s">
        <v>3279</v>
      </c>
      <c r="C575" s="242" t="s">
        <v>3277</v>
      </c>
      <c r="D575" s="245" t="s">
        <v>4163</v>
      </c>
      <c r="E575" s="246"/>
      <c r="F575" s="66" t="s">
        <v>43</v>
      </c>
      <c r="G575" s="66"/>
      <c r="H575"/>
      <c r="I575"/>
      <c r="J575" s="29">
        <v>0</v>
      </c>
      <c r="K575" s="114">
        <v>1630</v>
      </c>
      <c r="L575" s="115">
        <v>1634</v>
      </c>
      <c r="M575" s="240" t="str">
        <f>CONCATENATE(LEFT(K575,3),"0")</f>
        <v>1630</v>
      </c>
      <c r="N575" s="240" t="str">
        <f>CONCATENATE(LEFT(L575,3),"0")</f>
        <v>1630</v>
      </c>
      <c r="O575" s="30">
        <f>L575-K575</f>
        <v>4</v>
      </c>
      <c r="P575" s="27">
        <v>0</v>
      </c>
      <c r="Q575" s="27">
        <v>0</v>
      </c>
      <c r="R575"/>
      <c r="S575" s="248"/>
      <c r="T575" s="35" t="s">
        <v>103</v>
      </c>
      <c r="U575" s="104">
        <v>51.0167</v>
      </c>
      <c r="V575" s="124">
        <v>4.4667000000000003</v>
      </c>
      <c r="W575" s="32">
        <v>0</v>
      </c>
      <c r="X575" s="33">
        <v>0</v>
      </c>
      <c r="Y575" s="127">
        <v>0</v>
      </c>
      <c r="Z575" s="133"/>
      <c r="AA575" s="249"/>
      <c r="AB575"/>
      <c r="AC575"/>
      <c r="AD575" s="249"/>
      <c r="AE575"/>
      <c r="AF575" s="248"/>
      <c r="AG575" s="249"/>
      <c r="AH575"/>
      <c r="AI575" s="248"/>
      <c r="AJ575" s="249"/>
      <c r="AK575"/>
      <c r="AL575" s="248"/>
      <c r="AM575" s="251"/>
      <c r="AN575" s="250"/>
      <c r="AO575"/>
      <c r="AP575"/>
      <c r="AQ575"/>
      <c r="AR575"/>
      <c r="AS575"/>
      <c r="AT575" s="249"/>
      <c r="AU575" s="248"/>
      <c r="AV575" s="249"/>
      <c r="AW575" s="248"/>
      <c r="AX575" s="249"/>
      <c r="AY575" s="249">
        <v>1</v>
      </c>
      <c r="AZ575" s="162">
        <f>IF(AND(K575&lt;=1570,L575&gt;=1540),1,0)</f>
        <v>0</v>
      </c>
      <c r="BA575" s="162">
        <f>IF(AND(K575&lt;=1608,L575&gt;=1571),1,0)</f>
        <v>0</v>
      </c>
      <c r="BB575" s="162">
        <f>IF(AND(K575&lt;=1621,L575&gt;=1609),1,0)</f>
        <v>0</v>
      </c>
      <c r="BC575" s="162">
        <f>IF(AND(K575&lt;=1648,L575&gt;=1622),1,0)</f>
        <v>1</v>
      </c>
      <c r="BD575" s="162">
        <f>IF(AND(K575&lt;=1680,L575&gt;=1649),1,0)</f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/>
      <c r="BK575"/>
      <c r="BL575"/>
      <c r="BM575"/>
      <c r="BN575"/>
    </row>
    <row r="576" spans="1:66" ht="12" customHeight="1">
      <c r="A576" s="118" t="s">
        <v>3282</v>
      </c>
      <c r="B576" s="118" t="s">
        <v>2213</v>
      </c>
      <c r="C576" s="242" t="s">
        <v>3281</v>
      </c>
      <c r="D576" s="245" t="s">
        <v>4163</v>
      </c>
      <c r="E576" s="246"/>
      <c r="F576" s="66" t="s">
        <v>74</v>
      </c>
      <c r="G576" s="66"/>
      <c r="H576"/>
      <c r="I576"/>
      <c r="J576" s="29">
        <v>0</v>
      </c>
      <c r="K576" s="114">
        <v>1630</v>
      </c>
      <c r="L576" s="115">
        <v>1634</v>
      </c>
      <c r="M576" s="240" t="str">
        <f>CONCATENATE(LEFT(K576,3),"0")</f>
        <v>1630</v>
      </c>
      <c r="N576" s="240" t="str">
        <f>CONCATENATE(LEFT(L576,3),"0")</f>
        <v>1630</v>
      </c>
      <c r="O576" s="30">
        <f>L576-K576</f>
        <v>4</v>
      </c>
      <c r="P576" s="27">
        <v>0</v>
      </c>
      <c r="Q576" s="27">
        <v>0</v>
      </c>
      <c r="R576"/>
      <c r="S576" s="248"/>
      <c r="T576" s="35" t="s">
        <v>103</v>
      </c>
      <c r="U576" s="104">
        <v>51.0167</v>
      </c>
      <c r="V576" s="124">
        <v>4.4667000000000003</v>
      </c>
      <c r="W576" s="32">
        <v>0</v>
      </c>
      <c r="X576" s="33">
        <v>0</v>
      </c>
      <c r="Y576" s="127">
        <v>0</v>
      </c>
      <c r="Z576" s="133"/>
      <c r="AA576" s="249"/>
      <c r="AB576"/>
      <c r="AC576"/>
      <c r="AD576" s="249"/>
      <c r="AE576"/>
      <c r="AF576" s="248"/>
      <c r="AG576" s="249"/>
      <c r="AH576"/>
      <c r="AI576" s="248"/>
      <c r="AJ576" s="249"/>
      <c r="AK576"/>
      <c r="AL576" s="248"/>
      <c r="AM576" s="251"/>
      <c r="AN576" s="250"/>
      <c r="AO576"/>
      <c r="AP576"/>
      <c r="AQ576"/>
      <c r="AR576"/>
      <c r="AS576"/>
      <c r="AT576" s="249"/>
      <c r="AU576" s="248"/>
      <c r="AV576" s="249"/>
      <c r="AW576" s="248"/>
      <c r="AX576" s="249"/>
      <c r="AY576" s="249">
        <v>1</v>
      </c>
      <c r="AZ576" s="162">
        <f>IF(AND(K576&lt;=1570,L576&gt;=1540),1,0)</f>
        <v>0</v>
      </c>
      <c r="BA576" s="162">
        <f>IF(AND(K576&lt;=1608,L576&gt;=1571),1,0)</f>
        <v>0</v>
      </c>
      <c r="BB576" s="162">
        <f>IF(AND(K576&lt;=1621,L576&gt;=1609),1,0)</f>
        <v>0</v>
      </c>
      <c r="BC576" s="162">
        <f>IF(AND(K576&lt;=1648,L576&gt;=1622),1,0)</f>
        <v>1</v>
      </c>
      <c r="BD576" s="162">
        <f>IF(AND(K576&lt;=1680,L576&gt;=1649),1,0)</f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/>
      <c r="BK576"/>
      <c r="BL576"/>
      <c r="BM576"/>
      <c r="BN576"/>
    </row>
    <row r="577" spans="1:66" ht="12" customHeight="1">
      <c r="A577" s="118" t="s">
        <v>3284</v>
      </c>
      <c r="B577" s="118" t="s">
        <v>3285</v>
      </c>
      <c r="C577" s="244" t="s">
        <v>3283</v>
      </c>
      <c r="D577" s="245" t="s">
        <v>4163</v>
      </c>
      <c r="E577" s="245"/>
      <c r="F577" s="66" t="s">
        <v>43</v>
      </c>
      <c r="G577" s="66"/>
      <c r="H577"/>
      <c r="I577"/>
      <c r="J577" s="29">
        <v>0</v>
      </c>
      <c r="K577" s="114">
        <v>1630</v>
      </c>
      <c r="L577" s="115">
        <v>1634</v>
      </c>
      <c r="M577" s="240" t="str">
        <f>CONCATENATE(LEFT(K577,3),"0")</f>
        <v>1630</v>
      </c>
      <c r="N577" s="240" t="str">
        <f>CONCATENATE(LEFT(L577,3),"0")</f>
        <v>1630</v>
      </c>
      <c r="O577" s="30">
        <f>L577-K577</f>
        <v>4</v>
      </c>
      <c r="P577" s="27">
        <v>0</v>
      </c>
      <c r="Q577" s="27">
        <v>0</v>
      </c>
      <c r="R577"/>
      <c r="S577" s="248"/>
      <c r="T577" s="35" t="s">
        <v>103</v>
      </c>
      <c r="U577" s="104">
        <v>51.0167</v>
      </c>
      <c r="V577" s="124">
        <v>4.4667000000000003</v>
      </c>
      <c r="W577" s="32">
        <v>0</v>
      </c>
      <c r="X577" s="33">
        <v>0</v>
      </c>
      <c r="Y577" s="127">
        <v>0</v>
      </c>
      <c r="Z577" s="133"/>
      <c r="AA577" s="249"/>
      <c r="AB577"/>
      <c r="AC577"/>
      <c r="AD577" s="249"/>
      <c r="AE577"/>
      <c r="AF577" s="248"/>
      <c r="AG577" s="249"/>
      <c r="AH577"/>
      <c r="AI577" s="248"/>
      <c r="AJ577" s="249"/>
      <c r="AK577"/>
      <c r="AL577" s="248"/>
      <c r="AM577" s="251"/>
      <c r="AN577" s="250"/>
      <c r="AO577"/>
      <c r="AP577"/>
      <c r="AQ577"/>
      <c r="AR577"/>
      <c r="AS577"/>
      <c r="AT577" s="249"/>
      <c r="AU577" s="248"/>
      <c r="AV577" s="249"/>
      <c r="AW577" s="248"/>
      <c r="AX577" s="249"/>
      <c r="AY577" s="249">
        <v>1</v>
      </c>
      <c r="AZ577" s="162">
        <f>IF(AND(K577&lt;=1570,L577&gt;=1540),1,0)</f>
        <v>0</v>
      </c>
      <c r="BA577" s="162">
        <f>IF(AND(K577&lt;=1608,L577&gt;=1571),1,0)</f>
        <v>0</v>
      </c>
      <c r="BB577" s="162">
        <f>IF(AND(K577&lt;=1621,L577&gt;=1609),1,0)</f>
        <v>0</v>
      </c>
      <c r="BC577" s="162">
        <f>IF(AND(K577&lt;=1648,L577&gt;=1622),1,0)</f>
        <v>1</v>
      </c>
      <c r="BD577" s="162">
        <f>IF(AND(K577&lt;=1680,L577&gt;=1649),1,0)</f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/>
      <c r="BK577"/>
      <c r="BL577"/>
      <c r="BM577"/>
      <c r="BN577"/>
    </row>
    <row r="578" spans="1:66" ht="12" customHeight="1">
      <c r="A578" s="118" t="s">
        <v>3287</v>
      </c>
      <c r="B578" s="118" t="s">
        <v>3226</v>
      </c>
      <c r="C578" s="242" t="s">
        <v>3286</v>
      </c>
      <c r="D578" s="245" t="s">
        <v>4163</v>
      </c>
      <c r="E578" s="246"/>
      <c r="F578" s="66" t="s">
        <v>223</v>
      </c>
      <c r="G578" s="66"/>
      <c r="H578"/>
      <c r="I578"/>
      <c r="J578" s="29">
        <v>0</v>
      </c>
      <c r="K578" s="114">
        <v>1630</v>
      </c>
      <c r="L578" s="115">
        <v>1634</v>
      </c>
      <c r="M578" s="240" t="str">
        <f>CONCATENATE(LEFT(K578,3),"0")</f>
        <v>1630</v>
      </c>
      <c r="N578" s="240" t="str">
        <f>CONCATENATE(LEFT(L578,3),"0")</f>
        <v>1630</v>
      </c>
      <c r="O578" s="30">
        <f>L578-K578</f>
        <v>4</v>
      </c>
      <c r="P578" s="27">
        <v>0</v>
      </c>
      <c r="Q578" s="27">
        <v>0</v>
      </c>
      <c r="R578"/>
      <c r="S578" s="248"/>
      <c r="T578" s="35" t="s">
        <v>103</v>
      </c>
      <c r="U578" s="104">
        <v>51.0167</v>
      </c>
      <c r="V578" s="124">
        <v>4.4667000000000003</v>
      </c>
      <c r="W578" s="32">
        <v>0</v>
      </c>
      <c r="X578" s="33">
        <v>0</v>
      </c>
      <c r="Y578" s="127">
        <v>0</v>
      </c>
      <c r="Z578" s="133"/>
      <c r="AA578" s="249"/>
      <c r="AB578"/>
      <c r="AC578"/>
      <c r="AD578" s="249"/>
      <c r="AE578"/>
      <c r="AF578" s="248"/>
      <c r="AG578" s="249"/>
      <c r="AH578"/>
      <c r="AI578" s="248"/>
      <c r="AJ578" s="249"/>
      <c r="AK578"/>
      <c r="AL578" s="248"/>
      <c r="AM578" s="251"/>
      <c r="AN578" s="250"/>
      <c r="AO578"/>
      <c r="AP578"/>
      <c r="AQ578"/>
      <c r="AR578"/>
      <c r="AS578"/>
      <c r="AT578" s="249"/>
      <c r="AU578" s="248"/>
      <c r="AV578" s="249"/>
      <c r="AW578" s="248"/>
      <c r="AX578" s="249"/>
      <c r="AY578" s="249">
        <v>1</v>
      </c>
      <c r="AZ578" s="162">
        <f>IF(AND(K578&lt;=1570,L578&gt;=1540),1,0)</f>
        <v>0</v>
      </c>
      <c r="BA578" s="162">
        <f>IF(AND(K578&lt;=1608,L578&gt;=1571),1,0)</f>
        <v>0</v>
      </c>
      <c r="BB578" s="162">
        <f>IF(AND(K578&lt;=1621,L578&gt;=1609),1,0)</f>
        <v>0</v>
      </c>
      <c r="BC578" s="162">
        <f>IF(AND(K578&lt;=1648,L578&gt;=1622),1,0)</f>
        <v>1</v>
      </c>
      <c r="BD578" s="162">
        <f>IF(AND(K578&lt;=1680,L578&gt;=1649),1,0)</f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/>
      <c r="BK578"/>
      <c r="BL578"/>
      <c r="BM578"/>
      <c r="BN578"/>
    </row>
    <row r="579" spans="1:66" ht="12" customHeight="1">
      <c r="A579" s="118" t="s">
        <v>3289</v>
      </c>
      <c r="B579" s="118" t="s">
        <v>3290</v>
      </c>
      <c r="C579" s="244" t="s">
        <v>3288</v>
      </c>
      <c r="D579" s="245" t="s">
        <v>4163</v>
      </c>
      <c r="E579" s="245"/>
      <c r="F579" s="66" t="s">
        <v>43</v>
      </c>
      <c r="G579" s="66"/>
      <c r="H579"/>
      <c r="I579"/>
      <c r="J579" s="29">
        <v>0</v>
      </c>
      <c r="K579" s="114">
        <v>1630</v>
      </c>
      <c r="L579" s="115">
        <v>1634</v>
      </c>
      <c r="M579" s="240" t="str">
        <f>CONCATENATE(LEFT(K579,3),"0")</f>
        <v>1630</v>
      </c>
      <c r="N579" s="240" t="str">
        <f>CONCATENATE(LEFT(L579,3),"0")</f>
        <v>1630</v>
      </c>
      <c r="O579" s="30">
        <f>L579-K579</f>
        <v>4</v>
      </c>
      <c r="P579" s="27">
        <v>0</v>
      </c>
      <c r="Q579" s="27">
        <v>0</v>
      </c>
      <c r="R579"/>
      <c r="S579" s="248"/>
      <c r="T579" s="35" t="s">
        <v>103</v>
      </c>
      <c r="U579" s="104">
        <v>51.0167</v>
      </c>
      <c r="V579" s="124">
        <v>4.4667000000000003</v>
      </c>
      <c r="W579" s="32">
        <v>0</v>
      </c>
      <c r="X579" s="33">
        <v>0</v>
      </c>
      <c r="Y579" s="127">
        <v>0</v>
      </c>
      <c r="Z579" s="133"/>
      <c r="AA579" s="249"/>
      <c r="AB579"/>
      <c r="AC579"/>
      <c r="AD579" s="249"/>
      <c r="AE579"/>
      <c r="AF579" s="248"/>
      <c r="AG579" s="249"/>
      <c r="AH579"/>
      <c r="AI579" s="248"/>
      <c r="AJ579" s="249"/>
      <c r="AK579"/>
      <c r="AL579" s="248"/>
      <c r="AM579" s="251"/>
      <c r="AN579" s="250"/>
      <c r="AO579"/>
      <c r="AP579"/>
      <c r="AQ579"/>
      <c r="AR579"/>
      <c r="AS579"/>
      <c r="AT579" s="249"/>
      <c r="AU579" s="248"/>
      <c r="AV579" s="249"/>
      <c r="AW579" s="248"/>
      <c r="AX579" s="249"/>
      <c r="AY579" s="249">
        <v>1</v>
      </c>
      <c r="AZ579" s="162">
        <f>IF(AND(K579&lt;=1570,L579&gt;=1540),1,0)</f>
        <v>0</v>
      </c>
      <c r="BA579" s="162">
        <f>IF(AND(K579&lt;=1608,L579&gt;=1571),1,0)</f>
        <v>0</v>
      </c>
      <c r="BB579" s="162">
        <f>IF(AND(K579&lt;=1621,L579&gt;=1609),1,0)</f>
        <v>0</v>
      </c>
      <c r="BC579" s="162">
        <f>IF(AND(K579&lt;=1648,L579&gt;=1622),1,0)</f>
        <v>1</v>
      </c>
      <c r="BD579" s="162">
        <f>IF(AND(K579&lt;=1680,L579&gt;=1649),1,0)</f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/>
      <c r="BK579"/>
      <c r="BL579"/>
      <c r="BM579"/>
      <c r="BN579"/>
    </row>
    <row r="580" spans="1:66" ht="12" customHeight="1">
      <c r="A580" s="118" t="s">
        <v>3292</v>
      </c>
      <c r="B580" s="118" t="s">
        <v>3293</v>
      </c>
      <c r="C580" s="242" t="s">
        <v>3291</v>
      </c>
      <c r="D580" s="245" t="s">
        <v>4163</v>
      </c>
      <c r="E580" s="246"/>
      <c r="F580" s="114" t="s">
        <v>344</v>
      </c>
      <c r="G580" s="114"/>
      <c r="H580"/>
      <c r="I580"/>
      <c r="J580" s="29">
        <v>0</v>
      </c>
      <c r="K580" s="114">
        <v>1630</v>
      </c>
      <c r="L580" s="115">
        <v>1634</v>
      </c>
      <c r="M580" s="240" t="str">
        <f>CONCATENATE(LEFT(K580,3),"0")</f>
        <v>1630</v>
      </c>
      <c r="N580" s="240" t="str">
        <f>CONCATENATE(LEFT(L580,3),"0")</f>
        <v>1630</v>
      </c>
      <c r="O580" s="30">
        <f>L580-K580</f>
        <v>4</v>
      </c>
      <c r="P580" s="27">
        <v>0</v>
      </c>
      <c r="Q580" s="27">
        <v>0</v>
      </c>
      <c r="R580"/>
      <c r="S580" s="248"/>
      <c r="T580" s="35" t="s">
        <v>103</v>
      </c>
      <c r="U580" s="104">
        <v>51.0167</v>
      </c>
      <c r="V580" s="124">
        <v>4.4667000000000003</v>
      </c>
      <c r="W580" s="32">
        <v>0</v>
      </c>
      <c r="X580" s="33">
        <v>0</v>
      </c>
      <c r="Y580" s="127">
        <v>0</v>
      </c>
      <c r="Z580" s="133"/>
      <c r="AA580" s="249"/>
      <c r="AB580"/>
      <c r="AC580"/>
      <c r="AD580" s="249"/>
      <c r="AE580"/>
      <c r="AF580" s="248"/>
      <c r="AG580" s="249"/>
      <c r="AH580"/>
      <c r="AI580" s="248"/>
      <c r="AJ580" s="249"/>
      <c r="AK580"/>
      <c r="AL580" s="248"/>
      <c r="AM580" s="251"/>
      <c r="AN580" s="250"/>
      <c r="AO580"/>
      <c r="AP580"/>
      <c r="AQ580"/>
      <c r="AR580"/>
      <c r="AS580"/>
      <c r="AT580" s="249"/>
      <c r="AU580" s="248"/>
      <c r="AV580" s="249"/>
      <c r="AW580" s="248"/>
      <c r="AX580" s="249"/>
      <c r="AY580" s="249">
        <v>1</v>
      </c>
      <c r="AZ580" s="162">
        <f>IF(AND(K580&lt;=1570,L580&gt;=1540),1,0)</f>
        <v>0</v>
      </c>
      <c r="BA580" s="162">
        <f>IF(AND(K580&lt;=1608,L580&gt;=1571),1,0)</f>
        <v>0</v>
      </c>
      <c r="BB580" s="162">
        <f>IF(AND(K580&lt;=1621,L580&gt;=1609),1,0)</f>
        <v>0</v>
      </c>
      <c r="BC580" s="162">
        <f>IF(AND(K580&lt;=1648,L580&gt;=1622),1,0)</f>
        <v>1</v>
      </c>
      <c r="BD580" s="162">
        <f>IF(AND(K580&lt;=1680,L580&gt;=1649),1,0)</f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/>
      <c r="BK580"/>
      <c r="BL580"/>
      <c r="BM580"/>
      <c r="BN580"/>
    </row>
    <row r="581" spans="1:66" ht="12" customHeight="1">
      <c r="A581" s="118" t="s">
        <v>3295</v>
      </c>
      <c r="B581" s="118" t="s">
        <v>1658</v>
      </c>
      <c r="C581" s="244" t="s">
        <v>3294</v>
      </c>
      <c r="D581" s="245" t="s">
        <v>4163</v>
      </c>
      <c r="E581" s="245"/>
      <c r="F581" s="66" t="s">
        <v>43</v>
      </c>
      <c r="G581" s="66"/>
      <c r="H581"/>
      <c r="I581"/>
      <c r="J581" s="29">
        <v>0</v>
      </c>
      <c r="K581" s="114">
        <v>1630</v>
      </c>
      <c r="L581" s="115">
        <v>1634</v>
      </c>
      <c r="M581" s="240" t="str">
        <f>CONCATENATE(LEFT(K581,3),"0")</f>
        <v>1630</v>
      </c>
      <c r="N581" s="240" t="str">
        <f>CONCATENATE(LEFT(L581,3),"0")</f>
        <v>1630</v>
      </c>
      <c r="O581" s="30">
        <f>L581-K581</f>
        <v>4</v>
      </c>
      <c r="P581" s="27">
        <v>0</v>
      </c>
      <c r="Q581" s="27">
        <v>0</v>
      </c>
      <c r="R581"/>
      <c r="S581" s="248"/>
      <c r="T581" s="35" t="s">
        <v>103</v>
      </c>
      <c r="U581" s="104">
        <v>51.0167</v>
      </c>
      <c r="V581" s="124">
        <v>4.4667000000000003</v>
      </c>
      <c r="W581" s="32">
        <v>0</v>
      </c>
      <c r="X581" s="33">
        <v>0</v>
      </c>
      <c r="Y581" s="127">
        <v>0</v>
      </c>
      <c r="Z581" s="133"/>
      <c r="AA581" s="249"/>
      <c r="AB581"/>
      <c r="AC581"/>
      <c r="AD581" s="249"/>
      <c r="AE581"/>
      <c r="AF581" s="248"/>
      <c r="AG581" s="249"/>
      <c r="AH581"/>
      <c r="AI581" s="248"/>
      <c r="AJ581" s="249"/>
      <c r="AK581"/>
      <c r="AL581" s="248"/>
      <c r="AM581" s="251"/>
      <c r="AN581" s="250"/>
      <c r="AO581"/>
      <c r="AP581"/>
      <c r="AQ581"/>
      <c r="AR581"/>
      <c r="AS581"/>
      <c r="AT581" s="249"/>
      <c r="AU581" s="248"/>
      <c r="AV581" s="249"/>
      <c r="AW581" s="248"/>
      <c r="AX581" s="249"/>
      <c r="AY581" s="249">
        <v>1</v>
      </c>
      <c r="AZ581" s="162">
        <f>IF(AND(K581&lt;=1570,L581&gt;=1540),1,0)</f>
        <v>0</v>
      </c>
      <c r="BA581" s="162">
        <f>IF(AND(K581&lt;=1608,L581&gt;=1571),1,0)</f>
        <v>0</v>
      </c>
      <c r="BB581" s="162">
        <f>IF(AND(K581&lt;=1621,L581&gt;=1609),1,0)</f>
        <v>0</v>
      </c>
      <c r="BC581" s="162">
        <f>IF(AND(K581&lt;=1648,L581&gt;=1622),1,0)</f>
        <v>1</v>
      </c>
      <c r="BD581" s="162">
        <f>IF(AND(K581&lt;=1680,L581&gt;=1649),1,0)</f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/>
      <c r="BK581"/>
      <c r="BL581"/>
      <c r="BM581"/>
      <c r="BN581"/>
    </row>
    <row r="582" spans="1:66" ht="12" customHeight="1">
      <c r="A582" s="118" t="s">
        <v>3297</v>
      </c>
      <c r="B582" s="118" t="s">
        <v>3298</v>
      </c>
      <c r="C582" s="242" t="s">
        <v>3296</v>
      </c>
      <c r="D582" s="245" t="s">
        <v>4163</v>
      </c>
      <c r="E582" s="246"/>
      <c r="F582" s="66" t="s">
        <v>74</v>
      </c>
      <c r="G582" s="66"/>
      <c r="H582"/>
      <c r="I582"/>
      <c r="J582" s="29">
        <v>0</v>
      </c>
      <c r="K582" s="114">
        <v>1630</v>
      </c>
      <c r="L582" s="115">
        <v>1634</v>
      </c>
      <c r="M582" s="240" t="str">
        <f>CONCATENATE(LEFT(K582,3),"0")</f>
        <v>1630</v>
      </c>
      <c r="N582" s="240" t="str">
        <f>CONCATENATE(LEFT(L582,3),"0")</f>
        <v>1630</v>
      </c>
      <c r="O582" s="30">
        <f>L582-K582</f>
        <v>4</v>
      </c>
      <c r="P582" s="27">
        <v>0</v>
      </c>
      <c r="Q582" s="27">
        <v>0</v>
      </c>
      <c r="R582"/>
      <c r="S582" s="248"/>
      <c r="T582" s="35" t="s">
        <v>103</v>
      </c>
      <c r="U582" s="104">
        <v>51.0167</v>
      </c>
      <c r="V582" s="124">
        <v>4.4667000000000003</v>
      </c>
      <c r="W582" s="32">
        <v>0</v>
      </c>
      <c r="X582" s="33">
        <v>0</v>
      </c>
      <c r="Y582" s="127">
        <v>0</v>
      </c>
      <c r="Z582" s="133"/>
      <c r="AA582" s="249"/>
      <c r="AB582"/>
      <c r="AC582"/>
      <c r="AD582" s="249"/>
      <c r="AE582"/>
      <c r="AF582" s="248"/>
      <c r="AG582" s="249"/>
      <c r="AH582"/>
      <c r="AI582" s="248"/>
      <c r="AJ582" s="249"/>
      <c r="AK582"/>
      <c r="AL582" s="248"/>
      <c r="AM582" s="251"/>
      <c r="AN582" s="250"/>
      <c r="AO582"/>
      <c r="AP582"/>
      <c r="AQ582"/>
      <c r="AR582"/>
      <c r="AS582"/>
      <c r="AT582" s="249"/>
      <c r="AU582" s="248"/>
      <c r="AV582" s="249"/>
      <c r="AW582" s="248"/>
      <c r="AX582" s="249"/>
      <c r="AY582" s="249">
        <v>1</v>
      </c>
      <c r="AZ582" s="162">
        <f>IF(AND(K582&lt;=1570,L582&gt;=1540),1,0)</f>
        <v>0</v>
      </c>
      <c r="BA582" s="162">
        <f>IF(AND(K582&lt;=1608,L582&gt;=1571),1,0)</f>
        <v>0</v>
      </c>
      <c r="BB582" s="162">
        <f>IF(AND(K582&lt;=1621,L582&gt;=1609),1,0)</f>
        <v>0</v>
      </c>
      <c r="BC582" s="162">
        <f>IF(AND(K582&lt;=1648,L582&gt;=1622),1,0)</f>
        <v>1</v>
      </c>
      <c r="BD582" s="162">
        <f>IF(AND(K582&lt;=1680,L582&gt;=1649),1,0)</f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/>
      <c r="BK582"/>
      <c r="BL582"/>
      <c r="BM582"/>
      <c r="BN582"/>
    </row>
    <row r="583" spans="1:66" ht="12" customHeight="1">
      <c r="A583" s="118" t="s">
        <v>3300</v>
      </c>
      <c r="B583" s="118" t="s">
        <v>3040</v>
      </c>
      <c r="C583" s="244" t="s">
        <v>3299</v>
      </c>
      <c r="D583" s="245" t="s">
        <v>4163</v>
      </c>
      <c r="E583" s="245"/>
      <c r="F583" s="114" t="s">
        <v>344</v>
      </c>
      <c r="G583" s="114"/>
      <c r="H583"/>
      <c r="I583"/>
      <c r="J583" s="29">
        <v>0</v>
      </c>
      <c r="K583" s="114">
        <v>1630</v>
      </c>
      <c r="L583" s="115">
        <v>1634</v>
      </c>
      <c r="M583" s="240" t="str">
        <f>CONCATENATE(LEFT(K583,3),"0")</f>
        <v>1630</v>
      </c>
      <c r="N583" s="240" t="str">
        <f>CONCATENATE(LEFT(L583,3),"0")</f>
        <v>1630</v>
      </c>
      <c r="O583" s="30">
        <f>L583-K583</f>
        <v>4</v>
      </c>
      <c r="P583" s="27">
        <v>0</v>
      </c>
      <c r="Q583" s="27">
        <v>0</v>
      </c>
      <c r="R583"/>
      <c r="S583" s="248"/>
      <c r="T583" s="35" t="s">
        <v>103</v>
      </c>
      <c r="U583" s="104">
        <v>51.0167</v>
      </c>
      <c r="V583" s="124">
        <v>4.4667000000000003</v>
      </c>
      <c r="W583" s="32">
        <v>0</v>
      </c>
      <c r="X583" s="33">
        <v>0</v>
      </c>
      <c r="Y583" s="127">
        <v>0</v>
      </c>
      <c r="Z583" s="133"/>
      <c r="AA583" s="249"/>
      <c r="AB583"/>
      <c r="AC583"/>
      <c r="AD583" s="249"/>
      <c r="AE583"/>
      <c r="AF583" s="248"/>
      <c r="AG583" s="249"/>
      <c r="AH583"/>
      <c r="AI583" s="248"/>
      <c r="AJ583" s="249"/>
      <c r="AK583"/>
      <c r="AL583" s="248"/>
      <c r="AM583" s="251"/>
      <c r="AN583" s="250"/>
      <c r="AO583"/>
      <c r="AP583"/>
      <c r="AQ583"/>
      <c r="AR583"/>
      <c r="AS583"/>
      <c r="AT583" s="249"/>
      <c r="AU583" s="248"/>
      <c r="AV583" s="249"/>
      <c r="AW583" s="248"/>
      <c r="AX583" s="249"/>
      <c r="AY583" s="249">
        <v>1</v>
      </c>
      <c r="AZ583" s="162">
        <f>IF(AND(K583&lt;=1570,L583&gt;=1540),1,0)</f>
        <v>0</v>
      </c>
      <c r="BA583" s="162">
        <f>IF(AND(K583&lt;=1608,L583&gt;=1571),1,0)</f>
        <v>0</v>
      </c>
      <c r="BB583" s="162">
        <f>IF(AND(K583&lt;=1621,L583&gt;=1609),1,0)</f>
        <v>0</v>
      </c>
      <c r="BC583" s="162">
        <f>IF(AND(K583&lt;=1648,L583&gt;=1622),1,0)</f>
        <v>1</v>
      </c>
      <c r="BD583" s="162">
        <f>IF(AND(K583&lt;=1680,L583&gt;=1649),1,0)</f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/>
      <c r="BK583"/>
      <c r="BL583"/>
      <c r="BM583"/>
      <c r="BN583"/>
    </row>
    <row r="584" spans="1:66" ht="12" customHeight="1">
      <c r="A584" s="118" t="s">
        <v>3302</v>
      </c>
      <c r="B584" s="118" t="s">
        <v>2458</v>
      </c>
      <c r="C584" s="242" t="s">
        <v>3301</v>
      </c>
      <c r="D584" s="245" t="s">
        <v>4163</v>
      </c>
      <c r="E584" s="246"/>
      <c r="F584" s="114" t="s">
        <v>344</v>
      </c>
      <c r="G584" s="114"/>
      <c r="H584"/>
      <c r="I584"/>
      <c r="J584" s="29">
        <v>0</v>
      </c>
      <c r="K584" s="114">
        <v>1630</v>
      </c>
      <c r="L584" s="115">
        <v>1634</v>
      </c>
      <c r="M584" s="240" t="str">
        <f>CONCATENATE(LEFT(K584,3),"0")</f>
        <v>1630</v>
      </c>
      <c r="N584" s="240" t="str">
        <f>CONCATENATE(LEFT(L584,3),"0")</f>
        <v>1630</v>
      </c>
      <c r="O584" s="30">
        <f>L584-K584</f>
        <v>4</v>
      </c>
      <c r="P584" s="27">
        <v>0</v>
      </c>
      <c r="Q584" s="27">
        <v>0</v>
      </c>
      <c r="R584"/>
      <c r="S584" s="248"/>
      <c r="T584" s="35" t="s">
        <v>103</v>
      </c>
      <c r="U584" s="104">
        <v>51.0167</v>
      </c>
      <c r="V584" s="124">
        <v>4.4667000000000003</v>
      </c>
      <c r="W584" s="32">
        <v>0</v>
      </c>
      <c r="X584" s="33">
        <v>0</v>
      </c>
      <c r="Y584" s="127">
        <v>0</v>
      </c>
      <c r="Z584" s="133"/>
      <c r="AA584" s="249"/>
      <c r="AB584"/>
      <c r="AC584"/>
      <c r="AD584" s="249"/>
      <c r="AE584"/>
      <c r="AF584" s="248"/>
      <c r="AG584" s="249"/>
      <c r="AH584"/>
      <c r="AI584" s="248"/>
      <c r="AJ584" s="249"/>
      <c r="AK584"/>
      <c r="AL584" s="248"/>
      <c r="AM584" s="251"/>
      <c r="AN584" s="250"/>
      <c r="AO584"/>
      <c r="AP584"/>
      <c r="AQ584"/>
      <c r="AR584"/>
      <c r="AS584"/>
      <c r="AT584" s="249"/>
      <c r="AU584" s="248"/>
      <c r="AV584" s="249"/>
      <c r="AW584" s="248"/>
      <c r="AX584" s="249"/>
      <c r="AY584" s="249">
        <v>1</v>
      </c>
      <c r="AZ584" s="162">
        <f>IF(AND(K584&lt;=1570,L584&gt;=1540),1,0)</f>
        <v>0</v>
      </c>
      <c r="BA584" s="162">
        <f>IF(AND(K584&lt;=1608,L584&gt;=1571),1,0)</f>
        <v>0</v>
      </c>
      <c r="BB584" s="162">
        <f>IF(AND(K584&lt;=1621,L584&gt;=1609),1,0)</f>
        <v>0</v>
      </c>
      <c r="BC584" s="162">
        <f>IF(AND(K584&lt;=1648,L584&gt;=1622),1,0)</f>
        <v>1</v>
      </c>
      <c r="BD584" s="162">
        <f>IF(AND(K584&lt;=1680,L584&gt;=1649),1,0)</f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/>
      <c r="BK584"/>
      <c r="BL584"/>
      <c r="BM584"/>
      <c r="BN584"/>
    </row>
    <row r="585" spans="1:66" ht="12" customHeight="1">
      <c r="A585" s="118" t="s">
        <v>3304</v>
      </c>
      <c r="B585" s="118" t="s">
        <v>1948</v>
      </c>
      <c r="C585" s="244" t="s">
        <v>3303</v>
      </c>
      <c r="D585" s="245" t="s">
        <v>4163</v>
      </c>
      <c r="E585" s="245"/>
      <c r="F585" s="66" t="s">
        <v>39</v>
      </c>
      <c r="G585" s="66"/>
      <c r="H585"/>
      <c r="I585"/>
      <c r="J585" s="29">
        <v>0</v>
      </c>
      <c r="K585" s="114">
        <v>1631</v>
      </c>
      <c r="L585" s="115">
        <v>1635</v>
      </c>
      <c r="M585" s="240" t="str">
        <f>CONCATENATE(LEFT(K585,3),"0")</f>
        <v>1630</v>
      </c>
      <c r="N585" s="240" t="str">
        <f>CONCATENATE(LEFT(L585,3),"0")</f>
        <v>1630</v>
      </c>
      <c r="O585" s="30">
        <f>L585-K585</f>
        <v>4</v>
      </c>
      <c r="P585" s="27">
        <v>0</v>
      </c>
      <c r="Q585" s="27">
        <v>0</v>
      </c>
      <c r="R585"/>
      <c r="S585" s="248"/>
      <c r="T585" s="35" t="s">
        <v>103</v>
      </c>
      <c r="U585" s="104">
        <v>51.0167</v>
      </c>
      <c r="V585" s="124">
        <v>4.4667000000000003</v>
      </c>
      <c r="W585" s="32">
        <v>0</v>
      </c>
      <c r="X585" s="33">
        <v>0</v>
      </c>
      <c r="Y585" s="127">
        <v>0</v>
      </c>
      <c r="Z585" s="133"/>
      <c r="AA585" s="249"/>
      <c r="AB585"/>
      <c r="AC585"/>
      <c r="AD585" s="249"/>
      <c r="AE585"/>
      <c r="AF585" s="248"/>
      <c r="AG585" s="249"/>
      <c r="AH585"/>
      <c r="AI585" s="248"/>
      <c r="AJ585" s="249"/>
      <c r="AK585"/>
      <c r="AL585" s="248"/>
      <c r="AM585" s="251"/>
      <c r="AN585" s="250"/>
      <c r="AO585"/>
      <c r="AP585"/>
      <c r="AQ585"/>
      <c r="AR585"/>
      <c r="AS585"/>
      <c r="AT585" s="249"/>
      <c r="AU585" s="248"/>
      <c r="AV585" s="249"/>
      <c r="AW585" s="248"/>
      <c r="AX585" s="249"/>
      <c r="AY585" s="249">
        <v>1</v>
      </c>
      <c r="AZ585" s="162">
        <f>IF(AND(K585&lt;=1570,L585&gt;=1540),1,0)</f>
        <v>0</v>
      </c>
      <c r="BA585" s="162">
        <f>IF(AND(K585&lt;=1608,L585&gt;=1571),1,0)</f>
        <v>0</v>
      </c>
      <c r="BB585" s="162">
        <f>IF(AND(K585&lt;=1621,L585&gt;=1609),1,0)</f>
        <v>0</v>
      </c>
      <c r="BC585" s="162">
        <f>IF(AND(K585&lt;=1648,L585&gt;=1622),1,0)</f>
        <v>1</v>
      </c>
      <c r="BD585" s="162">
        <f>IF(AND(K585&lt;=1680,L585&gt;=1649),1,0)</f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/>
      <c r="BK585"/>
      <c r="BL585"/>
      <c r="BM585"/>
      <c r="BN585"/>
    </row>
    <row r="586" spans="1:66" ht="12" customHeight="1">
      <c r="A586" s="118" t="s">
        <v>3306</v>
      </c>
      <c r="B586" s="118" t="s">
        <v>3307</v>
      </c>
      <c r="C586" s="242" t="s">
        <v>3305</v>
      </c>
      <c r="D586" s="245" t="s">
        <v>4163</v>
      </c>
      <c r="E586" s="246"/>
      <c r="F586" s="66" t="s">
        <v>156</v>
      </c>
      <c r="G586" s="66"/>
      <c r="H586"/>
      <c r="I586"/>
      <c r="J586" s="29">
        <v>0</v>
      </c>
      <c r="K586" s="114">
        <v>1631</v>
      </c>
      <c r="L586" s="115">
        <v>1635</v>
      </c>
      <c r="M586" s="240" t="str">
        <f>CONCATENATE(LEFT(K586,3),"0")</f>
        <v>1630</v>
      </c>
      <c r="N586" s="240" t="str">
        <f>CONCATENATE(LEFT(L586,3),"0")</f>
        <v>1630</v>
      </c>
      <c r="O586" s="30">
        <f>L586-K586</f>
        <v>4</v>
      </c>
      <c r="P586" s="27">
        <v>0</v>
      </c>
      <c r="Q586" s="27">
        <v>0</v>
      </c>
      <c r="R586"/>
      <c r="S586" s="248"/>
      <c r="T586" s="35" t="s">
        <v>103</v>
      </c>
      <c r="U586" s="104">
        <v>51.0167</v>
      </c>
      <c r="V586" s="124">
        <v>4.4667000000000003</v>
      </c>
      <c r="W586" s="32">
        <v>0</v>
      </c>
      <c r="X586" s="33">
        <v>0</v>
      </c>
      <c r="Y586" s="127">
        <v>0</v>
      </c>
      <c r="Z586" s="133"/>
      <c r="AA586" s="249"/>
      <c r="AB586"/>
      <c r="AC586"/>
      <c r="AD586" s="249"/>
      <c r="AE586"/>
      <c r="AF586" s="248"/>
      <c r="AG586" s="249"/>
      <c r="AH586"/>
      <c r="AI586" s="248"/>
      <c r="AJ586" s="249"/>
      <c r="AK586"/>
      <c r="AL586" s="248"/>
      <c r="AM586" s="251"/>
      <c r="AN586" s="250"/>
      <c r="AO586"/>
      <c r="AP586"/>
      <c r="AQ586"/>
      <c r="AR586"/>
      <c r="AS586"/>
      <c r="AT586" s="249"/>
      <c r="AU586" s="248"/>
      <c r="AV586" s="249"/>
      <c r="AW586" s="248"/>
      <c r="AX586" s="249"/>
      <c r="AY586" s="249">
        <v>1</v>
      </c>
      <c r="AZ586" s="162">
        <f>IF(AND(K586&lt;=1570,L586&gt;=1540),1,0)</f>
        <v>0</v>
      </c>
      <c r="BA586" s="162">
        <f>IF(AND(K586&lt;=1608,L586&gt;=1571),1,0)</f>
        <v>0</v>
      </c>
      <c r="BB586" s="162">
        <f>IF(AND(K586&lt;=1621,L586&gt;=1609),1,0)</f>
        <v>0</v>
      </c>
      <c r="BC586" s="162">
        <f>IF(AND(K586&lt;=1648,L586&gt;=1622),1,0)</f>
        <v>1</v>
      </c>
      <c r="BD586" s="162">
        <f>IF(AND(K586&lt;=1680,L586&gt;=1649),1,0)</f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/>
      <c r="BK586"/>
      <c r="BL586"/>
      <c r="BM586"/>
      <c r="BN586"/>
    </row>
    <row r="587" spans="1:66" ht="12" customHeight="1">
      <c r="A587" s="118" t="s">
        <v>3309</v>
      </c>
      <c r="B587" s="118" t="s">
        <v>3310</v>
      </c>
      <c r="C587" s="244" t="s">
        <v>3308</v>
      </c>
      <c r="D587" s="245" t="s">
        <v>4163</v>
      </c>
      <c r="E587" s="245"/>
      <c r="F587" s="66" t="s">
        <v>43</v>
      </c>
      <c r="G587" s="66"/>
      <c r="H587"/>
      <c r="I587"/>
      <c r="J587" s="29">
        <v>0</v>
      </c>
      <c r="K587" s="114">
        <v>1631</v>
      </c>
      <c r="L587" s="115">
        <v>1635</v>
      </c>
      <c r="M587" s="240" t="str">
        <f>CONCATENATE(LEFT(K587,3),"0")</f>
        <v>1630</v>
      </c>
      <c r="N587" s="240" t="str">
        <f>CONCATENATE(LEFT(L587,3),"0")</f>
        <v>1630</v>
      </c>
      <c r="O587" s="30">
        <f>L587-K587</f>
        <v>4</v>
      </c>
      <c r="P587" s="27">
        <v>0</v>
      </c>
      <c r="Q587" s="27">
        <v>0</v>
      </c>
      <c r="R587"/>
      <c r="S587" s="248"/>
      <c r="T587" s="35" t="s">
        <v>103</v>
      </c>
      <c r="U587" s="104">
        <v>51.0167</v>
      </c>
      <c r="V587" s="124">
        <v>4.4667000000000003</v>
      </c>
      <c r="W587" s="32">
        <v>0</v>
      </c>
      <c r="X587" s="33">
        <v>0</v>
      </c>
      <c r="Y587" s="127">
        <v>0</v>
      </c>
      <c r="Z587" s="133"/>
      <c r="AA587" s="249"/>
      <c r="AB587"/>
      <c r="AC587"/>
      <c r="AD587" s="249"/>
      <c r="AE587"/>
      <c r="AF587" s="248"/>
      <c r="AG587" s="249"/>
      <c r="AH587"/>
      <c r="AI587" s="248"/>
      <c r="AJ587" s="249"/>
      <c r="AK587"/>
      <c r="AL587" s="248"/>
      <c r="AM587" s="251"/>
      <c r="AN587" s="250"/>
      <c r="AO587"/>
      <c r="AP587"/>
      <c r="AQ587"/>
      <c r="AR587"/>
      <c r="AS587"/>
      <c r="AT587" s="249"/>
      <c r="AU587" s="248"/>
      <c r="AV587" s="249"/>
      <c r="AW587" s="248"/>
      <c r="AX587" s="249"/>
      <c r="AY587" s="249">
        <v>1</v>
      </c>
      <c r="AZ587" s="162">
        <f>IF(AND(K587&lt;=1570,L587&gt;=1540),1,0)</f>
        <v>0</v>
      </c>
      <c r="BA587" s="162">
        <f>IF(AND(K587&lt;=1608,L587&gt;=1571),1,0)</f>
        <v>0</v>
      </c>
      <c r="BB587" s="162">
        <f>IF(AND(K587&lt;=1621,L587&gt;=1609),1,0)</f>
        <v>0</v>
      </c>
      <c r="BC587" s="162">
        <f>IF(AND(K587&lt;=1648,L587&gt;=1622),1,0)</f>
        <v>1</v>
      </c>
      <c r="BD587" s="162">
        <f>IF(AND(K587&lt;=1680,L587&gt;=1649),1,0)</f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/>
      <c r="BK587"/>
      <c r="BL587"/>
      <c r="BM587"/>
      <c r="BN587"/>
    </row>
    <row r="588" spans="1:66" ht="12" customHeight="1">
      <c r="A588" s="118" t="s">
        <v>3312</v>
      </c>
      <c r="B588" s="118" t="s">
        <v>3313</v>
      </c>
      <c r="C588" s="242" t="s">
        <v>3311</v>
      </c>
      <c r="D588" s="245" t="s">
        <v>4163</v>
      </c>
      <c r="E588" s="246"/>
      <c r="F588" s="66" t="s">
        <v>43</v>
      </c>
      <c r="G588" s="66"/>
      <c r="H588"/>
      <c r="I588"/>
      <c r="J588" s="29">
        <v>0</v>
      </c>
      <c r="K588" s="114">
        <v>1631</v>
      </c>
      <c r="L588" s="115">
        <v>1635</v>
      </c>
      <c r="M588" s="240" t="str">
        <f>CONCATENATE(LEFT(K588,3),"0")</f>
        <v>1630</v>
      </c>
      <c r="N588" s="240" t="str">
        <f>CONCATENATE(LEFT(L588,3),"0")</f>
        <v>1630</v>
      </c>
      <c r="O588" s="30">
        <f>L588-K588</f>
        <v>4</v>
      </c>
      <c r="P588" s="27">
        <v>0</v>
      </c>
      <c r="Q588" s="27">
        <v>0</v>
      </c>
      <c r="R588"/>
      <c r="S588" s="248"/>
      <c r="T588" s="35" t="s">
        <v>103</v>
      </c>
      <c r="U588" s="104">
        <v>51.0167</v>
      </c>
      <c r="V588" s="124">
        <v>4.4667000000000003</v>
      </c>
      <c r="W588" s="32">
        <v>0</v>
      </c>
      <c r="X588" s="33">
        <v>0</v>
      </c>
      <c r="Y588" s="127">
        <v>0</v>
      </c>
      <c r="Z588" s="133"/>
      <c r="AA588" s="249"/>
      <c r="AB588"/>
      <c r="AC588"/>
      <c r="AD588" s="249"/>
      <c r="AE588"/>
      <c r="AF588" s="248"/>
      <c r="AG588" s="249"/>
      <c r="AH588"/>
      <c r="AI588" s="248"/>
      <c r="AJ588" s="249"/>
      <c r="AK588"/>
      <c r="AL588" s="248"/>
      <c r="AM588" s="251"/>
      <c r="AN588" s="250"/>
      <c r="AO588"/>
      <c r="AP588"/>
      <c r="AQ588"/>
      <c r="AR588"/>
      <c r="AS588"/>
      <c r="AT588" s="249"/>
      <c r="AU588" s="248"/>
      <c r="AV588" s="249"/>
      <c r="AW588" s="248"/>
      <c r="AX588" s="249"/>
      <c r="AY588" s="249">
        <v>1</v>
      </c>
      <c r="AZ588" s="162">
        <f>IF(AND(K588&lt;=1570,L588&gt;=1540),1,0)</f>
        <v>0</v>
      </c>
      <c r="BA588" s="162">
        <f>IF(AND(K588&lt;=1608,L588&gt;=1571),1,0)</f>
        <v>0</v>
      </c>
      <c r="BB588" s="162">
        <f>IF(AND(K588&lt;=1621,L588&gt;=1609),1,0)</f>
        <v>0</v>
      </c>
      <c r="BC588" s="162">
        <f>IF(AND(K588&lt;=1648,L588&gt;=1622),1,0)</f>
        <v>1</v>
      </c>
      <c r="BD588" s="162">
        <f>IF(AND(K588&lt;=1680,L588&gt;=1649),1,0)</f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/>
      <c r="BK588"/>
      <c r="BL588"/>
      <c r="BM588"/>
      <c r="BN588"/>
    </row>
    <row r="589" spans="1:66" ht="12" customHeight="1">
      <c r="A589" s="118" t="s">
        <v>3315</v>
      </c>
      <c r="B589" s="118" t="s">
        <v>3316</v>
      </c>
      <c r="C589" s="244" t="s">
        <v>3314</v>
      </c>
      <c r="D589" s="245" t="s">
        <v>4163</v>
      </c>
      <c r="E589" s="245"/>
      <c r="F589" s="66" t="s">
        <v>43</v>
      </c>
      <c r="G589" s="66"/>
      <c r="H589"/>
      <c r="I589"/>
      <c r="J589" s="29">
        <v>0</v>
      </c>
      <c r="K589" s="114">
        <v>1631</v>
      </c>
      <c r="L589" s="115">
        <v>1635</v>
      </c>
      <c r="M589" s="240" t="str">
        <f>CONCATENATE(LEFT(K589,3),"0")</f>
        <v>1630</v>
      </c>
      <c r="N589" s="240" t="str">
        <f>CONCATENATE(LEFT(L589,3),"0")</f>
        <v>1630</v>
      </c>
      <c r="O589" s="30">
        <f>L589-K589</f>
        <v>4</v>
      </c>
      <c r="P589" s="27">
        <v>0</v>
      </c>
      <c r="Q589" s="27">
        <v>0</v>
      </c>
      <c r="R589"/>
      <c r="S589" s="248"/>
      <c r="T589" s="35" t="s">
        <v>103</v>
      </c>
      <c r="U589" s="104">
        <v>51.0167</v>
      </c>
      <c r="V589" s="124">
        <v>4.4667000000000003</v>
      </c>
      <c r="W589" s="32">
        <v>0</v>
      </c>
      <c r="X589" s="33">
        <v>0</v>
      </c>
      <c r="Y589" s="127">
        <v>0</v>
      </c>
      <c r="Z589" s="133"/>
      <c r="AA589" s="249"/>
      <c r="AB589"/>
      <c r="AC589"/>
      <c r="AD589" s="249"/>
      <c r="AE589"/>
      <c r="AF589" s="248"/>
      <c r="AG589" s="249"/>
      <c r="AH589"/>
      <c r="AI589" s="248"/>
      <c r="AJ589" s="249"/>
      <c r="AK589"/>
      <c r="AL589" s="248"/>
      <c r="AM589" s="251"/>
      <c r="AN589" s="250"/>
      <c r="AO589"/>
      <c r="AP589"/>
      <c r="AQ589"/>
      <c r="AR589"/>
      <c r="AS589"/>
      <c r="AT589" s="249"/>
      <c r="AU589" s="255"/>
      <c r="AV589" s="249"/>
      <c r="AW589" s="248"/>
      <c r="AX589" s="249"/>
      <c r="AY589" s="249">
        <v>1</v>
      </c>
      <c r="AZ589" s="162">
        <f>IF(AND(K589&lt;=1570,L589&gt;=1540),1,0)</f>
        <v>0</v>
      </c>
      <c r="BA589" s="162">
        <f>IF(AND(K589&lt;=1608,L589&gt;=1571),1,0)</f>
        <v>0</v>
      </c>
      <c r="BB589" s="162">
        <f>IF(AND(K589&lt;=1621,L589&gt;=1609),1,0)</f>
        <v>0</v>
      </c>
      <c r="BC589" s="162">
        <f>IF(AND(K589&lt;=1648,L589&gt;=1622),1,0)</f>
        <v>1</v>
      </c>
      <c r="BD589" s="162">
        <f>IF(AND(K589&lt;=1680,L589&gt;=1649),1,0)</f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/>
      <c r="BK589"/>
      <c r="BL589"/>
      <c r="BM589"/>
      <c r="BN589"/>
    </row>
    <row r="590" spans="1:66" ht="12" customHeight="1">
      <c r="A590" s="118" t="s">
        <v>3318</v>
      </c>
      <c r="B590" s="118" t="s">
        <v>2346</v>
      </c>
      <c r="C590" s="242" t="s">
        <v>3317</v>
      </c>
      <c r="D590" s="245" t="s">
        <v>4163</v>
      </c>
      <c r="E590" s="246"/>
      <c r="F590" s="114" t="s">
        <v>344</v>
      </c>
      <c r="G590" s="114"/>
      <c r="H590"/>
      <c r="I590"/>
      <c r="J590" s="29">
        <v>0</v>
      </c>
      <c r="K590" s="114">
        <v>1631</v>
      </c>
      <c r="L590" s="115">
        <v>1635</v>
      </c>
      <c r="M590" s="240" t="str">
        <f>CONCATENATE(LEFT(K590,3),"0")</f>
        <v>1630</v>
      </c>
      <c r="N590" s="240" t="str">
        <f>CONCATENATE(LEFT(L590,3),"0")</f>
        <v>1630</v>
      </c>
      <c r="O590" s="30">
        <f>L590-K590</f>
        <v>4</v>
      </c>
      <c r="P590" s="27">
        <v>0</v>
      </c>
      <c r="Q590" s="27">
        <v>0</v>
      </c>
      <c r="R590"/>
      <c r="S590" s="248"/>
      <c r="T590" s="35" t="s">
        <v>103</v>
      </c>
      <c r="U590" s="104">
        <v>51.0167</v>
      </c>
      <c r="V590" s="124">
        <v>4.4667000000000003</v>
      </c>
      <c r="W590" s="32">
        <v>0</v>
      </c>
      <c r="X590" s="33">
        <v>0</v>
      </c>
      <c r="Y590" s="127">
        <v>0</v>
      </c>
      <c r="Z590" s="133"/>
      <c r="AA590" s="249"/>
      <c r="AB590"/>
      <c r="AC590"/>
      <c r="AD590" s="249"/>
      <c r="AE590"/>
      <c r="AF590" s="248"/>
      <c r="AG590" s="249"/>
      <c r="AH590"/>
      <c r="AI590" s="248"/>
      <c r="AJ590" s="249"/>
      <c r="AK590"/>
      <c r="AL590" s="248"/>
      <c r="AM590" s="251"/>
      <c r="AN590" s="250"/>
      <c r="AO590"/>
      <c r="AP590"/>
      <c r="AQ590"/>
      <c r="AR590"/>
      <c r="AS590"/>
      <c r="AT590" s="249"/>
      <c r="AU590" s="255"/>
      <c r="AV590" s="249"/>
      <c r="AW590" s="248"/>
      <c r="AX590" s="249"/>
      <c r="AY590" s="249">
        <v>1</v>
      </c>
      <c r="AZ590" s="162">
        <f>IF(AND(K590&lt;=1570,L590&gt;=1540),1,0)</f>
        <v>0</v>
      </c>
      <c r="BA590" s="162">
        <f>IF(AND(K590&lt;=1608,L590&gt;=1571),1,0)</f>
        <v>0</v>
      </c>
      <c r="BB590" s="162">
        <f>IF(AND(K590&lt;=1621,L590&gt;=1609),1,0)</f>
        <v>0</v>
      </c>
      <c r="BC590" s="162">
        <f>IF(AND(K590&lt;=1648,L590&gt;=1622),1,0)</f>
        <v>1</v>
      </c>
      <c r="BD590" s="162">
        <f>IF(AND(K590&lt;=1680,L590&gt;=1649),1,0)</f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/>
      <c r="BK590"/>
      <c r="BL590"/>
      <c r="BM590"/>
      <c r="BN590"/>
    </row>
    <row r="591" spans="1:66" ht="12" customHeight="1">
      <c r="A591" s="118" t="s">
        <v>3320</v>
      </c>
      <c r="B591" s="118" t="s">
        <v>2458</v>
      </c>
      <c r="C591" s="244" t="s">
        <v>3319</v>
      </c>
      <c r="D591" s="245" t="s">
        <v>4163</v>
      </c>
      <c r="E591" s="245"/>
      <c r="F591" s="66" t="s">
        <v>43</v>
      </c>
      <c r="G591" s="66"/>
      <c r="H591"/>
      <c r="I591"/>
      <c r="J591" s="29">
        <v>0</v>
      </c>
      <c r="K591" s="114">
        <v>1631</v>
      </c>
      <c r="L591" s="115">
        <v>1635</v>
      </c>
      <c r="M591" s="240" t="str">
        <f>CONCATENATE(LEFT(K591,3),"0")</f>
        <v>1630</v>
      </c>
      <c r="N591" s="240" t="str">
        <f>CONCATENATE(LEFT(L591,3),"0")</f>
        <v>1630</v>
      </c>
      <c r="O591" s="30">
        <f>L591-K591</f>
        <v>4</v>
      </c>
      <c r="P591" s="27">
        <v>0</v>
      </c>
      <c r="Q591" s="27">
        <v>0</v>
      </c>
      <c r="R591"/>
      <c r="S591" s="248"/>
      <c r="T591" s="35" t="s">
        <v>103</v>
      </c>
      <c r="U591" s="104">
        <v>51.0167</v>
      </c>
      <c r="V591" s="124">
        <v>4.4667000000000003</v>
      </c>
      <c r="W591" s="32">
        <v>0</v>
      </c>
      <c r="X591" s="33">
        <v>0</v>
      </c>
      <c r="Y591" s="127">
        <v>0</v>
      </c>
      <c r="Z591" s="133"/>
      <c r="AA591" s="249"/>
      <c r="AB591"/>
      <c r="AC591"/>
      <c r="AD591" s="249"/>
      <c r="AE591"/>
      <c r="AF591" s="248"/>
      <c r="AG591" s="249"/>
      <c r="AH591"/>
      <c r="AI591" s="248"/>
      <c r="AJ591" s="249"/>
      <c r="AK591"/>
      <c r="AL591" s="248"/>
      <c r="AM591" s="251"/>
      <c r="AN591" s="250"/>
      <c r="AO591"/>
      <c r="AP591"/>
      <c r="AQ591"/>
      <c r="AR591"/>
      <c r="AS591"/>
      <c r="AT591" s="249"/>
      <c r="AU591" s="255"/>
      <c r="AV591" s="249"/>
      <c r="AW591" s="248"/>
      <c r="AX591" s="249"/>
      <c r="AY591" s="249">
        <v>1</v>
      </c>
      <c r="AZ591" s="162">
        <f>IF(AND(K591&lt;=1570,L591&gt;=1540),1,0)</f>
        <v>0</v>
      </c>
      <c r="BA591" s="162">
        <f>IF(AND(K591&lt;=1608,L591&gt;=1571),1,0)</f>
        <v>0</v>
      </c>
      <c r="BB591" s="162">
        <f>IF(AND(K591&lt;=1621,L591&gt;=1609),1,0)</f>
        <v>0</v>
      </c>
      <c r="BC591" s="162">
        <f>IF(AND(K591&lt;=1648,L591&gt;=1622),1,0)</f>
        <v>1</v>
      </c>
      <c r="BD591" s="162">
        <f>IF(AND(K591&lt;=1680,L591&gt;=1649),1,0)</f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/>
      <c r="BK591"/>
      <c r="BL591"/>
      <c r="BM591"/>
      <c r="BN591"/>
    </row>
    <row r="592" spans="1:66" ht="12" customHeight="1">
      <c r="A592" s="118" t="s">
        <v>3322</v>
      </c>
      <c r="B592" s="118" t="s">
        <v>2567</v>
      </c>
      <c r="C592" s="242" t="s">
        <v>3321</v>
      </c>
      <c r="D592" s="245" t="s">
        <v>4163</v>
      </c>
      <c r="E592" s="246"/>
      <c r="F592" s="66" t="s">
        <v>74</v>
      </c>
      <c r="G592" s="66"/>
      <c r="H592"/>
      <c r="I592"/>
      <c r="J592" s="29">
        <v>0</v>
      </c>
      <c r="K592" s="114">
        <v>1631</v>
      </c>
      <c r="L592" s="115">
        <v>1635</v>
      </c>
      <c r="M592" s="240" t="str">
        <f>CONCATENATE(LEFT(K592,3),"0")</f>
        <v>1630</v>
      </c>
      <c r="N592" s="240" t="str">
        <f>CONCATENATE(LEFT(L592,3),"0")</f>
        <v>1630</v>
      </c>
      <c r="O592" s="30">
        <f>L592-K592</f>
        <v>4</v>
      </c>
      <c r="P592" s="27">
        <v>0</v>
      </c>
      <c r="Q592" s="27">
        <v>0</v>
      </c>
      <c r="R592"/>
      <c r="S592" s="248"/>
      <c r="T592" s="35" t="s">
        <v>103</v>
      </c>
      <c r="U592" s="104">
        <v>51.0167</v>
      </c>
      <c r="V592" s="124">
        <v>4.4667000000000003</v>
      </c>
      <c r="W592" s="32">
        <v>0</v>
      </c>
      <c r="X592" s="33">
        <v>0</v>
      </c>
      <c r="Y592" s="127">
        <v>0</v>
      </c>
      <c r="Z592" s="133"/>
      <c r="AA592" s="249"/>
      <c r="AB592"/>
      <c r="AC592"/>
      <c r="AD592" s="249"/>
      <c r="AE592"/>
      <c r="AF592" s="248"/>
      <c r="AG592" s="249"/>
      <c r="AH592"/>
      <c r="AI592" s="248"/>
      <c r="AJ592" s="249"/>
      <c r="AK592"/>
      <c r="AL592" s="248"/>
      <c r="AM592" s="251"/>
      <c r="AN592" s="250"/>
      <c r="AO592"/>
      <c r="AP592"/>
      <c r="AQ592"/>
      <c r="AR592"/>
      <c r="AS592"/>
      <c r="AT592" s="249"/>
      <c r="AU592" s="255"/>
      <c r="AV592" s="249"/>
      <c r="AW592" s="248"/>
      <c r="AX592" s="249"/>
      <c r="AY592" s="249">
        <v>1</v>
      </c>
      <c r="AZ592" s="162">
        <f>IF(AND(K592&lt;=1570,L592&gt;=1540),1,0)</f>
        <v>0</v>
      </c>
      <c r="BA592" s="162">
        <f>IF(AND(K592&lt;=1608,L592&gt;=1571),1,0)</f>
        <v>0</v>
      </c>
      <c r="BB592" s="162">
        <f>IF(AND(K592&lt;=1621,L592&gt;=1609),1,0)</f>
        <v>0</v>
      </c>
      <c r="BC592" s="162">
        <f>IF(AND(K592&lt;=1648,L592&gt;=1622),1,0)</f>
        <v>1</v>
      </c>
      <c r="BD592" s="162">
        <f>IF(AND(K592&lt;=1680,L592&gt;=1649),1,0)</f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/>
      <c r="BK592"/>
      <c r="BL592"/>
      <c r="BM592"/>
      <c r="BN592"/>
    </row>
    <row r="593" spans="1:66" ht="12" customHeight="1">
      <c r="A593" s="118" t="s">
        <v>3324</v>
      </c>
      <c r="B593" s="118" t="s">
        <v>2043</v>
      </c>
      <c r="C593" s="244" t="s">
        <v>3323</v>
      </c>
      <c r="D593" s="245" t="s">
        <v>4163</v>
      </c>
      <c r="E593" s="245"/>
      <c r="F593" s="66" t="s">
        <v>74</v>
      </c>
      <c r="G593" s="66"/>
      <c r="H593"/>
      <c r="I593"/>
      <c r="J593" s="29">
        <v>0</v>
      </c>
      <c r="K593" s="114">
        <v>1631</v>
      </c>
      <c r="L593" s="115">
        <v>1635</v>
      </c>
      <c r="M593" s="240" t="str">
        <f>CONCATENATE(LEFT(K593,3),"0")</f>
        <v>1630</v>
      </c>
      <c r="N593" s="240" t="str">
        <f>CONCATENATE(LEFT(L593,3),"0")</f>
        <v>1630</v>
      </c>
      <c r="O593" s="30">
        <f>L593-K593</f>
        <v>4</v>
      </c>
      <c r="P593" s="27">
        <v>0</v>
      </c>
      <c r="Q593" s="27">
        <v>0</v>
      </c>
      <c r="R593"/>
      <c r="S593" s="248"/>
      <c r="T593" s="35" t="s">
        <v>103</v>
      </c>
      <c r="U593" s="104">
        <v>51.0167</v>
      </c>
      <c r="V593" s="124">
        <v>4.4667000000000003</v>
      </c>
      <c r="W593" s="32">
        <v>0</v>
      </c>
      <c r="X593" s="33">
        <v>0</v>
      </c>
      <c r="Y593" s="127">
        <v>0</v>
      </c>
      <c r="Z593" s="133"/>
      <c r="AA593" s="249"/>
      <c r="AB593"/>
      <c r="AC593"/>
      <c r="AD593" s="249"/>
      <c r="AE593"/>
      <c r="AF593" s="248"/>
      <c r="AG593" s="249"/>
      <c r="AH593"/>
      <c r="AI593" s="248"/>
      <c r="AJ593" s="249"/>
      <c r="AK593"/>
      <c r="AL593" s="248"/>
      <c r="AM593" s="251"/>
      <c r="AN593" s="250"/>
      <c r="AO593"/>
      <c r="AP593"/>
      <c r="AQ593"/>
      <c r="AR593"/>
      <c r="AS593"/>
      <c r="AT593" s="249"/>
      <c r="AU593" s="255"/>
      <c r="AV593" s="249"/>
      <c r="AW593" s="248"/>
      <c r="AX593" s="249"/>
      <c r="AY593" s="249">
        <v>1</v>
      </c>
      <c r="AZ593" s="162">
        <f>IF(AND(K593&lt;=1570,L593&gt;=1540),1,0)</f>
        <v>0</v>
      </c>
      <c r="BA593" s="162">
        <f>IF(AND(K593&lt;=1608,L593&gt;=1571),1,0)</f>
        <v>0</v>
      </c>
      <c r="BB593" s="162">
        <f>IF(AND(K593&lt;=1621,L593&gt;=1609),1,0)</f>
        <v>0</v>
      </c>
      <c r="BC593" s="162">
        <f>IF(AND(K593&lt;=1648,L593&gt;=1622),1,0)</f>
        <v>1</v>
      </c>
      <c r="BD593" s="162">
        <f>IF(AND(K593&lt;=1680,L593&gt;=1649),1,0)</f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/>
      <c r="BK593"/>
      <c r="BL593"/>
      <c r="BM593"/>
      <c r="BN593"/>
    </row>
    <row r="594" spans="1:66" ht="12" customHeight="1">
      <c r="A594" s="118" t="s">
        <v>3326</v>
      </c>
      <c r="B594" s="118" t="s">
        <v>3327</v>
      </c>
      <c r="C594" s="242" t="s">
        <v>3325</v>
      </c>
      <c r="D594" s="245" t="s">
        <v>4163</v>
      </c>
      <c r="E594" s="246"/>
      <c r="F594" s="66" t="s">
        <v>74</v>
      </c>
      <c r="G594" s="66"/>
      <c r="H594"/>
      <c r="I594"/>
      <c r="J594" s="29">
        <v>0</v>
      </c>
      <c r="K594" s="114">
        <v>1632</v>
      </c>
      <c r="L594" s="115">
        <v>1636</v>
      </c>
      <c r="M594" s="240" t="str">
        <f>CONCATENATE(LEFT(K594,3),"0")</f>
        <v>1630</v>
      </c>
      <c r="N594" s="240" t="str">
        <f>CONCATENATE(LEFT(L594,3),"0")</f>
        <v>1630</v>
      </c>
      <c r="O594" s="30">
        <f>L594-K594</f>
        <v>4</v>
      </c>
      <c r="P594" s="27">
        <v>0</v>
      </c>
      <c r="Q594" s="27">
        <v>0</v>
      </c>
      <c r="R594"/>
      <c r="S594" s="248"/>
      <c r="T594" s="35" t="s">
        <v>103</v>
      </c>
      <c r="U594" s="104">
        <v>51.0167</v>
      </c>
      <c r="V594" s="124">
        <v>4.4667000000000003</v>
      </c>
      <c r="W594" s="32">
        <v>0</v>
      </c>
      <c r="X594" s="33">
        <v>0</v>
      </c>
      <c r="Y594" s="127">
        <v>0</v>
      </c>
      <c r="Z594" s="133"/>
      <c r="AA594" s="249"/>
      <c r="AB594"/>
      <c r="AC594"/>
      <c r="AD594" s="249"/>
      <c r="AE594"/>
      <c r="AF594" s="248"/>
      <c r="AG594" s="249"/>
      <c r="AH594"/>
      <c r="AI594" s="248"/>
      <c r="AJ594" s="249"/>
      <c r="AK594"/>
      <c r="AL594" s="248"/>
      <c r="AM594" s="251"/>
      <c r="AN594" s="250"/>
      <c r="AO594"/>
      <c r="AP594"/>
      <c r="AQ594"/>
      <c r="AR594"/>
      <c r="AS594"/>
      <c r="AT594" s="249"/>
      <c r="AU594" s="248"/>
      <c r="AV594" s="249"/>
      <c r="AW594" s="248"/>
      <c r="AX594" s="249"/>
      <c r="AY594" s="249">
        <v>1</v>
      </c>
      <c r="AZ594" s="162">
        <f>IF(AND(K594&lt;=1570,L594&gt;=1540),1,0)</f>
        <v>0</v>
      </c>
      <c r="BA594" s="162">
        <f>IF(AND(K594&lt;=1608,L594&gt;=1571),1,0)</f>
        <v>0</v>
      </c>
      <c r="BB594" s="162">
        <f>IF(AND(K594&lt;=1621,L594&gt;=1609),1,0)</f>
        <v>0</v>
      </c>
      <c r="BC594" s="162">
        <f>IF(AND(K594&lt;=1648,L594&gt;=1622),1,0)</f>
        <v>1</v>
      </c>
      <c r="BD594" s="162">
        <f>IF(AND(K594&lt;=1680,L594&gt;=1649),1,0)</f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/>
      <c r="BK594"/>
      <c r="BL594"/>
      <c r="BM594"/>
      <c r="BN594"/>
    </row>
    <row r="595" spans="1:66" ht="12" customHeight="1">
      <c r="A595" s="118" t="s">
        <v>3329</v>
      </c>
      <c r="B595" s="118" t="s">
        <v>2666</v>
      </c>
      <c r="C595" s="244" t="s">
        <v>3328</v>
      </c>
      <c r="D595" s="245" t="s">
        <v>4163</v>
      </c>
      <c r="E595" s="245"/>
      <c r="F595" s="66" t="s">
        <v>74</v>
      </c>
      <c r="G595" s="66"/>
      <c r="H595"/>
      <c r="I595"/>
      <c r="J595" s="29">
        <v>0</v>
      </c>
      <c r="K595" s="114">
        <v>1632</v>
      </c>
      <c r="L595" s="115">
        <v>1636</v>
      </c>
      <c r="M595" s="240" t="str">
        <f>CONCATENATE(LEFT(K595,3),"0")</f>
        <v>1630</v>
      </c>
      <c r="N595" s="240" t="str">
        <f>CONCATENATE(LEFT(L595,3),"0")</f>
        <v>1630</v>
      </c>
      <c r="O595" s="30">
        <f>L595-K595</f>
        <v>4</v>
      </c>
      <c r="P595" s="27">
        <v>0</v>
      </c>
      <c r="Q595" s="27">
        <v>0</v>
      </c>
      <c r="R595"/>
      <c r="S595" s="248"/>
      <c r="T595" s="35" t="s">
        <v>103</v>
      </c>
      <c r="U595" s="104">
        <v>51.0167</v>
      </c>
      <c r="V595" s="124">
        <v>4.4667000000000003</v>
      </c>
      <c r="W595" s="32">
        <v>0</v>
      </c>
      <c r="X595" s="33">
        <v>0</v>
      </c>
      <c r="Y595" s="127">
        <v>0</v>
      </c>
      <c r="Z595" s="133"/>
      <c r="AA595" s="249"/>
      <c r="AB595"/>
      <c r="AC595"/>
      <c r="AD595" s="249"/>
      <c r="AE595"/>
      <c r="AF595" s="248"/>
      <c r="AG595" s="249"/>
      <c r="AH595"/>
      <c r="AI595" s="248"/>
      <c r="AJ595" s="249"/>
      <c r="AK595"/>
      <c r="AL595" s="248"/>
      <c r="AM595" s="251"/>
      <c r="AN595" s="250"/>
      <c r="AO595"/>
      <c r="AP595"/>
      <c r="AQ595"/>
      <c r="AR595"/>
      <c r="AS595"/>
      <c r="AT595" s="249"/>
      <c r="AU595" s="248"/>
      <c r="AV595" s="249"/>
      <c r="AW595" s="248"/>
      <c r="AX595" s="249"/>
      <c r="AY595" s="249">
        <v>1</v>
      </c>
      <c r="AZ595" s="162">
        <f>IF(AND(K595&lt;=1570,L595&gt;=1540),1,0)</f>
        <v>0</v>
      </c>
      <c r="BA595" s="162">
        <f>IF(AND(K595&lt;=1608,L595&gt;=1571),1,0)</f>
        <v>0</v>
      </c>
      <c r="BB595" s="162">
        <f>IF(AND(K595&lt;=1621,L595&gt;=1609),1,0)</f>
        <v>0</v>
      </c>
      <c r="BC595" s="162">
        <f>IF(AND(K595&lt;=1648,L595&gt;=1622),1,0)</f>
        <v>1</v>
      </c>
      <c r="BD595" s="162">
        <f>IF(AND(K595&lt;=1680,L595&gt;=1649),1,0)</f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/>
      <c r="BK595"/>
      <c r="BL595"/>
      <c r="BM595"/>
      <c r="BN595"/>
    </row>
    <row r="596" spans="1:66" ht="12" customHeight="1">
      <c r="A596" s="118" t="s">
        <v>3332</v>
      </c>
      <c r="B596" s="118" t="s">
        <v>2303</v>
      </c>
      <c r="C596" s="244" t="s">
        <v>3331</v>
      </c>
      <c r="D596" s="245" t="s">
        <v>4163</v>
      </c>
      <c r="E596" s="245"/>
      <c r="F596" s="66" t="s">
        <v>156</v>
      </c>
      <c r="G596" s="66"/>
      <c r="H596"/>
      <c r="I596"/>
      <c r="J596" s="29">
        <v>0</v>
      </c>
      <c r="K596" s="114">
        <v>1632</v>
      </c>
      <c r="L596" s="115">
        <v>1636</v>
      </c>
      <c r="M596" s="240" t="str">
        <f>CONCATENATE(LEFT(K596,3),"0")</f>
        <v>1630</v>
      </c>
      <c r="N596" s="240" t="str">
        <f>CONCATENATE(LEFT(L596,3),"0")</f>
        <v>1630</v>
      </c>
      <c r="O596" s="30">
        <f>L596-K596</f>
        <v>4</v>
      </c>
      <c r="P596" s="27">
        <v>0</v>
      </c>
      <c r="Q596" s="27">
        <v>0</v>
      </c>
      <c r="R596"/>
      <c r="S596" s="248"/>
      <c r="T596" s="35" t="s">
        <v>103</v>
      </c>
      <c r="U596" s="104">
        <v>51.0167</v>
      </c>
      <c r="V596" s="124">
        <v>4.4667000000000003</v>
      </c>
      <c r="W596" s="32">
        <v>0</v>
      </c>
      <c r="X596" s="33">
        <v>0</v>
      </c>
      <c r="Y596" s="127">
        <v>0</v>
      </c>
      <c r="Z596" s="133"/>
      <c r="AA596" s="249"/>
      <c r="AB596"/>
      <c r="AC596"/>
      <c r="AD596" s="249"/>
      <c r="AE596"/>
      <c r="AF596" s="248"/>
      <c r="AG596" s="249"/>
      <c r="AH596"/>
      <c r="AI596" s="248"/>
      <c r="AJ596" s="249"/>
      <c r="AK596"/>
      <c r="AL596" s="248"/>
      <c r="AM596" s="251"/>
      <c r="AN596" s="250"/>
      <c r="AO596"/>
      <c r="AP596"/>
      <c r="AQ596"/>
      <c r="AR596"/>
      <c r="AS596"/>
      <c r="AT596" s="249"/>
      <c r="AU596" s="248"/>
      <c r="AV596" s="249"/>
      <c r="AW596" s="248"/>
      <c r="AX596" s="249"/>
      <c r="AY596" s="249">
        <v>1</v>
      </c>
      <c r="AZ596" s="162">
        <f>IF(AND(K596&lt;=1570,L596&gt;=1540),1,0)</f>
        <v>0</v>
      </c>
      <c r="BA596" s="162">
        <f>IF(AND(K596&lt;=1608,L596&gt;=1571),1,0)</f>
        <v>0</v>
      </c>
      <c r="BB596" s="162">
        <f>IF(AND(K596&lt;=1621,L596&gt;=1609),1,0)</f>
        <v>0</v>
      </c>
      <c r="BC596" s="162">
        <f>IF(AND(K596&lt;=1648,L596&gt;=1622),1,0)</f>
        <v>1</v>
      </c>
      <c r="BD596" s="162">
        <f>IF(AND(K596&lt;=1680,L596&gt;=1649),1,0)</f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/>
      <c r="BK596"/>
      <c r="BL596"/>
      <c r="BM596"/>
      <c r="BN596"/>
    </row>
    <row r="597" spans="1:66" ht="12" customHeight="1">
      <c r="A597" s="118" t="s">
        <v>3334</v>
      </c>
      <c r="B597" s="118" t="s">
        <v>3335</v>
      </c>
      <c r="C597" s="242" t="s">
        <v>3333</v>
      </c>
      <c r="D597" s="245" t="s">
        <v>4163</v>
      </c>
      <c r="E597" s="246"/>
      <c r="F597" s="66" t="s">
        <v>43</v>
      </c>
      <c r="G597" s="66"/>
      <c r="H597"/>
      <c r="I597"/>
      <c r="J597" s="29">
        <v>0</v>
      </c>
      <c r="K597" s="114">
        <v>1632</v>
      </c>
      <c r="L597" s="115">
        <v>1636</v>
      </c>
      <c r="M597" s="240" t="str">
        <f>CONCATENATE(LEFT(K597,3),"0")</f>
        <v>1630</v>
      </c>
      <c r="N597" s="240" t="str">
        <f>CONCATENATE(LEFT(L597,3),"0")</f>
        <v>1630</v>
      </c>
      <c r="O597" s="30">
        <f>L597-K597</f>
        <v>4</v>
      </c>
      <c r="P597" s="27">
        <v>0</v>
      </c>
      <c r="Q597" s="27">
        <v>0</v>
      </c>
      <c r="R597"/>
      <c r="S597" s="248"/>
      <c r="T597" s="35" t="s">
        <v>103</v>
      </c>
      <c r="U597" s="104">
        <v>51.0167</v>
      </c>
      <c r="V597" s="124">
        <v>4.4667000000000003</v>
      </c>
      <c r="W597" s="32">
        <v>0</v>
      </c>
      <c r="X597" s="33">
        <v>0</v>
      </c>
      <c r="Y597" s="127">
        <v>0</v>
      </c>
      <c r="Z597" s="133"/>
      <c r="AA597" s="249"/>
      <c r="AB597"/>
      <c r="AC597"/>
      <c r="AD597" s="249"/>
      <c r="AE597"/>
      <c r="AF597" s="248"/>
      <c r="AG597" s="249"/>
      <c r="AH597"/>
      <c r="AI597" s="248"/>
      <c r="AJ597" s="249"/>
      <c r="AK597"/>
      <c r="AL597" s="248"/>
      <c r="AM597" s="251"/>
      <c r="AN597" s="250"/>
      <c r="AO597"/>
      <c r="AP597"/>
      <c r="AQ597"/>
      <c r="AR597"/>
      <c r="AS597"/>
      <c r="AT597" s="249"/>
      <c r="AU597" s="248"/>
      <c r="AV597" s="249"/>
      <c r="AW597" s="248"/>
      <c r="AX597" s="249"/>
      <c r="AY597" s="249">
        <v>1</v>
      </c>
      <c r="AZ597" s="162">
        <f>IF(AND(K597&lt;=1570,L597&gt;=1540),1,0)</f>
        <v>0</v>
      </c>
      <c r="BA597" s="162">
        <f>IF(AND(K597&lt;=1608,L597&gt;=1571),1,0)</f>
        <v>0</v>
      </c>
      <c r="BB597" s="162">
        <f>IF(AND(K597&lt;=1621,L597&gt;=1609),1,0)</f>
        <v>0</v>
      </c>
      <c r="BC597" s="162">
        <f>IF(AND(K597&lt;=1648,L597&gt;=1622),1,0)</f>
        <v>1</v>
      </c>
      <c r="BD597" s="162">
        <f>IF(AND(K597&lt;=1680,L597&gt;=1649),1,0)</f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/>
      <c r="BK597"/>
      <c r="BL597"/>
      <c r="BM597"/>
      <c r="BN597"/>
    </row>
    <row r="598" spans="1:66" ht="12" customHeight="1">
      <c r="A598" s="118" t="s">
        <v>3337</v>
      </c>
      <c r="B598" s="118" t="s">
        <v>3338</v>
      </c>
      <c r="C598" s="244" t="s">
        <v>3336</v>
      </c>
      <c r="D598" s="245" t="s">
        <v>4163</v>
      </c>
      <c r="E598" s="245"/>
      <c r="F598" s="114" t="s">
        <v>344</v>
      </c>
      <c r="G598" s="114"/>
      <c r="H598"/>
      <c r="I598"/>
      <c r="J598" s="29">
        <v>0</v>
      </c>
      <c r="K598" s="114">
        <v>1632</v>
      </c>
      <c r="L598" s="115">
        <v>1636</v>
      </c>
      <c r="M598" s="240" t="str">
        <f>CONCATENATE(LEFT(K598,3),"0")</f>
        <v>1630</v>
      </c>
      <c r="N598" s="240" t="str">
        <f>CONCATENATE(LEFT(L598,3),"0")</f>
        <v>1630</v>
      </c>
      <c r="O598" s="30">
        <f>L598-K598</f>
        <v>4</v>
      </c>
      <c r="P598" s="27">
        <v>0</v>
      </c>
      <c r="Q598" s="27">
        <v>0</v>
      </c>
      <c r="R598"/>
      <c r="S598" s="248"/>
      <c r="T598" s="35" t="s">
        <v>103</v>
      </c>
      <c r="U598" s="104">
        <v>51.0167</v>
      </c>
      <c r="V598" s="124">
        <v>4.4667000000000003</v>
      </c>
      <c r="W598" s="32">
        <v>0</v>
      </c>
      <c r="X598" s="33">
        <v>0</v>
      </c>
      <c r="Y598" s="127">
        <v>0</v>
      </c>
      <c r="Z598" s="133"/>
      <c r="AA598" s="249"/>
      <c r="AB598"/>
      <c r="AC598"/>
      <c r="AD598" s="249"/>
      <c r="AE598"/>
      <c r="AF598" s="248"/>
      <c r="AG598" s="249"/>
      <c r="AH598"/>
      <c r="AI598" s="248"/>
      <c r="AJ598" s="249"/>
      <c r="AK598"/>
      <c r="AL598" s="248"/>
      <c r="AM598" s="251"/>
      <c r="AN598" s="250"/>
      <c r="AO598"/>
      <c r="AP598"/>
      <c r="AQ598"/>
      <c r="AR598"/>
      <c r="AS598"/>
      <c r="AT598" s="249"/>
      <c r="AU598" s="248"/>
      <c r="AV598" s="249"/>
      <c r="AW598" s="248"/>
      <c r="AX598" s="249"/>
      <c r="AY598" s="249">
        <v>1</v>
      </c>
      <c r="AZ598" s="162">
        <f>IF(AND(K598&lt;=1570,L598&gt;=1540),1,0)</f>
        <v>0</v>
      </c>
      <c r="BA598" s="162">
        <f>IF(AND(K598&lt;=1608,L598&gt;=1571),1,0)</f>
        <v>0</v>
      </c>
      <c r="BB598" s="162">
        <f>IF(AND(K598&lt;=1621,L598&gt;=1609),1,0)</f>
        <v>0</v>
      </c>
      <c r="BC598" s="162">
        <f>IF(AND(K598&lt;=1648,L598&gt;=1622),1,0)</f>
        <v>1</v>
      </c>
      <c r="BD598" s="162">
        <f>IF(AND(K598&lt;=1680,L598&gt;=1649),1,0)</f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/>
      <c r="BK598"/>
      <c r="BL598"/>
      <c r="BM598"/>
      <c r="BN598"/>
    </row>
    <row r="599" spans="1:66" ht="12" customHeight="1">
      <c r="A599" s="118" t="s">
        <v>3340</v>
      </c>
      <c r="B599" s="118" t="s">
        <v>3341</v>
      </c>
      <c r="C599" s="242" t="s">
        <v>3339</v>
      </c>
      <c r="D599" s="245" t="s">
        <v>4163</v>
      </c>
      <c r="E599" s="246"/>
      <c r="F599" s="66" t="s">
        <v>43</v>
      </c>
      <c r="G599" s="66"/>
      <c r="H599"/>
      <c r="I599"/>
      <c r="J599" s="29">
        <v>0</v>
      </c>
      <c r="K599" s="114">
        <v>1632</v>
      </c>
      <c r="L599" s="115">
        <v>1636</v>
      </c>
      <c r="M599" s="240" t="str">
        <f>CONCATENATE(LEFT(K599,3),"0")</f>
        <v>1630</v>
      </c>
      <c r="N599" s="240" t="str">
        <f>CONCATENATE(LEFT(L599,3),"0")</f>
        <v>1630</v>
      </c>
      <c r="O599" s="30">
        <f>L599-K599</f>
        <v>4</v>
      </c>
      <c r="P599" s="27">
        <v>0</v>
      </c>
      <c r="Q599" s="27">
        <v>0</v>
      </c>
      <c r="R599"/>
      <c r="S599" s="248"/>
      <c r="T599" s="35" t="s">
        <v>103</v>
      </c>
      <c r="U599" s="104">
        <v>51.0167</v>
      </c>
      <c r="V599" s="124">
        <v>4.4667000000000003</v>
      </c>
      <c r="W599" s="32">
        <v>0</v>
      </c>
      <c r="X599" s="33">
        <v>0</v>
      </c>
      <c r="Y599" s="127">
        <v>0</v>
      </c>
      <c r="Z599" s="133"/>
      <c r="AA599" s="249"/>
      <c r="AB599"/>
      <c r="AC599"/>
      <c r="AD599" s="249"/>
      <c r="AE599"/>
      <c r="AF599" s="248"/>
      <c r="AG599" s="249"/>
      <c r="AH599"/>
      <c r="AI599" s="248"/>
      <c r="AJ599" s="249"/>
      <c r="AK599"/>
      <c r="AL599" s="248"/>
      <c r="AM599" s="251"/>
      <c r="AN599" s="250"/>
      <c r="AO599"/>
      <c r="AP599"/>
      <c r="AQ599"/>
      <c r="AR599"/>
      <c r="AS599"/>
      <c r="AT599" s="249"/>
      <c r="AU599" s="248"/>
      <c r="AV599" s="249"/>
      <c r="AW599" s="248"/>
      <c r="AX599" s="249"/>
      <c r="AY599" s="249">
        <v>1</v>
      </c>
      <c r="AZ599" s="162">
        <f>IF(AND(K599&lt;=1570,L599&gt;=1540),1,0)</f>
        <v>0</v>
      </c>
      <c r="BA599" s="162">
        <f>IF(AND(K599&lt;=1608,L599&gt;=1571),1,0)</f>
        <v>0</v>
      </c>
      <c r="BB599" s="162">
        <f>IF(AND(K599&lt;=1621,L599&gt;=1609),1,0)</f>
        <v>0</v>
      </c>
      <c r="BC599" s="162">
        <f>IF(AND(K599&lt;=1648,L599&gt;=1622),1,0)</f>
        <v>1</v>
      </c>
      <c r="BD599" s="162">
        <f>IF(AND(K599&lt;=1680,L599&gt;=1649),1,0)</f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/>
      <c r="BK599"/>
      <c r="BL599"/>
      <c r="BM599"/>
      <c r="BN599"/>
    </row>
    <row r="600" spans="1:66" ht="12" customHeight="1">
      <c r="A600" s="118" t="s">
        <v>3343</v>
      </c>
      <c r="B600" s="118" t="s">
        <v>3344</v>
      </c>
      <c r="C600" s="244" t="s">
        <v>3342</v>
      </c>
      <c r="D600" s="245" t="s">
        <v>4163</v>
      </c>
      <c r="E600" s="245"/>
      <c r="F600" s="66" t="s">
        <v>43</v>
      </c>
      <c r="G600" s="66"/>
      <c r="H600"/>
      <c r="I600"/>
      <c r="J600" s="29">
        <v>0</v>
      </c>
      <c r="K600" s="114">
        <v>1633</v>
      </c>
      <c r="L600" s="115">
        <v>1637</v>
      </c>
      <c r="M600" s="240" t="str">
        <f>CONCATENATE(LEFT(K600,3),"0")</f>
        <v>1630</v>
      </c>
      <c r="N600" s="240" t="str">
        <f>CONCATENATE(LEFT(L600,3),"0")</f>
        <v>1630</v>
      </c>
      <c r="O600" s="30">
        <f>L600-K600</f>
        <v>4</v>
      </c>
      <c r="P600" s="27">
        <v>0</v>
      </c>
      <c r="Q600" s="27">
        <v>0</v>
      </c>
      <c r="R600"/>
      <c r="S600" s="248"/>
      <c r="T600" s="35" t="s">
        <v>103</v>
      </c>
      <c r="U600" s="104">
        <v>51.0167</v>
      </c>
      <c r="V600" s="124">
        <v>4.4667000000000003</v>
      </c>
      <c r="W600" s="32">
        <v>0</v>
      </c>
      <c r="X600" s="33">
        <v>0</v>
      </c>
      <c r="Y600" s="127">
        <v>0</v>
      </c>
      <c r="Z600" s="133"/>
      <c r="AA600" s="249"/>
      <c r="AB600"/>
      <c r="AC600"/>
      <c r="AD600" s="249"/>
      <c r="AE600"/>
      <c r="AF600" s="248"/>
      <c r="AG600" s="249"/>
      <c r="AH600"/>
      <c r="AI600" s="248"/>
      <c r="AJ600" s="249"/>
      <c r="AK600"/>
      <c r="AL600" s="248"/>
      <c r="AM600" s="251"/>
      <c r="AN600" s="250"/>
      <c r="AO600"/>
      <c r="AP600"/>
      <c r="AQ600"/>
      <c r="AR600"/>
      <c r="AS600"/>
      <c r="AT600" s="249"/>
      <c r="AU600" s="248"/>
      <c r="AV600" s="249"/>
      <c r="AW600" s="248"/>
      <c r="AX600" s="249"/>
      <c r="AY600" s="249">
        <v>1</v>
      </c>
      <c r="AZ600" s="162">
        <f>IF(AND(K600&lt;=1570,L600&gt;=1540),1,0)</f>
        <v>0</v>
      </c>
      <c r="BA600" s="162">
        <f>IF(AND(K600&lt;=1608,L600&gt;=1571),1,0)</f>
        <v>0</v>
      </c>
      <c r="BB600" s="162">
        <f>IF(AND(K600&lt;=1621,L600&gt;=1609),1,0)</f>
        <v>0</v>
      </c>
      <c r="BC600" s="162">
        <f>IF(AND(K600&lt;=1648,L600&gt;=1622),1,0)</f>
        <v>1</v>
      </c>
      <c r="BD600" s="162">
        <f>IF(AND(K600&lt;=1680,L600&gt;=1649),1,0)</f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/>
      <c r="BK600"/>
      <c r="BL600"/>
      <c r="BM600"/>
      <c r="BN600"/>
    </row>
    <row r="601" spans="1:66" ht="12" customHeight="1">
      <c r="A601" s="118" t="s">
        <v>3346</v>
      </c>
      <c r="B601" s="118" t="s">
        <v>3347</v>
      </c>
      <c r="C601" s="242" t="s">
        <v>3345</v>
      </c>
      <c r="D601" s="245" t="s">
        <v>4163</v>
      </c>
      <c r="E601" s="246"/>
      <c r="F601" s="66" t="s">
        <v>43</v>
      </c>
      <c r="G601" s="66"/>
      <c r="H601"/>
      <c r="I601"/>
      <c r="J601" s="29">
        <v>0</v>
      </c>
      <c r="K601" s="114">
        <v>1633</v>
      </c>
      <c r="L601" s="115">
        <v>1637</v>
      </c>
      <c r="M601" s="240" t="str">
        <f>CONCATENATE(LEFT(K601,3),"0")</f>
        <v>1630</v>
      </c>
      <c r="N601" s="240" t="str">
        <f>CONCATENATE(LEFT(L601,3),"0")</f>
        <v>1630</v>
      </c>
      <c r="O601" s="30">
        <f>L601-K601</f>
        <v>4</v>
      </c>
      <c r="P601" s="27">
        <v>0</v>
      </c>
      <c r="Q601" s="27">
        <v>0</v>
      </c>
      <c r="R601"/>
      <c r="S601" s="248"/>
      <c r="T601" s="35" t="s">
        <v>103</v>
      </c>
      <c r="U601" s="104">
        <v>51.0167</v>
      </c>
      <c r="V601" s="124">
        <v>4.4667000000000003</v>
      </c>
      <c r="W601" s="32">
        <v>0</v>
      </c>
      <c r="X601" s="33">
        <v>0</v>
      </c>
      <c r="Y601" s="127">
        <v>0</v>
      </c>
      <c r="Z601" s="133"/>
      <c r="AA601" s="249"/>
      <c r="AB601"/>
      <c r="AC601"/>
      <c r="AD601" s="249"/>
      <c r="AE601"/>
      <c r="AF601" s="248"/>
      <c r="AG601" s="249"/>
      <c r="AH601"/>
      <c r="AI601" s="248"/>
      <c r="AJ601" s="249"/>
      <c r="AK601"/>
      <c r="AL601" s="248"/>
      <c r="AM601" s="251"/>
      <c r="AN601" s="250"/>
      <c r="AO601"/>
      <c r="AP601"/>
      <c r="AQ601"/>
      <c r="AR601"/>
      <c r="AS601"/>
      <c r="AT601" s="249"/>
      <c r="AU601" s="248"/>
      <c r="AV601" s="249"/>
      <c r="AW601" s="248"/>
      <c r="AX601" s="249"/>
      <c r="AY601" s="249">
        <v>1</v>
      </c>
      <c r="AZ601" s="162">
        <f>IF(AND(K601&lt;=1570,L601&gt;=1540),1,0)</f>
        <v>0</v>
      </c>
      <c r="BA601" s="162">
        <f>IF(AND(K601&lt;=1608,L601&gt;=1571),1,0)</f>
        <v>0</v>
      </c>
      <c r="BB601" s="162">
        <f>IF(AND(K601&lt;=1621,L601&gt;=1609),1,0)</f>
        <v>0</v>
      </c>
      <c r="BC601" s="162">
        <f>IF(AND(K601&lt;=1648,L601&gt;=1622),1,0)</f>
        <v>1</v>
      </c>
      <c r="BD601" s="162">
        <f>IF(AND(K601&lt;=1680,L601&gt;=1649),1,0)</f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/>
      <c r="BK601"/>
      <c r="BL601"/>
      <c r="BM601"/>
      <c r="BN601"/>
    </row>
    <row r="602" spans="1:66" ht="12" customHeight="1">
      <c r="A602" s="118" t="s">
        <v>3334</v>
      </c>
      <c r="B602" s="118" t="s">
        <v>3335</v>
      </c>
      <c r="C602" s="244" t="s">
        <v>3348</v>
      </c>
      <c r="D602" s="245" t="s">
        <v>4163</v>
      </c>
      <c r="E602" s="245"/>
      <c r="F602" s="66" t="s">
        <v>43</v>
      </c>
      <c r="G602" s="66"/>
      <c r="H602"/>
      <c r="I602"/>
      <c r="J602" s="29">
        <v>0</v>
      </c>
      <c r="K602" s="114">
        <v>1633</v>
      </c>
      <c r="L602" s="115">
        <v>1637</v>
      </c>
      <c r="M602" s="240" t="str">
        <f>CONCATENATE(LEFT(K602,3),"0")</f>
        <v>1630</v>
      </c>
      <c r="N602" s="240" t="str">
        <f>CONCATENATE(LEFT(L602,3),"0")</f>
        <v>1630</v>
      </c>
      <c r="O602" s="30">
        <f>L602-K602</f>
        <v>4</v>
      </c>
      <c r="P602" s="27">
        <v>0</v>
      </c>
      <c r="Q602" s="27">
        <v>0</v>
      </c>
      <c r="R602"/>
      <c r="S602" s="248"/>
      <c r="T602" s="35" t="s">
        <v>103</v>
      </c>
      <c r="U602" s="104">
        <v>51.0167</v>
      </c>
      <c r="V602" s="124">
        <v>4.4667000000000003</v>
      </c>
      <c r="W602" s="32">
        <v>0</v>
      </c>
      <c r="X602" s="33">
        <v>0</v>
      </c>
      <c r="Y602" s="127">
        <v>0</v>
      </c>
      <c r="Z602" s="133"/>
      <c r="AA602" s="249"/>
      <c r="AB602"/>
      <c r="AC602"/>
      <c r="AD602" s="249"/>
      <c r="AE602"/>
      <c r="AF602" s="248"/>
      <c r="AG602" s="249"/>
      <c r="AH602"/>
      <c r="AI602" s="248"/>
      <c r="AJ602" s="249"/>
      <c r="AK602"/>
      <c r="AL602" s="248"/>
      <c r="AM602" s="251"/>
      <c r="AN602" s="250"/>
      <c r="AO602"/>
      <c r="AP602"/>
      <c r="AQ602"/>
      <c r="AR602"/>
      <c r="AS602"/>
      <c r="AT602" s="249"/>
      <c r="AU602" s="248"/>
      <c r="AV602" s="249"/>
      <c r="AW602" s="248"/>
      <c r="AX602" s="249"/>
      <c r="AY602" s="249">
        <v>1</v>
      </c>
      <c r="AZ602" s="162">
        <f>IF(AND(K602&lt;=1570,L602&gt;=1540),1,0)</f>
        <v>0</v>
      </c>
      <c r="BA602" s="162">
        <f>IF(AND(K602&lt;=1608,L602&gt;=1571),1,0)</f>
        <v>0</v>
      </c>
      <c r="BB602" s="162">
        <f>IF(AND(K602&lt;=1621,L602&gt;=1609),1,0)</f>
        <v>0</v>
      </c>
      <c r="BC602" s="162">
        <f>IF(AND(K602&lt;=1648,L602&gt;=1622),1,0)</f>
        <v>1</v>
      </c>
      <c r="BD602" s="162">
        <f>IF(AND(K602&lt;=1680,L602&gt;=1649),1,0)</f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/>
      <c r="BK602"/>
      <c r="BL602"/>
      <c r="BM602"/>
      <c r="BN602"/>
    </row>
    <row r="603" spans="1:66" ht="12" customHeight="1">
      <c r="A603" s="118" t="s">
        <v>3351</v>
      </c>
      <c r="B603" s="118" t="s">
        <v>3352</v>
      </c>
      <c r="C603" s="244" t="s">
        <v>3350</v>
      </c>
      <c r="D603" s="245" t="s">
        <v>4163</v>
      </c>
      <c r="E603" s="245"/>
      <c r="F603" s="66" t="s">
        <v>74</v>
      </c>
      <c r="G603" s="66"/>
      <c r="H603"/>
      <c r="I603"/>
      <c r="J603" s="29">
        <v>0</v>
      </c>
      <c r="K603" s="114">
        <v>1633</v>
      </c>
      <c r="L603" s="115">
        <v>1637</v>
      </c>
      <c r="M603" s="240" t="str">
        <f>CONCATENATE(LEFT(K603,3),"0")</f>
        <v>1630</v>
      </c>
      <c r="N603" s="240" t="str">
        <f>CONCATENATE(LEFT(L603,3),"0")</f>
        <v>1630</v>
      </c>
      <c r="O603" s="30">
        <f>L603-K603</f>
        <v>4</v>
      </c>
      <c r="P603" s="27">
        <v>0</v>
      </c>
      <c r="Q603" s="27">
        <v>0</v>
      </c>
      <c r="R603"/>
      <c r="S603" s="248"/>
      <c r="T603" s="35" t="s">
        <v>103</v>
      </c>
      <c r="U603" s="104">
        <v>51.0167</v>
      </c>
      <c r="V603" s="124">
        <v>4.4667000000000003</v>
      </c>
      <c r="W603" s="32">
        <v>0</v>
      </c>
      <c r="X603" s="33">
        <v>0</v>
      </c>
      <c r="Y603" s="127">
        <v>0</v>
      </c>
      <c r="Z603" s="133"/>
      <c r="AA603" s="249"/>
      <c r="AB603"/>
      <c r="AC603"/>
      <c r="AD603" s="249"/>
      <c r="AE603"/>
      <c r="AF603" s="248"/>
      <c r="AG603" s="249"/>
      <c r="AH603"/>
      <c r="AI603" s="248"/>
      <c r="AJ603" s="249"/>
      <c r="AK603"/>
      <c r="AL603" s="248"/>
      <c r="AM603" s="251"/>
      <c r="AN603" s="250"/>
      <c r="AO603"/>
      <c r="AP603"/>
      <c r="AQ603"/>
      <c r="AR603"/>
      <c r="AS603"/>
      <c r="AT603" s="249"/>
      <c r="AU603" s="248"/>
      <c r="AV603" s="249"/>
      <c r="AW603" s="248"/>
      <c r="AX603" s="249"/>
      <c r="AY603" s="249">
        <v>1</v>
      </c>
      <c r="AZ603" s="162">
        <f>IF(AND(K603&lt;=1570,L603&gt;=1540),1,0)</f>
        <v>0</v>
      </c>
      <c r="BA603" s="162">
        <f>IF(AND(K603&lt;=1608,L603&gt;=1571),1,0)</f>
        <v>0</v>
      </c>
      <c r="BB603" s="162">
        <f>IF(AND(K603&lt;=1621,L603&gt;=1609),1,0)</f>
        <v>0</v>
      </c>
      <c r="BC603" s="162">
        <f>IF(AND(K603&lt;=1648,L603&gt;=1622),1,0)</f>
        <v>1</v>
      </c>
      <c r="BD603" s="162">
        <f>IF(AND(K603&lt;=1680,L603&gt;=1649),1,0)</f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/>
      <c r="BK603"/>
      <c r="BL603"/>
      <c r="BM603"/>
      <c r="BN603"/>
    </row>
    <row r="604" spans="1:66" ht="12" customHeight="1">
      <c r="A604" s="118" t="s">
        <v>3354</v>
      </c>
      <c r="B604" s="118" t="s">
        <v>2812</v>
      </c>
      <c r="C604" s="242" t="s">
        <v>3353</v>
      </c>
      <c r="D604" s="245" t="s">
        <v>4163</v>
      </c>
      <c r="E604" s="246"/>
      <c r="F604" s="114" t="s">
        <v>344</v>
      </c>
      <c r="G604" s="114"/>
      <c r="H604"/>
      <c r="I604"/>
      <c r="J604" s="29">
        <v>0</v>
      </c>
      <c r="K604" s="114">
        <v>1633</v>
      </c>
      <c r="L604" s="115">
        <v>1637</v>
      </c>
      <c r="M604" s="240" t="str">
        <f>CONCATENATE(LEFT(K604,3),"0")</f>
        <v>1630</v>
      </c>
      <c r="N604" s="240" t="str">
        <f>CONCATENATE(LEFT(L604,3),"0")</f>
        <v>1630</v>
      </c>
      <c r="O604" s="30">
        <f>L604-K604</f>
        <v>4</v>
      </c>
      <c r="P604" s="27">
        <v>0</v>
      </c>
      <c r="Q604" s="27">
        <v>0</v>
      </c>
      <c r="R604"/>
      <c r="S604" s="248"/>
      <c r="T604" s="35" t="s">
        <v>103</v>
      </c>
      <c r="U604" s="104">
        <v>51.0167</v>
      </c>
      <c r="V604" s="124">
        <v>4.4667000000000003</v>
      </c>
      <c r="W604" s="32">
        <v>0</v>
      </c>
      <c r="X604" s="33">
        <v>0</v>
      </c>
      <c r="Y604" s="127">
        <v>0</v>
      </c>
      <c r="Z604" s="133"/>
      <c r="AA604" s="249"/>
      <c r="AB604"/>
      <c r="AC604"/>
      <c r="AD604" s="249"/>
      <c r="AE604"/>
      <c r="AF604" s="248"/>
      <c r="AG604" s="249"/>
      <c r="AH604"/>
      <c r="AI604" s="248"/>
      <c r="AJ604" s="249"/>
      <c r="AK604"/>
      <c r="AL604" s="248"/>
      <c r="AM604" s="251"/>
      <c r="AN604" s="250"/>
      <c r="AO604"/>
      <c r="AP604"/>
      <c r="AQ604"/>
      <c r="AR604"/>
      <c r="AS604"/>
      <c r="AT604" s="249"/>
      <c r="AU604" s="248"/>
      <c r="AV604" s="249"/>
      <c r="AW604" s="248"/>
      <c r="AX604" s="249"/>
      <c r="AY604" s="249">
        <v>1</v>
      </c>
      <c r="AZ604" s="162">
        <f>IF(AND(K604&lt;=1570,L604&gt;=1540),1,0)</f>
        <v>0</v>
      </c>
      <c r="BA604" s="162">
        <f>IF(AND(K604&lt;=1608,L604&gt;=1571),1,0)</f>
        <v>0</v>
      </c>
      <c r="BB604" s="162">
        <f>IF(AND(K604&lt;=1621,L604&gt;=1609),1,0)</f>
        <v>0</v>
      </c>
      <c r="BC604" s="162">
        <f>IF(AND(K604&lt;=1648,L604&gt;=1622),1,0)</f>
        <v>1</v>
      </c>
      <c r="BD604" s="162">
        <f>IF(AND(K604&lt;=1680,L604&gt;=1649),1,0)</f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/>
      <c r="BK604"/>
      <c r="BL604"/>
      <c r="BM604"/>
      <c r="BN604"/>
    </row>
    <row r="605" spans="1:66" ht="12" customHeight="1">
      <c r="A605" s="118" t="s">
        <v>3356</v>
      </c>
      <c r="B605" s="118" t="s">
        <v>3357</v>
      </c>
      <c r="C605" s="244" t="s">
        <v>3355</v>
      </c>
      <c r="D605" s="245" t="s">
        <v>4163</v>
      </c>
      <c r="E605" s="245"/>
      <c r="F605" s="66" t="s">
        <v>43</v>
      </c>
      <c r="G605" s="66"/>
      <c r="H605"/>
      <c r="I605"/>
      <c r="J605" s="29">
        <v>0</v>
      </c>
      <c r="K605" s="114">
        <v>1634</v>
      </c>
      <c r="L605" s="115">
        <v>1638</v>
      </c>
      <c r="M605" s="240" t="str">
        <f>CONCATENATE(LEFT(K605,3),"0")</f>
        <v>1630</v>
      </c>
      <c r="N605" s="240" t="str">
        <f>CONCATENATE(LEFT(L605,3),"0")</f>
        <v>1630</v>
      </c>
      <c r="O605" s="30">
        <f>L605-K605</f>
        <v>4</v>
      </c>
      <c r="P605" s="27">
        <v>0</v>
      </c>
      <c r="Q605" s="27">
        <v>0</v>
      </c>
      <c r="R605"/>
      <c r="S605" s="248"/>
      <c r="T605" s="35" t="s">
        <v>103</v>
      </c>
      <c r="U605" s="104">
        <v>51.0167</v>
      </c>
      <c r="V605" s="124">
        <v>4.4667000000000003</v>
      </c>
      <c r="W605" s="32">
        <v>0</v>
      </c>
      <c r="X605" s="33">
        <v>0</v>
      </c>
      <c r="Y605" s="127">
        <v>0</v>
      </c>
      <c r="Z605" s="133"/>
      <c r="AA605" s="249"/>
      <c r="AB605"/>
      <c r="AC605"/>
      <c r="AD605" s="249"/>
      <c r="AE605"/>
      <c r="AF605" s="248"/>
      <c r="AG605" s="249"/>
      <c r="AH605"/>
      <c r="AI605" s="248"/>
      <c r="AJ605" s="249"/>
      <c r="AK605"/>
      <c r="AL605" s="248"/>
      <c r="AM605" s="251"/>
      <c r="AN605" s="250"/>
      <c r="AO605"/>
      <c r="AP605"/>
      <c r="AQ605"/>
      <c r="AR605"/>
      <c r="AS605"/>
      <c r="AT605" s="249"/>
      <c r="AU605" s="248"/>
      <c r="AV605" s="249"/>
      <c r="AW605" s="248"/>
      <c r="AX605" s="249"/>
      <c r="AY605" s="249">
        <v>1</v>
      </c>
      <c r="AZ605" s="162">
        <f>IF(AND(K605&lt;=1570,L605&gt;=1540),1,0)</f>
        <v>0</v>
      </c>
      <c r="BA605" s="162">
        <f>IF(AND(K605&lt;=1608,L605&gt;=1571),1,0)</f>
        <v>0</v>
      </c>
      <c r="BB605" s="162">
        <f>IF(AND(K605&lt;=1621,L605&gt;=1609),1,0)</f>
        <v>0</v>
      </c>
      <c r="BC605" s="162">
        <f>IF(AND(K605&lt;=1648,L605&gt;=1622),1,0)</f>
        <v>1</v>
      </c>
      <c r="BD605" s="162">
        <f>IF(AND(K605&lt;=1680,L605&gt;=1649),1,0)</f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/>
      <c r="BK605"/>
      <c r="BL605"/>
      <c r="BM605"/>
      <c r="BN605"/>
    </row>
    <row r="606" spans="1:66" ht="12" customHeight="1">
      <c r="A606" s="118" t="s">
        <v>3359</v>
      </c>
      <c r="B606" s="118" t="s">
        <v>3360</v>
      </c>
      <c r="C606" s="242" t="s">
        <v>3358</v>
      </c>
      <c r="D606" s="245" t="s">
        <v>4163</v>
      </c>
      <c r="E606" s="246"/>
      <c r="F606" s="66" t="s">
        <v>156</v>
      </c>
      <c r="G606" s="66"/>
      <c r="H606"/>
      <c r="I606"/>
      <c r="J606" s="29">
        <v>0</v>
      </c>
      <c r="K606" s="114">
        <v>1634</v>
      </c>
      <c r="L606" s="115">
        <v>1638</v>
      </c>
      <c r="M606" s="240" t="str">
        <f>CONCATENATE(LEFT(K606,3),"0")</f>
        <v>1630</v>
      </c>
      <c r="N606" s="240" t="str">
        <f>CONCATENATE(LEFT(L606,3),"0")</f>
        <v>1630</v>
      </c>
      <c r="O606" s="30">
        <f>L606-K606</f>
        <v>4</v>
      </c>
      <c r="P606" s="27">
        <v>0</v>
      </c>
      <c r="Q606" s="27">
        <v>0</v>
      </c>
      <c r="R606"/>
      <c r="S606" s="248"/>
      <c r="T606" s="35" t="s">
        <v>103</v>
      </c>
      <c r="U606" s="104">
        <v>51.0167</v>
      </c>
      <c r="V606" s="124">
        <v>4.4667000000000003</v>
      </c>
      <c r="W606" s="32">
        <v>0</v>
      </c>
      <c r="X606" s="33">
        <v>0</v>
      </c>
      <c r="Y606" s="127">
        <v>0</v>
      </c>
      <c r="Z606" s="133"/>
      <c r="AA606" s="249"/>
      <c r="AB606"/>
      <c r="AC606"/>
      <c r="AD606" s="249"/>
      <c r="AE606"/>
      <c r="AF606" s="248"/>
      <c r="AG606" s="249"/>
      <c r="AH606"/>
      <c r="AI606" s="248"/>
      <c r="AJ606" s="249"/>
      <c r="AK606"/>
      <c r="AL606" s="248"/>
      <c r="AM606" s="251"/>
      <c r="AN606" s="250"/>
      <c r="AO606"/>
      <c r="AP606"/>
      <c r="AQ606"/>
      <c r="AR606"/>
      <c r="AS606"/>
      <c r="AT606" s="249"/>
      <c r="AU606" s="248"/>
      <c r="AV606" s="249"/>
      <c r="AW606" s="248"/>
      <c r="AX606" s="249"/>
      <c r="AY606" s="249">
        <v>1</v>
      </c>
      <c r="AZ606" s="162">
        <f>IF(AND(K606&lt;=1570,L606&gt;=1540),1,0)</f>
        <v>0</v>
      </c>
      <c r="BA606" s="162">
        <f>IF(AND(K606&lt;=1608,L606&gt;=1571),1,0)</f>
        <v>0</v>
      </c>
      <c r="BB606" s="162">
        <f>IF(AND(K606&lt;=1621,L606&gt;=1609),1,0)</f>
        <v>0</v>
      </c>
      <c r="BC606" s="162">
        <f>IF(AND(K606&lt;=1648,L606&gt;=1622),1,0)</f>
        <v>1</v>
      </c>
      <c r="BD606" s="162">
        <f>IF(AND(K606&lt;=1680,L606&gt;=1649),1,0)</f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/>
      <c r="BK606"/>
      <c r="BL606"/>
      <c r="BM606"/>
      <c r="BN606"/>
    </row>
    <row r="607" spans="1:66" ht="12" customHeight="1">
      <c r="A607" s="118" t="s">
        <v>3362</v>
      </c>
      <c r="B607" s="118" t="s">
        <v>3363</v>
      </c>
      <c r="C607" s="244" t="s">
        <v>3361</v>
      </c>
      <c r="D607" s="245" t="s">
        <v>4163</v>
      </c>
      <c r="E607" s="245"/>
      <c r="F607" s="66" t="s">
        <v>74</v>
      </c>
      <c r="G607" s="66"/>
      <c r="H607"/>
      <c r="I607"/>
      <c r="J607" s="29">
        <v>0</v>
      </c>
      <c r="K607" s="114">
        <v>1634</v>
      </c>
      <c r="L607" s="115">
        <v>1638</v>
      </c>
      <c r="M607" s="240" t="str">
        <f>CONCATENATE(LEFT(K607,3),"0")</f>
        <v>1630</v>
      </c>
      <c r="N607" s="240" t="str">
        <f>CONCATENATE(LEFT(L607,3),"0")</f>
        <v>1630</v>
      </c>
      <c r="O607" s="30">
        <f>L607-K607</f>
        <v>4</v>
      </c>
      <c r="P607" s="27">
        <v>0</v>
      </c>
      <c r="Q607" s="27">
        <v>0</v>
      </c>
      <c r="R607"/>
      <c r="S607" s="248"/>
      <c r="T607" s="35" t="s">
        <v>103</v>
      </c>
      <c r="U607" s="104">
        <v>51.0167</v>
      </c>
      <c r="V607" s="124">
        <v>4.4667000000000003</v>
      </c>
      <c r="W607" s="32">
        <v>0</v>
      </c>
      <c r="X607" s="33">
        <v>0</v>
      </c>
      <c r="Y607" s="127">
        <v>0</v>
      </c>
      <c r="Z607" s="133"/>
      <c r="AA607" s="249"/>
      <c r="AB607"/>
      <c r="AC607"/>
      <c r="AD607" s="249"/>
      <c r="AE607"/>
      <c r="AF607" s="248"/>
      <c r="AG607" s="249"/>
      <c r="AH607"/>
      <c r="AI607" s="248"/>
      <c r="AJ607" s="249"/>
      <c r="AK607"/>
      <c r="AL607" s="248"/>
      <c r="AM607" s="251"/>
      <c r="AN607" s="250"/>
      <c r="AO607"/>
      <c r="AP607"/>
      <c r="AQ607"/>
      <c r="AR607"/>
      <c r="AS607"/>
      <c r="AT607" s="249"/>
      <c r="AU607" s="248"/>
      <c r="AV607" s="249"/>
      <c r="AW607" s="248"/>
      <c r="AX607" s="249"/>
      <c r="AY607" s="249">
        <v>1</v>
      </c>
      <c r="AZ607" s="162">
        <f>IF(AND(K607&lt;=1570,L607&gt;=1540),1,0)</f>
        <v>0</v>
      </c>
      <c r="BA607" s="162">
        <f>IF(AND(K607&lt;=1608,L607&gt;=1571),1,0)</f>
        <v>0</v>
      </c>
      <c r="BB607" s="162">
        <f>IF(AND(K607&lt;=1621,L607&gt;=1609),1,0)</f>
        <v>0</v>
      </c>
      <c r="BC607" s="162">
        <f>IF(AND(K607&lt;=1648,L607&gt;=1622),1,0)</f>
        <v>1</v>
      </c>
      <c r="BD607" s="162">
        <f>IF(AND(K607&lt;=1680,L607&gt;=1649),1,0)</f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/>
      <c r="BK607"/>
      <c r="BL607"/>
      <c r="BM607"/>
      <c r="BN607"/>
    </row>
    <row r="608" spans="1:66" ht="12" customHeight="1">
      <c r="A608" s="118" t="s">
        <v>3365</v>
      </c>
      <c r="B608" s="118" t="s">
        <v>3366</v>
      </c>
      <c r="C608" s="244" t="s">
        <v>3364</v>
      </c>
      <c r="D608" s="245" t="s">
        <v>4163</v>
      </c>
      <c r="E608" s="245"/>
      <c r="F608" s="66" t="s">
        <v>74</v>
      </c>
      <c r="G608" s="66"/>
      <c r="H608"/>
      <c r="I608"/>
      <c r="J608" s="29">
        <v>0</v>
      </c>
      <c r="K608" s="114">
        <v>1634</v>
      </c>
      <c r="L608" s="115">
        <v>1638</v>
      </c>
      <c r="M608" s="240" t="str">
        <f>CONCATENATE(LEFT(K608,3),"0")</f>
        <v>1630</v>
      </c>
      <c r="N608" s="240" t="str">
        <f>CONCATENATE(LEFT(L608,3),"0")</f>
        <v>1630</v>
      </c>
      <c r="O608" s="30">
        <f>L608-K608</f>
        <v>4</v>
      </c>
      <c r="P608" s="27">
        <v>0</v>
      </c>
      <c r="Q608" s="27">
        <v>0</v>
      </c>
      <c r="R608"/>
      <c r="S608" s="248"/>
      <c r="T608" s="35" t="s">
        <v>103</v>
      </c>
      <c r="U608" s="104">
        <v>51.0167</v>
      </c>
      <c r="V608" s="124">
        <v>4.4667000000000003</v>
      </c>
      <c r="W608" s="32">
        <v>0</v>
      </c>
      <c r="X608" s="33">
        <v>0</v>
      </c>
      <c r="Y608" s="127">
        <v>0</v>
      </c>
      <c r="Z608" s="133"/>
      <c r="AA608" s="249"/>
      <c r="AB608"/>
      <c r="AC608"/>
      <c r="AD608" s="249"/>
      <c r="AE608"/>
      <c r="AF608" s="248"/>
      <c r="AG608" s="249"/>
      <c r="AH608"/>
      <c r="AI608" s="248"/>
      <c r="AJ608" s="249"/>
      <c r="AK608"/>
      <c r="AL608" s="248"/>
      <c r="AM608" s="251"/>
      <c r="AN608" s="250"/>
      <c r="AO608"/>
      <c r="AP608"/>
      <c r="AQ608"/>
      <c r="AR608"/>
      <c r="AS608"/>
      <c r="AT608" s="249"/>
      <c r="AU608" s="248"/>
      <c r="AV608" s="249"/>
      <c r="AW608" s="248"/>
      <c r="AX608" s="249"/>
      <c r="AY608" s="249">
        <v>1</v>
      </c>
      <c r="AZ608" s="162">
        <f>IF(AND(K608&lt;=1570,L608&gt;=1540),1,0)</f>
        <v>0</v>
      </c>
      <c r="BA608" s="162">
        <f>IF(AND(K608&lt;=1608,L608&gt;=1571),1,0)</f>
        <v>0</v>
      </c>
      <c r="BB608" s="162">
        <f>IF(AND(K608&lt;=1621,L608&gt;=1609),1,0)</f>
        <v>0</v>
      </c>
      <c r="BC608" s="162">
        <f>IF(AND(K608&lt;=1648,L608&gt;=1622),1,0)</f>
        <v>1</v>
      </c>
      <c r="BD608" s="162">
        <f>IF(AND(K608&lt;=1680,L608&gt;=1649),1,0)</f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/>
      <c r="BK608"/>
      <c r="BL608"/>
      <c r="BM608"/>
      <c r="BN608"/>
    </row>
    <row r="609" spans="1:66" ht="12" customHeight="1">
      <c r="A609" s="118" t="s">
        <v>2710</v>
      </c>
      <c r="B609" s="118" t="s">
        <v>2711</v>
      </c>
      <c r="C609" s="242" t="s">
        <v>3367</v>
      </c>
      <c r="D609" s="245" t="s">
        <v>4163</v>
      </c>
      <c r="E609" s="246"/>
      <c r="F609" s="66" t="s">
        <v>43</v>
      </c>
      <c r="G609" s="66"/>
      <c r="H609"/>
      <c r="I609"/>
      <c r="J609" s="29">
        <v>0</v>
      </c>
      <c r="K609" s="114">
        <v>1634</v>
      </c>
      <c r="L609" s="115">
        <v>1638</v>
      </c>
      <c r="M609" s="240" t="str">
        <f>CONCATENATE(LEFT(K609,3),"0")</f>
        <v>1630</v>
      </c>
      <c r="N609" s="240" t="str">
        <f>CONCATENATE(LEFT(L609,3),"0")</f>
        <v>1630</v>
      </c>
      <c r="O609" s="30">
        <f>L609-K609</f>
        <v>4</v>
      </c>
      <c r="P609" s="27">
        <v>0</v>
      </c>
      <c r="Q609" s="27">
        <v>0</v>
      </c>
      <c r="R609"/>
      <c r="S609" s="248"/>
      <c r="T609" s="35" t="s">
        <v>103</v>
      </c>
      <c r="U609" s="104">
        <v>51.0167</v>
      </c>
      <c r="V609" s="124">
        <v>4.4667000000000003</v>
      </c>
      <c r="W609" s="32">
        <v>0</v>
      </c>
      <c r="X609" s="33">
        <v>0</v>
      </c>
      <c r="Y609" s="127">
        <v>0</v>
      </c>
      <c r="Z609" s="133"/>
      <c r="AA609" s="249"/>
      <c r="AB609"/>
      <c r="AC609"/>
      <c r="AD609" s="249"/>
      <c r="AE609"/>
      <c r="AF609" s="248"/>
      <c r="AG609" s="249"/>
      <c r="AH609"/>
      <c r="AI609" s="248"/>
      <c r="AJ609" s="249"/>
      <c r="AK609"/>
      <c r="AL609" s="248"/>
      <c r="AM609" s="251"/>
      <c r="AN609" s="250"/>
      <c r="AO609"/>
      <c r="AP609"/>
      <c r="AQ609"/>
      <c r="AR609"/>
      <c r="AS609"/>
      <c r="AT609" s="249"/>
      <c r="AU609" s="248"/>
      <c r="AV609" s="249"/>
      <c r="AW609" s="248"/>
      <c r="AX609" s="249"/>
      <c r="AY609" s="249">
        <v>1</v>
      </c>
      <c r="AZ609" s="162">
        <f>IF(AND(K609&lt;=1570,L609&gt;=1540),1,0)</f>
        <v>0</v>
      </c>
      <c r="BA609" s="162">
        <f>IF(AND(K609&lt;=1608,L609&gt;=1571),1,0)</f>
        <v>0</v>
      </c>
      <c r="BB609" s="162">
        <f>IF(AND(K609&lt;=1621,L609&gt;=1609),1,0)</f>
        <v>0</v>
      </c>
      <c r="BC609" s="162">
        <f>IF(AND(K609&lt;=1648,L609&gt;=1622),1,0)</f>
        <v>1</v>
      </c>
      <c r="BD609" s="162">
        <f>IF(AND(K609&lt;=1680,L609&gt;=1649),1,0)</f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/>
      <c r="BK609"/>
      <c r="BL609"/>
      <c r="BM609"/>
      <c r="BN609"/>
    </row>
    <row r="610" spans="1:66" ht="12" customHeight="1">
      <c r="A610" s="118" t="s">
        <v>3369</v>
      </c>
      <c r="B610" s="118" t="s">
        <v>2375</v>
      </c>
      <c r="C610" s="244" t="s">
        <v>3368</v>
      </c>
      <c r="D610" s="245" t="s">
        <v>4163</v>
      </c>
      <c r="E610" s="245"/>
      <c r="F610" s="66" t="s">
        <v>43</v>
      </c>
      <c r="G610" s="66"/>
      <c r="H610"/>
      <c r="I610"/>
      <c r="J610" s="29">
        <v>0</v>
      </c>
      <c r="K610" s="114">
        <v>1635</v>
      </c>
      <c r="L610" s="115">
        <v>1639</v>
      </c>
      <c r="M610" s="240" t="str">
        <f>CONCATENATE(LEFT(K610,3),"0")</f>
        <v>1630</v>
      </c>
      <c r="N610" s="240" t="str">
        <f>CONCATENATE(LEFT(L610,3),"0")</f>
        <v>1630</v>
      </c>
      <c r="O610" s="30">
        <f>L610-K610</f>
        <v>4</v>
      </c>
      <c r="P610" s="27">
        <v>0</v>
      </c>
      <c r="Q610" s="27">
        <v>0</v>
      </c>
      <c r="R610"/>
      <c r="S610" s="248"/>
      <c r="T610" s="35" t="s">
        <v>103</v>
      </c>
      <c r="U610" s="104">
        <v>51.0167</v>
      </c>
      <c r="V610" s="124">
        <v>4.4667000000000003</v>
      </c>
      <c r="W610" s="32">
        <v>0</v>
      </c>
      <c r="X610" s="33">
        <v>0</v>
      </c>
      <c r="Y610" s="127">
        <v>0</v>
      </c>
      <c r="Z610" s="133"/>
      <c r="AA610" s="249"/>
      <c r="AB610"/>
      <c r="AC610"/>
      <c r="AD610" s="249"/>
      <c r="AE610"/>
      <c r="AF610" s="248"/>
      <c r="AG610" s="249"/>
      <c r="AH610"/>
      <c r="AI610" s="248"/>
      <c r="AJ610" s="249"/>
      <c r="AK610"/>
      <c r="AL610" s="248"/>
      <c r="AM610" s="251"/>
      <c r="AN610" s="250"/>
      <c r="AO610"/>
      <c r="AP610"/>
      <c r="AQ610"/>
      <c r="AR610"/>
      <c r="AS610"/>
      <c r="AT610" s="249"/>
      <c r="AU610" s="248"/>
      <c r="AV610" s="249"/>
      <c r="AW610" s="248"/>
      <c r="AX610" s="249"/>
      <c r="AY610" s="249">
        <v>1</v>
      </c>
      <c r="AZ610" s="162">
        <f>IF(AND(K610&lt;=1570,L610&gt;=1540),1,0)</f>
        <v>0</v>
      </c>
      <c r="BA610" s="162">
        <f>IF(AND(K610&lt;=1608,L610&gt;=1571),1,0)</f>
        <v>0</v>
      </c>
      <c r="BB610" s="162">
        <f>IF(AND(K610&lt;=1621,L610&gt;=1609),1,0)</f>
        <v>0</v>
      </c>
      <c r="BC610" s="162">
        <f>IF(AND(K610&lt;=1648,L610&gt;=1622),1,0)</f>
        <v>1</v>
      </c>
      <c r="BD610" s="162">
        <f>IF(AND(K610&lt;=1680,L610&gt;=1649),1,0)</f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/>
      <c r="BK610"/>
      <c r="BL610"/>
      <c r="BM610"/>
      <c r="BN610"/>
    </row>
    <row r="611" spans="1:66" ht="12" customHeight="1">
      <c r="A611" s="118" t="s">
        <v>3371</v>
      </c>
      <c r="B611" s="118" t="s">
        <v>3372</v>
      </c>
      <c r="C611" s="242" t="s">
        <v>3370</v>
      </c>
      <c r="D611" s="245" t="s">
        <v>4163</v>
      </c>
      <c r="E611" s="246"/>
      <c r="F611" s="66" t="s">
        <v>43</v>
      </c>
      <c r="G611" s="66"/>
      <c r="H611"/>
      <c r="I611"/>
      <c r="J611" s="29">
        <v>0</v>
      </c>
      <c r="K611" s="114">
        <v>1635</v>
      </c>
      <c r="L611" s="115">
        <v>1639</v>
      </c>
      <c r="M611" s="240" t="str">
        <f>CONCATENATE(LEFT(K611,3),"0")</f>
        <v>1630</v>
      </c>
      <c r="N611" s="240" t="str">
        <f>CONCATENATE(LEFT(L611,3),"0")</f>
        <v>1630</v>
      </c>
      <c r="O611" s="30">
        <f>L611-K611</f>
        <v>4</v>
      </c>
      <c r="P611" s="27">
        <v>0</v>
      </c>
      <c r="Q611" s="27">
        <v>0</v>
      </c>
      <c r="R611"/>
      <c r="S611" s="248"/>
      <c r="T611" s="35" t="s">
        <v>103</v>
      </c>
      <c r="U611" s="104">
        <v>51.0167</v>
      </c>
      <c r="V611" s="124">
        <v>4.4667000000000003</v>
      </c>
      <c r="W611" s="32">
        <v>0</v>
      </c>
      <c r="X611" s="33">
        <v>0</v>
      </c>
      <c r="Y611" s="127">
        <v>0</v>
      </c>
      <c r="Z611" s="133"/>
      <c r="AA611" s="249"/>
      <c r="AB611"/>
      <c r="AC611"/>
      <c r="AD611" s="249"/>
      <c r="AE611"/>
      <c r="AF611" s="248"/>
      <c r="AG611" s="249"/>
      <c r="AH611"/>
      <c r="AI611" s="248"/>
      <c r="AJ611" s="249"/>
      <c r="AK611"/>
      <c r="AL611" s="248"/>
      <c r="AM611" s="251"/>
      <c r="AN611" s="250"/>
      <c r="AO611"/>
      <c r="AP611"/>
      <c r="AQ611"/>
      <c r="AR611"/>
      <c r="AS611"/>
      <c r="AT611" s="249"/>
      <c r="AU611" s="248"/>
      <c r="AV611" s="249"/>
      <c r="AW611" s="248"/>
      <c r="AX611" s="249"/>
      <c r="AY611" s="249">
        <v>1</v>
      </c>
      <c r="AZ611" s="162">
        <f>IF(AND(K611&lt;=1570,L611&gt;=1540),1,0)</f>
        <v>0</v>
      </c>
      <c r="BA611" s="162">
        <f>IF(AND(K611&lt;=1608,L611&gt;=1571),1,0)</f>
        <v>0</v>
      </c>
      <c r="BB611" s="162">
        <f>IF(AND(K611&lt;=1621,L611&gt;=1609),1,0)</f>
        <v>0</v>
      </c>
      <c r="BC611" s="162">
        <f>IF(AND(K611&lt;=1648,L611&gt;=1622),1,0)</f>
        <v>1</v>
      </c>
      <c r="BD611" s="162">
        <f>IF(AND(K611&lt;=1680,L611&gt;=1649),1,0)</f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/>
      <c r="BK611"/>
      <c r="BL611"/>
      <c r="BM611"/>
      <c r="BN611"/>
    </row>
    <row r="612" spans="1:66" ht="12" customHeight="1">
      <c r="A612" s="118" t="s">
        <v>3374</v>
      </c>
      <c r="B612" s="118" t="s">
        <v>2043</v>
      </c>
      <c r="C612" s="244" t="s">
        <v>3373</v>
      </c>
      <c r="D612" s="245" t="s">
        <v>4163</v>
      </c>
      <c r="E612" s="245"/>
      <c r="F612" s="66" t="s">
        <v>74</v>
      </c>
      <c r="G612" s="66"/>
      <c r="H612"/>
      <c r="I612"/>
      <c r="J612" s="29">
        <v>0</v>
      </c>
      <c r="K612" s="114">
        <v>1635</v>
      </c>
      <c r="L612" s="115">
        <v>1639</v>
      </c>
      <c r="M612" s="240" t="str">
        <f>CONCATENATE(LEFT(K612,3),"0")</f>
        <v>1630</v>
      </c>
      <c r="N612" s="240" t="str">
        <f>CONCATENATE(LEFT(L612,3),"0")</f>
        <v>1630</v>
      </c>
      <c r="O612" s="30">
        <f>L612-K612</f>
        <v>4</v>
      </c>
      <c r="P612" s="27">
        <v>0</v>
      </c>
      <c r="Q612" s="27">
        <v>0</v>
      </c>
      <c r="R612"/>
      <c r="S612" s="248"/>
      <c r="T612" s="35" t="s">
        <v>103</v>
      </c>
      <c r="U612" s="104">
        <v>51.0167</v>
      </c>
      <c r="V612" s="124">
        <v>4.4667000000000003</v>
      </c>
      <c r="W612" s="32">
        <v>0</v>
      </c>
      <c r="X612" s="33">
        <v>0</v>
      </c>
      <c r="Y612" s="127">
        <v>0</v>
      </c>
      <c r="Z612" s="133"/>
      <c r="AA612" s="249"/>
      <c r="AB612"/>
      <c r="AC612"/>
      <c r="AD612" s="249"/>
      <c r="AE612"/>
      <c r="AF612" s="248"/>
      <c r="AG612" s="249"/>
      <c r="AH612"/>
      <c r="AI612" s="248"/>
      <c r="AJ612" s="249"/>
      <c r="AK612"/>
      <c r="AL612" s="248"/>
      <c r="AM612" s="251"/>
      <c r="AN612" s="250"/>
      <c r="AO612"/>
      <c r="AP612"/>
      <c r="AQ612"/>
      <c r="AR612"/>
      <c r="AS612"/>
      <c r="AT612" s="249"/>
      <c r="AU612" s="248"/>
      <c r="AV612" s="249"/>
      <c r="AW612" s="248"/>
      <c r="AX612" s="249"/>
      <c r="AY612" s="249">
        <v>1</v>
      </c>
      <c r="AZ612" s="162">
        <f>IF(AND(K612&lt;=1570,L612&gt;=1540),1,0)</f>
        <v>0</v>
      </c>
      <c r="BA612" s="162">
        <f>IF(AND(K612&lt;=1608,L612&gt;=1571),1,0)</f>
        <v>0</v>
      </c>
      <c r="BB612" s="162">
        <f>IF(AND(K612&lt;=1621,L612&gt;=1609),1,0)</f>
        <v>0</v>
      </c>
      <c r="BC612" s="162">
        <f>IF(AND(K612&lt;=1648,L612&gt;=1622),1,0)</f>
        <v>1</v>
      </c>
      <c r="BD612" s="162">
        <f>IF(AND(K612&lt;=1680,L612&gt;=1649),1,0)</f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/>
      <c r="BK612"/>
      <c r="BL612"/>
      <c r="BM612"/>
      <c r="BN612"/>
    </row>
    <row r="613" spans="1:66" ht="12" customHeight="1">
      <c r="A613" s="118" t="s">
        <v>3376</v>
      </c>
      <c r="B613" s="118" t="s">
        <v>2397</v>
      </c>
      <c r="C613" s="242" t="s">
        <v>3375</v>
      </c>
      <c r="D613" s="245" t="s">
        <v>4163</v>
      </c>
      <c r="E613" s="246"/>
      <c r="F613" s="66" t="s">
        <v>74</v>
      </c>
      <c r="G613" s="66"/>
      <c r="H613"/>
      <c r="I613"/>
      <c r="J613" s="29">
        <v>0</v>
      </c>
      <c r="K613" s="114">
        <v>1635</v>
      </c>
      <c r="L613" s="115">
        <v>1639</v>
      </c>
      <c r="M613" s="240" t="str">
        <f>CONCATENATE(LEFT(K613,3),"0")</f>
        <v>1630</v>
      </c>
      <c r="N613" s="240" t="str">
        <f>CONCATENATE(LEFT(L613,3),"0")</f>
        <v>1630</v>
      </c>
      <c r="O613" s="30">
        <f>L613-K613</f>
        <v>4</v>
      </c>
      <c r="P613" s="27">
        <v>0</v>
      </c>
      <c r="Q613" s="27">
        <v>0</v>
      </c>
      <c r="R613"/>
      <c r="S613" s="248"/>
      <c r="T613" s="35" t="s">
        <v>103</v>
      </c>
      <c r="U613" s="104">
        <v>51.0167</v>
      </c>
      <c r="V613" s="124">
        <v>4.4667000000000003</v>
      </c>
      <c r="W613" s="32">
        <v>0</v>
      </c>
      <c r="X613" s="33">
        <v>0</v>
      </c>
      <c r="Y613" s="127">
        <v>0</v>
      </c>
      <c r="Z613" s="133"/>
      <c r="AA613" s="249"/>
      <c r="AB613"/>
      <c r="AC613"/>
      <c r="AD613" s="249"/>
      <c r="AE613"/>
      <c r="AF613" s="248"/>
      <c r="AG613" s="249"/>
      <c r="AH613"/>
      <c r="AI613" s="248"/>
      <c r="AJ613" s="249"/>
      <c r="AK613"/>
      <c r="AL613" s="248"/>
      <c r="AM613" s="251"/>
      <c r="AN613" s="250"/>
      <c r="AO613"/>
      <c r="AP613"/>
      <c r="AQ613"/>
      <c r="AR613"/>
      <c r="AS613"/>
      <c r="AT613" s="249"/>
      <c r="AU613" s="248"/>
      <c r="AV613" s="249"/>
      <c r="AW613" s="248"/>
      <c r="AX613" s="249"/>
      <c r="AY613" s="249">
        <v>1</v>
      </c>
      <c r="AZ613" s="162">
        <f>IF(AND(K613&lt;=1570,L613&gt;=1540),1,0)</f>
        <v>0</v>
      </c>
      <c r="BA613" s="162">
        <f>IF(AND(K613&lt;=1608,L613&gt;=1571),1,0)</f>
        <v>0</v>
      </c>
      <c r="BB613" s="162">
        <f>IF(AND(K613&lt;=1621,L613&gt;=1609),1,0)</f>
        <v>0</v>
      </c>
      <c r="BC613" s="162">
        <f>IF(AND(K613&lt;=1648,L613&gt;=1622),1,0)</f>
        <v>1</v>
      </c>
      <c r="BD613" s="162">
        <f>IF(AND(K613&lt;=1680,L613&gt;=1649),1,0)</f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/>
      <c r="BK613"/>
      <c r="BL613"/>
      <c r="BM613"/>
      <c r="BN613"/>
    </row>
    <row r="614" spans="1:66" ht="12" customHeight="1">
      <c r="A614" s="118" t="s">
        <v>3378</v>
      </c>
      <c r="B614" s="118" t="s">
        <v>3379</v>
      </c>
      <c r="C614" s="244" t="s">
        <v>3377</v>
      </c>
      <c r="D614" s="245" t="s">
        <v>4163</v>
      </c>
      <c r="E614" s="245"/>
      <c r="F614" s="66" t="s">
        <v>43</v>
      </c>
      <c r="G614" s="66"/>
      <c r="H614"/>
      <c r="I614"/>
      <c r="J614" s="29">
        <v>0</v>
      </c>
      <c r="K614" s="114">
        <v>1636</v>
      </c>
      <c r="L614" s="115">
        <v>1640</v>
      </c>
      <c r="M614" s="240" t="str">
        <f>CONCATENATE(LEFT(K614,3),"0")</f>
        <v>1630</v>
      </c>
      <c r="N614" s="240" t="str">
        <f>CONCATENATE(LEFT(L614,3),"0")</f>
        <v>1640</v>
      </c>
      <c r="O614" s="30">
        <f>L614-K614</f>
        <v>4</v>
      </c>
      <c r="P614" s="27">
        <v>0</v>
      </c>
      <c r="Q614" s="27">
        <v>0</v>
      </c>
      <c r="R614"/>
      <c r="S614" s="248"/>
      <c r="T614" s="35" t="s">
        <v>103</v>
      </c>
      <c r="U614" s="104">
        <v>51.0167</v>
      </c>
      <c r="V614" s="124">
        <v>4.4667000000000003</v>
      </c>
      <c r="W614" s="32">
        <v>0</v>
      </c>
      <c r="X614" s="33">
        <v>0</v>
      </c>
      <c r="Y614" s="127">
        <v>0</v>
      </c>
      <c r="Z614" s="133"/>
      <c r="AA614" s="249"/>
      <c r="AB614"/>
      <c r="AC614"/>
      <c r="AD614" s="249"/>
      <c r="AE614"/>
      <c r="AF614" s="248"/>
      <c r="AG614" s="249"/>
      <c r="AH614"/>
      <c r="AI614" s="248"/>
      <c r="AJ614" s="249"/>
      <c r="AK614"/>
      <c r="AL614" s="248"/>
      <c r="AM614" s="251"/>
      <c r="AN614" s="250"/>
      <c r="AO614"/>
      <c r="AP614"/>
      <c r="AQ614"/>
      <c r="AR614"/>
      <c r="AS614"/>
      <c r="AT614" s="249"/>
      <c r="AU614" s="248"/>
      <c r="AV614" s="249"/>
      <c r="AW614" s="248"/>
      <c r="AX614" s="249"/>
      <c r="AY614" s="249">
        <v>1</v>
      </c>
      <c r="AZ614" s="162">
        <f>IF(AND(K614&lt;=1570,L614&gt;=1540),1,0)</f>
        <v>0</v>
      </c>
      <c r="BA614" s="162">
        <f>IF(AND(K614&lt;=1608,L614&gt;=1571),1,0)</f>
        <v>0</v>
      </c>
      <c r="BB614" s="162">
        <f>IF(AND(K614&lt;=1621,L614&gt;=1609),1,0)</f>
        <v>0</v>
      </c>
      <c r="BC614" s="162">
        <f>IF(AND(K614&lt;=1648,L614&gt;=1622),1,0)</f>
        <v>1</v>
      </c>
      <c r="BD614" s="162">
        <f>IF(AND(K614&lt;=1680,L614&gt;=1649),1,0)</f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/>
      <c r="BK614"/>
      <c r="BL614"/>
      <c r="BM614"/>
      <c r="BN614"/>
    </row>
    <row r="615" spans="1:66" ht="12" customHeight="1">
      <c r="A615" s="118" t="s">
        <v>3381</v>
      </c>
      <c r="B615" s="118" t="s">
        <v>2419</v>
      </c>
      <c r="C615" s="242" t="s">
        <v>3380</v>
      </c>
      <c r="D615" s="245" t="s">
        <v>4163</v>
      </c>
      <c r="E615" s="246"/>
      <c r="F615" s="66" t="s">
        <v>74</v>
      </c>
      <c r="G615" s="66"/>
      <c r="H615"/>
      <c r="I615"/>
      <c r="J615" s="29">
        <v>0</v>
      </c>
      <c r="K615" s="114">
        <v>1636</v>
      </c>
      <c r="L615" s="115">
        <v>1640</v>
      </c>
      <c r="M615" s="240" t="str">
        <f>CONCATENATE(LEFT(K615,3),"0")</f>
        <v>1630</v>
      </c>
      <c r="N615" s="240" t="str">
        <f>CONCATENATE(LEFT(L615,3),"0")</f>
        <v>1640</v>
      </c>
      <c r="O615" s="30">
        <f>L615-K615</f>
        <v>4</v>
      </c>
      <c r="P615" s="27">
        <v>0</v>
      </c>
      <c r="Q615" s="27">
        <v>0</v>
      </c>
      <c r="R615"/>
      <c r="S615" s="248"/>
      <c r="T615" s="35" t="s">
        <v>103</v>
      </c>
      <c r="U615" s="104">
        <v>51.0167</v>
      </c>
      <c r="V615" s="124">
        <v>4.4667000000000003</v>
      </c>
      <c r="W615" s="32">
        <v>0</v>
      </c>
      <c r="X615" s="33">
        <v>0</v>
      </c>
      <c r="Y615" s="127">
        <v>0</v>
      </c>
      <c r="Z615" s="133"/>
      <c r="AA615" s="249"/>
      <c r="AB615"/>
      <c r="AC615"/>
      <c r="AD615" s="249"/>
      <c r="AE615"/>
      <c r="AF615" s="248"/>
      <c r="AG615" s="249"/>
      <c r="AH615"/>
      <c r="AI615" s="248"/>
      <c r="AJ615" s="249"/>
      <c r="AK615"/>
      <c r="AL615" s="248"/>
      <c r="AM615" s="251"/>
      <c r="AN615" s="250"/>
      <c r="AO615"/>
      <c r="AP615"/>
      <c r="AQ615"/>
      <c r="AR615"/>
      <c r="AS615"/>
      <c r="AT615" s="249"/>
      <c r="AU615" s="248"/>
      <c r="AV615" s="249"/>
      <c r="AW615" s="248"/>
      <c r="AX615" s="249"/>
      <c r="AY615" s="249">
        <v>1</v>
      </c>
      <c r="AZ615" s="162">
        <f>IF(AND(K615&lt;=1570,L615&gt;=1540),1,0)</f>
        <v>0</v>
      </c>
      <c r="BA615" s="162">
        <f>IF(AND(K615&lt;=1608,L615&gt;=1571),1,0)</f>
        <v>0</v>
      </c>
      <c r="BB615" s="162">
        <f>IF(AND(K615&lt;=1621,L615&gt;=1609),1,0)</f>
        <v>0</v>
      </c>
      <c r="BC615" s="162">
        <f>IF(AND(K615&lt;=1648,L615&gt;=1622),1,0)</f>
        <v>1</v>
      </c>
      <c r="BD615" s="162">
        <f>IF(AND(K615&lt;=1680,L615&gt;=1649),1,0)</f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/>
      <c r="BK615"/>
      <c r="BL615"/>
      <c r="BM615"/>
      <c r="BN615"/>
    </row>
    <row r="616" spans="1:66" ht="12" customHeight="1">
      <c r="A616" s="118" t="s">
        <v>3383</v>
      </c>
      <c r="B616" s="118" t="s">
        <v>3384</v>
      </c>
      <c r="C616" s="244" t="s">
        <v>3382</v>
      </c>
      <c r="D616" s="245" t="s">
        <v>4163</v>
      </c>
      <c r="E616" s="245"/>
      <c r="F616" s="66" t="s">
        <v>74</v>
      </c>
      <c r="G616" s="66"/>
      <c r="H616"/>
      <c r="I616"/>
      <c r="J616" s="29">
        <v>0</v>
      </c>
      <c r="K616" s="114">
        <v>1636</v>
      </c>
      <c r="L616" s="115">
        <v>1640</v>
      </c>
      <c r="M616" s="240" t="str">
        <f>CONCATENATE(LEFT(K616,3),"0")</f>
        <v>1630</v>
      </c>
      <c r="N616" s="240" t="str">
        <f>CONCATENATE(LEFT(L616,3),"0")</f>
        <v>1640</v>
      </c>
      <c r="O616" s="30">
        <f>L616-K616</f>
        <v>4</v>
      </c>
      <c r="P616" s="27">
        <v>0</v>
      </c>
      <c r="Q616" s="27">
        <v>0</v>
      </c>
      <c r="R616"/>
      <c r="S616" s="248"/>
      <c r="T616" s="35" t="s">
        <v>103</v>
      </c>
      <c r="U616" s="104">
        <v>51.0167</v>
      </c>
      <c r="V616" s="124">
        <v>4.4667000000000003</v>
      </c>
      <c r="W616" s="32">
        <v>0</v>
      </c>
      <c r="X616" s="33">
        <v>0</v>
      </c>
      <c r="Y616" s="127">
        <v>0</v>
      </c>
      <c r="Z616" s="133"/>
      <c r="AA616" s="249"/>
      <c r="AB616"/>
      <c r="AC616"/>
      <c r="AD616" s="249"/>
      <c r="AE616"/>
      <c r="AF616" s="248"/>
      <c r="AG616" s="249"/>
      <c r="AH616"/>
      <c r="AI616" s="248"/>
      <c r="AJ616" s="249"/>
      <c r="AK616"/>
      <c r="AL616" s="248"/>
      <c r="AM616" s="251"/>
      <c r="AN616" s="250"/>
      <c r="AO616"/>
      <c r="AP616"/>
      <c r="AQ616"/>
      <c r="AR616"/>
      <c r="AS616"/>
      <c r="AT616" s="249"/>
      <c r="AU616" s="248"/>
      <c r="AV616" s="249"/>
      <c r="AW616" s="248"/>
      <c r="AX616" s="249"/>
      <c r="AY616" s="249">
        <v>1</v>
      </c>
      <c r="AZ616" s="162">
        <f>IF(AND(K616&lt;=1570,L616&gt;=1540),1,0)</f>
        <v>0</v>
      </c>
      <c r="BA616" s="162">
        <f>IF(AND(K616&lt;=1608,L616&gt;=1571),1,0)</f>
        <v>0</v>
      </c>
      <c r="BB616" s="162">
        <f>IF(AND(K616&lt;=1621,L616&gt;=1609),1,0)</f>
        <v>0</v>
      </c>
      <c r="BC616" s="162">
        <f>IF(AND(K616&lt;=1648,L616&gt;=1622),1,0)</f>
        <v>1</v>
      </c>
      <c r="BD616" s="162">
        <f>IF(AND(K616&lt;=1680,L616&gt;=1649),1,0)</f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/>
      <c r="BK616"/>
      <c r="BL616"/>
      <c r="BM616"/>
      <c r="BN616"/>
    </row>
    <row r="617" spans="1:66" ht="12" customHeight="1">
      <c r="A617" s="118" t="s">
        <v>3386</v>
      </c>
      <c r="B617" s="118" t="s">
        <v>3387</v>
      </c>
      <c r="C617" s="242" t="s">
        <v>3385</v>
      </c>
      <c r="D617" s="245" t="s">
        <v>4163</v>
      </c>
      <c r="E617" s="246"/>
      <c r="F617" s="66" t="s">
        <v>156</v>
      </c>
      <c r="G617" s="66"/>
      <c r="H617"/>
      <c r="I617"/>
      <c r="J617" s="29">
        <v>0</v>
      </c>
      <c r="K617" s="114">
        <v>1637</v>
      </c>
      <c r="L617" s="115">
        <v>1641</v>
      </c>
      <c r="M617" s="240" t="str">
        <f>CONCATENATE(LEFT(K617,3),"0")</f>
        <v>1630</v>
      </c>
      <c r="N617" s="240" t="str">
        <f>CONCATENATE(LEFT(L617,3),"0")</f>
        <v>1640</v>
      </c>
      <c r="O617" s="30">
        <f>L617-K617</f>
        <v>4</v>
      </c>
      <c r="P617" s="27">
        <v>0</v>
      </c>
      <c r="Q617" s="27">
        <v>0</v>
      </c>
      <c r="R617"/>
      <c r="S617" s="248"/>
      <c r="T617" s="35" t="s">
        <v>103</v>
      </c>
      <c r="U617" s="104">
        <v>51.0167</v>
      </c>
      <c r="V617" s="124">
        <v>4.4667000000000003</v>
      </c>
      <c r="W617" s="32">
        <v>0</v>
      </c>
      <c r="X617" s="33">
        <v>0</v>
      </c>
      <c r="Y617" s="127">
        <v>0</v>
      </c>
      <c r="Z617" s="133"/>
      <c r="AA617" s="249"/>
      <c r="AB617"/>
      <c r="AC617"/>
      <c r="AD617" s="249"/>
      <c r="AE617"/>
      <c r="AF617" s="248"/>
      <c r="AG617" s="249"/>
      <c r="AH617"/>
      <c r="AI617" s="248"/>
      <c r="AJ617" s="249"/>
      <c r="AK617"/>
      <c r="AL617" s="248"/>
      <c r="AM617" s="251"/>
      <c r="AN617" s="250"/>
      <c r="AO617"/>
      <c r="AP617"/>
      <c r="AQ617"/>
      <c r="AR617"/>
      <c r="AS617"/>
      <c r="AT617" s="249"/>
      <c r="AU617" s="248"/>
      <c r="AV617" s="249"/>
      <c r="AW617" s="248"/>
      <c r="AX617" s="249"/>
      <c r="AY617" s="249">
        <v>1</v>
      </c>
      <c r="AZ617" s="162">
        <f>IF(AND(K617&lt;=1570,L617&gt;=1540),1,0)</f>
        <v>0</v>
      </c>
      <c r="BA617" s="162">
        <f>IF(AND(K617&lt;=1608,L617&gt;=1571),1,0)</f>
        <v>0</v>
      </c>
      <c r="BB617" s="162">
        <f>IF(AND(K617&lt;=1621,L617&gt;=1609),1,0)</f>
        <v>0</v>
      </c>
      <c r="BC617" s="162">
        <f>IF(AND(K617&lt;=1648,L617&gt;=1622),1,0)</f>
        <v>1</v>
      </c>
      <c r="BD617" s="162">
        <f>IF(AND(K617&lt;=1680,L617&gt;=1649),1,0)</f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/>
      <c r="BK617"/>
      <c r="BL617"/>
      <c r="BM617"/>
      <c r="BN617"/>
    </row>
    <row r="618" spans="1:66" ht="12" customHeight="1">
      <c r="A618" s="118" t="s">
        <v>3389</v>
      </c>
      <c r="B618" s="118" t="s">
        <v>3390</v>
      </c>
      <c r="C618" s="244" t="s">
        <v>3388</v>
      </c>
      <c r="D618" s="245" t="s">
        <v>4163</v>
      </c>
      <c r="E618" s="245"/>
      <c r="F618" s="66" t="s">
        <v>43</v>
      </c>
      <c r="G618" s="66"/>
      <c r="H618"/>
      <c r="I618"/>
      <c r="J618" s="29">
        <v>0</v>
      </c>
      <c r="K618" s="114">
        <v>1637</v>
      </c>
      <c r="L618" s="115">
        <v>1641</v>
      </c>
      <c r="M618" s="240" t="str">
        <f>CONCATENATE(LEFT(K618,3),"0")</f>
        <v>1630</v>
      </c>
      <c r="N618" s="240" t="str">
        <f>CONCATENATE(LEFT(L618,3),"0")</f>
        <v>1640</v>
      </c>
      <c r="O618" s="30">
        <f>L618-K618</f>
        <v>4</v>
      </c>
      <c r="P618" s="27">
        <v>0</v>
      </c>
      <c r="Q618" s="27">
        <v>0</v>
      </c>
      <c r="R618"/>
      <c r="S618" s="248"/>
      <c r="T618" s="35" t="s">
        <v>103</v>
      </c>
      <c r="U618" s="104">
        <v>51.0167</v>
      </c>
      <c r="V618" s="124">
        <v>4.4667000000000003</v>
      </c>
      <c r="W618" s="32">
        <v>0</v>
      </c>
      <c r="X618" s="33">
        <v>0</v>
      </c>
      <c r="Y618" s="127">
        <v>0</v>
      </c>
      <c r="Z618" s="133"/>
      <c r="AA618" s="249"/>
      <c r="AB618"/>
      <c r="AC618"/>
      <c r="AD618" s="249"/>
      <c r="AE618"/>
      <c r="AF618" s="248"/>
      <c r="AG618" s="249"/>
      <c r="AH618"/>
      <c r="AI618" s="248"/>
      <c r="AJ618" s="249"/>
      <c r="AK618"/>
      <c r="AL618" s="248"/>
      <c r="AM618" s="251"/>
      <c r="AN618" s="250"/>
      <c r="AO618"/>
      <c r="AP618"/>
      <c r="AQ618"/>
      <c r="AR618"/>
      <c r="AS618"/>
      <c r="AT618" s="249"/>
      <c r="AU618" s="248"/>
      <c r="AV618" s="249"/>
      <c r="AW618" s="248"/>
      <c r="AX618" s="249"/>
      <c r="AY618" s="249">
        <v>1</v>
      </c>
      <c r="AZ618" s="162">
        <f>IF(AND(K618&lt;=1570,L618&gt;=1540),1,0)</f>
        <v>0</v>
      </c>
      <c r="BA618" s="162">
        <f>IF(AND(K618&lt;=1608,L618&gt;=1571),1,0)</f>
        <v>0</v>
      </c>
      <c r="BB618" s="162">
        <f>IF(AND(K618&lt;=1621,L618&gt;=1609),1,0)</f>
        <v>0</v>
      </c>
      <c r="BC618" s="162">
        <f>IF(AND(K618&lt;=1648,L618&gt;=1622),1,0)</f>
        <v>1</v>
      </c>
      <c r="BD618" s="162">
        <f>IF(AND(K618&lt;=1680,L618&gt;=1649),1,0)</f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/>
      <c r="BK618"/>
      <c r="BL618"/>
      <c r="BM618"/>
      <c r="BN618"/>
    </row>
    <row r="619" spans="1:66" ht="12" customHeight="1">
      <c r="A619" s="118" t="s">
        <v>3393</v>
      </c>
      <c r="B619" s="118" t="s">
        <v>3394</v>
      </c>
      <c r="C619" s="244" t="s">
        <v>3392</v>
      </c>
      <c r="D619" s="245" t="s">
        <v>4163</v>
      </c>
      <c r="E619" s="245"/>
      <c r="F619" s="66" t="s">
        <v>43</v>
      </c>
      <c r="G619" s="66"/>
      <c r="H619"/>
      <c r="I619"/>
      <c r="J619" s="29">
        <v>0</v>
      </c>
      <c r="K619" s="114">
        <v>1638</v>
      </c>
      <c r="L619" s="115">
        <v>1642</v>
      </c>
      <c r="M619" s="240" t="str">
        <f>CONCATENATE(LEFT(K619,3),"0")</f>
        <v>1630</v>
      </c>
      <c r="N619" s="240" t="str">
        <f>CONCATENATE(LEFT(L619,3),"0")</f>
        <v>1640</v>
      </c>
      <c r="O619" s="30">
        <f>L619-K619</f>
        <v>4</v>
      </c>
      <c r="P619" s="27">
        <v>0</v>
      </c>
      <c r="Q619" s="27">
        <v>0</v>
      </c>
      <c r="R619"/>
      <c r="S619" s="248"/>
      <c r="T619" s="35" t="s">
        <v>103</v>
      </c>
      <c r="U619" s="104">
        <v>51.0167</v>
      </c>
      <c r="V619" s="124">
        <v>4.4667000000000003</v>
      </c>
      <c r="W619" s="32">
        <v>0</v>
      </c>
      <c r="X619" s="33">
        <v>0</v>
      </c>
      <c r="Y619" s="127">
        <v>0</v>
      </c>
      <c r="Z619" s="133"/>
      <c r="AA619" s="249"/>
      <c r="AB619"/>
      <c r="AC619"/>
      <c r="AD619" s="249"/>
      <c r="AE619"/>
      <c r="AF619" s="248"/>
      <c r="AG619" s="249"/>
      <c r="AH619"/>
      <c r="AI619" s="248"/>
      <c r="AJ619" s="249"/>
      <c r="AK619"/>
      <c r="AL619" s="248"/>
      <c r="AM619" s="251"/>
      <c r="AN619" s="250"/>
      <c r="AO619"/>
      <c r="AP619"/>
      <c r="AQ619"/>
      <c r="AR619"/>
      <c r="AS619"/>
      <c r="AT619" s="249"/>
      <c r="AU619" s="248"/>
      <c r="AV619" s="249"/>
      <c r="AW619" s="248"/>
      <c r="AX619" s="249"/>
      <c r="AY619" s="249">
        <v>1</v>
      </c>
      <c r="AZ619" s="162">
        <f>IF(AND(K619&lt;=1570,L619&gt;=1540),1,0)</f>
        <v>0</v>
      </c>
      <c r="BA619" s="162">
        <f>IF(AND(K619&lt;=1608,L619&gt;=1571),1,0)</f>
        <v>0</v>
      </c>
      <c r="BB619" s="162">
        <f>IF(AND(K619&lt;=1621,L619&gt;=1609),1,0)</f>
        <v>0</v>
      </c>
      <c r="BC619" s="162">
        <f>IF(AND(K619&lt;=1648,L619&gt;=1622),1,0)</f>
        <v>1</v>
      </c>
      <c r="BD619" s="162">
        <f>IF(AND(K619&lt;=1680,L619&gt;=1649),1,0)</f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/>
      <c r="BK619"/>
      <c r="BL619"/>
      <c r="BM619"/>
      <c r="BN619"/>
    </row>
    <row r="620" spans="1:66" ht="12" customHeight="1">
      <c r="A620" s="118" t="s">
        <v>3396</v>
      </c>
      <c r="B620" s="118" t="s">
        <v>3397</v>
      </c>
      <c r="C620" s="242" t="s">
        <v>3395</v>
      </c>
      <c r="D620" s="245" t="s">
        <v>4163</v>
      </c>
      <c r="E620" s="246"/>
      <c r="F620" s="66" t="s">
        <v>43</v>
      </c>
      <c r="G620" s="66"/>
      <c r="H620"/>
      <c r="I620"/>
      <c r="J620" s="29">
        <v>0</v>
      </c>
      <c r="K620" s="114">
        <v>1638</v>
      </c>
      <c r="L620" s="115">
        <v>1642</v>
      </c>
      <c r="M620" s="240" t="str">
        <f>CONCATENATE(LEFT(K620,3),"0")</f>
        <v>1630</v>
      </c>
      <c r="N620" s="240" t="str">
        <f>CONCATENATE(LEFT(L620,3),"0")</f>
        <v>1640</v>
      </c>
      <c r="O620" s="30">
        <f>L620-K620</f>
        <v>4</v>
      </c>
      <c r="P620" s="27">
        <v>0</v>
      </c>
      <c r="Q620" s="27">
        <v>0</v>
      </c>
      <c r="R620"/>
      <c r="S620" s="248"/>
      <c r="T620" s="35" t="s">
        <v>103</v>
      </c>
      <c r="U620" s="104">
        <v>51.0167</v>
      </c>
      <c r="V620" s="124">
        <v>4.4667000000000003</v>
      </c>
      <c r="W620" s="32">
        <v>0</v>
      </c>
      <c r="X620" s="33">
        <v>0</v>
      </c>
      <c r="Y620" s="127">
        <v>0</v>
      </c>
      <c r="Z620" s="133"/>
      <c r="AA620" s="249"/>
      <c r="AB620"/>
      <c r="AC620"/>
      <c r="AD620" s="249"/>
      <c r="AE620"/>
      <c r="AF620" s="248"/>
      <c r="AG620" s="249"/>
      <c r="AH620"/>
      <c r="AI620" s="248"/>
      <c r="AJ620" s="249"/>
      <c r="AK620"/>
      <c r="AL620" s="248"/>
      <c r="AM620" s="251"/>
      <c r="AN620" s="250"/>
      <c r="AO620"/>
      <c r="AP620"/>
      <c r="AQ620"/>
      <c r="AR620"/>
      <c r="AS620"/>
      <c r="AT620" s="249"/>
      <c r="AU620" s="248"/>
      <c r="AV620" s="249"/>
      <c r="AW620" s="248"/>
      <c r="AX620" s="249"/>
      <c r="AY620" s="249">
        <v>1</v>
      </c>
      <c r="AZ620" s="162">
        <f>IF(AND(K620&lt;=1570,L620&gt;=1540),1,0)</f>
        <v>0</v>
      </c>
      <c r="BA620" s="162">
        <f>IF(AND(K620&lt;=1608,L620&gt;=1571),1,0)</f>
        <v>0</v>
      </c>
      <c r="BB620" s="162">
        <f>IF(AND(K620&lt;=1621,L620&gt;=1609),1,0)</f>
        <v>0</v>
      </c>
      <c r="BC620" s="162">
        <f>IF(AND(K620&lt;=1648,L620&gt;=1622),1,0)</f>
        <v>1</v>
      </c>
      <c r="BD620" s="162">
        <f>IF(AND(K620&lt;=1680,L620&gt;=1649),1,0)</f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/>
      <c r="BK620"/>
      <c r="BL620"/>
      <c r="BM620"/>
      <c r="BN620"/>
    </row>
    <row r="621" spans="1:66" ht="12" customHeight="1">
      <c r="A621" s="118" t="s">
        <v>3399</v>
      </c>
      <c r="B621" s="118" t="s">
        <v>3400</v>
      </c>
      <c r="C621" s="242" t="s">
        <v>3398</v>
      </c>
      <c r="D621" s="245" t="s">
        <v>4163</v>
      </c>
      <c r="E621" s="246"/>
      <c r="F621" s="66" t="s">
        <v>43</v>
      </c>
      <c r="G621" s="66"/>
      <c r="H621"/>
      <c r="I621"/>
      <c r="J621" s="29">
        <v>0</v>
      </c>
      <c r="K621" s="114">
        <v>1638</v>
      </c>
      <c r="L621" s="115">
        <v>1642</v>
      </c>
      <c r="M621" s="240" t="str">
        <f>CONCATENATE(LEFT(K621,3),"0")</f>
        <v>1630</v>
      </c>
      <c r="N621" s="240" t="str">
        <f>CONCATENATE(LEFT(L621,3),"0")</f>
        <v>1640</v>
      </c>
      <c r="O621" s="30">
        <f>L621-K621</f>
        <v>4</v>
      </c>
      <c r="P621" s="27">
        <v>0</v>
      </c>
      <c r="Q621" s="27">
        <v>0</v>
      </c>
      <c r="R621"/>
      <c r="S621" s="248"/>
      <c r="T621" s="35" t="s">
        <v>103</v>
      </c>
      <c r="U621" s="104">
        <v>51.0167</v>
      </c>
      <c r="V621" s="124">
        <v>4.4667000000000003</v>
      </c>
      <c r="W621" s="32">
        <v>0</v>
      </c>
      <c r="X621" s="33">
        <v>0</v>
      </c>
      <c r="Y621" s="127">
        <v>0</v>
      </c>
      <c r="Z621" s="133"/>
      <c r="AA621" s="249"/>
      <c r="AB621"/>
      <c r="AC621"/>
      <c r="AD621" s="249"/>
      <c r="AE621"/>
      <c r="AF621" s="248"/>
      <c r="AG621" s="249"/>
      <c r="AH621"/>
      <c r="AI621" s="248"/>
      <c r="AJ621" s="249"/>
      <c r="AK621"/>
      <c r="AL621" s="248"/>
      <c r="AM621" s="251"/>
      <c r="AN621" s="250"/>
      <c r="AO621"/>
      <c r="AP621"/>
      <c r="AQ621"/>
      <c r="AR621"/>
      <c r="AS621"/>
      <c r="AT621" s="249"/>
      <c r="AU621" s="248"/>
      <c r="AV621" s="249"/>
      <c r="AW621" s="248"/>
      <c r="AX621" s="249"/>
      <c r="AY621" s="249">
        <v>1</v>
      </c>
      <c r="AZ621" s="162">
        <f>IF(AND(K621&lt;=1570,L621&gt;=1540),1,0)</f>
        <v>0</v>
      </c>
      <c r="BA621" s="162">
        <f>IF(AND(K621&lt;=1608,L621&gt;=1571),1,0)</f>
        <v>0</v>
      </c>
      <c r="BB621" s="162">
        <f>IF(AND(K621&lt;=1621,L621&gt;=1609),1,0)</f>
        <v>0</v>
      </c>
      <c r="BC621" s="162">
        <f>IF(AND(K621&lt;=1648,L621&gt;=1622),1,0)</f>
        <v>1</v>
      </c>
      <c r="BD621" s="162">
        <f>IF(AND(K621&lt;=1680,L621&gt;=1649),1,0)</f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/>
      <c r="BK621"/>
      <c r="BL621"/>
      <c r="BM621"/>
      <c r="BN621"/>
    </row>
    <row r="622" spans="1:66" ht="12" customHeight="1">
      <c r="A622" s="118" t="s">
        <v>3402</v>
      </c>
      <c r="B622" s="118" t="s">
        <v>3403</v>
      </c>
      <c r="C622" s="244" t="s">
        <v>3401</v>
      </c>
      <c r="D622" s="245" t="s">
        <v>4163</v>
      </c>
      <c r="E622" s="245"/>
      <c r="F622" s="66" t="s">
        <v>43</v>
      </c>
      <c r="G622" s="66"/>
      <c r="H622"/>
      <c r="I622"/>
      <c r="J622" s="29">
        <v>0</v>
      </c>
      <c r="K622" s="114">
        <v>1638</v>
      </c>
      <c r="L622" s="115">
        <v>1642</v>
      </c>
      <c r="M622" s="240" t="str">
        <f>CONCATENATE(LEFT(K622,3),"0")</f>
        <v>1630</v>
      </c>
      <c r="N622" s="240" t="str">
        <f>CONCATENATE(LEFT(L622,3),"0")</f>
        <v>1640</v>
      </c>
      <c r="O622" s="30">
        <f>L622-K622</f>
        <v>4</v>
      </c>
      <c r="P622" s="27">
        <v>0</v>
      </c>
      <c r="Q622" s="27">
        <v>0</v>
      </c>
      <c r="R622"/>
      <c r="S622" s="248"/>
      <c r="T622" s="35" t="s">
        <v>103</v>
      </c>
      <c r="U622" s="104">
        <v>51.0167</v>
      </c>
      <c r="V622" s="124">
        <v>4.4667000000000003</v>
      </c>
      <c r="W622" s="32">
        <v>0</v>
      </c>
      <c r="X622" s="33">
        <v>0</v>
      </c>
      <c r="Y622" s="127">
        <v>0</v>
      </c>
      <c r="Z622" s="133"/>
      <c r="AA622" s="249"/>
      <c r="AB622"/>
      <c r="AC622"/>
      <c r="AD622" s="249"/>
      <c r="AE622"/>
      <c r="AF622" s="248"/>
      <c r="AG622" s="249"/>
      <c r="AH622"/>
      <c r="AI622" s="248"/>
      <c r="AJ622" s="249"/>
      <c r="AK622"/>
      <c r="AL622" s="248"/>
      <c r="AM622" s="251"/>
      <c r="AN622" s="250"/>
      <c r="AO622"/>
      <c r="AP622"/>
      <c r="AQ622"/>
      <c r="AR622"/>
      <c r="AS622"/>
      <c r="AT622" s="249"/>
      <c r="AU622" s="248"/>
      <c r="AV622" s="249"/>
      <c r="AW622" s="248"/>
      <c r="AX622" s="249"/>
      <c r="AY622" s="249">
        <v>1</v>
      </c>
      <c r="AZ622" s="162">
        <f>IF(AND(K622&lt;=1570,L622&gt;=1540),1,0)</f>
        <v>0</v>
      </c>
      <c r="BA622" s="162">
        <f>IF(AND(K622&lt;=1608,L622&gt;=1571),1,0)</f>
        <v>0</v>
      </c>
      <c r="BB622" s="162">
        <f>IF(AND(K622&lt;=1621,L622&gt;=1609),1,0)</f>
        <v>0</v>
      </c>
      <c r="BC622" s="162">
        <f>IF(AND(K622&lt;=1648,L622&gt;=1622),1,0)</f>
        <v>1</v>
      </c>
      <c r="BD622" s="162">
        <f>IF(AND(K622&lt;=1680,L622&gt;=1649),1,0)</f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/>
      <c r="BK622"/>
      <c r="BL622"/>
      <c r="BM622"/>
      <c r="BN622"/>
    </row>
    <row r="623" spans="1:66" ht="12" customHeight="1">
      <c r="A623" s="118" t="s">
        <v>3405</v>
      </c>
      <c r="B623" s="118" t="s">
        <v>3406</v>
      </c>
      <c r="C623" s="242" t="s">
        <v>3404</v>
      </c>
      <c r="D623" s="245" t="s">
        <v>4163</v>
      </c>
      <c r="E623" s="246"/>
      <c r="F623" s="66" t="s">
        <v>43</v>
      </c>
      <c r="G623" s="66"/>
      <c r="H623"/>
      <c r="I623"/>
      <c r="J623" s="29">
        <v>0</v>
      </c>
      <c r="K623" s="114">
        <v>1638</v>
      </c>
      <c r="L623" s="115">
        <v>1642</v>
      </c>
      <c r="M623" s="240" t="str">
        <f>CONCATENATE(LEFT(K623,3),"0")</f>
        <v>1630</v>
      </c>
      <c r="N623" s="240" t="str">
        <f>CONCATENATE(LEFT(L623,3),"0")</f>
        <v>1640</v>
      </c>
      <c r="O623" s="30">
        <f>L623-K623</f>
        <v>4</v>
      </c>
      <c r="P623" s="27">
        <v>0</v>
      </c>
      <c r="Q623" s="27">
        <v>0</v>
      </c>
      <c r="R623"/>
      <c r="S623" s="248"/>
      <c r="T623" s="35" t="s">
        <v>103</v>
      </c>
      <c r="U623" s="104">
        <v>51.0167</v>
      </c>
      <c r="V623" s="124">
        <v>4.4667000000000003</v>
      </c>
      <c r="W623" s="32">
        <v>0</v>
      </c>
      <c r="X623" s="33">
        <v>0</v>
      </c>
      <c r="Y623" s="127">
        <v>0</v>
      </c>
      <c r="Z623" s="133"/>
      <c r="AA623" s="249"/>
      <c r="AB623"/>
      <c r="AC623"/>
      <c r="AD623" s="249"/>
      <c r="AE623"/>
      <c r="AF623" s="248"/>
      <c r="AG623" s="249"/>
      <c r="AH623"/>
      <c r="AI623" s="248"/>
      <c r="AJ623" s="249"/>
      <c r="AK623"/>
      <c r="AL623" s="248"/>
      <c r="AM623" s="251"/>
      <c r="AN623" s="250"/>
      <c r="AO623"/>
      <c r="AP623"/>
      <c r="AQ623"/>
      <c r="AR623"/>
      <c r="AS623"/>
      <c r="AT623" s="249"/>
      <c r="AU623" s="248"/>
      <c r="AV623" s="249"/>
      <c r="AW623" s="248"/>
      <c r="AX623" s="249"/>
      <c r="AY623" s="249">
        <v>1</v>
      </c>
      <c r="AZ623" s="162">
        <f>IF(AND(K623&lt;=1570,L623&gt;=1540),1,0)</f>
        <v>0</v>
      </c>
      <c r="BA623" s="162">
        <f>IF(AND(K623&lt;=1608,L623&gt;=1571),1,0)</f>
        <v>0</v>
      </c>
      <c r="BB623" s="162">
        <f>IF(AND(K623&lt;=1621,L623&gt;=1609),1,0)</f>
        <v>0</v>
      </c>
      <c r="BC623" s="162">
        <f>IF(AND(K623&lt;=1648,L623&gt;=1622),1,0)</f>
        <v>1</v>
      </c>
      <c r="BD623" s="162">
        <f>IF(AND(K623&lt;=1680,L623&gt;=1649),1,0)</f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/>
      <c r="BK623"/>
      <c r="BL623"/>
      <c r="BM623"/>
      <c r="BN623"/>
    </row>
    <row r="624" spans="1:66" ht="12" customHeight="1">
      <c r="A624" s="118" t="s">
        <v>3408</v>
      </c>
      <c r="B624" s="118" t="s">
        <v>3409</v>
      </c>
      <c r="C624" s="244" t="s">
        <v>3407</v>
      </c>
      <c r="D624" s="245" t="s">
        <v>4163</v>
      </c>
      <c r="E624" s="245"/>
      <c r="F624" s="66" t="s">
        <v>74</v>
      </c>
      <c r="G624" s="66"/>
      <c r="H624"/>
      <c r="I624"/>
      <c r="J624" s="29">
        <v>0</v>
      </c>
      <c r="K624" s="114">
        <v>1638</v>
      </c>
      <c r="L624" s="115">
        <v>1642</v>
      </c>
      <c r="M624" s="240" t="str">
        <f>CONCATENATE(LEFT(K624,3),"0")</f>
        <v>1630</v>
      </c>
      <c r="N624" s="240" t="str">
        <f>CONCATENATE(LEFT(L624,3),"0")</f>
        <v>1640</v>
      </c>
      <c r="O624" s="30">
        <f>L624-K624</f>
        <v>4</v>
      </c>
      <c r="P624" s="27">
        <v>0</v>
      </c>
      <c r="Q624" s="27">
        <v>0</v>
      </c>
      <c r="R624"/>
      <c r="S624" s="248"/>
      <c r="T624" s="35" t="s">
        <v>103</v>
      </c>
      <c r="U624" s="104">
        <v>51.0167</v>
      </c>
      <c r="V624" s="124">
        <v>4.4667000000000003</v>
      </c>
      <c r="W624" s="32">
        <v>0</v>
      </c>
      <c r="X624" s="33">
        <v>0</v>
      </c>
      <c r="Y624" s="127">
        <v>0</v>
      </c>
      <c r="Z624" s="133"/>
      <c r="AA624" s="249"/>
      <c r="AB624"/>
      <c r="AC624"/>
      <c r="AD624" s="249"/>
      <c r="AE624"/>
      <c r="AF624" s="248"/>
      <c r="AG624" s="249"/>
      <c r="AH624"/>
      <c r="AI624" s="248"/>
      <c r="AJ624" s="249"/>
      <c r="AK624"/>
      <c r="AL624" s="248"/>
      <c r="AM624" s="251"/>
      <c r="AN624" s="250"/>
      <c r="AO624"/>
      <c r="AP624"/>
      <c r="AQ624"/>
      <c r="AR624"/>
      <c r="AS624"/>
      <c r="AT624" s="249"/>
      <c r="AU624" s="248"/>
      <c r="AV624" s="249"/>
      <c r="AW624" s="248"/>
      <c r="AX624" s="249"/>
      <c r="AY624" s="249">
        <v>1</v>
      </c>
      <c r="AZ624" s="162">
        <f>IF(AND(K624&lt;=1570,L624&gt;=1540),1,0)</f>
        <v>0</v>
      </c>
      <c r="BA624" s="162">
        <f>IF(AND(K624&lt;=1608,L624&gt;=1571),1,0)</f>
        <v>0</v>
      </c>
      <c r="BB624" s="162">
        <f>IF(AND(K624&lt;=1621,L624&gt;=1609),1,0)</f>
        <v>0</v>
      </c>
      <c r="BC624" s="162">
        <f>IF(AND(K624&lt;=1648,L624&gt;=1622),1,0)</f>
        <v>1</v>
      </c>
      <c r="BD624" s="162">
        <f>IF(AND(K624&lt;=1680,L624&gt;=1649),1,0)</f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/>
      <c r="BK624"/>
      <c r="BL624"/>
      <c r="BM624"/>
      <c r="BN624"/>
    </row>
    <row r="625" spans="1:66" ht="12" customHeight="1">
      <c r="A625" s="118" t="s">
        <v>3411</v>
      </c>
      <c r="B625" s="118" t="s">
        <v>3412</v>
      </c>
      <c r="C625" s="242" t="s">
        <v>3410</v>
      </c>
      <c r="D625" s="245" t="s">
        <v>4163</v>
      </c>
      <c r="E625" s="246"/>
      <c r="F625" s="66" t="s">
        <v>74</v>
      </c>
      <c r="G625" s="66"/>
      <c r="H625"/>
      <c r="I625"/>
      <c r="J625" s="29">
        <v>0</v>
      </c>
      <c r="K625" s="114">
        <v>1638</v>
      </c>
      <c r="L625" s="115">
        <v>1642</v>
      </c>
      <c r="M625" s="240" t="str">
        <f>CONCATENATE(LEFT(K625,3),"0")</f>
        <v>1630</v>
      </c>
      <c r="N625" s="240" t="str">
        <f>CONCATENATE(LEFT(L625,3),"0")</f>
        <v>1640</v>
      </c>
      <c r="O625" s="30">
        <f>L625-K625</f>
        <v>4</v>
      </c>
      <c r="P625" s="27">
        <v>0</v>
      </c>
      <c r="Q625" s="27">
        <v>0</v>
      </c>
      <c r="R625"/>
      <c r="S625" s="248"/>
      <c r="T625" s="35" t="s">
        <v>103</v>
      </c>
      <c r="U625" s="104">
        <v>51.0167</v>
      </c>
      <c r="V625" s="124">
        <v>4.4667000000000003</v>
      </c>
      <c r="W625" s="32">
        <v>0</v>
      </c>
      <c r="X625" s="33">
        <v>0</v>
      </c>
      <c r="Y625" s="127">
        <v>0</v>
      </c>
      <c r="Z625" s="133"/>
      <c r="AA625" s="249"/>
      <c r="AB625"/>
      <c r="AC625"/>
      <c r="AD625" s="249"/>
      <c r="AE625"/>
      <c r="AF625" s="248"/>
      <c r="AG625" s="249"/>
      <c r="AH625"/>
      <c r="AI625" s="248"/>
      <c r="AJ625" s="249"/>
      <c r="AK625"/>
      <c r="AL625" s="248"/>
      <c r="AM625" s="251"/>
      <c r="AN625" s="250"/>
      <c r="AO625"/>
      <c r="AP625"/>
      <c r="AQ625"/>
      <c r="AR625"/>
      <c r="AS625"/>
      <c r="AT625" s="249"/>
      <c r="AU625" s="248"/>
      <c r="AV625" s="249"/>
      <c r="AW625" s="248"/>
      <c r="AX625" s="249"/>
      <c r="AY625" s="249">
        <v>1</v>
      </c>
      <c r="AZ625" s="162">
        <f>IF(AND(K625&lt;=1570,L625&gt;=1540),1,0)</f>
        <v>0</v>
      </c>
      <c r="BA625" s="162">
        <f>IF(AND(K625&lt;=1608,L625&gt;=1571),1,0)</f>
        <v>0</v>
      </c>
      <c r="BB625" s="162">
        <f>IF(AND(K625&lt;=1621,L625&gt;=1609),1,0)</f>
        <v>0</v>
      </c>
      <c r="BC625" s="162">
        <f>IF(AND(K625&lt;=1648,L625&gt;=1622),1,0)</f>
        <v>1</v>
      </c>
      <c r="BD625" s="162">
        <f>IF(AND(K625&lt;=1680,L625&gt;=1649),1,0)</f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/>
      <c r="BK625"/>
      <c r="BL625"/>
      <c r="BM625"/>
      <c r="BN625"/>
    </row>
    <row r="626" spans="1:66" ht="12" customHeight="1">
      <c r="A626" s="118" t="s">
        <v>3414</v>
      </c>
      <c r="B626" s="118" t="s">
        <v>3415</v>
      </c>
      <c r="C626" s="244" t="s">
        <v>3413</v>
      </c>
      <c r="D626" s="245" t="s">
        <v>4163</v>
      </c>
      <c r="E626" s="245"/>
      <c r="F626" s="66" t="s">
        <v>74</v>
      </c>
      <c r="G626" s="66"/>
      <c r="H626"/>
      <c r="I626"/>
      <c r="J626" s="29">
        <v>0</v>
      </c>
      <c r="K626" s="114">
        <v>1639</v>
      </c>
      <c r="L626" s="115">
        <v>1643</v>
      </c>
      <c r="M626" s="240" t="str">
        <f>CONCATENATE(LEFT(K626,3),"0")</f>
        <v>1630</v>
      </c>
      <c r="N626" s="240" t="str">
        <f>CONCATENATE(LEFT(L626,3),"0")</f>
        <v>1640</v>
      </c>
      <c r="O626" s="30">
        <f>L626-K626</f>
        <v>4</v>
      </c>
      <c r="P626" s="27">
        <v>0</v>
      </c>
      <c r="Q626" s="27">
        <v>0</v>
      </c>
      <c r="R626"/>
      <c r="S626" s="248"/>
      <c r="T626" s="35" t="s">
        <v>103</v>
      </c>
      <c r="U626" s="104">
        <v>51.0167</v>
      </c>
      <c r="V626" s="124">
        <v>4.4667000000000003</v>
      </c>
      <c r="W626" s="32">
        <v>0</v>
      </c>
      <c r="X626" s="33">
        <v>0</v>
      </c>
      <c r="Y626" s="127">
        <v>0</v>
      </c>
      <c r="Z626" s="133"/>
      <c r="AA626" s="249"/>
      <c r="AB626"/>
      <c r="AC626"/>
      <c r="AD626" s="249"/>
      <c r="AE626"/>
      <c r="AF626" s="248"/>
      <c r="AG626" s="249"/>
      <c r="AH626"/>
      <c r="AI626" s="248"/>
      <c r="AJ626" s="249"/>
      <c r="AK626"/>
      <c r="AL626" s="248"/>
      <c r="AM626" s="251"/>
      <c r="AN626" s="250"/>
      <c r="AO626"/>
      <c r="AP626"/>
      <c r="AQ626"/>
      <c r="AR626"/>
      <c r="AS626"/>
      <c r="AT626" s="249"/>
      <c r="AU626" s="248"/>
      <c r="AV626" s="249"/>
      <c r="AW626" s="248"/>
      <c r="AX626" s="249"/>
      <c r="AY626" s="249">
        <v>1</v>
      </c>
      <c r="AZ626" s="162">
        <f>IF(AND(K626&lt;=1570,L626&gt;=1540),1,0)</f>
        <v>0</v>
      </c>
      <c r="BA626" s="162">
        <f>IF(AND(K626&lt;=1608,L626&gt;=1571),1,0)</f>
        <v>0</v>
      </c>
      <c r="BB626" s="162">
        <f>IF(AND(K626&lt;=1621,L626&gt;=1609),1,0)</f>
        <v>0</v>
      </c>
      <c r="BC626" s="162">
        <f>IF(AND(K626&lt;=1648,L626&gt;=1622),1,0)</f>
        <v>1</v>
      </c>
      <c r="BD626" s="162">
        <f>IF(AND(K626&lt;=1680,L626&gt;=1649),1,0)</f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/>
      <c r="BK626"/>
      <c r="BL626"/>
      <c r="BM626"/>
      <c r="BN626"/>
    </row>
    <row r="627" spans="1:66" ht="12" customHeight="1">
      <c r="A627" s="118" t="s">
        <v>3417</v>
      </c>
      <c r="B627" s="118" t="s">
        <v>3418</v>
      </c>
      <c r="C627" s="242" t="s">
        <v>3416</v>
      </c>
      <c r="D627" s="245" t="s">
        <v>4163</v>
      </c>
      <c r="E627" s="246"/>
      <c r="F627" s="66" t="s">
        <v>74</v>
      </c>
      <c r="G627" s="66"/>
      <c r="H627"/>
      <c r="I627"/>
      <c r="J627" s="29">
        <v>0</v>
      </c>
      <c r="K627" s="114">
        <v>1639</v>
      </c>
      <c r="L627" s="115">
        <v>1643</v>
      </c>
      <c r="M627" s="240" t="str">
        <f>CONCATENATE(LEFT(K627,3),"0")</f>
        <v>1630</v>
      </c>
      <c r="N627" s="240" t="str">
        <f>CONCATENATE(LEFT(L627,3),"0")</f>
        <v>1640</v>
      </c>
      <c r="O627" s="30">
        <f>L627-K627</f>
        <v>4</v>
      </c>
      <c r="P627" s="27">
        <v>0</v>
      </c>
      <c r="Q627" s="27">
        <v>0</v>
      </c>
      <c r="R627"/>
      <c r="S627" s="248"/>
      <c r="T627" s="35" t="s">
        <v>103</v>
      </c>
      <c r="U627" s="104">
        <v>51.0167</v>
      </c>
      <c r="V627" s="124">
        <v>4.4667000000000003</v>
      </c>
      <c r="W627" s="32">
        <v>0</v>
      </c>
      <c r="X627" s="33">
        <v>0</v>
      </c>
      <c r="Y627" s="127">
        <v>0</v>
      </c>
      <c r="Z627" s="133"/>
      <c r="AA627" s="249"/>
      <c r="AB627"/>
      <c r="AC627"/>
      <c r="AD627" s="249"/>
      <c r="AE627"/>
      <c r="AF627" s="248"/>
      <c r="AG627" s="249"/>
      <c r="AH627"/>
      <c r="AI627" s="248"/>
      <c r="AJ627" s="249"/>
      <c r="AK627"/>
      <c r="AL627" s="248"/>
      <c r="AM627" s="251"/>
      <c r="AN627" s="250"/>
      <c r="AO627"/>
      <c r="AP627"/>
      <c r="AQ627"/>
      <c r="AR627"/>
      <c r="AS627"/>
      <c r="AT627" s="249"/>
      <c r="AU627" s="248"/>
      <c r="AV627" s="249"/>
      <c r="AW627" s="248"/>
      <c r="AX627" s="249"/>
      <c r="AY627" s="249">
        <v>1</v>
      </c>
      <c r="AZ627" s="162">
        <f>IF(AND(K627&lt;=1570,L627&gt;=1540),1,0)</f>
        <v>0</v>
      </c>
      <c r="BA627" s="162">
        <f>IF(AND(K627&lt;=1608,L627&gt;=1571),1,0)</f>
        <v>0</v>
      </c>
      <c r="BB627" s="162">
        <f>IF(AND(K627&lt;=1621,L627&gt;=1609),1,0)</f>
        <v>0</v>
      </c>
      <c r="BC627" s="162">
        <f>IF(AND(K627&lt;=1648,L627&gt;=1622),1,0)</f>
        <v>1</v>
      </c>
      <c r="BD627" s="162">
        <f>IF(AND(K627&lt;=1680,L627&gt;=1649),1,0)</f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/>
      <c r="BK627"/>
      <c r="BL627"/>
      <c r="BM627"/>
      <c r="BN627"/>
    </row>
    <row r="628" spans="1:66" ht="12" customHeight="1">
      <c r="A628" s="118" t="s">
        <v>3420</v>
      </c>
      <c r="B628" s="118" t="s">
        <v>2553</v>
      </c>
      <c r="C628" s="244" t="s">
        <v>3419</v>
      </c>
      <c r="D628" s="245" t="s">
        <v>4163</v>
      </c>
      <c r="E628" s="245"/>
      <c r="F628" s="66" t="s">
        <v>43</v>
      </c>
      <c r="G628" s="66"/>
      <c r="H628"/>
      <c r="I628"/>
      <c r="J628" s="29">
        <v>0</v>
      </c>
      <c r="K628" s="114">
        <v>1639</v>
      </c>
      <c r="L628" s="115">
        <v>1643</v>
      </c>
      <c r="M628" s="240" t="str">
        <f>CONCATENATE(LEFT(K628,3),"0")</f>
        <v>1630</v>
      </c>
      <c r="N628" s="240" t="str">
        <f>CONCATENATE(LEFT(L628,3),"0")</f>
        <v>1640</v>
      </c>
      <c r="O628" s="30">
        <f>L628-K628</f>
        <v>4</v>
      </c>
      <c r="P628" s="27">
        <v>0</v>
      </c>
      <c r="Q628" s="27">
        <v>0</v>
      </c>
      <c r="R628"/>
      <c r="S628" s="248"/>
      <c r="T628" s="35" t="s">
        <v>103</v>
      </c>
      <c r="U628" s="104">
        <v>51.0167</v>
      </c>
      <c r="V628" s="124">
        <v>4.4667000000000003</v>
      </c>
      <c r="W628" s="32">
        <v>0</v>
      </c>
      <c r="X628" s="33">
        <v>0</v>
      </c>
      <c r="Y628" s="127">
        <v>0</v>
      </c>
      <c r="Z628" s="133"/>
      <c r="AA628" s="249"/>
      <c r="AB628"/>
      <c r="AC628"/>
      <c r="AD628" s="249"/>
      <c r="AE628"/>
      <c r="AF628" s="248"/>
      <c r="AG628" s="249"/>
      <c r="AH628"/>
      <c r="AI628" s="248"/>
      <c r="AJ628" s="249"/>
      <c r="AK628"/>
      <c r="AL628" s="248"/>
      <c r="AM628" s="251"/>
      <c r="AN628" s="250"/>
      <c r="AO628"/>
      <c r="AP628"/>
      <c r="AQ628"/>
      <c r="AR628"/>
      <c r="AS628"/>
      <c r="AT628" s="249"/>
      <c r="AU628" s="248"/>
      <c r="AV628" s="249"/>
      <c r="AW628" s="248"/>
      <c r="AX628" s="249"/>
      <c r="AY628" s="249">
        <v>1</v>
      </c>
      <c r="AZ628" s="162">
        <f>IF(AND(K628&lt;=1570,L628&gt;=1540),1,0)</f>
        <v>0</v>
      </c>
      <c r="BA628" s="162">
        <f>IF(AND(K628&lt;=1608,L628&gt;=1571),1,0)</f>
        <v>0</v>
      </c>
      <c r="BB628" s="162">
        <f>IF(AND(K628&lt;=1621,L628&gt;=1609),1,0)</f>
        <v>0</v>
      </c>
      <c r="BC628" s="162">
        <f>IF(AND(K628&lt;=1648,L628&gt;=1622),1,0)</f>
        <v>1</v>
      </c>
      <c r="BD628" s="162">
        <f>IF(AND(K628&lt;=1680,L628&gt;=1649),1,0)</f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/>
      <c r="BK628"/>
      <c r="BL628"/>
      <c r="BM628"/>
      <c r="BN628"/>
    </row>
    <row r="629" spans="1:66" ht="12" customHeight="1">
      <c r="A629" s="118" t="s">
        <v>3422</v>
      </c>
      <c r="B629" s="118" t="s">
        <v>3423</v>
      </c>
      <c r="C629" s="242" t="s">
        <v>3421</v>
      </c>
      <c r="D629" s="245" t="s">
        <v>4163</v>
      </c>
      <c r="E629" s="246"/>
      <c r="F629" s="66" t="s">
        <v>156</v>
      </c>
      <c r="G629" s="66"/>
      <c r="H629"/>
      <c r="I629"/>
      <c r="J629" s="29">
        <v>0</v>
      </c>
      <c r="K629" s="114">
        <v>1640</v>
      </c>
      <c r="L629" s="115">
        <v>1644</v>
      </c>
      <c r="M629" s="240" t="str">
        <f>CONCATENATE(LEFT(K629,3),"0")</f>
        <v>1640</v>
      </c>
      <c r="N629" s="240" t="str">
        <f>CONCATENATE(LEFT(L629,3),"0")</f>
        <v>1640</v>
      </c>
      <c r="O629" s="30">
        <f>L629-K629</f>
        <v>4</v>
      </c>
      <c r="P629" s="27">
        <v>0</v>
      </c>
      <c r="Q629" s="27">
        <v>0</v>
      </c>
      <c r="R629"/>
      <c r="S629" s="248"/>
      <c r="T629" s="35" t="s">
        <v>103</v>
      </c>
      <c r="U629" s="104">
        <v>51.0167</v>
      </c>
      <c r="V629" s="124">
        <v>4.4667000000000003</v>
      </c>
      <c r="W629" s="32">
        <v>0</v>
      </c>
      <c r="X629" s="33">
        <v>0</v>
      </c>
      <c r="Y629" s="127">
        <v>0</v>
      </c>
      <c r="Z629" s="133"/>
      <c r="AA629" s="249"/>
      <c r="AB629"/>
      <c r="AC629"/>
      <c r="AD629" s="249"/>
      <c r="AE629"/>
      <c r="AF629" s="248"/>
      <c r="AG629" s="249"/>
      <c r="AH629"/>
      <c r="AI629" s="248"/>
      <c r="AJ629" s="249"/>
      <c r="AK629"/>
      <c r="AL629" s="248"/>
      <c r="AM629" s="251"/>
      <c r="AN629" s="250"/>
      <c r="AO629"/>
      <c r="AP629"/>
      <c r="AQ629"/>
      <c r="AR629"/>
      <c r="AS629"/>
      <c r="AT629" s="249"/>
      <c r="AU629" s="248"/>
      <c r="AV629" s="249"/>
      <c r="AW629" s="248"/>
      <c r="AX629" s="249"/>
      <c r="AY629" s="249">
        <v>1</v>
      </c>
      <c r="AZ629" s="162">
        <f>IF(AND(K629&lt;=1570,L629&gt;=1540),1,0)</f>
        <v>0</v>
      </c>
      <c r="BA629" s="162">
        <f>IF(AND(K629&lt;=1608,L629&gt;=1571),1,0)</f>
        <v>0</v>
      </c>
      <c r="BB629" s="162">
        <f>IF(AND(K629&lt;=1621,L629&gt;=1609),1,0)</f>
        <v>0</v>
      </c>
      <c r="BC629" s="162">
        <f>IF(AND(K629&lt;=1648,L629&gt;=1622),1,0)</f>
        <v>1</v>
      </c>
      <c r="BD629" s="162">
        <f>IF(AND(K629&lt;=1680,L629&gt;=1649),1,0)</f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/>
      <c r="BK629"/>
      <c r="BL629"/>
      <c r="BM629"/>
      <c r="BN629"/>
    </row>
    <row r="630" spans="1:66" ht="12" customHeight="1">
      <c r="A630" s="118" t="s">
        <v>3425</v>
      </c>
      <c r="B630" s="118" t="s">
        <v>3426</v>
      </c>
      <c r="C630" s="244" t="s">
        <v>3424</v>
      </c>
      <c r="D630" s="245" t="s">
        <v>4163</v>
      </c>
      <c r="E630" s="245"/>
      <c r="F630" s="66" t="s">
        <v>223</v>
      </c>
      <c r="G630" s="66"/>
      <c r="H630"/>
      <c r="I630"/>
      <c r="J630" s="29">
        <v>0</v>
      </c>
      <c r="K630" s="114">
        <v>1641</v>
      </c>
      <c r="L630" s="115">
        <v>1645</v>
      </c>
      <c r="M630" s="240" t="str">
        <f>CONCATENATE(LEFT(K630,3),"0")</f>
        <v>1640</v>
      </c>
      <c r="N630" s="240" t="str">
        <f>CONCATENATE(LEFT(L630,3),"0")</f>
        <v>1640</v>
      </c>
      <c r="O630" s="30">
        <f>L630-K630</f>
        <v>4</v>
      </c>
      <c r="P630" s="27">
        <v>0</v>
      </c>
      <c r="Q630" s="27">
        <v>0</v>
      </c>
      <c r="R630"/>
      <c r="S630" s="248"/>
      <c r="T630" s="35" t="s">
        <v>103</v>
      </c>
      <c r="U630" s="104">
        <v>51.0167</v>
      </c>
      <c r="V630" s="124">
        <v>4.4667000000000003</v>
      </c>
      <c r="W630" s="32">
        <v>0</v>
      </c>
      <c r="X630" s="33">
        <v>0</v>
      </c>
      <c r="Y630" s="127">
        <v>0</v>
      </c>
      <c r="Z630" s="133"/>
      <c r="AA630" s="249"/>
      <c r="AB630"/>
      <c r="AC630"/>
      <c r="AD630" s="249"/>
      <c r="AE630"/>
      <c r="AF630" s="248"/>
      <c r="AG630" s="249"/>
      <c r="AH630"/>
      <c r="AI630" s="248"/>
      <c r="AJ630" s="249"/>
      <c r="AK630"/>
      <c r="AL630" s="248"/>
      <c r="AM630" s="251"/>
      <c r="AN630" s="250"/>
      <c r="AO630"/>
      <c r="AP630"/>
      <c r="AQ630"/>
      <c r="AR630"/>
      <c r="AS630"/>
      <c r="AT630" s="249"/>
      <c r="AU630" s="248"/>
      <c r="AV630" s="249"/>
      <c r="AW630" s="248"/>
      <c r="AX630" s="249"/>
      <c r="AY630" s="249">
        <v>1</v>
      </c>
      <c r="AZ630" s="162">
        <f>IF(AND(K630&lt;=1570,L630&gt;=1540),1,0)</f>
        <v>0</v>
      </c>
      <c r="BA630" s="162">
        <f>IF(AND(K630&lt;=1608,L630&gt;=1571),1,0)</f>
        <v>0</v>
      </c>
      <c r="BB630" s="162">
        <f>IF(AND(K630&lt;=1621,L630&gt;=1609),1,0)</f>
        <v>0</v>
      </c>
      <c r="BC630" s="162">
        <f>IF(AND(K630&lt;=1648,L630&gt;=1622),1,0)</f>
        <v>1</v>
      </c>
      <c r="BD630" s="162">
        <f>IF(AND(K630&lt;=1680,L630&gt;=1649),1,0)</f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/>
      <c r="BK630"/>
      <c r="BL630"/>
      <c r="BM630"/>
      <c r="BN630"/>
    </row>
    <row r="631" spans="1:66" ht="12" customHeight="1">
      <c r="A631" s="118" t="s">
        <v>3429</v>
      </c>
      <c r="B631" s="118" t="s">
        <v>1837</v>
      </c>
      <c r="C631" s="244" t="s">
        <v>3428</v>
      </c>
      <c r="D631" s="245" t="s">
        <v>4163</v>
      </c>
      <c r="E631" s="245"/>
      <c r="F631" s="66" t="s">
        <v>43</v>
      </c>
      <c r="G631" s="66"/>
      <c r="H631"/>
      <c r="I631"/>
      <c r="J631" s="29">
        <v>0</v>
      </c>
      <c r="K631" s="114">
        <v>1641</v>
      </c>
      <c r="L631" s="115">
        <v>1645</v>
      </c>
      <c r="M631" s="240" t="str">
        <f>CONCATENATE(LEFT(K631,3),"0")</f>
        <v>1640</v>
      </c>
      <c r="N631" s="240" t="str">
        <f>CONCATENATE(LEFT(L631,3),"0")</f>
        <v>1640</v>
      </c>
      <c r="O631" s="30">
        <f>L631-K631</f>
        <v>4</v>
      </c>
      <c r="P631" s="27">
        <v>0</v>
      </c>
      <c r="Q631" s="27">
        <v>0</v>
      </c>
      <c r="R631"/>
      <c r="S631" s="248"/>
      <c r="T631" s="35" t="s">
        <v>103</v>
      </c>
      <c r="U631" s="104">
        <v>51.0167</v>
      </c>
      <c r="V631" s="124">
        <v>4.4667000000000003</v>
      </c>
      <c r="W631" s="32">
        <v>0</v>
      </c>
      <c r="X631" s="33">
        <v>0</v>
      </c>
      <c r="Y631" s="127">
        <v>0</v>
      </c>
      <c r="Z631" s="133"/>
      <c r="AA631" s="249"/>
      <c r="AB631"/>
      <c r="AC631"/>
      <c r="AD631" s="249"/>
      <c r="AE631"/>
      <c r="AF631" s="248"/>
      <c r="AG631" s="249"/>
      <c r="AH631"/>
      <c r="AI631" s="248"/>
      <c r="AJ631" s="249"/>
      <c r="AK631"/>
      <c r="AL631" s="248"/>
      <c r="AM631" s="251"/>
      <c r="AN631" s="250"/>
      <c r="AO631"/>
      <c r="AP631"/>
      <c r="AQ631"/>
      <c r="AR631"/>
      <c r="AS631"/>
      <c r="AT631" s="249"/>
      <c r="AU631" s="248"/>
      <c r="AV631" s="249"/>
      <c r="AW631" s="248"/>
      <c r="AX631" s="249"/>
      <c r="AY631" s="249">
        <v>1</v>
      </c>
      <c r="AZ631" s="162">
        <f>IF(AND(K631&lt;=1570,L631&gt;=1540),1,0)</f>
        <v>0</v>
      </c>
      <c r="BA631" s="162">
        <f>IF(AND(K631&lt;=1608,L631&gt;=1571),1,0)</f>
        <v>0</v>
      </c>
      <c r="BB631" s="162">
        <f>IF(AND(K631&lt;=1621,L631&gt;=1609),1,0)</f>
        <v>0</v>
      </c>
      <c r="BC631" s="162">
        <f>IF(AND(K631&lt;=1648,L631&gt;=1622),1,0)</f>
        <v>1</v>
      </c>
      <c r="BD631" s="162">
        <f>IF(AND(K631&lt;=1680,L631&gt;=1649),1,0)</f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/>
      <c r="BK631"/>
      <c r="BL631"/>
      <c r="BM631"/>
      <c r="BN631"/>
    </row>
    <row r="632" spans="1:66" ht="12" customHeight="1">
      <c r="A632" s="118" t="s">
        <v>3431</v>
      </c>
      <c r="B632" s="118" t="s">
        <v>3432</v>
      </c>
      <c r="C632" s="242" t="s">
        <v>3430</v>
      </c>
      <c r="D632" s="245" t="s">
        <v>4163</v>
      </c>
      <c r="E632" s="246"/>
      <c r="F632" s="66" t="s">
        <v>156</v>
      </c>
      <c r="G632" s="66"/>
      <c r="H632"/>
      <c r="I632"/>
      <c r="J632" s="29">
        <v>0</v>
      </c>
      <c r="K632" s="114">
        <v>1641</v>
      </c>
      <c r="L632" s="115">
        <v>1645</v>
      </c>
      <c r="M632" s="240" t="str">
        <f>CONCATENATE(LEFT(K632,3),"0")</f>
        <v>1640</v>
      </c>
      <c r="N632" s="240" t="str">
        <f>CONCATENATE(LEFT(L632,3),"0")</f>
        <v>1640</v>
      </c>
      <c r="O632" s="30">
        <f>L632-K632</f>
        <v>4</v>
      </c>
      <c r="P632" s="27">
        <v>0</v>
      </c>
      <c r="Q632" s="27">
        <v>0</v>
      </c>
      <c r="R632"/>
      <c r="S632" s="248"/>
      <c r="T632" s="35" t="s">
        <v>103</v>
      </c>
      <c r="U632" s="104">
        <v>51.0167</v>
      </c>
      <c r="V632" s="124">
        <v>4.4667000000000003</v>
      </c>
      <c r="W632" s="32">
        <v>0</v>
      </c>
      <c r="X632" s="33">
        <v>0</v>
      </c>
      <c r="Y632" s="127">
        <v>0</v>
      </c>
      <c r="Z632" s="133"/>
      <c r="AA632" s="249"/>
      <c r="AB632"/>
      <c r="AC632"/>
      <c r="AD632" s="249"/>
      <c r="AE632"/>
      <c r="AF632" s="248"/>
      <c r="AG632" s="249"/>
      <c r="AH632"/>
      <c r="AI632" s="248"/>
      <c r="AJ632" s="249"/>
      <c r="AK632"/>
      <c r="AL632" s="248"/>
      <c r="AM632" s="251"/>
      <c r="AN632" s="250"/>
      <c r="AO632"/>
      <c r="AP632"/>
      <c r="AQ632"/>
      <c r="AR632"/>
      <c r="AS632"/>
      <c r="AT632" s="249"/>
      <c r="AU632" s="248"/>
      <c r="AV632" s="249"/>
      <c r="AW632" s="248"/>
      <c r="AX632" s="249"/>
      <c r="AY632" s="249">
        <v>1</v>
      </c>
      <c r="AZ632" s="162">
        <f>IF(AND(K632&lt;=1570,L632&gt;=1540),1,0)</f>
        <v>0</v>
      </c>
      <c r="BA632" s="162">
        <f>IF(AND(K632&lt;=1608,L632&gt;=1571),1,0)</f>
        <v>0</v>
      </c>
      <c r="BB632" s="162">
        <f>IF(AND(K632&lt;=1621,L632&gt;=1609),1,0)</f>
        <v>0</v>
      </c>
      <c r="BC632" s="162">
        <f>IF(AND(K632&lt;=1648,L632&gt;=1622),1,0)</f>
        <v>1</v>
      </c>
      <c r="BD632" s="162">
        <f>IF(AND(K632&lt;=1680,L632&gt;=1649),1,0)</f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/>
      <c r="BK632"/>
      <c r="BL632"/>
      <c r="BM632"/>
      <c r="BN632"/>
    </row>
    <row r="633" spans="1:66" ht="12" customHeight="1">
      <c r="A633" s="118" t="s">
        <v>3435</v>
      </c>
      <c r="B633" s="118" t="s">
        <v>3436</v>
      </c>
      <c r="C633" s="242" t="s">
        <v>3434</v>
      </c>
      <c r="D633" s="245" t="s">
        <v>4163</v>
      </c>
      <c r="E633" s="246"/>
      <c r="F633" s="66" t="s">
        <v>74</v>
      </c>
      <c r="G633" s="66"/>
      <c r="H633"/>
      <c r="I633"/>
      <c r="J633" s="29">
        <v>0</v>
      </c>
      <c r="K633" s="114">
        <v>1641</v>
      </c>
      <c r="L633" s="115">
        <v>1645</v>
      </c>
      <c r="M633" s="240" t="str">
        <f>CONCATENATE(LEFT(K633,3),"0")</f>
        <v>1640</v>
      </c>
      <c r="N633" s="240" t="str">
        <f>CONCATENATE(LEFT(L633,3),"0")</f>
        <v>1640</v>
      </c>
      <c r="O633" s="30">
        <f>L633-K633</f>
        <v>4</v>
      </c>
      <c r="P633" s="27">
        <v>0</v>
      </c>
      <c r="Q633" s="27">
        <v>0</v>
      </c>
      <c r="R633"/>
      <c r="S633" s="248"/>
      <c r="T633" s="35" t="s">
        <v>103</v>
      </c>
      <c r="U633" s="104">
        <v>51.0167</v>
      </c>
      <c r="V633" s="124">
        <v>4.4667000000000003</v>
      </c>
      <c r="W633" s="32">
        <v>0</v>
      </c>
      <c r="X633" s="33">
        <v>0</v>
      </c>
      <c r="Y633" s="127">
        <v>0</v>
      </c>
      <c r="Z633" s="133"/>
      <c r="AA633" s="249"/>
      <c r="AB633"/>
      <c r="AC633"/>
      <c r="AD633" s="249"/>
      <c r="AE633"/>
      <c r="AF633" s="248"/>
      <c r="AG633" s="249"/>
      <c r="AH633"/>
      <c r="AI633" s="248"/>
      <c r="AJ633" s="249"/>
      <c r="AK633"/>
      <c r="AL633" s="248"/>
      <c r="AM633" s="251"/>
      <c r="AN633" s="250"/>
      <c r="AO633"/>
      <c r="AP633"/>
      <c r="AQ633"/>
      <c r="AR633"/>
      <c r="AS633"/>
      <c r="AT633" s="249"/>
      <c r="AU633" s="248"/>
      <c r="AV633" s="249"/>
      <c r="AW633" s="248"/>
      <c r="AX633" s="249"/>
      <c r="AY633" s="249">
        <v>1</v>
      </c>
      <c r="AZ633" s="162">
        <f>IF(AND(K633&lt;=1570,L633&gt;=1540),1,0)</f>
        <v>0</v>
      </c>
      <c r="BA633" s="162">
        <f>IF(AND(K633&lt;=1608,L633&gt;=1571),1,0)</f>
        <v>0</v>
      </c>
      <c r="BB633" s="162">
        <f>IF(AND(K633&lt;=1621,L633&gt;=1609),1,0)</f>
        <v>0</v>
      </c>
      <c r="BC633" s="162">
        <f>IF(AND(K633&lt;=1648,L633&gt;=1622),1,0)</f>
        <v>1</v>
      </c>
      <c r="BD633" s="162">
        <f>IF(AND(K633&lt;=1680,L633&gt;=1649),1,0)</f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/>
      <c r="BK633"/>
      <c r="BL633"/>
      <c r="BM633"/>
      <c r="BN633"/>
    </row>
    <row r="634" spans="1:66" ht="12" customHeight="1">
      <c r="A634" s="118" t="s">
        <v>3438</v>
      </c>
      <c r="B634" s="118" t="s">
        <v>2839</v>
      </c>
      <c r="C634" s="244" t="s">
        <v>3437</v>
      </c>
      <c r="D634" s="245" t="s">
        <v>4163</v>
      </c>
      <c r="E634" s="245"/>
      <c r="F634" s="66" t="s">
        <v>43</v>
      </c>
      <c r="G634" s="66"/>
      <c r="H634"/>
      <c r="I634"/>
      <c r="J634" s="29">
        <v>0</v>
      </c>
      <c r="K634" s="114">
        <v>1641</v>
      </c>
      <c r="L634" s="115">
        <v>1645</v>
      </c>
      <c r="M634" s="240" t="str">
        <f>CONCATENATE(LEFT(K634,3),"0")</f>
        <v>1640</v>
      </c>
      <c r="N634" s="240" t="str">
        <f>CONCATENATE(LEFT(L634,3),"0")</f>
        <v>1640</v>
      </c>
      <c r="O634" s="30">
        <f>L634-K634</f>
        <v>4</v>
      </c>
      <c r="P634" s="27">
        <v>0</v>
      </c>
      <c r="Q634" s="27">
        <v>0</v>
      </c>
      <c r="R634"/>
      <c r="S634" s="248"/>
      <c r="T634" s="35" t="s">
        <v>103</v>
      </c>
      <c r="U634" s="104">
        <v>51.0167</v>
      </c>
      <c r="V634" s="124">
        <v>4.4667000000000003</v>
      </c>
      <c r="W634" s="32">
        <v>0</v>
      </c>
      <c r="X634" s="33">
        <v>0</v>
      </c>
      <c r="Y634" s="127">
        <v>0</v>
      </c>
      <c r="Z634" s="133"/>
      <c r="AA634" s="249"/>
      <c r="AB634"/>
      <c r="AC634"/>
      <c r="AD634" s="249"/>
      <c r="AE634"/>
      <c r="AF634" s="248"/>
      <c r="AG634" s="249"/>
      <c r="AH634"/>
      <c r="AI634" s="248"/>
      <c r="AJ634" s="249"/>
      <c r="AK634"/>
      <c r="AL634" s="248"/>
      <c r="AM634" s="251"/>
      <c r="AN634" s="250"/>
      <c r="AO634"/>
      <c r="AP634"/>
      <c r="AQ634"/>
      <c r="AR634"/>
      <c r="AS634"/>
      <c r="AT634" s="249"/>
      <c r="AU634" s="248"/>
      <c r="AV634" s="249"/>
      <c r="AW634" s="248"/>
      <c r="AX634" s="249"/>
      <c r="AY634" s="249">
        <v>1</v>
      </c>
      <c r="AZ634" s="162">
        <f>IF(AND(K634&lt;=1570,L634&gt;=1540),1,0)</f>
        <v>0</v>
      </c>
      <c r="BA634" s="162">
        <f>IF(AND(K634&lt;=1608,L634&gt;=1571),1,0)</f>
        <v>0</v>
      </c>
      <c r="BB634" s="162">
        <f>IF(AND(K634&lt;=1621,L634&gt;=1609),1,0)</f>
        <v>0</v>
      </c>
      <c r="BC634" s="162">
        <f>IF(AND(K634&lt;=1648,L634&gt;=1622),1,0)</f>
        <v>1</v>
      </c>
      <c r="BD634" s="162">
        <f>IF(AND(K634&lt;=1680,L634&gt;=1649),1,0)</f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/>
      <c r="BK634"/>
      <c r="BL634"/>
      <c r="BM634"/>
      <c r="BN634"/>
    </row>
    <row r="635" spans="1:66" ht="12" customHeight="1">
      <c r="A635" s="118" t="s">
        <v>3440</v>
      </c>
      <c r="B635" s="118" t="s">
        <v>3441</v>
      </c>
      <c r="C635" s="242" t="s">
        <v>3439</v>
      </c>
      <c r="D635" s="245" t="s">
        <v>4163</v>
      </c>
      <c r="E635" s="246"/>
      <c r="F635" s="66" t="s">
        <v>74</v>
      </c>
      <c r="G635" s="66"/>
      <c r="H635"/>
      <c r="I635"/>
      <c r="J635" s="29">
        <v>0</v>
      </c>
      <c r="K635" s="114">
        <v>1641</v>
      </c>
      <c r="L635" s="115">
        <v>1645</v>
      </c>
      <c r="M635" s="240" t="str">
        <f>CONCATENATE(LEFT(K635,3),"0")</f>
        <v>1640</v>
      </c>
      <c r="N635" s="240" t="str">
        <f>CONCATENATE(LEFT(L635,3),"0")</f>
        <v>1640</v>
      </c>
      <c r="O635" s="30">
        <f>L635-K635</f>
        <v>4</v>
      </c>
      <c r="P635" s="27">
        <v>0</v>
      </c>
      <c r="Q635" s="27">
        <v>0</v>
      </c>
      <c r="R635"/>
      <c r="S635" s="248"/>
      <c r="T635" s="35" t="s">
        <v>103</v>
      </c>
      <c r="U635" s="104">
        <v>51.0167</v>
      </c>
      <c r="V635" s="124">
        <v>4.4667000000000003</v>
      </c>
      <c r="W635" s="32">
        <v>0</v>
      </c>
      <c r="X635" s="33">
        <v>0</v>
      </c>
      <c r="Y635" s="127">
        <v>0</v>
      </c>
      <c r="Z635" s="133"/>
      <c r="AA635" s="249"/>
      <c r="AB635"/>
      <c r="AC635"/>
      <c r="AD635" s="249"/>
      <c r="AE635"/>
      <c r="AF635" s="248"/>
      <c r="AG635" s="249"/>
      <c r="AH635"/>
      <c r="AI635" s="248"/>
      <c r="AJ635" s="249"/>
      <c r="AK635"/>
      <c r="AL635" s="248"/>
      <c r="AM635" s="251"/>
      <c r="AN635" s="250"/>
      <c r="AO635"/>
      <c r="AP635"/>
      <c r="AQ635"/>
      <c r="AR635"/>
      <c r="AS635"/>
      <c r="AT635" s="249"/>
      <c r="AU635" s="248"/>
      <c r="AV635" s="249"/>
      <c r="AW635" s="248"/>
      <c r="AX635" s="249"/>
      <c r="AY635" s="249">
        <v>1</v>
      </c>
      <c r="AZ635" s="162">
        <f>IF(AND(K635&lt;=1570,L635&gt;=1540),1,0)</f>
        <v>0</v>
      </c>
      <c r="BA635" s="162">
        <f>IF(AND(K635&lt;=1608,L635&gt;=1571),1,0)</f>
        <v>0</v>
      </c>
      <c r="BB635" s="162">
        <f>IF(AND(K635&lt;=1621,L635&gt;=1609),1,0)</f>
        <v>0</v>
      </c>
      <c r="BC635" s="162">
        <f>IF(AND(K635&lt;=1648,L635&gt;=1622),1,0)</f>
        <v>1</v>
      </c>
      <c r="BD635" s="162">
        <f>IF(AND(K635&lt;=1680,L635&gt;=1649),1,0)</f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/>
      <c r="BK635"/>
      <c r="BL635"/>
      <c r="BM635"/>
      <c r="BN635"/>
    </row>
    <row r="636" spans="1:66" ht="12" customHeight="1">
      <c r="A636" s="118" t="s">
        <v>3443</v>
      </c>
      <c r="B636" s="118" t="s">
        <v>3444</v>
      </c>
      <c r="C636" s="244" t="s">
        <v>3442</v>
      </c>
      <c r="D636" s="245" t="s">
        <v>4163</v>
      </c>
      <c r="E636" s="245"/>
      <c r="F636" s="66" t="s">
        <v>74</v>
      </c>
      <c r="G636" s="66"/>
      <c r="H636"/>
      <c r="I636"/>
      <c r="J636" s="29">
        <v>0</v>
      </c>
      <c r="K636" s="114">
        <v>1642</v>
      </c>
      <c r="L636" s="115">
        <v>1646</v>
      </c>
      <c r="M636" s="240" t="str">
        <f>CONCATENATE(LEFT(K636,3),"0")</f>
        <v>1640</v>
      </c>
      <c r="N636" s="240" t="str">
        <f>CONCATENATE(LEFT(L636,3),"0")</f>
        <v>1640</v>
      </c>
      <c r="O636" s="30">
        <f>L636-K636</f>
        <v>4</v>
      </c>
      <c r="P636" s="27">
        <v>0</v>
      </c>
      <c r="Q636" s="27">
        <v>0</v>
      </c>
      <c r="R636"/>
      <c r="S636" s="248"/>
      <c r="T636" s="35" t="s">
        <v>103</v>
      </c>
      <c r="U636" s="104">
        <v>51.0167</v>
      </c>
      <c r="V636" s="124">
        <v>4.4667000000000003</v>
      </c>
      <c r="W636" s="32">
        <v>0</v>
      </c>
      <c r="X636" s="33">
        <v>0</v>
      </c>
      <c r="Y636" s="127">
        <v>0</v>
      </c>
      <c r="Z636" s="133"/>
      <c r="AA636" s="249"/>
      <c r="AB636"/>
      <c r="AC636"/>
      <c r="AD636" s="249"/>
      <c r="AE636"/>
      <c r="AF636" s="248"/>
      <c r="AG636" s="249"/>
      <c r="AH636"/>
      <c r="AI636" s="248"/>
      <c r="AJ636" s="249"/>
      <c r="AK636"/>
      <c r="AL636" s="248"/>
      <c r="AM636" s="251"/>
      <c r="AN636" s="250"/>
      <c r="AO636"/>
      <c r="AP636"/>
      <c r="AQ636"/>
      <c r="AR636"/>
      <c r="AS636"/>
      <c r="AT636" s="249"/>
      <c r="AU636" s="248"/>
      <c r="AV636" s="249"/>
      <c r="AW636" s="248"/>
      <c r="AX636" s="249"/>
      <c r="AY636" s="249">
        <v>1</v>
      </c>
      <c r="AZ636" s="162">
        <f>IF(AND(K636&lt;=1570,L636&gt;=1540),1,0)</f>
        <v>0</v>
      </c>
      <c r="BA636" s="162">
        <f>IF(AND(K636&lt;=1608,L636&gt;=1571),1,0)</f>
        <v>0</v>
      </c>
      <c r="BB636" s="162">
        <f>IF(AND(K636&lt;=1621,L636&gt;=1609),1,0)</f>
        <v>0</v>
      </c>
      <c r="BC636" s="162">
        <f>IF(AND(K636&lt;=1648,L636&gt;=1622),1,0)</f>
        <v>1</v>
      </c>
      <c r="BD636" s="162">
        <f>IF(AND(K636&lt;=1680,L636&gt;=1649),1,0)</f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/>
      <c r="BK636"/>
      <c r="BL636"/>
      <c r="BM636"/>
      <c r="BN636"/>
    </row>
    <row r="637" spans="1:66" ht="12" customHeight="1">
      <c r="A637" s="118" t="s">
        <v>3446</v>
      </c>
      <c r="B637" s="118" t="s">
        <v>1652</v>
      </c>
      <c r="C637" s="242" t="s">
        <v>3445</v>
      </c>
      <c r="D637" s="245" t="s">
        <v>4163</v>
      </c>
      <c r="E637" s="246"/>
      <c r="F637" s="66" t="s">
        <v>43</v>
      </c>
      <c r="G637" s="66"/>
      <c r="H637"/>
      <c r="I637"/>
      <c r="J637" s="29">
        <v>0</v>
      </c>
      <c r="K637" s="114">
        <v>1642</v>
      </c>
      <c r="L637" s="115">
        <v>1646</v>
      </c>
      <c r="M637" s="240" t="str">
        <f>CONCATENATE(LEFT(K637,3),"0")</f>
        <v>1640</v>
      </c>
      <c r="N637" s="240" t="str">
        <f>CONCATENATE(LEFT(L637,3),"0")</f>
        <v>1640</v>
      </c>
      <c r="O637" s="30">
        <f>L637-K637</f>
        <v>4</v>
      </c>
      <c r="P637" s="27">
        <v>0</v>
      </c>
      <c r="Q637" s="27">
        <v>0</v>
      </c>
      <c r="R637"/>
      <c r="S637" s="248"/>
      <c r="T637" s="35" t="s">
        <v>103</v>
      </c>
      <c r="U637" s="104">
        <v>51.0167</v>
      </c>
      <c r="V637" s="124">
        <v>4.4667000000000003</v>
      </c>
      <c r="W637" s="32">
        <v>0</v>
      </c>
      <c r="X637" s="33">
        <v>0</v>
      </c>
      <c r="Y637" s="127">
        <v>0</v>
      </c>
      <c r="Z637" s="133"/>
      <c r="AA637" s="249"/>
      <c r="AB637"/>
      <c r="AC637"/>
      <c r="AD637" s="249"/>
      <c r="AE637"/>
      <c r="AF637" s="248"/>
      <c r="AG637" s="249"/>
      <c r="AH637"/>
      <c r="AI637" s="248"/>
      <c r="AJ637" s="249"/>
      <c r="AK637"/>
      <c r="AL637" s="248"/>
      <c r="AM637" s="251"/>
      <c r="AN637" s="250"/>
      <c r="AO637"/>
      <c r="AP637"/>
      <c r="AQ637"/>
      <c r="AR637"/>
      <c r="AS637"/>
      <c r="AT637" s="249"/>
      <c r="AU637" s="248"/>
      <c r="AV637" s="249"/>
      <c r="AW637" s="248"/>
      <c r="AX637" s="249"/>
      <c r="AY637" s="249">
        <v>1</v>
      </c>
      <c r="AZ637" s="162">
        <f>IF(AND(K637&lt;=1570,L637&gt;=1540),1,0)</f>
        <v>0</v>
      </c>
      <c r="BA637" s="162">
        <f>IF(AND(K637&lt;=1608,L637&gt;=1571),1,0)</f>
        <v>0</v>
      </c>
      <c r="BB637" s="162">
        <f>IF(AND(K637&lt;=1621,L637&gt;=1609),1,0)</f>
        <v>0</v>
      </c>
      <c r="BC637" s="162">
        <f>IF(AND(K637&lt;=1648,L637&gt;=1622),1,0)</f>
        <v>1</v>
      </c>
      <c r="BD637" s="162">
        <f>IF(AND(K637&lt;=1680,L637&gt;=1649),1,0)</f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/>
      <c r="BK637"/>
      <c r="BL637"/>
      <c r="BM637"/>
      <c r="BN637"/>
    </row>
    <row r="638" spans="1:66" ht="12" customHeight="1">
      <c r="A638" s="118" t="s">
        <v>3448</v>
      </c>
      <c r="B638" s="118" t="s">
        <v>3449</v>
      </c>
      <c r="C638" s="244" t="s">
        <v>3447</v>
      </c>
      <c r="D638" s="245" t="s">
        <v>4163</v>
      </c>
      <c r="E638" s="245"/>
      <c r="F638" s="66" t="s">
        <v>43</v>
      </c>
      <c r="G638" s="66"/>
      <c r="H638"/>
      <c r="I638"/>
      <c r="J638" s="29">
        <v>0</v>
      </c>
      <c r="K638" s="114">
        <v>1642</v>
      </c>
      <c r="L638" s="115">
        <v>1646</v>
      </c>
      <c r="M638" s="240" t="str">
        <f>CONCATENATE(LEFT(K638,3),"0")</f>
        <v>1640</v>
      </c>
      <c r="N638" s="240" t="str">
        <f>CONCATENATE(LEFT(L638,3),"0")</f>
        <v>1640</v>
      </c>
      <c r="O638" s="30">
        <f>L638-K638</f>
        <v>4</v>
      </c>
      <c r="P638" s="27">
        <v>0</v>
      </c>
      <c r="Q638" s="27">
        <v>0</v>
      </c>
      <c r="R638"/>
      <c r="S638" s="248"/>
      <c r="T638" s="35" t="s">
        <v>103</v>
      </c>
      <c r="U638" s="104">
        <v>51.0167</v>
      </c>
      <c r="V638" s="124">
        <v>4.4667000000000003</v>
      </c>
      <c r="W638" s="32">
        <v>0</v>
      </c>
      <c r="X638" s="33">
        <v>0</v>
      </c>
      <c r="Y638" s="127">
        <v>0</v>
      </c>
      <c r="Z638" s="133"/>
      <c r="AA638" s="249"/>
      <c r="AB638"/>
      <c r="AC638"/>
      <c r="AD638" s="249"/>
      <c r="AE638"/>
      <c r="AF638" s="248"/>
      <c r="AG638" s="249"/>
      <c r="AH638"/>
      <c r="AI638" s="248"/>
      <c r="AJ638" s="249"/>
      <c r="AK638"/>
      <c r="AL638" s="248"/>
      <c r="AM638" s="251"/>
      <c r="AN638" s="250"/>
      <c r="AO638"/>
      <c r="AP638"/>
      <c r="AQ638"/>
      <c r="AR638"/>
      <c r="AS638"/>
      <c r="AT638" s="249"/>
      <c r="AU638" s="248"/>
      <c r="AV638" s="249"/>
      <c r="AW638" s="248"/>
      <c r="AX638" s="249"/>
      <c r="AY638" s="249">
        <v>1</v>
      </c>
      <c r="AZ638" s="162">
        <f>IF(AND(K638&lt;=1570,L638&gt;=1540),1,0)</f>
        <v>0</v>
      </c>
      <c r="BA638" s="162">
        <f>IF(AND(K638&lt;=1608,L638&gt;=1571),1,0)</f>
        <v>0</v>
      </c>
      <c r="BB638" s="162">
        <f>IF(AND(K638&lt;=1621,L638&gt;=1609),1,0)</f>
        <v>0</v>
      </c>
      <c r="BC638" s="162">
        <f>IF(AND(K638&lt;=1648,L638&gt;=1622),1,0)</f>
        <v>1</v>
      </c>
      <c r="BD638" s="162">
        <f>IF(AND(K638&lt;=1680,L638&gt;=1649),1,0)</f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/>
      <c r="BK638"/>
      <c r="BL638"/>
      <c r="BM638"/>
      <c r="BN638"/>
    </row>
    <row r="639" spans="1:66" ht="12" customHeight="1">
      <c r="A639" s="118" t="s">
        <v>3451</v>
      </c>
      <c r="B639" s="118" t="s">
        <v>2927</v>
      </c>
      <c r="C639" s="242" t="s">
        <v>3450</v>
      </c>
      <c r="D639" s="245" t="s">
        <v>4163</v>
      </c>
      <c r="E639" s="246"/>
      <c r="F639" s="66" t="s">
        <v>43</v>
      </c>
      <c r="G639" s="66"/>
      <c r="H639"/>
      <c r="I639"/>
      <c r="J639" s="29">
        <v>0</v>
      </c>
      <c r="K639" s="114">
        <v>1643</v>
      </c>
      <c r="L639" s="115">
        <v>1647</v>
      </c>
      <c r="M639" s="240" t="str">
        <f>CONCATENATE(LEFT(K639,3),"0")</f>
        <v>1640</v>
      </c>
      <c r="N639" s="240" t="str">
        <f>CONCATENATE(LEFT(L639,3),"0")</f>
        <v>1640</v>
      </c>
      <c r="O639" s="30">
        <f>L639-K639</f>
        <v>4</v>
      </c>
      <c r="P639" s="27">
        <v>0</v>
      </c>
      <c r="Q639" s="27">
        <v>0</v>
      </c>
      <c r="R639"/>
      <c r="S639" s="248"/>
      <c r="T639" s="35" t="s">
        <v>103</v>
      </c>
      <c r="U639" s="104">
        <v>51.0167</v>
      </c>
      <c r="V639" s="124">
        <v>4.4667000000000003</v>
      </c>
      <c r="W639" s="32">
        <v>0</v>
      </c>
      <c r="X639" s="33">
        <v>0</v>
      </c>
      <c r="Y639" s="127">
        <v>0</v>
      </c>
      <c r="Z639" s="133"/>
      <c r="AA639" s="249"/>
      <c r="AB639"/>
      <c r="AC639"/>
      <c r="AD639" s="249"/>
      <c r="AE639"/>
      <c r="AF639" s="248"/>
      <c r="AG639" s="249"/>
      <c r="AH639"/>
      <c r="AI639" s="248"/>
      <c r="AJ639" s="249"/>
      <c r="AK639"/>
      <c r="AL639" s="248"/>
      <c r="AM639" s="251"/>
      <c r="AN639" s="250"/>
      <c r="AO639"/>
      <c r="AP639"/>
      <c r="AQ639"/>
      <c r="AR639"/>
      <c r="AS639"/>
      <c r="AT639" s="249"/>
      <c r="AU639" s="248"/>
      <c r="AV639" s="249"/>
      <c r="AW639" s="248"/>
      <c r="AX639" s="249"/>
      <c r="AY639" s="249">
        <v>1</v>
      </c>
      <c r="AZ639" s="162">
        <f>IF(AND(K639&lt;=1570,L639&gt;=1540),1,0)</f>
        <v>0</v>
      </c>
      <c r="BA639" s="162">
        <f>IF(AND(K639&lt;=1608,L639&gt;=1571),1,0)</f>
        <v>0</v>
      </c>
      <c r="BB639" s="162">
        <f>IF(AND(K639&lt;=1621,L639&gt;=1609),1,0)</f>
        <v>0</v>
      </c>
      <c r="BC639" s="162">
        <f>IF(AND(K639&lt;=1648,L639&gt;=1622),1,0)</f>
        <v>1</v>
      </c>
      <c r="BD639" s="162">
        <f>IF(AND(K639&lt;=1680,L639&gt;=1649),1,0)</f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/>
      <c r="BK639"/>
      <c r="BL639"/>
      <c r="BM639"/>
      <c r="BN639"/>
    </row>
    <row r="640" spans="1:66" ht="12" customHeight="1">
      <c r="A640" s="118" t="s">
        <v>3453</v>
      </c>
      <c r="B640" s="118" t="s">
        <v>3454</v>
      </c>
      <c r="C640" s="244" t="s">
        <v>3452</v>
      </c>
      <c r="D640" s="245" t="s">
        <v>4163</v>
      </c>
      <c r="E640" s="245"/>
      <c r="F640" s="66" t="s">
        <v>223</v>
      </c>
      <c r="G640" s="66"/>
      <c r="H640"/>
      <c r="I640"/>
      <c r="J640" s="29">
        <v>0</v>
      </c>
      <c r="K640" s="114">
        <v>1643</v>
      </c>
      <c r="L640" s="115">
        <v>1647</v>
      </c>
      <c r="M640" s="240" t="str">
        <f>CONCATENATE(LEFT(K640,3),"0")</f>
        <v>1640</v>
      </c>
      <c r="N640" s="240" t="str">
        <f>CONCATENATE(LEFT(L640,3),"0")</f>
        <v>1640</v>
      </c>
      <c r="O640" s="30">
        <f>L640-K640</f>
        <v>4</v>
      </c>
      <c r="P640" s="27">
        <v>0</v>
      </c>
      <c r="Q640" s="27">
        <v>0</v>
      </c>
      <c r="R640"/>
      <c r="S640" s="248"/>
      <c r="T640" s="35" t="s">
        <v>103</v>
      </c>
      <c r="U640" s="104">
        <v>51.0167</v>
      </c>
      <c r="V640" s="124">
        <v>4.4667000000000003</v>
      </c>
      <c r="W640" s="32">
        <v>0</v>
      </c>
      <c r="X640" s="33">
        <v>0</v>
      </c>
      <c r="Y640" s="127">
        <v>0</v>
      </c>
      <c r="Z640" s="133"/>
      <c r="AA640" s="249"/>
      <c r="AB640"/>
      <c r="AC640"/>
      <c r="AD640" s="249"/>
      <c r="AE640"/>
      <c r="AF640" s="248"/>
      <c r="AG640" s="249"/>
      <c r="AH640"/>
      <c r="AI640" s="248"/>
      <c r="AJ640" s="249"/>
      <c r="AK640"/>
      <c r="AL640" s="248"/>
      <c r="AM640" s="251"/>
      <c r="AN640" s="250"/>
      <c r="AO640"/>
      <c r="AP640"/>
      <c r="AQ640"/>
      <c r="AR640"/>
      <c r="AS640"/>
      <c r="AT640" s="249"/>
      <c r="AU640" s="248"/>
      <c r="AV640" s="249"/>
      <c r="AW640" s="248"/>
      <c r="AX640" s="249"/>
      <c r="AY640" s="249">
        <v>1</v>
      </c>
      <c r="AZ640" s="162">
        <f>IF(AND(K640&lt;=1570,L640&gt;=1540),1,0)</f>
        <v>0</v>
      </c>
      <c r="BA640" s="162">
        <f>IF(AND(K640&lt;=1608,L640&gt;=1571),1,0)</f>
        <v>0</v>
      </c>
      <c r="BB640" s="162">
        <f>IF(AND(K640&lt;=1621,L640&gt;=1609),1,0)</f>
        <v>0</v>
      </c>
      <c r="BC640" s="162">
        <f>IF(AND(K640&lt;=1648,L640&gt;=1622),1,0)</f>
        <v>1</v>
      </c>
      <c r="BD640" s="162">
        <f>IF(AND(K640&lt;=1680,L640&gt;=1649),1,0)</f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/>
      <c r="BK640"/>
      <c r="BL640"/>
      <c r="BM640"/>
      <c r="BN640"/>
    </row>
    <row r="641" spans="1:66" ht="12" customHeight="1">
      <c r="A641" s="118" t="s">
        <v>3456</v>
      </c>
      <c r="B641" s="118" t="s">
        <v>3457</v>
      </c>
      <c r="C641" s="242" t="s">
        <v>3455</v>
      </c>
      <c r="D641" s="245" t="s">
        <v>4163</v>
      </c>
      <c r="E641" s="246"/>
      <c r="F641" s="66" t="s">
        <v>43</v>
      </c>
      <c r="G641" s="66"/>
      <c r="H641"/>
      <c r="I641"/>
      <c r="J641" s="29">
        <v>0</v>
      </c>
      <c r="K641" s="114">
        <v>1644</v>
      </c>
      <c r="L641" s="115">
        <v>1648</v>
      </c>
      <c r="M641" s="240" t="str">
        <f>CONCATENATE(LEFT(K641,3),"0")</f>
        <v>1640</v>
      </c>
      <c r="N641" s="240" t="str">
        <f>CONCATENATE(LEFT(L641,3),"0")</f>
        <v>1640</v>
      </c>
      <c r="O641" s="30">
        <f>L641-K641</f>
        <v>4</v>
      </c>
      <c r="P641" s="27">
        <v>0</v>
      </c>
      <c r="Q641" s="27">
        <v>0</v>
      </c>
      <c r="R641"/>
      <c r="S641" s="248"/>
      <c r="T641" s="35" t="s">
        <v>103</v>
      </c>
      <c r="U641" s="104">
        <v>51.0167</v>
      </c>
      <c r="V641" s="124">
        <v>4.4667000000000003</v>
      </c>
      <c r="W641" s="32">
        <v>0</v>
      </c>
      <c r="X641" s="33">
        <v>0</v>
      </c>
      <c r="Y641" s="127">
        <v>0</v>
      </c>
      <c r="Z641" s="133"/>
      <c r="AA641" s="249"/>
      <c r="AB641"/>
      <c r="AC641"/>
      <c r="AD641" s="249"/>
      <c r="AE641"/>
      <c r="AF641" s="248"/>
      <c r="AG641" s="249"/>
      <c r="AH641"/>
      <c r="AI641" s="248"/>
      <c r="AJ641" s="249"/>
      <c r="AK641"/>
      <c r="AL641" s="248"/>
      <c r="AM641" s="251"/>
      <c r="AN641" s="250"/>
      <c r="AO641"/>
      <c r="AP641"/>
      <c r="AQ641"/>
      <c r="AR641"/>
      <c r="AS641"/>
      <c r="AT641" s="249"/>
      <c r="AU641" s="248"/>
      <c r="AV641" s="249"/>
      <c r="AW641" s="248"/>
      <c r="AX641" s="249"/>
      <c r="AY641" s="249">
        <v>1</v>
      </c>
      <c r="AZ641" s="162">
        <f>IF(AND(K641&lt;=1570,L641&gt;=1540),1,0)</f>
        <v>0</v>
      </c>
      <c r="BA641" s="162">
        <f>IF(AND(K641&lt;=1608,L641&gt;=1571),1,0)</f>
        <v>0</v>
      </c>
      <c r="BB641" s="162">
        <f>IF(AND(K641&lt;=1621,L641&gt;=1609),1,0)</f>
        <v>0</v>
      </c>
      <c r="BC641" s="162">
        <f>IF(AND(K641&lt;=1648,L641&gt;=1622),1,0)</f>
        <v>1</v>
      </c>
      <c r="BD641" s="162">
        <f>IF(AND(K641&lt;=1680,L641&gt;=1649),1,0)</f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/>
      <c r="BK641"/>
      <c r="BL641"/>
      <c r="BM641"/>
      <c r="BN641"/>
    </row>
    <row r="642" spans="1:66" ht="12" customHeight="1">
      <c r="A642" s="118" t="s">
        <v>3459</v>
      </c>
      <c r="B642" s="118" t="s">
        <v>3460</v>
      </c>
      <c r="C642" s="244" t="s">
        <v>3458</v>
      </c>
      <c r="D642" s="245" t="s">
        <v>4163</v>
      </c>
      <c r="E642" s="245"/>
      <c r="F642" s="66" t="s">
        <v>43</v>
      </c>
      <c r="G642" s="66"/>
      <c r="H642"/>
      <c r="I642"/>
      <c r="J642" s="29">
        <v>0</v>
      </c>
      <c r="K642" s="114">
        <v>1644</v>
      </c>
      <c r="L642" s="115">
        <v>1648</v>
      </c>
      <c r="M642" s="240" t="str">
        <f>CONCATENATE(LEFT(K642,3),"0")</f>
        <v>1640</v>
      </c>
      <c r="N642" s="240" t="str">
        <f>CONCATENATE(LEFT(L642,3),"0")</f>
        <v>1640</v>
      </c>
      <c r="O642" s="30">
        <f>L642-K642</f>
        <v>4</v>
      </c>
      <c r="P642" s="27">
        <v>0</v>
      </c>
      <c r="Q642" s="27">
        <v>0</v>
      </c>
      <c r="R642"/>
      <c r="S642" s="248"/>
      <c r="T642" s="35" t="s">
        <v>103</v>
      </c>
      <c r="U642" s="104">
        <v>51.0167</v>
      </c>
      <c r="V642" s="124">
        <v>4.4667000000000003</v>
      </c>
      <c r="W642" s="32">
        <v>0</v>
      </c>
      <c r="X642" s="33">
        <v>0</v>
      </c>
      <c r="Y642" s="127">
        <v>0</v>
      </c>
      <c r="Z642" s="133"/>
      <c r="AA642" s="249"/>
      <c r="AB642"/>
      <c r="AC642"/>
      <c r="AD642" s="249"/>
      <c r="AE642"/>
      <c r="AF642" s="248"/>
      <c r="AG642" s="249"/>
      <c r="AH642"/>
      <c r="AI642" s="248"/>
      <c r="AJ642" s="249"/>
      <c r="AK642"/>
      <c r="AL642" s="248"/>
      <c r="AM642" s="251"/>
      <c r="AN642" s="250"/>
      <c r="AO642"/>
      <c r="AP642"/>
      <c r="AQ642"/>
      <c r="AR642"/>
      <c r="AS642"/>
      <c r="AT642" s="249"/>
      <c r="AU642" s="248"/>
      <c r="AV642" s="249"/>
      <c r="AW642" s="248"/>
      <c r="AX642" s="249"/>
      <c r="AY642" s="249">
        <v>1</v>
      </c>
      <c r="AZ642" s="162">
        <f>IF(AND(K642&lt;=1570,L642&gt;=1540),1,0)</f>
        <v>0</v>
      </c>
      <c r="BA642" s="162">
        <f>IF(AND(K642&lt;=1608,L642&gt;=1571),1,0)</f>
        <v>0</v>
      </c>
      <c r="BB642" s="162">
        <f>IF(AND(K642&lt;=1621,L642&gt;=1609),1,0)</f>
        <v>0</v>
      </c>
      <c r="BC642" s="162">
        <f>IF(AND(K642&lt;=1648,L642&gt;=1622),1,0)</f>
        <v>1</v>
      </c>
      <c r="BD642" s="162">
        <f>IF(AND(K642&lt;=1680,L642&gt;=1649),1,0)</f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/>
      <c r="BK642"/>
      <c r="BL642"/>
      <c r="BM642"/>
      <c r="BN642"/>
    </row>
    <row r="643" spans="1:66" ht="12" customHeight="1">
      <c r="A643" s="118" t="s">
        <v>3462</v>
      </c>
      <c r="B643" s="118" t="s">
        <v>3463</v>
      </c>
      <c r="C643" s="242" t="s">
        <v>3461</v>
      </c>
      <c r="D643" s="245" t="s">
        <v>4163</v>
      </c>
      <c r="E643" s="246"/>
      <c r="F643" s="66" t="s">
        <v>43</v>
      </c>
      <c r="G643" s="66"/>
      <c r="H643"/>
      <c r="I643"/>
      <c r="J643" s="29">
        <v>0</v>
      </c>
      <c r="K643" s="114">
        <v>1644</v>
      </c>
      <c r="L643" s="115">
        <v>1648</v>
      </c>
      <c r="M643" s="240" t="str">
        <f>CONCATENATE(LEFT(K643,3),"0")</f>
        <v>1640</v>
      </c>
      <c r="N643" s="240" t="str">
        <f>CONCATENATE(LEFT(L643,3),"0")</f>
        <v>1640</v>
      </c>
      <c r="O643" s="30">
        <f>L643-K643</f>
        <v>4</v>
      </c>
      <c r="P643" s="27">
        <v>0</v>
      </c>
      <c r="Q643" s="27">
        <v>0</v>
      </c>
      <c r="R643"/>
      <c r="S643" s="248"/>
      <c r="T643" s="35" t="s">
        <v>103</v>
      </c>
      <c r="U643" s="104">
        <v>51.0167</v>
      </c>
      <c r="V643" s="124">
        <v>4.4667000000000003</v>
      </c>
      <c r="W643" s="32">
        <v>0</v>
      </c>
      <c r="X643" s="33">
        <v>0</v>
      </c>
      <c r="Y643" s="127">
        <v>0</v>
      </c>
      <c r="Z643" s="133"/>
      <c r="AA643" s="249"/>
      <c r="AB643"/>
      <c r="AC643"/>
      <c r="AD643" s="249"/>
      <c r="AE643"/>
      <c r="AF643" s="248"/>
      <c r="AG643" s="249"/>
      <c r="AH643"/>
      <c r="AI643" s="248"/>
      <c r="AJ643" s="249"/>
      <c r="AK643"/>
      <c r="AL643" s="248"/>
      <c r="AM643" s="251"/>
      <c r="AN643" s="250"/>
      <c r="AO643"/>
      <c r="AP643"/>
      <c r="AQ643"/>
      <c r="AR643"/>
      <c r="AS643"/>
      <c r="AT643" s="249"/>
      <c r="AU643" s="248"/>
      <c r="AV643" s="249"/>
      <c r="AW643" s="248"/>
      <c r="AX643" s="249"/>
      <c r="AY643" s="249">
        <v>1</v>
      </c>
      <c r="AZ643" s="162">
        <f>IF(AND(K643&lt;=1570,L643&gt;=1540),1,0)</f>
        <v>0</v>
      </c>
      <c r="BA643" s="162">
        <f>IF(AND(K643&lt;=1608,L643&gt;=1571),1,0)</f>
        <v>0</v>
      </c>
      <c r="BB643" s="162">
        <f>IF(AND(K643&lt;=1621,L643&gt;=1609),1,0)</f>
        <v>0</v>
      </c>
      <c r="BC643" s="162">
        <f>IF(AND(K643&lt;=1648,L643&gt;=1622),1,0)</f>
        <v>1</v>
      </c>
      <c r="BD643" s="162">
        <f>IF(AND(K643&lt;=1680,L643&gt;=1649),1,0)</f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/>
      <c r="BK643"/>
      <c r="BL643"/>
      <c r="BM643"/>
      <c r="BN643"/>
    </row>
    <row r="644" spans="1:66" ht="12" customHeight="1">
      <c r="A644" s="118" t="s">
        <v>2636</v>
      </c>
      <c r="B644" s="118" t="s">
        <v>1986</v>
      </c>
      <c r="C644" s="244" t="s">
        <v>3464</v>
      </c>
      <c r="D644" s="245" t="s">
        <v>4163</v>
      </c>
      <c r="E644" s="245"/>
      <c r="F644" s="66" t="s">
        <v>74</v>
      </c>
      <c r="G644" s="66"/>
      <c r="H644"/>
      <c r="I644"/>
      <c r="J644" s="29">
        <v>0</v>
      </c>
      <c r="K644" s="114">
        <v>1644</v>
      </c>
      <c r="L644" s="115">
        <v>1648</v>
      </c>
      <c r="M644" s="240" t="str">
        <f>CONCATENATE(LEFT(K644,3),"0")</f>
        <v>1640</v>
      </c>
      <c r="N644" s="240" t="str">
        <f>CONCATENATE(LEFT(L644,3),"0")</f>
        <v>1640</v>
      </c>
      <c r="O644" s="30">
        <f>L644-K644</f>
        <v>4</v>
      </c>
      <c r="P644" s="27">
        <v>0</v>
      </c>
      <c r="Q644" s="27">
        <v>0</v>
      </c>
      <c r="R644"/>
      <c r="S644" s="248"/>
      <c r="T644" s="35" t="s">
        <v>103</v>
      </c>
      <c r="U644" s="104">
        <v>51.0167</v>
      </c>
      <c r="V644" s="124">
        <v>4.4667000000000003</v>
      </c>
      <c r="W644" s="32">
        <v>0</v>
      </c>
      <c r="X644" s="33">
        <v>0</v>
      </c>
      <c r="Y644" s="127">
        <v>0</v>
      </c>
      <c r="Z644" s="133"/>
      <c r="AA644" s="249"/>
      <c r="AB644"/>
      <c r="AC644"/>
      <c r="AD644" s="249"/>
      <c r="AE644"/>
      <c r="AF644" s="248"/>
      <c r="AG644" s="249"/>
      <c r="AH644"/>
      <c r="AI644" s="248"/>
      <c r="AJ644" s="249"/>
      <c r="AK644"/>
      <c r="AL644" s="248"/>
      <c r="AM644" s="251"/>
      <c r="AN644" s="250"/>
      <c r="AO644"/>
      <c r="AP644"/>
      <c r="AQ644"/>
      <c r="AR644"/>
      <c r="AS644"/>
      <c r="AT644" s="249"/>
      <c r="AU644" s="248"/>
      <c r="AV644" s="249"/>
      <c r="AW644" s="248"/>
      <c r="AX644" s="249"/>
      <c r="AY644" s="249">
        <v>1</v>
      </c>
      <c r="AZ644" s="162">
        <f>IF(AND(K644&lt;=1570,L644&gt;=1540),1,0)</f>
        <v>0</v>
      </c>
      <c r="BA644" s="162">
        <f>IF(AND(K644&lt;=1608,L644&gt;=1571),1,0)</f>
        <v>0</v>
      </c>
      <c r="BB644" s="162">
        <f>IF(AND(K644&lt;=1621,L644&gt;=1609),1,0)</f>
        <v>0</v>
      </c>
      <c r="BC644" s="162">
        <f>IF(AND(K644&lt;=1648,L644&gt;=1622),1,0)</f>
        <v>1</v>
      </c>
      <c r="BD644" s="162">
        <f>IF(AND(K644&lt;=1680,L644&gt;=1649),1,0)</f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/>
      <c r="BK644"/>
      <c r="BL644"/>
      <c r="BM644"/>
      <c r="BN644"/>
    </row>
    <row r="645" spans="1:66" ht="12" customHeight="1">
      <c r="A645" s="118" t="s">
        <v>3466</v>
      </c>
      <c r="B645" s="118" t="s">
        <v>3467</v>
      </c>
      <c r="C645" s="242" t="s">
        <v>3465</v>
      </c>
      <c r="D645" s="245" t="s">
        <v>4163</v>
      </c>
      <c r="E645" s="246"/>
      <c r="F645" s="66" t="s">
        <v>74</v>
      </c>
      <c r="G645" s="66"/>
      <c r="H645"/>
      <c r="I645"/>
      <c r="J645" s="29">
        <v>0</v>
      </c>
      <c r="K645" s="114">
        <v>1644</v>
      </c>
      <c r="L645" s="115">
        <v>1648</v>
      </c>
      <c r="M645" s="240" t="str">
        <f>CONCATENATE(LEFT(K645,3),"0")</f>
        <v>1640</v>
      </c>
      <c r="N645" s="240" t="str">
        <f>CONCATENATE(LEFT(L645,3),"0")</f>
        <v>1640</v>
      </c>
      <c r="O645" s="30">
        <f>L645-K645</f>
        <v>4</v>
      </c>
      <c r="P645" s="27">
        <v>0</v>
      </c>
      <c r="Q645" s="27">
        <v>0</v>
      </c>
      <c r="R645"/>
      <c r="S645" s="248"/>
      <c r="T645" s="35" t="s">
        <v>103</v>
      </c>
      <c r="U645" s="104">
        <v>51.0167</v>
      </c>
      <c r="V645" s="124">
        <v>4.4667000000000003</v>
      </c>
      <c r="W645" s="32">
        <v>0</v>
      </c>
      <c r="X645" s="33">
        <v>0</v>
      </c>
      <c r="Y645" s="127">
        <v>0</v>
      </c>
      <c r="Z645" s="133"/>
      <c r="AA645" s="249"/>
      <c r="AB645"/>
      <c r="AC645"/>
      <c r="AD645" s="249"/>
      <c r="AE645"/>
      <c r="AF645" s="248"/>
      <c r="AG645" s="249"/>
      <c r="AH645"/>
      <c r="AI645" s="248"/>
      <c r="AJ645" s="249"/>
      <c r="AK645"/>
      <c r="AL645" s="248"/>
      <c r="AM645" s="251"/>
      <c r="AN645" s="250"/>
      <c r="AO645"/>
      <c r="AP645"/>
      <c r="AQ645"/>
      <c r="AR645"/>
      <c r="AS645"/>
      <c r="AT645" s="249"/>
      <c r="AU645" s="248"/>
      <c r="AV645" s="249"/>
      <c r="AW645" s="248"/>
      <c r="AX645" s="249"/>
      <c r="AY645" s="249">
        <v>1</v>
      </c>
      <c r="AZ645" s="162">
        <f>IF(AND(K645&lt;=1570,L645&gt;=1540),1,0)</f>
        <v>0</v>
      </c>
      <c r="BA645" s="162">
        <f>IF(AND(K645&lt;=1608,L645&gt;=1571),1,0)</f>
        <v>0</v>
      </c>
      <c r="BB645" s="162">
        <f>IF(AND(K645&lt;=1621,L645&gt;=1609),1,0)</f>
        <v>0</v>
      </c>
      <c r="BC645" s="162">
        <f>IF(AND(K645&lt;=1648,L645&gt;=1622),1,0)</f>
        <v>1</v>
      </c>
      <c r="BD645" s="162">
        <f>IF(AND(K645&lt;=1680,L645&gt;=1649),1,0)</f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/>
      <c r="BK645"/>
      <c r="BL645"/>
      <c r="BM645"/>
      <c r="BN645"/>
    </row>
    <row r="646" spans="1:66" ht="12" customHeight="1">
      <c r="A646" s="118" t="s">
        <v>3469</v>
      </c>
      <c r="B646" s="118" t="s">
        <v>3165</v>
      </c>
      <c r="C646" s="244" t="s">
        <v>3468</v>
      </c>
      <c r="D646" s="245" t="s">
        <v>4163</v>
      </c>
      <c r="E646" s="245"/>
      <c r="F646" s="66" t="s">
        <v>74</v>
      </c>
      <c r="G646" s="66"/>
      <c r="H646"/>
      <c r="I646"/>
      <c r="J646" s="29">
        <v>0</v>
      </c>
      <c r="K646" s="114">
        <v>1644</v>
      </c>
      <c r="L646" s="115">
        <v>1648</v>
      </c>
      <c r="M646" s="240" t="str">
        <f>CONCATENATE(LEFT(K646,3),"0")</f>
        <v>1640</v>
      </c>
      <c r="N646" s="240" t="str">
        <f>CONCATENATE(LEFT(L646,3),"0")</f>
        <v>1640</v>
      </c>
      <c r="O646" s="30">
        <f>L646-K646</f>
        <v>4</v>
      </c>
      <c r="P646" s="27">
        <v>0</v>
      </c>
      <c r="Q646" s="27">
        <v>0</v>
      </c>
      <c r="R646"/>
      <c r="S646" s="248"/>
      <c r="T646" s="35" t="s">
        <v>103</v>
      </c>
      <c r="U646" s="104">
        <v>51.0167</v>
      </c>
      <c r="V646" s="124">
        <v>4.4667000000000003</v>
      </c>
      <c r="W646" s="32">
        <v>0</v>
      </c>
      <c r="X646" s="33">
        <v>0</v>
      </c>
      <c r="Y646" s="127">
        <v>0</v>
      </c>
      <c r="Z646" s="133"/>
      <c r="AA646" s="249"/>
      <c r="AB646"/>
      <c r="AC646"/>
      <c r="AD646" s="249"/>
      <c r="AE646"/>
      <c r="AF646" s="248"/>
      <c r="AG646" s="249"/>
      <c r="AH646"/>
      <c r="AI646" s="248"/>
      <c r="AJ646" s="249"/>
      <c r="AK646"/>
      <c r="AL646" s="248"/>
      <c r="AM646" s="251"/>
      <c r="AN646" s="250"/>
      <c r="AO646"/>
      <c r="AP646"/>
      <c r="AQ646"/>
      <c r="AR646"/>
      <c r="AS646"/>
      <c r="AT646" s="249"/>
      <c r="AU646" s="248"/>
      <c r="AV646" s="249"/>
      <c r="AW646" s="248"/>
      <c r="AX646" s="249"/>
      <c r="AY646" s="249">
        <v>1</v>
      </c>
      <c r="AZ646" s="162">
        <f>IF(AND(K646&lt;=1570,L646&gt;=1540),1,0)</f>
        <v>0</v>
      </c>
      <c r="BA646" s="162">
        <f>IF(AND(K646&lt;=1608,L646&gt;=1571),1,0)</f>
        <v>0</v>
      </c>
      <c r="BB646" s="162">
        <f>IF(AND(K646&lt;=1621,L646&gt;=1609),1,0)</f>
        <v>0</v>
      </c>
      <c r="BC646" s="162">
        <f>IF(AND(K646&lt;=1648,L646&gt;=1622),1,0)</f>
        <v>1</v>
      </c>
      <c r="BD646" s="162">
        <f>IF(AND(K646&lt;=1680,L646&gt;=1649),1,0)</f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/>
      <c r="BK646"/>
      <c r="BL646"/>
      <c r="BM646"/>
      <c r="BN646"/>
    </row>
    <row r="647" spans="1:66" ht="12" customHeight="1">
      <c r="A647" s="118" t="s">
        <v>3471</v>
      </c>
      <c r="B647" s="118" t="s">
        <v>3472</v>
      </c>
      <c r="C647" s="242" t="s">
        <v>3470</v>
      </c>
      <c r="D647" s="245" t="s">
        <v>4163</v>
      </c>
      <c r="E647" s="246"/>
      <c r="F647" s="114" t="s">
        <v>39</v>
      </c>
      <c r="G647" s="114"/>
      <c r="H647"/>
      <c r="I647"/>
      <c r="J647" s="29">
        <v>0</v>
      </c>
      <c r="K647" s="114">
        <v>1645</v>
      </c>
      <c r="L647" s="115">
        <v>1649</v>
      </c>
      <c r="M647" s="240" t="str">
        <f>CONCATENATE(LEFT(K647,3),"0")</f>
        <v>1640</v>
      </c>
      <c r="N647" s="240" t="str">
        <f>CONCATENATE(LEFT(L647,3),"0")</f>
        <v>1640</v>
      </c>
      <c r="O647" s="30">
        <f>L647-K647</f>
        <v>4</v>
      </c>
      <c r="P647" s="27">
        <v>0</v>
      </c>
      <c r="Q647" s="27">
        <v>0</v>
      </c>
      <c r="R647"/>
      <c r="S647" s="248"/>
      <c r="T647" s="35" t="s">
        <v>103</v>
      </c>
      <c r="U647" s="104">
        <v>51.0167</v>
      </c>
      <c r="V647" s="124">
        <v>4.4667000000000003</v>
      </c>
      <c r="W647" s="32">
        <v>0</v>
      </c>
      <c r="X647" s="33">
        <v>0</v>
      </c>
      <c r="Y647" s="127">
        <v>0</v>
      </c>
      <c r="Z647" s="133"/>
      <c r="AA647" s="249"/>
      <c r="AB647"/>
      <c r="AC647"/>
      <c r="AD647" s="249"/>
      <c r="AE647"/>
      <c r="AF647" s="248"/>
      <c r="AG647" s="249"/>
      <c r="AH647"/>
      <c r="AI647" s="248"/>
      <c r="AJ647" s="249"/>
      <c r="AK647"/>
      <c r="AL647" s="248"/>
      <c r="AM647" s="251"/>
      <c r="AN647" s="250"/>
      <c r="AO647"/>
      <c r="AP647"/>
      <c r="AQ647"/>
      <c r="AR647"/>
      <c r="AS647"/>
      <c r="AT647" s="249"/>
      <c r="AU647" s="248"/>
      <c r="AV647" s="249"/>
      <c r="AW647" s="248"/>
      <c r="AX647" s="249"/>
      <c r="AY647" s="249">
        <v>1</v>
      </c>
      <c r="AZ647" s="162">
        <f>IF(AND(K647&lt;=1570,L647&gt;=1540),1,0)</f>
        <v>0</v>
      </c>
      <c r="BA647" s="162">
        <f>IF(AND(K647&lt;=1608,L647&gt;=1571),1,0)</f>
        <v>0</v>
      </c>
      <c r="BB647" s="162">
        <f>IF(AND(K647&lt;=1621,L647&gt;=1609),1,0)</f>
        <v>0</v>
      </c>
      <c r="BC647" s="162">
        <f>IF(AND(K647&lt;=1648,L647&gt;=1622),1,0)</f>
        <v>1</v>
      </c>
      <c r="BD647" s="162">
        <f>IF(AND(K647&lt;=1680,L647&gt;=1649),1,0)</f>
        <v>1</v>
      </c>
      <c r="BE647">
        <v>0</v>
      </c>
      <c r="BF647">
        <v>0</v>
      </c>
      <c r="BG647">
        <v>0</v>
      </c>
      <c r="BH647">
        <v>0</v>
      </c>
      <c r="BI647">
        <v>0</v>
      </c>
      <c r="BJ647"/>
      <c r="BK647"/>
      <c r="BL647"/>
      <c r="BM647"/>
      <c r="BN647"/>
    </row>
    <row r="648" spans="1:66" ht="12" customHeight="1">
      <c r="A648" s="118" t="s">
        <v>3474</v>
      </c>
      <c r="B648" s="118" t="s">
        <v>3475</v>
      </c>
      <c r="C648" s="244" t="s">
        <v>3473</v>
      </c>
      <c r="D648" s="245" t="s">
        <v>4163</v>
      </c>
      <c r="E648" s="245"/>
      <c r="F648" s="66" t="s">
        <v>1297</v>
      </c>
      <c r="G648" s="66"/>
      <c r="H648"/>
      <c r="I648"/>
      <c r="J648" s="29">
        <v>0</v>
      </c>
      <c r="K648" s="114">
        <v>1645</v>
      </c>
      <c r="L648" s="115">
        <v>1649</v>
      </c>
      <c r="M648" s="240" t="str">
        <f>CONCATENATE(LEFT(K648,3),"0")</f>
        <v>1640</v>
      </c>
      <c r="N648" s="240" t="str">
        <f>CONCATENATE(LEFT(L648,3),"0")</f>
        <v>1640</v>
      </c>
      <c r="O648" s="30">
        <f>L648-K648</f>
        <v>4</v>
      </c>
      <c r="P648" s="27">
        <v>0</v>
      </c>
      <c r="Q648" s="27">
        <v>0</v>
      </c>
      <c r="R648"/>
      <c r="S648" s="248"/>
      <c r="T648" s="35" t="s">
        <v>103</v>
      </c>
      <c r="U648" s="104">
        <v>51.0167</v>
      </c>
      <c r="V648" s="124">
        <v>4.4667000000000003</v>
      </c>
      <c r="W648" s="32">
        <v>0</v>
      </c>
      <c r="X648" s="33">
        <v>0</v>
      </c>
      <c r="Y648" s="127">
        <v>0</v>
      </c>
      <c r="Z648" s="133"/>
      <c r="AA648" s="249"/>
      <c r="AB648"/>
      <c r="AC648"/>
      <c r="AD648" s="249"/>
      <c r="AE648"/>
      <c r="AF648" s="248"/>
      <c r="AG648" s="249"/>
      <c r="AH648"/>
      <c r="AI648" s="248"/>
      <c r="AJ648" s="249"/>
      <c r="AK648"/>
      <c r="AL648" s="248"/>
      <c r="AM648" s="251"/>
      <c r="AN648" s="250"/>
      <c r="AO648"/>
      <c r="AP648"/>
      <c r="AQ648"/>
      <c r="AR648"/>
      <c r="AS648"/>
      <c r="AT648" s="249"/>
      <c r="AU648" s="248"/>
      <c r="AV648" s="249"/>
      <c r="AW648" s="248"/>
      <c r="AX648" s="249"/>
      <c r="AY648" s="249">
        <v>1</v>
      </c>
      <c r="AZ648" s="162">
        <f>IF(AND(K648&lt;=1570,L648&gt;=1540),1,0)</f>
        <v>0</v>
      </c>
      <c r="BA648" s="162">
        <f>IF(AND(K648&lt;=1608,L648&gt;=1571),1,0)</f>
        <v>0</v>
      </c>
      <c r="BB648" s="162">
        <f>IF(AND(K648&lt;=1621,L648&gt;=1609),1,0)</f>
        <v>0</v>
      </c>
      <c r="BC648" s="162">
        <f>IF(AND(K648&lt;=1648,L648&gt;=1622),1,0)</f>
        <v>1</v>
      </c>
      <c r="BD648" s="162">
        <f>IF(AND(K648&lt;=1680,L648&gt;=1649),1,0)</f>
        <v>1</v>
      </c>
      <c r="BE648">
        <v>0</v>
      </c>
      <c r="BF648">
        <v>0</v>
      </c>
      <c r="BG648">
        <v>0</v>
      </c>
      <c r="BH648">
        <v>0</v>
      </c>
      <c r="BI648">
        <v>0</v>
      </c>
      <c r="BJ648"/>
      <c r="BK648"/>
      <c r="BL648"/>
      <c r="BM648"/>
      <c r="BN648"/>
    </row>
    <row r="649" spans="1:66" ht="12" customHeight="1">
      <c r="A649" s="118" t="s">
        <v>3477</v>
      </c>
      <c r="B649" s="118" t="s">
        <v>3478</v>
      </c>
      <c r="C649" s="242" t="s">
        <v>3476</v>
      </c>
      <c r="D649" s="245" t="s">
        <v>4163</v>
      </c>
      <c r="E649" s="246"/>
      <c r="F649" s="66" t="s">
        <v>43</v>
      </c>
      <c r="G649" s="66"/>
      <c r="H649"/>
      <c r="I649"/>
      <c r="J649" s="29">
        <v>0</v>
      </c>
      <c r="K649" s="114">
        <v>1645</v>
      </c>
      <c r="L649" s="115">
        <v>1649</v>
      </c>
      <c r="M649" s="240" t="str">
        <f>CONCATENATE(LEFT(K649,3),"0")</f>
        <v>1640</v>
      </c>
      <c r="N649" s="240" t="str">
        <f>CONCATENATE(LEFT(L649,3),"0")</f>
        <v>1640</v>
      </c>
      <c r="O649" s="30">
        <f>L649-K649</f>
        <v>4</v>
      </c>
      <c r="P649" s="27">
        <v>0</v>
      </c>
      <c r="Q649" s="27">
        <v>0</v>
      </c>
      <c r="R649"/>
      <c r="S649" s="248"/>
      <c r="T649" s="35" t="s">
        <v>103</v>
      </c>
      <c r="U649" s="104">
        <v>51.0167</v>
      </c>
      <c r="V649" s="124">
        <v>4.4667000000000003</v>
      </c>
      <c r="W649" s="32">
        <v>0</v>
      </c>
      <c r="X649" s="33">
        <v>0</v>
      </c>
      <c r="Y649" s="127">
        <v>0</v>
      </c>
      <c r="Z649" s="133"/>
      <c r="AA649" s="249"/>
      <c r="AB649"/>
      <c r="AC649"/>
      <c r="AD649" s="249"/>
      <c r="AE649"/>
      <c r="AF649" s="248"/>
      <c r="AG649" s="249"/>
      <c r="AH649"/>
      <c r="AI649" s="248"/>
      <c r="AJ649" s="249"/>
      <c r="AK649"/>
      <c r="AL649" s="248"/>
      <c r="AM649" s="251"/>
      <c r="AN649" s="250"/>
      <c r="AO649"/>
      <c r="AP649"/>
      <c r="AQ649"/>
      <c r="AR649"/>
      <c r="AS649"/>
      <c r="AT649" s="249"/>
      <c r="AU649" s="248"/>
      <c r="AV649" s="249"/>
      <c r="AW649" s="248"/>
      <c r="AX649" s="249"/>
      <c r="AY649" s="249">
        <v>1</v>
      </c>
      <c r="AZ649" s="162">
        <f>IF(AND(K649&lt;=1570,L649&gt;=1540),1,0)</f>
        <v>0</v>
      </c>
      <c r="BA649" s="162">
        <f>IF(AND(K649&lt;=1608,L649&gt;=1571),1,0)</f>
        <v>0</v>
      </c>
      <c r="BB649" s="162">
        <f>IF(AND(K649&lt;=1621,L649&gt;=1609),1,0)</f>
        <v>0</v>
      </c>
      <c r="BC649" s="162">
        <f>IF(AND(K649&lt;=1648,L649&gt;=1622),1,0)</f>
        <v>1</v>
      </c>
      <c r="BD649" s="162">
        <f>IF(AND(K649&lt;=1680,L649&gt;=1649),1,0)</f>
        <v>1</v>
      </c>
      <c r="BE649">
        <v>0</v>
      </c>
      <c r="BF649">
        <v>0</v>
      </c>
      <c r="BG649">
        <v>0</v>
      </c>
      <c r="BH649">
        <v>0</v>
      </c>
      <c r="BI649">
        <v>0</v>
      </c>
      <c r="BJ649"/>
      <c r="BK649"/>
      <c r="BL649"/>
      <c r="BM649"/>
      <c r="BN649"/>
    </row>
    <row r="650" spans="1:66" ht="12" customHeight="1">
      <c r="A650" s="118" t="s">
        <v>3480</v>
      </c>
      <c r="B650" s="118" t="s">
        <v>3481</v>
      </c>
      <c r="C650" s="244" t="s">
        <v>3479</v>
      </c>
      <c r="D650" s="245" t="s">
        <v>4163</v>
      </c>
      <c r="E650" s="245"/>
      <c r="F650" s="66" t="s">
        <v>43</v>
      </c>
      <c r="G650" s="66"/>
      <c r="H650"/>
      <c r="I650"/>
      <c r="J650" s="29">
        <v>0</v>
      </c>
      <c r="K650" s="114">
        <v>1645</v>
      </c>
      <c r="L650" s="115">
        <v>1649</v>
      </c>
      <c r="M650" s="240" t="str">
        <f>CONCATENATE(LEFT(K650,3),"0")</f>
        <v>1640</v>
      </c>
      <c r="N650" s="240" t="str">
        <f>CONCATENATE(LEFT(L650,3),"0")</f>
        <v>1640</v>
      </c>
      <c r="O650" s="30">
        <f>L650-K650</f>
        <v>4</v>
      </c>
      <c r="P650" s="27">
        <v>0</v>
      </c>
      <c r="Q650" s="27">
        <v>0</v>
      </c>
      <c r="R650"/>
      <c r="S650" s="248"/>
      <c r="T650" s="35" t="s">
        <v>103</v>
      </c>
      <c r="U650" s="104">
        <v>51.0167</v>
      </c>
      <c r="V650" s="124">
        <v>4.4667000000000003</v>
      </c>
      <c r="W650" s="32">
        <v>0</v>
      </c>
      <c r="X650" s="33">
        <v>0</v>
      </c>
      <c r="Y650" s="127">
        <v>0</v>
      </c>
      <c r="Z650" s="133"/>
      <c r="AA650" s="249"/>
      <c r="AB650"/>
      <c r="AC650"/>
      <c r="AD650" s="249"/>
      <c r="AE650"/>
      <c r="AF650" s="248"/>
      <c r="AG650" s="249"/>
      <c r="AH650"/>
      <c r="AI650" s="248"/>
      <c r="AJ650" s="249"/>
      <c r="AK650"/>
      <c r="AL650" s="248"/>
      <c r="AM650" s="251"/>
      <c r="AN650" s="250"/>
      <c r="AO650"/>
      <c r="AP650"/>
      <c r="AQ650"/>
      <c r="AR650"/>
      <c r="AS650"/>
      <c r="AT650" s="249"/>
      <c r="AU650" s="248"/>
      <c r="AV650" s="249"/>
      <c r="AW650" s="248"/>
      <c r="AX650" s="249"/>
      <c r="AY650" s="249">
        <v>1</v>
      </c>
      <c r="AZ650" s="162">
        <f>IF(AND(K650&lt;=1570,L650&gt;=1540),1,0)</f>
        <v>0</v>
      </c>
      <c r="BA650" s="162">
        <f>IF(AND(K650&lt;=1608,L650&gt;=1571),1,0)</f>
        <v>0</v>
      </c>
      <c r="BB650" s="162">
        <f>IF(AND(K650&lt;=1621,L650&gt;=1609),1,0)</f>
        <v>0</v>
      </c>
      <c r="BC650" s="162">
        <f>IF(AND(K650&lt;=1648,L650&gt;=1622),1,0)</f>
        <v>1</v>
      </c>
      <c r="BD650" s="162">
        <f>IF(AND(K650&lt;=1680,L650&gt;=1649),1,0)</f>
        <v>1</v>
      </c>
      <c r="BE650">
        <v>0</v>
      </c>
      <c r="BF650">
        <v>0</v>
      </c>
      <c r="BG650">
        <v>0</v>
      </c>
      <c r="BH650">
        <v>0</v>
      </c>
      <c r="BI650">
        <v>0</v>
      </c>
      <c r="BJ650"/>
      <c r="BK650"/>
      <c r="BL650"/>
      <c r="BM650"/>
      <c r="BN650"/>
    </row>
    <row r="651" spans="1:66" ht="12" customHeight="1">
      <c r="A651" s="118" t="s">
        <v>3483</v>
      </c>
      <c r="B651" s="118" t="s">
        <v>3484</v>
      </c>
      <c r="C651" s="242" t="s">
        <v>3482</v>
      </c>
      <c r="D651" s="245" t="s">
        <v>4163</v>
      </c>
      <c r="E651" s="246"/>
      <c r="F651" s="66" t="s">
        <v>43</v>
      </c>
      <c r="G651" s="66"/>
      <c r="H651"/>
      <c r="I651"/>
      <c r="J651" s="29">
        <v>0</v>
      </c>
      <c r="K651" s="114">
        <v>1645</v>
      </c>
      <c r="L651" s="115">
        <v>1649</v>
      </c>
      <c r="M651" s="240" t="str">
        <f>CONCATENATE(LEFT(K651,3),"0")</f>
        <v>1640</v>
      </c>
      <c r="N651" s="240" t="str">
        <f>CONCATENATE(LEFT(L651,3),"0")</f>
        <v>1640</v>
      </c>
      <c r="O651" s="30">
        <f>L651-K651</f>
        <v>4</v>
      </c>
      <c r="P651" s="27">
        <v>0</v>
      </c>
      <c r="Q651" s="27">
        <v>0</v>
      </c>
      <c r="R651"/>
      <c r="S651" s="248"/>
      <c r="T651" s="35" t="s">
        <v>103</v>
      </c>
      <c r="U651" s="104">
        <v>51.0167</v>
      </c>
      <c r="V651" s="124">
        <v>4.4667000000000003</v>
      </c>
      <c r="W651" s="32">
        <v>0</v>
      </c>
      <c r="X651" s="33">
        <v>0</v>
      </c>
      <c r="Y651" s="127">
        <v>0</v>
      </c>
      <c r="Z651" s="133"/>
      <c r="AA651" s="249"/>
      <c r="AB651"/>
      <c r="AC651"/>
      <c r="AD651" s="249"/>
      <c r="AE651"/>
      <c r="AF651" s="248"/>
      <c r="AG651" s="249"/>
      <c r="AH651"/>
      <c r="AI651" s="248"/>
      <c r="AJ651" s="249"/>
      <c r="AK651"/>
      <c r="AL651" s="248"/>
      <c r="AM651" s="251"/>
      <c r="AN651" s="250"/>
      <c r="AO651"/>
      <c r="AP651"/>
      <c r="AQ651"/>
      <c r="AR651"/>
      <c r="AS651"/>
      <c r="AT651" s="249"/>
      <c r="AU651" s="248"/>
      <c r="AV651" s="249"/>
      <c r="AW651" s="248"/>
      <c r="AX651" s="249"/>
      <c r="AY651" s="249">
        <v>1</v>
      </c>
      <c r="AZ651" s="162">
        <f>IF(AND(K651&lt;=1570,L651&gt;=1540),1,0)</f>
        <v>0</v>
      </c>
      <c r="BA651" s="162">
        <f>IF(AND(K651&lt;=1608,L651&gt;=1571),1,0)</f>
        <v>0</v>
      </c>
      <c r="BB651" s="162">
        <f>IF(AND(K651&lt;=1621,L651&gt;=1609),1,0)</f>
        <v>0</v>
      </c>
      <c r="BC651" s="162">
        <f>IF(AND(K651&lt;=1648,L651&gt;=1622),1,0)</f>
        <v>1</v>
      </c>
      <c r="BD651" s="162">
        <f>IF(AND(K651&lt;=1680,L651&gt;=1649),1,0)</f>
        <v>1</v>
      </c>
      <c r="BE651">
        <v>0</v>
      </c>
      <c r="BF651">
        <v>0</v>
      </c>
      <c r="BG651">
        <v>0</v>
      </c>
      <c r="BH651">
        <v>0</v>
      </c>
      <c r="BI651">
        <v>0</v>
      </c>
      <c r="BJ651"/>
      <c r="BK651"/>
      <c r="BL651"/>
      <c r="BM651"/>
      <c r="BN651"/>
    </row>
    <row r="652" spans="1:66" ht="12" customHeight="1">
      <c r="A652" s="118" t="s">
        <v>3486</v>
      </c>
      <c r="B652" s="118" t="s">
        <v>2776</v>
      </c>
      <c r="C652" s="244" t="s">
        <v>3485</v>
      </c>
      <c r="D652" s="245" t="s">
        <v>4163</v>
      </c>
      <c r="E652" s="245"/>
      <c r="F652" s="66" t="s">
        <v>156</v>
      </c>
      <c r="G652" s="66"/>
      <c r="H652"/>
      <c r="I652"/>
      <c r="J652" s="29">
        <v>0</v>
      </c>
      <c r="K652" s="114">
        <v>1646</v>
      </c>
      <c r="L652" s="115">
        <v>1650</v>
      </c>
      <c r="M652" s="240" t="str">
        <f>CONCATENATE(LEFT(K652,3),"0")</f>
        <v>1640</v>
      </c>
      <c r="N652" s="240" t="str">
        <f>CONCATENATE(LEFT(L652,3),"0")</f>
        <v>1650</v>
      </c>
      <c r="O652" s="30">
        <f>L652-K652</f>
        <v>4</v>
      </c>
      <c r="P652" s="27">
        <v>0</v>
      </c>
      <c r="Q652" s="27">
        <v>0</v>
      </c>
      <c r="R652"/>
      <c r="S652" s="248"/>
      <c r="T652" s="35" t="s">
        <v>103</v>
      </c>
      <c r="U652" s="104">
        <v>51.0167</v>
      </c>
      <c r="V652" s="124">
        <v>4.4667000000000003</v>
      </c>
      <c r="W652" s="32">
        <v>0</v>
      </c>
      <c r="X652" s="33">
        <v>0</v>
      </c>
      <c r="Y652" s="127">
        <v>0</v>
      </c>
      <c r="Z652" s="133"/>
      <c r="AA652" s="249"/>
      <c r="AB652"/>
      <c r="AC652"/>
      <c r="AD652" s="249"/>
      <c r="AE652"/>
      <c r="AF652" s="248"/>
      <c r="AG652" s="249"/>
      <c r="AH652"/>
      <c r="AI652" s="248"/>
      <c r="AJ652" s="249"/>
      <c r="AK652"/>
      <c r="AL652" s="248"/>
      <c r="AM652" s="251"/>
      <c r="AN652" s="250"/>
      <c r="AO652"/>
      <c r="AP652"/>
      <c r="AQ652"/>
      <c r="AR652"/>
      <c r="AS652"/>
      <c r="AT652" s="249"/>
      <c r="AU652" s="248"/>
      <c r="AV652" s="249"/>
      <c r="AW652" s="248"/>
      <c r="AX652" s="249"/>
      <c r="AY652" s="249">
        <v>1</v>
      </c>
      <c r="AZ652" s="162">
        <f>IF(AND(K652&lt;=1570,L652&gt;=1540),1,0)</f>
        <v>0</v>
      </c>
      <c r="BA652" s="162">
        <f>IF(AND(K652&lt;=1608,L652&gt;=1571),1,0)</f>
        <v>0</v>
      </c>
      <c r="BB652" s="162">
        <f>IF(AND(K652&lt;=1621,L652&gt;=1609),1,0)</f>
        <v>0</v>
      </c>
      <c r="BC652" s="162">
        <f>IF(AND(K652&lt;=1648,L652&gt;=1622),1,0)</f>
        <v>1</v>
      </c>
      <c r="BD652" s="162">
        <f>IF(AND(K652&lt;=1680,L652&gt;=1649),1,0)</f>
        <v>1</v>
      </c>
      <c r="BE652">
        <v>0</v>
      </c>
      <c r="BF652">
        <v>0</v>
      </c>
      <c r="BG652">
        <v>0</v>
      </c>
      <c r="BH652">
        <v>0</v>
      </c>
      <c r="BI652">
        <v>0</v>
      </c>
      <c r="BJ652"/>
      <c r="BK652"/>
      <c r="BL652"/>
      <c r="BM652"/>
      <c r="BN652"/>
    </row>
    <row r="653" spans="1:66" ht="12" customHeight="1">
      <c r="A653" s="118" t="s">
        <v>3488</v>
      </c>
      <c r="B653" s="118" t="s">
        <v>3489</v>
      </c>
      <c r="C653" s="242" t="s">
        <v>3487</v>
      </c>
      <c r="D653" s="245" t="s">
        <v>4163</v>
      </c>
      <c r="E653" s="246"/>
      <c r="F653" s="114" t="s">
        <v>39</v>
      </c>
      <c r="G653" s="114"/>
      <c r="H653"/>
      <c r="I653"/>
      <c r="J653" s="29">
        <v>0</v>
      </c>
      <c r="K653" s="114">
        <v>1646</v>
      </c>
      <c r="L653" s="115">
        <v>1650</v>
      </c>
      <c r="M653" s="240" t="str">
        <f>CONCATENATE(LEFT(K653,3),"0")</f>
        <v>1640</v>
      </c>
      <c r="N653" s="240" t="str">
        <f>CONCATENATE(LEFT(L653,3),"0")</f>
        <v>1650</v>
      </c>
      <c r="O653" s="30">
        <f>L653-K653</f>
        <v>4</v>
      </c>
      <c r="P653" s="27">
        <v>0</v>
      </c>
      <c r="Q653" s="27">
        <v>0</v>
      </c>
      <c r="R653"/>
      <c r="S653" s="248"/>
      <c r="T653" s="35" t="s">
        <v>103</v>
      </c>
      <c r="U653" s="104">
        <v>51.0167</v>
      </c>
      <c r="V653" s="124">
        <v>4.4667000000000003</v>
      </c>
      <c r="W653" s="32">
        <v>0</v>
      </c>
      <c r="X653" s="33">
        <v>0</v>
      </c>
      <c r="Y653" s="127">
        <v>0</v>
      </c>
      <c r="Z653" s="133"/>
      <c r="AA653" s="249"/>
      <c r="AB653"/>
      <c r="AC653"/>
      <c r="AD653" s="249"/>
      <c r="AE653"/>
      <c r="AF653" s="248"/>
      <c r="AG653" s="249"/>
      <c r="AH653"/>
      <c r="AI653" s="248"/>
      <c r="AJ653" s="249"/>
      <c r="AK653"/>
      <c r="AL653" s="248"/>
      <c r="AM653" s="251"/>
      <c r="AN653" s="250"/>
      <c r="AO653"/>
      <c r="AP653"/>
      <c r="AQ653"/>
      <c r="AR653"/>
      <c r="AS653"/>
      <c r="AT653" s="249"/>
      <c r="AU653" s="248"/>
      <c r="AV653" s="249"/>
      <c r="AW653" s="248"/>
      <c r="AX653" s="249"/>
      <c r="AY653" s="249">
        <v>1</v>
      </c>
      <c r="AZ653" s="162">
        <f>IF(AND(K653&lt;=1570,L653&gt;=1540),1,0)</f>
        <v>0</v>
      </c>
      <c r="BA653" s="162">
        <f>IF(AND(K653&lt;=1608,L653&gt;=1571),1,0)</f>
        <v>0</v>
      </c>
      <c r="BB653" s="162">
        <f>IF(AND(K653&lt;=1621,L653&gt;=1609),1,0)</f>
        <v>0</v>
      </c>
      <c r="BC653" s="162">
        <f>IF(AND(K653&lt;=1648,L653&gt;=1622),1,0)</f>
        <v>1</v>
      </c>
      <c r="BD653" s="162">
        <f>IF(AND(K653&lt;=1680,L653&gt;=1649),1,0)</f>
        <v>1</v>
      </c>
      <c r="BE653">
        <v>0</v>
      </c>
      <c r="BF653">
        <v>0</v>
      </c>
      <c r="BG653">
        <v>0</v>
      </c>
      <c r="BH653">
        <v>0</v>
      </c>
      <c r="BI653">
        <v>0</v>
      </c>
      <c r="BJ653"/>
      <c r="BK653"/>
      <c r="BL653"/>
      <c r="BM653"/>
      <c r="BN653"/>
    </row>
    <row r="654" spans="1:66" ht="12" customHeight="1">
      <c r="A654" s="118" t="s">
        <v>1205</v>
      </c>
      <c r="B654" s="118" t="s">
        <v>2549</v>
      </c>
      <c r="C654" s="244" t="s">
        <v>3490</v>
      </c>
      <c r="D654" s="245" t="s">
        <v>4163</v>
      </c>
      <c r="E654" s="245"/>
      <c r="F654" s="114" t="s">
        <v>75</v>
      </c>
      <c r="G654" s="114"/>
      <c r="H654"/>
      <c r="I654"/>
      <c r="J654" s="29">
        <v>0</v>
      </c>
      <c r="K654" s="114">
        <v>1646</v>
      </c>
      <c r="L654" s="115">
        <v>1650</v>
      </c>
      <c r="M654" s="240" t="str">
        <f>CONCATENATE(LEFT(K654,3),"0")</f>
        <v>1640</v>
      </c>
      <c r="N654" s="240" t="str">
        <f>CONCATENATE(LEFT(L654,3),"0")</f>
        <v>1650</v>
      </c>
      <c r="O654" s="30">
        <f>L654-K654</f>
        <v>4</v>
      </c>
      <c r="P654" s="27">
        <v>0</v>
      </c>
      <c r="Q654" s="27">
        <v>0</v>
      </c>
      <c r="R654"/>
      <c r="S654" s="248"/>
      <c r="T654" s="35" t="s">
        <v>103</v>
      </c>
      <c r="U654" s="104">
        <v>51.0167</v>
      </c>
      <c r="V654" s="124">
        <v>4.4667000000000003</v>
      </c>
      <c r="W654" s="32">
        <v>0</v>
      </c>
      <c r="X654" s="33">
        <v>0</v>
      </c>
      <c r="Y654" s="127">
        <v>0</v>
      </c>
      <c r="Z654" s="133"/>
      <c r="AA654" s="249"/>
      <c r="AB654"/>
      <c r="AC654"/>
      <c r="AD654" s="249"/>
      <c r="AE654"/>
      <c r="AF654" s="248"/>
      <c r="AG654" s="249"/>
      <c r="AH654"/>
      <c r="AI654" s="248"/>
      <c r="AJ654" s="249"/>
      <c r="AK654"/>
      <c r="AL654" s="248"/>
      <c r="AM654" s="251"/>
      <c r="AN654" s="250"/>
      <c r="AO654"/>
      <c r="AP654"/>
      <c r="AQ654"/>
      <c r="AR654"/>
      <c r="AS654"/>
      <c r="AT654" s="249"/>
      <c r="AU654" s="248"/>
      <c r="AV654" s="249"/>
      <c r="AW654" s="248"/>
      <c r="AX654" s="249"/>
      <c r="AY654" s="249">
        <v>1</v>
      </c>
      <c r="AZ654" s="162">
        <f>IF(AND(K654&lt;=1570,L654&gt;=1540),1,0)</f>
        <v>0</v>
      </c>
      <c r="BA654" s="162">
        <f>IF(AND(K654&lt;=1608,L654&gt;=1571),1,0)</f>
        <v>0</v>
      </c>
      <c r="BB654" s="162">
        <f>IF(AND(K654&lt;=1621,L654&gt;=1609),1,0)</f>
        <v>0</v>
      </c>
      <c r="BC654" s="162">
        <f>IF(AND(K654&lt;=1648,L654&gt;=1622),1,0)</f>
        <v>1</v>
      </c>
      <c r="BD654" s="162">
        <f>IF(AND(K654&lt;=1680,L654&gt;=1649),1,0)</f>
        <v>1</v>
      </c>
      <c r="BE654">
        <v>0</v>
      </c>
      <c r="BF654">
        <v>0</v>
      </c>
      <c r="BG654">
        <v>0</v>
      </c>
      <c r="BH654">
        <v>0</v>
      </c>
      <c r="BI654">
        <v>0</v>
      </c>
      <c r="BJ654"/>
      <c r="BK654"/>
      <c r="BL654"/>
      <c r="BM654"/>
      <c r="BN654"/>
    </row>
    <row r="655" spans="1:66" ht="12" customHeight="1">
      <c r="A655" s="118" t="s">
        <v>3492</v>
      </c>
      <c r="B655" s="118" t="s">
        <v>2553</v>
      </c>
      <c r="C655" s="242" t="s">
        <v>3491</v>
      </c>
      <c r="D655" s="245" t="s">
        <v>4163</v>
      </c>
      <c r="E655" s="246"/>
      <c r="F655" s="66" t="s">
        <v>74</v>
      </c>
      <c r="G655" s="66"/>
      <c r="H655"/>
      <c r="I655"/>
      <c r="J655" s="29">
        <v>0</v>
      </c>
      <c r="K655" s="114">
        <v>1646</v>
      </c>
      <c r="L655" s="115">
        <v>1650</v>
      </c>
      <c r="M655" s="240" t="str">
        <f>CONCATENATE(LEFT(K655,3),"0")</f>
        <v>1640</v>
      </c>
      <c r="N655" s="240" t="str">
        <f>CONCATENATE(LEFT(L655,3),"0")</f>
        <v>1650</v>
      </c>
      <c r="O655" s="30">
        <f>L655-K655</f>
        <v>4</v>
      </c>
      <c r="P655" s="27">
        <v>0</v>
      </c>
      <c r="Q655" s="27">
        <v>0</v>
      </c>
      <c r="R655"/>
      <c r="S655" s="248"/>
      <c r="T655" s="35" t="s">
        <v>103</v>
      </c>
      <c r="U655" s="104">
        <v>51.0167</v>
      </c>
      <c r="V655" s="124">
        <v>4.4667000000000003</v>
      </c>
      <c r="W655" s="32">
        <v>0</v>
      </c>
      <c r="X655" s="33">
        <v>0</v>
      </c>
      <c r="Y655" s="127">
        <v>0</v>
      </c>
      <c r="Z655" s="133"/>
      <c r="AA655" s="249"/>
      <c r="AB655"/>
      <c r="AC655"/>
      <c r="AD655" s="249"/>
      <c r="AE655"/>
      <c r="AF655" s="248"/>
      <c r="AG655" s="249"/>
      <c r="AH655"/>
      <c r="AI655" s="248"/>
      <c r="AJ655" s="249"/>
      <c r="AK655"/>
      <c r="AL655" s="248"/>
      <c r="AM655" s="251"/>
      <c r="AN655" s="250"/>
      <c r="AO655"/>
      <c r="AP655"/>
      <c r="AQ655"/>
      <c r="AR655"/>
      <c r="AS655"/>
      <c r="AT655" s="249"/>
      <c r="AU655" s="248"/>
      <c r="AV655" s="249"/>
      <c r="AW655" s="248"/>
      <c r="AX655" s="249"/>
      <c r="AY655" s="249">
        <v>1</v>
      </c>
      <c r="AZ655" s="162">
        <f>IF(AND(K655&lt;=1570,L655&gt;=1540),1,0)</f>
        <v>0</v>
      </c>
      <c r="BA655" s="162">
        <f>IF(AND(K655&lt;=1608,L655&gt;=1571),1,0)</f>
        <v>0</v>
      </c>
      <c r="BB655" s="162">
        <f>IF(AND(K655&lt;=1621,L655&gt;=1609),1,0)</f>
        <v>0</v>
      </c>
      <c r="BC655" s="162">
        <f>IF(AND(K655&lt;=1648,L655&gt;=1622),1,0)</f>
        <v>1</v>
      </c>
      <c r="BD655" s="162">
        <f>IF(AND(K655&lt;=1680,L655&gt;=1649),1,0)</f>
        <v>1</v>
      </c>
      <c r="BE655">
        <v>0</v>
      </c>
      <c r="BF655">
        <v>0</v>
      </c>
      <c r="BG655">
        <v>0</v>
      </c>
      <c r="BH655">
        <v>0</v>
      </c>
      <c r="BI655">
        <v>0</v>
      </c>
      <c r="BJ655"/>
      <c r="BK655"/>
      <c r="BL655"/>
      <c r="BM655"/>
      <c r="BN655"/>
    </row>
    <row r="656" spans="1:66" ht="12" customHeight="1">
      <c r="A656" s="118" t="s">
        <v>3494</v>
      </c>
      <c r="B656" s="118" t="s">
        <v>3495</v>
      </c>
      <c r="C656" s="244" t="s">
        <v>3493</v>
      </c>
      <c r="D656" s="245" t="s">
        <v>4163</v>
      </c>
      <c r="E656" s="245"/>
      <c r="F656" s="66" t="s">
        <v>43</v>
      </c>
      <c r="G656" s="66"/>
      <c r="H656"/>
      <c r="I656"/>
      <c r="J656" s="29">
        <v>0</v>
      </c>
      <c r="K656" s="114">
        <v>1647</v>
      </c>
      <c r="L656" s="115">
        <v>1651</v>
      </c>
      <c r="M656" s="240" t="str">
        <f>CONCATENATE(LEFT(K656,3),"0")</f>
        <v>1640</v>
      </c>
      <c r="N656" s="240" t="str">
        <f>CONCATENATE(LEFT(L656,3),"0")</f>
        <v>1650</v>
      </c>
      <c r="O656" s="30">
        <f>L656-K656</f>
        <v>4</v>
      </c>
      <c r="P656" s="27">
        <v>0</v>
      </c>
      <c r="Q656" s="27">
        <v>0</v>
      </c>
      <c r="R656"/>
      <c r="S656" s="248"/>
      <c r="T656" s="35" t="s">
        <v>103</v>
      </c>
      <c r="U656" s="104">
        <v>51.0167</v>
      </c>
      <c r="V656" s="124">
        <v>4.4667000000000003</v>
      </c>
      <c r="W656" s="32">
        <v>0</v>
      </c>
      <c r="X656" s="33">
        <v>0</v>
      </c>
      <c r="Y656" s="127">
        <v>0</v>
      </c>
      <c r="Z656" s="133"/>
      <c r="AA656" s="249"/>
      <c r="AB656"/>
      <c r="AC656"/>
      <c r="AD656" s="249"/>
      <c r="AE656"/>
      <c r="AF656" s="248"/>
      <c r="AG656" s="249"/>
      <c r="AH656"/>
      <c r="AI656" s="248"/>
      <c r="AJ656" s="249"/>
      <c r="AK656"/>
      <c r="AL656" s="248"/>
      <c r="AM656" s="251"/>
      <c r="AN656" s="250"/>
      <c r="AO656"/>
      <c r="AP656"/>
      <c r="AQ656"/>
      <c r="AR656"/>
      <c r="AS656"/>
      <c r="AT656" s="249"/>
      <c r="AU656" s="248"/>
      <c r="AV656" s="249"/>
      <c r="AW656" s="248"/>
      <c r="AX656" s="249"/>
      <c r="AY656" s="249">
        <v>1</v>
      </c>
      <c r="AZ656" s="162">
        <f>IF(AND(K656&lt;=1570,L656&gt;=1540),1,0)</f>
        <v>0</v>
      </c>
      <c r="BA656" s="162">
        <f>IF(AND(K656&lt;=1608,L656&gt;=1571),1,0)</f>
        <v>0</v>
      </c>
      <c r="BB656" s="162">
        <f>IF(AND(K656&lt;=1621,L656&gt;=1609),1,0)</f>
        <v>0</v>
      </c>
      <c r="BC656" s="162">
        <f>IF(AND(K656&lt;=1648,L656&gt;=1622),1,0)</f>
        <v>1</v>
      </c>
      <c r="BD656" s="162">
        <f>IF(AND(K656&lt;=1680,L656&gt;=1649),1,0)</f>
        <v>1</v>
      </c>
      <c r="BE656">
        <v>0</v>
      </c>
      <c r="BF656">
        <v>0</v>
      </c>
      <c r="BG656">
        <v>0</v>
      </c>
      <c r="BH656">
        <v>0</v>
      </c>
      <c r="BI656">
        <v>0</v>
      </c>
      <c r="BJ656"/>
      <c r="BK656"/>
      <c r="BL656"/>
      <c r="BM656"/>
      <c r="BN656"/>
    </row>
    <row r="657" spans="1:66" ht="12" customHeight="1">
      <c r="A657" s="118" t="s">
        <v>3497</v>
      </c>
      <c r="B657" s="118" t="s">
        <v>3498</v>
      </c>
      <c r="C657" s="242" t="s">
        <v>3496</v>
      </c>
      <c r="D657" s="245" t="s">
        <v>4163</v>
      </c>
      <c r="E657" s="246"/>
      <c r="F657" s="66" t="s">
        <v>43</v>
      </c>
      <c r="G657" s="66"/>
      <c r="H657"/>
      <c r="I657"/>
      <c r="J657" s="29">
        <v>0</v>
      </c>
      <c r="K657" s="114">
        <v>1647</v>
      </c>
      <c r="L657" s="115">
        <v>1651</v>
      </c>
      <c r="M657" s="240" t="str">
        <f>CONCATENATE(LEFT(K657,3),"0")</f>
        <v>1640</v>
      </c>
      <c r="N657" s="240" t="str">
        <f>CONCATENATE(LEFT(L657,3),"0")</f>
        <v>1650</v>
      </c>
      <c r="O657" s="30">
        <f>L657-K657</f>
        <v>4</v>
      </c>
      <c r="P657" s="27">
        <v>0</v>
      </c>
      <c r="Q657" s="27">
        <v>0</v>
      </c>
      <c r="R657"/>
      <c r="S657" s="248"/>
      <c r="T657" s="35" t="s">
        <v>103</v>
      </c>
      <c r="U657" s="104">
        <v>51.0167</v>
      </c>
      <c r="V657" s="124">
        <v>4.4667000000000003</v>
      </c>
      <c r="W657" s="32">
        <v>0</v>
      </c>
      <c r="X657" s="33">
        <v>0</v>
      </c>
      <c r="Y657" s="127">
        <v>0</v>
      </c>
      <c r="Z657" s="133"/>
      <c r="AA657" s="249"/>
      <c r="AB657"/>
      <c r="AC657"/>
      <c r="AD657" s="249"/>
      <c r="AE657"/>
      <c r="AF657" s="248"/>
      <c r="AG657" s="249"/>
      <c r="AH657"/>
      <c r="AI657" s="248"/>
      <c r="AJ657" s="249"/>
      <c r="AK657"/>
      <c r="AL657" s="248"/>
      <c r="AM657" s="251"/>
      <c r="AN657" s="250"/>
      <c r="AO657"/>
      <c r="AP657"/>
      <c r="AQ657"/>
      <c r="AR657"/>
      <c r="AS657"/>
      <c r="AT657" s="249"/>
      <c r="AU657" s="248"/>
      <c r="AV657" s="249"/>
      <c r="AW657" s="248"/>
      <c r="AX657" s="249"/>
      <c r="AY657" s="249">
        <v>1</v>
      </c>
      <c r="AZ657" s="162">
        <f>IF(AND(K657&lt;=1570,L657&gt;=1540),1,0)</f>
        <v>0</v>
      </c>
      <c r="BA657" s="162">
        <f>IF(AND(K657&lt;=1608,L657&gt;=1571),1,0)</f>
        <v>0</v>
      </c>
      <c r="BB657" s="162">
        <f>IF(AND(K657&lt;=1621,L657&gt;=1609),1,0)</f>
        <v>0</v>
      </c>
      <c r="BC657" s="162">
        <f>IF(AND(K657&lt;=1648,L657&gt;=1622),1,0)</f>
        <v>1</v>
      </c>
      <c r="BD657" s="162">
        <f>IF(AND(K657&lt;=1680,L657&gt;=1649),1,0)</f>
        <v>1</v>
      </c>
      <c r="BE657">
        <v>0</v>
      </c>
      <c r="BF657">
        <v>0</v>
      </c>
      <c r="BG657">
        <v>0</v>
      </c>
      <c r="BH657">
        <v>0</v>
      </c>
      <c r="BI657">
        <v>0</v>
      </c>
      <c r="BJ657"/>
      <c r="BK657"/>
      <c r="BL657"/>
      <c r="BM657"/>
      <c r="BN657"/>
    </row>
    <row r="658" spans="1:66" ht="12" customHeight="1">
      <c r="A658" s="118" t="s">
        <v>3500</v>
      </c>
      <c r="B658" s="118" t="s">
        <v>3501</v>
      </c>
      <c r="C658" s="244" t="s">
        <v>3499</v>
      </c>
      <c r="D658" s="245" t="s">
        <v>4163</v>
      </c>
      <c r="E658" s="245"/>
      <c r="F658" s="66" t="s">
        <v>43</v>
      </c>
      <c r="G658" s="66"/>
      <c r="H658"/>
      <c r="I658"/>
      <c r="J658" s="29">
        <v>0</v>
      </c>
      <c r="K658" s="114">
        <v>1647</v>
      </c>
      <c r="L658" s="115">
        <v>1651</v>
      </c>
      <c r="M658" s="240" t="str">
        <f>CONCATENATE(LEFT(K658,3),"0")</f>
        <v>1640</v>
      </c>
      <c r="N658" s="240" t="str">
        <f>CONCATENATE(LEFT(L658,3),"0")</f>
        <v>1650</v>
      </c>
      <c r="O658" s="30">
        <f>L658-K658</f>
        <v>4</v>
      </c>
      <c r="P658" s="27">
        <v>0</v>
      </c>
      <c r="Q658" s="27">
        <v>0</v>
      </c>
      <c r="R658"/>
      <c r="S658" s="248"/>
      <c r="T658" s="35" t="s">
        <v>103</v>
      </c>
      <c r="U658" s="104">
        <v>51.0167</v>
      </c>
      <c r="V658" s="124">
        <v>4.4667000000000003</v>
      </c>
      <c r="W658" s="32">
        <v>0</v>
      </c>
      <c r="X658" s="33">
        <v>0</v>
      </c>
      <c r="Y658" s="127">
        <v>0</v>
      </c>
      <c r="Z658" s="133"/>
      <c r="AA658" s="249"/>
      <c r="AB658"/>
      <c r="AC658"/>
      <c r="AD658" s="249"/>
      <c r="AE658"/>
      <c r="AF658" s="248"/>
      <c r="AG658" s="249"/>
      <c r="AH658"/>
      <c r="AI658" s="248"/>
      <c r="AJ658" s="249"/>
      <c r="AK658"/>
      <c r="AL658" s="248"/>
      <c r="AM658" s="251"/>
      <c r="AN658" s="250"/>
      <c r="AO658"/>
      <c r="AP658"/>
      <c r="AQ658"/>
      <c r="AR658"/>
      <c r="AS658"/>
      <c r="AT658" s="249"/>
      <c r="AU658" s="248"/>
      <c r="AV658" s="249"/>
      <c r="AW658" s="248"/>
      <c r="AX658" s="249"/>
      <c r="AY658" s="249">
        <v>1</v>
      </c>
      <c r="AZ658" s="162">
        <f>IF(AND(K658&lt;=1570,L658&gt;=1540),1,0)</f>
        <v>0</v>
      </c>
      <c r="BA658" s="162">
        <f>IF(AND(K658&lt;=1608,L658&gt;=1571),1,0)</f>
        <v>0</v>
      </c>
      <c r="BB658" s="162">
        <f>IF(AND(K658&lt;=1621,L658&gt;=1609),1,0)</f>
        <v>0</v>
      </c>
      <c r="BC658" s="162">
        <f>IF(AND(K658&lt;=1648,L658&gt;=1622),1,0)</f>
        <v>1</v>
      </c>
      <c r="BD658" s="162">
        <f>IF(AND(K658&lt;=1680,L658&gt;=1649),1,0)</f>
        <v>1</v>
      </c>
      <c r="BE658">
        <v>0</v>
      </c>
      <c r="BF658">
        <v>0</v>
      </c>
      <c r="BG658">
        <v>0</v>
      </c>
      <c r="BH658">
        <v>0</v>
      </c>
      <c r="BI658">
        <v>0</v>
      </c>
      <c r="BJ658"/>
      <c r="BK658"/>
      <c r="BL658"/>
      <c r="BM658"/>
      <c r="BN658"/>
    </row>
    <row r="659" spans="1:66" ht="12" customHeight="1">
      <c r="A659" s="118" t="s">
        <v>3503</v>
      </c>
      <c r="B659" s="118" t="s">
        <v>1886</v>
      </c>
      <c r="C659" s="242" t="s">
        <v>3502</v>
      </c>
      <c r="D659" s="245" t="s">
        <v>4163</v>
      </c>
      <c r="E659" s="246"/>
      <c r="F659" s="66" t="s">
        <v>43</v>
      </c>
      <c r="G659" s="66"/>
      <c r="H659"/>
      <c r="I659"/>
      <c r="J659" s="29">
        <v>0</v>
      </c>
      <c r="K659" s="114">
        <v>1647</v>
      </c>
      <c r="L659" s="115">
        <v>1651</v>
      </c>
      <c r="M659" s="240" t="str">
        <f>CONCATENATE(LEFT(K659,3),"0")</f>
        <v>1640</v>
      </c>
      <c r="N659" s="240" t="str">
        <f>CONCATENATE(LEFT(L659,3),"0")</f>
        <v>1650</v>
      </c>
      <c r="O659" s="30">
        <f>L659-K659</f>
        <v>4</v>
      </c>
      <c r="P659" s="27">
        <v>0</v>
      </c>
      <c r="Q659" s="27">
        <v>0</v>
      </c>
      <c r="R659"/>
      <c r="S659" s="248"/>
      <c r="T659" s="35" t="s">
        <v>103</v>
      </c>
      <c r="U659" s="104">
        <v>51.0167</v>
      </c>
      <c r="V659" s="124">
        <v>4.4667000000000003</v>
      </c>
      <c r="W659" s="32">
        <v>0</v>
      </c>
      <c r="X659" s="33">
        <v>0</v>
      </c>
      <c r="Y659" s="127">
        <v>0</v>
      </c>
      <c r="Z659" s="133"/>
      <c r="AA659" s="249"/>
      <c r="AB659"/>
      <c r="AC659"/>
      <c r="AD659" s="249"/>
      <c r="AE659"/>
      <c r="AF659" s="248"/>
      <c r="AG659" s="249"/>
      <c r="AH659"/>
      <c r="AI659" s="248"/>
      <c r="AJ659" s="249"/>
      <c r="AK659"/>
      <c r="AL659" s="248"/>
      <c r="AM659" s="251"/>
      <c r="AN659" s="250"/>
      <c r="AO659"/>
      <c r="AP659"/>
      <c r="AQ659"/>
      <c r="AR659"/>
      <c r="AS659"/>
      <c r="AT659" s="249"/>
      <c r="AU659" s="248"/>
      <c r="AV659" s="249"/>
      <c r="AW659" s="248"/>
      <c r="AX659" s="249"/>
      <c r="AY659" s="249">
        <v>1</v>
      </c>
      <c r="AZ659" s="162">
        <f>IF(AND(K659&lt;=1570,L659&gt;=1540),1,0)</f>
        <v>0</v>
      </c>
      <c r="BA659" s="162">
        <f>IF(AND(K659&lt;=1608,L659&gt;=1571),1,0)</f>
        <v>0</v>
      </c>
      <c r="BB659" s="162">
        <f>IF(AND(K659&lt;=1621,L659&gt;=1609),1,0)</f>
        <v>0</v>
      </c>
      <c r="BC659" s="162">
        <f>IF(AND(K659&lt;=1648,L659&gt;=1622),1,0)</f>
        <v>1</v>
      </c>
      <c r="BD659" s="162">
        <f>IF(AND(K659&lt;=1680,L659&gt;=1649),1,0)</f>
        <v>1</v>
      </c>
      <c r="BE659">
        <v>0</v>
      </c>
      <c r="BF659">
        <v>0</v>
      </c>
      <c r="BG659">
        <v>0</v>
      </c>
      <c r="BH659">
        <v>0</v>
      </c>
      <c r="BI659">
        <v>0</v>
      </c>
      <c r="BJ659"/>
      <c r="BK659"/>
      <c r="BL659"/>
      <c r="BM659"/>
      <c r="BN659"/>
    </row>
    <row r="660" spans="1:66" ht="12" customHeight="1">
      <c r="A660" s="118" t="s">
        <v>3506</v>
      </c>
      <c r="B660" s="118" t="s">
        <v>3507</v>
      </c>
      <c r="C660" s="242" t="s">
        <v>3505</v>
      </c>
      <c r="D660" s="245" t="s">
        <v>4163</v>
      </c>
      <c r="E660" s="246"/>
      <c r="F660" s="66" t="s">
        <v>43</v>
      </c>
      <c r="G660" s="66"/>
      <c r="H660"/>
      <c r="I660"/>
      <c r="J660" s="29">
        <v>0</v>
      </c>
      <c r="K660" s="114">
        <v>1648</v>
      </c>
      <c r="L660" s="115">
        <v>1652</v>
      </c>
      <c r="M660" s="240" t="str">
        <f>CONCATENATE(LEFT(K660,3),"0")</f>
        <v>1640</v>
      </c>
      <c r="N660" s="240" t="str">
        <f>CONCATENATE(LEFT(L660,3),"0")</f>
        <v>1650</v>
      </c>
      <c r="O660" s="30">
        <f>L660-K660</f>
        <v>4</v>
      </c>
      <c r="P660" s="27">
        <v>0</v>
      </c>
      <c r="Q660" s="27">
        <v>0</v>
      </c>
      <c r="R660"/>
      <c r="S660" s="248"/>
      <c r="T660" s="35" t="s">
        <v>103</v>
      </c>
      <c r="U660" s="104">
        <v>51.0167</v>
      </c>
      <c r="V660" s="124">
        <v>4.4667000000000003</v>
      </c>
      <c r="W660" s="32">
        <v>0</v>
      </c>
      <c r="X660" s="33">
        <v>0</v>
      </c>
      <c r="Y660" s="127">
        <v>0</v>
      </c>
      <c r="Z660" s="133"/>
      <c r="AA660" s="249"/>
      <c r="AB660"/>
      <c r="AC660"/>
      <c r="AD660" s="249"/>
      <c r="AE660"/>
      <c r="AF660" s="248"/>
      <c r="AG660" s="249"/>
      <c r="AH660"/>
      <c r="AI660" s="248"/>
      <c r="AJ660" s="249"/>
      <c r="AK660"/>
      <c r="AL660" s="248"/>
      <c r="AM660" s="251"/>
      <c r="AN660" s="250"/>
      <c r="AO660"/>
      <c r="AP660"/>
      <c r="AQ660"/>
      <c r="AR660"/>
      <c r="AS660"/>
      <c r="AT660" s="249"/>
      <c r="AU660" s="248"/>
      <c r="AV660" s="249"/>
      <c r="AW660" s="248"/>
      <c r="AX660" s="249"/>
      <c r="AY660" s="249">
        <v>1</v>
      </c>
      <c r="AZ660" s="162">
        <f>IF(AND(K660&lt;=1570,L660&gt;=1540),1,0)</f>
        <v>0</v>
      </c>
      <c r="BA660" s="162">
        <f>IF(AND(K660&lt;=1608,L660&gt;=1571),1,0)</f>
        <v>0</v>
      </c>
      <c r="BB660" s="162">
        <f>IF(AND(K660&lt;=1621,L660&gt;=1609),1,0)</f>
        <v>0</v>
      </c>
      <c r="BC660" s="162">
        <f>IF(AND(K660&lt;=1648,L660&gt;=1622),1,0)</f>
        <v>1</v>
      </c>
      <c r="BD660" s="162">
        <f>IF(AND(K660&lt;=1680,L660&gt;=1649),1,0)</f>
        <v>1</v>
      </c>
      <c r="BE660">
        <v>0</v>
      </c>
      <c r="BF660">
        <v>0</v>
      </c>
      <c r="BG660">
        <v>0</v>
      </c>
      <c r="BH660">
        <v>0</v>
      </c>
      <c r="BI660">
        <v>0</v>
      </c>
      <c r="BJ660"/>
      <c r="BK660"/>
      <c r="BL660"/>
      <c r="BM660"/>
      <c r="BN660"/>
    </row>
    <row r="661" spans="1:66" ht="12" customHeight="1">
      <c r="A661" s="118" t="s">
        <v>3509</v>
      </c>
      <c r="B661" s="118" t="s">
        <v>2642</v>
      </c>
      <c r="C661" s="244" t="s">
        <v>3508</v>
      </c>
      <c r="D661" s="245" t="s">
        <v>4163</v>
      </c>
      <c r="E661" s="245"/>
      <c r="F661" s="66" t="s">
        <v>43</v>
      </c>
      <c r="G661" s="66"/>
      <c r="H661"/>
      <c r="I661"/>
      <c r="J661" s="29">
        <v>0</v>
      </c>
      <c r="K661" s="114">
        <v>1648</v>
      </c>
      <c r="L661" s="115">
        <v>1652</v>
      </c>
      <c r="M661" s="240" t="str">
        <f>CONCATENATE(LEFT(K661,3),"0")</f>
        <v>1640</v>
      </c>
      <c r="N661" s="240" t="str">
        <f>CONCATENATE(LEFT(L661,3),"0")</f>
        <v>1650</v>
      </c>
      <c r="O661" s="30">
        <f>L661-K661</f>
        <v>4</v>
      </c>
      <c r="P661" s="27">
        <v>0</v>
      </c>
      <c r="Q661" s="27">
        <v>0</v>
      </c>
      <c r="R661"/>
      <c r="S661" s="248"/>
      <c r="T661" s="35" t="s">
        <v>103</v>
      </c>
      <c r="U661" s="104">
        <v>51.0167</v>
      </c>
      <c r="V661" s="124">
        <v>4.4667000000000003</v>
      </c>
      <c r="W661" s="32">
        <v>0</v>
      </c>
      <c r="X661" s="33">
        <v>0</v>
      </c>
      <c r="Y661" s="127">
        <v>0</v>
      </c>
      <c r="Z661" s="133"/>
      <c r="AA661" s="249"/>
      <c r="AB661"/>
      <c r="AC661"/>
      <c r="AD661" s="249"/>
      <c r="AE661"/>
      <c r="AF661" s="248"/>
      <c r="AG661" s="249"/>
      <c r="AH661"/>
      <c r="AI661" s="248"/>
      <c r="AJ661" s="249"/>
      <c r="AK661"/>
      <c r="AL661" s="248"/>
      <c r="AM661" s="251"/>
      <c r="AN661" s="250"/>
      <c r="AO661"/>
      <c r="AP661"/>
      <c r="AQ661"/>
      <c r="AR661"/>
      <c r="AS661"/>
      <c r="AT661" s="249"/>
      <c r="AU661" s="248"/>
      <c r="AV661" s="249"/>
      <c r="AW661" s="248"/>
      <c r="AX661" s="249"/>
      <c r="AY661" s="249">
        <v>1</v>
      </c>
      <c r="AZ661" s="162">
        <f>IF(AND(K661&lt;=1570,L661&gt;=1540),1,0)</f>
        <v>0</v>
      </c>
      <c r="BA661" s="162">
        <f>IF(AND(K661&lt;=1608,L661&gt;=1571),1,0)</f>
        <v>0</v>
      </c>
      <c r="BB661" s="162">
        <f>IF(AND(K661&lt;=1621,L661&gt;=1609),1,0)</f>
        <v>0</v>
      </c>
      <c r="BC661" s="162">
        <f>IF(AND(K661&lt;=1648,L661&gt;=1622),1,0)</f>
        <v>1</v>
      </c>
      <c r="BD661" s="162">
        <f>IF(AND(K661&lt;=1680,L661&gt;=1649),1,0)</f>
        <v>1</v>
      </c>
      <c r="BE661">
        <v>0</v>
      </c>
      <c r="BF661">
        <v>0</v>
      </c>
      <c r="BG661">
        <v>0</v>
      </c>
      <c r="BH661">
        <v>0</v>
      </c>
      <c r="BI661">
        <v>0</v>
      </c>
      <c r="BJ661"/>
      <c r="BK661"/>
      <c r="BL661"/>
      <c r="BM661"/>
      <c r="BN661"/>
    </row>
    <row r="662" spans="1:66" ht="12" customHeight="1">
      <c r="A662" s="118" t="s">
        <v>3511</v>
      </c>
      <c r="B662" s="118" t="s">
        <v>3512</v>
      </c>
      <c r="C662" s="242" t="s">
        <v>3510</v>
      </c>
      <c r="D662" s="245" t="s">
        <v>4163</v>
      </c>
      <c r="E662" s="246"/>
      <c r="F662" s="66" t="s">
        <v>74</v>
      </c>
      <c r="G662" s="66"/>
      <c r="H662"/>
      <c r="I662"/>
      <c r="J662" s="29">
        <v>0</v>
      </c>
      <c r="K662" s="114">
        <v>1649</v>
      </c>
      <c r="L662" s="115">
        <v>1653</v>
      </c>
      <c r="M662" s="240" t="str">
        <f>CONCATENATE(LEFT(K662,3),"0")</f>
        <v>1640</v>
      </c>
      <c r="N662" s="240" t="str">
        <f>CONCATENATE(LEFT(L662,3),"0")</f>
        <v>1650</v>
      </c>
      <c r="O662" s="30">
        <f>L662-K662</f>
        <v>4</v>
      </c>
      <c r="P662" s="27">
        <v>0</v>
      </c>
      <c r="Q662" s="27">
        <v>0</v>
      </c>
      <c r="R662"/>
      <c r="S662" s="248"/>
      <c r="T662" s="35" t="s">
        <v>103</v>
      </c>
      <c r="U662" s="104">
        <v>51.0167</v>
      </c>
      <c r="V662" s="124">
        <v>4.4667000000000003</v>
      </c>
      <c r="W662" s="32">
        <v>0</v>
      </c>
      <c r="X662" s="33">
        <v>0</v>
      </c>
      <c r="Y662" s="127">
        <v>0</v>
      </c>
      <c r="Z662" s="133"/>
      <c r="AA662" s="249"/>
      <c r="AB662"/>
      <c r="AC662"/>
      <c r="AD662" s="249"/>
      <c r="AE662"/>
      <c r="AF662" s="248"/>
      <c r="AG662" s="249"/>
      <c r="AH662"/>
      <c r="AI662" s="248"/>
      <c r="AJ662" s="249"/>
      <c r="AK662"/>
      <c r="AL662" s="248"/>
      <c r="AM662" s="251"/>
      <c r="AN662" s="250"/>
      <c r="AO662"/>
      <c r="AP662"/>
      <c r="AQ662"/>
      <c r="AR662"/>
      <c r="AS662"/>
      <c r="AT662" s="249"/>
      <c r="AU662" s="248"/>
      <c r="AV662" s="249"/>
      <c r="AW662" s="248"/>
      <c r="AX662" s="249"/>
      <c r="AY662" s="249">
        <v>1</v>
      </c>
      <c r="AZ662" s="162">
        <f>IF(AND(K662&lt;=1570,L662&gt;=1540),1,0)</f>
        <v>0</v>
      </c>
      <c r="BA662" s="162">
        <f>IF(AND(K662&lt;=1608,L662&gt;=1571),1,0)</f>
        <v>0</v>
      </c>
      <c r="BB662" s="162">
        <f>IF(AND(K662&lt;=1621,L662&gt;=1609),1,0)</f>
        <v>0</v>
      </c>
      <c r="BC662" s="162">
        <f>IF(AND(K662&lt;=1648,L662&gt;=1622),1,0)</f>
        <v>0</v>
      </c>
      <c r="BD662" s="162">
        <f>IF(AND(K662&lt;=1680,L662&gt;=1649),1,0)</f>
        <v>1</v>
      </c>
      <c r="BE662">
        <v>0</v>
      </c>
      <c r="BF662">
        <v>0</v>
      </c>
      <c r="BG662">
        <v>0</v>
      </c>
      <c r="BH662">
        <v>0</v>
      </c>
      <c r="BI662">
        <v>0</v>
      </c>
      <c r="BJ662"/>
      <c r="BK662"/>
      <c r="BL662"/>
      <c r="BM662"/>
      <c r="BN662"/>
    </row>
    <row r="663" spans="1:66" ht="12" customHeight="1">
      <c r="A663" s="118" t="s">
        <v>3514</v>
      </c>
      <c r="B663" s="118" t="s">
        <v>3515</v>
      </c>
      <c r="C663" s="244" t="s">
        <v>3513</v>
      </c>
      <c r="D663" s="245" t="s">
        <v>4163</v>
      </c>
      <c r="E663" s="245"/>
      <c r="F663" s="66" t="s">
        <v>43</v>
      </c>
      <c r="G663" s="66"/>
      <c r="H663"/>
      <c r="I663"/>
      <c r="J663" s="29">
        <v>0</v>
      </c>
      <c r="K663" s="114">
        <v>1649</v>
      </c>
      <c r="L663" s="115">
        <v>1653</v>
      </c>
      <c r="M663" s="240" t="str">
        <f>CONCATENATE(LEFT(K663,3),"0")</f>
        <v>1640</v>
      </c>
      <c r="N663" s="240" t="str">
        <f>CONCATENATE(LEFT(L663,3),"0")</f>
        <v>1650</v>
      </c>
      <c r="O663" s="30">
        <f>L663-K663</f>
        <v>4</v>
      </c>
      <c r="P663" s="27">
        <v>0</v>
      </c>
      <c r="Q663" s="27">
        <v>0</v>
      </c>
      <c r="R663"/>
      <c r="S663" s="248"/>
      <c r="T663" s="35" t="s">
        <v>103</v>
      </c>
      <c r="U663" s="104">
        <v>51.0167</v>
      </c>
      <c r="V663" s="124">
        <v>4.4667000000000003</v>
      </c>
      <c r="W663" s="32">
        <v>0</v>
      </c>
      <c r="X663" s="33">
        <v>0</v>
      </c>
      <c r="Y663" s="127">
        <v>0</v>
      </c>
      <c r="Z663" s="133"/>
      <c r="AA663" s="249"/>
      <c r="AB663"/>
      <c r="AC663"/>
      <c r="AD663" s="249"/>
      <c r="AE663"/>
      <c r="AF663" s="248"/>
      <c r="AG663" s="249"/>
      <c r="AH663"/>
      <c r="AI663" s="248"/>
      <c r="AJ663" s="249"/>
      <c r="AK663"/>
      <c r="AL663" s="248"/>
      <c r="AM663" s="251"/>
      <c r="AN663" s="250"/>
      <c r="AO663"/>
      <c r="AP663"/>
      <c r="AQ663"/>
      <c r="AR663"/>
      <c r="AS663"/>
      <c r="AT663" s="249"/>
      <c r="AU663" s="248"/>
      <c r="AV663" s="249"/>
      <c r="AW663" s="248"/>
      <c r="AX663" s="249"/>
      <c r="AY663" s="249">
        <v>1</v>
      </c>
      <c r="AZ663" s="162">
        <f>IF(AND(K663&lt;=1570,L663&gt;=1540),1,0)</f>
        <v>0</v>
      </c>
      <c r="BA663" s="162">
        <f>IF(AND(K663&lt;=1608,L663&gt;=1571),1,0)</f>
        <v>0</v>
      </c>
      <c r="BB663" s="162">
        <f>IF(AND(K663&lt;=1621,L663&gt;=1609),1,0)</f>
        <v>0</v>
      </c>
      <c r="BC663" s="162">
        <f>IF(AND(K663&lt;=1648,L663&gt;=1622),1,0)</f>
        <v>0</v>
      </c>
      <c r="BD663" s="162">
        <f>IF(AND(K663&lt;=1680,L663&gt;=1649),1,0)</f>
        <v>1</v>
      </c>
      <c r="BE663">
        <v>0</v>
      </c>
      <c r="BF663">
        <v>0</v>
      </c>
      <c r="BG663">
        <v>0</v>
      </c>
      <c r="BH663">
        <v>0</v>
      </c>
      <c r="BI663">
        <v>0</v>
      </c>
      <c r="BJ663"/>
      <c r="BK663"/>
      <c r="BL663"/>
      <c r="BM663"/>
      <c r="BN663"/>
    </row>
    <row r="664" spans="1:66" ht="12" customHeight="1">
      <c r="A664" s="118" t="s">
        <v>3517</v>
      </c>
      <c r="B664" s="118" t="s">
        <v>1938</v>
      </c>
      <c r="C664" s="242" t="s">
        <v>3516</v>
      </c>
      <c r="D664" s="245" t="s">
        <v>4163</v>
      </c>
      <c r="E664" s="246"/>
      <c r="F664" s="66" t="s">
        <v>43</v>
      </c>
      <c r="G664" s="66"/>
      <c r="H664"/>
      <c r="I664"/>
      <c r="J664" s="29">
        <v>0</v>
      </c>
      <c r="K664" s="114">
        <v>1649</v>
      </c>
      <c r="L664" s="115">
        <v>1653</v>
      </c>
      <c r="M664" s="240" t="str">
        <f>CONCATENATE(LEFT(K664,3),"0")</f>
        <v>1640</v>
      </c>
      <c r="N664" s="240" t="str">
        <f>CONCATENATE(LEFT(L664,3),"0")</f>
        <v>1650</v>
      </c>
      <c r="O664" s="30">
        <f>L664-K664</f>
        <v>4</v>
      </c>
      <c r="P664" s="27">
        <v>0</v>
      </c>
      <c r="Q664" s="27">
        <v>0</v>
      </c>
      <c r="R664"/>
      <c r="S664" s="248"/>
      <c r="T664" s="35" t="s">
        <v>103</v>
      </c>
      <c r="U664" s="104">
        <v>51.0167</v>
      </c>
      <c r="V664" s="124">
        <v>4.4667000000000003</v>
      </c>
      <c r="W664" s="32">
        <v>0</v>
      </c>
      <c r="X664" s="33">
        <v>0</v>
      </c>
      <c r="Y664" s="127">
        <v>0</v>
      </c>
      <c r="Z664" s="133"/>
      <c r="AA664" s="249"/>
      <c r="AB664"/>
      <c r="AC664"/>
      <c r="AD664" s="249"/>
      <c r="AE664"/>
      <c r="AF664" s="248"/>
      <c r="AG664" s="249"/>
      <c r="AH664"/>
      <c r="AI664" s="248"/>
      <c r="AJ664" s="249"/>
      <c r="AK664"/>
      <c r="AL664" s="248"/>
      <c r="AM664" s="251"/>
      <c r="AN664" s="250"/>
      <c r="AO664"/>
      <c r="AP664"/>
      <c r="AQ664"/>
      <c r="AR664"/>
      <c r="AS664"/>
      <c r="AT664" s="249"/>
      <c r="AU664" s="248"/>
      <c r="AV664" s="249"/>
      <c r="AW664" s="248"/>
      <c r="AX664" s="249"/>
      <c r="AY664" s="249">
        <v>1</v>
      </c>
      <c r="AZ664" s="162">
        <f>IF(AND(K664&lt;=1570,L664&gt;=1540),1,0)</f>
        <v>0</v>
      </c>
      <c r="BA664" s="162">
        <f>IF(AND(K664&lt;=1608,L664&gt;=1571),1,0)</f>
        <v>0</v>
      </c>
      <c r="BB664" s="162">
        <f>IF(AND(K664&lt;=1621,L664&gt;=1609),1,0)</f>
        <v>0</v>
      </c>
      <c r="BC664" s="162">
        <f>IF(AND(K664&lt;=1648,L664&gt;=1622),1,0)</f>
        <v>0</v>
      </c>
      <c r="BD664" s="162">
        <f>IF(AND(K664&lt;=1680,L664&gt;=1649),1,0)</f>
        <v>1</v>
      </c>
      <c r="BE664">
        <v>0</v>
      </c>
      <c r="BF664">
        <v>0</v>
      </c>
      <c r="BG664">
        <v>0</v>
      </c>
      <c r="BH664">
        <v>0</v>
      </c>
      <c r="BI664">
        <v>0</v>
      </c>
      <c r="BJ664"/>
      <c r="BK664"/>
      <c r="BL664"/>
      <c r="BM664"/>
      <c r="BN664"/>
    </row>
    <row r="665" spans="1:66" ht="12" customHeight="1">
      <c r="A665" s="118" t="s">
        <v>3519</v>
      </c>
      <c r="B665" s="118" t="s">
        <v>3520</v>
      </c>
      <c r="C665" s="242" t="s">
        <v>3518</v>
      </c>
      <c r="D665" s="245" t="s">
        <v>4163</v>
      </c>
      <c r="E665" s="246"/>
      <c r="F665" s="66" t="s">
        <v>74</v>
      </c>
      <c r="G665" s="66"/>
      <c r="H665"/>
      <c r="I665"/>
      <c r="J665" s="29">
        <v>0</v>
      </c>
      <c r="K665" s="114">
        <v>1650</v>
      </c>
      <c r="L665" s="115">
        <v>1654</v>
      </c>
      <c r="M665" s="240" t="str">
        <f>CONCATENATE(LEFT(K665,3),"0")</f>
        <v>1650</v>
      </c>
      <c r="N665" s="240" t="str">
        <f>CONCATENATE(LEFT(L665,3),"0")</f>
        <v>1650</v>
      </c>
      <c r="O665" s="30">
        <f>L665-K665</f>
        <v>4</v>
      </c>
      <c r="P665" s="27">
        <v>0</v>
      </c>
      <c r="Q665" s="27">
        <v>0</v>
      </c>
      <c r="R665"/>
      <c r="S665" s="248"/>
      <c r="T665" s="35" t="s">
        <v>103</v>
      </c>
      <c r="U665" s="104">
        <v>51.0167</v>
      </c>
      <c r="V665" s="124">
        <v>4.4667000000000003</v>
      </c>
      <c r="W665" s="32">
        <v>0</v>
      </c>
      <c r="X665" s="33">
        <v>0</v>
      </c>
      <c r="Y665" s="127">
        <v>0</v>
      </c>
      <c r="Z665" s="133"/>
      <c r="AA665" s="249"/>
      <c r="AB665"/>
      <c r="AC665"/>
      <c r="AD665" s="249"/>
      <c r="AE665"/>
      <c r="AF665" s="248"/>
      <c r="AG665" s="249"/>
      <c r="AH665"/>
      <c r="AI665" s="248"/>
      <c r="AJ665" s="249"/>
      <c r="AK665"/>
      <c r="AL665" s="248"/>
      <c r="AM665" s="251"/>
      <c r="AN665" s="250"/>
      <c r="AO665"/>
      <c r="AP665"/>
      <c r="AQ665"/>
      <c r="AR665"/>
      <c r="AS665"/>
      <c r="AT665" s="249"/>
      <c r="AU665" s="248"/>
      <c r="AV665" s="249"/>
      <c r="AW665" s="248"/>
      <c r="AX665" s="249"/>
      <c r="AY665" s="249">
        <v>1</v>
      </c>
      <c r="AZ665" s="162">
        <f>IF(AND(K665&lt;=1570,L665&gt;=1540),1,0)</f>
        <v>0</v>
      </c>
      <c r="BA665" s="162">
        <f>IF(AND(K665&lt;=1608,L665&gt;=1571),1,0)</f>
        <v>0</v>
      </c>
      <c r="BB665" s="162">
        <f>IF(AND(K665&lt;=1621,L665&gt;=1609),1,0)</f>
        <v>0</v>
      </c>
      <c r="BC665" s="162">
        <f>IF(AND(K665&lt;=1648,L665&gt;=1622),1,0)</f>
        <v>0</v>
      </c>
      <c r="BD665" s="162">
        <f>IF(AND(K665&lt;=1680,L665&gt;=1649),1,0)</f>
        <v>1</v>
      </c>
      <c r="BE665">
        <v>0</v>
      </c>
      <c r="BF665">
        <v>0</v>
      </c>
      <c r="BG665">
        <v>0</v>
      </c>
      <c r="BH665">
        <v>0</v>
      </c>
      <c r="BI665">
        <v>0</v>
      </c>
      <c r="BJ665"/>
      <c r="BK665"/>
      <c r="BL665"/>
      <c r="BM665"/>
      <c r="BN665"/>
    </row>
    <row r="666" spans="1:66" ht="12" customHeight="1">
      <c r="A666" s="116" t="s">
        <v>3522</v>
      </c>
      <c r="B666" s="118" t="s">
        <v>3523</v>
      </c>
      <c r="C666" s="244" t="s">
        <v>3521</v>
      </c>
      <c r="D666" s="245" t="s">
        <v>4163</v>
      </c>
      <c r="E666" s="245"/>
      <c r="F666" s="66" t="s">
        <v>74</v>
      </c>
      <c r="G666" s="66"/>
      <c r="H666"/>
      <c r="I666"/>
      <c r="J666" s="29">
        <v>0</v>
      </c>
      <c r="K666" s="114">
        <v>1650</v>
      </c>
      <c r="L666" s="115">
        <v>1654</v>
      </c>
      <c r="M666" s="240" t="str">
        <f>CONCATENATE(LEFT(K666,3),"0")</f>
        <v>1650</v>
      </c>
      <c r="N666" s="240" t="str">
        <f>CONCATENATE(LEFT(L666,3),"0")</f>
        <v>1650</v>
      </c>
      <c r="O666" s="30">
        <f>L666-K666</f>
        <v>4</v>
      </c>
      <c r="P666" s="27">
        <v>0</v>
      </c>
      <c r="Q666" s="27">
        <v>0</v>
      </c>
      <c r="R666"/>
      <c r="S666" s="248"/>
      <c r="T666" s="35" t="s">
        <v>103</v>
      </c>
      <c r="U666" s="104">
        <v>51.0167</v>
      </c>
      <c r="V666" s="124">
        <v>4.4667000000000003</v>
      </c>
      <c r="W666" s="32">
        <v>0</v>
      </c>
      <c r="X666" s="33">
        <v>0</v>
      </c>
      <c r="Y666" s="127">
        <v>0</v>
      </c>
      <c r="Z666" s="133"/>
      <c r="AA666" s="249"/>
      <c r="AB666"/>
      <c r="AC666"/>
      <c r="AD666" s="249"/>
      <c r="AE666"/>
      <c r="AF666" s="248"/>
      <c r="AG666" s="249"/>
      <c r="AH666"/>
      <c r="AI666" s="248"/>
      <c r="AJ666" s="249"/>
      <c r="AK666"/>
      <c r="AL666" s="248"/>
      <c r="AM666" s="251"/>
      <c r="AN666" s="250"/>
      <c r="AO666"/>
      <c r="AP666"/>
      <c r="AQ666"/>
      <c r="AR666"/>
      <c r="AS666"/>
      <c r="AT666" s="249"/>
      <c r="AU666" s="248"/>
      <c r="AV666" s="249"/>
      <c r="AW666" s="248"/>
      <c r="AX666" s="249"/>
      <c r="AY666" s="249">
        <v>1</v>
      </c>
      <c r="AZ666" s="162">
        <f>IF(AND(K666&lt;=1570,L666&gt;=1540),1,0)</f>
        <v>0</v>
      </c>
      <c r="BA666" s="162">
        <f>IF(AND(K666&lt;=1608,L666&gt;=1571),1,0)</f>
        <v>0</v>
      </c>
      <c r="BB666" s="162">
        <f>IF(AND(K666&lt;=1621,L666&gt;=1609),1,0)</f>
        <v>0</v>
      </c>
      <c r="BC666" s="162">
        <f>IF(AND(K666&lt;=1648,L666&gt;=1622),1,0)</f>
        <v>0</v>
      </c>
      <c r="BD666" s="162">
        <f>IF(AND(K666&lt;=1680,L666&gt;=1649),1,0)</f>
        <v>1</v>
      </c>
      <c r="BE666">
        <v>0</v>
      </c>
      <c r="BF666">
        <v>0</v>
      </c>
      <c r="BG666">
        <v>0</v>
      </c>
      <c r="BH666">
        <v>0</v>
      </c>
      <c r="BI666">
        <v>0</v>
      </c>
      <c r="BJ666"/>
      <c r="BK666"/>
      <c r="BL666"/>
      <c r="BM666"/>
      <c r="BN666"/>
    </row>
    <row r="667" spans="1:66" ht="12" customHeight="1">
      <c r="A667" s="116" t="s">
        <v>3526</v>
      </c>
      <c r="B667" s="118" t="s">
        <v>3527</v>
      </c>
      <c r="C667" s="244" t="s">
        <v>3525</v>
      </c>
      <c r="D667" s="245" t="s">
        <v>4163</v>
      </c>
      <c r="E667" s="245"/>
      <c r="F667" s="66" t="s">
        <v>43</v>
      </c>
      <c r="G667" s="66"/>
      <c r="H667"/>
      <c r="I667"/>
      <c r="J667" s="29">
        <v>0</v>
      </c>
      <c r="K667" s="114">
        <v>1650</v>
      </c>
      <c r="L667" s="115">
        <v>1654</v>
      </c>
      <c r="M667" s="240" t="str">
        <f>CONCATENATE(LEFT(K667,3),"0")</f>
        <v>1650</v>
      </c>
      <c r="N667" s="240" t="str">
        <f>CONCATENATE(LEFT(L667,3),"0")</f>
        <v>1650</v>
      </c>
      <c r="O667" s="30">
        <f>L667-K667</f>
        <v>4</v>
      </c>
      <c r="P667" s="27">
        <v>0</v>
      </c>
      <c r="Q667" s="27">
        <v>0</v>
      </c>
      <c r="R667"/>
      <c r="S667" s="248"/>
      <c r="T667" s="35" t="s">
        <v>103</v>
      </c>
      <c r="U667" s="104">
        <v>51.0167</v>
      </c>
      <c r="V667" s="124">
        <v>4.4667000000000003</v>
      </c>
      <c r="W667" s="32">
        <v>0</v>
      </c>
      <c r="X667" s="33">
        <v>0</v>
      </c>
      <c r="Y667" s="127">
        <v>0</v>
      </c>
      <c r="Z667" s="133"/>
      <c r="AA667" s="249"/>
      <c r="AB667"/>
      <c r="AC667"/>
      <c r="AD667" s="249"/>
      <c r="AE667"/>
      <c r="AF667" s="248"/>
      <c r="AG667" s="249"/>
      <c r="AH667"/>
      <c r="AI667" s="248"/>
      <c r="AJ667" s="249"/>
      <c r="AK667"/>
      <c r="AL667" s="248"/>
      <c r="AM667" s="251"/>
      <c r="AN667" s="250"/>
      <c r="AO667"/>
      <c r="AP667"/>
      <c r="AQ667"/>
      <c r="AR667"/>
      <c r="AS667"/>
      <c r="AT667" s="249"/>
      <c r="AU667" s="248"/>
      <c r="AV667" s="249"/>
      <c r="AW667" s="248"/>
      <c r="AX667" s="249"/>
      <c r="AY667" s="249">
        <v>1</v>
      </c>
      <c r="AZ667" s="162">
        <f>IF(AND(K667&lt;=1570,L667&gt;=1540),1,0)</f>
        <v>0</v>
      </c>
      <c r="BA667" s="162">
        <f>IF(AND(K667&lt;=1608,L667&gt;=1571),1,0)</f>
        <v>0</v>
      </c>
      <c r="BB667" s="162">
        <f>IF(AND(K667&lt;=1621,L667&gt;=1609),1,0)</f>
        <v>0</v>
      </c>
      <c r="BC667" s="162">
        <f>IF(AND(K667&lt;=1648,L667&gt;=1622),1,0)</f>
        <v>0</v>
      </c>
      <c r="BD667" s="162">
        <f>IF(AND(K667&lt;=1680,L667&gt;=1649),1,0)</f>
        <v>1</v>
      </c>
      <c r="BE667">
        <v>0</v>
      </c>
      <c r="BF667">
        <v>0</v>
      </c>
      <c r="BG667">
        <v>0</v>
      </c>
      <c r="BH667">
        <v>0</v>
      </c>
      <c r="BI667">
        <v>0</v>
      </c>
      <c r="BJ667"/>
      <c r="BK667"/>
      <c r="BL667"/>
      <c r="BM667"/>
      <c r="BN667"/>
    </row>
    <row r="668" spans="1:66" ht="12" customHeight="1">
      <c r="A668" s="116" t="s">
        <v>3529</v>
      </c>
      <c r="B668" s="118" t="s">
        <v>3530</v>
      </c>
      <c r="C668" s="242" t="s">
        <v>3528</v>
      </c>
      <c r="D668" s="245" t="s">
        <v>4163</v>
      </c>
      <c r="E668" s="246"/>
      <c r="F668" s="66" t="s">
        <v>43</v>
      </c>
      <c r="G668" s="66"/>
      <c r="H668"/>
      <c r="I668"/>
      <c r="J668" s="29">
        <v>0</v>
      </c>
      <c r="K668" s="114">
        <v>1650</v>
      </c>
      <c r="L668" s="115">
        <v>1654</v>
      </c>
      <c r="M668" s="240" t="str">
        <f>CONCATENATE(LEFT(K668,3),"0")</f>
        <v>1650</v>
      </c>
      <c r="N668" s="240" t="str">
        <f>CONCATENATE(LEFT(L668,3),"0")</f>
        <v>1650</v>
      </c>
      <c r="O668" s="30">
        <f>L668-K668</f>
        <v>4</v>
      </c>
      <c r="P668" s="27">
        <v>0</v>
      </c>
      <c r="Q668" s="27">
        <v>0</v>
      </c>
      <c r="R668"/>
      <c r="S668" s="248"/>
      <c r="T668" s="35" t="s">
        <v>103</v>
      </c>
      <c r="U668" s="104">
        <v>51.0167</v>
      </c>
      <c r="V668" s="124">
        <v>4.4667000000000003</v>
      </c>
      <c r="W668" s="32">
        <v>0</v>
      </c>
      <c r="X668" s="33">
        <v>0</v>
      </c>
      <c r="Y668" s="127">
        <v>0</v>
      </c>
      <c r="Z668" s="133"/>
      <c r="AA668" s="249"/>
      <c r="AB668"/>
      <c r="AC668"/>
      <c r="AD668" s="249"/>
      <c r="AE668"/>
      <c r="AF668" s="248"/>
      <c r="AG668" s="249"/>
      <c r="AH668"/>
      <c r="AI668" s="248"/>
      <c r="AJ668" s="249"/>
      <c r="AK668"/>
      <c r="AL668" s="248"/>
      <c r="AM668" s="251"/>
      <c r="AN668" s="250"/>
      <c r="AO668"/>
      <c r="AP668"/>
      <c r="AQ668"/>
      <c r="AR668"/>
      <c r="AS668"/>
      <c r="AT668" s="249"/>
      <c r="AU668" s="248"/>
      <c r="AV668" s="249"/>
      <c r="AW668" s="248"/>
      <c r="AX668" s="249"/>
      <c r="AY668" s="249">
        <v>1</v>
      </c>
      <c r="AZ668" s="162">
        <f>IF(AND(K668&lt;=1570,L668&gt;=1540),1,0)</f>
        <v>0</v>
      </c>
      <c r="BA668" s="162">
        <f>IF(AND(K668&lt;=1608,L668&gt;=1571),1,0)</f>
        <v>0</v>
      </c>
      <c r="BB668" s="162">
        <f>IF(AND(K668&lt;=1621,L668&gt;=1609),1,0)</f>
        <v>0</v>
      </c>
      <c r="BC668" s="162">
        <f>IF(AND(K668&lt;=1648,L668&gt;=1622),1,0)</f>
        <v>0</v>
      </c>
      <c r="BD668" s="162">
        <f>IF(AND(K668&lt;=1680,L668&gt;=1649),1,0)</f>
        <v>1</v>
      </c>
      <c r="BE668">
        <v>0</v>
      </c>
      <c r="BF668">
        <v>0</v>
      </c>
      <c r="BG668">
        <v>0</v>
      </c>
      <c r="BH668">
        <v>0</v>
      </c>
      <c r="BI668">
        <v>0</v>
      </c>
      <c r="BJ668"/>
      <c r="BK668"/>
      <c r="BL668"/>
      <c r="BM668"/>
      <c r="BN668"/>
    </row>
    <row r="669" spans="1:66" ht="12" customHeight="1">
      <c r="A669" s="116" t="s">
        <v>3532</v>
      </c>
      <c r="B669" s="118" t="s">
        <v>1899</v>
      </c>
      <c r="C669" s="244" t="s">
        <v>3531</v>
      </c>
      <c r="D669" s="245" t="s">
        <v>4163</v>
      </c>
      <c r="E669" s="245"/>
      <c r="F669" s="66" t="s">
        <v>156</v>
      </c>
      <c r="G669" s="66"/>
      <c r="H669"/>
      <c r="I669"/>
      <c r="J669" s="29">
        <v>0</v>
      </c>
      <c r="K669" s="114">
        <v>1650</v>
      </c>
      <c r="L669" s="115">
        <v>1654</v>
      </c>
      <c r="M669" s="240" t="str">
        <f>CONCATENATE(LEFT(K669,3),"0")</f>
        <v>1650</v>
      </c>
      <c r="N669" s="240" t="str">
        <f>CONCATENATE(LEFT(L669,3),"0")</f>
        <v>1650</v>
      </c>
      <c r="O669" s="30">
        <f>L669-K669</f>
        <v>4</v>
      </c>
      <c r="P669" s="27">
        <v>0</v>
      </c>
      <c r="Q669" s="27">
        <v>0</v>
      </c>
      <c r="R669"/>
      <c r="S669" s="248"/>
      <c r="T669" s="35" t="s">
        <v>103</v>
      </c>
      <c r="U669" s="104">
        <v>51.0167</v>
      </c>
      <c r="V669" s="124">
        <v>4.4667000000000003</v>
      </c>
      <c r="W669" s="32">
        <v>0</v>
      </c>
      <c r="X669" s="33">
        <v>0</v>
      </c>
      <c r="Y669" s="127">
        <v>0</v>
      </c>
      <c r="Z669" s="133"/>
      <c r="AA669" s="249"/>
      <c r="AB669"/>
      <c r="AC669"/>
      <c r="AD669" s="249"/>
      <c r="AE669"/>
      <c r="AF669" s="248"/>
      <c r="AG669" s="249"/>
      <c r="AH669"/>
      <c r="AI669" s="248"/>
      <c r="AJ669" s="249"/>
      <c r="AK669"/>
      <c r="AL669" s="248"/>
      <c r="AM669" s="251"/>
      <c r="AN669" s="250"/>
      <c r="AO669"/>
      <c r="AP669"/>
      <c r="AQ669"/>
      <c r="AR669"/>
      <c r="AS669"/>
      <c r="AT669" s="249"/>
      <c r="AU669" s="248"/>
      <c r="AV669" s="249"/>
      <c r="AW669" s="248"/>
      <c r="AX669" s="249"/>
      <c r="AY669" s="249">
        <v>1</v>
      </c>
      <c r="AZ669" s="162">
        <f>IF(AND(K669&lt;=1570,L669&gt;=1540),1,0)</f>
        <v>0</v>
      </c>
      <c r="BA669" s="162">
        <f>IF(AND(K669&lt;=1608,L669&gt;=1571),1,0)</f>
        <v>0</v>
      </c>
      <c r="BB669" s="162">
        <f>IF(AND(K669&lt;=1621,L669&gt;=1609),1,0)</f>
        <v>0</v>
      </c>
      <c r="BC669" s="162">
        <f>IF(AND(K669&lt;=1648,L669&gt;=1622),1,0)</f>
        <v>0</v>
      </c>
      <c r="BD669" s="162">
        <f>IF(AND(K669&lt;=1680,L669&gt;=1649),1,0)</f>
        <v>1</v>
      </c>
      <c r="BE669">
        <v>0</v>
      </c>
      <c r="BF669">
        <v>0</v>
      </c>
      <c r="BG669">
        <v>0</v>
      </c>
      <c r="BH669">
        <v>0</v>
      </c>
      <c r="BI669">
        <v>0</v>
      </c>
      <c r="BJ669"/>
      <c r="BK669"/>
      <c r="BL669"/>
      <c r="BM669"/>
      <c r="BN669"/>
    </row>
    <row r="670" spans="1:66" customFormat="1" ht="15">
      <c r="A670" s="241" t="s">
        <v>3534</v>
      </c>
      <c r="B670" s="241" t="s">
        <v>3460</v>
      </c>
      <c r="C670" s="263" t="s">
        <v>3533</v>
      </c>
      <c r="D670" s="262" t="s">
        <v>4163</v>
      </c>
      <c r="E670" s="263"/>
      <c r="F670" s="66" t="s">
        <v>74</v>
      </c>
      <c r="G670" s="66"/>
      <c r="J670" s="29">
        <v>0</v>
      </c>
      <c r="K670" s="114">
        <v>1651</v>
      </c>
      <c r="L670" s="115">
        <v>1655</v>
      </c>
      <c r="M670" s="240" t="str">
        <f>CONCATENATE(LEFT(K670,3),"0")</f>
        <v>1650</v>
      </c>
      <c r="N670" s="240" t="str">
        <f>CONCATENATE(LEFT(L670,3),"0")</f>
        <v>1650</v>
      </c>
      <c r="O670" s="30">
        <f>L670-K670</f>
        <v>4</v>
      </c>
      <c r="P670" s="27">
        <v>0</v>
      </c>
      <c r="Q670" s="27">
        <v>0</v>
      </c>
      <c r="S670" s="265"/>
      <c r="T670" s="35" t="s">
        <v>103</v>
      </c>
      <c r="U670" s="104">
        <v>51.0167</v>
      </c>
      <c r="V670" s="124">
        <v>4.4667000000000003</v>
      </c>
      <c r="W670" s="32">
        <v>0</v>
      </c>
      <c r="X670" s="33">
        <v>0</v>
      </c>
      <c r="Y670" s="127">
        <v>0</v>
      </c>
      <c r="Z670" s="133"/>
      <c r="AA670" s="265"/>
      <c r="AD670" s="265"/>
      <c r="AF670" s="265"/>
      <c r="AG670" s="265"/>
      <c r="AI670" s="265"/>
      <c r="AJ670" s="265"/>
      <c r="AL670" s="265"/>
      <c r="AM670" s="265"/>
      <c r="AN670" s="267"/>
      <c r="AT670" s="265"/>
      <c r="AU670" s="265"/>
      <c r="AV670" s="265"/>
      <c r="AW670" s="265"/>
      <c r="AX670" s="265"/>
      <c r="AY670" s="265">
        <v>1</v>
      </c>
      <c r="AZ670" s="162">
        <f>IF(AND(K670&lt;=1570,L670&gt;=1540),1,0)</f>
        <v>0</v>
      </c>
      <c r="BA670" s="162">
        <f>IF(AND(K670&lt;=1608,L670&gt;=1571),1,0)</f>
        <v>0</v>
      </c>
      <c r="BB670" s="162">
        <f>IF(AND(K670&lt;=1621,L670&gt;=1609),1,0)</f>
        <v>0</v>
      </c>
      <c r="BC670" s="162">
        <f>IF(AND(K670&lt;=1648,L670&gt;=1622),1,0)</f>
        <v>0</v>
      </c>
      <c r="BD670" s="162">
        <f>IF(AND(K670&lt;=1680,L670&gt;=1649),1,0)</f>
        <v>1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6" customFormat="1" ht="15">
      <c r="A671" s="241" t="s">
        <v>3536</v>
      </c>
      <c r="B671" s="241" t="s">
        <v>3537</v>
      </c>
      <c r="C671" s="262" t="s">
        <v>3535</v>
      </c>
      <c r="D671" s="262" t="s">
        <v>4163</v>
      </c>
      <c r="E671" s="262"/>
      <c r="F671" s="66" t="s">
        <v>74</v>
      </c>
      <c r="G671" s="66"/>
      <c r="J671" s="29">
        <v>0</v>
      </c>
      <c r="K671" s="114">
        <v>1651</v>
      </c>
      <c r="L671" s="115">
        <v>1655</v>
      </c>
      <c r="M671" s="240" t="str">
        <f>CONCATENATE(LEFT(K671,3),"0")</f>
        <v>1650</v>
      </c>
      <c r="N671" s="240" t="str">
        <f>CONCATENATE(LEFT(L671,3),"0")</f>
        <v>1650</v>
      </c>
      <c r="O671" s="30">
        <f>L671-K671</f>
        <v>4</v>
      </c>
      <c r="P671" s="27">
        <v>0</v>
      </c>
      <c r="Q671" s="27">
        <v>0</v>
      </c>
      <c r="S671" s="265"/>
      <c r="T671" s="35" t="s">
        <v>103</v>
      </c>
      <c r="U671" s="104">
        <v>51.0167</v>
      </c>
      <c r="V671" s="124">
        <v>4.4667000000000003</v>
      </c>
      <c r="W671" s="32">
        <v>0</v>
      </c>
      <c r="X671" s="33">
        <v>0</v>
      </c>
      <c r="Y671" s="127">
        <v>0</v>
      </c>
      <c r="Z671" s="133"/>
      <c r="AA671" s="265"/>
      <c r="AD671" s="265"/>
      <c r="AF671" s="265"/>
      <c r="AG671" s="265"/>
      <c r="AI671" s="265"/>
      <c r="AJ671" s="265"/>
      <c r="AL671" s="265"/>
      <c r="AM671" s="265"/>
      <c r="AN671" s="267"/>
      <c r="AT671" s="265"/>
      <c r="AU671" s="265"/>
      <c r="AV671" s="265"/>
      <c r="AW671" s="265"/>
      <c r="AX671" s="265"/>
      <c r="AY671" s="265">
        <v>1</v>
      </c>
      <c r="AZ671" s="162">
        <f>IF(AND(K671&lt;=1570,L671&gt;=1540),1,0)</f>
        <v>0</v>
      </c>
      <c r="BA671" s="162">
        <f>IF(AND(K671&lt;=1608,L671&gt;=1571),1,0)</f>
        <v>0</v>
      </c>
      <c r="BB671" s="162">
        <f>IF(AND(K671&lt;=1621,L671&gt;=1609),1,0)</f>
        <v>0</v>
      </c>
      <c r="BC671" s="162">
        <f>IF(AND(K671&lt;=1648,L671&gt;=1622),1,0)</f>
        <v>0</v>
      </c>
      <c r="BD671" s="162">
        <f>IF(AND(K671&lt;=1680,L671&gt;=1649),1,0)</f>
        <v>1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6" customFormat="1" ht="15">
      <c r="A672" s="241" t="s">
        <v>3540</v>
      </c>
      <c r="B672" s="241" t="s">
        <v>3541</v>
      </c>
      <c r="C672" s="262" t="s">
        <v>3539</v>
      </c>
      <c r="D672" s="262" t="s">
        <v>4163</v>
      </c>
      <c r="E672" s="262"/>
      <c r="F672" s="66" t="s">
        <v>43</v>
      </c>
      <c r="G672" s="66"/>
      <c r="J672" s="29">
        <v>0</v>
      </c>
      <c r="K672" s="114">
        <v>1651</v>
      </c>
      <c r="L672" s="115">
        <v>1655</v>
      </c>
      <c r="M672" s="240" t="str">
        <f>CONCATENATE(LEFT(K672,3),"0")</f>
        <v>1650</v>
      </c>
      <c r="N672" s="240" t="str">
        <f>CONCATENATE(LEFT(L672,3),"0")</f>
        <v>1650</v>
      </c>
      <c r="O672" s="30">
        <f>L672-K672</f>
        <v>4</v>
      </c>
      <c r="P672" s="27">
        <v>0</v>
      </c>
      <c r="Q672" s="27">
        <v>0</v>
      </c>
      <c r="S672" s="265"/>
      <c r="T672" s="35" t="s">
        <v>103</v>
      </c>
      <c r="U672" s="104">
        <v>51.0167</v>
      </c>
      <c r="V672" s="124">
        <v>4.4667000000000003</v>
      </c>
      <c r="W672" s="32">
        <v>0</v>
      </c>
      <c r="X672" s="33">
        <v>0</v>
      </c>
      <c r="Y672" s="127">
        <v>0</v>
      </c>
      <c r="Z672" s="133"/>
      <c r="AA672" s="265"/>
      <c r="AD672" s="265"/>
      <c r="AF672" s="265"/>
      <c r="AG672" s="265"/>
      <c r="AI672" s="265"/>
      <c r="AJ672" s="265"/>
      <c r="AL672" s="265"/>
      <c r="AM672" s="265"/>
      <c r="AN672" s="267"/>
      <c r="AT672" s="265"/>
      <c r="AU672" s="265"/>
      <c r="AV672" s="265"/>
      <c r="AW672" s="265"/>
      <c r="AX672" s="265"/>
      <c r="AY672" s="265">
        <v>1</v>
      </c>
      <c r="AZ672" s="162">
        <f>IF(AND(K672&lt;=1570,L672&gt;=1540),1,0)</f>
        <v>0</v>
      </c>
      <c r="BA672" s="162">
        <f>IF(AND(K672&lt;=1608,L672&gt;=1571),1,0)</f>
        <v>0</v>
      </c>
      <c r="BB672" s="162">
        <f>IF(AND(K672&lt;=1621,L672&gt;=1609),1,0)</f>
        <v>0</v>
      </c>
      <c r="BC672" s="162">
        <f>IF(AND(K672&lt;=1648,L672&gt;=1622),1,0)</f>
        <v>0</v>
      </c>
      <c r="BD672" s="162">
        <f>IF(AND(K672&lt;=1680,L672&gt;=1649),1,0)</f>
        <v>1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 customFormat="1" ht="15">
      <c r="A673" s="116" t="s">
        <v>3543</v>
      </c>
      <c r="B673" s="116" t="s">
        <v>3544</v>
      </c>
      <c r="C673" s="117" t="s">
        <v>3542</v>
      </c>
      <c r="D673" s="113" t="s">
        <v>4163</v>
      </c>
      <c r="E673" s="117"/>
      <c r="F673" s="66" t="s">
        <v>156</v>
      </c>
      <c r="G673" s="66"/>
      <c r="J673" s="29">
        <v>0</v>
      </c>
      <c r="K673" s="114">
        <v>1651</v>
      </c>
      <c r="L673" s="115">
        <v>1655</v>
      </c>
      <c r="M673" s="240" t="str">
        <f>CONCATENATE(LEFT(K673,3),"0")</f>
        <v>1650</v>
      </c>
      <c r="N673" s="240" t="str">
        <f>CONCATENATE(LEFT(L673,3),"0")</f>
        <v>1650</v>
      </c>
      <c r="O673" s="30">
        <f>L673-K673</f>
        <v>4</v>
      </c>
      <c r="P673" s="27">
        <v>0</v>
      </c>
      <c r="Q673" s="27">
        <v>0</v>
      </c>
      <c r="T673" s="35" t="s">
        <v>103</v>
      </c>
      <c r="U673" s="104">
        <v>51.0167</v>
      </c>
      <c r="V673" s="124">
        <v>4.4667000000000003</v>
      </c>
      <c r="W673" s="32">
        <v>0</v>
      </c>
      <c r="X673" s="33">
        <v>0</v>
      </c>
      <c r="Y673" s="127">
        <v>0</v>
      </c>
      <c r="Z673" s="133"/>
      <c r="AN673" s="189"/>
      <c r="AY673">
        <v>1</v>
      </c>
      <c r="AZ673" s="162">
        <f>IF(AND(K673&lt;=1570,L673&gt;=1540),1,0)</f>
        <v>0</v>
      </c>
      <c r="BA673" s="162">
        <f>IF(AND(K673&lt;=1608,L673&gt;=1571),1,0)</f>
        <v>0</v>
      </c>
      <c r="BB673" s="162">
        <f>IF(AND(K673&lt;=1621,L673&gt;=1609),1,0)</f>
        <v>0</v>
      </c>
      <c r="BC673" s="162">
        <f>IF(AND(K673&lt;=1648,L673&gt;=1622),1,0)</f>
        <v>0</v>
      </c>
      <c r="BD673" s="162">
        <f>IF(AND(K673&lt;=1680,L673&gt;=1649),1,0)</f>
        <v>1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 customFormat="1" ht="15">
      <c r="A674" s="116" t="s">
        <v>3546</v>
      </c>
      <c r="B674" s="116" t="s">
        <v>3085</v>
      </c>
      <c r="C674" s="113" t="s">
        <v>3545</v>
      </c>
      <c r="D674" s="113" t="s">
        <v>4163</v>
      </c>
      <c r="E674" s="113"/>
      <c r="F674" s="66" t="s">
        <v>74</v>
      </c>
      <c r="G674" s="66"/>
      <c r="J674" s="29">
        <v>0</v>
      </c>
      <c r="K674" s="114">
        <v>1651</v>
      </c>
      <c r="L674" s="115">
        <v>1655</v>
      </c>
      <c r="M674" s="240" t="str">
        <f>CONCATENATE(LEFT(K674,3),"0")</f>
        <v>1650</v>
      </c>
      <c r="N674" s="240" t="str">
        <f>CONCATENATE(LEFT(L674,3),"0")</f>
        <v>1650</v>
      </c>
      <c r="O674" s="30">
        <f>L674-K674</f>
        <v>4</v>
      </c>
      <c r="P674" s="27">
        <v>0</v>
      </c>
      <c r="Q674" s="27">
        <v>0</v>
      </c>
      <c r="T674" s="35" t="s">
        <v>103</v>
      </c>
      <c r="U674" s="104">
        <v>51.0167</v>
      </c>
      <c r="V674" s="124">
        <v>4.4667000000000003</v>
      </c>
      <c r="W674" s="32">
        <v>0</v>
      </c>
      <c r="X674" s="33">
        <v>0</v>
      </c>
      <c r="Y674" s="127">
        <v>0</v>
      </c>
      <c r="Z674" s="133"/>
      <c r="AN674" s="189"/>
      <c r="AY674">
        <v>1</v>
      </c>
      <c r="AZ674" s="162">
        <f>IF(AND(K674&lt;=1570,L674&gt;=1540),1,0)</f>
        <v>0</v>
      </c>
      <c r="BA674" s="162">
        <f>IF(AND(K674&lt;=1608,L674&gt;=1571),1,0)</f>
        <v>0</v>
      </c>
      <c r="BB674" s="162">
        <f>IF(AND(K674&lt;=1621,L674&gt;=1609),1,0)</f>
        <v>0</v>
      </c>
      <c r="BC674" s="162">
        <f>IF(AND(K674&lt;=1648,L674&gt;=1622),1,0)</f>
        <v>0</v>
      </c>
      <c r="BD674" s="162">
        <f>IF(AND(K674&lt;=1680,L674&gt;=1649),1,0)</f>
        <v>1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 customFormat="1" ht="15">
      <c r="A675" s="116" t="s">
        <v>3548</v>
      </c>
      <c r="B675" s="116" t="s">
        <v>3549</v>
      </c>
      <c r="C675" s="117" t="s">
        <v>3547</v>
      </c>
      <c r="D675" s="113" t="s">
        <v>4163</v>
      </c>
      <c r="E675" s="117"/>
      <c r="F675" s="66" t="s">
        <v>43</v>
      </c>
      <c r="G675" s="66"/>
      <c r="J675" s="29">
        <v>0</v>
      </c>
      <c r="K675" s="114">
        <v>1651</v>
      </c>
      <c r="L675" s="115">
        <v>1655</v>
      </c>
      <c r="M675" s="240" t="str">
        <f>CONCATENATE(LEFT(K675,3),"0")</f>
        <v>1650</v>
      </c>
      <c r="N675" s="240" t="str">
        <f>CONCATENATE(LEFT(L675,3),"0")</f>
        <v>1650</v>
      </c>
      <c r="O675" s="30">
        <f>L675-K675</f>
        <v>4</v>
      </c>
      <c r="P675" s="27">
        <v>0</v>
      </c>
      <c r="Q675" s="27">
        <v>0</v>
      </c>
      <c r="T675" s="35" t="s">
        <v>103</v>
      </c>
      <c r="U675" s="104">
        <v>51.0167</v>
      </c>
      <c r="V675" s="124">
        <v>4.4667000000000003</v>
      </c>
      <c r="W675" s="32">
        <v>0</v>
      </c>
      <c r="X675" s="33">
        <v>0</v>
      </c>
      <c r="Y675" s="127">
        <v>0</v>
      </c>
      <c r="Z675" s="133"/>
      <c r="AN675" s="189"/>
      <c r="AY675">
        <v>1</v>
      </c>
      <c r="AZ675" s="162">
        <f>IF(AND(K675&lt;=1570,L675&gt;=1540),1,0)</f>
        <v>0</v>
      </c>
      <c r="BA675" s="162">
        <f>IF(AND(K675&lt;=1608,L675&gt;=1571),1,0)</f>
        <v>0</v>
      </c>
      <c r="BB675" s="162">
        <f>IF(AND(K675&lt;=1621,L675&gt;=1609),1,0)</f>
        <v>0</v>
      </c>
      <c r="BC675" s="162">
        <f>IF(AND(K675&lt;=1648,L675&gt;=1622),1,0)</f>
        <v>0</v>
      </c>
      <c r="BD675" s="162">
        <f>IF(AND(K675&lt;=1680,L675&gt;=1649),1,0)</f>
        <v>1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 customFormat="1" ht="15">
      <c r="A676" s="116" t="s">
        <v>3551</v>
      </c>
      <c r="B676" s="116" t="s">
        <v>3552</v>
      </c>
      <c r="C676" s="113" t="s">
        <v>3550</v>
      </c>
      <c r="D676" s="113" t="s">
        <v>4163</v>
      </c>
      <c r="E676" s="113"/>
      <c r="F676" s="66" t="s">
        <v>43</v>
      </c>
      <c r="G676" s="66"/>
      <c r="J676" s="29">
        <v>0</v>
      </c>
      <c r="K676" s="114">
        <v>1651</v>
      </c>
      <c r="L676" s="115">
        <v>1655</v>
      </c>
      <c r="M676" s="240" t="str">
        <f>CONCATENATE(LEFT(K676,3),"0")</f>
        <v>1650</v>
      </c>
      <c r="N676" s="240" t="str">
        <f>CONCATENATE(LEFT(L676,3),"0")</f>
        <v>1650</v>
      </c>
      <c r="O676" s="30">
        <f>L676-K676</f>
        <v>4</v>
      </c>
      <c r="P676" s="27">
        <v>0</v>
      </c>
      <c r="Q676" s="27">
        <v>0</v>
      </c>
      <c r="T676" s="35" t="s">
        <v>103</v>
      </c>
      <c r="U676" s="104">
        <v>51.0167</v>
      </c>
      <c r="V676" s="124">
        <v>4.4667000000000003</v>
      </c>
      <c r="W676" s="32">
        <v>0</v>
      </c>
      <c r="X676" s="33">
        <v>0</v>
      </c>
      <c r="Y676" s="127">
        <v>0</v>
      </c>
      <c r="Z676" s="133"/>
      <c r="AN676" s="189"/>
      <c r="AY676">
        <v>1</v>
      </c>
      <c r="AZ676" s="162">
        <f>IF(AND(K676&lt;=1570,L676&gt;=1540),1,0)</f>
        <v>0</v>
      </c>
      <c r="BA676" s="162">
        <f>IF(AND(K676&lt;=1608,L676&gt;=1571),1,0)</f>
        <v>0</v>
      </c>
      <c r="BB676" s="162">
        <f>IF(AND(K676&lt;=1621,L676&gt;=1609),1,0)</f>
        <v>0</v>
      </c>
      <c r="BC676" s="162">
        <f>IF(AND(K676&lt;=1648,L676&gt;=1622),1,0)</f>
        <v>0</v>
      </c>
      <c r="BD676" s="162">
        <f>IF(AND(K676&lt;=1680,L676&gt;=1649),1,0)</f>
        <v>1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 customFormat="1" ht="15">
      <c r="A677" s="116" t="s">
        <v>3554</v>
      </c>
      <c r="B677" s="116" t="s">
        <v>3555</v>
      </c>
      <c r="C677" s="117" t="s">
        <v>3553</v>
      </c>
      <c r="D677" s="113" t="s">
        <v>4163</v>
      </c>
      <c r="E677" s="117"/>
      <c r="F677" s="66" t="s">
        <v>43</v>
      </c>
      <c r="G677" s="66"/>
      <c r="J677" s="29">
        <v>0</v>
      </c>
      <c r="K677" s="114">
        <v>1651</v>
      </c>
      <c r="L677" s="115">
        <v>1655</v>
      </c>
      <c r="M677" s="240" t="str">
        <f>CONCATENATE(LEFT(K677,3),"0")</f>
        <v>1650</v>
      </c>
      <c r="N677" s="240" t="str">
        <f>CONCATENATE(LEFT(L677,3),"0")</f>
        <v>1650</v>
      </c>
      <c r="O677" s="30">
        <f>L677-K677</f>
        <v>4</v>
      </c>
      <c r="P677" s="27">
        <v>0</v>
      </c>
      <c r="Q677" s="27">
        <v>0</v>
      </c>
      <c r="T677" s="35" t="s">
        <v>103</v>
      </c>
      <c r="U677" s="104">
        <v>51.0167</v>
      </c>
      <c r="V677" s="124">
        <v>4.4667000000000003</v>
      </c>
      <c r="W677" s="32">
        <v>0</v>
      </c>
      <c r="X677" s="33">
        <v>0</v>
      </c>
      <c r="Y677" s="127">
        <v>0</v>
      </c>
      <c r="Z677" s="133"/>
      <c r="AN677" s="189"/>
      <c r="AY677">
        <v>1</v>
      </c>
      <c r="AZ677" s="162">
        <f>IF(AND(K677&lt;=1570,L677&gt;=1540),1,0)</f>
        <v>0</v>
      </c>
      <c r="BA677" s="162">
        <f>IF(AND(K677&lt;=1608,L677&gt;=1571),1,0)</f>
        <v>0</v>
      </c>
      <c r="BB677" s="162">
        <f>IF(AND(K677&lt;=1621,L677&gt;=1609),1,0)</f>
        <v>0</v>
      </c>
      <c r="BC677" s="162">
        <f>IF(AND(K677&lt;=1648,L677&gt;=1622),1,0)</f>
        <v>0</v>
      </c>
      <c r="BD677" s="162">
        <f>IF(AND(K677&lt;=1680,L677&gt;=1649),1,0)</f>
        <v>1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 customFormat="1" ht="15">
      <c r="A678" s="241" t="s">
        <v>3557</v>
      </c>
      <c r="B678" s="241" t="s">
        <v>3558</v>
      </c>
      <c r="C678" s="262" t="s">
        <v>3556</v>
      </c>
      <c r="D678" s="262" t="s">
        <v>4163</v>
      </c>
      <c r="E678" s="262"/>
      <c r="F678" s="66" t="s">
        <v>43</v>
      </c>
      <c r="G678" s="66"/>
      <c r="J678" s="29">
        <v>0</v>
      </c>
      <c r="K678" s="114">
        <v>1652</v>
      </c>
      <c r="L678" s="115">
        <v>1656</v>
      </c>
      <c r="M678" s="240" t="str">
        <f>CONCATENATE(LEFT(K678,3),"0")</f>
        <v>1650</v>
      </c>
      <c r="N678" s="240" t="str">
        <f>CONCATENATE(LEFT(L678,3),"0")</f>
        <v>1650</v>
      </c>
      <c r="O678" s="30">
        <f>L678-K678</f>
        <v>4</v>
      </c>
      <c r="P678" s="27">
        <v>0</v>
      </c>
      <c r="Q678" s="27">
        <v>0</v>
      </c>
      <c r="S678" s="265"/>
      <c r="T678" s="35" t="s">
        <v>103</v>
      </c>
      <c r="U678" s="104">
        <v>51.0167</v>
      </c>
      <c r="V678" s="124">
        <v>4.4667000000000003</v>
      </c>
      <c r="W678" s="32">
        <v>0</v>
      </c>
      <c r="X678" s="33">
        <v>0</v>
      </c>
      <c r="Y678" s="127">
        <v>0</v>
      </c>
      <c r="Z678" s="133"/>
      <c r="AA678" s="265"/>
      <c r="AD678" s="265"/>
      <c r="AF678" s="265"/>
      <c r="AG678" s="265"/>
      <c r="AI678" s="265"/>
      <c r="AJ678" s="265"/>
      <c r="AL678" s="265"/>
      <c r="AM678" s="265"/>
      <c r="AN678" s="267"/>
      <c r="AT678" s="265"/>
      <c r="AU678" s="265"/>
      <c r="AV678" s="265"/>
      <c r="AW678" s="265"/>
      <c r="AX678" s="265"/>
      <c r="AY678" s="265">
        <v>1</v>
      </c>
      <c r="AZ678" s="162">
        <f>IF(AND(K678&lt;=1570,L678&gt;=1540),1,0)</f>
        <v>0</v>
      </c>
      <c r="BA678" s="162">
        <f>IF(AND(K678&lt;=1608,L678&gt;=1571),1,0)</f>
        <v>0</v>
      </c>
      <c r="BB678" s="162">
        <f>IF(AND(K678&lt;=1621,L678&gt;=1609),1,0)</f>
        <v>0</v>
      </c>
      <c r="BC678" s="162">
        <f>IF(AND(K678&lt;=1648,L678&gt;=1622),1,0)</f>
        <v>0</v>
      </c>
      <c r="BD678" s="162">
        <f>IF(AND(K678&lt;=1680,L678&gt;=1649),1,0)</f>
        <v>1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 customFormat="1" ht="15">
      <c r="A679" s="241" t="s">
        <v>3560</v>
      </c>
      <c r="B679" s="241" t="s">
        <v>2687</v>
      </c>
      <c r="C679" s="263" t="s">
        <v>3559</v>
      </c>
      <c r="D679" s="262" t="s">
        <v>4163</v>
      </c>
      <c r="E679" s="263"/>
      <c r="F679" s="66" t="s">
        <v>223</v>
      </c>
      <c r="G679" s="66"/>
      <c r="J679" s="29">
        <v>0</v>
      </c>
      <c r="K679" s="114">
        <v>1652</v>
      </c>
      <c r="L679" s="115">
        <v>1656</v>
      </c>
      <c r="M679" s="240" t="str">
        <f>CONCATENATE(LEFT(K679,3),"0")</f>
        <v>1650</v>
      </c>
      <c r="N679" s="240" t="str">
        <f>CONCATENATE(LEFT(L679,3),"0")</f>
        <v>1650</v>
      </c>
      <c r="O679" s="30">
        <f>L679-K679</f>
        <v>4</v>
      </c>
      <c r="P679" s="27">
        <v>0</v>
      </c>
      <c r="Q679" s="27">
        <v>0</v>
      </c>
      <c r="S679" s="265"/>
      <c r="T679" s="35" t="s">
        <v>103</v>
      </c>
      <c r="U679" s="104">
        <v>51.0167</v>
      </c>
      <c r="V679" s="124">
        <v>4.4667000000000003</v>
      </c>
      <c r="W679" s="32">
        <v>0</v>
      </c>
      <c r="X679" s="33">
        <v>0</v>
      </c>
      <c r="Y679" s="127">
        <v>0</v>
      </c>
      <c r="Z679" s="133"/>
      <c r="AA679" s="265"/>
      <c r="AD679" s="265"/>
      <c r="AG679" s="265"/>
      <c r="AI679" s="265"/>
      <c r="AJ679" s="265"/>
      <c r="AL679" s="265"/>
      <c r="AM679" s="265"/>
      <c r="AN679" s="267"/>
      <c r="AT679" s="265"/>
      <c r="AU679" s="265"/>
      <c r="AV679" s="265"/>
      <c r="AW679" s="265"/>
      <c r="AX679" s="265"/>
      <c r="AY679" s="265">
        <v>1</v>
      </c>
      <c r="AZ679" s="162">
        <f>IF(AND(K679&lt;=1570,L679&gt;=1540),1,0)</f>
        <v>0</v>
      </c>
      <c r="BA679" s="162">
        <f>IF(AND(K679&lt;=1608,L679&gt;=1571),1,0)</f>
        <v>0</v>
      </c>
      <c r="BB679" s="162">
        <f>IF(AND(K679&lt;=1621,L679&gt;=1609),1,0)</f>
        <v>0</v>
      </c>
      <c r="BC679" s="162">
        <f>IF(AND(K679&lt;=1648,L679&gt;=1622),1,0)</f>
        <v>0</v>
      </c>
      <c r="BD679" s="162">
        <f>IF(AND(K679&lt;=1680,L679&gt;=1649),1,0)</f>
        <v>1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 customFormat="1" ht="15">
      <c r="A680" s="241" t="s">
        <v>3563</v>
      </c>
      <c r="B680" s="241" t="s">
        <v>3564</v>
      </c>
      <c r="C680" s="263" t="s">
        <v>3562</v>
      </c>
      <c r="D680" s="262" t="s">
        <v>4163</v>
      </c>
      <c r="E680" s="263"/>
      <c r="F680" s="66" t="s">
        <v>43</v>
      </c>
      <c r="G680" s="66"/>
      <c r="J680" s="29">
        <v>0</v>
      </c>
      <c r="K680" s="114">
        <v>1653</v>
      </c>
      <c r="L680" s="115">
        <v>1657</v>
      </c>
      <c r="M680" s="240" t="str">
        <f>CONCATENATE(LEFT(K680,3),"0")</f>
        <v>1650</v>
      </c>
      <c r="N680" s="240" t="str">
        <f>CONCATENATE(LEFT(L680,3),"0")</f>
        <v>1650</v>
      </c>
      <c r="O680" s="30">
        <f>L680-K680</f>
        <v>4</v>
      </c>
      <c r="P680" s="27">
        <v>0</v>
      </c>
      <c r="Q680" s="27">
        <v>0</v>
      </c>
      <c r="S680" s="265"/>
      <c r="T680" s="35" t="s">
        <v>103</v>
      </c>
      <c r="U680" s="104">
        <v>51.0167</v>
      </c>
      <c r="V680" s="124">
        <v>4.4667000000000003</v>
      </c>
      <c r="W680" s="32">
        <v>0</v>
      </c>
      <c r="X680" s="33">
        <v>0</v>
      </c>
      <c r="Y680" s="127">
        <v>0</v>
      </c>
      <c r="Z680" s="133"/>
      <c r="AA680" s="265"/>
      <c r="AD680" s="265"/>
      <c r="AF680" s="265"/>
      <c r="AG680" s="265"/>
      <c r="AI680" s="265"/>
      <c r="AJ680" s="265"/>
      <c r="AL680" s="265"/>
      <c r="AM680" s="265"/>
      <c r="AN680" s="267"/>
      <c r="AT680" s="265"/>
      <c r="AU680" s="265"/>
      <c r="AV680" s="265"/>
      <c r="AW680" s="265"/>
      <c r="AX680" s="265"/>
      <c r="AY680" s="265">
        <v>1</v>
      </c>
      <c r="AZ680" s="162">
        <f>IF(AND(K680&lt;=1570,L680&gt;=1540),1,0)</f>
        <v>0</v>
      </c>
      <c r="BA680" s="162">
        <f>IF(AND(K680&lt;=1608,L680&gt;=1571),1,0)</f>
        <v>0</v>
      </c>
      <c r="BB680" s="162">
        <f>IF(AND(K680&lt;=1621,L680&gt;=1609),1,0)</f>
        <v>0</v>
      </c>
      <c r="BC680" s="162">
        <f>IF(AND(K680&lt;=1648,L680&gt;=1622),1,0)</f>
        <v>0</v>
      </c>
      <c r="BD680" s="162">
        <f>IF(AND(K680&lt;=1680,L680&gt;=1649),1,0)</f>
        <v>1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 customFormat="1" ht="15">
      <c r="A681" s="241" t="s">
        <v>3566</v>
      </c>
      <c r="B681" s="241" t="s">
        <v>3415</v>
      </c>
      <c r="C681" s="262" t="s">
        <v>3565</v>
      </c>
      <c r="D681" s="262" t="s">
        <v>4163</v>
      </c>
      <c r="E681" s="262"/>
      <c r="F681" s="66" t="s">
        <v>74</v>
      </c>
      <c r="G681" s="66"/>
      <c r="J681" s="29">
        <v>0</v>
      </c>
      <c r="K681" s="114">
        <v>1653</v>
      </c>
      <c r="L681" s="115">
        <v>1657</v>
      </c>
      <c r="M681" s="240" t="str">
        <f>CONCATENATE(LEFT(K681,3),"0")</f>
        <v>1650</v>
      </c>
      <c r="N681" s="240" t="str">
        <f>CONCATENATE(LEFT(L681,3),"0")</f>
        <v>1650</v>
      </c>
      <c r="O681" s="30">
        <f>L681-K681</f>
        <v>4</v>
      </c>
      <c r="P681" s="27">
        <v>0</v>
      </c>
      <c r="Q681" s="27">
        <v>0</v>
      </c>
      <c r="S681" s="265"/>
      <c r="T681" s="35" t="s">
        <v>103</v>
      </c>
      <c r="U681" s="104">
        <v>51.0167</v>
      </c>
      <c r="V681" s="124">
        <v>4.4667000000000003</v>
      </c>
      <c r="W681" s="32">
        <v>0</v>
      </c>
      <c r="X681" s="33">
        <v>0</v>
      </c>
      <c r="Y681" s="127">
        <v>0</v>
      </c>
      <c r="Z681" s="133"/>
      <c r="AA681" s="265"/>
      <c r="AD681" s="265"/>
      <c r="AF681" s="265"/>
      <c r="AG681" s="265"/>
      <c r="AI681" s="265"/>
      <c r="AJ681" s="265"/>
      <c r="AL681" s="265"/>
      <c r="AM681" s="265"/>
      <c r="AN681" s="267"/>
      <c r="AT681" s="265"/>
      <c r="AU681" s="265"/>
      <c r="AV681" s="265"/>
      <c r="AW681" s="265"/>
      <c r="AX681" s="265"/>
      <c r="AY681" s="265">
        <v>1</v>
      </c>
      <c r="AZ681" s="162">
        <f>IF(AND(K681&lt;=1570,L681&gt;=1540),1,0)</f>
        <v>0</v>
      </c>
      <c r="BA681" s="162">
        <f>IF(AND(K681&lt;=1608,L681&gt;=1571),1,0)</f>
        <v>0</v>
      </c>
      <c r="BB681" s="162">
        <f>IF(AND(K681&lt;=1621,L681&gt;=1609),1,0)</f>
        <v>0</v>
      </c>
      <c r="BC681" s="162">
        <f>IF(AND(K681&lt;=1648,L681&gt;=1622),1,0)</f>
        <v>0</v>
      </c>
      <c r="BD681" s="162">
        <f>IF(AND(K681&lt;=1680,L681&gt;=1649),1,0)</f>
        <v>1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 customFormat="1" ht="15">
      <c r="A682" s="241" t="s">
        <v>3568</v>
      </c>
      <c r="B682" s="241" t="s">
        <v>3569</v>
      </c>
      <c r="C682" s="263" t="s">
        <v>3567</v>
      </c>
      <c r="D682" s="262" t="s">
        <v>4163</v>
      </c>
      <c r="E682" s="263"/>
      <c r="F682" s="66" t="s">
        <v>43</v>
      </c>
      <c r="G682" s="66"/>
      <c r="J682" s="29">
        <v>0</v>
      </c>
      <c r="K682" s="114">
        <v>1653</v>
      </c>
      <c r="L682" s="115">
        <v>1657</v>
      </c>
      <c r="M682" s="240" t="str">
        <f>CONCATENATE(LEFT(K682,3),"0")</f>
        <v>1650</v>
      </c>
      <c r="N682" s="240" t="str">
        <f>CONCATENATE(LEFT(L682,3),"0")</f>
        <v>1650</v>
      </c>
      <c r="O682" s="30">
        <f>L682-K682</f>
        <v>4</v>
      </c>
      <c r="P682" s="27">
        <v>0</v>
      </c>
      <c r="Q682" s="27">
        <v>0</v>
      </c>
      <c r="S682" s="265"/>
      <c r="T682" s="35" t="s">
        <v>103</v>
      </c>
      <c r="U682" s="104">
        <v>51.0167</v>
      </c>
      <c r="V682" s="124">
        <v>4.4667000000000003</v>
      </c>
      <c r="W682" s="32">
        <v>0</v>
      </c>
      <c r="X682" s="33">
        <v>0</v>
      </c>
      <c r="Y682" s="127">
        <v>0</v>
      </c>
      <c r="Z682" s="133"/>
      <c r="AA682" s="265"/>
      <c r="AD682" s="265"/>
      <c r="AF682" s="265"/>
      <c r="AG682" s="265"/>
      <c r="AI682" s="265"/>
      <c r="AJ682" s="265"/>
      <c r="AL682" s="265"/>
      <c r="AM682" s="265"/>
      <c r="AN682" s="267"/>
      <c r="AT682" s="265"/>
      <c r="AU682" s="265"/>
      <c r="AV682" s="265"/>
      <c r="AW682" s="265"/>
      <c r="AX682" s="265"/>
      <c r="AY682" s="265">
        <v>1</v>
      </c>
      <c r="AZ682" s="162">
        <f>IF(AND(K682&lt;=1570,L682&gt;=1540),1,0)</f>
        <v>0</v>
      </c>
      <c r="BA682" s="162">
        <f>IF(AND(K682&lt;=1608,L682&gt;=1571),1,0)</f>
        <v>0</v>
      </c>
      <c r="BB682" s="162">
        <f>IF(AND(K682&lt;=1621,L682&gt;=1609),1,0)</f>
        <v>0</v>
      </c>
      <c r="BC682" s="162">
        <f>IF(AND(K682&lt;=1648,L682&gt;=1622),1,0)</f>
        <v>0</v>
      </c>
      <c r="BD682" s="162">
        <f>IF(AND(K682&lt;=1680,L682&gt;=1649),1,0)</f>
        <v>1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 customFormat="1" ht="15">
      <c r="A683" s="116" t="s">
        <v>3571</v>
      </c>
      <c r="B683" s="116" t="s">
        <v>3572</v>
      </c>
      <c r="C683" s="113" t="s">
        <v>3570</v>
      </c>
      <c r="D683" s="113" t="s">
        <v>4163</v>
      </c>
      <c r="E683" s="113"/>
      <c r="F683" s="66" t="s">
        <v>156</v>
      </c>
      <c r="G683" s="66"/>
      <c r="J683" s="29">
        <v>0</v>
      </c>
      <c r="K683" s="114">
        <v>1653</v>
      </c>
      <c r="L683" s="115">
        <v>1657</v>
      </c>
      <c r="M683" s="240" t="str">
        <f>CONCATENATE(LEFT(K683,3),"0")</f>
        <v>1650</v>
      </c>
      <c r="N683" s="240" t="str">
        <f>CONCATENATE(LEFT(L683,3),"0")</f>
        <v>1650</v>
      </c>
      <c r="O683" s="30">
        <f>L683-K683</f>
        <v>4</v>
      </c>
      <c r="P683" s="27">
        <v>0</v>
      </c>
      <c r="Q683" s="27">
        <v>0</v>
      </c>
      <c r="T683" s="35" t="s">
        <v>103</v>
      </c>
      <c r="U683" s="104">
        <v>51.0167</v>
      </c>
      <c r="V683" s="124">
        <v>4.4667000000000003</v>
      </c>
      <c r="W683" s="32">
        <v>0</v>
      </c>
      <c r="X683" s="33">
        <v>0</v>
      </c>
      <c r="Y683" s="127">
        <v>0</v>
      </c>
      <c r="Z683" s="133"/>
      <c r="AN683" s="189"/>
      <c r="AY683">
        <v>1</v>
      </c>
      <c r="AZ683" s="162">
        <f>IF(AND(K683&lt;=1570,L683&gt;=1540),1,0)</f>
        <v>0</v>
      </c>
      <c r="BA683" s="162">
        <f>IF(AND(K683&lt;=1608,L683&gt;=1571),1,0)</f>
        <v>0</v>
      </c>
      <c r="BB683" s="162">
        <f>IF(AND(K683&lt;=1621,L683&gt;=1609),1,0)</f>
        <v>0</v>
      </c>
      <c r="BC683" s="162">
        <f>IF(AND(K683&lt;=1648,L683&gt;=1622),1,0)</f>
        <v>0</v>
      </c>
      <c r="BD683" s="162">
        <f>IF(AND(K683&lt;=1680,L683&gt;=1649),1,0)</f>
        <v>1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 customFormat="1" ht="15">
      <c r="A684" s="116" t="s">
        <v>3574</v>
      </c>
      <c r="B684" s="116" t="s">
        <v>3520</v>
      </c>
      <c r="C684" s="117" t="s">
        <v>3573</v>
      </c>
      <c r="D684" s="113" t="s">
        <v>4163</v>
      </c>
      <c r="E684" s="117"/>
      <c r="F684" s="66" t="s">
        <v>156</v>
      </c>
      <c r="G684" s="66"/>
      <c r="J684" s="29">
        <v>0</v>
      </c>
      <c r="K684" s="114">
        <v>1653</v>
      </c>
      <c r="L684" s="115">
        <v>1657</v>
      </c>
      <c r="M684" s="240" t="str">
        <f>CONCATENATE(LEFT(K684,3),"0")</f>
        <v>1650</v>
      </c>
      <c r="N684" s="240" t="str">
        <f>CONCATENATE(LEFT(L684,3),"0")</f>
        <v>1650</v>
      </c>
      <c r="O684" s="30">
        <f>L684-K684</f>
        <v>4</v>
      </c>
      <c r="P684" s="27">
        <v>0</v>
      </c>
      <c r="Q684" s="27">
        <v>0</v>
      </c>
      <c r="T684" s="35" t="s">
        <v>103</v>
      </c>
      <c r="U684" s="104">
        <v>51.0167</v>
      </c>
      <c r="V684" s="124">
        <v>4.4667000000000003</v>
      </c>
      <c r="W684" s="32">
        <v>0</v>
      </c>
      <c r="X684" s="33">
        <v>0</v>
      </c>
      <c r="Y684" s="127">
        <v>0</v>
      </c>
      <c r="Z684" s="133"/>
      <c r="AN684" s="189"/>
      <c r="AY684">
        <v>1</v>
      </c>
      <c r="AZ684" s="162">
        <f>IF(AND(K684&lt;=1570,L684&gt;=1540),1,0)</f>
        <v>0</v>
      </c>
      <c r="BA684" s="162">
        <f>IF(AND(K684&lt;=1608,L684&gt;=1571),1,0)</f>
        <v>0</v>
      </c>
      <c r="BB684" s="162">
        <f>IF(AND(K684&lt;=1621,L684&gt;=1609),1,0)</f>
        <v>0</v>
      </c>
      <c r="BC684" s="162">
        <f>IF(AND(K684&lt;=1648,L684&gt;=1622),1,0)</f>
        <v>0</v>
      </c>
      <c r="BD684" s="162">
        <f>IF(AND(K684&lt;=1680,L684&gt;=1649),1,0)</f>
        <v>1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 customFormat="1" ht="15">
      <c r="A685" s="116" t="s">
        <v>3576</v>
      </c>
      <c r="B685" s="116" t="s">
        <v>3577</v>
      </c>
      <c r="C685" s="113" t="s">
        <v>3575</v>
      </c>
      <c r="D685" s="113" t="s">
        <v>4163</v>
      </c>
      <c r="E685" s="113"/>
      <c r="F685" s="66" t="s">
        <v>74</v>
      </c>
      <c r="G685" s="66"/>
      <c r="J685" s="29">
        <v>0</v>
      </c>
      <c r="K685" s="114">
        <v>1653</v>
      </c>
      <c r="L685" s="115">
        <v>1657</v>
      </c>
      <c r="M685" s="240" t="str">
        <f>CONCATENATE(LEFT(K685,3),"0")</f>
        <v>1650</v>
      </c>
      <c r="N685" s="240" t="str">
        <f>CONCATENATE(LEFT(L685,3),"0")</f>
        <v>1650</v>
      </c>
      <c r="O685" s="30">
        <f>L685-K685</f>
        <v>4</v>
      </c>
      <c r="P685" s="27">
        <v>0</v>
      </c>
      <c r="Q685" s="27">
        <v>0</v>
      </c>
      <c r="T685" s="35" t="s">
        <v>103</v>
      </c>
      <c r="U685" s="104">
        <v>51.0167</v>
      </c>
      <c r="V685" s="124">
        <v>4.4667000000000003</v>
      </c>
      <c r="W685" s="32">
        <v>0</v>
      </c>
      <c r="X685" s="33">
        <v>0</v>
      </c>
      <c r="Y685" s="127">
        <v>0</v>
      </c>
      <c r="Z685" s="133"/>
      <c r="AN685" s="189"/>
      <c r="AY685">
        <v>1</v>
      </c>
      <c r="AZ685" s="162">
        <f>IF(AND(K685&lt;=1570,L685&gt;=1540),1,0)</f>
        <v>0</v>
      </c>
      <c r="BA685" s="162">
        <f>IF(AND(K685&lt;=1608,L685&gt;=1571),1,0)</f>
        <v>0</v>
      </c>
      <c r="BB685" s="162">
        <f>IF(AND(K685&lt;=1621,L685&gt;=1609),1,0)</f>
        <v>0</v>
      </c>
      <c r="BC685" s="162">
        <f>IF(AND(K685&lt;=1648,L685&gt;=1622),1,0)</f>
        <v>0</v>
      </c>
      <c r="BD685" s="162">
        <f>IF(AND(K685&lt;=1680,L685&gt;=1649),1,0)</f>
        <v>1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 customFormat="1" ht="15">
      <c r="A686" s="116" t="s">
        <v>3579</v>
      </c>
      <c r="B686" s="116" t="s">
        <v>3580</v>
      </c>
      <c r="C686" s="117" t="s">
        <v>3578</v>
      </c>
      <c r="D686" s="113" t="s">
        <v>4163</v>
      </c>
      <c r="E686" s="117"/>
      <c r="F686" s="66" t="s">
        <v>43</v>
      </c>
      <c r="G686" s="66"/>
      <c r="J686" s="29">
        <v>0</v>
      </c>
      <c r="K686" s="114">
        <v>1653</v>
      </c>
      <c r="L686" s="115">
        <v>1657</v>
      </c>
      <c r="M686" s="240" t="str">
        <f>CONCATENATE(LEFT(K686,3),"0")</f>
        <v>1650</v>
      </c>
      <c r="N686" s="240" t="str">
        <f>CONCATENATE(LEFT(L686,3),"0")</f>
        <v>1650</v>
      </c>
      <c r="O686" s="30">
        <f>L686-K686</f>
        <v>4</v>
      </c>
      <c r="P686" s="27">
        <v>0</v>
      </c>
      <c r="Q686" s="27">
        <v>0</v>
      </c>
      <c r="T686" s="35" t="s">
        <v>103</v>
      </c>
      <c r="U686" s="104">
        <v>51.0167</v>
      </c>
      <c r="V686" s="124">
        <v>4.4667000000000003</v>
      </c>
      <c r="W686" s="32">
        <v>0</v>
      </c>
      <c r="X686" s="33">
        <v>0</v>
      </c>
      <c r="Y686" s="127">
        <v>0</v>
      </c>
      <c r="Z686" s="133"/>
      <c r="AN686" s="189"/>
      <c r="AY686">
        <v>1</v>
      </c>
      <c r="AZ686" s="162">
        <f>IF(AND(K686&lt;=1570,L686&gt;=1540),1,0)</f>
        <v>0</v>
      </c>
      <c r="BA686" s="162">
        <f>IF(AND(K686&lt;=1608,L686&gt;=1571),1,0)</f>
        <v>0</v>
      </c>
      <c r="BB686" s="162">
        <f>IF(AND(K686&lt;=1621,L686&gt;=1609),1,0)</f>
        <v>0</v>
      </c>
      <c r="BC686" s="162">
        <f>IF(AND(K686&lt;=1648,L686&gt;=1622),1,0)</f>
        <v>0</v>
      </c>
      <c r="BD686" s="162">
        <f>IF(AND(K686&lt;=1680,L686&gt;=1649),1,0)</f>
        <v>1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 customFormat="1" ht="15">
      <c r="A687" s="116" t="s">
        <v>3582</v>
      </c>
      <c r="B687" s="116" t="s">
        <v>3583</v>
      </c>
      <c r="C687" s="113" t="s">
        <v>3581</v>
      </c>
      <c r="D687" s="113" t="s">
        <v>4163</v>
      </c>
      <c r="E687" s="113"/>
      <c r="F687" s="66" t="s">
        <v>74</v>
      </c>
      <c r="G687" s="66"/>
      <c r="J687" s="29">
        <v>0</v>
      </c>
      <c r="K687" s="114">
        <v>1653</v>
      </c>
      <c r="L687" s="115">
        <v>1657</v>
      </c>
      <c r="M687" s="240" t="str">
        <f>CONCATENATE(LEFT(K687,3),"0")</f>
        <v>1650</v>
      </c>
      <c r="N687" s="240" t="str">
        <f>CONCATENATE(LEFT(L687,3),"0")</f>
        <v>1650</v>
      </c>
      <c r="O687" s="30">
        <f>L687-K687</f>
        <v>4</v>
      </c>
      <c r="P687" s="27">
        <v>0</v>
      </c>
      <c r="Q687" s="27">
        <v>0</v>
      </c>
      <c r="T687" s="35" t="s">
        <v>103</v>
      </c>
      <c r="U687" s="104">
        <v>51.0167</v>
      </c>
      <c r="V687" s="124">
        <v>4.4667000000000003</v>
      </c>
      <c r="W687" s="32">
        <v>0</v>
      </c>
      <c r="X687" s="33">
        <v>0</v>
      </c>
      <c r="Y687" s="127">
        <v>0</v>
      </c>
      <c r="Z687" s="133"/>
      <c r="AN687" s="189"/>
      <c r="AY687">
        <v>1</v>
      </c>
      <c r="AZ687" s="162">
        <f>IF(AND(K687&lt;=1570,L687&gt;=1540),1,0)</f>
        <v>0</v>
      </c>
      <c r="BA687" s="162">
        <f>IF(AND(K687&lt;=1608,L687&gt;=1571),1,0)</f>
        <v>0</v>
      </c>
      <c r="BB687" s="162">
        <f>IF(AND(K687&lt;=1621,L687&gt;=1609),1,0)</f>
        <v>0</v>
      </c>
      <c r="BC687" s="162">
        <f>IF(AND(K687&lt;=1648,L687&gt;=1622),1,0)</f>
        <v>0</v>
      </c>
      <c r="BD687" s="162">
        <f>IF(AND(K687&lt;=1680,L687&gt;=1649),1,0)</f>
        <v>1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 customFormat="1" ht="15">
      <c r="A688" s="116" t="s">
        <v>3585</v>
      </c>
      <c r="B688" s="116" t="s">
        <v>3586</v>
      </c>
      <c r="C688" s="117" t="s">
        <v>3584</v>
      </c>
      <c r="D688" s="113" t="s">
        <v>4163</v>
      </c>
      <c r="E688" s="117"/>
      <c r="F688" s="66" t="s">
        <v>74</v>
      </c>
      <c r="G688" s="66"/>
      <c r="J688" s="29">
        <v>0</v>
      </c>
      <c r="K688" s="114">
        <v>1653</v>
      </c>
      <c r="L688" s="115">
        <v>1657</v>
      </c>
      <c r="M688" s="240" t="str">
        <f>CONCATENATE(LEFT(K688,3),"0")</f>
        <v>1650</v>
      </c>
      <c r="N688" s="240" t="str">
        <f>CONCATENATE(LEFT(L688,3),"0")</f>
        <v>1650</v>
      </c>
      <c r="O688" s="30">
        <f>L688-K688</f>
        <v>4</v>
      </c>
      <c r="P688" s="27">
        <v>0</v>
      </c>
      <c r="Q688" s="27">
        <v>0</v>
      </c>
      <c r="T688" s="35" t="s">
        <v>103</v>
      </c>
      <c r="U688" s="104">
        <v>51.0167</v>
      </c>
      <c r="V688" s="124">
        <v>4.4667000000000003</v>
      </c>
      <c r="W688" s="32">
        <v>0</v>
      </c>
      <c r="X688" s="33">
        <v>0</v>
      </c>
      <c r="Y688" s="127">
        <v>0</v>
      </c>
      <c r="Z688" s="133"/>
      <c r="AN688" s="189"/>
      <c r="AY688">
        <v>1</v>
      </c>
      <c r="AZ688" s="162">
        <f>IF(AND(K688&lt;=1570,L688&gt;=1540),1,0)</f>
        <v>0</v>
      </c>
      <c r="BA688" s="162">
        <f>IF(AND(K688&lt;=1608,L688&gt;=1571),1,0)</f>
        <v>0</v>
      </c>
      <c r="BB688" s="162">
        <f>IF(AND(K688&lt;=1621,L688&gt;=1609),1,0)</f>
        <v>0</v>
      </c>
      <c r="BC688" s="162">
        <f>IF(AND(K688&lt;=1648,L688&gt;=1622),1,0)</f>
        <v>0</v>
      </c>
      <c r="BD688" s="162">
        <f>IF(AND(K688&lt;=1680,L688&gt;=1649),1,0)</f>
        <v>1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 customFormat="1" ht="15">
      <c r="A689" s="241" t="s">
        <v>3588</v>
      </c>
      <c r="B689" s="241" t="s">
        <v>3589</v>
      </c>
      <c r="C689" s="262" t="s">
        <v>3587</v>
      </c>
      <c r="D689" s="262" t="s">
        <v>4163</v>
      </c>
      <c r="E689" s="262"/>
      <c r="F689" s="66" t="s">
        <v>74</v>
      </c>
      <c r="G689" s="66"/>
      <c r="J689" s="29">
        <v>0</v>
      </c>
      <c r="K689" s="114">
        <v>1654</v>
      </c>
      <c r="L689" s="115">
        <v>1658</v>
      </c>
      <c r="M689" s="240" t="str">
        <f>CONCATENATE(LEFT(K689,3),"0")</f>
        <v>1650</v>
      </c>
      <c r="N689" s="240" t="str">
        <f>CONCATENATE(LEFT(L689,3),"0")</f>
        <v>1650</v>
      </c>
      <c r="O689" s="30">
        <f>L689-K689</f>
        <v>4</v>
      </c>
      <c r="P689" s="27">
        <v>0</v>
      </c>
      <c r="Q689" s="27">
        <v>0</v>
      </c>
      <c r="S689" s="265"/>
      <c r="T689" s="35" t="s">
        <v>103</v>
      </c>
      <c r="U689" s="104">
        <v>51.0167</v>
      </c>
      <c r="V689" s="124">
        <v>4.4667000000000003</v>
      </c>
      <c r="W689" s="32">
        <v>0</v>
      </c>
      <c r="X689" s="33">
        <v>0</v>
      </c>
      <c r="Y689" s="127">
        <v>0</v>
      </c>
      <c r="Z689" s="133"/>
      <c r="AA689" s="265"/>
      <c r="AD689" s="265"/>
      <c r="AF689" s="265"/>
      <c r="AG689" s="265"/>
      <c r="AI689" s="265"/>
      <c r="AJ689" s="265"/>
      <c r="AL689" s="265"/>
      <c r="AM689" s="265"/>
      <c r="AN689" s="267"/>
      <c r="AT689" s="265"/>
      <c r="AU689" s="265"/>
      <c r="AV689" s="265"/>
      <c r="AW689" s="265"/>
      <c r="AX689" s="265"/>
      <c r="AY689" s="265">
        <v>1</v>
      </c>
      <c r="AZ689" s="162">
        <f>IF(AND(K689&lt;=1570,L689&gt;=1540),1,0)</f>
        <v>0</v>
      </c>
      <c r="BA689" s="162">
        <f>IF(AND(K689&lt;=1608,L689&gt;=1571),1,0)</f>
        <v>0</v>
      </c>
      <c r="BB689" s="162">
        <f>IF(AND(K689&lt;=1621,L689&gt;=1609),1,0)</f>
        <v>0</v>
      </c>
      <c r="BC689" s="162">
        <f>IF(AND(K689&lt;=1648,L689&gt;=1622),1,0)</f>
        <v>0</v>
      </c>
      <c r="BD689" s="162">
        <f>IF(AND(K689&lt;=1680,L689&gt;=1649),1,0)</f>
        <v>1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 customFormat="1" ht="15">
      <c r="A690" s="241" t="s">
        <v>3462</v>
      </c>
      <c r="B690" s="241" t="s">
        <v>3463</v>
      </c>
      <c r="C690" s="263" t="s">
        <v>3590</v>
      </c>
      <c r="D690" s="262" t="s">
        <v>4163</v>
      </c>
      <c r="E690" s="263"/>
      <c r="F690" s="66" t="s">
        <v>43</v>
      </c>
      <c r="G690" s="66"/>
      <c r="J690" s="29">
        <v>0</v>
      </c>
      <c r="K690" s="114">
        <v>1654</v>
      </c>
      <c r="L690" s="115">
        <v>1658</v>
      </c>
      <c r="M690" s="240" t="str">
        <f>CONCATENATE(LEFT(K690,3),"0")</f>
        <v>1650</v>
      </c>
      <c r="N690" s="240" t="str">
        <f>CONCATENATE(LEFT(L690,3),"0")</f>
        <v>1650</v>
      </c>
      <c r="O690" s="30">
        <f>L690-K690</f>
        <v>4</v>
      </c>
      <c r="P690" s="27">
        <v>0</v>
      </c>
      <c r="Q690" s="27">
        <v>0</v>
      </c>
      <c r="S690" s="265"/>
      <c r="T690" s="35" t="s">
        <v>103</v>
      </c>
      <c r="U690" s="104">
        <v>51.0167</v>
      </c>
      <c r="V690" s="124">
        <v>4.4667000000000003</v>
      </c>
      <c r="W690" s="32">
        <v>0</v>
      </c>
      <c r="X690" s="33">
        <v>0</v>
      </c>
      <c r="Y690" s="127">
        <v>0</v>
      </c>
      <c r="Z690" s="133"/>
      <c r="AA690" s="265"/>
      <c r="AD690" s="265"/>
      <c r="AF690" s="265"/>
      <c r="AG690" s="265"/>
      <c r="AI690" s="265"/>
      <c r="AJ690" s="265"/>
      <c r="AL690" s="265"/>
      <c r="AM690" s="265"/>
      <c r="AN690" s="267"/>
      <c r="AT690" s="265"/>
      <c r="AU690" s="265"/>
      <c r="AV690" s="265"/>
      <c r="AW690" s="265"/>
      <c r="AX690" s="265"/>
      <c r="AY690" s="265">
        <v>1</v>
      </c>
      <c r="AZ690" s="162">
        <f>IF(AND(K690&lt;=1570,L690&gt;=1540),1,0)</f>
        <v>0</v>
      </c>
      <c r="BA690" s="162">
        <f>IF(AND(K690&lt;=1608,L690&gt;=1571),1,0)</f>
        <v>0</v>
      </c>
      <c r="BB690" s="162">
        <f>IF(AND(K690&lt;=1621,L690&gt;=1609),1,0)</f>
        <v>0</v>
      </c>
      <c r="BC690" s="162">
        <f>IF(AND(K690&lt;=1648,L690&gt;=1622),1,0)</f>
        <v>0</v>
      </c>
      <c r="BD690" s="162">
        <f>IF(AND(K690&lt;=1680,L690&gt;=1649),1,0)</f>
        <v>1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 customFormat="1" ht="15">
      <c r="A691" s="241" t="s">
        <v>3592</v>
      </c>
      <c r="B691" s="241" t="s">
        <v>3593</v>
      </c>
      <c r="C691" s="262" t="s">
        <v>3591</v>
      </c>
      <c r="D691" s="262" t="s">
        <v>4163</v>
      </c>
      <c r="E691" s="262"/>
      <c r="F691" s="66" t="s">
        <v>74</v>
      </c>
      <c r="G691" s="66"/>
      <c r="J691" s="29">
        <v>0</v>
      </c>
      <c r="K691" s="114">
        <v>1654</v>
      </c>
      <c r="L691" s="115">
        <v>1658</v>
      </c>
      <c r="M691" s="240" t="str">
        <f>CONCATENATE(LEFT(K691,3),"0")</f>
        <v>1650</v>
      </c>
      <c r="N691" s="240" t="str">
        <f>CONCATENATE(LEFT(L691,3),"0")</f>
        <v>1650</v>
      </c>
      <c r="O691" s="30">
        <f>L691-K691</f>
        <v>4</v>
      </c>
      <c r="P691" s="27">
        <v>0</v>
      </c>
      <c r="Q691" s="27">
        <v>0</v>
      </c>
      <c r="S691" s="265"/>
      <c r="T691" s="35" t="s">
        <v>103</v>
      </c>
      <c r="U691" s="104">
        <v>51.0167</v>
      </c>
      <c r="V691" s="124">
        <v>4.4667000000000003</v>
      </c>
      <c r="W691" s="32">
        <v>0</v>
      </c>
      <c r="X691" s="33">
        <v>0</v>
      </c>
      <c r="Y691" s="127">
        <v>0</v>
      </c>
      <c r="Z691" s="133"/>
      <c r="AA691" s="265"/>
      <c r="AD691" s="265"/>
      <c r="AF691" s="265"/>
      <c r="AG691" s="265"/>
      <c r="AI691" s="265"/>
      <c r="AJ691" s="265"/>
      <c r="AL691" s="265"/>
      <c r="AM691" s="265"/>
      <c r="AN691" s="267"/>
      <c r="AT691" s="265"/>
      <c r="AU691" s="265"/>
      <c r="AV691" s="265"/>
      <c r="AW691" s="265"/>
      <c r="AX691" s="265"/>
      <c r="AY691" s="265">
        <v>1</v>
      </c>
      <c r="AZ691" s="162">
        <f>IF(AND(K691&lt;=1570,L691&gt;=1540),1,0)</f>
        <v>0</v>
      </c>
      <c r="BA691" s="162">
        <f>IF(AND(K691&lt;=1608,L691&gt;=1571),1,0)</f>
        <v>0</v>
      </c>
      <c r="BB691" s="162">
        <f>IF(AND(K691&lt;=1621,L691&gt;=1609),1,0)</f>
        <v>0</v>
      </c>
      <c r="BC691" s="162">
        <f>IF(AND(K691&lt;=1648,L691&gt;=1622),1,0)</f>
        <v>0</v>
      </c>
      <c r="BD691" s="162">
        <f>IF(AND(K691&lt;=1680,L691&gt;=1649),1,0)</f>
        <v>1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 customFormat="1" ht="15">
      <c r="A692" s="116" t="s">
        <v>3595</v>
      </c>
      <c r="B692" s="116" t="s">
        <v>3596</v>
      </c>
      <c r="C692" s="117" t="s">
        <v>3594</v>
      </c>
      <c r="D692" s="113" t="s">
        <v>4163</v>
      </c>
      <c r="E692" s="117"/>
      <c r="F692" s="66" t="s">
        <v>43</v>
      </c>
      <c r="G692" s="66"/>
      <c r="J692" s="29">
        <v>0</v>
      </c>
      <c r="K692" s="114">
        <v>1654</v>
      </c>
      <c r="L692" s="115">
        <v>1658</v>
      </c>
      <c r="M692" s="240" t="str">
        <f>CONCATENATE(LEFT(K692,3),"0")</f>
        <v>1650</v>
      </c>
      <c r="N692" s="240" t="str">
        <f>CONCATENATE(LEFT(L692,3),"0")</f>
        <v>1650</v>
      </c>
      <c r="O692" s="30">
        <f>L692-K692</f>
        <v>4</v>
      </c>
      <c r="P692" s="27">
        <v>0</v>
      </c>
      <c r="Q692" s="27">
        <v>0</v>
      </c>
      <c r="T692" s="35" t="s">
        <v>103</v>
      </c>
      <c r="U692" s="104">
        <v>51.0167</v>
      </c>
      <c r="V692" s="124">
        <v>4.4667000000000003</v>
      </c>
      <c r="W692" s="32">
        <v>0</v>
      </c>
      <c r="X692" s="33">
        <v>0</v>
      </c>
      <c r="Y692" s="127">
        <v>0</v>
      </c>
      <c r="Z692" s="133"/>
      <c r="AN692" s="189"/>
      <c r="AY692">
        <v>1</v>
      </c>
      <c r="AZ692" s="162">
        <f>IF(AND(K692&lt;=1570,L692&gt;=1540),1,0)</f>
        <v>0</v>
      </c>
      <c r="BA692" s="162">
        <f>IF(AND(K692&lt;=1608,L692&gt;=1571),1,0)</f>
        <v>0</v>
      </c>
      <c r="BB692" s="162">
        <f>IF(AND(K692&lt;=1621,L692&gt;=1609),1,0)</f>
        <v>0</v>
      </c>
      <c r="BC692" s="162">
        <f>IF(AND(K692&lt;=1648,L692&gt;=1622),1,0)</f>
        <v>0</v>
      </c>
      <c r="BD692" s="162">
        <f>IF(AND(K692&lt;=1680,L692&gt;=1649),1,0)</f>
        <v>1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 customFormat="1" ht="15">
      <c r="A693" s="116" t="s">
        <v>3598</v>
      </c>
      <c r="B693" s="116" t="s">
        <v>3599</v>
      </c>
      <c r="C693" s="113" t="s">
        <v>3597</v>
      </c>
      <c r="D693" s="113" t="s">
        <v>4163</v>
      </c>
      <c r="E693" s="113"/>
      <c r="F693" s="66" t="s">
        <v>43</v>
      </c>
      <c r="G693" s="66"/>
      <c r="J693" s="29">
        <v>0</v>
      </c>
      <c r="K693" s="114">
        <v>1654</v>
      </c>
      <c r="L693" s="115">
        <v>1658</v>
      </c>
      <c r="M693" s="240" t="str">
        <f>CONCATENATE(LEFT(K693,3),"0")</f>
        <v>1650</v>
      </c>
      <c r="N693" s="240" t="str">
        <f>CONCATENATE(LEFT(L693,3),"0")</f>
        <v>1650</v>
      </c>
      <c r="O693" s="30">
        <f>L693-K693</f>
        <v>4</v>
      </c>
      <c r="P693" s="27">
        <v>0</v>
      </c>
      <c r="Q693" s="27">
        <v>0</v>
      </c>
      <c r="T693" s="35" t="s">
        <v>103</v>
      </c>
      <c r="U693" s="104">
        <v>51.0167</v>
      </c>
      <c r="V693" s="124">
        <v>4.4667000000000003</v>
      </c>
      <c r="W693" s="32">
        <v>0</v>
      </c>
      <c r="X693" s="33">
        <v>0</v>
      </c>
      <c r="Y693" s="127">
        <v>0</v>
      </c>
      <c r="Z693" s="133"/>
      <c r="AN693" s="189"/>
      <c r="AY693">
        <v>1</v>
      </c>
      <c r="AZ693" s="162">
        <f>IF(AND(K693&lt;=1570,L693&gt;=1540),1,0)</f>
        <v>0</v>
      </c>
      <c r="BA693" s="162">
        <f>IF(AND(K693&lt;=1608,L693&gt;=1571),1,0)</f>
        <v>0</v>
      </c>
      <c r="BB693" s="162">
        <f>IF(AND(K693&lt;=1621,L693&gt;=1609),1,0)</f>
        <v>0</v>
      </c>
      <c r="BC693" s="162">
        <f>IF(AND(K693&lt;=1648,L693&gt;=1622),1,0)</f>
        <v>0</v>
      </c>
      <c r="BD693" s="162">
        <f>IF(AND(K693&lt;=1680,L693&gt;=1649),1,0)</f>
        <v>1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 customFormat="1" ht="15">
      <c r="A694" s="241" t="s">
        <v>3601</v>
      </c>
      <c r="B694" s="241" t="s">
        <v>3602</v>
      </c>
      <c r="C694" s="262" t="s">
        <v>3600</v>
      </c>
      <c r="D694" s="262" t="s">
        <v>4163</v>
      </c>
      <c r="E694" s="262"/>
      <c r="F694" s="66" t="s">
        <v>43</v>
      </c>
      <c r="G694" s="66"/>
      <c r="J694" s="29">
        <v>0</v>
      </c>
      <c r="K694" s="114">
        <v>1655</v>
      </c>
      <c r="L694" s="115">
        <v>1659</v>
      </c>
      <c r="M694" s="240" t="str">
        <f>CONCATENATE(LEFT(K694,3),"0")</f>
        <v>1650</v>
      </c>
      <c r="N694" s="240" t="str">
        <f>CONCATENATE(LEFT(L694,3),"0")</f>
        <v>1650</v>
      </c>
      <c r="O694" s="30">
        <f>L694-K694</f>
        <v>4</v>
      </c>
      <c r="P694" s="27">
        <v>0</v>
      </c>
      <c r="Q694" s="27">
        <v>0</v>
      </c>
      <c r="S694" s="265"/>
      <c r="T694" s="35" t="s">
        <v>103</v>
      </c>
      <c r="U694" s="104">
        <v>51.0167</v>
      </c>
      <c r="V694" s="124">
        <v>4.4667000000000003</v>
      </c>
      <c r="W694" s="32">
        <v>0</v>
      </c>
      <c r="X694" s="33">
        <v>0</v>
      </c>
      <c r="Y694" s="127">
        <v>0</v>
      </c>
      <c r="Z694" s="133"/>
      <c r="AA694" s="265"/>
      <c r="AD694" s="265"/>
      <c r="AF694" s="265"/>
      <c r="AG694" s="265"/>
      <c r="AI694" s="265"/>
      <c r="AJ694" s="265"/>
      <c r="AL694" s="265"/>
      <c r="AM694" s="265"/>
      <c r="AN694" s="267"/>
      <c r="AT694" s="265"/>
      <c r="AU694" s="265"/>
      <c r="AV694" s="265"/>
      <c r="AW694" s="265"/>
      <c r="AX694" s="265"/>
      <c r="AY694" s="265">
        <v>1</v>
      </c>
      <c r="AZ694" s="162">
        <f>IF(AND(K694&lt;=1570,L694&gt;=1540),1,0)</f>
        <v>0</v>
      </c>
      <c r="BA694" s="162">
        <f>IF(AND(K694&lt;=1608,L694&gt;=1571),1,0)</f>
        <v>0</v>
      </c>
      <c r="BB694" s="162">
        <f>IF(AND(K694&lt;=1621,L694&gt;=1609),1,0)</f>
        <v>0</v>
      </c>
      <c r="BC694" s="162">
        <f>IF(AND(K694&lt;=1648,L694&gt;=1622),1,0)</f>
        <v>0</v>
      </c>
      <c r="BD694" s="162">
        <f>IF(AND(K694&lt;=1680,L694&gt;=1649),1,0)</f>
        <v>1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 customFormat="1" ht="15">
      <c r="A695" s="116" t="s">
        <v>3604</v>
      </c>
      <c r="B695" s="116" t="s">
        <v>2711</v>
      </c>
      <c r="C695" s="117" t="s">
        <v>3603</v>
      </c>
      <c r="D695" s="113" t="s">
        <v>4163</v>
      </c>
      <c r="E695" s="117"/>
      <c r="F695" s="66" t="s">
        <v>43</v>
      </c>
      <c r="G695" s="66"/>
      <c r="J695" s="29">
        <v>0</v>
      </c>
      <c r="K695" s="114">
        <v>1655</v>
      </c>
      <c r="L695" s="115">
        <v>1659</v>
      </c>
      <c r="M695" s="240" t="str">
        <f>CONCATENATE(LEFT(K695,3),"0")</f>
        <v>1650</v>
      </c>
      <c r="N695" s="240" t="str">
        <f>CONCATENATE(LEFT(L695,3),"0")</f>
        <v>1650</v>
      </c>
      <c r="O695" s="30">
        <f>L695-K695</f>
        <v>4</v>
      </c>
      <c r="P695" s="27">
        <v>0</v>
      </c>
      <c r="Q695" s="27">
        <v>0</v>
      </c>
      <c r="T695" s="35" t="s">
        <v>103</v>
      </c>
      <c r="U695" s="104">
        <v>51.0167</v>
      </c>
      <c r="V695" s="124">
        <v>4.4667000000000003</v>
      </c>
      <c r="W695" s="32">
        <v>0</v>
      </c>
      <c r="X695" s="33">
        <v>0</v>
      </c>
      <c r="Y695" s="127">
        <v>0</v>
      </c>
      <c r="Z695" s="133"/>
      <c r="AN695" s="189"/>
      <c r="AY695">
        <v>1</v>
      </c>
      <c r="AZ695" s="162">
        <f>IF(AND(K695&lt;=1570,L695&gt;=1540),1,0)</f>
        <v>0</v>
      </c>
      <c r="BA695" s="162">
        <f>IF(AND(K695&lt;=1608,L695&gt;=1571),1,0)</f>
        <v>0</v>
      </c>
      <c r="BB695" s="162">
        <f>IF(AND(K695&lt;=1621,L695&gt;=1609),1,0)</f>
        <v>0</v>
      </c>
      <c r="BC695" s="162">
        <f>IF(AND(K695&lt;=1648,L695&gt;=1622),1,0)</f>
        <v>0</v>
      </c>
      <c r="BD695" s="162">
        <f>IF(AND(K695&lt;=1680,L695&gt;=1649),1,0)</f>
        <v>1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 customFormat="1" ht="15">
      <c r="A696" s="116" t="s">
        <v>3606</v>
      </c>
      <c r="B696" s="116" t="s">
        <v>2492</v>
      </c>
      <c r="C696" s="113" t="s">
        <v>3605</v>
      </c>
      <c r="D696" s="113" t="s">
        <v>4163</v>
      </c>
      <c r="E696" s="113"/>
      <c r="F696" s="66" t="s">
        <v>43</v>
      </c>
      <c r="G696" s="66"/>
      <c r="J696" s="29">
        <v>0</v>
      </c>
      <c r="K696" s="114">
        <v>1655</v>
      </c>
      <c r="L696" s="115">
        <v>1659</v>
      </c>
      <c r="M696" s="240" t="str">
        <f>CONCATENATE(LEFT(K696,3),"0")</f>
        <v>1650</v>
      </c>
      <c r="N696" s="240" t="str">
        <f>CONCATENATE(LEFT(L696,3),"0")</f>
        <v>1650</v>
      </c>
      <c r="O696" s="30">
        <f>L696-K696</f>
        <v>4</v>
      </c>
      <c r="P696" s="27">
        <v>0</v>
      </c>
      <c r="Q696" s="27">
        <v>0</v>
      </c>
      <c r="T696" s="35" t="s">
        <v>103</v>
      </c>
      <c r="U696" s="104">
        <v>51.0167</v>
      </c>
      <c r="V696" s="124">
        <v>4.4667000000000003</v>
      </c>
      <c r="W696" s="32">
        <v>0</v>
      </c>
      <c r="X696" s="33">
        <v>0</v>
      </c>
      <c r="Y696" s="127">
        <v>0</v>
      </c>
      <c r="Z696" s="133"/>
      <c r="AN696" s="189"/>
      <c r="AY696">
        <v>1</v>
      </c>
      <c r="AZ696" s="162">
        <f>IF(AND(K696&lt;=1570,L696&gt;=1540),1,0)</f>
        <v>0</v>
      </c>
      <c r="BA696" s="162">
        <f>IF(AND(K696&lt;=1608,L696&gt;=1571),1,0)</f>
        <v>0</v>
      </c>
      <c r="BB696" s="162">
        <f>IF(AND(K696&lt;=1621,L696&gt;=1609),1,0)</f>
        <v>0</v>
      </c>
      <c r="BC696" s="162">
        <f>IF(AND(K696&lt;=1648,L696&gt;=1622),1,0)</f>
        <v>0</v>
      </c>
      <c r="BD696" s="162">
        <f>IF(AND(K696&lt;=1680,L696&gt;=1649),1,0)</f>
        <v>1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 customFormat="1" ht="15">
      <c r="A697" s="116" t="s">
        <v>3608</v>
      </c>
      <c r="B697" s="116" t="s">
        <v>3609</v>
      </c>
      <c r="C697" s="117" t="s">
        <v>3607</v>
      </c>
      <c r="D697" s="113" t="s">
        <v>4163</v>
      </c>
      <c r="E697" s="117"/>
      <c r="F697" s="66" t="s">
        <v>74</v>
      </c>
      <c r="G697" s="66"/>
      <c r="J697" s="29">
        <v>0</v>
      </c>
      <c r="K697" s="114">
        <v>1655</v>
      </c>
      <c r="L697" s="115">
        <v>1659</v>
      </c>
      <c r="M697" s="240" t="str">
        <f>CONCATENATE(LEFT(K697,3),"0")</f>
        <v>1650</v>
      </c>
      <c r="N697" s="240" t="str">
        <f>CONCATENATE(LEFT(L697,3),"0")</f>
        <v>1650</v>
      </c>
      <c r="O697" s="30">
        <f>L697-K697</f>
        <v>4</v>
      </c>
      <c r="P697" s="27">
        <v>0</v>
      </c>
      <c r="Q697" s="27">
        <v>0</v>
      </c>
      <c r="T697" s="35" t="s">
        <v>103</v>
      </c>
      <c r="U697" s="104">
        <v>51.0167</v>
      </c>
      <c r="V697" s="124">
        <v>4.4667000000000003</v>
      </c>
      <c r="W697" s="32">
        <v>0</v>
      </c>
      <c r="X697" s="33">
        <v>0</v>
      </c>
      <c r="Y697" s="127">
        <v>0</v>
      </c>
      <c r="Z697" s="133"/>
      <c r="AN697" s="189"/>
      <c r="AY697">
        <v>1</v>
      </c>
      <c r="AZ697" s="162">
        <f>IF(AND(K697&lt;=1570,L697&gt;=1540),1,0)</f>
        <v>0</v>
      </c>
      <c r="BA697" s="162">
        <f>IF(AND(K697&lt;=1608,L697&gt;=1571),1,0)</f>
        <v>0</v>
      </c>
      <c r="BB697" s="162">
        <f>IF(AND(K697&lt;=1621,L697&gt;=1609),1,0)</f>
        <v>0</v>
      </c>
      <c r="BC697" s="162">
        <f>IF(AND(K697&lt;=1648,L697&gt;=1622),1,0)</f>
        <v>0</v>
      </c>
      <c r="BD697" s="162">
        <f>IF(AND(K697&lt;=1680,L697&gt;=1649),1,0)</f>
        <v>1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 customFormat="1" ht="15">
      <c r="A698" s="116" t="s">
        <v>3611</v>
      </c>
      <c r="B698" s="116" t="s">
        <v>2463</v>
      </c>
      <c r="C698" s="113" t="s">
        <v>3610</v>
      </c>
      <c r="D698" s="113" t="s">
        <v>4163</v>
      </c>
      <c r="E698" s="113"/>
      <c r="F698" s="66" t="s">
        <v>43</v>
      </c>
      <c r="G698" s="66"/>
      <c r="J698" s="29">
        <v>0</v>
      </c>
      <c r="K698" s="114">
        <v>1655</v>
      </c>
      <c r="L698" s="115">
        <v>1659</v>
      </c>
      <c r="M698" s="240" t="str">
        <f>CONCATENATE(LEFT(K698,3),"0")</f>
        <v>1650</v>
      </c>
      <c r="N698" s="240" t="str">
        <f>CONCATENATE(LEFT(L698,3),"0")</f>
        <v>1650</v>
      </c>
      <c r="O698" s="30">
        <f>L698-K698</f>
        <v>4</v>
      </c>
      <c r="P698" s="27">
        <v>0</v>
      </c>
      <c r="Q698" s="27">
        <v>0</v>
      </c>
      <c r="T698" s="35" t="s">
        <v>103</v>
      </c>
      <c r="U698" s="104">
        <v>51.0167</v>
      </c>
      <c r="V698" s="124">
        <v>4.4667000000000003</v>
      </c>
      <c r="W698" s="32">
        <v>0</v>
      </c>
      <c r="X698" s="33">
        <v>0</v>
      </c>
      <c r="Y698" s="127">
        <v>0</v>
      </c>
      <c r="Z698" s="133"/>
      <c r="AN698" s="189"/>
      <c r="AY698">
        <v>1</v>
      </c>
      <c r="AZ698" s="162">
        <f>IF(AND(K698&lt;=1570,L698&gt;=1540),1,0)</f>
        <v>0</v>
      </c>
      <c r="BA698" s="162">
        <f>IF(AND(K698&lt;=1608,L698&gt;=1571),1,0)</f>
        <v>0</v>
      </c>
      <c r="BB698" s="162">
        <f>IF(AND(K698&lt;=1621,L698&gt;=1609),1,0)</f>
        <v>0</v>
      </c>
      <c r="BC698" s="162">
        <f>IF(AND(K698&lt;=1648,L698&gt;=1622),1,0)</f>
        <v>0</v>
      </c>
      <c r="BD698" s="162">
        <f>IF(AND(K698&lt;=1680,L698&gt;=1649),1,0)</f>
        <v>1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 customFormat="1" ht="15">
      <c r="A699" s="116" t="s">
        <v>3613</v>
      </c>
      <c r="B699" s="116" t="s">
        <v>2463</v>
      </c>
      <c r="C699" s="117" t="s">
        <v>3612</v>
      </c>
      <c r="D699" s="113" t="s">
        <v>4163</v>
      </c>
      <c r="E699" s="117"/>
      <c r="F699" s="66" t="s">
        <v>43</v>
      </c>
      <c r="G699" s="66"/>
      <c r="J699" s="29">
        <v>0</v>
      </c>
      <c r="K699" s="114">
        <v>1655</v>
      </c>
      <c r="L699" s="115">
        <v>1659</v>
      </c>
      <c r="M699" s="240" t="str">
        <f>CONCATENATE(LEFT(K699,3),"0")</f>
        <v>1650</v>
      </c>
      <c r="N699" s="240" t="str">
        <f>CONCATENATE(LEFT(L699,3),"0")</f>
        <v>1650</v>
      </c>
      <c r="O699" s="30">
        <f>L699-K699</f>
        <v>4</v>
      </c>
      <c r="P699" s="27">
        <v>0</v>
      </c>
      <c r="Q699" s="27">
        <v>0</v>
      </c>
      <c r="T699" s="35" t="s">
        <v>103</v>
      </c>
      <c r="U699" s="104">
        <v>51.0167</v>
      </c>
      <c r="V699" s="124">
        <v>4.4667000000000003</v>
      </c>
      <c r="W699" s="32">
        <v>0</v>
      </c>
      <c r="X699" s="33">
        <v>0</v>
      </c>
      <c r="Y699" s="127">
        <v>0</v>
      </c>
      <c r="Z699" s="133"/>
      <c r="AN699" s="189"/>
      <c r="AY699">
        <v>1</v>
      </c>
      <c r="AZ699" s="162">
        <f>IF(AND(K699&lt;=1570,L699&gt;=1540),1,0)</f>
        <v>0</v>
      </c>
      <c r="BA699" s="162">
        <f>IF(AND(K699&lt;=1608,L699&gt;=1571),1,0)</f>
        <v>0</v>
      </c>
      <c r="BB699" s="162">
        <f>IF(AND(K699&lt;=1621,L699&gt;=1609),1,0)</f>
        <v>0</v>
      </c>
      <c r="BC699" s="162">
        <f>IF(AND(K699&lt;=1648,L699&gt;=1622),1,0)</f>
        <v>0</v>
      </c>
      <c r="BD699" s="162">
        <f>IF(AND(K699&lt;=1680,L699&gt;=1649),1,0)</f>
        <v>1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 customFormat="1" ht="15">
      <c r="A700" s="241" t="s">
        <v>3615</v>
      </c>
      <c r="B700" s="241" t="s">
        <v>3616</v>
      </c>
      <c r="C700" s="263" t="s">
        <v>3614</v>
      </c>
      <c r="D700" s="262" t="s">
        <v>4163</v>
      </c>
      <c r="E700" s="263"/>
      <c r="F700" s="66" t="s">
        <v>43</v>
      </c>
      <c r="G700" s="66"/>
      <c r="J700" s="29">
        <v>0</v>
      </c>
      <c r="K700" s="114">
        <v>1656</v>
      </c>
      <c r="L700" s="115">
        <v>1660</v>
      </c>
      <c r="M700" s="240" t="str">
        <f>CONCATENATE(LEFT(K700,3),"0")</f>
        <v>1650</v>
      </c>
      <c r="N700" s="240" t="str">
        <f>CONCATENATE(LEFT(L700,3),"0")</f>
        <v>1660</v>
      </c>
      <c r="O700" s="30">
        <f>L700-K700</f>
        <v>4</v>
      </c>
      <c r="P700" s="27">
        <v>0</v>
      </c>
      <c r="Q700" s="27">
        <v>0</v>
      </c>
      <c r="S700" s="265"/>
      <c r="T700" s="35" t="s">
        <v>103</v>
      </c>
      <c r="U700" s="104">
        <v>51.0167</v>
      </c>
      <c r="V700" s="124">
        <v>4.4667000000000003</v>
      </c>
      <c r="W700" s="32">
        <v>0</v>
      </c>
      <c r="X700" s="33">
        <v>0</v>
      </c>
      <c r="Y700" s="127">
        <v>0</v>
      </c>
      <c r="Z700" s="133"/>
      <c r="AA700" s="265"/>
      <c r="AD700" s="265"/>
      <c r="AF700" s="265"/>
      <c r="AG700" s="265"/>
      <c r="AI700" s="265"/>
      <c r="AJ700" s="265"/>
      <c r="AL700" s="265"/>
      <c r="AM700" s="265"/>
      <c r="AN700" s="267"/>
      <c r="AT700" s="265"/>
      <c r="AU700" s="265"/>
      <c r="AV700" s="265"/>
      <c r="AW700" s="265"/>
      <c r="AX700" s="265"/>
      <c r="AY700" s="265">
        <v>1</v>
      </c>
      <c r="AZ700" s="162">
        <f>IF(AND(K700&lt;=1570,L700&gt;=1540),1,0)</f>
        <v>0</v>
      </c>
      <c r="BA700" s="162">
        <f>IF(AND(K700&lt;=1608,L700&gt;=1571),1,0)</f>
        <v>0</v>
      </c>
      <c r="BB700" s="162">
        <f>IF(AND(K700&lt;=1621,L700&gt;=1609),1,0)</f>
        <v>0</v>
      </c>
      <c r="BC700" s="162">
        <f>IF(AND(K700&lt;=1648,L700&gt;=1622),1,0)</f>
        <v>0</v>
      </c>
      <c r="BD700" s="162">
        <f>IF(AND(K700&lt;=1680,L700&gt;=1649),1,0)</f>
        <v>1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 customFormat="1" ht="15">
      <c r="A701" s="241" t="s">
        <v>3618</v>
      </c>
      <c r="B701" s="241" t="s">
        <v>2539</v>
      </c>
      <c r="C701" s="262" t="s">
        <v>3617</v>
      </c>
      <c r="D701" s="262" t="s">
        <v>4163</v>
      </c>
      <c r="E701" s="262"/>
      <c r="F701" s="66" t="s">
        <v>43</v>
      </c>
      <c r="G701" s="66"/>
      <c r="J701" s="29">
        <v>0</v>
      </c>
      <c r="K701" s="114">
        <v>1656</v>
      </c>
      <c r="L701" s="115">
        <v>1660</v>
      </c>
      <c r="M701" s="240" t="str">
        <f>CONCATENATE(LEFT(K701,3),"0")</f>
        <v>1650</v>
      </c>
      <c r="N701" s="240" t="str">
        <f>CONCATENATE(LEFT(L701,3),"0")</f>
        <v>1660</v>
      </c>
      <c r="O701" s="30">
        <f>L701-K701</f>
        <v>4</v>
      </c>
      <c r="P701" s="27">
        <v>0</v>
      </c>
      <c r="Q701" s="27">
        <v>0</v>
      </c>
      <c r="S701" s="265"/>
      <c r="T701" s="35" t="s">
        <v>103</v>
      </c>
      <c r="U701" s="104">
        <v>51.0167</v>
      </c>
      <c r="V701" s="124">
        <v>4.4667000000000003</v>
      </c>
      <c r="W701" s="32">
        <v>0</v>
      </c>
      <c r="X701" s="33">
        <v>0</v>
      </c>
      <c r="Y701" s="127">
        <v>0</v>
      </c>
      <c r="Z701" s="133"/>
      <c r="AA701" s="265"/>
      <c r="AD701" s="265"/>
      <c r="AF701" s="265"/>
      <c r="AG701" s="265"/>
      <c r="AI701" s="265"/>
      <c r="AJ701" s="265"/>
      <c r="AL701" s="265"/>
      <c r="AM701" s="265"/>
      <c r="AN701" s="267"/>
      <c r="AT701" s="265"/>
      <c r="AU701" s="265"/>
      <c r="AV701" s="265"/>
      <c r="AW701" s="265"/>
      <c r="AX701" s="265"/>
      <c r="AY701" s="265">
        <v>1</v>
      </c>
      <c r="AZ701" s="162">
        <f>IF(AND(K701&lt;=1570,L701&gt;=1540),1,0)</f>
        <v>0</v>
      </c>
      <c r="BA701" s="162">
        <f>IF(AND(K701&lt;=1608,L701&gt;=1571),1,0)</f>
        <v>0</v>
      </c>
      <c r="BB701" s="162">
        <f>IF(AND(K701&lt;=1621,L701&gt;=1609),1,0)</f>
        <v>0</v>
      </c>
      <c r="BC701" s="162">
        <f>IF(AND(K701&lt;=1648,L701&gt;=1622),1,0)</f>
        <v>0</v>
      </c>
      <c r="BD701" s="162">
        <f>IF(AND(K701&lt;=1680,L701&gt;=1649),1,0)</f>
        <v>1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 customFormat="1" ht="15">
      <c r="A702" s="116" t="s">
        <v>3620</v>
      </c>
      <c r="B702" s="116" t="s">
        <v>3120</v>
      </c>
      <c r="C702" s="117" t="s">
        <v>3619</v>
      </c>
      <c r="D702" s="113" t="s">
        <v>4163</v>
      </c>
      <c r="E702" s="117"/>
      <c r="F702" s="66" t="s">
        <v>1297</v>
      </c>
      <c r="G702" s="66"/>
      <c r="J702" s="29">
        <v>0</v>
      </c>
      <c r="K702" s="114">
        <v>1656</v>
      </c>
      <c r="L702" s="115">
        <v>1660</v>
      </c>
      <c r="M702" s="240" t="str">
        <f>CONCATENATE(LEFT(K702,3),"0")</f>
        <v>1650</v>
      </c>
      <c r="N702" s="240" t="str">
        <f>CONCATENATE(LEFT(L702,3),"0")</f>
        <v>1660</v>
      </c>
      <c r="O702" s="30">
        <f>L702-K702</f>
        <v>4</v>
      </c>
      <c r="P702" s="27">
        <v>0</v>
      </c>
      <c r="Q702" s="27">
        <v>0</v>
      </c>
      <c r="T702" s="35" t="s">
        <v>103</v>
      </c>
      <c r="U702" s="104">
        <v>51.0167</v>
      </c>
      <c r="V702" s="124">
        <v>4.4667000000000003</v>
      </c>
      <c r="W702" s="32">
        <v>0</v>
      </c>
      <c r="X702" s="33">
        <v>0</v>
      </c>
      <c r="Y702" s="127">
        <v>0</v>
      </c>
      <c r="Z702" s="133"/>
      <c r="AN702" s="189"/>
      <c r="AY702">
        <v>1</v>
      </c>
      <c r="AZ702" s="162">
        <f>IF(AND(K702&lt;=1570,L702&gt;=1540),1,0)</f>
        <v>0</v>
      </c>
      <c r="BA702" s="162">
        <f>IF(AND(K702&lt;=1608,L702&gt;=1571),1,0)</f>
        <v>0</v>
      </c>
      <c r="BB702" s="162">
        <f>IF(AND(K702&lt;=1621,L702&gt;=1609),1,0)</f>
        <v>0</v>
      </c>
      <c r="BC702" s="162">
        <f>IF(AND(K702&lt;=1648,L702&gt;=1622),1,0)</f>
        <v>0</v>
      </c>
      <c r="BD702" s="162">
        <f>IF(AND(K702&lt;=1680,L702&gt;=1649),1,0)</f>
        <v>1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 customFormat="1" ht="15">
      <c r="A703" s="116" t="s">
        <v>3622</v>
      </c>
      <c r="B703" s="116" t="s">
        <v>3623</v>
      </c>
      <c r="C703" s="113" t="s">
        <v>3621</v>
      </c>
      <c r="D703" s="113" t="s">
        <v>4163</v>
      </c>
      <c r="E703" s="113"/>
      <c r="F703" s="66" t="s">
        <v>43</v>
      </c>
      <c r="G703" s="66"/>
      <c r="J703" s="29">
        <v>0</v>
      </c>
      <c r="K703" s="114">
        <v>1656</v>
      </c>
      <c r="L703" s="115">
        <v>1660</v>
      </c>
      <c r="M703" s="240" t="str">
        <f>CONCATENATE(LEFT(K703,3),"0")</f>
        <v>1650</v>
      </c>
      <c r="N703" s="240" t="str">
        <f>CONCATENATE(LEFT(L703,3),"0")</f>
        <v>1660</v>
      </c>
      <c r="O703" s="30">
        <f>L703-K703</f>
        <v>4</v>
      </c>
      <c r="P703" s="27">
        <v>0</v>
      </c>
      <c r="Q703" s="27">
        <v>0</v>
      </c>
      <c r="T703" s="35" t="s">
        <v>103</v>
      </c>
      <c r="U703" s="104">
        <v>51.0167</v>
      </c>
      <c r="V703" s="124">
        <v>4.4667000000000003</v>
      </c>
      <c r="W703" s="32">
        <v>0</v>
      </c>
      <c r="X703" s="33">
        <v>0</v>
      </c>
      <c r="Y703" s="127">
        <v>0</v>
      </c>
      <c r="Z703" s="133"/>
      <c r="AN703" s="189"/>
      <c r="AY703">
        <v>1</v>
      </c>
      <c r="AZ703" s="162">
        <f>IF(AND(K703&lt;=1570,L703&gt;=1540),1,0)</f>
        <v>0</v>
      </c>
      <c r="BA703" s="162">
        <f>IF(AND(K703&lt;=1608,L703&gt;=1571),1,0)</f>
        <v>0</v>
      </c>
      <c r="BB703" s="162">
        <f>IF(AND(K703&lt;=1621,L703&gt;=1609),1,0)</f>
        <v>0</v>
      </c>
      <c r="BC703" s="162">
        <f>IF(AND(K703&lt;=1648,L703&gt;=1622),1,0)</f>
        <v>0</v>
      </c>
      <c r="BD703" s="162">
        <f>IF(AND(K703&lt;=1680,L703&gt;=1649),1,0)</f>
        <v>1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 customFormat="1" ht="15">
      <c r="A704" s="116" t="s">
        <v>3625</v>
      </c>
      <c r="B704" s="116" t="s">
        <v>3626</v>
      </c>
      <c r="C704" s="117" t="s">
        <v>3624</v>
      </c>
      <c r="D704" s="113" t="s">
        <v>4163</v>
      </c>
      <c r="E704" s="117"/>
      <c r="F704" s="66" t="s">
        <v>74</v>
      </c>
      <c r="G704" s="66"/>
      <c r="J704" s="29">
        <v>0</v>
      </c>
      <c r="K704" s="114">
        <v>1656</v>
      </c>
      <c r="L704" s="115">
        <v>1660</v>
      </c>
      <c r="M704" s="240" t="str">
        <f>CONCATENATE(LEFT(K704,3),"0")</f>
        <v>1650</v>
      </c>
      <c r="N704" s="240" t="str">
        <f>CONCATENATE(LEFT(L704,3),"0")</f>
        <v>1660</v>
      </c>
      <c r="O704" s="30">
        <f>L704-K704</f>
        <v>4</v>
      </c>
      <c r="P704" s="27">
        <v>0</v>
      </c>
      <c r="Q704" s="27">
        <v>0</v>
      </c>
      <c r="T704" s="35" t="s">
        <v>103</v>
      </c>
      <c r="U704" s="104">
        <v>51.0167</v>
      </c>
      <c r="V704" s="124">
        <v>4.4667000000000003</v>
      </c>
      <c r="W704" s="32">
        <v>0</v>
      </c>
      <c r="X704" s="33">
        <v>0</v>
      </c>
      <c r="Y704" s="127">
        <v>0</v>
      </c>
      <c r="Z704" s="133"/>
      <c r="AN704" s="189"/>
      <c r="AY704">
        <v>1</v>
      </c>
      <c r="AZ704" s="162">
        <f>IF(AND(K704&lt;=1570,L704&gt;=1540),1,0)</f>
        <v>0</v>
      </c>
      <c r="BA704" s="162">
        <f>IF(AND(K704&lt;=1608,L704&gt;=1571),1,0)</f>
        <v>0</v>
      </c>
      <c r="BB704" s="162">
        <f>IF(AND(K704&lt;=1621,L704&gt;=1609),1,0)</f>
        <v>0</v>
      </c>
      <c r="BC704" s="162">
        <f>IF(AND(K704&lt;=1648,L704&gt;=1622),1,0)</f>
        <v>0</v>
      </c>
      <c r="BD704" s="162">
        <f>IF(AND(K704&lt;=1680,L704&gt;=1649),1,0)</f>
        <v>1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 customFormat="1" ht="15">
      <c r="A705" s="116" t="s">
        <v>3628</v>
      </c>
      <c r="B705" s="116" t="s">
        <v>3151</v>
      </c>
      <c r="C705" s="113" t="s">
        <v>3627</v>
      </c>
      <c r="D705" s="113" t="s">
        <v>4163</v>
      </c>
      <c r="E705" s="113"/>
      <c r="F705" s="66" t="s">
        <v>156</v>
      </c>
      <c r="G705" s="66"/>
      <c r="J705" s="29">
        <v>0</v>
      </c>
      <c r="K705" s="114">
        <v>1657</v>
      </c>
      <c r="L705" s="115">
        <v>1661</v>
      </c>
      <c r="M705" s="240" t="str">
        <f>CONCATENATE(LEFT(K705,3),"0")</f>
        <v>1650</v>
      </c>
      <c r="N705" s="240" t="str">
        <f>CONCATENATE(LEFT(L705,3),"0")</f>
        <v>1660</v>
      </c>
      <c r="O705" s="30">
        <f>L705-K705</f>
        <v>4</v>
      </c>
      <c r="P705" s="27">
        <v>0</v>
      </c>
      <c r="Q705" s="27">
        <v>0</v>
      </c>
      <c r="T705" s="35" t="s">
        <v>103</v>
      </c>
      <c r="U705" s="104">
        <v>51.0167</v>
      </c>
      <c r="V705" s="124">
        <v>4.4667000000000003</v>
      </c>
      <c r="W705" s="32">
        <v>0</v>
      </c>
      <c r="X705" s="33">
        <v>0</v>
      </c>
      <c r="Y705" s="127">
        <v>0</v>
      </c>
      <c r="Z705" s="133"/>
      <c r="AN705" s="189"/>
      <c r="AY705">
        <v>1</v>
      </c>
      <c r="AZ705" s="162">
        <f>IF(AND(K705&lt;=1570,L705&gt;=1540),1,0)</f>
        <v>0</v>
      </c>
      <c r="BA705" s="162">
        <f>IF(AND(K705&lt;=1608,L705&gt;=1571),1,0)</f>
        <v>0</v>
      </c>
      <c r="BB705" s="162">
        <f>IF(AND(K705&lt;=1621,L705&gt;=1609),1,0)</f>
        <v>0</v>
      </c>
      <c r="BC705" s="162">
        <f>IF(AND(K705&lt;=1648,L705&gt;=1622),1,0)</f>
        <v>0</v>
      </c>
      <c r="BD705" s="162">
        <f>IF(AND(K705&lt;=1680,L705&gt;=1649),1,0)</f>
        <v>1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 customFormat="1" ht="15">
      <c r="A706" s="116" t="s">
        <v>3630</v>
      </c>
      <c r="B706" s="116" t="s">
        <v>3631</v>
      </c>
      <c r="C706" s="117" t="s">
        <v>3629</v>
      </c>
      <c r="D706" s="113" t="s">
        <v>4163</v>
      </c>
      <c r="E706" s="117"/>
      <c r="F706" s="66" t="s">
        <v>156</v>
      </c>
      <c r="G706" s="66"/>
      <c r="J706" s="29">
        <v>0</v>
      </c>
      <c r="K706" s="114">
        <v>1657</v>
      </c>
      <c r="L706" s="115">
        <v>1661</v>
      </c>
      <c r="M706" s="240" t="str">
        <f>CONCATENATE(LEFT(K706,3),"0")</f>
        <v>1650</v>
      </c>
      <c r="N706" s="240" t="str">
        <f>CONCATENATE(LEFT(L706,3),"0")</f>
        <v>1660</v>
      </c>
      <c r="O706" s="30">
        <f>L706-K706</f>
        <v>4</v>
      </c>
      <c r="P706" s="27">
        <v>0</v>
      </c>
      <c r="Q706" s="27">
        <v>0</v>
      </c>
      <c r="T706" s="35" t="s">
        <v>103</v>
      </c>
      <c r="U706" s="104">
        <v>51.0167</v>
      </c>
      <c r="V706" s="124">
        <v>4.4667000000000003</v>
      </c>
      <c r="W706" s="32">
        <v>0</v>
      </c>
      <c r="X706" s="33">
        <v>0</v>
      </c>
      <c r="Y706" s="127">
        <v>0</v>
      </c>
      <c r="Z706" s="133"/>
      <c r="AN706" s="189"/>
      <c r="AY706">
        <v>1</v>
      </c>
      <c r="AZ706" s="162">
        <f>IF(AND(K706&lt;=1570,L706&gt;=1540),1,0)</f>
        <v>0</v>
      </c>
      <c r="BA706" s="162">
        <f>IF(AND(K706&lt;=1608,L706&gt;=1571),1,0)</f>
        <v>0</v>
      </c>
      <c r="BB706" s="162">
        <f>IF(AND(K706&lt;=1621,L706&gt;=1609),1,0)</f>
        <v>0</v>
      </c>
      <c r="BC706" s="162">
        <f>IF(AND(K706&lt;=1648,L706&gt;=1622),1,0)</f>
        <v>0</v>
      </c>
      <c r="BD706" s="162">
        <f>IF(AND(K706&lt;=1680,L706&gt;=1649),1,0)</f>
        <v>1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 customFormat="1" ht="15">
      <c r="A707" s="116" t="s">
        <v>3633</v>
      </c>
      <c r="B707" s="116" t="s">
        <v>3634</v>
      </c>
      <c r="C707" s="113" t="s">
        <v>3632</v>
      </c>
      <c r="D707" s="113" t="s">
        <v>4163</v>
      </c>
      <c r="E707" s="113"/>
      <c r="F707" s="66" t="s">
        <v>43</v>
      </c>
      <c r="G707" s="66"/>
      <c r="J707" s="29">
        <v>0</v>
      </c>
      <c r="K707" s="114">
        <v>1657</v>
      </c>
      <c r="L707" s="115">
        <v>1661</v>
      </c>
      <c r="M707" s="240" t="str">
        <f>CONCATENATE(LEFT(K707,3),"0")</f>
        <v>1650</v>
      </c>
      <c r="N707" s="240" t="str">
        <f>CONCATENATE(LEFT(L707,3),"0")</f>
        <v>1660</v>
      </c>
      <c r="O707" s="30">
        <f>L707-K707</f>
        <v>4</v>
      </c>
      <c r="P707" s="27">
        <v>0</v>
      </c>
      <c r="Q707" s="27">
        <v>0</v>
      </c>
      <c r="T707" s="35" t="s">
        <v>103</v>
      </c>
      <c r="U707" s="104">
        <v>51.0167</v>
      </c>
      <c r="V707" s="124">
        <v>4.4667000000000003</v>
      </c>
      <c r="W707" s="32">
        <v>0</v>
      </c>
      <c r="X707" s="33">
        <v>0</v>
      </c>
      <c r="Y707" s="127">
        <v>0</v>
      </c>
      <c r="Z707" s="133"/>
      <c r="AN707" s="189"/>
      <c r="AY707">
        <v>1</v>
      </c>
      <c r="AZ707" s="162">
        <f>IF(AND(K707&lt;=1570,L707&gt;=1540),1,0)</f>
        <v>0</v>
      </c>
      <c r="BA707" s="162">
        <f>IF(AND(K707&lt;=1608,L707&gt;=1571),1,0)</f>
        <v>0</v>
      </c>
      <c r="BB707" s="162">
        <f>IF(AND(K707&lt;=1621,L707&gt;=1609),1,0)</f>
        <v>0</v>
      </c>
      <c r="BC707" s="162">
        <f>IF(AND(K707&lt;=1648,L707&gt;=1622),1,0)</f>
        <v>0</v>
      </c>
      <c r="BD707" s="162">
        <f>IF(AND(K707&lt;=1680,L707&gt;=1649),1,0)</f>
        <v>1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 customFormat="1" ht="15">
      <c r="A708" s="116" t="s">
        <v>3636</v>
      </c>
      <c r="B708" s="116" t="s">
        <v>1683</v>
      </c>
      <c r="C708" s="117" t="s">
        <v>3635</v>
      </c>
      <c r="D708" s="113" t="s">
        <v>4163</v>
      </c>
      <c r="E708" s="117"/>
      <c r="F708" s="66" t="s">
        <v>223</v>
      </c>
      <c r="G708" s="66"/>
      <c r="J708" s="29">
        <v>0</v>
      </c>
      <c r="K708" s="114">
        <v>1657</v>
      </c>
      <c r="L708" s="115">
        <v>1661</v>
      </c>
      <c r="M708" s="240" t="str">
        <f>CONCATENATE(LEFT(K708,3),"0")</f>
        <v>1650</v>
      </c>
      <c r="N708" s="240" t="str">
        <f>CONCATENATE(LEFT(L708,3),"0")</f>
        <v>1660</v>
      </c>
      <c r="O708" s="30">
        <f>L708-K708</f>
        <v>4</v>
      </c>
      <c r="P708" s="27">
        <v>0</v>
      </c>
      <c r="Q708" s="27">
        <v>0</v>
      </c>
      <c r="T708" s="35" t="s">
        <v>103</v>
      </c>
      <c r="U708" s="104">
        <v>51.0167</v>
      </c>
      <c r="V708" s="124">
        <v>4.4667000000000003</v>
      </c>
      <c r="W708" s="32">
        <v>0</v>
      </c>
      <c r="X708" s="33">
        <v>0</v>
      </c>
      <c r="Y708" s="127">
        <v>0</v>
      </c>
      <c r="Z708" s="133"/>
      <c r="AN708" s="189"/>
      <c r="AY708">
        <v>1</v>
      </c>
      <c r="AZ708" s="162">
        <f>IF(AND(K708&lt;=1570,L708&gt;=1540),1,0)</f>
        <v>0</v>
      </c>
      <c r="BA708" s="162">
        <f>IF(AND(K708&lt;=1608,L708&gt;=1571),1,0)</f>
        <v>0</v>
      </c>
      <c r="BB708" s="162">
        <f>IF(AND(K708&lt;=1621,L708&gt;=1609),1,0)</f>
        <v>0</v>
      </c>
      <c r="BC708" s="162">
        <f>IF(AND(K708&lt;=1648,L708&gt;=1622),1,0)</f>
        <v>0</v>
      </c>
      <c r="BD708" s="162">
        <f>IF(AND(K708&lt;=1680,L708&gt;=1649),1,0)</f>
        <v>1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 customFormat="1" ht="15">
      <c r="A709" s="116" t="s">
        <v>3638</v>
      </c>
      <c r="B709" s="116" t="s">
        <v>3639</v>
      </c>
      <c r="C709" s="113" t="s">
        <v>3637</v>
      </c>
      <c r="D709" s="113" t="s">
        <v>4163</v>
      </c>
      <c r="E709" s="113"/>
      <c r="F709" s="66" t="s">
        <v>43</v>
      </c>
      <c r="G709" s="66"/>
      <c r="J709" s="29">
        <v>0</v>
      </c>
      <c r="K709" s="114">
        <v>1658</v>
      </c>
      <c r="L709" s="115">
        <v>1662</v>
      </c>
      <c r="M709" s="240" t="str">
        <f>CONCATENATE(LEFT(K709,3),"0")</f>
        <v>1650</v>
      </c>
      <c r="N709" s="240" t="str">
        <f>CONCATENATE(LEFT(L709,3),"0")</f>
        <v>1660</v>
      </c>
      <c r="O709" s="30">
        <f>L709-K709</f>
        <v>4</v>
      </c>
      <c r="P709" s="27">
        <v>0</v>
      </c>
      <c r="Q709" s="27">
        <v>0</v>
      </c>
      <c r="T709" s="35" t="s">
        <v>103</v>
      </c>
      <c r="U709" s="104">
        <v>51.0167</v>
      </c>
      <c r="V709" s="124">
        <v>4.4667000000000003</v>
      </c>
      <c r="W709" s="32">
        <v>0</v>
      </c>
      <c r="X709" s="33">
        <v>0</v>
      </c>
      <c r="Y709" s="127">
        <v>0</v>
      </c>
      <c r="Z709" s="133"/>
      <c r="AN709" s="189"/>
      <c r="AY709">
        <v>1</v>
      </c>
      <c r="AZ709" s="162">
        <f>IF(AND(K709&lt;=1570,L709&gt;=1540),1,0)</f>
        <v>0</v>
      </c>
      <c r="BA709" s="162">
        <f>IF(AND(K709&lt;=1608,L709&gt;=1571),1,0)</f>
        <v>0</v>
      </c>
      <c r="BB709" s="162">
        <f>IF(AND(K709&lt;=1621,L709&gt;=1609),1,0)</f>
        <v>0</v>
      </c>
      <c r="BC709" s="162">
        <f>IF(AND(K709&lt;=1648,L709&gt;=1622),1,0)</f>
        <v>0</v>
      </c>
      <c r="BD709" s="162">
        <f>IF(AND(K709&lt;=1680,L709&gt;=1649),1,0)</f>
        <v>1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 customFormat="1" ht="15">
      <c r="A710" s="241" t="s">
        <v>3641</v>
      </c>
      <c r="B710" s="241" t="s">
        <v>2718</v>
      </c>
      <c r="C710" s="263" t="s">
        <v>3640</v>
      </c>
      <c r="D710" s="262" t="s">
        <v>4163</v>
      </c>
      <c r="E710" s="263"/>
      <c r="F710" s="66" t="s">
        <v>223</v>
      </c>
      <c r="G710" s="66"/>
      <c r="J710" s="29">
        <v>0</v>
      </c>
      <c r="K710" s="114">
        <v>1659</v>
      </c>
      <c r="L710" s="115">
        <v>1663</v>
      </c>
      <c r="M710" s="240" t="str">
        <f>CONCATENATE(LEFT(K710,3),"0")</f>
        <v>1650</v>
      </c>
      <c r="N710" s="240" t="str">
        <f>CONCATENATE(LEFT(L710,3),"0")</f>
        <v>1660</v>
      </c>
      <c r="O710" s="30">
        <f>L710-K710</f>
        <v>4</v>
      </c>
      <c r="P710" s="27">
        <v>0</v>
      </c>
      <c r="Q710" s="27">
        <v>0</v>
      </c>
      <c r="S710" s="265"/>
      <c r="T710" s="35" t="s">
        <v>103</v>
      </c>
      <c r="U710" s="104">
        <v>51.0167</v>
      </c>
      <c r="V710" s="124">
        <v>4.4667000000000003</v>
      </c>
      <c r="W710" s="32">
        <v>0</v>
      </c>
      <c r="X710" s="33">
        <v>0</v>
      </c>
      <c r="Y710" s="127">
        <v>0</v>
      </c>
      <c r="Z710" s="133"/>
      <c r="AA710" s="265"/>
      <c r="AD710" s="265"/>
      <c r="AF710" s="265"/>
      <c r="AG710" s="265"/>
      <c r="AI710" s="265"/>
      <c r="AJ710" s="265"/>
      <c r="AL710" s="265"/>
      <c r="AM710" s="265"/>
      <c r="AN710" s="267"/>
      <c r="AT710" s="265"/>
      <c r="AU710" s="265"/>
      <c r="AV710" s="265"/>
      <c r="AW710" s="265"/>
      <c r="AX710" s="265"/>
      <c r="AY710" s="265">
        <v>1</v>
      </c>
      <c r="AZ710" s="162">
        <f>IF(AND(K710&lt;=1570,L710&gt;=1540),1,0)</f>
        <v>0</v>
      </c>
      <c r="BA710" s="162">
        <f>IF(AND(K710&lt;=1608,L710&gt;=1571),1,0)</f>
        <v>0</v>
      </c>
      <c r="BB710" s="162">
        <f>IF(AND(K710&lt;=1621,L710&gt;=1609),1,0)</f>
        <v>0</v>
      </c>
      <c r="BC710" s="162">
        <f>IF(AND(K710&lt;=1648,L710&gt;=1622),1,0)</f>
        <v>0</v>
      </c>
      <c r="BD710" s="162">
        <f>IF(AND(K710&lt;=1680,L710&gt;=1649),1,0)</f>
        <v>1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 customFormat="1" ht="15">
      <c r="A711" s="241" t="s">
        <v>3643</v>
      </c>
      <c r="B711" s="241" t="s">
        <v>3644</v>
      </c>
      <c r="C711" s="262" t="s">
        <v>3642</v>
      </c>
      <c r="D711" s="262" t="s">
        <v>4163</v>
      </c>
      <c r="E711" s="262"/>
      <c r="F711" s="66" t="s">
        <v>43</v>
      </c>
      <c r="G711" s="66"/>
      <c r="J711" s="29">
        <v>0</v>
      </c>
      <c r="K711" s="114">
        <v>1659</v>
      </c>
      <c r="L711" s="115">
        <v>1663</v>
      </c>
      <c r="M711" s="240" t="str">
        <f>CONCATENATE(LEFT(K711,3),"0")</f>
        <v>1650</v>
      </c>
      <c r="N711" s="240" t="str">
        <f>CONCATENATE(LEFT(L711,3),"0")</f>
        <v>1660</v>
      </c>
      <c r="O711" s="30">
        <f>L711-K711</f>
        <v>4</v>
      </c>
      <c r="P711" s="27">
        <v>0</v>
      </c>
      <c r="Q711" s="27">
        <v>0</v>
      </c>
      <c r="S711" s="265"/>
      <c r="T711" s="35" t="s">
        <v>103</v>
      </c>
      <c r="U711" s="104">
        <v>51.0167</v>
      </c>
      <c r="V711" s="124">
        <v>4.4667000000000003</v>
      </c>
      <c r="W711" s="32">
        <v>0</v>
      </c>
      <c r="X711" s="33">
        <v>0</v>
      </c>
      <c r="Y711" s="127">
        <v>0</v>
      </c>
      <c r="Z711" s="133"/>
      <c r="AA711" s="265"/>
      <c r="AD711" s="265"/>
      <c r="AF711" s="265"/>
      <c r="AG711" s="265"/>
      <c r="AI711" s="265"/>
      <c r="AJ711" s="265"/>
      <c r="AL711" s="265"/>
      <c r="AM711" s="265"/>
      <c r="AN711" s="267"/>
      <c r="AT711" s="265"/>
      <c r="AU711" s="265"/>
      <c r="AV711" s="265"/>
      <c r="AW711" s="265"/>
      <c r="AX711" s="265"/>
      <c r="AY711" s="265">
        <v>1</v>
      </c>
      <c r="AZ711" s="162">
        <f>IF(AND(K711&lt;=1570,L711&gt;=1540),1,0)</f>
        <v>0</v>
      </c>
      <c r="BA711" s="162">
        <f>IF(AND(K711&lt;=1608,L711&gt;=1571),1,0)</f>
        <v>0</v>
      </c>
      <c r="BB711" s="162">
        <f>IF(AND(K711&lt;=1621,L711&gt;=1609),1,0)</f>
        <v>0</v>
      </c>
      <c r="BC711" s="162">
        <f>IF(AND(K711&lt;=1648,L711&gt;=1622),1,0)</f>
        <v>0</v>
      </c>
      <c r="BD711" s="162">
        <f>IF(AND(K711&lt;=1680,L711&gt;=1649),1,0)</f>
        <v>1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 customFormat="1" ht="15">
      <c r="A712" s="116" t="s">
        <v>3646</v>
      </c>
      <c r="B712" s="116" t="s">
        <v>3647</v>
      </c>
      <c r="C712" s="117" t="s">
        <v>3645</v>
      </c>
      <c r="D712" s="113" t="s">
        <v>4163</v>
      </c>
      <c r="E712" s="117"/>
      <c r="F712" s="66" t="s">
        <v>74</v>
      </c>
      <c r="G712" s="66"/>
      <c r="J712" s="29">
        <v>0</v>
      </c>
      <c r="K712" s="114">
        <v>1659</v>
      </c>
      <c r="L712" s="115">
        <v>1663</v>
      </c>
      <c r="M712" s="240" t="str">
        <f>CONCATENATE(LEFT(K712,3),"0")</f>
        <v>1650</v>
      </c>
      <c r="N712" s="240" t="str">
        <f>CONCATENATE(LEFT(L712,3),"0")</f>
        <v>1660</v>
      </c>
      <c r="O712" s="30">
        <f>L712-K712</f>
        <v>4</v>
      </c>
      <c r="P712" s="27">
        <v>0</v>
      </c>
      <c r="Q712" s="27">
        <v>0</v>
      </c>
      <c r="T712" s="35" t="s">
        <v>103</v>
      </c>
      <c r="U712" s="104">
        <v>51.0167</v>
      </c>
      <c r="V712" s="124">
        <v>4.4667000000000003</v>
      </c>
      <c r="W712" s="32">
        <v>0</v>
      </c>
      <c r="X712" s="33">
        <v>0</v>
      </c>
      <c r="Y712" s="127">
        <v>0</v>
      </c>
      <c r="Z712" s="133"/>
      <c r="AN712" s="189"/>
      <c r="AY712">
        <v>1</v>
      </c>
      <c r="AZ712" s="162">
        <f>IF(AND(K712&lt;=1570,L712&gt;=1540),1,0)</f>
        <v>0</v>
      </c>
      <c r="BA712" s="162">
        <f>IF(AND(K712&lt;=1608,L712&gt;=1571),1,0)</f>
        <v>0</v>
      </c>
      <c r="BB712" s="162">
        <f>IF(AND(K712&lt;=1621,L712&gt;=1609),1,0)</f>
        <v>0</v>
      </c>
      <c r="BC712" s="162">
        <f>IF(AND(K712&lt;=1648,L712&gt;=1622),1,0)</f>
        <v>0</v>
      </c>
      <c r="BD712" s="162">
        <f>IF(AND(K712&lt;=1680,L712&gt;=1649),1,0)</f>
        <v>1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 customFormat="1" ht="15">
      <c r="A713" s="241" t="s">
        <v>3649</v>
      </c>
      <c r="B713" s="241" t="s">
        <v>2718</v>
      </c>
      <c r="C713" s="262" t="s">
        <v>3648</v>
      </c>
      <c r="D713" s="262" t="s">
        <v>4163</v>
      </c>
      <c r="E713" s="262"/>
      <c r="F713" s="66" t="s">
        <v>43</v>
      </c>
      <c r="G713" s="66"/>
      <c r="J713" s="29">
        <v>0</v>
      </c>
      <c r="K713" s="114">
        <v>1660</v>
      </c>
      <c r="L713" s="115">
        <v>1664</v>
      </c>
      <c r="M713" s="240" t="str">
        <f>CONCATENATE(LEFT(K713,3),"0")</f>
        <v>1660</v>
      </c>
      <c r="N713" s="240" t="str">
        <f>CONCATENATE(LEFT(L713,3),"0")</f>
        <v>1660</v>
      </c>
      <c r="O713" s="30">
        <f>L713-K713</f>
        <v>4</v>
      </c>
      <c r="P713" s="27">
        <v>0</v>
      </c>
      <c r="Q713" s="27">
        <v>0</v>
      </c>
      <c r="S713" s="265"/>
      <c r="T713" s="35" t="s">
        <v>103</v>
      </c>
      <c r="U713" s="104">
        <v>51.0167</v>
      </c>
      <c r="V713" s="124">
        <v>4.4667000000000003</v>
      </c>
      <c r="W713" s="32">
        <v>0</v>
      </c>
      <c r="X713" s="33">
        <v>0</v>
      </c>
      <c r="Y713" s="127">
        <v>0</v>
      </c>
      <c r="Z713" s="133"/>
      <c r="AA713" s="265"/>
      <c r="AD713" s="265"/>
      <c r="AF713" s="265"/>
      <c r="AG713" s="265"/>
      <c r="AI713" s="265"/>
      <c r="AJ713" s="265"/>
      <c r="AL713" s="265"/>
      <c r="AM713" s="265"/>
      <c r="AN713" s="267"/>
      <c r="AT713" s="265"/>
      <c r="AU713" s="265"/>
      <c r="AV713" s="265"/>
      <c r="AW713" s="265"/>
      <c r="AX713" s="265"/>
      <c r="AY713" s="265">
        <v>1</v>
      </c>
      <c r="AZ713" s="162">
        <f>IF(AND(K713&lt;=1570,L713&gt;=1540),1,0)</f>
        <v>0</v>
      </c>
      <c r="BA713" s="162">
        <f>IF(AND(K713&lt;=1608,L713&gt;=1571),1,0)</f>
        <v>0</v>
      </c>
      <c r="BB713" s="162">
        <f>IF(AND(K713&lt;=1621,L713&gt;=1609),1,0)</f>
        <v>0</v>
      </c>
      <c r="BC713" s="162">
        <f>IF(AND(K713&lt;=1648,L713&gt;=1622),1,0)</f>
        <v>0</v>
      </c>
      <c r="BD713" s="162">
        <f>IF(AND(K713&lt;=1680,L713&gt;=1649),1,0)</f>
        <v>1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 customFormat="1" ht="15">
      <c r="A714" s="241" t="s">
        <v>3651</v>
      </c>
      <c r="B714" s="241" t="s">
        <v>3652</v>
      </c>
      <c r="C714" s="263" t="s">
        <v>3650</v>
      </c>
      <c r="D714" s="262" t="s">
        <v>4163</v>
      </c>
      <c r="E714" s="263"/>
      <c r="F714" s="66" t="s">
        <v>223</v>
      </c>
      <c r="G714" s="66"/>
      <c r="J714" s="29">
        <v>0</v>
      </c>
      <c r="K714" s="114">
        <v>1660</v>
      </c>
      <c r="L714" s="115">
        <v>1664</v>
      </c>
      <c r="M714" s="240" t="str">
        <f>CONCATENATE(LEFT(K714,3),"0")</f>
        <v>1660</v>
      </c>
      <c r="N714" s="240" t="str">
        <f>CONCATENATE(LEFT(L714,3),"0")</f>
        <v>1660</v>
      </c>
      <c r="O714" s="30">
        <f>L714-K714</f>
        <v>4</v>
      </c>
      <c r="P714" s="27">
        <v>0</v>
      </c>
      <c r="Q714" s="27">
        <v>0</v>
      </c>
      <c r="S714" s="265"/>
      <c r="T714" s="35" t="s">
        <v>103</v>
      </c>
      <c r="U714" s="104">
        <v>51.0167</v>
      </c>
      <c r="V714" s="124">
        <v>4.4667000000000003</v>
      </c>
      <c r="W714" s="32">
        <v>0</v>
      </c>
      <c r="X714" s="33">
        <v>0</v>
      </c>
      <c r="Y714" s="127">
        <v>0</v>
      </c>
      <c r="Z714" s="133"/>
      <c r="AA714" s="265"/>
      <c r="AD714" s="265"/>
      <c r="AF714" s="265"/>
      <c r="AG714" s="265"/>
      <c r="AI714" s="265"/>
      <c r="AJ714" s="265"/>
      <c r="AL714" s="265"/>
      <c r="AM714" s="265"/>
      <c r="AN714" s="267"/>
      <c r="AT714" s="265"/>
      <c r="AU714" s="265"/>
      <c r="AV714" s="265"/>
      <c r="AW714" s="265"/>
      <c r="AX714" s="265"/>
      <c r="AY714" s="265">
        <v>1</v>
      </c>
      <c r="AZ714" s="162">
        <f>IF(AND(K714&lt;=1570,L714&gt;=1540),1,0)</f>
        <v>0</v>
      </c>
      <c r="BA714" s="162">
        <f>IF(AND(K714&lt;=1608,L714&gt;=1571),1,0)</f>
        <v>0</v>
      </c>
      <c r="BB714" s="162">
        <f>IF(AND(K714&lt;=1621,L714&gt;=1609),1,0)</f>
        <v>0</v>
      </c>
      <c r="BC714" s="162">
        <f>IF(AND(K714&lt;=1648,L714&gt;=1622),1,0)</f>
        <v>0</v>
      </c>
      <c r="BD714" s="162">
        <f>IF(AND(K714&lt;=1680,L714&gt;=1649),1,0)</f>
        <v>1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 customFormat="1" ht="15">
      <c r="A715" s="241" t="s">
        <v>3654</v>
      </c>
      <c r="B715" s="241" t="s">
        <v>3655</v>
      </c>
      <c r="C715" s="262" t="s">
        <v>3653</v>
      </c>
      <c r="D715" s="262" t="s">
        <v>4163</v>
      </c>
      <c r="E715" s="262"/>
      <c r="F715" s="66" t="s">
        <v>223</v>
      </c>
      <c r="G715" s="66"/>
      <c r="J715" s="29">
        <v>0</v>
      </c>
      <c r="K715" s="114">
        <v>1660</v>
      </c>
      <c r="L715" s="115">
        <v>1664</v>
      </c>
      <c r="M715" s="240" t="str">
        <f>CONCATENATE(LEFT(K715,3),"0")</f>
        <v>1660</v>
      </c>
      <c r="N715" s="240" t="str">
        <f>CONCATENATE(LEFT(L715,3),"0")</f>
        <v>1660</v>
      </c>
      <c r="O715" s="30">
        <f>L715-K715</f>
        <v>4</v>
      </c>
      <c r="P715" s="27">
        <v>0</v>
      </c>
      <c r="Q715" s="27">
        <v>0</v>
      </c>
      <c r="S715" s="265"/>
      <c r="T715" s="35" t="s">
        <v>103</v>
      </c>
      <c r="U715" s="104">
        <v>51.0167</v>
      </c>
      <c r="V715" s="124">
        <v>4.4667000000000003</v>
      </c>
      <c r="W715" s="32">
        <v>0</v>
      </c>
      <c r="X715" s="33">
        <v>0</v>
      </c>
      <c r="Y715" s="127">
        <v>0</v>
      </c>
      <c r="Z715" s="133"/>
      <c r="AA715" s="265"/>
      <c r="AD715" s="265"/>
      <c r="AF715" s="265"/>
      <c r="AG715" s="265"/>
      <c r="AI715" s="265"/>
      <c r="AJ715" s="265"/>
      <c r="AL715" s="265"/>
      <c r="AM715" s="265"/>
      <c r="AN715" s="267"/>
      <c r="AT715" s="265"/>
      <c r="AU715" s="265"/>
      <c r="AV715" s="265"/>
      <c r="AW715" s="265"/>
      <c r="AX715" s="265"/>
      <c r="AY715" s="265">
        <v>1</v>
      </c>
      <c r="AZ715" s="162">
        <f>IF(AND(K715&lt;=1570,L715&gt;=1540),1,0)</f>
        <v>0</v>
      </c>
      <c r="BA715" s="162">
        <f>IF(AND(K715&lt;=1608,L715&gt;=1571),1,0)</f>
        <v>0</v>
      </c>
      <c r="BB715" s="162">
        <f>IF(AND(K715&lt;=1621,L715&gt;=1609),1,0)</f>
        <v>0</v>
      </c>
      <c r="BC715" s="162">
        <f>IF(AND(K715&lt;=1648,L715&gt;=1622),1,0)</f>
        <v>0</v>
      </c>
      <c r="BD715" s="162">
        <f>IF(AND(K715&lt;=1680,L715&gt;=1649),1,0)</f>
        <v>1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 customFormat="1" ht="15">
      <c r="A716" s="116" t="s">
        <v>807</v>
      </c>
      <c r="B716" s="116" t="s">
        <v>1658</v>
      </c>
      <c r="C716" s="117" t="s">
        <v>3656</v>
      </c>
      <c r="D716" s="113" t="s">
        <v>4163</v>
      </c>
      <c r="E716" s="117"/>
      <c r="F716" s="66" t="s">
        <v>223</v>
      </c>
      <c r="G716" s="66"/>
      <c r="J716" s="29">
        <v>0</v>
      </c>
      <c r="K716" s="114">
        <v>1660</v>
      </c>
      <c r="L716" s="115">
        <v>1664</v>
      </c>
      <c r="M716" s="240" t="str">
        <f>CONCATENATE(LEFT(K716,3),"0")</f>
        <v>1660</v>
      </c>
      <c r="N716" s="240" t="str">
        <f>CONCATENATE(LEFT(L716,3),"0")</f>
        <v>1660</v>
      </c>
      <c r="O716" s="30">
        <f>L716-K716</f>
        <v>4</v>
      </c>
      <c r="P716" s="27">
        <v>0</v>
      </c>
      <c r="Q716" s="27">
        <v>0</v>
      </c>
      <c r="T716" s="35" t="s">
        <v>103</v>
      </c>
      <c r="U716" s="104">
        <v>51.0167</v>
      </c>
      <c r="V716" s="124">
        <v>4.4667000000000003</v>
      </c>
      <c r="W716" s="32">
        <v>0</v>
      </c>
      <c r="X716" s="33">
        <v>0</v>
      </c>
      <c r="Y716" s="127">
        <v>0</v>
      </c>
      <c r="Z716" s="133"/>
      <c r="AN716" s="189"/>
      <c r="AY716">
        <v>1</v>
      </c>
      <c r="AZ716" s="162">
        <f>IF(AND(K716&lt;=1570,L716&gt;=1540),1,0)</f>
        <v>0</v>
      </c>
      <c r="BA716" s="162">
        <f>IF(AND(K716&lt;=1608,L716&gt;=1571),1,0)</f>
        <v>0</v>
      </c>
      <c r="BB716" s="162">
        <f>IF(AND(K716&lt;=1621,L716&gt;=1609),1,0)</f>
        <v>0</v>
      </c>
      <c r="BC716" s="162">
        <f>IF(AND(K716&lt;=1648,L716&gt;=1622),1,0)</f>
        <v>0</v>
      </c>
      <c r="BD716" s="162">
        <f>IF(AND(K716&lt;=1680,L716&gt;=1649),1,0)</f>
        <v>1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 customFormat="1" ht="15">
      <c r="A717" s="116" t="s">
        <v>3658</v>
      </c>
      <c r="B717" s="116" t="s">
        <v>3151</v>
      </c>
      <c r="C717" s="113" t="s">
        <v>3657</v>
      </c>
      <c r="D717" s="113" t="s">
        <v>4163</v>
      </c>
      <c r="E717" s="113"/>
      <c r="F717" s="66" t="s">
        <v>156</v>
      </c>
      <c r="G717" s="66"/>
      <c r="J717" s="29">
        <v>0</v>
      </c>
      <c r="K717" s="114">
        <v>1660</v>
      </c>
      <c r="L717" s="115">
        <v>1664</v>
      </c>
      <c r="M717" s="240" t="str">
        <f>CONCATENATE(LEFT(K717,3),"0")</f>
        <v>1660</v>
      </c>
      <c r="N717" s="240" t="str">
        <f>CONCATENATE(LEFT(L717,3),"0")</f>
        <v>1660</v>
      </c>
      <c r="O717" s="30">
        <f>L717-K717</f>
        <v>4</v>
      </c>
      <c r="P717" s="27">
        <v>0</v>
      </c>
      <c r="Q717" s="27">
        <v>0</v>
      </c>
      <c r="T717" s="35" t="s">
        <v>103</v>
      </c>
      <c r="U717" s="104">
        <v>51.0167</v>
      </c>
      <c r="V717" s="124">
        <v>4.4667000000000003</v>
      </c>
      <c r="W717" s="32">
        <v>0</v>
      </c>
      <c r="X717" s="33">
        <v>0</v>
      </c>
      <c r="Y717" s="127">
        <v>0</v>
      </c>
      <c r="Z717" s="133"/>
      <c r="AN717" s="189"/>
      <c r="AY717">
        <v>1</v>
      </c>
      <c r="AZ717" s="162">
        <f>IF(AND(K717&lt;=1570,L717&gt;=1540),1,0)</f>
        <v>0</v>
      </c>
      <c r="BA717" s="162">
        <f>IF(AND(K717&lt;=1608,L717&gt;=1571),1,0)</f>
        <v>0</v>
      </c>
      <c r="BB717" s="162">
        <f>IF(AND(K717&lt;=1621,L717&gt;=1609),1,0)</f>
        <v>0</v>
      </c>
      <c r="BC717" s="162">
        <f>IF(AND(K717&lt;=1648,L717&gt;=1622),1,0)</f>
        <v>0</v>
      </c>
      <c r="BD717" s="162">
        <f>IF(AND(K717&lt;=1680,L717&gt;=1649),1,0)</f>
        <v>1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 customFormat="1" ht="15">
      <c r="A718" s="116" t="s">
        <v>3660</v>
      </c>
      <c r="B718" s="116" t="s">
        <v>2039</v>
      </c>
      <c r="C718" s="117" t="s">
        <v>3659</v>
      </c>
      <c r="D718" s="113" t="s">
        <v>4163</v>
      </c>
      <c r="E718" s="117"/>
      <c r="F718" s="66" t="s">
        <v>74</v>
      </c>
      <c r="G718" s="66"/>
      <c r="J718" s="29">
        <v>0</v>
      </c>
      <c r="K718" s="114">
        <v>1660</v>
      </c>
      <c r="L718" s="115">
        <v>1664</v>
      </c>
      <c r="M718" s="240" t="str">
        <f>CONCATENATE(LEFT(K718,3),"0")</f>
        <v>1660</v>
      </c>
      <c r="N718" s="240" t="str">
        <f>CONCATENATE(LEFT(L718,3),"0")</f>
        <v>1660</v>
      </c>
      <c r="O718" s="30">
        <f>L718-K718</f>
        <v>4</v>
      </c>
      <c r="P718" s="27">
        <v>0</v>
      </c>
      <c r="Q718" s="27">
        <v>0</v>
      </c>
      <c r="T718" s="35" t="s">
        <v>103</v>
      </c>
      <c r="U718" s="104">
        <v>51.0167</v>
      </c>
      <c r="V718" s="124">
        <v>4.4667000000000003</v>
      </c>
      <c r="W718" s="32">
        <v>0</v>
      </c>
      <c r="X718" s="33">
        <v>0</v>
      </c>
      <c r="Y718" s="127">
        <v>0</v>
      </c>
      <c r="Z718" s="133"/>
      <c r="AN718" s="189"/>
      <c r="AY718">
        <v>1</v>
      </c>
      <c r="AZ718" s="162">
        <f>IF(AND(K718&lt;=1570,L718&gt;=1540),1,0)</f>
        <v>0</v>
      </c>
      <c r="BA718" s="162">
        <f>IF(AND(K718&lt;=1608,L718&gt;=1571),1,0)</f>
        <v>0</v>
      </c>
      <c r="BB718" s="162">
        <f>IF(AND(K718&lt;=1621,L718&gt;=1609),1,0)</f>
        <v>0</v>
      </c>
      <c r="BC718" s="162">
        <f>IF(AND(K718&lt;=1648,L718&gt;=1622),1,0)</f>
        <v>0</v>
      </c>
      <c r="BD718" s="162">
        <f>IF(AND(K718&lt;=1680,L718&gt;=1649),1,0)</f>
        <v>1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 customFormat="1" ht="15">
      <c r="A719" s="116" t="s">
        <v>3662</v>
      </c>
      <c r="B719" s="116" t="s">
        <v>3555</v>
      </c>
      <c r="C719" s="113" t="s">
        <v>3661</v>
      </c>
      <c r="D719" s="113" t="s">
        <v>4163</v>
      </c>
      <c r="E719" s="113"/>
      <c r="F719" s="66" t="s">
        <v>43</v>
      </c>
      <c r="G719" s="66"/>
      <c r="J719" s="29">
        <v>0</v>
      </c>
      <c r="K719" s="114">
        <v>1660</v>
      </c>
      <c r="L719" s="115">
        <v>1664</v>
      </c>
      <c r="M719" s="240" t="str">
        <f>CONCATENATE(LEFT(K719,3),"0")</f>
        <v>1660</v>
      </c>
      <c r="N719" s="240" t="str">
        <f>CONCATENATE(LEFT(L719,3),"0")</f>
        <v>1660</v>
      </c>
      <c r="O719" s="30">
        <f>L719-K719</f>
        <v>4</v>
      </c>
      <c r="P719" s="27">
        <v>0</v>
      </c>
      <c r="Q719" s="27">
        <v>0</v>
      </c>
      <c r="T719" s="35" t="s">
        <v>103</v>
      </c>
      <c r="U719" s="104">
        <v>51.0167</v>
      </c>
      <c r="V719" s="124">
        <v>4.4667000000000003</v>
      </c>
      <c r="W719" s="32">
        <v>0</v>
      </c>
      <c r="X719" s="33">
        <v>0</v>
      </c>
      <c r="Y719" s="127">
        <v>0</v>
      </c>
      <c r="Z719" s="133"/>
      <c r="AN719" s="189"/>
      <c r="AY719">
        <v>1</v>
      </c>
      <c r="AZ719" s="162">
        <f>IF(AND(K719&lt;=1570,L719&gt;=1540),1,0)</f>
        <v>0</v>
      </c>
      <c r="BA719" s="162">
        <f>IF(AND(K719&lt;=1608,L719&gt;=1571),1,0)</f>
        <v>0</v>
      </c>
      <c r="BB719" s="162">
        <f>IF(AND(K719&lt;=1621,L719&gt;=1609),1,0)</f>
        <v>0</v>
      </c>
      <c r="BC719" s="162">
        <f>IF(AND(K719&lt;=1648,L719&gt;=1622),1,0)</f>
        <v>0</v>
      </c>
      <c r="BD719" s="162">
        <f>IF(AND(K719&lt;=1680,L719&gt;=1649),1,0)</f>
        <v>1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 customFormat="1" ht="15">
      <c r="A720" s="116" t="s">
        <v>3664</v>
      </c>
      <c r="B720" s="116" t="s">
        <v>2715</v>
      </c>
      <c r="C720" s="117" t="s">
        <v>3663</v>
      </c>
      <c r="D720" s="113" t="s">
        <v>4163</v>
      </c>
      <c r="E720" s="117"/>
      <c r="F720" s="66" t="s">
        <v>43</v>
      </c>
      <c r="G720" s="66"/>
      <c r="J720" s="29">
        <v>0</v>
      </c>
      <c r="K720" s="114">
        <v>1660</v>
      </c>
      <c r="L720" s="115">
        <v>1664</v>
      </c>
      <c r="M720" s="240" t="str">
        <f>CONCATENATE(LEFT(K720,3),"0")</f>
        <v>1660</v>
      </c>
      <c r="N720" s="240" t="str">
        <f>CONCATENATE(LEFT(L720,3),"0")</f>
        <v>1660</v>
      </c>
      <c r="O720" s="30">
        <f>L720-K720</f>
        <v>4</v>
      </c>
      <c r="P720" s="27">
        <v>0</v>
      </c>
      <c r="Q720" s="27">
        <v>0</v>
      </c>
      <c r="T720" s="35" t="s">
        <v>103</v>
      </c>
      <c r="U720" s="104">
        <v>51.0167</v>
      </c>
      <c r="V720" s="124">
        <v>4.4667000000000003</v>
      </c>
      <c r="W720" s="32">
        <v>0</v>
      </c>
      <c r="X720" s="33">
        <v>0</v>
      </c>
      <c r="Y720" s="127">
        <v>0</v>
      </c>
      <c r="Z720" s="133"/>
      <c r="AN720" s="189"/>
      <c r="AY720">
        <v>1</v>
      </c>
      <c r="AZ720" s="162">
        <f>IF(AND(K720&lt;=1570,L720&gt;=1540),1,0)</f>
        <v>0</v>
      </c>
      <c r="BA720" s="162">
        <f>IF(AND(K720&lt;=1608,L720&gt;=1571),1,0)</f>
        <v>0</v>
      </c>
      <c r="BB720" s="162">
        <f>IF(AND(K720&lt;=1621,L720&gt;=1609),1,0)</f>
        <v>0</v>
      </c>
      <c r="BC720" s="162">
        <f>IF(AND(K720&lt;=1648,L720&gt;=1622),1,0)</f>
        <v>0</v>
      </c>
      <c r="BD720" s="162">
        <f>IF(AND(K720&lt;=1680,L720&gt;=1649),1,0)</f>
        <v>1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 customFormat="1" ht="15">
      <c r="A721" s="241" t="s">
        <v>3666</v>
      </c>
      <c r="B721" s="241" t="s">
        <v>3223</v>
      </c>
      <c r="C721" s="262" t="s">
        <v>3665</v>
      </c>
      <c r="D721" s="262" t="s">
        <v>4163</v>
      </c>
      <c r="E721" s="262"/>
      <c r="F721" s="66" t="s">
        <v>43</v>
      </c>
      <c r="G721" s="66"/>
      <c r="J721" s="29">
        <v>0</v>
      </c>
      <c r="K721" s="114">
        <v>1661</v>
      </c>
      <c r="L721" s="115">
        <v>1665</v>
      </c>
      <c r="M721" s="240" t="str">
        <f>CONCATENATE(LEFT(K721,3),"0")</f>
        <v>1660</v>
      </c>
      <c r="N721" s="240" t="str">
        <f>CONCATENATE(LEFT(L721,3),"0")</f>
        <v>1660</v>
      </c>
      <c r="O721" s="30">
        <f>L721-K721</f>
        <v>4</v>
      </c>
      <c r="P721" s="27">
        <v>0</v>
      </c>
      <c r="Q721" s="27">
        <v>0</v>
      </c>
      <c r="S721" s="265"/>
      <c r="T721" s="35" t="s">
        <v>103</v>
      </c>
      <c r="U721" s="104">
        <v>51.0167</v>
      </c>
      <c r="V721" s="124">
        <v>4.4667000000000003</v>
      </c>
      <c r="W721" s="32">
        <v>0</v>
      </c>
      <c r="X721" s="33">
        <v>0</v>
      </c>
      <c r="Y721" s="127">
        <v>0</v>
      </c>
      <c r="Z721" s="133"/>
      <c r="AA721" s="265"/>
      <c r="AD721" s="265"/>
      <c r="AF721" s="265"/>
      <c r="AG721" s="265"/>
      <c r="AI721" s="265"/>
      <c r="AJ721" s="265"/>
      <c r="AL721" s="265"/>
      <c r="AM721" s="265"/>
      <c r="AN721" s="267"/>
      <c r="AT721" s="265"/>
      <c r="AU721" s="265"/>
      <c r="AV721" s="265"/>
      <c r="AW721" s="265"/>
      <c r="AX721" s="265"/>
      <c r="AY721" s="265">
        <v>1</v>
      </c>
      <c r="AZ721" s="162">
        <f>IF(AND(K721&lt;=1570,L721&gt;=1540),1,0)</f>
        <v>0</v>
      </c>
      <c r="BA721" s="162">
        <f>IF(AND(K721&lt;=1608,L721&gt;=1571),1,0)</f>
        <v>0</v>
      </c>
      <c r="BB721" s="162">
        <f>IF(AND(K721&lt;=1621,L721&gt;=1609),1,0)</f>
        <v>0</v>
      </c>
      <c r="BC721" s="162">
        <f>IF(AND(K721&lt;=1648,L721&gt;=1622),1,0)</f>
        <v>0</v>
      </c>
      <c r="BD721" s="162">
        <f>IF(AND(K721&lt;=1680,L721&gt;=1649),1,0)</f>
        <v>1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 customFormat="1" ht="15">
      <c r="A722" s="241" t="s">
        <v>261</v>
      </c>
      <c r="B722" s="241" t="s">
        <v>3668</v>
      </c>
      <c r="C722" s="263" t="s">
        <v>3667</v>
      </c>
      <c r="D722" s="262" t="s">
        <v>4163</v>
      </c>
      <c r="E722" s="263"/>
      <c r="F722" s="66" t="s">
        <v>43</v>
      </c>
      <c r="G722" s="66"/>
      <c r="J722" s="29">
        <v>0</v>
      </c>
      <c r="K722" s="114">
        <v>1661</v>
      </c>
      <c r="L722" s="115">
        <v>1665</v>
      </c>
      <c r="M722" s="240" t="str">
        <f>CONCATENATE(LEFT(K722,3),"0")</f>
        <v>1660</v>
      </c>
      <c r="N722" s="240" t="str">
        <f>CONCATENATE(LEFT(L722,3),"0")</f>
        <v>1660</v>
      </c>
      <c r="O722" s="30">
        <f>L722-K722</f>
        <v>4</v>
      </c>
      <c r="P722" s="27">
        <v>0</v>
      </c>
      <c r="Q722" s="27">
        <v>0</v>
      </c>
      <c r="S722" s="265"/>
      <c r="T722" s="35" t="s">
        <v>103</v>
      </c>
      <c r="U722" s="104">
        <v>51.0167</v>
      </c>
      <c r="V722" s="124">
        <v>4.4667000000000003</v>
      </c>
      <c r="W722" s="32">
        <v>0</v>
      </c>
      <c r="X722" s="33">
        <v>0</v>
      </c>
      <c r="Y722" s="127">
        <v>0</v>
      </c>
      <c r="Z722" s="133"/>
      <c r="AA722" s="265"/>
      <c r="AD722" s="265"/>
      <c r="AF722" s="265"/>
      <c r="AG722" s="265"/>
      <c r="AI722" s="265"/>
      <c r="AJ722" s="265"/>
      <c r="AL722" s="265"/>
      <c r="AM722" s="265"/>
      <c r="AN722" s="267"/>
      <c r="AT722" s="265"/>
      <c r="AU722" s="265"/>
      <c r="AV722" s="265"/>
      <c r="AW722" s="265"/>
      <c r="AX722" s="265"/>
      <c r="AY722" s="265">
        <v>1</v>
      </c>
      <c r="AZ722" s="162">
        <f>IF(AND(K722&lt;=1570,L722&gt;=1540),1,0)</f>
        <v>0</v>
      </c>
      <c r="BA722" s="162">
        <f>IF(AND(K722&lt;=1608,L722&gt;=1571),1,0)</f>
        <v>0</v>
      </c>
      <c r="BB722" s="162">
        <f>IF(AND(K722&lt;=1621,L722&gt;=1609),1,0)</f>
        <v>0</v>
      </c>
      <c r="BC722" s="162">
        <f>IF(AND(K722&lt;=1648,L722&gt;=1622),1,0)</f>
        <v>0</v>
      </c>
      <c r="BD722" s="162">
        <f>IF(AND(K722&lt;=1680,L722&gt;=1649),1,0)</f>
        <v>1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 customFormat="1" ht="15">
      <c r="A723" s="116" t="s">
        <v>3620</v>
      </c>
      <c r="B723" s="116" t="s">
        <v>3120</v>
      </c>
      <c r="C723" s="113" t="s">
        <v>3669</v>
      </c>
      <c r="D723" s="113" t="s">
        <v>4163</v>
      </c>
      <c r="E723" s="113"/>
      <c r="F723" s="66" t="s">
        <v>43</v>
      </c>
      <c r="G723" s="66"/>
      <c r="J723" s="29">
        <v>0</v>
      </c>
      <c r="K723" s="114">
        <v>1661</v>
      </c>
      <c r="L723" s="115">
        <v>1665</v>
      </c>
      <c r="M723" s="240" t="str">
        <f>CONCATENATE(LEFT(K723,3),"0")</f>
        <v>1660</v>
      </c>
      <c r="N723" s="240" t="str">
        <f>CONCATENATE(LEFT(L723,3),"0")</f>
        <v>1660</v>
      </c>
      <c r="O723" s="30">
        <f>L723-K723</f>
        <v>4</v>
      </c>
      <c r="P723" s="27">
        <v>0</v>
      </c>
      <c r="Q723" s="27">
        <v>0</v>
      </c>
      <c r="T723" s="35" t="s">
        <v>103</v>
      </c>
      <c r="U723" s="104">
        <v>51.0167</v>
      </c>
      <c r="V723" s="124">
        <v>4.4667000000000003</v>
      </c>
      <c r="W723" s="32">
        <v>0</v>
      </c>
      <c r="X723" s="33">
        <v>0</v>
      </c>
      <c r="Y723" s="127">
        <v>0</v>
      </c>
      <c r="Z723" s="133"/>
      <c r="AN723" s="189"/>
      <c r="AY723">
        <v>1</v>
      </c>
      <c r="AZ723" s="162">
        <f>IF(AND(K723&lt;=1570,L723&gt;=1540),1,0)</f>
        <v>0</v>
      </c>
      <c r="BA723" s="162">
        <f>IF(AND(K723&lt;=1608,L723&gt;=1571),1,0)</f>
        <v>0</v>
      </c>
      <c r="BB723" s="162">
        <f>IF(AND(K723&lt;=1621,L723&gt;=1609),1,0)</f>
        <v>0</v>
      </c>
      <c r="BC723" s="162">
        <f>IF(AND(K723&lt;=1648,L723&gt;=1622),1,0)</f>
        <v>0</v>
      </c>
      <c r="BD723" s="162">
        <f>IF(AND(K723&lt;=1680,L723&gt;=1649),1,0)</f>
        <v>1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 customFormat="1" ht="15">
      <c r="A724" s="116" t="s">
        <v>3671</v>
      </c>
      <c r="B724" s="116" t="s">
        <v>2241</v>
      </c>
      <c r="C724" s="117" t="s">
        <v>3670</v>
      </c>
      <c r="D724" s="113" t="s">
        <v>4163</v>
      </c>
      <c r="E724" s="117"/>
      <c r="F724" s="66" t="s">
        <v>74</v>
      </c>
      <c r="G724" s="66"/>
      <c r="J724" s="29">
        <v>0</v>
      </c>
      <c r="K724" s="114">
        <v>1661</v>
      </c>
      <c r="L724" s="115">
        <v>1665</v>
      </c>
      <c r="M724" s="240" t="str">
        <f>CONCATENATE(LEFT(K724,3),"0")</f>
        <v>1660</v>
      </c>
      <c r="N724" s="240" t="str">
        <f>CONCATENATE(LEFT(L724,3),"0")</f>
        <v>1660</v>
      </c>
      <c r="O724" s="30">
        <f>L724-K724</f>
        <v>4</v>
      </c>
      <c r="P724" s="27">
        <v>0</v>
      </c>
      <c r="Q724" s="27">
        <v>0</v>
      </c>
      <c r="T724" s="35" t="s">
        <v>103</v>
      </c>
      <c r="U724" s="104">
        <v>51.0167</v>
      </c>
      <c r="V724" s="124">
        <v>4.4667000000000003</v>
      </c>
      <c r="W724" s="32">
        <v>0</v>
      </c>
      <c r="X724" s="33">
        <v>0</v>
      </c>
      <c r="Y724" s="127">
        <v>0</v>
      </c>
      <c r="Z724" s="133"/>
      <c r="AN724" s="189"/>
      <c r="AY724">
        <v>1</v>
      </c>
      <c r="AZ724" s="162">
        <f>IF(AND(K724&lt;=1570,L724&gt;=1540),1,0)</f>
        <v>0</v>
      </c>
      <c r="BA724" s="162">
        <f>IF(AND(K724&lt;=1608,L724&gt;=1571),1,0)</f>
        <v>0</v>
      </c>
      <c r="BB724" s="162">
        <f>IF(AND(K724&lt;=1621,L724&gt;=1609),1,0)</f>
        <v>0</v>
      </c>
      <c r="BC724" s="162">
        <f>IF(AND(K724&lt;=1648,L724&gt;=1622),1,0)</f>
        <v>0</v>
      </c>
      <c r="BD724" s="162">
        <f>IF(AND(K724&lt;=1680,L724&gt;=1649),1,0)</f>
        <v>1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 customFormat="1" ht="15">
      <c r="A725" s="116" t="s">
        <v>3673</v>
      </c>
      <c r="B725" s="116" t="s">
        <v>2642</v>
      </c>
      <c r="C725" s="113" t="s">
        <v>3672</v>
      </c>
      <c r="D725" s="113" t="s">
        <v>4163</v>
      </c>
      <c r="E725" s="113"/>
      <c r="F725" s="66" t="s">
        <v>43</v>
      </c>
      <c r="G725" s="66"/>
      <c r="J725" s="29">
        <v>0</v>
      </c>
      <c r="K725" s="114">
        <v>1661</v>
      </c>
      <c r="L725" s="115">
        <v>1665</v>
      </c>
      <c r="M725" s="240" t="str">
        <f>CONCATENATE(LEFT(K725,3),"0")</f>
        <v>1660</v>
      </c>
      <c r="N725" s="240" t="str">
        <f>CONCATENATE(LEFT(L725,3),"0")</f>
        <v>1660</v>
      </c>
      <c r="O725" s="30">
        <f>L725-K725</f>
        <v>4</v>
      </c>
      <c r="P725" s="27">
        <v>0</v>
      </c>
      <c r="Q725" s="27">
        <v>0</v>
      </c>
      <c r="T725" s="35" t="s">
        <v>103</v>
      </c>
      <c r="U725" s="104">
        <v>51.0167</v>
      </c>
      <c r="V725" s="124">
        <v>4.4667000000000003</v>
      </c>
      <c r="W725" s="32">
        <v>0</v>
      </c>
      <c r="X725" s="33">
        <v>0</v>
      </c>
      <c r="Y725" s="127">
        <v>0</v>
      </c>
      <c r="Z725" s="133"/>
      <c r="AN725" s="189"/>
      <c r="AY725">
        <v>1</v>
      </c>
      <c r="AZ725" s="162">
        <f>IF(AND(K725&lt;=1570,L725&gt;=1540),1,0)</f>
        <v>0</v>
      </c>
      <c r="BA725" s="162">
        <f>IF(AND(K725&lt;=1608,L725&gt;=1571),1,0)</f>
        <v>0</v>
      </c>
      <c r="BB725" s="162">
        <f>IF(AND(K725&lt;=1621,L725&gt;=1609),1,0)</f>
        <v>0</v>
      </c>
      <c r="BC725" s="162">
        <f>IF(AND(K725&lt;=1648,L725&gt;=1622),1,0)</f>
        <v>0</v>
      </c>
      <c r="BD725" s="162">
        <f>IF(AND(K725&lt;=1680,L725&gt;=1649),1,0)</f>
        <v>1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 customFormat="1" ht="15">
      <c r="A726" s="116" t="s">
        <v>3675</v>
      </c>
      <c r="B726" s="116" t="s">
        <v>3676</v>
      </c>
      <c r="C726" s="117" t="s">
        <v>3674</v>
      </c>
      <c r="D726" s="113" t="s">
        <v>4163</v>
      </c>
      <c r="E726" s="117"/>
      <c r="F726" s="66" t="s">
        <v>223</v>
      </c>
      <c r="G726" s="66"/>
      <c r="J726" s="29">
        <v>0</v>
      </c>
      <c r="K726" s="114">
        <v>1661</v>
      </c>
      <c r="L726" s="115">
        <v>1665</v>
      </c>
      <c r="M726" s="240" t="str">
        <f>CONCATENATE(LEFT(K726,3),"0")</f>
        <v>1660</v>
      </c>
      <c r="N726" s="240" t="str">
        <f>CONCATENATE(LEFT(L726,3),"0")</f>
        <v>1660</v>
      </c>
      <c r="O726" s="30">
        <f>L726-K726</f>
        <v>4</v>
      </c>
      <c r="P726" s="27">
        <v>0</v>
      </c>
      <c r="Q726" s="27">
        <v>0</v>
      </c>
      <c r="T726" s="35" t="s">
        <v>103</v>
      </c>
      <c r="U726" s="104">
        <v>51.0167</v>
      </c>
      <c r="V726" s="124">
        <v>4.4667000000000003</v>
      </c>
      <c r="W726" s="32">
        <v>0</v>
      </c>
      <c r="X726" s="33">
        <v>0</v>
      </c>
      <c r="Y726" s="127">
        <v>0</v>
      </c>
      <c r="Z726" s="133"/>
      <c r="AN726" s="189"/>
      <c r="AY726">
        <v>1</v>
      </c>
      <c r="AZ726" s="162">
        <f>IF(AND(K726&lt;=1570,L726&gt;=1540),1,0)</f>
        <v>0</v>
      </c>
      <c r="BA726" s="162">
        <f>IF(AND(K726&lt;=1608,L726&gt;=1571),1,0)</f>
        <v>0</v>
      </c>
      <c r="BB726" s="162">
        <f>IF(AND(K726&lt;=1621,L726&gt;=1609),1,0)</f>
        <v>0</v>
      </c>
      <c r="BC726" s="162">
        <f>IF(AND(K726&lt;=1648,L726&gt;=1622),1,0)</f>
        <v>0</v>
      </c>
      <c r="BD726" s="162">
        <f>IF(AND(K726&lt;=1680,L726&gt;=1649),1,0)</f>
        <v>1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 customFormat="1" ht="15">
      <c r="A727" s="241" t="s">
        <v>3678</v>
      </c>
      <c r="B727" s="241" t="s">
        <v>3679</v>
      </c>
      <c r="C727" s="262" t="s">
        <v>3677</v>
      </c>
      <c r="D727" s="262" t="s">
        <v>4163</v>
      </c>
      <c r="E727" s="262"/>
      <c r="F727" s="66" t="s">
        <v>74</v>
      </c>
      <c r="G727" s="66"/>
      <c r="J727" s="29">
        <v>0</v>
      </c>
      <c r="K727" s="114">
        <v>1662</v>
      </c>
      <c r="L727" s="115">
        <v>1666</v>
      </c>
      <c r="M727" s="240" t="str">
        <f>CONCATENATE(LEFT(K727,3),"0")</f>
        <v>1660</v>
      </c>
      <c r="N727" s="240" t="str">
        <f>CONCATENATE(LEFT(L727,3),"0")</f>
        <v>1660</v>
      </c>
      <c r="O727" s="30">
        <f>L727-K727</f>
        <v>4</v>
      </c>
      <c r="P727" s="27">
        <v>0</v>
      </c>
      <c r="Q727" s="27">
        <v>0</v>
      </c>
      <c r="S727" s="265"/>
      <c r="T727" s="35" t="s">
        <v>103</v>
      </c>
      <c r="U727" s="104">
        <v>51.0167</v>
      </c>
      <c r="V727" s="124">
        <v>4.4667000000000003</v>
      </c>
      <c r="W727" s="32">
        <v>0</v>
      </c>
      <c r="X727" s="33">
        <v>0</v>
      </c>
      <c r="Y727" s="127">
        <v>0</v>
      </c>
      <c r="Z727" s="133"/>
      <c r="AA727" s="265"/>
      <c r="AD727" s="265"/>
      <c r="AF727" s="265"/>
      <c r="AG727" s="265"/>
      <c r="AI727" s="265"/>
      <c r="AJ727" s="265"/>
      <c r="AL727" s="265"/>
      <c r="AM727" s="265"/>
      <c r="AN727" s="267"/>
      <c r="AT727" s="265"/>
      <c r="AU727" s="265"/>
      <c r="AV727" s="265"/>
      <c r="AW727" s="265"/>
      <c r="AX727" s="265"/>
      <c r="AY727" s="265">
        <v>1</v>
      </c>
      <c r="AZ727" s="162">
        <f>IF(AND(K727&lt;=1570,L727&gt;=1540),1,0)</f>
        <v>0</v>
      </c>
      <c r="BA727" s="162">
        <f>IF(AND(K727&lt;=1608,L727&gt;=1571),1,0)</f>
        <v>0</v>
      </c>
      <c r="BB727" s="162">
        <f>IF(AND(K727&lt;=1621,L727&gt;=1609),1,0)</f>
        <v>0</v>
      </c>
      <c r="BC727" s="162">
        <f>IF(AND(K727&lt;=1648,L727&gt;=1622),1,0)</f>
        <v>0</v>
      </c>
      <c r="BD727" s="162">
        <f>IF(AND(K727&lt;=1680,L727&gt;=1649),1,0)</f>
        <v>1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 customFormat="1" ht="15">
      <c r="A728" s="241" t="s">
        <v>3681</v>
      </c>
      <c r="B728" s="241" t="s">
        <v>3668</v>
      </c>
      <c r="C728" s="263" t="s">
        <v>3680</v>
      </c>
      <c r="D728" s="262" t="s">
        <v>4163</v>
      </c>
      <c r="E728" s="263"/>
      <c r="F728" s="66" t="s">
        <v>74</v>
      </c>
      <c r="G728" s="66"/>
      <c r="J728" s="29">
        <v>0</v>
      </c>
      <c r="K728" s="114">
        <v>1662</v>
      </c>
      <c r="L728" s="115">
        <v>1666</v>
      </c>
      <c r="M728" s="240" t="str">
        <f>CONCATENATE(LEFT(K728,3),"0")</f>
        <v>1660</v>
      </c>
      <c r="N728" s="240" t="str">
        <f>CONCATENATE(LEFT(L728,3),"0")</f>
        <v>1660</v>
      </c>
      <c r="O728" s="30">
        <f>L728-K728</f>
        <v>4</v>
      </c>
      <c r="P728" s="27">
        <v>0</v>
      </c>
      <c r="Q728" s="27">
        <v>0</v>
      </c>
      <c r="S728" s="265"/>
      <c r="T728" s="35" t="s">
        <v>103</v>
      </c>
      <c r="U728" s="104">
        <v>51.0167</v>
      </c>
      <c r="V728" s="124">
        <v>4.4667000000000003</v>
      </c>
      <c r="W728" s="32">
        <v>0</v>
      </c>
      <c r="X728" s="33">
        <v>0</v>
      </c>
      <c r="Y728" s="127">
        <v>0</v>
      </c>
      <c r="Z728" s="133"/>
      <c r="AA728" s="265"/>
      <c r="AD728" s="265"/>
      <c r="AF728" s="265"/>
      <c r="AG728" s="265"/>
      <c r="AI728" s="265"/>
      <c r="AJ728" s="265"/>
      <c r="AL728" s="265"/>
      <c r="AM728" s="265"/>
      <c r="AN728" s="267"/>
      <c r="AT728" s="265"/>
      <c r="AU728" s="265"/>
      <c r="AV728" s="265"/>
      <c r="AW728" s="265"/>
      <c r="AX728" s="265"/>
      <c r="AY728" s="265">
        <v>1</v>
      </c>
      <c r="AZ728" s="162">
        <f>IF(AND(K728&lt;=1570,L728&gt;=1540),1,0)</f>
        <v>0</v>
      </c>
      <c r="BA728" s="162">
        <f>IF(AND(K728&lt;=1608,L728&gt;=1571),1,0)</f>
        <v>0</v>
      </c>
      <c r="BB728" s="162">
        <f>IF(AND(K728&lt;=1621,L728&gt;=1609),1,0)</f>
        <v>0</v>
      </c>
      <c r="BC728" s="162">
        <f>IF(AND(K728&lt;=1648,L728&gt;=1622),1,0)</f>
        <v>0</v>
      </c>
      <c r="BD728" s="162">
        <f>IF(AND(K728&lt;=1680,L728&gt;=1649),1,0)</f>
        <v>1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 customFormat="1" ht="15">
      <c r="A729" s="241" t="s">
        <v>3683</v>
      </c>
      <c r="B729" s="241" t="s">
        <v>3684</v>
      </c>
      <c r="C729" s="262" t="s">
        <v>3682</v>
      </c>
      <c r="D729" s="262" t="s">
        <v>4163</v>
      </c>
      <c r="E729" s="262"/>
      <c r="F729" s="66" t="s">
        <v>43</v>
      </c>
      <c r="G729" s="66"/>
      <c r="J729" s="29">
        <v>0</v>
      </c>
      <c r="K729" s="114">
        <v>1662</v>
      </c>
      <c r="L729" s="115">
        <v>1666</v>
      </c>
      <c r="M729" s="240" t="str">
        <f>CONCATENATE(LEFT(K729,3),"0")</f>
        <v>1660</v>
      </c>
      <c r="N729" s="240" t="str">
        <f>CONCATENATE(LEFT(L729,3),"0")</f>
        <v>1660</v>
      </c>
      <c r="O729" s="30">
        <f>L729-K729</f>
        <v>4</v>
      </c>
      <c r="P729" s="27">
        <v>0</v>
      </c>
      <c r="Q729" s="27">
        <v>0</v>
      </c>
      <c r="S729" s="265"/>
      <c r="T729" s="35" t="s">
        <v>103</v>
      </c>
      <c r="U729" s="104">
        <v>51.0167</v>
      </c>
      <c r="V729" s="124">
        <v>4.4667000000000003</v>
      </c>
      <c r="W729" s="32">
        <v>0</v>
      </c>
      <c r="X729" s="33">
        <v>0</v>
      </c>
      <c r="Y729" s="127">
        <v>0</v>
      </c>
      <c r="Z729" s="133"/>
      <c r="AA729" s="265"/>
      <c r="AD729" s="265"/>
      <c r="AF729" s="265"/>
      <c r="AG729" s="265"/>
      <c r="AI729" s="265"/>
      <c r="AJ729" s="265"/>
      <c r="AL729" s="265"/>
      <c r="AM729" s="265"/>
      <c r="AN729" s="267"/>
      <c r="AT729" s="265"/>
      <c r="AU729" s="265"/>
      <c r="AV729" s="265"/>
      <c r="AW729" s="265"/>
      <c r="AX729" s="265"/>
      <c r="AY729" s="265">
        <v>1</v>
      </c>
      <c r="AZ729" s="162">
        <f>IF(AND(K729&lt;=1570,L729&gt;=1540),1,0)</f>
        <v>0</v>
      </c>
      <c r="BA729" s="162">
        <f>IF(AND(K729&lt;=1608,L729&gt;=1571),1,0)</f>
        <v>0</v>
      </c>
      <c r="BB729" s="162">
        <f>IF(AND(K729&lt;=1621,L729&gt;=1609),1,0)</f>
        <v>0</v>
      </c>
      <c r="BC729" s="162">
        <f>IF(AND(K729&lt;=1648,L729&gt;=1622),1,0)</f>
        <v>0</v>
      </c>
      <c r="BD729" s="162">
        <f>IF(AND(K729&lt;=1680,L729&gt;=1649),1,0)</f>
        <v>1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 customFormat="1" ht="15">
      <c r="A730" s="116" t="s">
        <v>3686</v>
      </c>
      <c r="B730" s="116" t="s">
        <v>1652</v>
      </c>
      <c r="C730" s="117" t="s">
        <v>3685</v>
      </c>
      <c r="D730" s="113" t="s">
        <v>4163</v>
      </c>
      <c r="E730" s="117"/>
      <c r="F730" s="66" t="s">
        <v>43</v>
      </c>
      <c r="G730" s="66"/>
      <c r="J730" s="29">
        <v>0</v>
      </c>
      <c r="K730" s="114">
        <v>1662</v>
      </c>
      <c r="L730" s="115">
        <v>1666</v>
      </c>
      <c r="M730" s="240" t="str">
        <f>CONCATENATE(LEFT(K730,3),"0")</f>
        <v>1660</v>
      </c>
      <c r="N730" s="240" t="str">
        <f>CONCATENATE(LEFT(L730,3),"0")</f>
        <v>1660</v>
      </c>
      <c r="O730" s="30">
        <f>L730-K730</f>
        <v>4</v>
      </c>
      <c r="P730" s="27">
        <v>0</v>
      </c>
      <c r="Q730" s="27">
        <v>0</v>
      </c>
      <c r="T730" s="35" t="s">
        <v>103</v>
      </c>
      <c r="U730" s="104">
        <v>51.0167</v>
      </c>
      <c r="V730" s="124">
        <v>4.4667000000000003</v>
      </c>
      <c r="W730" s="32">
        <v>0</v>
      </c>
      <c r="X730" s="33">
        <v>0</v>
      </c>
      <c r="Y730" s="127">
        <v>0</v>
      </c>
      <c r="Z730" s="133"/>
      <c r="AN730" s="189"/>
      <c r="AY730">
        <v>1</v>
      </c>
      <c r="AZ730" s="162">
        <f>IF(AND(K730&lt;=1570,L730&gt;=1540),1,0)</f>
        <v>0</v>
      </c>
      <c r="BA730" s="162">
        <f>IF(AND(K730&lt;=1608,L730&gt;=1571),1,0)</f>
        <v>0</v>
      </c>
      <c r="BB730" s="162">
        <f>IF(AND(K730&lt;=1621,L730&gt;=1609),1,0)</f>
        <v>0</v>
      </c>
      <c r="BC730" s="162">
        <f>IF(AND(K730&lt;=1648,L730&gt;=1622),1,0)</f>
        <v>0</v>
      </c>
      <c r="BD730" s="162">
        <f>IF(AND(K730&lt;=1680,L730&gt;=1649),1,0)</f>
        <v>1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 customFormat="1" ht="15">
      <c r="A731" s="116" t="s">
        <v>3688</v>
      </c>
      <c r="B731" s="116" t="s">
        <v>2442</v>
      </c>
      <c r="C731" s="113" t="s">
        <v>3687</v>
      </c>
      <c r="D731" s="113" t="s">
        <v>4163</v>
      </c>
      <c r="E731" s="113"/>
      <c r="F731" s="66" t="s">
        <v>74</v>
      </c>
      <c r="G731" s="66"/>
      <c r="J731" s="29">
        <v>0</v>
      </c>
      <c r="K731" s="114">
        <v>1662</v>
      </c>
      <c r="L731" s="115">
        <v>1666</v>
      </c>
      <c r="M731" s="240" t="str">
        <f>CONCATENATE(LEFT(K731,3),"0")</f>
        <v>1660</v>
      </c>
      <c r="N731" s="240" t="str">
        <f>CONCATENATE(LEFT(L731,3),"0")</f>
        <v>1660</v>
      </c>
      <c r="O731" s="30">
        <f>L731-K731</f>
        <v>4</v>
      </c>
      <c r="P731" s="27">
        <v>0</v>
      </c>
      <c r="Q731" s="27">
        <v>0</v>
      </c>
      <c r="T731" s="35" t="s">
        <v>103</v>
      </c>
      <c r="U731" s="104">
        <v>51.0167</v>
      </c>
      <c r="V731" s="124">
        <v>4.4667000000000003</v>
      </c>
      <c r="W731" s="32">
        <v>0</v>
      </c>
      <c r="X731" s="33">
        <v>0</v>
      </c>
      <c r="Y731" s="127">
        <v>0</v>
      </c>
      <c r="Z731" s="133"/>
      <c r="AN731" s="189"/>
      <c r="AY731">
        <v>1</v>
      </c>
      <c r="AZ731" s="162">
        <f>IF(AND(K731&lt;=1570,L731&gt;=1540),1,0)</f>
        <v>0</v>
      </c>
      <c r="BA731" s="162">
        <f>IF(AND(K731&lt;=1608,L731&gt;=1571),1,0)</f>
        <v>0</v>
      </c>
      <c r="BB731" s="162">
        <f>IF(AND(K731&lt;=1621,L731&gt;=1609),1,0)</f>
        <v>0</v>
      </c>
      <c r="BC731" s="162">
        <f>IF(AND(K731&lt;=1648,L731&gt;=1622),1,0)</f>
        <v>0</v>
      </c>
      <c r="BD731" s="162">
        <f>IF(AND(K731&lt;=1680,L731&gt;=1649),1,0)</f>
        <v>1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 customFormat="1" ht="15">
      <c r="A732" s="116" t="s">
        <v>3690</v>
      </c>
      <c r="B732" s="116" t="s">
        <v>3691</v>
      </c>
      <c r="C732" s="117" t="s">
        <v>3689</v>
      </c>
      <c r="D732" s="113" t="s">
        <v>4163</v>
      </c>
      <c r="E732" s="117"/>
      <c r="F732" s="66" t="s">
        <v>74</v>
      </c>
      <c r="G732" s="66"/>
      <c r="J732" s="29">
        <v>0</v>
      </c>
      <c r="K732" s="114">
        <v>1663</v>
      </c>
      <c r="L732" s="115">
        <v>1667</v>
      </c>
      <c r="M732" s="240" t="str">
        <f>CONCATENATE(LEFT(K732,3),"0")</f>
        <v>1660</v>
      </c>
      <c r="N732" s="240" t="str">
        <f>CONCATENATE(LEFT(L732,3),"0")</f>
        <v>1660</v>
      </c>
      <c r="O732" s="30">
        <f>L732-K732</f>
        <v>4</v>
      </c>
      <c r="P732" s="27">
        <v>0</v>
      </c>
      <c r="Q732" s="27">
        <v>0</v>
      </c>
      <c r="T732" s="35" t="s">
        <v>103</v>
      </c>
      <c r="U732" s="104">
        <v>51.0167</v>
      </c>
      <c r="V732" s="124">
        <v>4.4667000000000003</v>
      </c>
      <c r="W732" s="32">
        <v>0</v>
      </c>
      <c r="X732" s="33">
        <v>0</v>
      </c>
      <c r="Y732" s="127">
        <v>0</v>
      </c>
      <c r="Z732" s="133"/>
      <c r="AN732" s="189"/>
      <c r="AY732">
        <v>1</v>
      </c>
      <c r="AZ732" s="162">
        <f>IF(AND(K732&lt;=1570,L732&gt;=1540),1,0)</f>
        <v>0</v>
      </c>
      <c r="BA732" s="162">
        <f>IF(AND(K732&lt;=1608,L732&gt;=1571),1,0)</f>
        <v>0</v>
      </c>
      <c r="BB732" s="162">
        <f>IF(AND(K732&lt;=1621,L732&gt;=1609),1,0)</f>
        <v>0</v>
      </c>
      <c r="BC732" s="162">
        <f>IF(AND(K732&lt;=1648,L732&gt;=1622),1,0)</f>
        <v>0</v>
      </c>
      <c r="BD732" s="162">
        <f>IF(AND(K732&lt;=1680,L732&gt;=1649),1,0)</f>
        <v>1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 customFormat="1" ht="15">
      <c r="A733" s="116" t="s">
        <v>3693</v>
      </c>
      <c r="B733" s="116" t="s">
        <v>3694</v>
      </c>
      <c r="C733" s="113" t="s">
        <v>3692</v>
      </c>
      <c r="D733" s="113" t="s">
        <v>4163</v>
      </c>
      <c r="E733" s="113"/>
      <c r="F733" s="66" t="s">
        <v>223</v>
      </c>
      <c r="G733" s="66"/>
      <c r="J733" s="29">
        <v>0</v>
      </c>
      <c r="K733" s="114">
        <v>1663</v>
      </c>
      <c r="L733" s="115">
        <v>1667</v>
      </c>
      <c r="M733" s="240" t="str">
        <f>CONCATENATE(LEFT(K733,3),"0")</f>
        <v>1660</v>
      </c>
      <c r="N733" s="240" t="str">
        <f>CONCATENATE(LEFT(L733,3),"0")</f>
        <v>1660</v>
      </c>
      <c r="O733" s="30">
        <f>L733-K733</f>
        <v>4</v>
      </c>
      <c r="P733" s="27">
        <v>0</v>
      </c>
      <c r="Q733" s="27">
        <v>0</v>
      </c>
      <c r="T733" s="35" t="s">
        <v>103</v>
      </c>
      <c r="U733" s="104">
        <v>51.0167</v>
      </c>
      <c r="V733" s="124">
        <v>4.4667000000000003</v>
      </c>
      <c r="W733" s="32">
        <v>0</v>
      </c>
      <c r="X733" s="33">
        <v>0</v>
      </c>
      <c r="Y733" s="127">
        <v>0</v>
      </c>
      <c r="Z733" s="133"/>
      <c r="AN733" s="189"/>
      <c r="AY733">
        <v>1</v>
      </c>
      <c r="AZ733" s="162">
        <f>IF(AND(K733&lt;=1570,L733&gt;=1540),1,0)</f>
        <v>0</v>
      </c>
      <c r="BA733" s="162">
        <f>IF(AND(K733&lt;=1608,L733&gt;=1571),1,0)</f>
        <v>0</v>
      </c>
      <c r="BB733" s="162">
        <f>IF(AND(K733&lt;=1621,L733&gt;=1609),1,0)</f>
        <v>0</v>
      </c>
      <c r="BC733" s="162">
        <f>IF(AND(K733&lt;=1648,L733&gt;=1622),1,0)</f>
        <v>0</v>
      </c>
      <c r="BD733" s="162">
        <f>IF(AND(K733&lt;=1680,L733&gt;=1649),1,0)</f>
        <v>1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 customFormat="1" ht="15">
      <c r="A734" s="116" t="s">
        <v>3696</v>
      </c>
      <c r="B734" s="116" t="s">
        <v>2099</v>
      </c>
      <c r="C734" s="117" t="s">
        <v>3695</v>
      </c>
      <c r="D734" s="113" t="s">
        <v>4163</v>
      </c>
      <c r="E734" s="117"/>
      <c r="F734" s="66" t="s">
        <v>74</v>
      </c>
      <c r="G734" s="66"/>
      <c r="J734" s="29">
        <v>0</v>
      </c>
      <c r="K734" s="114">
        <v>1663</v>
      </c>
      <c r="L734" s="115">
        <v>1667</v>
      </c>
      <c r="M734" s="240" t="str">
        <f>CONCATENATE(LEFT(K734,3),"0")</f>
        <v>1660</v>
      </c>
      <c r="N734" s="240" t="str">
        <f>CONCATENATE(LEFT(L734,3),"0")</f>
        <v>1660</v>
      </c>
      <c r="O734" s="30">
        <f>L734-K734</f>
        <v>4</v>
      </c>
      <c r="P734" s="27">
        <v>0</v>
      </c>
      <c r="Q734" s="27">
        <v>0</v>
      </c>
      <c r="T734" s="35" t="s">
        <v>103</v>
      </c>
      <c r="U734" s="104">
        <v>51.0167</v>
      </c>
      <c r="V734" s="124">
        <v>4.4667000000000003</v>
      </c>
      <c r="W734" s="32">
        <v>0</v>
      </c>
      <c r="X734" s="33">
        <v>0</v>
      </c>
      <c r="Y734" s="127">
        <v>0</v>
      </c>
      <c r="Z734" s="133"/>
      <c r="AN734" s="189"/>
      <c r="AY734">
        <v>1</v>
      </c>
      <c r="AZ734" s="162">
        <f>IF(AND(K734&lt;=1570,L734&gt;=1540),1,0)</f>
        <v>0</v>
      </c>
      <c r="BA734" s="162">
        <f>IF(AND(K734&lt;=1608,L734&gt;=1571),1,0)</f>
        <v>0</v>
      </c>
      <c r="BB734" s="162">
        <f>IF(AND(K734&lt;=1621,L734&gt;=1609),1,0)</f>
        <v>0</v>
      </c>
      <c r="BC734" s="162">
        <f>IF(AND(K734&lt;=1648,L734&gt;=1622),1,0)</f>
        <v>0</v>
      </c>
      <c r="BD734" s="162">
        <f>IF(AND(K734&lt;=1680,L734&gt;=1649),1,0)</f>
        <v>1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 customFormat="1" ht="15">
      <c r="A735" s="116" t="s">
        <v>3698</v>
      </c>
      <c r="B735" s="116" t="s">
        <v>1231</v>
      </c>
      <c r="C735" s="113" t="s">
        <v>3697</v>
      </c>
      <c r="D735" s="113" t="s">
        <v>4163</v>
      </c>
      <c r="E735" s="113"/>
      <c r="F735" s="66" t="s">
        <v>74</v>
      </c>
      <c r="G735" s="66"/>
      <c r="J735" s="29">
        <v>0</v>
      </c>
      <c r="K735" s="114">
        <v>1663</v>
      </c>
      <c r="L735" s="115">
        <v>1667</v>
      </c>
      <c r="M735" s="240" t="str">
        <f>CONCATENATE(LEFT(K735,3),"0")</f>
        <v>1660</v>
      </c>
      <c r="N735" s="240" t="str">
        <f>CONCATENATE(LEFT(L735,3),"0")</f>
        <v>1660</v>
      </c>
      <c r="O735" s="30">
        <f>L735-K735</f>
        <v>4</v>
      </c>
      <c r="P735" s="27">
        <v>0</v>
      </c>
      <c r="Q735" s="27">
        <v>0</v>
      </c>
      <c r="T735" s="35" t="s">
        <v>103</v>
      </c>
      <c r="U735" s="104">
        <v>51.0167</v>
      </c>
      <c r="V735" s="124">
        <v>4.4667000000000003</v>
      </c>
      <c r="W735" s="32">
        <v>0</v>
      </c>
      <c r="X735" s="33">
        <v>0</v>
      </c>
      <c r="Y735" s="127">
        <v>0</v>
      </c>
      <c r="Z735" s="133"/>
      <c r="AN735" s="189"/>
      <c r="AY735">
        <v>1</v>
      </c>
      <c r="AZ735" s="162">
        <f>IF(AND(K735&lt;=1570,L735&gt;=1540),1,0)</f>
        <v>0</v>
      </c>
      <c r="BA735" s="162">
        <f>IF(AND(K735&lt;=1608,L735&gt;=1571),1,0)</f>
        <v>0</v>
      </c>
      <c r="BB735" s="162">
        <f>IF(AND(K735&lt;=1621,L735&gt;=1609),1,0)</f>
        <v>0</v>
      </c>
      <c r="BC735" s="162">
        <f>IF(AND(K735&lt;=1648,L735&gt;=1622),1,0)</f>
        <v>0</v>
      </c>
      <c r="BD735" s="162">
        <f>IF(AND(K735&lt;=1680,L735&gt;=1649),1,0)</f>
        <v>1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 customFormat="1" ht="15">
      <c r="A736" s="116" t="s">
        <v>3700</v>
      </c>
      <c r="B736" s="116" t="s">
        <v>2804</v>
      </c>
      <c r="C736" s="117" t="s">
        <v>3699</v>
      </c>
      <c r="D736" s="113" t="s">
        <v>4163</v>
      </c>
      <c r="E736" s="117"/>
      <c r="F736" s="66" t="s">
        <v>74</v>
      </c>
      <c r="G736" s="66"/>
      <c r="J736" s="29">
        <v>0</v>
      </c>
      <c r="K736" s="114">
        <v>1663</v>
      </c>
      <c r="L736" s="115">
        <v>1667</v>
      </c>
      <c r="M736" s="240" t="str">
        <f>CONCATENATE(LEFT(K736,3),"0")</f>
        <v>1660</v>
      </c>
      <c r="N736" s="240" t="str">
        <f>CONCATENATE(LEFT(L736,3),"0")</f>
        <v>1660</v>
      </c>
      <c r="O736" s="30">
        <f>L736-K736</f>
        <v>4</v>
      </c>
      <c r="P736" s="27">
        <v>0</v>
      </c>
      <c r="Q736" s="27">
        <v>0</v>
      </c>
      <c r="T736" s="35" t="s">
        <v>103</v>
      </c>
      <c r="U736" s="104">
        <v>51.0167</v>
      </c>
      <c r="V736" s="124">
        <v>4.4667000000000003</v>
      </c>
      <c r="W736" s="32">
        <v>0</v>
      </c>
      <c r="X736" s="33">
        <v>0</v>
      </c>
      <c r="Y736" s="127">
        <v>0</v>
      </c>
      <c r="Z736" s="133"/>
      <c r="AN736" s="189"/>
      <c r="AY736">
        <v>1</v>
      </c>
      <c r="AZ736" s="162">
        <f>IF(AND(K736&lt;=1570,L736&gt;=1540),1,0)</f>
        <v>0</v>
      </c>
      <c r="BA736" s="162">
        <f>IF(AND(K736&lt;=1608,L736&gt;=1571),1,0)</f>
        <v>0</v>
      </c>
      <c r="BB736" s="162">
        <f>IF(AND(K736&lt;=1621,L736&gt;=1609),1,0)</f>
        <v>0</v>
      </c>
      <c r="BC736" s="162">
        <f>IF(AND(K736&lt;=1648,L736&gt;=1622),1,0)</f>
        <v>0</v>
      </c>
      <c r="BD736" s="162">
        <f>IF(AND(K736&lt;=1680,L736&gt;=1649),1,0)</f>
        <v>1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 customFormat="1" ht="15">
      <c r="A737" s="241" t="s">
        <v>3703</v>
      </c>
      <c r="B737" s="241" t="s">
        <v>3226</v>
      </c>
      <c r="C737" s="263" t="s">
        <v>3702</v>
      </c>
      <c r="D737" s="262" t="s">
        <v>4163</v>
      </c>
      <c r="E737" s="263"/>
      <c r="F737" s="66" t="s">
        <v>43</v>
      </c>
      <c r="G737" s="66"/>
      <c r="J737" s="29">
        <v>0</v>
      </c>
      <c r="K737" s="114">
        <v>1664</v>
      </c>
      <c r="L737" s="115">
        <v>1668</v>
      </c>
      <c r="M737" s="240" t="str">
        <f>CONCATENATE(LEFT(K737,3),"0")</f>
        <v>1660</v>
      </c>
      <c r="N737" s="240" t="str">
        <f>CONCATENATE(LEFT(L737,3),"0")</f>
        <v>1660</v>
      </c>
      <c r="O737" s="30">
        <f>L737-K737</f>
        <v>4</v>
      </c>
      <c r="P737" s="27">
        <v>0</v>
      </c>
      <c r="Q737" s="27">
        <v>0</v>
      </c>
      <c r="S737" s="265"/>
      <c r="T737" s="35" t="s">
        <v>103</v>
      </c>
      <c r="U737" s="104">
        <v>51.0167</v>
      </c>
      <c r="V737" s="124">
        <v>4.4667000000000003</v>
      </c>
      <c r="W737" s="32">
        <v>0</v>
      </c>
      <c r="X737" s="33">
        <v>0</v>
      </c>
      <c r="Y737" s="127">
        <v>0</v>
      </c>
      <c r="Z737" s="133"/>
      <c r="AA737" s="265"/>
      <c r="AD737" s="265"/>
      <c r="AF737" s="265"/>
      <c r="AG737" s="265"/>
      <c r="AI737" s="265"/>
      <c r="AJ737" s="265"/>
      <c r="AL737" s="265"/>
      <c r="AM737" s="265"/>
      <c r="AN737" s="267"/>
      <c r="AT737" s="265"/>
      <c r="AU737" s="265"/>
      <c r="AV737" s="265"/>
      <c r="AW737" s="265"/>
      <c r="AX737" s="265"/>
      <c r="AY737" s="265">
        <v>1</v>
      </c>
      <c r="AZ737" s="162">
        <f>IF(AND(K737&lt;=1570,L737&gt;=1540),1,0)</f>
        <v>0</v>
      </c>
      <c r="BA737" s="162">
        <f>IF(AND(K737&lt;=1608,L737&gt;=1571),1,0)</f>
        <v>0</v>
      </c>
      <c r="BB737" s="162">
        <f>IF(AND(K737&lt;=1621,L737&gt;=1609),1,0)</f>
        <v>0</v>
      </c>
      <c r="BC737" s="162">
        <f>IF(AND(K737&lt;=1648,L737&gt;=1622),1,0)</f>
        <v>0</v>
      </c>
      <c r="BD737" s="162">
        <f>IF(AND(K737&lt;=1680,L737&gt;=1649),1,0)</f>
        <v>1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 customFormat="1" ht="15">
      <c r="A738" s="116" t="s">
        <v>3705</v>
      </c>
      <c r="B738" s="116" t="s">
        <v>1652</v>
      </c>
      <c r="C738" s="113" t="s">
        <v>3704</v>
      </c>
      <c r="D738" s="113" t="s">
        <v>4163</v>
      </c>
      <c r="E738" s="113"/>
      <c r="F738" s="66" t="s">
        <v>74</v>
      </c>
      <c r="G738" s="66"/>
      <c r="J738" s="29">
        <v>0</v>
      </c>
      <c r="K738" s="114">
        <v>1664</v>
      </c>
      <c r="L738" s="115">
        <v>1668</v>
      </c>
      <c r="M738" s="240" t="str">
        <f>CONCATENATE(LEFT(K738,3),"0")</f>
        <v>1660</v>
      </c>
      <c r="N738" s="240" t="str">
        <f>CONCATENATE(LEFT(L738,3),"0")</f>
        <v>1660</v>
      </c>
      <c r="O738" s="30">
        <f>L738-K738</f>
        <v>4</v>
      </c>
      <c r="P738" s="27">
        <v>0</v>
      </c>
      <c r="Q738" s="27">
        <v>0</v>
      </c>
      <c r="T738" s="35" t="s">
        <v>103</v>
      </c>
      <c r="U738" s="104">
        <v>51.0167</v>
      </c>
      <c r="V738" s="124">
        <v>4.4667000000000003</v>
      </c>
      <c r="W738" s="32">
        <v>0</v>
      </c>
      <c r="X738" s="33">
        <v>0</v>
      </c>
      <c r="Y738" s="127">
        <v>0</v>
      </c>
      <c r="Z738" s="133"/>
      <c r="AN738" s="189"/>
      <c r="AY738">
        <v>1</v>
      </c>
      <c r="AZ738" s="162">
        <f>IF(AND(K738&lt;=1570,L738&gt;=1540),1,0)</f>
        <v>0</v>
      </c>
      <c r="BA738" s="162">
        <f>IF(AND(K738&lt;=1608,L738&gt;=1571),1,0)</f>
        <v>0</v>
      </c>
      <c r="BB738" s="162">
        <f>IF(AND(K738&lt;=1621,L738&gt;=1609),1,0)</f>
        <v>0</v>
      </c>
      <c r="BC738" s="162">
        <f>IF(AND(K738&lt;=1648,L738&gt;=1622),1,0)</f>
        <v>0</v>
      </c>
      <c r="BD738" s="162">
        <f>IF(AND(K738&lt;=1680,L738&gt;=1649),1,0)</f>
        <v>1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 customFormat="1" ht="15">
      <c r="A739" s="241" t="s">
        <v>3707</v>
      </c>
      <c r="B739" s="241" t="s">
        <v>3708</v>
      </c>
      <c r="C739" s="263" t="s">
        <v>3706</v>
      </c>
      <c r="D739" s="262" t="s">
        <v>4163</v>
      </c>
      <c r="E739" s="263"/>
      <c r="F739" s="66" t="s">
        <v>43</v>
      </c>
      <c r="G739" s="66"/>
      <c r="J739" s="29">
        <v>0</v>
      </c>
      <c r="K739" s="114">
        <v>1665</v>
      </c>
      <c r="L739" s="115">
        <v>1669</v>
      </c>
      <c r="M739" s="240" t="str">
        <f>CONCATENATE(LEFT(K739,3),"0")</f>
        <v>1660</v>
      </c>
      <c r="N739" s="240" t="str">
        <f>CONCATENATE(LEFT(L739,3),"0")</f>
        <v>1660</v>
      </c>
      <c r="O739" s="30">
        <f>L739-K739</f>
        <v>4</v>
      </c>
      <c r="P739" s="27">
        <v>0</v>
      </c>
      <c r="Q739" s="27">
        <v>0</v>
      </c>
      <c r="S739" s="265"/>
      <c r="T739" s="35" t="s">
        <v>103</v>
      </c>
      <c r="U739" s="104">
        <v>51.0167</v>
      </c>
      <c r="V739" s="124">
        <v>4.4667000000000003</v>
      </c>
      <c r="W739" s="32">
        <v>0</v>
      </c>
      <c r="X739" s="33">
        <v>0</v>
      </c>
      <c r="Y739" s="127">
        <v>0</v>
      </c>
      <c r="Z739" s="133"/>
      <c r="AA739" s="265"/>
      <c r="AD739" s="265"/>
      <c r="AF739" s="265"/>
      <c r="AG739" s="265"/>
      <c r="AI739" s="265"/>
      <c r="AJ739" s="265"/>
      <c r="AL739" s="265"/>
      <c r="AM739" s="265"/>
      <c r="AN739" s="267"/>
      <c r="AT739" s="265"/>
      <c r="AU739" s="265"/>
      <c r="AV739" s="265"/>
      <c r="AW739" s="265"/>
      <c r="AX739" s="265"/>
      <c r="AY739" s="265">
        <v>1</v>
      </c>
      <c r="AZ739" s="162">
        <f>IF(AND(K739&lt;=1570,L739&gt;=1540),1,0)</f>
        <v>0</v>
      </c>
      <c r="BA739" s="162">
        <f>IF(AND(K739&lt;=1608,L739&gt;=1571),1,0)</f>
        <v>0</v>
      </c>
      <c r="BB739" s="162">
        <f>IF(AND(K739&lt;=1621,L739&gt;=1609),1,0)</f>
        <v>0</v>
      </c>
      <c r="BC739" s="162">
        <f>IF(AND(K739&lt;=1648,L739&gt;=1622),1,0)</f>
        <v>0</v>
      </c>
      <c r="BD739" s="162">
        <f>IF(AND(K739&lt;=1680,L739&gt;=1649),1,0)</f>
        <v>1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 customFormat="1" ht="15">
      <c r="A740" s="241" t="s">
        <v>3710</v>
      </c>
      <c r="B740" s="241" t="s">
        <v>1837</v>
      </c>
      <c r="C740" s="262" t="s">
        <v>3709</v>
      </c>
      <c r="D740" s="262" t="s">
        <v>4163</v>
      </c>
      <c r="E740" s="262"/>
      <c r="F740" s="66" t="s">
        <v>156</v>
      </c>
      <c r="G740" s="66"/>
      <c r="J740" s="29">
        <v>0</v>
      </c>
      <c r="K740" s="114">
        <v>1665</v>
      </c>
      <c r="L740" s="115">
        <v>1669</v>
      </c>
      <c r="M740" s="240" t="str">
        <f>CONCATENATE(LEFT(K740,3),"0")</f>
        <v>1660</v>
      </c>
      <c r="N740" s="240" t="str">
        <f>CONCATENATE(LEFT(L740,3),"0")</f>
        <v>1660</v>
      </c>
      <c r="O740" s="30">
        <f>L740-K740</f>
        <v>4</v>
      </c>
      <c r="P740" s="27">
        <v>0</v>
      </c>
      <c r="Q740" s="27">
        <v>0</v>
      </c>
      <c r="S740" s="265"/>
      <c r="T740" s="35" t="s">
        <v>103</v>
      </c>
      <c r="U740" s="104">
        <v>51.0167</v>
      </c>
      <c r="V740" s="124">
        <v>4.4667000000000003</v>
      </c>
      <c r="W740" s="32">
        <v>0</v>
      </c>
      <c r="X740" s="33">
        <v>0</v>
      </c>
      <c r="Y740" s="127">
        <v>0</v>
      </c>
      <c r="Z740" s="133"/>
      <c r="AA740" s="265"/>
      <c r="AD740" s="265"/>
      <c r="AF740" s="265"/>
      <c r="AG740" s="265"/>
      <c r="AI740" s="265"/>
      <c r="AJ740" s="265"/>
      <c r="AL740" s="265"/>
      <c r="AM740" s="265"/>
      <c r="AN740" s="267"/>
      <c r="AT740" s="265"/>
      <c r="AU740" s="265"/>
      <c r="AV740" s="265"/>
      <c r="AW740" s="265"/>
      <c r="AX740" s="265"/>
      <c r="AY740" s="265">
        <v>1</v>
      </c>
      <c r="AZ740" s="162">
        <f>IF(AND(K740&lt;=1570,L740&gt;=1540),1,0)</f>
        <v>0</v>
      </c>
      <c r="BA740" s="162">
        <f>IF(AND(K740&lt;=1608,L740&gt;=1571),1,0)</f>
        <v>0</v>
      </c>
      <c r="BB740" s="162">
        <f>IF(AND(K740&lt;=1621,L740&gt;=1609),1,0)</f>
        <v>0</v>
      </c>
      <c r="BC740" s="162">
        <f>IF(AND(K740&lt;=1648,L740&gt;=1622),1,0)</f>
        <v>0</v>
      </c>
      <c r="BD740" s="162">
        <f>IF(AND(K740&lt;=1680,L740&gt;=1649),1,0)</f>
        <v>1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 customFormat="1" ht="15">
      <c r="A741" s="116" t="s">
        <v>3712</v>
      </c>
      <c r="B741" s="116" t="s">
        <v>3713</v>
      </c>
      <c r="C741" s="117" t="s">
        <v>3711</v>
      </c>
      <c r="D741" s="113" t="s">
        <v>4163</v>
      </c>
      <c r="E741" s="117"/>
      <c r="F741" s="66" t="s">
        <v>43</v>
      </c>
      <c r="G741" s="66"/>
      <c r="J741" s="29">
        <v>0</v>
      </c>
      <c r="K741" s="114">
        <v>1665</v>
      </c>
      <c r="L741" s="115">
        <v>1669</v>
      </c>
      <c r="M741" s="240" t="str">
        <f>CONCATENATE(LEFT(K741,3),"0")</f>
        <v>1660</v>
      </c>
      <c r="N741" s="240" t="str">
        <f>CONCATENATE(LEFT(L741,3),"0")</f>
        <v>1660</v>
      </c>
      <c r="O741" s="30">
        <f>L741-K741</f>
        <v>4</v>
      </c>
      <c r="P741" s="27">
        <v>0</v>
      </c>
      <c r="Q741" s="27">
        <v>0</v>
      </c>
      <c r="T741" s="35" t="s">
        <v>103</v>
      </c>
      <c r="U741" s="104">
        <v>51.0167</v>
      </c>
      <c r="V741" s="124">
        <v>4.4667000000000003</v>
      </c>
      <c r="W741" s="32">
        <v>0</v>
      </c>
      <c r="X741" s="33">
        <v>0</v>
      </c>
      <c r="Y741" s="127">
        <v>0</v>
      </c>
      <c r="Z741" s="133"/>
      <c r="AN741" s="189"/>
      <c r="AY741">
        <v>1</v>
      </c>
      <c r="AZ741" s="162">
        <f>IF(AND(K741&lt;=1570,L741&gt;=1540),1,0)</f>
        <v>0</v>
      </c>
      <c r="BA741" s="162">
        <f>IF(AND(K741&lt;=1608,L741&gt;=1571),1,0)</f>
        <v>0</v>
      </c>
      <c r="BB741" s="162">
        <f>IF(AND(K741&lt;=1621,L741&gt;=1609),1,0)</f>
        <v>0</v>
      </c>
      <c r="BC741" s="162">
        <f>IF(AND(K741&lt;=1648,L741&gt;=1622),1,0)</f>
        <v>0</v>
      </c>
      <c r="BD741" s="162">
        <f>IF(AND(K741&lt;=1680,L741&gt;=1649),1,0)</f>
        <v>1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 customFormat="1" ht="15">
      <c r="A742" s="116" t="s">
        <v>3715</v>
      </c>
      <c r="B742" s="116" t="s">
        <v>2945</v>
      </c>
      <c r="C742" s="113" t="s">
        <v>3714</v>
      </c>
      <c r="D742" s="113" t="s">
        <v>4163</v>
      </c>
      <c r="E742" s="113"/>
      <c r="F742" s="66" t="s">
        <v>74</v>
      </c>
      <c r="G742" s="66"/>
      <c r="J742" s="29">
        <v>0</v>
      </c>
      <c r="K742" s="114">
        <v>1665</v>
      </c>
      <c r="L742" s="115">
        <v>1669</v>
      </c>
      <c r="M742" s="240" t="str">
        <f>CONCATENATE(LEFT(K742,3),"0")</f>
        <v>1660</v>
      </c>
      <c r="N742" s="240" t="str">
        <f>CONCATENATE(LEFT(L742,3),"0")</f>
        <v>1660</v>
      </c>
      <c r="O742" s="30">
        <f>L742-K742</f>
        <v>4</v>
      </c>
      <c r="P742" s="27">
        <v>0</v>
      </c>
      <c r="Q742" s="27">
        <v>0</v>
      </c>
      <c r="T742" s="35" t="s">
        <v>103</v>
      </c>
      <c r="U742" s="104">
        <v>51.0167</v>
      </c>
      <c r="V742" s="124">
        <v>4.4667000000000003</v>
      </c>
      <c r="W742" s="32">
        <v>0</v>
      </c>
      <c r="X742" s="33">
        <v>0</v>
      </c>
      <c r="Y742" s="127">
        <v>0</v>
      </c>
      <c r="Z742" s="133"/>
      <c r="AN742" s="189"/>
      <c r="AY742">
        <v>1</v>
      </c>
      <c r="AZ742" s="162">
        <f>IF(AND(K742&lt;=1570,L742&gt;=1540),1,0)</f>
        <v>0</v>
      </c>
      <c r="BA742" s="162">
        <f>IF(AND(K742&lt;=1608,L742&gt;=1571),1,0)</f>
        <v>0</v>
      </c>
      <c r="BB742" s="162">
        <f>IF(AND(K742&lt;=1621,L742&gt;=1609),1,0)</f>
        <v>0</v>
      </c>
      <c r="BC742" s="162">
        <f>IF(AND(K742&lt;=1648,L742&gt;=1622),1,0)</f>
        <v>0</v>
      </c>
      <c r="BD742" s="162">
        <f>IF(AND(K742&lt;=1680,L742&gt;=1649),1,0)</f>
        <v>1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 customFormat="1" ht="15">
      <c r="A743" s="116" t="s">
        <v>3717</v>
      </c>
      <c r="B743" s="116" t="s">
        <v>2568</v>
      </c>
      <c r="C743" s="117" t="s">
        <v>3716</v>
      </c>
      <c r="D743" s="113" t="s">
        <v>4163</v>
      </c>
      <c r="E743" s="117"/>
      <c r="F743" s="66" t="s">
        <v>74</v>
      </c>
      <c r="G743" s="66"/>
      <c r="J743" s="29">
        <v>0</v>
      </c>
      <c r="K743" s="114">
        <v>1665</v>
      </c>
      <c r="L743" s="115">
        <v>1669</v>
      </c>
      <c r="M743" s="240" t="str">
        <f>CONCATENATE(LEFT(K743,3),"0")</f>
        <v>1660</v>
      </c>
      <c r="N743" s="240" t="str">
        <f>CONCATENATE(LEFT(L743,3),"0")</f>
        <v>1660</v>
      </c>
      <c r="O743" s="30">
        <f>L743-K743</f>
        <v>4</v>
      </c>
      <c r="P743" s="27">
        <v>0</v>
      </c>
      <c r="Q743" s="27">
        <v>0</v>
      </c>
      <c r="T743" s="35" t="s">
        <v>103</v>
      </c>
      <c r="U743" s="104">
        <v>51.0167</v>
      </c>
      <c r="V743" s="124">
        <v>4.4667000000000003</v>
      </c>
      <c r="W743" s="32">
        <v>0</v>
      </c>
      <c r="X743" s="33">
        <v>0</v>
      </c>
      <c r="Y743" s="127">
        <v>0</v>
      </c>
      <c r="Z743" s="133"/>
      <c r="AN743" s="189"/>
      <c r="AY743">
        <v>1</v>
      </c>
      <c r="AZ743" s="162">
        <f>IF(AND(K743&lt;=1570,L743&gt;=1540),1,0)</f>
        <v>0</v>
      </c>
      <c r="BA743" s="162">
        <f>IF(AND(K743&lt;=1608,L743&gt;=1571),1,0)</f>
        <v>0</v>
      </c>
      <c r="BB743" s="162">
        <f>IF(AND(K743&lt;=1621,L743&gt;=1609),1,0)</f>
        <v>0</v>
      </c>
      <c r="BC743" s="162">
        <f>IF(AND(K743&lt;=1648,L743&gt;=1622),1,0)</f>
        <v>0</v>
      </c>
      <c r="BD743" s="162">
        <f>IF(AND(K743&lt;=1680,L743&gt;=1649),1,0)</f>
        <v>1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 customFormat="1" ht="15">
      <c r="A744" s="241" t="s">
        <v>3719</v>
      </c>
      <c r="B744" s="241" t="s">
        <v>3720</v>
      </c>
      <c r="C744" s="262" t="s">
        <v>3718</v>
      </c>
      <c r="D744" s="262" t="s">
        <v>4163</v>
      </c>
      <c r="E744" s="262"/>
      <c r="F744" s="66" t="s">
        <v>43</v>
      </c>
      <c r="G744" s="66"/>
      <c r="J744" s="29">
        <v>0</v>
      </c>
      <c r="K744" s="114">
        <v>1666</v>
      </c>
      <c r="L744" s="115">
        <v>1670</v>
      </c>
      <c r="M744" s="240" t="str">
        <f>CONCATENATE(LEFT(K744,3),"0")</f>
        <v>1660</v>
      </c>
      <c r="N744" s="240" t="str">
        <f>CONCATENATE(LEFT(L744,3),"0")</f>
        <v>1670</v>
      </c>
      <c r="O744" s="30">
        <f>L744-K744</f>
        <v>4</v>
      </c>
      <c r="P744" s="27">
        <v>0</v>
      </c>
      <c r="Q744" s="27">
        <v>0</v>
      </c>
      <c r="S744" s="265"/>
      <c r="T744" s="35" t="s">
        <v>103</v>
      </c>
      <c r="U744" s="104">
        <v>51.0167</v>
      </c>
      <c r="V744" s="124">
        <v>4.4667000000000003</v>
      </c>
      <c r="W744" s="32">
        <v>0</v>
      </c>
      <c r="X744" s="33">
        <v>0</v>
      </c>
      <c r="Y744" s="127">
        <v>0</v>
      </c>
      <c r="Z744" s="133"/>
      <c r="AA744" s="265"/>
      <c r="AD744" s="265"/>
      <c r="AF744" s="265"/>
      <c r="AG744" s="265"/>
      <c r="AI744" s="265"/>
      <c r="AJ744" s="265"/>
      <c r="AL744" s="265"/>
      <c r="AM744" s="265"/>
      <c r="AN744" s="267"/>
      <c r="AT744" s="265"/>
      <c r="AU744" s="265"/>
      <c r="AV744" s="265"/>
      <c r="AW744" s="265"/>
      <c r="AX744" s="265"/>
      <c r="AY744" s="265">
        <v>1</v>
      </c>
      <c r="AZ744" s="162">
        <f>IF(AND(K744&lt;=1570,L744&gt;=1540),1,0)</f>
        <v>0</v>
      </c>
      <c r="BA744" s="162">
        <f>IF(AND(K744&lt;=1608,L744&gt;=1571),1,0)</f>
        <v>0</v>
      </c>
      <c r="BB744" s="162">
        <f>IF(AND(K744&lt;=1621,L744&gt;=1609),1,0)</f>
        <v>0</v>
      </c>
      <c r="BC744" s="162">
        <f>IF(AND(K744&lt;=1648,L744&gt;=1622),1,0)</f>
        <v>0</v>
      </c>
      <c r="BD744" s="162">
        <f>IF(AND(K744&lt;=1680,L744&gt;=1649),1,0)</f>
        <v>1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 customFormat="1" ht="15">
      <c r="A745" s="241" t="s">
        <v>3722</v>
      </c>
      <c r="B745" s="241" t="s">
        <v>3723</v>
      </c>
      <c r="C745" s="263" t="s">
        <v>3721</v>
      </c>
      <c r="D745" s="262" t="s">
        <v>4163</v>
      </c>
      <c r="E745" s="263"/>
      <c r="F745" s="66" t="s">
        <v>43</v>
      </c>
      <c r="G745" s="66"/>
      <c r="J745" s="29">
        <v>0</v>
      </c>
      <c r="K745" s="114">
        <v>1666</v>
      </c>
      <c r="L745" s="115">
        <v>1670</v>
      </c>
      <c r="M745" s="240" t="str">
        <f>CONCATENATE(LEFT(K745,3),"0")</f>
        <v>1660</v>
      </c>
      <c r="N745" s="240" t="str">
        <f>CONCATENATE(LEFT(L745,3),"0")</f>
        <v>1670</v>
      </c>
      <c r="O745" s="30">
        <f>L745-K745</f>
        <v>4</v>
      </c>
      <c r="P745" s="27">
        <v>0</v>
      </c>
      <c r="Q745" s="27">
        <v>0</v>
      </c>
      <c r="S745" s="265"/>
      <c r="T745" s="35" t="s">
        <v>103</v>
      </c>
      <c r="U745" s="104">
        <v>51.0167</v>
      </c>
      <c r="V745" s="124">
        <v>4.4667000000000003</v>
      </c>
      <c r="W745" s="32">
        <v>0</v>
      </c>
      <c r="X745" s="33">
        <v>0</v>
      </c>
      <c r="Y745" s="127">
        <v>0</v>
      </c>
      <c r="Z745" s="133"/>
      <c r="AA745" s="265"/>
      <c r="AD745" s="265"/>
      <c r="AF745" s="265"/>
      <c r="AG745" s="265"/>
      <c r="AI745" s="265"/>
      <c r="AJ745" s="265"/>
      <c r="AL745" s="265"/>
      <c r="AM745" s="265"/>
      <c r="AN745" s="267"/>
      <c r="AT745" s="265"/>
      <c r="AU745" s="265"/>
      <c r="AV745" s="265"/>
      <c r="AW745" s="265"/>
      <c r="AX745" s="265"/>
      <c r="AY745" s="265">
        <v>1</v>
      </c>
      <c r="AZ745" s="162">
        <f>IF(AND(K745&lt;=1570,L745&gt;=1540),1,0)</f>
        <v>0</v>
      </c>
      <c r="BA745" s="162">
        <f>IF(AND(K745&lt;=1608,L745&gt;=1571),1,0)</f>
        <v>0</v>
      </c>
      <c r="BB745" s="162">
        <f>IF(AND(K745&lt;=1621,L745&gt;=1609),1,0)</f>
        <v>0</v>
      </c>
      <c r="BC745" s="162">
        <f>IF(AND(K745&lt;=1648,L745&gt;=1622),1,0)</f>
        <v>0</v>
      </c>
      <c r="BD745" s="162">
        <f>IF(AND(K745&lt;=1680,L745&gt;=1649),1,0)</f>
        <v>1</v>
      </c>
      <c r="BE745">
        <v>0</v>
      </c>
      <c r="BF745">
        <v>0</v>
      </c>
      <c r="BG745">
        <v>0</v>
      </c>
      <c r="BH745">
        <v>0</v>
      </c>
      <c r="BI745">
        <v>0</v>
      </c>
    </row>
    <row r="746" spans="1:61" customFormat="1" ht="15">
      <c r="A746" s="241" t="s">
        <v>3725</v>
      </c>
      <c r="B746" s="241" t="s">
        <v>3726</v>
      </c>
      <c r="C746" s="262" t="s">
        <v>3724</v>
      </c>
      <c r="D746" s="262" t="s">
        <v>4163</v>
      </c>
      <c r="E746" s="262"/>
      <c r="F746" s="66" t="s">
        <v>74</v>
      </c>
      <c r="G746" s="66"/>
      <c r="J746" s="29">
        <v>0</v>
      </c>
      <c r="K746" s="114">
        <v>1666</v>
      </c>
      <c r="L746" s="115">
        <v>1670</v>
      </c>
      <c r="M746" s="240" t="str">
        <f>CONCATENATE(LEFT(K746,3),"0")</f>
        <v>1660</v>
      </c>
      <c r="N746" s="240" t="str">
        <f>CONCATENATE(LEFT(L746,3),"0")</f>
        <v>1670</v>
      </c>
      <c r="O746" s="30">
        <f>L746-K746</f>
        <v>4</v>
      </c>
      <c r="P746" s="27">
        <v>0</v>
      </c>
      <c r="Q746" s="27">
        <v>0</v>
      </c>
      <c r="S746" s="265"/>
      <c r="T746" s="35" t="s">
        <v>103</v>
      </c>
      <c r="U746" s="104">
        <v>51.0167</v>
      </c>
      <c r="V746" s="124">
        <v>4.4667000000000003</v>
      </c>
      <c r="W746" s="32">
        <v>0</v>
      </c>
      <c r="X746" s="33">
        <v>0</v>
      </c>
      <c r="Y746" s="127">
        <v>0</v>
      </c>
      <c r="Z746" s="133"/>
      <c r="AA746" s="265"/>
      <c r="AD746" s="265"/>
      <c r="AF746" s="265"/>
      <c r="AG746" s="265"/>
      <c r="AI746" s="265"/>
      <c r="AJ746" s="265"/>
      <c r="AL746" s="265"/>
      <c r="AM746" s="265"/>
      <c r="AN746" s="267"/>
      <c r="AT746" s="265"/>
      <c r="AU746" s="265"/>
      <c r="AV746" s="265"/>
      <c r="AW746" s="265"/>
      <c r="AX746" s="265"/>
      <c r="AY746" s="265">
        <v>1</v>
      </c>
      <c r="AZ746" s="162">
        <f>IF(AND(K746&lt;=1570,L746&gt;=1540),1,0)</f>
        <v>0</v>
      </c>
      <c r="BA746" s="162">
        <f>IF(AND(K746&lt;=1608,L746&gt;=1571),1,0)</f>
        <v>0</v>
      </c>
      <c r="BB746" s="162">
        <f>IF(AND(K746&lt;=1621,L746&gt;=1609),1,0)</f>
        <v>0</v>
      </c>
      <c r="BC746" s="162">
        <f>IF(AND(K746&lt;=1648,L746&gt;=1622),1,0)</f>
        <v>0</v>
      </c>
      <c r="BD746" s="162">
        <f>IF(AND(K746&lt;=1680,L746&gt;=1649),1,0)</f>
        <v>1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 customFormat="1" ht="15">
      <c r="A747" s="116" t="s">
        <v>3728</v>
      </c>
      <c r="B747" s="116" t="s">
        <v>3729</v>
      </c>
      <c r="C747" s="113" t="s">
        <v>3727</v>
      </c>
      <c r="D747" s="113" t="s">
        <v>4163</v>
      </c>
      <c r="E747" s="113"/>
      <c r="F747" s="66" t="s">
        <v>74</v>
      </c>
      <c r="G747" s="66"/>
      <c r="J747" s="29">
        <v>0</v>
      </c>
      <c r="K747" s="114">
        <v>1666</v>
      </c>
      <c r="L747" s="115">
        <v>1670</v>
      </c>
      <c r="M747" s="240" t="str">
        <f>CONCATENATE(LEFT(K747,3),"0")</f>
        <v>1660</v>
      </c>
      <c r="N747" s="240" t="str">
        <f>CONCATENATE(LEFT(L747,3),"0")</f>
        <v>1670</v>
      </c>
      <c r="O747" s="30">
        <f>L747-K747</f>
        <v>4</v>
      </c>
      <c r="P747" s="27">
        <v>0</v>
      </c>
      <c r="Q747" s="27">
        <v>0</v>
      </c>
      <c r="T747" s="35" t="s">
        <v>103</v>
      </c>
      <c r="U747" s="104">
        <v>51.0167</v>
      </c>
      <c r="V747" s="124">
        <v>4.4667000000000003</v>
      </c>
      <c r="W747" s="32">
        <v>0</v>
      </c>
      <c r="X747" s="33">
        <v>0</v>
      </c>
      <c r="Y747" s="127">
        <v>0</v>
      </c>
      <c r="Z747" s="133"/>
      <c r="AN747" s="189"/>
      <c r="AY747">
        <v>1</v>
      </c>
      <c r="AZ747" s="162">
        <f>IF(AND(K747&lt;=1570,L747&gt;=1540),1,0)</f>
        <v>0</v>
      </c>
      <c r="BA747" s="162">
        <f>IF(AND(K747&lt;=1608,L747&gt;=1571),1,0)</f>
        <v>0</v>
      </c>
      <c r="BB747" s="162">
        <f>IF(AND(K747&lt;=1621,L747&gt;=1609),1,0)</f>
        <v>0</v>
      </c>
      <c r="BC747" s="162">
        <f>IF(AND(K747&lt;=1648,L747&gt;=1622),1,0)</f>
        <v>0</v>
      </c>
      <c r="BD747" s="162">
        <f>IF(AND(K747&lt;=1680,L747&gt;=1649),1,0)</f>
        <v>1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 customFormat="1" ht="15">
      <c r="A748" s="116" t="s">
        <v>3731</v>
      </c>
      <c r="B748" s="116" t="s">
        <v>1652</v>
      </c>
      <c r="C748" s="117" t="s">
        <v>3730</v>
      </c>
      <c r="D748" s="113" t="s">
        <v>4163</v>
      </c>
      <c r="E748" s="117"/>
      <c r="F748" s="66" t="s">
        <v>74</v>
      </c>
      <c r="G748" s="66"/>
      <c r="J748" s="29">
        <v>0</v>
      </c>
      <c r="K748" s="114">
        <v>1666</v>
      </c>
      <c r="L748" s="115">
        <v>1670</v>
      </c>
      <c r="M748" s="240" t="str">
        <f>CONCATENATE(LEFT(K748,3),"0")</f>
        <v>1660</v>
      </c>
      <c r="N748" s="240" t="str">
        <f>CONCATENATE(LEFT(L748,3),"0")</f>
        <v>1670</v>
      </c>
      <c r="O748" s="30">
        <f>L748-K748</f>
        <v>4</v>
      </c>
      <c r="P748" s="27">
        <v>0</v>
      </c>
      <c r="Q748" s="27">
        <v>0</v>
      </c>
      <c r="T748" s="35" t="s">
        <v>103</v>
      </c>
      <c r="U748" s="104">
        <v>51.0167</v>
      </c>
      <c r="V748" s="124">
        <v>4.4667000000000003</v>
      </c>
      <c r="W748" s="32">
        <v>0</v>
      </c>
      <c r="X748" s="33">
        <v>0</v>
      </c>
      <c r="Y748" s="127">
        <v>0</v>
      </c>
      <c r="Z748" s="133"/>
      <c r="AN748" s="189"/>
      <c r="AY748">
        <v>1</v>
      </c>
      <c r="AZ748" s="162">
        <f>IF(AND(K748&lt;=1570,L748&gt;=1540),1,0)</f>
        <v>0</v>
      </c>
      <c r="BA748" s="162">
        <f>IF(AND(K748&lt;=1608,L748&gt;=1571),1,0)</f>
        <v>0</v>
      </c>
      <c r="BB748" s="162">
        <f>IF(AND(K748&lt;=1621,L748&gt;=1609),1,0)</f>
        <v>0</v>
      </c>
      <c r="BC748" s="162">
        <f>IF(AND(K748&lt;=1648,L748&gt;=1622),1,0)</f>
        <v>0</v>
      </c>
      <c r="BD748" s="162">
        <f>IF(AND(K748&lt;=1680,L748&gt;=1649),1,0)</f>
        <v>1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 customFormat="1" ht="15">
      <c r="A749" s="116" t="s">
        <v>3733</v>
      </c>
      <c r="B749" s="116" t="s">
        <v>3734</v>
      </c>
      <c r="C749" s="113" t="s">
        <v>3732</v>
      </c>
      <c r="D749" s="113" t="s">
        <v>4163</v>
      </c>
      <c r="E749" s="113"/>
      <c r="F749" s="66" t="s">
        <v>223</v>
      </c>
      <c r="G749" s="66"/>
      <c r="J749" s="29">
        <v>0</v>
      </c>
      <c r="K749" s="114">
        <v>1667</v>
      </c>
      <c r="L749" s="115">
        <v>1671</v>
      </c>
      <c r="M749" s="240" t="str">
        <f>CONCATENATE(LEFT(K749,3),"0")</f>
        <v>1660</v>
      </c>
      <c r="N749" s="240" t="str">
        <f>CONCATENATE(LEFT(L749,3),"0")</f>
        <v>1670</v>
      </c>
      <c r="O749" s="30">
        <f>L749-K749</f>
        <v>4</v>
      </c>
      <c r="P749" s="27">
        <v>0</v>
      </c>
      <c r="Q749" s="27">
        <v>0</v>
      </c>
      <c r="T749" s="35" t="s">
        <v>103</v>
      </c>
      <c r="U749" s="104">
        <v>51.0167</v>
      </c>
      <c r="V749" s="124">
        <v>4.4667000000000003</v>
      </c>
      <c r="W749" s="32">
        <v>0</v>
      </c>
      <c r="X749" s="33">
        <v>0</v>
      </c>
      <c r="Y749" s="127">
        <v>0</v>
      </c>
      <c r="Z749" s="133"/>
      <c r="AN749" s="189"/>
      <c r="AY749">
        <v>1</v>
      </c>
      <c r="AZ749" s="162">
        <f>IF(AND(K749&lt;=1570,L749&gt;=1540),1,0)</f>
        <v>0</v>
      </c>
      <c r="BA749" s="162">
        <f>IF(AND(K749&lt;=1608,L749&gt;=1571),1,0)</f>
        <v>0</v>
      </c>
      <c r="BB749" s="162">
        <f>IF(AND(K749&lt;=1621,L749&gt;=1609),1,0)</f>
        <v>0</v>
      </c>
      <c r="BC749" s="162">
        <f>IF(AND(K749&lt;=1648,L749&gt;=1622),1,0)</f>
        <v>0</v>
      </c>
      <c r="BD749" s="162">
        <f>IF(AND(K749&lt;=1680,L749&gt;=1649),1,0)</f>
        <v>1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 customFormat="1" ht="15">
      <c r="A750" s="116" t="s">
        <v>3736</v>
      </c>
      <c r="B750" s="116" t="s">
        <v>3694</v>
      </c>
      <c r="C750" s="117" t="s">
        <v>3735</v>
      </c>
      <c r="D750" s="113" t="s">
        <v>4163</v>
      </c>
      <c r="E750" s="117"/>
      <c r="F750" s="66" t="s">
        <v>223</v>
      </c>
      <c r="G750" s="66"/>
      <c r="J750" s="29">
        <v>0</v>
      </c>
      <c r="K750" s="114">
        <v>1668</v>
      </c>
      <c r="L750" s="115">
        <v>1672</v>
      </c>
      <c r="M750" s="240" t="str">
        <f>CONCATENATE(LEFT(K750,3),"0")</f>
        <v>1660</v>
      </c>
      <c r="N750" s="240" t="str">
        <f>CONCATENATE(LEFT(L750,3),"0")</f>
        <v>1670</v>
      </c>
      <c r="O750" s="30">
        <f>L750-K750</f>
        <v>4</v>
      </c>
      <c r="P750" s="27">
        <v>0</v>
      </c>
      <c r="Q750" s="27">
        <v>0</v>
      </c>
      <c r="T750" s="35" t="s">
        <v>103</v>
      </c>
      <c r="U750" s="104">
        <v>51.0167</v>
      </c>
      <c r="V750" s="124">
        <v>4.4667000000000003</v>
      </c>
      <c r="W750" s="32">
        <v>0</v>
      </c>
      <c r="X750" s="33">
        <v>0</v>
      </c>
      <c r="Y750" s="127">
        <v>0</v>
      </c>
      <c r="Z750" s="133"/>
      <c r="AN750" s="189"/>
      <c r="AY750">
        <v>1</v>
      </c>
      <c r="AZ750" s="162">
        <f>IF(AND(K750&lt;=1570,L750&gt;=1540),1,0)</f>
        <v>0</v>
      </c>
      <c r="BA750" s="162">
        <f>IF(AND(K750&lt;=1608,L750&gt;=1571),1,0)</f>
        <v>0</v>
      </c>
      <c r="BB750" s="162">
        <f>IF(AND(K750&lt;=1621,L750&gt;=1609),1,0)</f>
        <v>0</v>
      </c>
      <c r="BC750" s="162">
        <f>IF(AND(K750&lt;=1648,L750&gt;=1622),1,0)</f>
        <v>0</v>
      </c>
      <c r="BD750" s="162">
        <f>IF(AND(K750&lt;=1680,L750&gt;=1649),1,0)</f>
        <v>1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 customFormat="1" ht="15">
      <c r="A751" s="116" t="s">
        <v>3738</v>
      </c>
      <c r="B751" s="241" t="s">
        <v>2666</v>
      </c>
      <c r="C751" s="262" t="s">
        <v>3737</v>
      </c>
      <c r="D751" s="262" t="s">
        <v>4163</v>
      </c>
      <c r="E751" s="262"/>
      <c r="F751" s="66" t="s">
        <v>74</v>
      </c>
      <c r="G751" s="66"/>
      <c r="J751" s="29">
        <v>0</v>
      </c>
      <c r="K751" s="114">
        <v>1669</v>
      </c>
      <c r="L751" s="115">
        <v>1673</v>
      </c>
      <c r="M751" s="240" t="str">
        <f>CONCATENATE(LEFT(K751,3),"0")</f>
        <v>1660</v>
      </c>
      <c r="N751" s="240" t="str">
        <f>CONCATENATE(LEFT(L751,3),"0")</f>
        <v>1670</v>
      </c>
      <c r="O751" s="30">
        <f>L751-K751</f>
        <v>4</v>
      </c>
      <c r="P751" s="27">
        <v>0</v>
      </c>
      <c r="Q751" s="27">
        <v>0</v>
      </c>
      <c r="S751" s="265"/>
      <c r="T751" s="35" t="s">
        <v>103</v>
      </c>
      <c r="U751" s="104">
        <v>51.0167</v>
      </c>
      <c r="V751" s="124">
        <v>4.4667000000000003</v>
      </c>
      <c r="W751" s="32">
        <v>0</v>
      </c>
      <c r="X751" s="33">
        <v>0</v>
      </c>
      <c r="Y751" s="127">
        <v>0</v>
      </c>
      <c r="Z751" s="133"/>
      <c r="AA751" s="265"/>
      <c r="AD751" s="265"/>
      <c r="AF751" s="265"/>
      <c r="AG751" s="265"/>
      <c r="AI751" s="265"/>
      <c r="AJ751" s="265"/>
      <c r="AL751" s="265"/>
      <c r="AM751" s="265"/>
      <c r="AN751" s="267"/>
      <c r="AT751" s="265"/>
      <c r="AU751" s="265"/>
      <c r="AV751" s="265"/>
      <c r="AW751" s="265"/>
      <c r="AX751" s="265"/>
      <c r="AY751" s="265">
        <v>1</v>
      </c>
      <c r="AZ751" s="162">
        <f>IF(AND(K751&lt;=1570,L751&gt;=1540),1,0)</f>
        <v>0</v>
      </c>
      <c r="BA751" s="162">
        <f>IF(AND(K751&lt;=1608,L751&gt;=1571),1,0)</f>
        <v>0</v>
      </c>
      <c r="BB751" s="162">
        <f>IF(AND(K751&lt;=1621,L751&gt;=1609),1,0)</f>
        <v>0</v>
      </c>
      <c r="BC751" s="162">
        <f>IF(AND(K751&lt;=1648,L751&gt;=1622),1,0)</f>
        <v>0</v>
      </c>
      <c r="BD751" s="162">
        <f>IF(AND(K751&lt;=1680,L751&gt;=1649),1,0)</f>
        <v>1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 customFormat="1" ht="15">
      <c r="A752" s="116" t="s">
        <v>3740</v>
      </c>
      <c r="B752" s="116" t="s">
        <v>3741</v>
      </c>
      <c r="C752" s="117" t="s">
        <v>3739</v>
      </c>
      <c r="D752" s="113" t="s">
        <v>4163</v>
      </c>
      <c r="E752" s="117"/>
      <c r="F752" s="66" t="s">
        <v>74</v>
      </c>
      <c r="G752" s="66"/>
      <c r="J752" s="29">
        <v>0</v>
      </c>
      <c r="K752" s="114">
        <v>1669</v>
      </c>
      <c r="L752" s="115">
        <v>1673</v>
      </c>
      <c r="M752" s="240" t="str">
        <f>CONCATENATE(LEFT(K752,3),"0")</f>
        <v>1660</v>
      </c>
      <c r="N752" s="240" t="str">
        <f>CONCATENATE(LEFT(L752,3),"0")</f>
        <v>1670</v>
      </c>
      <c r="O752" s="30">
        <f>L752-K752</f>
        <v>4</v>
      </c>
      <c r="P752" s="27">
        <v>0</v>
      </c>
      <c r="Q752" s="27">
        <v>0</v>
      </c>
      <c r="T752" s="35" t="s">
        <v>103</v>
      </c>
      <c r="U752" s="104">
        <v>51.0167</v>
      </c>
      <c r="V752" s="124">
        <v>4.4667000000000003</v>
      </c>
      <c r="W752" s="32">
        <v>0</v>
      </c>
      <c r="X752" s="33">
        <v>0</v>
      </c>
      <c r="Y752" s="127">
        <v>0</v>
      </c>
      <c r="Z752" s="133"/>
      <c r="AN752" s="189"/>
      <c r="AY752">
        <v>1</v>
      </c>
      <c r="AZ752" s="162">
        <f>IF(AND(K752&lt;=1570,L752&gt;=1540),1,0)</f>
        <v>0</v>
      </c>
      <c r="BA752" s="162">
        <f>IF(AND(K752&lt;=1608,L752&gt;=1571),1,0)</f>
        <v>0</v>
      </c>
      <c r="BB752" s="162">
        <f>IF(AND(K752&lt;=1621,L752&gt;=1609),1,0)</f>
        <v>0</v>
      </c>
      <c r="BC752" s="162">
        <f>IF(AND(K752&lt;=1648,L752&gt;=1622),1,0)</f>
        <v>0</v>
      </c>
      <c r="BD752" s="162">
        <f>IF(AND(K752&lt;=1680,L752&gt;=1649),1,0)</f>
        <v>1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 customFormat="1" ht="15">
      <c r="A753" s="241" t="s">
        <v>3743</v>
      </c>
      <c r="B753" s="241" t="s">
        <v>3744</v>
      </c>
      <c r="C753" s="262" t="s">
        <v>3742</v>
      </c>
      <c r="D753" s="262" t="s">
        <v>4163</v>
      </c>
      <c r="E753" s="262"/>
      <c r="F753" s="66" t="s">
        <v>74</v>
      </c>
      <c r="G753" s="66"/>
      <c r="J753" s="29">
        <v>0</v>
      </c>
      <c r="K753" s="114">
        <v>1670</v>
      </c>
      <c r="L753" s="115">
        <v>1674</v>
      </c>
      <c r="M753" s="240" t="str">
        <f>CONCATENATE(LEFT(K753,3),"0")</f>
        <v>1670</v>
      </c>
      <c r="N753" s="240" t="str">
        <f>CONCATENATE(LEFT(L753,3),"0")</f>
        <v>1670</v>
      </c>
      <c r="O753" s="30">
        <f>L753-K753</f>
        <v>4</v>
      </c>
      <c r="P753" s="27">
        <v>0</v>
      </c>
      <c r="Q753" s="27">
        <v>0</v>
      </c>
      <c r="S753" s="265"/>
      <c r="T753" s="35" t="s">
        <v>103</v>
      </c>
      <c r="U753" s="104">
        <v>51.0167</v>
      </c>
      <c r="V753" s="124">
        <v>4.4667000000000003</v>
      </c>
      <c r="W753" s="32">
        <v>0</v>
      </c>
      <c r="X753" s="33">
        <v>0</v>
      </c>
      <c r="Y753" s="127">
        <v>0</v>
      </c>
      <c r="Z753" s="133"/>
      <c r="AA753" s="265"/>
      <c r="AD753" s="265"/>
      <c r="AF753" s="265"/>
      <c r="AG753" s="265"/>
      <c r="AI753" s="265"/>
      <c r="AJ753" s="265"/>
      <c r="AL753" s="265"/>
      <c r="AM753" s="265"/>
      <c r="AN753" s="267"/>
      <c r="AT753" s="265"/>
      <c r="AU753" s="265"/>
      <c r="AV753" s="265"/>
      <c r="AW753" s="265"/>
      <c r="AX753" s="265"/>
      <c r="AY753" s="265">
        <v>1</v>
      </c>
      <c r="AZ753" s="162">
        <f>IF(AND(K753&lt;=1570,L753&gt;=1540),1,0)</f>
        <v>0</v>
      </c>
      <c r="BA753" s="162">
        <f>IF(AND(K753&lt;=1608,L753&gt;=1571),1,0)</f>
        <v>0</v>
      </c>
      <c r="BB753" s="162">
        <f>IF(AND(K753&lt;=1621,L753&gt;=1609),1,0)</f>
        <v>0</v>
      </c>
      <c r="BC753" s="162">
        <f>IF(AND(K753&lt;=1648,L753&gt;=1622),1,0)</f>
        <v>0</v>
      </c>
      <c r="BD753" s="162">
        <f>IF(AND(K753&lt;=1680,L753&gt;=1649),1,0)</f>
        <v>1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 customFormat="1" ht="15">
      <c r="A754" s="241" t="s">
        <v>3746</v>
      </c>
      <c r="B754" s="241" t="s">
        <v>3747</v>
      </c>
      <c r="C754" s="263" t="s">
        <v>3745</v>
      </c>
      <c r="D754" s="262" t="s">
        <v>4163</v>
      </c>
      <c r="E754" s="263"/>
      <c r="F754" s="66" t="s">
        <v>74</v>
      </c>
      <c r="G754" s="66"/>
      <c r="J754" s="29">
        <v>0</v>
      </c>
      <c r="K754" s="114">
        <v>1670</v>
      </c>
      <c r="L754" s="115">
        <v>1674</v>
      </c>
      <c r="M754" s="240" t="str">
        <f>CONCATENATE(LEFT(K754,3),"0")</f>
        <v>1670</v>
      </c>
      <c r="N754" s="240" t="str">
        <f>CONCATENATE(LEFT(L754,3),"0")</f>
        <v>1670</v>
      </c>
      <c r="O754" s="30">
        <f>L754-K754</f>
        <v>4</v>
      </c>
      <c r="P754" s="27">
        <v>0</v>
      </c>
      <c r="Q754" s="27">
        <v>0</v>
      </c>
      <c r="S754" s="265"/>
      <c r="T754" s="35" t="s">
        <v>103</v>
      </c>
      <c r="U754" s="104">
        <v>51.0167</v>
      </c>
      <c r="V754" s="124">
        <v>4.4667000000000003</v>
      </c>
      <c r="W754" s="32">
        <v>0</v>
      </c>
      <c r="X754" s="33">
        <v>0</v>
      </c>
      <c r="Y754" s="127">
        <v>0</v>
      </c>
      <c r="Z754" s="133"/>
      <c r="AA754" s="265"/>
      <c r="AD754" s="265"/>
      <c r="AF754" s="265"/>
      <c r="AG754" s="265"/>
      <c r="AI754" s="265"/>
      <c r="AJ754" s="265"/>
      <c r="AL754" s="265"/>
      <c r="AM754" s="265"/>
      <c r="AN754" s="267"/>
      <c r="AT754" s="265"/>
      <c r="AU754" s="265"/>
      <c r="AV754" s="265"/>
      <c r="AW754" s="265"/>
      <c r="AX754" s="265"/>
      <c r="AY754" s="265">
        <v>1</v>
      </c>
      <c r="AZ754" s="162">
        <f>IF(AND(K754&lt;=1570,L754&gt;=1540),1,0)</f>
        <v>0</v>
      </c>
      <c r="BA754" s="162">
        <f>IF(AND(K754&lt;=1608,L754&gt;=1571),1,0)</f>
        <v>0</v>
      </c>
      <c r="BB754" s="162">
        <f>IF(AND(K754&lt;=1621,L754&gt;=1609),1,0)</f>
        <v>0</v>
      </c>
      <c r="BC754" s="162">
        <f>IF(AND(K754&lt;=1648,L754&gt;=1622),1,0)</f>
        <v>0</v>
      </c>
      <c r="BD754" s="162">
        <f>IF(AND(K754&lt;=1680,L754&gt;=1649),1,0)</f>
        <v>1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 customFormat="1" ht="15">
      <c r="A755" s="116" t="s">
        <v>3671</v>
      </c>
      <c r="B755" s="116" t="s">
        <v>2241</v>
      </c>
      <c r="C755" s="113" t="s">
        <v>3748</v>
      </c>
      <c r="D755" s="113" t="s">
        <v>4163</v>
      </c>
      <c r="E755" s="113"/>
      <c r="F755" s="66" t="s">
        <v>39</v>
      </c>
      <c r="G755" s="66"/>
      <c r="J755" s="29">
        <v>0</v>
      </c>
      <c r="K755" s="114">
        <v>1670</v>
      </c>
      <c r="L755" s="115">
        <v>1674</v>
      </c>
      <c r="M755" s="240" t="str">
        <f>CONCATENATE(LEFT(K755,3),"0")</f>
        <v>1670</v>
      </c>
      <c r="N755" s="240" t="str">
        <f>CONCATENATE(LEFT(L755,3),"0")</f>
        <v>1670</v>
      </c>
      <c r="O755" s="30">
        <f>L755-K755</f>
        <v>4</v>
      </c>
      <c r="P755" s="27">
        <v>0</v>
      </c>
      <c r="Q755" s="27">
        <v>0</v>
      </c>
      <c r="T755" s="35" t="s">
        <v>103</v>
      </c>
      <c r="U755" s="104">
        <v>51.0167</v>
      </c>
      <c r="V755" s="124">
        <v>4.4667000000000003</v>
      </c>
      <c r="W755" s="32">
        <v>0</v>
      </c>
      <c r="X755" s="33">
        <v>0</v>
      </c>
      <c r="Y755" s="127">
        <v>0</v>
      </c>
      <c r="Z755" s="133"/>
      <c r="AN755" s="189"/>
      <c r="AY755">
        <v>1</v>
      </c>
      <c r="AZ755" s="162">
        <f>IF(AND(K755&lt;=1570,L755&gt;=1540),1,0)</f>
        <v>0</v>
      </c>
      <c r="BA755" s="162">
        <f>IF(AND(K755&lt;=1608,L755&gt;=1571),1,0)</f>
        <v>0</v>
      </c>
      <c r="BB755" s="162">
        <f>IF(AND(K755&lt;=1621,L755&gt;=1609),1,0)</f>
        <v>0</v>
      </c>
      <c r="BC755" s="162">
        <f>IF(AND(K755&lt;=1648,L755&gt;=1622),1,0)</f>
        <v>0</v>
      </c>
      <c r="BD755" s="162">
        <f>IF(AND(K755&lt;=1680,L755&gt;=1649),1,0)</f>
        <v>1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 customFormat="1" ht="15">
      <c r="A756" s="241" t="s">
        <v>3750</v>
      </c>
      <c r="B756" s="241" t="s">
        <v>3751</v>
      </c>
      <c r="C756" s="263" t="s">
        <v>3749</v>
      </c>
      <c r="D756" s="262" t="s">
        <v>4163</v>
      </c>
      <c r="E756" s="263"/>
      <c r="F756" s="66" t="s">
        <v>223</v>
      </c>
      <c r="G756" s="66"/>
      <c r="J756" s="29">
        <v>0</v>
      </c>
      <c r="K756" s="114">
        <v>1671</v>
      </c>
      <c r="L756" s="115">
        <v>1675</v>
      </c>
      <c r="M756" s="240" t="str">
        <f>CONCATENATE(LEFT(K756,3),"0")</f>
        <v>1670</v>
      </c>
      <c r="N756" s="240" t="str">
        <f>CONCATENATE(LEFT(L756,3),"0")</f>
        <v>1670</v>
      </c>
      <c r="O756" s="30">
        <f>L756-K756</f>
        <v>4</v>
      </c>
      <c r="P756" s="27">
        <v>0</v>
      </c>
      <c r="Q756" s="27">
        <v>0</v>
      </c>
      <c r="S756" s="265"/>
      <c r="T756" s="35" t="s">
        <v>103</v>
      </c>
      <c r="U756" s="104">
        <v>51.0167</v>
      </c>
      <c r="V756" s="124">
        <v>4.4667000000000003</v>
      </c>
      <c r="W756" s="32">
        <v>0</v>
      </c>
      <c r="X756" s="33">
        <v>0</v>
      </c>
      <c r="Y756" s="127">
        <v>0</v>
      </c>
      <c r="Z756" s="133"/>
      <c r="AA756" s="265"/>
      <c r="AD756" s="265"/>
      <c r="AF756" s="265"/>
      <c r="AG756" s="265"/>
      <c r="AI756" s="265"/>
      <c r="AJ756" s="265"/>
      <c r="AL756" s="265"/>
      <c r="AM756" s="265"/>
      <c r="AN756" s="267"/>
      <c r="AT756" s="265"/>
      <c r="AU756" s="265"/>
      <c r="AV756" s="265"/>
      <c r="AW756" s="265"/>
      <c r="AX756" s="265"/>
      <c r="AY756" s="265">
        <v>1</v>
      </c>
      <c r="AZ756" s="162">
        <f>IF(AND(K756&lt;=1570,L756&gt;=1540),1,0)</f>
        <v>0</v>
      </c>
      <c r="BA756" s="162">
        <f>IF(AND(K756&lt;=1608,L756&gt;=1571),1,0)</f>
        <v>0</v>
      </c>
      <c r="BB756" s="162">
        <f>IF(AND(K756&lt;=1621,L756&gt;=1609),1,0)</f>
        <v>0</v>
      </c>
      <c r="BC756" s="162">
        <f>IF(AND(K756&lt;=1648,L756&gt;=1622),1,0)</f>
        <v>0</v>
      </c>
      <c r="BD756" s="162">
        <f>IF(AND(K756&lt;=1680,L756&gt;=1649),1,0)</f>
        <v>1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 customFormat="1" ht="15">
      <c r="A757" s="116" t="s">
        <v>3753</v>
      </c>
      <c r="B757" s="116" t="s">
        <v>3754</v>
      </c>
      <c r="C757" s="113" t="s">
        <v>3752</v>
      </c>
      <c r="D757" s="113" t="s">
        <v>4163</v>
      </c>
      <c r="E757" s="113"/>
      <c r="F757" s="66" t="s">
        <v>223</v>
      </c>
      <c r="G757" s="66"/>
      <c r="J757" s="29">
        <v>0</v>
      </c>
      <c r="K757" s="114">
        <v>1671</v>
      </c>
      <c r="L757" s="115">
        <v>1675</v>
      </c>
      <c r="M757" s="240" t="str">
        <f>CONCATENATE(LEFT(K757,3),"0")</f>
        <v>1670</v>
      </c>
      <c r="N757" s="240" t="str">
        <f>CONCATENATE(LEFT(L757,3),"0")</f>
        <v>1670</v>
      </c>
      <c r="O757" s="30">
        <f>L757-K757</f>
        <v>4</v>
      </c>
      <c r="P757" s="27">
        <v>0</v>
      </c>
      <c r="Q757" s="27">
        <v>0</v>
      </c>
      <c r="T757" s="35" t="s">
        <v>103</v>
      </c>
      <c r="U757" s="104">
        <v>51.0167</v>
      </c>
      <c r="V757" s="124">
        <v>4.4667000000000003</v>
      </c>
      <c r="W757" s="32">
        <v>0</v>
      </c>
      <c r="X757" s="33">
        <v>0</v>
      </c>
      <c r="Y757" s="127">
        <v>0</v>
      </c>
      <c r="Z757" s="133"/>
      <c r="AN757" s="189"/>
      <c r="AY757">
        <v>1</v>
      </c>
      <c r="AZ757" s="162">
        <f>IF(AND(K757&lt;=1570,L757&gt;=1540),1,0)</f>
        <v>0</v>
      </c>
      <c r="BA757" s="162">
        <f>IF(AND(K757&lt;=1608,L757&gt;=1571),1,0)</f>
        <v>0</v>
      </c>
      <c r="BB757" s="162">
        <f>IF(AND(K757&lt;=1621,L757&gt;=1609),1,0)</f>
        <v>0</v>
      </c>
      <c r="BC757" s="162">
        <f>IF(AND(K757&lt;=1648,L757&gt;=1622),1,0)</f>
        <v>0</v>
      </c>
      <c r="BD757" s="162">
        <f>IF(AND(K757&lt;=1680,L757&gt;=1649),1,0)</f>
        <v>1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 customFormat="1" ht="15">
      <c r="A758" s="116" t="s">
        <v>3756</v>
      </c>
      <c r="B758" s="116" t="s">
        <v>3757</v>
      </c>
      <c r="C758" s="117" t="s">
        <v>3755</v>
      </c>
      <c r="D758" s="113" t="s">
        <v>4163</v>
      </c>
      <c r="E758" s="117"/>
      <c r="F758" s="66" t="s">
        <v>43</v>
      </c>
      <c r="G758" s="66"/>
      <c r="J758" s="29">
        <v>0</v>
      </c>
      <c r="K758" s="114">
        <v>1671</v>
      </c>
      <c r="L758" s="115">
        <v>1675</v>
      </c>
      <c r="M758" s="240" t="str">
        <f>CONCATENATE(LEFT(K758,3),"0")</f>
        <v>1670</v>
      </c>
      <c r="N758" s="240" t="str">
        <f>CONCATENATE(LEFT(L758,3),"0")</f>
        <v>1670</v>
      </c>
      <c r="O758" s="30">
        <f>L758-K758</f>
        <v>4</v>
      </c>
      <c r="P758" s="27">
        <v>0</v>
      </c>
      <c r="Q758" s="27">
        <v>0</v>
      </c>
      <c r="T758" s="35" t="s">
        <v>103</v>
      </c>
      <c r="U758" s="104">
        <v>51.0167</v>
      </c>
      <c r="V758" s="124">
        <v>4.4667000000000003</v>
      </c>
      <c r="W758" s="32">
        <v>0</v>
      </c>
      <c r="X758" s="33">
        <v>0</v>
      </c>
      <c r="Y758" s="127">
        <v>0</v>
      </c>
      <c r="Z758" s="133"/>
      <c r="AN758" s="189"/>
      <c r="AY758">
        <v>1</v>
      </c>
      <c r="AZ758" s="162">
        <f>IF(AND(K758&lt;=1570,L758&gt;=1540),1,0)</f>
        <v>0</v>
      </c>
      <c r="BA758" s="162">
        <f>IF(AND(K758&lt;=1608,L758&gt;=1571),1,0)</f>
        <v>0</v>
      </c>
      <c r="BB758" s="162">
        <f>IF(AND(K758&lt;=1621,L758&gt;=1609),1,0)</f>
        <v>0</v>
      </c>
      <c r="BC758" s="162">
        <f>IF(AND(K758&lt;=1648,L758&gt;=1622),1,0)</f>
        <v>0</v>
      </c>
      <c r="BD758" s="162">
        <f>IF(AND(K758&lt;=1680,L758&gt;=1649),1,0)</f>
        <v>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 customFormat="1" ht="15">
      <c r="A759" s="116" t="s">
        <v>3759</v>
      </c>
      <c r="B759" s="116" t="s">
        <v>2804</v>
      </c>
      <c r="C759" s="113" t="s">
        <v>3758</v>
      </c>
      <c r="D759" s="113" t="s">
        <v>4163</v>
      </c>
      <c r="E759" s="113"/>
      <c r="F759" s="66" t="s">
        <v>74</v>
      </c>
      <c r="G759" s="66"/>
      <c r="J759" s="29">
        <v>0</v>
      </c>
      <c r="K759" s="114">
        <v>1671</v>
      </c>
      <c r="L759" s="115">
        <v>1675</v>
      </c>
      <c r="M759" s="240" t="str">
        <f>CONCATENATE(LEFT(K759,3),"0")</f>
        <v>1670</v>
      </c>
      <c r="N759" s="240" t="str">
        <f>CONCATENATE(LEFT(L759,3),"0")</f>
        <v>1670</v>
      </c>
      <c r="O759" s="30">
        <f>L759-K759</f>
        <v>4</v>
      </c>
      <c r="P759" s="27">
        <v>0</v>
      </c>
      <c r="Q759" s="27">
        <v>0</v>
      </c>
      <c r="T759" s="35" t="s">
        <v>103</v>
      </c>
      <c r="U759" s="104">
        <v>51.0167</v>
      </c>
      <c r="V759" s="124">
        <v>4.4667000000000003</v>
      </c>
      <c r="W759" s="32">
        <v>0</v>
      </c>
      <c r="X759" s="33">
        <v>0</v>
      </c>
      <c r="Y759" s="127">
        <v>0</v>
      </c>
      <c r="Z759" s="133"/>
      <c r="AN759" s="189"/>
      <c r="AY759">
        <v>1</v>
      </c>
      <c r="AZ759" s="162">
        <f>IF(AND(K759&lt;=1570,L759&gt;=1540),1,0)</f>
        <v>0</v>
      </c>
      <c r="BA759" s="162">
        <f>IF(AND(K759&lt;=1608,L759&gt;=1571),1,0)</f>
        <v>0</v>
      </c>
      <c r="BB759" s="162">
        <f>IF(AND(K759&lt;=1621,L759&gt;=1609),1,0)</f>
        <v>0</v>
      </c>
      <c r="BC759" s="162">
        <f>IF(AND(K759&lt;=1648,L759&gt;=1622),1,0)</f>
        <v>0</v>
      </c>
      <c r="BD759" s="162">
        <f>IF(AND(K759&lt;=1680,L759&gt;=1649),1,0)</f>
        <v>1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 customFormat="1" ht="15">
      <c r="A760" s="241" t="s">
        <v>3761</v>
      </c>
      <c r="B760" s="241" t="s">
        <v>3762</v>
      </c>
      <c r="C760" s="263" t="s">
        <v>3760</v>
      </c>
      <c r="D760" s="262" t="s">
        <v>4163</v>
      </c>
      <c r="E760" s="263"/>
      <c r="F760" s="66" t="s">
        <v>74</v>
      </c>
      <c r="G760" s="66"/>
      <c r="J760" s="29">
        <v>0</v>
      </c>
      <c r="K760" s="114">
        <v>1672</v>
      </c>
      <c r="L760" s="115">
        <v>1676</v>
      </c>
      <c r="M760" s="240" t="str">
        <f>CONCATENATE(LEFT(K760,3),"0")</f>
        <v>1670</v>
      </c>
      <c r="N760" s="240" t="str">
        <f>CONCATENATE(LEFT(L760,3),"0")</f>
        <v>1670</v>
      </c>
      <c r="O760" s="30">
        <f>L760-K760</f>
        <v>4</v>
      </c>
      <c r="P760" s="27">
        <v>0</v>
      </c>
      <c r="Q760" s="27">
        <v>0</v>
      </c>
      <c r="S760" s="265"/>
      <c r="T760" s="35" t="s">
        <v>103</v>
      </c>
      <c r="U760" s="104">
        <v>51.0167</v>
      </c>
      <c r="V760" s="124">
        <v>4.4667000000000003</v>
      </c>
      <c r="W760" s="32">
        <v>0</v>
      </c>
      <c r="X760" s="33">
        <v>0</v>
      </c>
      <c r="Y760" s="127">
        <v>0</v>
      </c>
      <c r="Z760" s="133"/>
      <c r="AA760" s="265"/>
      <c r="AD760" s="265"/>
      <c r="AF760" s="265"/>
      <c r="AG760" s="265"/>
      <c r="AI760" s="265"/>
      <c r="AJ760" s="265"/>
      <c r="AL760" s="265"/>
      <c r="AM760" s="265"/>
      <c r="AN760" s="267"/>
      <c r="AT760" s="265"/>
      <c r="AU760" s="265"/>
      <c r="AV760" s="265"/>
      <c r="AW760" s="265"/>
      <c r="AX760" s="265"/>
      <c r="AY760" s="265">
        <v>1</v>
      </c>
      <c r="AZ760" s="162">
        <f>IF(AND(K760&lt;=1570,L760&gt;=1540),1,0)</f>
        <v>0</v>
      </c>
      <c r="BA760" s="162">
        <f>IF(AND(K760&lt;=1608,L760&gt;=1571),1,0)</f>
        <v>0</v>
      </c>
      <c r="BB760" s="162">
        <f>IF(AND(K760&lt;=1621,L760&gt;=1609),1,0)</f>
        <v>0</v>
      </c>
      <c r="BC760" s="162">
        <f>IF(AND(K760&lt;=1648,L760&gt;=1622),1,0)</f>
        <v>0</v>
      </c>
      <c r="BD760" s="162">
        <f>IF(AND(K760&lt;=1680,L760&gt;=1649),1,0)</f>
        <v>1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 customFormat="1" ht="15">
      <c r="A761" s="241" t="s">
        <v>3764</v>
      </c>
      <c r="B761" s="241" t="s">
        <v>3765</v>
      </c>
      <c r="C761" s="262" t="s">
        <v>3763</v>
      </c>
      <c r="D761" s="262" t="s">
        <v>4163</v>
      </c>
      <c r="E761" s="262"/>
      <c r="F761" s="66" t="s">
        <v>223</v>
      </c>
      <c r="G761" s="66"/>
      <c r="J761" s="29">
        <v>0</v>
      </c>
      <c r="K761" s="114">
        <v>1672</v>
      </c>
      <c r="L761" s="115">
        <v>1676</v>
      </c>
      <c r="M761" s="240" t="str">
        <f>CONCATENATE(LEFT(K761,3),"0")</f>
        <v>1670</v>
      </c>
      <c r="N761" s="240" t="str">
        <f>CONCATENATE(LEFT(L761,3),"0")</f>
        <v>1670</v>
      </c>
      <c r="O761" s="30">
        <f>L761-K761</f>
        <v>4</v>
      </c>
      <c r="P761" s="27">
        <v>0</v>
      </c>
      <c r="Q761" s="27">
        <v>0</v>
      </c>
      <c r="S761" s="265"/>
      <c r="T761" s="35" t="s">
        <v>103</v>
      </c>
      <c r="U761" s="104">
        <v>51.0167</v>
      </c>
      <c r="V761" s="124">
        <v>4.4667000000000003</v>
      </c>
      <c r="W761" s="32">
        <v>0</v>
      </c>
      <c r="X761" s="33">
        <v>0</v>
      </c>
      <c r="Y761" s="127">
        <v>0</v>
      </c>
      <c r="Z761" s="133"/>
      <c r="AA761" s="265"/>
      <c r="AD761" s="265"/>
      <c r="AF761" s="265"/>
      <c r="AG761" s="265"/>
      <c r="AI761" s="265"/>
      <c r="AJ761" s="265"/>
      <c r="AL761" s="265"/>
      <c r="AM761" s="265"/>
      <c r="AN761" s="267"/>
      <c r="AT761" s="265"/>
      <c r="AU761" s="265"/>
      <c r="AV761" s="265"/>
      <c r="AW761" s="265"/>
      <c r="AX761" s="265"/>
      <c r="AY761" s="265">
        <v>1</v>
      </c>
      <c r="AZ761" s="162">
        <f>IF(AND(K761&lt;=1570,L761&gt;=1540),1,0)</f>
        <v>0</v>
      </c>
      <c r="BA761" s="162">
        <f>IF(AND(K761&lt;=1608,L761&gt;=1571),1,0)</f>
        <v>0</v>
      </c>
      <c r="BB761" s="162">
        <f>IF(AND(K761&lt;=1621,L761&gt;=1609),1,0)</f>
        <v>0</v>
      </c>
      <c r="BC761" s="162">
        <f>IF(AND(K761&lt;=1648,L761&gt;=1622),1,0)</f>
        <v>0</v>
      </c>
      <c r="BD761" s="162">
        <f>IF(AND(K761&lt;=1680,L761&gt;=1649),1,0)</f>
        <v>1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 customFormat="1" ht="15">
      <c r="A762" s="241" t="s">
        <v>3767</v>
      </c>
      <c r="B762" s="241" t="s">
        <v>3768</v>
      </c>
      <c r="C762" s="263" t="s">
        <v>3766</v>
      </c>
      <c r="D762" s="262" t="s">
        <v>4163</v>
      </c>
      <c r="E762" s="263"/>
      <c r="F762" s="66" t="s">
        <v>74</v>
      </c>
      <c r="G762" s="66"/>
      <c r="J762" s="29">
        <v>0</v>
      </c>
      <c r="K762" s="114">
        <v>1672</v>
      </c>
      <c r="L762" s="115">
        <v>1676</v>
      </c>
      <c r="M762" s="240" t="str">
        <f>CONCATENATE(LEFT(K762,3),"0")</f>
        <v>1670</v>
      </c>
      <c r="N762" s="240" t="str">
        <f>CONCATENATE(LEFT(L762,3),"0")</f>
        <v>1670</v>
      </c>
      <c r="O762" s="30">
        <f>L762-K762</f>
        <v>4</v>
      </c>
      <c r="P762" s="27">
        <v>0</v>
      </c>
      <c r="Q762" s="27">
        <v>0</v>
      </c>
      <c r="S762" s="265"/>
      <c r="T762" s="35" t="s">
        <v>103</v>
      </c>
      <c r="U762" s="104">
        <v>51.0167</v>
      </c>
      <c r="V762" s="124">
        <v>4.4667000000000003</v>
      </c>
      <c r="W762" s="32">
        <v>0</v>
      </c>
      <c r="X762" s="33">
        <v>0</v>
      </c>
      <c r="Y762" s="127">
        <v>0</v>
      </c>
      <c r="Z762" s="133"/>
      <c r="AD762" s="265"/>
      <c r="AF762" s="265"/>
      <c r="AI762" s="265"/>
      <c r="AL762" s="265"/>
      <c r="AM762" s="265"/>
      <c r="AN762" s="267"/>
      <c r="AT762" s="265"/>
      <c r="AU762" s="265"/>
      <c r="AV762" s="265"/>
      <c r="AW762" s="265"/>
      <c r="AX762" s="265"/>
      <c r="AY762" s="265">
        <v>1</v>
      </c>
      <c r="AZ762" s="162">
        <f>IF(AND(K762&lt;=1570,L762&gt;=1540),1,0)</f>
        <v>0</v>
      </c>
      <c r="BA762" s="162">
        <f>IF(AND(K762&lt;=1608,L762&gt;=1571),1,0)</f>
        <v>0</v>
      </c>
      <c r="BB762" s="162">
        <f>IF(AND(K762&lt;=1621,L762&gt;=1609),1,0)</f>
        <v>0</v>
      </c>
      <c r="BC762" s="162">
        <f>IF(AND(K762&lt;=1648,L762&gt;=1622),1,0)</f>
        <v>0</v>
      </c>
      <c r="BD762" s="162">
        <f>IF(AND(K762&lt;=1680,L762&gt;=1649),1,0)</f>
        <v>1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 customFormat="1" ht="15">
      <c r="A763" s="241" t="s">
        <v>3770</v>
      </c>
      <c r="B763" s="241" t="s">
        <v>3771</v>
      </c>
      <c r="C763" s="262" t="s">
        <v>3769</v>
      </c>
      <c r="D763" s="262" t="s">
        <v>4163</v>
      </c>
      <c r="E763" s="262"/>
      <c r="F763" s="66" t="s">
        <v>223</v>
      </c>
      <c r="G763" s="66"/>
      <c r="J763" s="29">
        <v>0</v>
      </c>
      <c r="K763" s="114">
        <v>1672</v>
      </c>
      <c r="L763" s="115">
        <v>1676</v>
      </c>
      <c r="M763" s="240" t="str">
        <f>CONCATENATE(LEFT(K763,3),"0")</f>
        <v>1670</v>
      </c>
      <c r="N763" s="240" t="str">
        <f>CONCATENATE(LEFT(L763,3),"0")</f>
        <v>1670</v>
      </c>
      <c r="O763" s="30">
        <f>L763-K763</f>
        <v>4</v>
      </c>
      <c r="P763" s="27">
        <v>0</v>
      </c>
      <c r="Q763" s="27">
        <v>0</v>
      </c>
      <c r="S763" s="265"/>
      <c r="T763" s="35" t="s">
        <v>103</v>
      </c>
      <c r="U763" s="104">
        <v>51.0167</v>
      </c>
      <c r="V763" s="124">
        <v>4.4667000000000003</v>
      </c>
      <c r="W763" s="32">
        <v>0</v>
      </c>
      <c r="X763" s="33">
        <v>0</v>
      </c>
      <c r="Y763" s="127">
        <v>0</v>
      </c>
      <c r="Z763" s="133"/>
      <c r="AA763" s="265"/>
      <c r="AD763" s="265"/>
      <c r="AF763" s="265"/>
      <c r="AG763" s="265"/>
      <c r="AI763" s="265"/>
      <c r="AJ763" s="265"/>
      <c r="AL763" s="265"/>
      <c r="AM763" s="265"/>
      <c r="AN763" s="267"/>
      <c r="AT763" s="265"/>
      <c r="AU763" s="265"/>
      <c r="AV763" s="265"/>
      <c r="AW763" s="265"/>
      <c r="AX763" s="265"/>
      <c r="AY763" s="265">
        <v>1</v>
      </c>
      <c r="AZ763" s="162">
        <f>IF(AND(K763&lt;=1570,L763&gt;=1540),1,0)</f>
        <v>0</v>
      </c>
      <c r="BA763" s="162">
        <f>IF(AND(K763&lt;=1608,L763&gt;=1571),1,0)</f>
        <v>0</v>
      </c>
      <c r="BB763" s="162">
        <f>IF(AND(K763&lt;=1621,L763&gt;=1609),1,0)</f>
        <v>0</v>
      </c>
      <c r="BC763" s="162">
        <f>IF(AND(K763&lt;=1648,L763&gt;=1622),1,0)</f>
        <v>0</v>
      </c>
      <c r="BD763" s="162">
        <f>IF(AND(K763&lt;=1680,L763&gt;=1649),1,0)</f>
        <v>1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 customFormat="1" ht="15">
      <c r="A764" s="116" t="s">
        <v>3773</v>
      </c>
      <c r="B764" s="116" t="s">
        <v>3774</v>
      </c>
      <c r="C764" s="117" t="s">
        <v>3772</v>
      </c>
      <c r="D764" s="113" t="s">
        <v>4163</v>
      </c>
      <c r="E764" s="117"/>
      <c r="F764" s="66" t="s">
        <v>74</v>
      </c>
      <c r="G764" s="66"/>
      <c r="J764" s="29">
        <v>0</v>
      </c>
      <c r="K764" s="114">
        <v>1672</v>
      </c>
      <c r="L764" s="115">
        <v>1676</v>
      </c>
      <c r="M764" s="240" t="str">
        <f>CONCATENATE(LEFT(K764,3),"0")</f>
        <v>1670</v>
      </c>
      <c r="N764" s="240" t="str">
        <f>CONCATENATE(LEFT(L764,3),"0")</f>
        <v>1670</v>
      </c>
      <c r="O764" s="30">
        <f>L764-K764</f>
        <v>4</v>
      </c>
      <c r="P764" s="27">
        <v>0</v>
      </c>
      <c r="Q764" s="27">
        <v>0</v>
      </c>
      <c r="T764" s="35" t="s">
        <v>103</v>
      </c>
      <c r="U764" s="104">
        <v>51.0167</v>
      </c>
      <c r="V764" s="124">
        <v>4.4667000000000003</v>
      </c>
      <c r="W764" s="32">
        <v>0</v>
      </c>
      <c r="X764" s="33">
        <v>0</v>
      </c>
      <c r="Y764" s="127">
        <v>0</v>
      </c>
      <c r="Z764" s="133"/>
      <c r="AN764" s="189"/>
      <c r="AY764">
        <v>1</v>
      </c>
      <c r="AZ764" s="162">
        <f>IF(AND(K764&lt;=1570,L764&gt;=1540),1,0)</f>
        <v>0</v>
      </c>
      <c r="BA764" s="162">
        <f>IF(AND(K764&lt;=1608,L764&gt;=1571),1,0)</f>
        <v>0</v>
      </c>
      <c r="BB764" s="162">
        <f>IF(AND(K764&lt;=1621,L764&gt;=1609),1,0)</f>
        <v>0</v>
      </c>
      <c r="BC764" s="162">
        <f>IF(AND(K764&lt;=1648,L764&gt;=1622),1,0)</f>
        <v>0</v>
      </c>
      <c r="BD764" s="162">
        <f>IF(AND(K764&lt;=1680,L764&gt;=1649),1,0)</f>
        <v>1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 customFormat="1" ht="15">
      <c r="A765" s="116" t="s">
        <v>3776</v>
      </c>
      <c r="B765" s="116" t="s">
        <v>3338</v>
      </c>
      <c r="C765" s="113" t="s">
        <v>3775</v>
      </c>
      <c r="D765" s="113" t="s">
        <v>4163</v>
      </c>
      <c r="E765" s="113"/>
      <c r="F765" s="66" t="s">
        <v>223</v>
      </c>
      <c r="G765" s="66"/>
      <c r="J765" s="29">
        <v>0</v>
      </c>
      <c r="K765" s="114">
        <v>1672</v>
      </c>
      <c r="L765" s="115">
        <v>1676</v>
      </c>
      <c r="M765" s="240" t="str">
        <f>CONCATENATE(LEFT(K765,3),"0")</f>
        <v>1670</v>
      </c>
      <c r="N765" s="240" t="str">
        <f>CONCATENATE(LEFT(L765,3),"0")</f>
        <v>1670</v>
      </c>
      <c r="O765" s="30">
        <f>L765-K765</f>
        <v>4</v>
      </c>
      <c r="P765" s="27">
        <v>0</v>
      </c>
      <c r="Q765" s="27">
        <v>0</v>
      </c>
      <c r="T765" s="35" t="s">
        <v>103</v>
      </c>
      <c r="U765" s="104">
        <v>51.0167</v>
      </c>
      <c r="V765" s="124">
        <v>4.4667000000000003</v>
      </c>
      <c r="W765" s="32">
        <v>0</v>
      </c>
      <c r="X765" s="33">
        <v>0</v>
      </c>
      <c r="Y765" s="127">
        <v>0</v>
      </c>
      <c r="Z765" s="133"/>
      <c r="AN765" s="189"/>
      <c r="AY765">
        <v>1</v>
      </c>
      <c r="AZ765" s="162">
        <f>IF(AND(K765&lt;=1570,L765&gt;=1540),1,0)</f>
        <v>0</v>
      </c>
      <c r="BA765" s="162">
        <f>IF(AND(K765&lt;=1608,L765&gt;=1571),1,0)</f>
        <v>0</v>
      </c>
      <c r="BB765" s="162">
        <f>IF(AND(K765&lt;=1621,L765&gt;=1609),1,0)</f>
        <v>0</v>
      </c>
      <c r="BC765" s="162">
        <f>IF(AND(K765&lt;=1648,L765&gt;=1622),1,0)</f>
        <v>0</v>
      </c>
      <c r="BD765" s="162">
        <f>IF(AND(K765&lt;=1680,L765&gt;=1649),1,0)</f>
        <v>1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 customFormat="1" ht="15">
      <c r="A766" s="241" t="s">
        <v>3778</v>
      </c>
      <c r="B766" s="241" t="s">
        <v>3779</v>
      </c>
      <c r="C766" s="263" t="s">
        <v>3777</v>
      </c>
      <c r="D766" s="262" t="s">
        <v>4163</v>
      </c>
      <c r="E766" s="263"/>
      <c r="F766" s="66" t="s">
        <v>43</v>
      </c>
      <c r="G766" s="66"/>
      <c r="J766" s="29">
        <v>0</v>
      </c>
      <c r="K766" s="114">
        <v>1673</v>
      </c>
      <c r="L766" s="115">
        <v>1677</v>
      </c>
      <c r="M766" s="240" t="str">
        <f>CONCATENATE(LEFT(K766,3),"0")</f>
        <v>1670</v>
      </c>
      <c r="N766" s="240" t="str">
        <f>CONCATENATE(LEFT(L766,3),"0")</f>
        <v>1670</v>
      </c>
      <c r="O766" s="30">
        <f>L766-K766</f>
        <v>4</v>
      </c>
      <c r="P766" s="27">
        <v>0</v>
      </c>
      <c r="Q766" s="27">
        <v>0</v>
      </c>
      <c r="S766" s="265"/>
      <c r="T766" s="35" t="s">
        <v>103</v>
      </c>
      <c r="U766" s="104">
        <v>51.0167</v>
      </c>
      <c r="V766" s="124">
        <v>4.4667000000000003</v>
      </c>
      <c r="W766" s="32">
        <v>0</v>
      </c>
      <c r="X766" s="33">
        <v>0</v>
      </c>
      <c r="Y766" s="127">
        <v>0</v>
      </c>
      <c r="Z766" s="133"/>
      <c r="AA766" s="265"/>
      <c r="AD766" s="265"/>
      <c r="AF766" s="265"/>
      <c r="AG766" s="265"/>
      <c r="AI766" s="265"/>
      <c r="AJ766" s="265"/>
      <c r="AL766" s="265"/>
      <c r="AM766" s="265"/>
      <c r="AN766" s="267"/>
      <c r="AT766" s="265"/>
      <c r="AU766" s="265"/>
      <c r="AV766" s="265"/>
      <c r="AW766" s="265"/>
      <c r="AX766" s="265"/>
      <c r="AY766" s="265">
        <v>1</v>
      </c>
      <c r="AZ766" s="162">
        <f>IF(AND(K766&lt;=1570,L766&gt;=1540),1,0)</f>
        <v>0</v>
      </c>
      <c r="BA766" s="162">
        <f>IF(AND(K766&lt;=1608,L766&gt;=1571),1,0)</f>
        <v>0</v>
      </c>
      <c r="BB766" s="162">
        <f>IF(AND(K766&lt;=1621,L766&gt;=1609),1,0)</f>
        <v>0</v>
      </c>
      <c r="BC766" s="162">
        <f>IF(AND(K766&lt;=1648,L766&gt;=1622),1,0)</f>
        <v>0</v>
      </c>
      <c r="BD766" s="162">
        <f>IF(AND(K766&lt;=1680,L766&gt;=1649),1,0)</f>
        <v>1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 customFormat="1" ht="15">
      <c r="A767" s="116" t="s">
        <v>3781</v>
      </c>
      <c r="B767" s="116" t="s">
        <v>3782</v>
      </c>
      <c r="C767" s="113" t="s">
        <v>3780</v>
      </c>
      <c r="D767" s="113" t="s">
        <v>4163</v>
      </c>
      <c r="E767" s="113"/>
      <c r="F767" s="66" t="s">
        <v>43</v>
      </c>
      <c r="G767" s="66"/>
      <c r="J767" s="29">
        <v>0</v>
      </c>
      <c r="K767" s="114">
        <v>1673</v>
      </c>
      <c r="L767" s="115">
        <v>1677</v>
      </c>
      <c r="M767" s="240" t="str">
        <f>CONCATENATE(LEFT(K767,3),"0")</f>
        <v>1670</v>
      </c>
      <c r="N767" s="240" t="str">
        <f>CONCATENATE(LEFT(L767,3),"0")</f>
        <v>1670</v>
      </c>
      <c r="O767" s="30">
        <f>L767-K767</f>
        <v>4</v>
      </c>
      <c r="P767" s="27">
        <v>0</v>
      </c>
      <c r="Q767" s="27">
        <v>0</v>
      </c>
      <c r="T767" s="35" t="s">
        <v>103</v>
      </c>
      <c r="U767" s="104">
        <v>51.0167</v>
      </c>
      <c r="V767" s="124">
        <v>4.4667000000000003</v>
      </c>
      <c r="W767" s="32">
        <v>0</v>
      </c>
      <c r="X767" s="33">
        <v>0</v>
      </c>
      <c r="Y767" s="127">
        <v>0</v>
      </c>
      <c r="Z767" s="133"/>
      <c r="AN767" s="189"/>
      <c r="AY767">
        <v>1</v>
      </c>
      <c r="AZ767" s="162">
        <f>IF(AND(K767&lt;=1570,L767&gt;=1540),1,0)</f>
        <v>0</v>
      </c>
      <c r="BA767" s="162">
        <f>IF(AND(K767&lt;=1608,L767&gt;=1571),1,0)</f>
        <v>0</v>
      </c>
      <c r="BB767" s="162">
        <f>IF(AND(K767&lt;=1621,L767&gt;=1609),1,0)</f>
        <v>0</v>
      </c>
      <c r="BC767" s="162">
        <f>IF(AND(K767&lt;=1648,L767&gt;=1622),1,0)</f>
        <v>0</v>
      </c>
      <c r="BD767" s="162">
        <f>IF(AND(K767&lt;=1680,L767&gt;=1649),1,0)</f>
        <v>1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 customFormat="1" ht="15">
      <c r="A768" s="241" t="s">
        <v>3784</v>
      </c>
      <c r="B768" s="241" t="s">
        <v>2779</v>
      </c>
      <c r="C768" s="263" t="s">
        <v>3783</v>
      </c>
      <c r="D768" s="262" t="s">
        <v>4163</v>
      </c>
      <c r="E768" s="263"/>
      <c r="F768" s="66" t="s">
        <v>223</v>
      </c>
      <c r="G768" s="66"/>
      <c r="J768" s="29">
        <v>0</v>
      </c>
      <c r="K768" s="114">
        <v>1674</v>
      </c>
      <c r="L768" s="115">
        <v>1678</v>
      </c>
      <c r="M768" s="240" t="str">
        <f>CONCATENATE(LEFT(K768,3),"0")</f>
        <v>1670</v>
      </c>
      <c r="N768" s="240" t="str">
        <f>CONCATENATE(LEFT(L768,3),"0")</f>
        <v>1670</v>
      </c>
      <c r="O768" s="30">
        <f>L768-K768</f>
        <v>4</v>
      </c>
      <c r="P768" s="27">
        <v>0</v>
      </c>
      <c r="Q768" s="27">
        <v>0</v>
      </c>
      <c r="S768" s="265"/>
      <c r="T768" s="35" t="s">
        <v>103</v>
      </c>
      <c r="U768" s="104">
        <v>51.0167</v>
      </c>
      <c r="V768" s="124">
        <v>4.4667000000000003</v>
      </c>
      <c r="W768" s="32">
        <v>0</v>
      </c>
      <c r="X768" s="33">
        <v>0</v>
      </c>
      <c r="Y768" s="127">
        <v>0</v>
      </c>
      <c r="Z768" s="133"/>
      <c r="AA768" s="265"/>
      <c r="AD768" s="265"/>
      <c r="AF768" s="265"/>
      <c r="AG768" s="265"/>
      <c r="AI768" s="265"/>
      <c r="AJ768" s="265"/>
      <c r="AL768" s="265"/>
      <c r="AM768" s="265"/>
      <c r="AN768" s="267"/>
      <c r="AT768" s="265"/>
      <c r="AU768" s="265"/>
      <c r="AV768" s="265"/>
      <c r="AW768" s="265"/>
      <c r="AX768" s="265"/>
      <c r="AY768" s="265">
        <v>1</v>
      </c>
      <c r="AZ768" s="162">
        <f>IF(AND(K768&lt;=1570,L768&gt;=1540),1,0)</f>
        <v>0</v>
      </c>
      <c r="BA768" s="162">
        <f>IF(AND(K768&lt;=1608,L768&gt;=1571),1,0)</f>
        <v>0</v>
      </c>
      <c r="BB768" s="162">
        <f>IF(AND(K768&lt;=1621,L768&gt;=1609),1,0)</f>
        <v>0</v>
      </c>
      <c r="BC768" s="162">
        <f>IF(AND(K768&lt;=1648,L768&gt;=1622),1,0)</f>
        <v>0</v>
      </c>
      <c r="BD768" s="162">
        <f>IF(AND(K768&lt;=1680,L768&gt;=1649),1,0)</f>
        <v>1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 customFormat="1" ht="15">
      <c r="A769" s="241" t="s">
        <v>3786</v>
      </c>
      <c r="B769" s="241" t="s">
        <v>3787</v>
      </c>
      <c r="C769" s="262" t="s">
        <v>3785</v>
      </c>
      <c r="D769" s="262" t="s">
        <v>4163</v>
      </c>
      <c r="E769" s="262"/>
      <c r="F769" s="66" t="s">
        <v>43</v>
      </c>
      <c r="G769" s="66"/>
      <c r="J769" s="29">
        <v>0</v>
      </c>
      <c r="K769" s="114">
        <v>1674</v>
      </c>
      <c r="L769" s="115">
        <v>1678</v>
      </c>
      <c r="M769" s="240" t="str">
        <f>CONCATENATE(LEFT(K769,3),"0")</f>
        <v>1670</v>
      </c>
      <c r="N769" s="240" t="str">
        <f>CONCATENATE(LEFT(L769,3),"0")</f>
        <v>1670</v>
      </c>
      <c r="O769" s="30">
        <f>L769-K769</f>
        <v>4</v>
      </c>
      <c r="P769" s="27">
        <v>0</v>
      </c>
      <c r="Q769" s="27">
        <v>0</v>
      </c>
      <c r="S769" s="265"/>
      <c r="T769" s="35" t="s">
        <v>103</v>
      </c>
      <c r="U769" s="104">
        <v>51.0167</v>
      </c>
      <c r="V769" s="124">
        <v>4.4667000000000003</v>
      </c>
      <c r="W769" s="32">
        <v>0</v>
      </c>
      <c r="X769" s="33">
        <v>0</v>
      </c>
      <c r="Y769" s="127">
        <v>0</v>
      </c>
      <c r="Z769" s="133"/>
      <c r="AA769" s="265"/>
      <c r="AD769" s="265"/>
      <c r="AF769" s="265"/>
      <c r="AG769" s="265"/>
      <c r="AI769" s="265"/>
      <c r="AJ769" s="265"/>
      <c r="AL769" s="265"/>
      <c r="AM769" s="265"/>
      <c r="AN769" s="267"/>
      <c r="AT769" s="265"/>
      <c r="AU769" s="265"/>
      <c r="AV769" s="265"/>
      <c r="AW769" s="265"/>
      <c r="AX769" s="265"/>
      <c r="AY769" s="265">
        <v>1</v>
      </c>
      <c r="AZ769" s="162">
        <f>IF(AND(K769&lt;=1570,L769&gt;=1540),1,0)</f>
        <v>0</v>
      </c>
      <c r="BA769" s="162">
        <f>IF(AND(K769&lt;=1608,L769&gt;=1571),1,0)</f>
        <v>0</v>
      </c>
      <c r="BB769" s="162">
        <f>IF(AND(K769&lt;=1621,L769&gt;=1609),1,0)</f>
        <v>0</v>
      </c>
      <c r="BC769" s="162">
        <f>IF(AND(K769&lt;=1648,L769&gt;=1622),1,0)</f>
        <v>0</v>
      </c>
      <c r="BD769" s="162">
        <f>IF(AND(K769&lt;=1680,L769&gt;=1649),1,0)</f>
        <v>1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 customFormat="1" ht="15">
      <c r="A770" s="116" t="s">
        <v>3789</v>
      </c>
      <c r="B770" s="116" t="s">
        <v>3790</v>
      </c>
      <c r="C770" s="117" t="s">
        <v>3788</v>
      </c>
      <c r="D770" s="113" t="s">
        <v>4163</v>
      </c>
      <c r="E770" s="117"/>
      <c r="F770" s="66" t="s">
        <v>43</v>
      </c>
      <c r="G770" s="66"/>
      <c r="J770" s="29">
        <v>0</v>
      </c>
      <c r="K770" s="114">
        <v>1674</v>
      </c>
      <c r="L770" s="115">
        <v>1678</v>
      </c>
      <c r="M770" s="240" t="str">
        <f>CONCATENATE(LEFT(K770,3),"0")</f>
        <v>1670</v>
      </c>
      <c r="N770" s="240" t="str">
        <f>CONCATENATE(LEFT(L770,3),"0")</f>
        <v>1670</v>
      </c>
      <c r="O770" s="30">
        <f>L770-K770</f>
        <v>4</v>
      </c>
      <c r="P770" s="27">
        <v>0</v>
      </c>
      <c r="Q770" s="27">
        <v>0</v>
      </c>
      <c r="T770" s="35" t="s">
        <v>103</v>
      </c>
      <c r="U770" s="104">
        <v>51.0167</v>
      </c>
      <c r="V770" s="124">
        <v>4.4667000000000003</v>
      </c>
      <c r="W770" s="32">
        <v>0</v>
      </c>
      <c r="X770" s="33">
        <v>0</v>
      </c>
      <c r="Y770" s="127">
        <v>0</v>
      </c>
      <c r="Z770" s="133"/>
      <c r="AN770" s="189"/>
      <c r="AY770">
        <v>1</v>
      </c>
      <c r="AZ770" s="162">
        <f>IF(AND(K770&lt;=1570,L770&gt;=1540),1,0)</f>
        <v>0</v>
      </c>
      <c r="BA770" s="162">
        <f>IF(AND(K770&lt;=1608,L770&gt;=1571),1,0)</f>
        <v>0</v>
      </c>
      <c r="BB770" s="162">
        <f>IF(AND(K770&lt;=1621,L770&gt;=1609),1,0)</f>
        <v>0</v>
      </c>
      <c r="BC770" s="162">
        <f>IF(AND(K770&lt;=1648,L770&gt;=1622),1,0)</f>
        <v>0</v>
      </c>
      <c r="BD770" s="162">
        <f>IF(AND(K770&lt;=1680,L770&gt;=1649),1,0)</f>
        <v>1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 customFormat="1" ht="15">
      <c r="A771" s="116" t="s">
        <v>3792</v>
      </c>
      <c r="B771" s="116" t="s">
        <v>3793</v>
      </c>
      <c r="C771" s="113" t="s">
        <v>3791</v>
      </c>
      <c r="D771" s="113" t="s">
        <v>4163</v>
      </c>
      <c r="E771" s="113"/>
      <c r="F771" s="66" t="s">
        <v>74</v>
      </c>
      <c r="G771" s="66"/>
      <c r="J771" s="29">
        <v>0</v>
      </c>
      <c r="K771" s="114">
        <v>1674</v>
      </c>
      <c r="L771" s="115">
        <v>1678</v>
      </c>
      <c r="M771" s="240" t="str">
        <f>CONCATENATE(LEFT(K771,3),"0")</f>
        <v>1670</v>
      </c>
      <c r="N771" s="240" t="str">
        <f>CONCATENATE(LEFT(L771,3),"0")</f>
        <v>1670</v>
      </c>
      <c r="O771" s="30">
        <f>L771-K771</f>
        <v>4</v>
      </c>
      <c r="P771" s="27">
        <v>0</v>
      </c>
      <c r="Q771" s="27">
        <v>0</v>
      </c>
      <c r="T771" s="35" t="s">
        <v>103</v>
      </c>
      <c r="U771" s="104">
        <v>51.0167</v>
      </c>
      <c r="V771" s="124">
        <v>4.4667000000000003</v>
      </c>
      <c r="W771" s="32">
        <v>0</v>
      </c>
      <c r="X771" s="33">
        <v>0</v>
      </c>
      <c r="Y771" s="127">
        <v>0</v>
      </c>
      <c r="Z771" s="133"/>
      <c r="AN771" s="189"/>
      <c r="AY771">
        <v>1</v>
      </c>
      <c r="AZ771" s="162">
        <f>IF(AND(K771&lt;=1570,L771&gt;=1540),1,0)</f>
        <v>0</v>
      </c>
      <c r="BA771" s="162">
        <f>IF(AND(K771&lt;=1608,L771&gt;=1571),1,0)</f>
        <v>0</v>
      </c>
      <c r="BB771" s="162">
        <f>IF(AND(K771&lt;=1621,L771&gt;=1609),1,0)</f>
        <v>0</v>
      </c>
      <c r="BC771" s="162">
        <f>IF(AND(K771&lt;=1648,L771&gt;=1622),1,0)</f>
        <v>0</v>
      </c>
      <c r="BD771" s="162">
        <f>IF(AND(K771&lt;=1680,L771&gt;=1649),1,0)</f>
        <v>1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 customFormat="1" ht="15">
      <c r="A772" s="241" t="s">
        <v>3795</v>
      </c>
      <c r="B772" s="241" t="s">
        <v>3796</v>
      </c>
      <c r="C772" s="263" t="s">
        <v>3794</v>
      </c>
      <c r="D772" s="262" t="s">
        <v>4163</v>
      </c>
      <c r="E772" s="263"/>
      <c r="F772" s="66" t="s">
        <v>223</v>
      </c>
      <c r="G772" s="66"/>
      <c r="J772" s="29">
        <v>0</v>
      </c>
      <c r="K772" s="114">
        <v>1675</v>
      </c>
      <c r="L772" s="115">
        <v>1679</v>
      </c>
      <c r="M772" s="240" t="str">
        <f>CONCATENATE(LEFT(K772,3),"0")</f>
        <v>1670</v>
      </c>
      <c r="N772" s="240" t="str">
        <f>CONCATENATE(LEFT(L772,3),"0")</f>
        <v>1670</v>
      </c>
      <c r="O772" s="30">
        <f>L772-K772</f>
        <v>4</v>
      </c>
      <c r="P772" s="27">
        <v>0</v>
      </c>
      <c r="Q772" s="27">
        <v>0</v>
      </c>
      <c r="S772" s="265"/>
      <c r="T772" s="35" t="s">
        <v>103</v>
      </c>
      <c r="U772" s="104">
        <v>51.0167</v>
      </c>
      <c r="V772" s="124">
        <v>4.4667000000000003</v>
      </c>
      <c r="W772" s="32">
        <v>0</v>
      </c>
      <c r="X772" s="33">
        <v>0</v>
      </c>
      <c r="Y772" s="127">
        <v>0</v>
      </c>
      <c r="Z772" s="133"/>
      <c r="AA772" s="265"/>
      <c r="AD772" s="265"/>
      <c r="AF772" s="265"/>
      <c r="AG772" s="265"/>
      <c r="AI772" s="265"/>
      <c r="AJ772" s="265"/>
      <c r="AL772" s="265"/>
      <c r="AM772" s="265"/>
      <c r="AN772" s="267"/>
      <c r="AT772" s="265"/>
      <c r="AU772" s="265"/>
      <c r="AV772" s="265"/>
      <c r="AW772" s="265"/>
      <c r="AX772" s="265"/>
      <c r="AY772" s="265">
        <v>1</v>
      </c>
      <c r="AZ772" s="162">
        <f>IF(AND(K772&lt;=1570,L772&gt;=1540),1,0)</f>
        <v>0</v>
      </c>
      <c r="BA772" s="162">
        <f>IF(AND(K772&lt;=1608,L772&gt;=1571),1,0)</f>
        <v>0</v>
      </c>
      <c r="BB772" s="162">
        <f>IF(AND(K772&lt;=1621,L772&gt;=1609),1,0)</f>
        <v>0</v>
      </c>
      <c r="BC772" s="162">
        <f>IF(AND(K772&lt;=1648,L772&gt;=1622),1,0)</f>
        <v>0</v>
      </c>
      <c r="BD772" s="162">
        <f>IF(AND(K772&lt;=1680,L772&gt;=1649),1,0)</f>
        <v>1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 customFormat="1" ht="15">
      <c r="A773" s="241" t="s">
        <v>3798</v>
      </c>
      <c r="B773" s="241" t="s">
        <v>3799</v>
      </c>
      <c r="C773" s="262" t="s">
        <v>3797</v>
      </c>
      <c r="D773" s="262" t="s">
        <v>4163</v>
      </c>
      <c r="E773" s="262"/>
      <c r="F773" s="66" t="s">
        <v>43</v>
      </c>
      <c r="G773" s="66"/>
      <c r="J773" s="29">
        <v>0</v>
      </c>
      <c r="K773" s="114">
        <v>1676</v>
      </c>
      <c r="L773" s="115">
        <v>1680</v>
      </c>
      <c r="M773" s="240" t="str">
        <f>CONCATENATE(LEFT(K773,3),"0")</f>
        <v>1670</v>
      </c>
      <c r="N773" s="240" t="str">
        <f>CONCATENATE(LEFT(L773,3),"0")</f>
        <v>1680</v>
      </c>
      <c r="O773" s="30">
        <f>L773-K773</f>
        <v>4</v>
      </c>
      <c r="P773" s="27">
        <v>0</v>
      </c>
      <c r="Q773" s="27">
        <v>0</v>
      </c>
      <c r="S773" s="265"/>
      <c r="T773" s="35" t="s">
        <v>103</v>
      </c>
      <c r="U773" s="104">
        <v>51.0167</v>
      </c>
      <c r="V773" s="124">
        <v>4.4667000000000003</v>
      </c>
      <c r="W773" s="32">
        <v>0</v>
      </c>
      <c r="X773" s="33">
        <v>0</v>
      </c>
      <c r="Y773" s="127">
        <v>0</v>
      </c>
      <c r="Z773" s="133"/>
      <c r="AA773" s="265"/>
      <c r="AD773" s="265"/>
      <c r="AF773" s="265"/>
      <c r="AG773" s="265"/>
      <c r="AI773" s="265"/>
      <c r="AJ773" s="265"/>
      <c r="AL773" s="265"/>
      <c r="AM773" s="265"/>
      <c r="AN773" s="267"/>
      <c r="AT773" s="265"/>
      <c r="AU773" s="265"/>
      <c r="AV773" s="265"/>
      <c r="AW773" s="265"/>
      <c r="AX773" s="265"/>
      <c r="AY773" s="265">
        <v>1</v>
      </c>
      <c r="AZ773" s="162">
        <f>IF(AND(K773&lt;=1570,L773&gt;=1540),1,0)</f>
        <v>0</v>
      </c>
      <c r="BA773" s="162">
        <f>IF(AND(K773&lt;=1608,L773&gt;=1571),1,0)</f>
        <v>0</v>
      </c>
      <c r="BB773" s="162">
        <f>IF(AND(K773&lt;=1621,L773&gt;=1609),1,0)</f>
        <v>0</v>
      </c>
      <c r="BC773" s="162">
        <f>IF(AND(K773&lt;=1648,L773&gt;=1622),1,0)</f>
        <v>0</v>
      </c>
      <c r="BD773" s="162">
        <f>IF(AND(K773&lt;=1680,L773&gt;=1649),1,0)</f>
        <v>1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 customFormat="1" ht="15">
      <c r="A774" s="116" t="s">
        <v>3801</v>
      </c>
      <c r="B774" s="116" t="s">
        <v>3802</v>
      </c>
      <c r="C774" s="117" t="s">
        <v>3800</v>
      </c>
      <c r="D774" s="113" t="s">
        <v>4163</v>
      </c>
      <c r="E774" s="117"/>
      <c r="F774" s="66" t="s">
        <v>74</v>
      </c>
      <c r="G774" s="66"/>
      <c r="J774" s="29">
        <v>0</v>
      </c>
      <c r="K774" s="114">
        <v>1676</v>
      </c>
      <c r="L774" s="115">
        <v>1680</v>
      </c>
      <c r="M774" s="240" t="str">
        <f>CONCATENATE(LEFT(K774,3),"0")</f>
        <v>1670</v>
      </c>
      <c r="N774" s="240" t="str">
        <f>CONCATENATE(LEFT(L774,3),"0")</f>
        <v>1680</v>
      </c>
      <c r="O774" s="30">
        <f>L774-K774</f>
        <v>4</v>
      </c>
      <c r="P774" s="27">
        <v>0</v>
      </c>
      <c r="Q774" s="27">
        <v>0</v>
      </c>
      <c r="T774" s="35" t="s">
        <v>103</v>
      </c>
      <c r="U774" s="104">
        <v>51.0167</v>
      </c>
      <c r="V774" s="124">
        <v>4.4667000000000003</v>
      </c>
      <c r="W774" s="32">
        <v>0</v>
      </c>
      <c r="X774" s="33">
        <v>0</v>
      </c>
      <c r="Y774" s="127">
        <v>0</v>
      </c>
      <c r="Z774" s="133"/>
      <c r="AN774" s="189"/>
      <c r="AY774">
        <v>1</v>
      </c>
      <c r="AZ774" s="162">
        <f>IF(AND(K774&lt;=1570,L774&gt;=1540),1,0)</f>
        <v>0</v>
      </c>
      <c r="BA774" s="162">
        <f>IF(AND(K774&lt;=1608,L774&gt;=1571),1,0)</f>
        <v>0</v>
      </c>
      <c r="BB774" s="162">
        <f>IF(AND(K774&lt;=1621,L774&gt;=1609),1,0)</f>
        <v>0</v>
      </c>
      <c r="BC774" s="162">
        <f>IF(AND(K774&lt;=1648,L774&gt;=1622),1,0)</f>
        <v>0</v>
      </c>
      <c r="BD774" s="162">
        <f>IF(AND(K774&lt;=1680,L774&gt;=1649),1,0)</f>
        <v>1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 customFormat="1" ht="15">
      <c r="A775" s="116" t="s">
        <v>3804</v>
      </c>
      <c r="B775" s="116" t="s">
        <v>2104</v>
      </c>
      <c r="C775" s="113" t="s">
        <v>3803</v>
      </c>
      <c r="D775" s="113" t="s">
        <v>4163</v>
      </c>
      <c r="E775" s="113"/>
      <c r="F775" s="66" t="s">
        <v>43</v>
      </c>
      <c r="G775" s="66"/>
      <c r="J775" s="29">
        <v>0</v>
      </c>
      <c r="K775" s="114">
        <v>1677</v>
      </c>
      <c r="L775" s="115">
        <v>1681</v>
      </c>
      <c r="M775" s="240" t="str">
        <f>CONCATENATE(LEFT(K775,3),"0")</f>
        <v>1670</v>
      </c>
      <c r="N775" s="240" t="str">
        <f>CONCATENATE(LEFT(L775,3),"0")</f>
        <v>1680</v>
      </c>
      <c r="O775" s="30">
        <f>L775-K775</f>
        <v>4</v>
      </c>
      <c r="P775" s="27">
        <v>0</v>
      </c>
      <c r="Q775" s="27">
        <v>0</v>
      </c>
      <c r="T775" s="35" t="s">
        <v>103</v>
      </c>
      <c r="U775" s="104">
        <v>51.0167</v>
      </c>
      <c r="V775" s="124">
        <v>4.4667000000000003</v>
      </c>
      <c r="W775" s="32">
        <v>0</v>
      </c>
      <c r="X775" s="33">
        <v>0</v>
      </c>
      <c r="Y775" s="127">
        <v>0</v>
      </c>
      <c r="Z775" s="133"/>
      <c r="AN775" s="189"/>
      <c r="AY775">
        <v>1</v>
      </c>
      <c r="AZ775" s="162">
        <f>IF(AND(K775&lt;=1570,L775&gt;=1540),1,0)</f>
        <v>0</v>
      </c>
      <c r="BA775" s="162">
        <f>IF(AND(K775&lt;=1608,L775&gt;=1571),1,0)</f>
        <v>0</v>
      </c>
      <c r="BB775" s="162">
        <f>IF(AND(K775&lt;=1621,L775&gt;=1609),1,0)</f>
        <v>0</v>
      </c>
      <c r="BC775" s="162">
        <f>IF(AND(K775&lt;=1648,L775&gt;=1622),1,0)</f>
        <v>0</v>
      </c>
      <c r="BD775" s="162">
        <f>IF(AND(K775&lt;=1680,L775&gt;=1649),1,0)</f>
        <v>1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 customFormat="1" ht="15">
      <c r="A776" s="241" t="s">
        <v>3806</v>
      </c>
      <c r="B776" s="241" t="s">
        <v>3807</v>
      </c>
      <c r="C776" s="263" t="s">
        <v>3805</v>
      </c>
      <c r="D776" s="262" t="s">
        <v>4163</v>
      </c>
      <c r="E776" s="263"/>
      <c r="F776" s="66" t="s">
        <v>223</v>
      </c>
      <c r="G776" s="66"/>
      <c r="J776" s="29">
        <v>0</v>
      </c>
      <c r="K776" s="114">
        <v>1681</v>
      </c>
      <c r="L776" s="115">
        <v>1685</v>
      </c>
      <c r="M776" s="240" t="str">
        <f>CONCATENATE(LEFT(K776,3),"0")</f>
        <v>1680</v>
      </c>
      <c r="N776" s="240" t="str">
        <f>CONCATENATE(LEFT(L776,3),"0")</f>
        <v>1680</v>
      </c>
      <c r="O776" s="30">
        <f>L776-K776</f>
        <v>4</v>
      </c>
      <c r="P776" s="27">
        <v>0</v>
      </c>
      <c r="Q776" s="27">
        <v>0</v>
      </c>
      <c r="S776" s="265"/>
      <c r="T776" s="35" t="s">
        <v>103</v>
      </c>
      <c r="U776" s="104">
        <v>51.0167</v>
      </c>
      <c r="V776" s="124">
        <v>4.4667000000000003</v>
      </c>
      <c r="W776" s="32">
        <v>0</v>
      </c>
      <c r="X776" s="33">
        <v>0</v>
      </c>
      <c r="Y776" s="127">
        <v>0</v>
      </c>
      <c r="Z776" s="133"/>
      <c r="AA776" s="265"/>
      <c r="AD776" s="265"/>
      <c r="AF776" s="265"/>
      <c r="AG776" s="265"/>
      <c r="AI776" s="265"/>
      <c r="AJ776" s="265"/>
      <c r="AL776" s="265"/>
      <c r="AM776" s="265"/>
      <c r="AN776" s="267"/>
      <c r="AT776" s="265"/>
      <c r="AU776" s="265"/>
      <c r="AV776" s="265"/>
      <c r="AW776" s="265"/>
      <c r="AX776" s="265"/>
      <c r="AY776" s="265">
        <v>1</v>
      </c>
      <c r="AZ776" s="162">
        <f>IF(AND(K776&lt;=1570,L776&gt;=1540),1,0)</f>
        <v>0</v>
      </c>
      <c r="BA776" s="162">
        <f>IF(AND(K776&lt;=1608,L776&gt;=1571),1,0)</f>
        <v>0</v>
      </c>
      <c r="BB776" s="162">
        <f>IF(AND(K776&lt;=1621,L776&gt;=1609),1,0)</f>
        <v>0</v>
      </c>
      <c r="BC776" s="162">
        <f>IF(AND(K776&lt;=1648,L776&gt;=1622),1,0)</f>
        <v>0</v>
      </c>
      <c r="BD776" s="162">
        <f>IF(AND(K776&lt;=1680,L776&gt;=1649),1,0)</f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 customFormat="1" ht="15">
      <c r="A777" s="241" t="s">
        <v>3809</v>
      </c>
      <c r="B777" s="241" t="s">
        <v>3810</v>
      </c>
      <c r="C777" s="262" t="s">
        <v>3808</v>
      </c>
      <c r="D777" s="262" t="s">
        <v>4163</v>
      </c>
      <c r="E777" s="262"/>
      <c r="F777" s="66" t="s">
        <v>74</v>
      </c>
      <c r="G777" s="66"/>
      <c r="J777" s="29">
        <v>0</v>
      </c>
      <c r="K777" s="114">
        <v>1681</v>
      </c>
      <c r="L777" s="115">
        <v>1685</v>
      </c>
      <c r="M777" s="240" t="str">
        <f>CONCATENATE(LEFT(K777,3),"0")</f>
        <v>1680</v>
      </c>
      <c r="N777" s="240" t="str">
        <f>CONCATENATE(LEFT(L777,3),"0")</f>
        <v>1680</v>
      </c>
      <c r="O777" s="30">
        <f>L777-K777</f>
        <v>4</v>
      </c>
      <c r="P777" s="27">
        <v>0</v>
      </c>
      <c r="Q777" s="27">
        <v>0</v>
      </c>
      <c r="S777" s="265"/>
      <c r="T777" s="35" t="s">
        <v>103</v>
      </c>
      <c r="U777" s="104">
        <v>51.0167</v>
      </c>
      <c r="V777" s="124">
        <v>4.4667000000000003</v>
      </c>
      <c r="W777" s="32">
        <v>0</v>
      </c>
      <c r="X777" s="33">
        <v>0</v>
      </c>
      <c r="Y777" s="127">
        <v>0</v>
      </c>
      <c r="Z777" s="133"/>
      <c r="AA777" s="265"/>
      <c r="AD777" s="265"/>
      <c r="AF777" s="265"/>
      <c r="AG777" s="265"/>
      <c r="AI777" s="265"/>
      <c r="AJ777" s="265"/>
      <c r="AL777" s="265"/>
      <c r="AM777" s="265"/>
      <c r="AN777" s="267"/>
      <c r="AT777" s="265"/>
      <c r="AU777" s="265"/>
      <c r="AV777" s="265"/>
      <c r="AW777" s="265"/>
      <c r="AX777" s="265"/>
      <c r="AY777" s="265">
        <v>1</v>
      </c>
      <c r="AZ777" s="162">
        <f>IF(AND(K777&lt;=1570,L777&gt;=1540),1,0)</f>
        <v>0</v>
      </c>
      <c r="BA777" s="162">
        <f>IF(AND(K777&lt;=1608,L777&gt;=1571),1,0)</f>
        <v>0</v>
      </c>
      <c r="BB777" s="162">
        <f>IF(AND(K777&lt;=1621,L777&gt;=1609),1,0)</f>
        <v>0</v>
      </c>
      <c r="BC777" s="162">
        <f>IF(AND(K777&lt;=1648,L777&gt;=1622),1,0)</f>
        <v>0</v>
      </c>
      <c r="BD777" s="162">
        <f>IF(AND(K777&lt;=1680,L777&gt;=1649),1,0)</f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 customFormat="1" ht="15">
      <c r="A778" s="116" t="s">
        <v>3812</v>
      </c>
      <c r="B778" s="116" t="s">
        <v>3813</v>
      </c>
      <c r="C778" s="117" t="s">
        <v>3811</v>
      </c>
      <c r="D778" s="113" t="s">
        <v>4163</v>
      </c>
      <c r="E778" s="117"/>
      <c r="F778" s="66" t="s">
        <v>74</v>
      </c>
      <c r="G778" s="66"/>
      <c r="J778" s="29">
        <v>0</v>
      </c>
      <c r="K778" s="114">
        <v>1681</v>
      </c>
      <c r="L778" s="115">
        <v>1685</v>
      </c>
      <c r="M778" s="240" t="str">
        <f>CONCATENATE(LEFT(K778,3),"0")</f>
        <v>1680</v>
      </c>
      <c r="N778" s="240" t="str">
        <f>CONCATENATE(LEFT(L778,3),"0")</f>
        <v>1680</v>
      </c>
      <c r="O778" s="30">
        <f>L778-K778</f>
        <v>4</v>
      </c>
      <c r="P778" s="27">
        <v>0</v>
      </c>
      <c r="Q778" s="27">
        <v>0</v>
      </c>
      <c r="T778" s="35" t="s">
        <v>103</v>
      </c>
      <c r="U778" s="104">
        <v>51.0167</v>
      </c>
      <c r="V778" s="124">
        <v>4.4667000000000003</v>
      </c>
      <c r="W778" s="32">
        <v>0</v>
      </c>
      <c r="X778" s="33">
        <v>0</v>
      </c>
      <c r="Y778" s="127">
        <v>0</v>
      </c>
      <c r="Z778" s="133"/>
      <c r="AN778" s="189"/>
      <c r="AY778">
        <v>1</v>
      </c>
      <c r="AZ778" s="162">
        <f>IF(AND(K778&lt;=1570,L778&gt;=1540),1,0)</f>
        <v>0</v>
      </c>
      <c r="BA778" s="162">
        <f>IF(AND(K778&lt;=1608,L778&gt;=1571),1,0)</f>
        <v>0</v>
      </c>
      <c r="BB778" s="162">
        <f>IF(AND(K778&lt;=1621,L778&gt;=1609),1,0)</f>
        <v>0</v>
      </c>
      <c r="BC778" s="162">
        <f>IF(AND(K778&lt;=1648,L778&gt;=1622),1,0)</f>
        <v>0</v>
      </c>
      <c r="BD778" s="162">
        <f>IF(AND(K778&lt;=1680,L778&gt;=1649),1,0)</f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 customFormat="1" ht="15">
      <c r="A779" s="116" t="s">
        <v>3815</v>
      </c>
      <c r="B779" s="116" t="s">
        <v>3816</v>
      </c>
      <c r="C779" s="113" t="s">
        <v>3814</v>
      </c>
      <c r="D779" s="113" t="s">
        <v>4163</v>
      </c>
      <c r="E779" s="113"/>
      <c r="F779" s="66" t="s">
        <v>74</v>
      </c>
      <c r="G779" s="66"/>
      <c r="J779" s="29">
        <v>0</v>
      </c>
      <c r="K779" s="114">
        <v>1681</v>
      </c>
      <c r="L779" s="115">
        <v>1685</v>
      </c>
      <c r="M779" s="240" t="str">
        <f>CONCATENATE(LEFT(K779,3),"0")</f>
        <v>1680</v>
      </c>
      <c r="N779" s="240" t="str">
        <f>CONCATENATE(LEFT(L779,3),"0")</f>
        <v>1680</v>
      </c>
      <c r="O779" s="30">
        <f>L779-K779</f>
        <v>4</v>
      </c>
      <c r="P779" s="27">
        <v>0</v>
      </c>
      <c r="Q779" s="27">
        <v>0</v>
      </c>
      <c r="T779" s="35" t="s">
        <v>103</v>
      </c>
      <c r="U779" s="104">
        <v>51.0167</v>
      </c>
      <c r="V779" s="124">
        <v>4.4667000000000003</v>
      </c>
      <c r="W779" s="32">
        <v>0</v>
      </c>
      <c r="X779" s="33">
        <v>0</v>
      </c>
      <c r="Y779" s="127">
        <v>0</v>
      </c>
      <c r="Z779" s="133"/>
      <c r="AN779" s="189"/>
      <c r="AY779">
        <v>1</v>
      </c>
      <c r="AZ779" s="162">
        <f>IF(AND(K779&lt;=1570,L779&gt;=1540),1,0)</f>
        <v>0</v>
      </c>
      <c r="BA779" s="162">
        <f>IF(AND(K779&lt;=1608,L779&gt;=1571),1,0)</f>
        <v>0</v>
      </c>
      <c r="BB779" s="162">
        <f>IF(AND(K779&lt;=1621,L779&gt;=1609),1,0)</f>
        <v>0</v>
      </c>
      <c r="BC779" s="162">
        <f>IF(AND(K779&lt;=1648,L779&gt;=1622),1,0)</f>
        <v>0</v>
      </c>
      <c r="BD779" s="162">
        <f>IF(AND(K779&lt;=1680,L779&gt;=1649),1,0)</f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 customFormat="1" ht="15">
      <c r="A780" s="241" t="s">
        <v>3818</v>
      </c>
      <c r="B780" s="241" t="s">
        <v>3819</v>
      </c>
      <c r="C780" s="263" t="s">
        <v>3817</v>
      </c>
      <c r="D780" s="262" t="s">
        <v>4163</v>
      </c>
      <c r="E780" s="263"/>
      <c r="F780" s="66" t="s">
        <v>74</v>
      </c>
      <c r="G780" s="66"/>
      <c r="J780" s="29">
        <v>0</v>
      </c>
      <c r="K780" s="114">
        <v>1682</v>
      </c>
      <c r="L780" s="115">
        <v>1686</v>
      </c>
      <c r="M780" s="240" t="str">
        <f>CONCATENATE(LEFT(K780,3),"0")</f>
        <v>1680</v>
      </c>
      <c r="N780" s="240" t="str">
        <f>CONCATENATE(LEFT(L780,3),"0")</f>
        <v>1680</v>
      </c>
      <c r="O780" s="30">
        <f>L780-K780</f>
        <v>4</v>
      </c>
      <c r="P780" s="27">
        <v>0</v>
      </c>
      <c r="Q780" s="27">
        <v>0</v>
      </c>
      <c r="S780" s="265"/>
      <c r="T780" s="35" t="s">
        <v>103</v>
      </c>
      <c r="U780" s="104">
        <v>51.0167</v>
      </c>
      <c r="V780" s="124">
        <v>4.4667000000000003</v>
      </c>
      <c r="W780" s="32">
        <v>0</v>
      </c>
      <c r="X780" s="33">
        <v>0</v>
      </c>
      <c r="Y780" s="127">
        <v>0</v>
      </c>
      <c r="Z780" s="133"/>
      <c r="AA780" s="265"/>
      <c r="AD780" s="265"/>
      <c r="AF780" s="265"/>
      <c r="AG780" s="265"/>
      <c r="AI780" s="265"/>
      <c r="AJ780" s="265"/>
      <c r="AL780" s="265"/>
      <c r="AM780" s="265"/>
      <c r="AN780" s="267"/>
      <c r="AT780" s="265"/>
      <c r="AU780" s="265"/>
      <c r="AV780" s="265"/>
      <c r="AW780" s="265"/>
      <c r="AX780" s="265"/>
      <c r="AY780" s="265">
        <v>1</v>
      </c>
      <c r="AZ780" s="162">
        <f>IF(AND(K780&lt;=1570,L780&gt;=1540),1,0)</f>
        <v>0</v>
      </c>
      <c r="BA780" s="162">
        <f>IF(AND(K780&lt;=1608,L780&gt;=1571),1,0)</f>
        <v>0</v>
      </c>
      <c r="BB780" s="162">
        <f>IF(AND(K780&lt;=1621,L780&gt;=1609),1,0)</f>
        <v>0</v>
      </c>
      <c r="BC780" s="162">
        <f>IF(AND(K780&lt;=1648,L780&gt;=1622),1,0)</f>
        <v>0</v>
      </c>
      <c r="BD780" s="162">
        <f>IF(AND(K780&lt;=1680,L780&gt;=1649),1,0)</f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 customFormat="1" ht="15">
      <c r="A781" s="241" t="s">
        <v>3821</v>
      </c>
      <c r="B781" s="241" t="s">
        <v>3822</v>
      </c>
      <c r="C781" s="262" t="s">
        <v>3820</v>
      </c>
      <c r="D781" s="262" t="s">
        <v>4163</v>
      </c>
      <c r="E781" s="262"/>
      <c r="F781" s="66" t="s">
        <v>39</v>
      </c>
      <c r="G781" s="66"/>
      <c r="J781" s="29">
        <v>0</v>
      </c>
      <c r="K781" s="114">
        <v>1682</v>
      </c>
      <c r="L781" s="115">
        <v>1686</v>
      </c>
      <c r="M781" s="240" t="str">
        <f>CONCATENATE(LEFT(K781,3),"0")</f>
        <v>1680</v>
      </c>
      <c r="N781" s="240" t="str">
        <f>CONCATENATE(LEFT(L781,3),"0")</f>
        <v>1680</v>
      </c>
      <c r="O781" s="30">
        <f>L781-K781</f>
        <v>4</v>
      </c>
      <c r="P781" s="27">
        <v>0</v>
      </c>
      <c r="Q781" s="27">
        <v>0</v>
      </c>
      <c r="S781" s="265"/>
      <c r="T781" s="35" t="s">
        <v>103</v>
      </c>
      <c r="U781" s="104">
        <v>51.0167</v>
      </c>
      <c r="V781" s="124">
        <v>4.4667000000000003</v>
      </c>
      <c r="W781" s="32">
        <v>0</v>
      </c>
      <c r="X781" s="33">
        <v>0</v>
      </c>
      <c r="Y781" s="127">
        <v>0</v>
      </c>
      <c r="Z781" s="133"/>
      <c r="AA781" s="265"/>
      <c r="AD781" s="265"/>
      <c r="AF781" s="265"/>
      <c r="AG781" s="265"/>
      <c r="AI781" s="265"/>
      <c r="AJ781" s="265"/>
      <c r="AL781" s="265"/>
      <c r="AM781" s="265"/>
      <c r="AN781" s="267"/>
      <c r="AT781" s="265"/>
      <c r="AU781" s="265"/>
      <c r="AV781" s="265"/>
      <c r="AW781" s="265"/>
      <c r="AX781" s="265"/>
      <c r="AY781" s="265">
        <v>1</v>
      </c>
      <c r="AZ781" s="162">
        <f>IF(AND(K781&lt;=1570,L781&gt;=1540),1,0)</f>
        <v>0</v>
      </c>
      <c r="BA781" s="162">
        <f>IF(AND(K781&lt;=1608,L781&gt;=1571),1,0)</f>
        <v>0</v>
      </c>
      <c r="BB781" s="162">
        <f>IF(AND(K781&lt;=1621,L781&gt;=1609),1,0)</f>
        <v>0</v>
      </c>
      <c r="BC781" s="162">
        <f>IF(AND(K781&lt;=1648,L781&gt;=1622),1,0)</f>
        <v>0</v>
      </c>
      <c r="BD781" s="162">
        <f>IF(AND(K781&lt;=1680,L781&gt;=1649),1,0)</f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 customFormat="1" ht="15">
      <c r="A782" s="241" t="s">
        <v>3824</v>
      </c>
      <c r="B782" s="241" t="s">
        <v>3825</v>
      </c>
      <c r="C782" s="263" t="s">
        <v>3823</v>
      </c>
      <c r="D782" s="262" t="s">
        <v>4163</v>
      </c>
      <c r="E782" s="263"/>
      <c r="F782" s="66" t="s">
        <v>43</v>
      </c>
      <c r="G782" s="66"/>
      <c r="J782" s="29">
        <v>0</v>
      </c>
      <c r="K782" s="114">
        <v>1682</v>
      </c>
      <c r="L782" s="115">
        <v>1686</v>
      </c>
      <c r="M782" s="240" t="str">
        <f>CONCATENATE(LEFT(K782,3),"0")</f>
        <v>1680</v>
      </c>
      <c r="N782" s="240" t="str">
        <f>CONCATENATE(LEFT(L782,3),"0")</f>
        <v>1680</v>
      </c>
      <c r="O782" s="30">
        <f>L782-K782</f>
        <v>4</v>
      </c>
      <c r="P782" s="27">
        <v>0</v>
      </c>
      <c r="Q782" s="27">
        <v>0</v>
      </c>
      <c r="S782" s="265"/>
      <c r="T782" s="35" t="s">
        <v>103</v>
      </c>
      <c r="U782" s="104">
        <v>51.0167</v>
      </c>
      <c r="V782" s="124">
        <v>4.4667000000000003</v>
      </c>
      <c r="W782" s="32">
        <v>0</v>
      </c>
      <c r="X782" s="33">
        <v>0</v>
      </c>
      <c r="Y782" s="127">
        <v>0</v>
      </c>
      <c r="Z782" s="133"/>
      <c r="AA782" s="265"/>
      <c r="AD782" s="265"/>
      <c r="AG782" s="265"/>
      <c r="AI782" s="265"/>
      <c r="AJ782" s="265"/>
      <c r="AL782" s="265"/>
      <c r="AM782" s="265"/>
      <c r="AN782" s="267"/>
      <c r="AT782" s="265"/>
      <c r="AU782" s="265"/>
      <c r="AV782" s="265"/>
      <c r="AW782" s="265"/>
      <c r="AX782" s="265"/>
      <c r="AY782" s="265">
        <v>1</v>
      </c>
      <c r="AZ782" s="162">
        <f>IF(AND(K782&lt;=1570,L782&gt;=1540),1,0)</f>
        <v>0</v>
      </c>
      <c r="BA782" s="162">
        <f>IF(AND(K782&lt;=1608,L782&gt;=1571),1,0)</f>
        <v>0</v>
      </c>
      <c r="BB782" s="162">
        <f>IF(AND(K782&lt;=1621,L782&gt;=1609),1,0)</f>
        <v>0</v>
      </c>
      <c r="BC782" s="162">
        <f>IF(AND(K782&lt;=1648,L782&gt;=1622),1,0)</f>
        <v>0</v>
      </c>
      <c r="BD782" s="162">
        <f>IF(AND(K782&lt;=1680,L782&gt;=1649),1,0)</f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 customFormat="1" ht="15">
      <c r="A783" s="241" t="s">
        <v>3827</v>
      </c>
      <c r="B783" s="241" t="s">
        <v>2779</v>
      </c>
      <c r="C783" s="262" t="s">
        <v>3826</v>
      </c>
      <c r="D783" s="262" t="s">
        <v>4163</v>
      </c>
      <c r="E783" s="262"/>
      <c r="F783" s="66" t="s">
        <v>74</v>
      </c>
      <c r="G783" s="66"/>
      <c r="J783" s="29">
        <v>0</v>
      </c>
      <c r="K783" s="114">
        <v>1682</v>
      </c>
      <c r="L783" s="115">
        <v>1686</v>
      </c>
      <c r="M783" s="240" t="str">
        <f>CONCATENATE(LEFT(K783,3),"0")</f>
        <v>1680</v>
      </c>
      <c r="N783" s="240" t="str">
        <f>CONCATENATE(LEFT(L783,3),"0")</f>
        <v>1680</v>
      </c>
      <c r="O783" s="30">
        <f>L783-K783</f>
        <v>4</v>
      </c>
      <c r="P783" s="27">
        <v>0</v>
      </c>
      <c r="Q783" s="27">
        <v>0</v>
      </c>
      <c r="S783" s="265"/>
      <c r="T783" s="35" t="s">
        <v>103</v>
      </c>
      <c r="U783" s="104">
        <v>51.0167</v>
      </c>
      <c r="V783" s="124">
        <v>4.4667000000000003</v>
      </c>
      <c r="W783" s="32">
        <v>0</v>
      </c>
      <c r="X783" s="33">
        <v>0</v>
      </c>
      <c r="Y783" s="127">
        <v>0</v>
      </c>
      <c r="Z783" s="133"/>
      <c r="AA783" s="265"/>
      <c r="AD783" s="265"/>
      <c r="AF783" s="265"/>
      <c r="AG783" s="265"/>
      <c r="AI783" s="265"/>
      <c r="AJ783" s="265"/>
      <c r="AL783" s="265"/>
      <c r="AM783" s="265"/>
      <c r="AN783" s="267"/>
      <c r="AT783" s="265"/>
      <c r="AU783" s="265"/>
      <c r="AV783" s="265"/>
      <c r="AW783" s="265"/>
      <c r="AX783" s="265"/>
      <c r="AY783" s="265">
        <v>1</v>
      </c>
      <c r="AZ783" s="162">
        <f>IF(AND(K783&lt;=1570,L783&gt;=1540),1,0)</f>
        <v>0</v>
      </c>
      <c r="BA783" s="162">
        <f>IF(AND(K783&lt;=1608,L783&gt;=1571),1,0)</f>
        <v>0</v>
      </c>
      <c r="BB783" s="162">
        <f>IF(AND(K783&lt;=1621,L783&gt;=1609),1,0)</f>
        <v>0</v>
      </c>
      <c r="BC783" s="162">
        <f>IF(AND(K783&lt;=1648,L783&gt;=1622),1,0)</f>
        <v>0</v>
      </c>
      <c r="BD783" s="162">
        <f>IF(AND(K783&lt;=1680,L783&gt;=1649),1,0)</f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 customFormat="1" ht="15">
      <c r="A784" s="241" t="s">
        <v>3829</v>
      </c>
      <c r="B784" s="241" t="s">
        <v>3830</v>
      </c>
      <c r="C784" s="263" t="s">
        <v>3828</v>
      </c>
      <c r="D784" s="262" t="s">
        <v>4163</v>
      </c>
      <c r="E784" s="263"/>
      <c r="F784" s="66" t="s">
        <v>74</v>
      </c>
      <c r="G784" s="66"/>
      <c r="J784" s="29">
        <v>0</v>
      </c>
      <c r="K784" s="114">
        <v>1684</v>
      </c>
      <c r="L784" s="115">
        <v>1688</v>
      </c>
      <c r="M784" s="240" t="str">
        <f>CONCATENATE(LEFT(K784,3),"0")</f>
        <v>1680</v>
      </c>
      <c r="N784" s="240" t="str">
        <f>CONCATENATE(LEFT(L784,3),"0")</f>
        <v>1680</v>
      </c>
      <c r="O784" s="30">
        <f>L784-K784</f>
        <v>4</v>
      </c>
      <c r="P784" s="27">
        <v>0</v>
      </c>
      <c r="Q784" s="27">
        <v>0</v>
      </c>
      <c r="S784" s="265"/>
      <c r="T784" s="35" t="s">
        <v>103</v>
      </c>
      <c r="U784" s="104">
        <v>51.0167</v>
      </c>
      <c r="V784" s="124">
        <v>4.4667000000000003</v>
      </c>
      <c r="W784" s="32">
        <v>0</v>
      </c>
      <c r="X784" s="33">
        <v>0</v>
      </c>
      <c r="Y784" s="127">
        <v>0</v>
      </c>
      <c r="Z784" s="133"/>
      <c r="AA784" s="265"/>
      <c r="AD784" s="265"/>
      <c r="AF784" s="265"/>
      <c r="AG784" s="265"/>
      <c r="AI784" s="265"/>
      <c r="AJ784" s="265"/>
      <c r="AL784" s="265"/>
      <c r="AM784" s="265"/>
      <c r="AN784" s="267"/>
      <c r="AT784" s="265"/>
      <c r="AU784" s="265"/>
      <c r="AV784" s="265"/>
      <c r="AW784" s="265"/>
      <c r="AX784" s="265"/>
      <c r="AY784" s="265">
        <v>1</v>
      </c>
      <c r="AZ784" s="162">
        <f>IF(AND(K784&lt;=1570,L784&gt;=1540),1,0)</f>
        <v>0</v>
      </c>
      <c r="BA784" s="162">
        <f>IF(AND(K784&lt;=1608,L784&gt;=1571),1,0)</f>
        <v>0</v>
      </c>
      <c r="BB784" s="162">
        <f>IF(AND(K784&lt;=1621,L784&gt;=1609),1,0)</f>
        <v>0</v>
      </c>
      <c r="BC784" s="162">
        <f>IF(AND(K784&lt;=1648,L784&gt;=1622),1,0)</f>
        <v>0</v>
      </c>
      <c r="BD784" s="162">
        <f>IF(AND(K784&lt;=1680,L784&gt;=1649),1,0)</f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 customFormat="1" ht="15">
      <c r="A785" s="241" t="s">
        <v>3832</v>
      </c>
      <c r="B785" s="241" t="s">
        <v>3833</v>
      </c>
      <c r="C785" s="262" t="s">
        <v>3831</v>
      </c>
      <c r="D785" s="262" t="s">
        <v>4163</v>
      </c>
      <c r="E785" s="262"/>
      <c r="F785" s="66" t="s">
        <v>74</v>
      </c>
      <c r="G785" s="66"/>
      <c r="J785" s="29">
        <v>0</v>
      </c>
      <c r="K785" s="114">
        <v>1684</v>
      </c>
      <c r="L785" s="115">
        <v>1688</v>
      </c>
      <c r="M785" s="240" t="str">
        <f>CONCATENATE(LEFT(K785,3),"0")</f>
        <v>1680</v>
      </c>
      <c r="N785" s="240" t="str">
        <f>CONCATENATE(LEFT(L785,3),"0")</f>
        <v>1680</v>
      </c>
      <c r="O785" s="30">
        <f>L785-K785</f>
        <v>4</v>
      </c>
      <c r="P785" s="27">
        <v>0</v>
      </c>
      <c r="Q785" s="27">
        <v>0</v>
      </c>
      <c r="S785" s="265"/>
      <c r="T785" s="35" t="s">
        <v>103</v>
      </c>
      <c r="U785" s="104">
        <v>51.0167</v>
      </c>
      <c r="V785" s="124">
        <v>4.4667000000000003</v>
      </c>
      <c r="W785" s="32">
        <v>0</v>
      </c>
      <c r="X785" s="33">
        <v>0</v>
      </c>
      <c r="Y785" s="127">
        <v>0</v>
      </c>
      <c r="Z785" s="133"/>
      <c r="AA785" s="265"/>
      <c r="AD785" s="265"/>
      <c r="AF785" s="265"/>
      <c r="AG785" s="265"/>
      <c r="AI785" s="265"/>
      <c r="AJ785" s="265"/>
      <c r="AL785" s="265"/>
      <c r="AM785" s="265"/>
      <c r="AN785" s="267"/>
      <c r="AT785" s="265"/>
      <c r="AU785" s="265"/>
      <c r="AV785" s="265"/>
      <c r="AW785" s="265"/>
      <c r="AX785" s="265"/>
      <c r="AY785" s="265">
        <v>1</v>
      </c>
      <c r="AZ785" s="162">
        <f>IF(AND(K785&lt;=1570,L785&gt;=1540),1,0)</f>
        <v>0</v>
      </c>
      <c r="BA785" s="162">
        <f>IF(AND(K785&lt;=1608,L785&gt;=1571),1,0)</f>
        <v>0</v>
      </c>
      <c r="BB785" s="162">
        <f>IF(AND(K785&lt;=1621,L785&gt;=1609),1,0)</f>
        <v>0</v>
      </c>
      <c r="BC785" s="162">
        <f>IF(AND(K785&lt;=1648,L785&gt;=1622),1,0)</f>
        <v>0</v>
      </c>
      <c r="BD785" s="162">
        <f>IF(AND(K785&lt;=1680,L785&gt;=1649),1,0)</f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 customFormat="1" ht="15">
      <c r="A786" s="241" t="s">
        <v>3835</v>
      </c>
      <c r="B786" s="241" t="s">
        <v>3836</v>
      </c>
      <c r="C786" s="263" t="s">
        <v>3834</v>
      </c>
      <c r="D786" s="262" t="s">
        <v>4163</v>
      </c>
      <c r="E786" s="263"/>
      <c r="F786" s="66" t="s">
        <v>156</v>
      </c>
      <c r="G786" s="66"/>
      <c r="J786" s="29">
        <v>0</v>
      </c>
      <c r="K786" s="114">
        <v>1684</v>
      </c>
      <c r="L786" s="115">
        <v>1688</v>
      </c>
      <c r="M786" s="240" t="str">
        <f>CONCATENATE(LEFT(K786,3),"0")</f>
        <v>1680</v>
      </c>
      <c r="N786" s="240" t="str">
        <f>CONCATENATE(LEFT(L786,3),"0")</f>
        <v>1680</v>
      </c>
      <c r="O786" s="30">
        <f>L786-K786</f>
        <v>4</v>
      </c>
      <c r="P786" s="27">
        <v>0</v>
      </c>
      <c r="Q786" s="27">
        <v>0</v>
      </c>
      <c r="S786" s="265"/>
      <c r="T786" s="35" t="s">
        <v>103</v>
      </c>
      <c r="U786" s="104">
        <v>51.0167</v>
      </c>
      <c r="V786" s="124">
        <v>4.4667000000000003</v>
      </c>
      <c r="W786" s="32">
        <v>0</v>
      </c>
      <c r="X786" s="33">
        <v>0</v>
      </c>
      <c r="Y786" s="127">
        <v>0</v>
      </c>
      <c r="Z786" s="133"/>
      <c r="AA786" s="265"/>
      <c r="AD786" s="265"/>
      <c r="AF786" s="265"/>
      <c r="AG786" s="265"/>
      <c r="AI786" s="265"/>
      <c r="AJ786" s="265"/>
      <c r="AL786" s="265"/>
      <c r="AM786" s="265"/>
      <c r="AN786" s="267"/>
      <c r="AT786" s="265"/>
      <c r="AU786" s="265"/>
      <c r="AV786" s="265"/>
      <c r="AW786" s="265"/>
      <c r="AX786" s="265"/>
      <c r="AY786" s="265">
        <v>1</v>
      </c>
      <c r="AZ786" s="162">
        <f>IF(AND(K786&lt;=1570,L786&gt;=1540),1,0)</f>
        <v>0</v>
      </c>
      <c r="BA786" s="162">
        <f>IF(AND(K786&lt;=1608,L786&gt;=1571),1,0)</f>
        <v>0</v>
      </c>
      <c r="BB786" s="162">
        <f>IF(AND(K786&lt;=1621,L786&gt;=1609),1,0)</f>
        <v>0</v>
      </c>
      <c r="BC786" s="162">
        <f>IF(AND(K786&lt;=1648,L786&gt;=1622),1,0)</f>
        <v>0</v>
      </c>
      <c r="BD786" s="162">
        <f>IF(AND(K786&lt;=1680,L786&gt;=1649),1,0)</f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 customFormat="1" ht="15">
      <c r="A787" s="118" t="s">
        <v>3838</v>
      </c>
      <c r="B787" s="241" t="s">
        <v>3839</v>
      </c>
      <c r="C787" s="262" t="s">
        <v>3837</v>
      </c>
      <c r="D787" s="262" t="s">
        <v>4163</v>
      </c>
      <c r="E787" s="262"/>
      <c r="F787" s="66" t="s">
        <v>74</v>
      </c>
      <c r="G787" s="66"/>
      <c r="J787" s="29">
        <v>0</v>
      </c>
      <c r="K787" s="114">
        <v>1684</v>
      </c>
      <c r="L787" s="115">
        <v>1688</v>
      </c>
      <c r="M787" s="240" t="str">
        <f>CONCATENATE(LEFT(K787,3),"0")</f>
        <v>1680</v>
      </c>
      <c r="N787" s="240" t="str">
        <f>CONCATENATE(LEFT(L787,3),"0")</f>
        <v>1680</v>
      </c>
      <c r="O787" s="30">
        <f>L787-K787</f>
        <v>4</v>
      </c>
      <c r="P787" s="27">
        <v>0</v>
      </c>
      <c r="Q787" s="27">
        <v>0</v>
      </c>
      <c r="S787" s="265"/>
      <c r="T787" s="35" t="s">
        <v>103</v>
      </c>
      <c r="U787" s="104">
        <v>51.0167</v>
      </c>
      <c r="V787" s="124">
        <v>4.4667000000000003</v>
      </c>
      <c r="W787" s="32">
        <v>0</v>
      </c>
      <c r="X787" s="33">
        <v>0</v>
      </c>
      <c r="Y787" s="127">
        <v>0</v>
      </c>
      <c r="Z787" s="133"/>
      <c r="AA787" s="265"/>
      <c r="AD787" s="265"/>
      <c r="AF787" s="265"/>
      <c r="AG787" s="265"/>
      <c r="AI787" s="265"/>
      <c r="AJ787" s="265"/>
      <c r="AL787" s="265"/>
      <c r="AM787" s="265"/>
      <c r="AN787" s="267"/>
      <c r="AT787" s="265"/>
      <c r="AU787" s="265"/>
      <c r="AV787" s="265"/>
      <c r="AW787" s="265"/>
      <c r="AX787" s="265"/>
      <c r="AY787" s="265">
        <v>1</v>
      </c>
      <c r="AZ787" s="162">
        <f>IF(AND(K787&lt;=1570,L787&gt;=1540),1,0)</f>
        <v>0</v>
      </c>
      <c r="BA787" s="162">
        <f>IF(AND(K787&lt;=1608,L787&gt;=1571),1,0)</f>
        <v>0</v>
      </c>
      <c r="BB787" s="162">
        <f>IF(AND(K787&lt;=1621,L787&gt;=1609),1,0)</f>
        <v>0</v>
      </c>
      <c r="BC787" s="162">
        <f>IF(AND(K787&lt;=1648,L787&gt;=1622),1,0)</f>
        <v>0</v>
      </c>
      <c r="BD787" s="162">
        <f>IF(AND(K787&lt;=1680,L787&gt;=1649),1,0)</f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 customFormat="1" ht="15">
      <c r="A788" s="241" t="s">
        <v>3841</v>
      </c>
      <c r="B788" s="241" t="s">
        <v>2660</v>
      </c>
      <c r="C788" s="263" t="s">
        <v>3840</v>
      </c>
      <c r="D788" s="262" t="s">
        <v>4163</v>
      </c>
      <c r="E788" s="263"/>
      <c r="F788" s="66" t="s">
        <v>156</v>
      </c>
      <c r="G788" s="66"/>
      <c r="J788" s="29">
        <v>0</v>
      </c>
      <c r="K788" s="114">
        <v>1684</v>
      </c>
      <c r="L788" s="115">
        <v>1688</v>
      </c>
      <c r="M788" s="240" t="str">
        <f>CONCATENATE(LEFT(K788,3),"0")</f>
        <v>1680</v>
      </c>
      <c r="N788" s="240" t="str">
        <f>CONCATENATE(LEFT(L788,3),"0")</f>
        <v>1680</v>
      </c>
      <c r="O788" s="30">
        <f>L788-K788</f>
        <v>4</v>
      </c>
      <c r="P788" s="27">
        <v>0</v>
      </c>
      <c r="Q788" s="27">
        <v>0</v>
      </c>
      <c r="S788" s="265"/>
      <c r="T788" s="35" t="s">
        <v>103</v>
      </c>
      <c r="U788" s="104">
        <v>51.0167</v>
      </c>
      <c r="V788" s="124">
        <v>4.4667000000000003</v>
      </c>
      <c r="W788" s="32">
        <v>0</v>
      </c>
      <c r="X788" s="33">
        <v>0</v>
      </c>
      <c r="Y788" s="127">
        <v>0</v>
      </c>
      <c r="Z788" s="133"/>
      <c r="AA788" s="265"/>
      <c r="AD788" s="265"/>
      <c r="AF788" s="265"/>
      <c r="AG788" s="265"/>
      <c r="AI788" s="265"/>
      <c r="AJ788" s="265"/>
      <c r="AL788" s="265"/>
      <c r="AM788" s="265"/>
      <c r="AN788" s="267"/>
      <c r="AT788" s="265"/>
      <c r="AU788" s="265"/>
      <c r="AV788" s="265"/>
      <c r="AW788" s="265"/>
      <c r="AX788" s="265"/>
      <c r="AY788" s="265">
        <v>1</v>
      </c>
      <c r="AZ788" s="162">
        <f>IF(AND(K788&lt;=1570,L788&gt;=1540),1,0)</f>
        <v>0</v>
      </c>
      <c r="BA788" s="162">
        <f>IF(AND(K788&lt;=1608,L788&gt;=1571),1,0)</f>
        <v>0</v>
      </c>
      <c r="BB788" s="162">
        <f>IF(AND(K788&lt;=1621,L788&gt;=1609),1,0)</f>
        <v>0</v>
      </c>
      <c r="BC788" s="162">
        <f>IF(AND(K788&lt;=1648,L788&gt;=1622),1,0)</f>
        <v>0</v>
      </c>
      <c r="BD788" s="162">
        <f>IF(AND(K788&lt;=1680,L788&gt;=1649),1,0)</f>
        <v>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 customFormat="1" ht="15">
      <c r="A789" s="116" t="s">
        <v>3843</v>
      </c>
      <c r="B789" s="116" t="s">
        <v>3844</v>
      </c>
      <c r="C789" s="113" t="s">
        <v>3842</v>
      </c>
      <c r="D789" s="113" t="s">
        <v>4163</v>
      </c>
      <c r="E789" s="113"/>
      <c r="F789" s="66" t="s">
        <v>74</v>
      </c>
      <c r="G789" s="66"/>
      <c r="J789" s="29">
        <v>0</v>
      </c>
      <c r="K789" s="114">
        <v>1685</v>
      </c>
      <c r="L789" s="115">
        <v>1689</v>
      </c>
      <c r="M789" s="240" t="str">
        <f>CONCATENATE(LEFT(K789,3),"0")</f>
        <v>1680</v>
      </c>
      <c r="N789" s="240" t="str">
        <f>CONCATENATE(LEFT(L789,3),"0")</f>
        <v>1680</v>
      </c>
      <c r="O789" s="30">
        <f>L789-K789</f>
        <v>4</v>
      </c>
      <c r="P789" s="27">
        <v>0</v>
      </c>
      <c r="Q789" s="27">
        <v>0</v>
      </c>
      <c r="T789" s="35" t="s">
        <v>103</v>
      </c>
      <c r="U789" s="104">
        <v>51.0167</v>
      </c>
      <c r="V789" s="124">
        <v>4.4667000000000003</v>
      </c>
      <c r="W789" s="32">
        <v>0</v>
      </c>
      <c r="X789" s="33">
        <v>0</v>
      </c>
      <c r="Y789" s="127">
        <v>0</v>
      </c>
      <c r="Z789" s="133"/>
      <c r="AN789" s="189"/>
      <c r="AY789">
        <v>1</v>
      </c>
      <c r="AZ789" s="162">
        <f>IF(AND(K789&lt;=1570,L789&gt;=1540),1,0)</f>
        <v>0</v>
      </c>
      <c r="BA789" s="162">
        <f>IF(AND(K789&lt;=1608,L789&gt;=1571),1,0)</f>
        <v>0</v>
      </c>
      <c r="BB789" s="162">
        <f>IF(AND(K789&lt;=1621,L789&gt;=1609),1,0)</f>
        <v>0</v>
      </c>
      <c r="BC789" s="162">
        <f>IF(AND(K789&lt;=1648,L789&gt;=1622),1,0)</f>
        <v>0</v>
      </c>
      <c r="BD789" s="162">
        <f>IF(AND(K789&lt;=1680,L789&gt;=1649),1,0)</f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 customFormat="1" ht="15">
      <c r="A790" s="118" t="s">
        <v>3846</v>
      </c>
      <c r="B790" s="116" t="s">
        <v>3847</v>
      </c>
      <c r="C790" s="117" t="s">
        <v>3845</v>
      </c>
      <c r="D790" s="113" t="s">
        <v>4163</v>
      </c>
      <c r="E790" s="117"/>
      <c r="F790" s="66" t="s">
        <v>43</v>
      </c>
      <c r="G790" s="66"/>
      <c r="J790" s="29">
        <v>0</v>
      </c>
      <c r="K790" s="114">
        <v>1685</v>
      </c>
      <c r="L790" s="115">
        <v>1689</v>
      </c>
      <c r="M790" s="240" t="str">
        <f>CONCATENATE(LEFT(K790,3),"0")</f>
        <v>1680</v>
      </c>
      <c r="N790" s="240" t="str">
        <f>CONCATENATE(LEFT(L790,3),"0")</f>
        <v>1680</v>
      </c>
      <c r="O790" s="30">
        <f>L790-K790</f>
        <v>4</v>
      </c>
      <c r="P790" s="27">
        <v>0</v>
      </c>
      <c r="Q790" s="27">
        <v>0</v>
      </c>
      <c r="T790" s="35" t="s">
        <v>103</v>
      </c>
      <c r="U790" s="104">
        <v>51.0167</v>
      </c>
      <c r="V790" s="124">
        <v>4.4667000000000003</v>
      </c>
      <c r="W790" s="32">
        <v>0</v>
      </c>
      <c r="X790" s="33">
        <v>0</v>
      </c>
      <c r="Y790" s="127">
        <v>0</v>
      </c>
      <c r="Z790" s="133"/>
      <c r="AN790" s="189"/>
      <c r="AY790">
        <v>1</v>
      </c>
      <c r="AZ790" s="162">
        <f>IF(AND(K790&lt;=1570,L790&gt;=1540),1,0)</f>
        <v>0</v>
      </c>
      <c r="BA790" s="162">
        <f>IF(AND(K790&lt;=1608,L790&gt;=1571),1,0)</f>
        <v>0</v>
      </c>
      <c r="BB790" s="162">
        <f>IF(AND(K790&lt;=1621,L790&gt;=1609),1,0)</f>
        <v>0</v>
      </c>
      <c r="BC790" s="162">
        <f>IF(AND(K790&lt;=1648,L790&gt;=1622),1,0)</f>
        <v>0</v>
      </c>
      <c r="BD790" s="162">
        <f>IF(AND(K790&lt;=1680,L790&gt;=1649),1,0)</f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 customFormat="1" ht="15">
      <c r="A791" s="116" t="s">
        <v>3849</v>
      </c>
      <c r="B791" s="116" t="s">
        <v>3850</v>
      </c>
      <c r="C791" s="113" t="s">
        <v>3848</v>
      </c>
      <c r="D791" s="113" t="s">
        <v>4163</v>
      </c>
      <c r="E791" s="113"/>
      <c r="F791" s="66" t="s">
        <v>74</v>
      </c>
      <c r="G791" s="66"/>
      <c r="J791" s="29">
        <v>0</v>
      </c>
      <c r="K791" s="114">
        <v>1687</v>
      </c>
      <c r="L791" s="115">
        <v>1691</v>
      </c>
      <c r="M791" s="240" t="str">
        <f>CONCATENATE(LEFT(K791,3),"0")</f>
        <v>1680</v>
      </c>
      <c r="N791" s="240" t="str">
        <f>CONCATENATE(LEFT(L791,3),"0")</f>
        <v>1690</v>
      </c>
      <c r="O791" s="30">
        <f>L791-K791</f>
        <v>4</v>
      </c>
      <c r="P791" s="27">
        <v>0</v>
      </c>
      <c r="Q791" s="27">
        <v>0</v>
      </c>
      <c r="T791" s="35" t="s">
        <v>103</v>
      </c>
      <c r="U791" s="104">
        <v>51.0167</v>
      </c>
      <c r="V791" s="124">
        <v>4.4667000000000003</v>
      </c>
      <c r="W791" s="32">
        <v>0</v>
      </c>
      <c r="X791" s="33">
        <v>0</v>
      </c>
      <c r="Y791" s="127">
        <v>0</v>
      </c>
      <c r="Z791" s="133"/>
      <c r="AN791" s="189"/>
      <c r="AY791">
        <v>1</v>
      </c>
      <c r="AZ791" s="162">
        <f>IF(AND(K791&lt;=1570,L791&gt;=1540),1,0)</f>
        <v>0</v>
      </c>
      <c r="BA791" s="162">
        <f>IF(AND(K791&lt;=1608,L791&gt;=1571),1,0)</f>
        <v>0</v>
      </c>
      <c r="BB791" s="162">
        <f>IF(AND(K791&lt;=1621,L791&gt;=1609),1,0)</f>
        <v>0</v>
      </c>
      <c r="BC791" s="162">
        <f>IF(AND(K791&lt;=1648,L791&gt;=1622),1,0)</f>
        <v>0</v>
      </c>
      <c r="BD791" s="162">
        <f>IF(AND(K791&lt;=1680,L791&gt;=1649),1,0)</f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 customFormat="1" ht="15">
      <c r="A792" s="116" t="s">
        <v>3759</v>
      </c>
      <c r="B792" s="116" t="s">
        <v>2804</v>
      </c>
      <c r="C792" s="117" t="s">
        <v>3851</v>
      </c>
      <c r="D792" s="113" t="s">
        <v>4163</v>
      </c>
      <c r="E792" s="117"/>
      <c r="F792" s="66" t="s">
        <v>74</v>
      </c>
      <c r="G792" s="66"/>
      <c r="J792" s="29">
        <v>0</v>
      </c>
      <c r="K792" s="114">
        <v>1687</v>
      </c>
      <c r="L792" s="115">
        <v>1691</v>
      </c>
      <c r="M792" s="240" t="str">
        <f>CONCATENATE(LEFT(K792,3),"0")</f>
        <v>1680</v>
      </c>
      <c r="N792" s="240" t="str">
        <f>CONCATENATE(LEFT(L792,3),"0")</f>
        <v>1690</v>
      </c>
      <c r="O792" s="30">
        <f>L792-K792</f>
        <v>4</v>
      </c>
      <c r="P792" s="27">
        <v>0</v>
      </c>
      <c r="Q792" s="27">
        <v>0</v>
      </c>
      <c r="T792" s="35" t="s">
        <v>103</v>
      </c>
      <c r="U792" s="104">
        <v>51.0167</v>
      </c>
      <c r="V792" s="124">
        <v>4.4667000000000003</v>
      </c>
      <c r="W792" s="32">
        <v>0</v>
      </c>
      <c r="X792" s="33">
        <v>0</v>
      </c>
      <c r="Y792" s="127">
        <v>0</v>
      </c>
      <c r="Z792" s="133"/>
      <c r="AN792" s="189"/>
      <c r="AY792">
        <v>1</v>
      </c>
      <c r="AZ792" s="162">
        <f>IF(AND(K792&lt;=1570,L792&gt;=1540),1,0)</f>
        <v>0</v>
      </c>
      <c r="BA792" s="162">
        <f>IF(AND(K792&lt;=1608,L792&gt;=1571),1,0)</f>
        <v>0</v>
      </c>
      <c r="BB792" s="162">
        <f>IF(AND(K792&lt;=1621,L792&gt;=1609),1,0)</f>
        <v>0</v>
      </c>
      <c r="BC792" s="162">
        <f>IF(AND(K792&lt;=1648,L792&gt;=1622),1,0)</f>
        <v>0</v>
      </c>
      <c r="BD792" s="162">
        <f>IF(AND(K792&lt;=1680,L792&gt;=1649),1,0)</f>
        <v>0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 customFormat="1" ht="15">
      <c r="A793" s="241" t="s">
        <v>3853</v>
      </c>
      <c r="B793" s="241" t="s">
        <v>3854</v>
      </c>
      <c r="C793" s="262" t="s">
        <v>3852</v>
      </c>
      <c r="D793" s="262" t="s">
        <v>4163</v>
      </c>
      <c r="E793" s="262"/>
      <c r="F793" s="66" t="s">
        <v>43</v>
      </c>
      <c r="G793" s="66"/>
      <c r="J793" s="29">
        <v>0</v>
      </c>
      <c r="K793" s="114">
        <v>1689</v>
      </c>
      <c r="L793" s="115">
        <v>1693</v>
      </c>
      <c r="M793" s="240" t="str">
        <f>CONCATENATE(LEFT(K793,3),"0")</f>
        <v>1680</v>
      </c>
      <c r="N793" s="240" t="str">
        <f>CONCATENATE(LEFT(L793,3),"0")</f>
        <v>1690</v>
      </c>
      <c r="O793" s="30">
        <f>L793-K793</f>
        <v>4</v>
      </c>
      <c r="P793" s="27">
        <v>0</v>
      </c>
      <c r="Q793" s="27">
        <v>0</v>
      </c>
      <c r="S793" s="265"/>
      <c r="T793" s="35" t="s">
        <v>103</v>
      </c>
      <c r="U793" s="104">
        <v>51.0167</v>
      </c>
      <c r="V793" s="124">
        <v>4.4667000000000003</v>
      </c>
      <c r="W793" s="32">
        <v>0</v>
      </c>
      <c r="X793" s="33">
        <v>0</v>
      </c>
      <c r="Y793" s="127">
        <v>0</v>
      </c>
      <c r="Z793" s="133"/>
      <c r="AA793" s="265"/>
      <c r="AD793" s="265"/>
      <c r="AF793" s="265"/>
      <c r="AG793" s="265"/>
      <c r="AI793" s="265"/>
      <c r="AJ793" s="265"/>
      <c r="AL793" s="265"/>
      <c r="AM793" s="265"/>
      <c r="AN793" s="267"/>
      <c r="AT793" s="265"/>
      <c r="AU793" s="265"/>
      <c r="AV793" s="265"/>
      <c r="AW793" s="265"/>
      <c r="AX793" s="265"/>
      <c r="AY793" s="265">
        <v>1</v>
      </c>
      <c r="AZ793" s="162">
        <f>IF(AND(K793&lt;=1570,L793&gt;=1540),1,0)</f>
        <v>0</v>
      </c>
      <c r="BA793" s="162">
        <f>IF(AND(K793&lt;=1608,L793&gt;=1571),1,0)</f>
        <v>0</v>
      </c>
      <c r="BB793" s="162">
        <f>IF(AND(K793&lt;=1621,L793&gt;=1609),1,0)</f>
        <v>0</v>
      </c>
      <c r="BC793" s="162">
        <f>IF(AND(K793&lt;=1648,L793&gt;=1622),1,0)</f>
        <v>0</v>
      </c>
      <c r="BD793" s="162">
        <f>IF(AND(K793&lt;=1680,L793&gt;=1649),1,0)</f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 customFormat="1" ht="15">
      <c r="A794" s="241" t="s">
        <v>3856</v>
      </c>
      <c r="B794" s="241" t="s">
        <v>3857</v>
      </c>
      <c r="C794" s="263" t="s">
        <v>3855</v>
      </c>
      <c r="D794" s="262" t="s">
        <v>4163</v>
      </c>
      <c r="E794" s="263"/>
      <c r="F794" s="66" t="s">
        <v>1297</v>
      </c>
      <c r="G794" s="66"/>
      <c r="J794" s="29">
        <v>0</v>
      </c>
      <c r="K794" s="114">
        <v>1691</v>
      </c>
      <c r="L794" s="115">
        <v>1695</v>
      </c>
      <c r="M794" s="240" t="str">
        <f>CONCATENATE(LEFT(K794,3),"0")</f>
        <v>1690</v>
      </c>
      <c r="N794" s="240" t="str">
        <f>CONCATENATE(LEFT(L794,3),"0")</f>
        <v>1690</v>
      </c>
      <c r="O794" s="30">
        <f>L794-K794</f>
        <v>4</v>
      </c>
      <c r="P794" s="27">
        <v>0</v>
      </c>
      <c r="Q794" s="27">
        <v>0</v>
      </c>
      <c r="S794" s="265"/>
      <c r="T794" s="35" t="s">
        <v>103</v>
      </c>
      <c r="U794" s="104">
        <v>51.0167</v>
      </c>
      <c r="V794" s="124">
        <v>4.4667000000000003</v>
      </c>
      <c r="W794" s="32">
        <v>0</v>
      </c>
      <c r="X794" s="33">
        <v>0</v>
      </c>
      <c r="Y794" s="127">
        <v>0</v>
      </c>
      <c r="Z794" s="133"/>
      <c r="AA794" s="265"/>
      <c r="AD794" s="265"/>
      <c r="AF794" s="265"/>
      <c r="AG794" s="265"/>
      <c r="AI794" s="265"/>
      <c r="AJ794" s="265"/>
      <c r="AL794" s="265"/>
      <c r="AM794" s="265"/>
      <c r="AN794" s="267"/>
      <c r="AT794" s="265"/>
      <c r="AU794" s="265"/>
      <c r="AV794" s="265"/>
      <c r="AW794" s="265"/>
      <c r="AX794" s="265"/>
      <c r="AY794" s="265">
        <v>1</v>
      </c>
      <c r="AZ794" s="162">
        <f>IF(AND(K794&lt;=1570,L794&gt;=1540),1,0)</f>
        <v>0</v>
      </c>
      <c r="BA794" s="162">
        <f>IF(AND(K794&lt;=1608,L794&gt;=1571),1,0)</f>
        <v>0</v>
      </c>
      <c r="BB794" s="162">
        <f>IF(AND(K794&lt;=1621,L794&gt;=1609),1,0)</f>
        <v>0</v>
      </c>
      <c r="BC794" s="162">
        <f>IF(AND(K794&lt;=1648,L794&gt;=1622),1,0)</f>
        <v>0</v>
      </c>
      <c r="BD794" s="162">
        <f>IF(AND(K794&lt;=1680,L794&gt;=1649),1,0)</f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 customFormat="1" ht="15">
      <c r="A795" s="116" t="s">
        <v>3859</v>
      </c>
      <c r="B795" s="116" t="s">
        <v>3860</v>
      </c>
      <c r="C795" s="113" t="s">
        <v>3858</v>
      </c>
      <c r="D795" s="113" t="s">
        <v>4163</v>
      </c>
      <c r="E795" s="113"/>
      <c r="F795" s="66" t="s">
        <v>43</v>
      </c>
      <c r="G795" s="66"/>
      <c r="J795" s="29">
        <v>0</v>
      </c>
      <c r="K795" s="114">
        <v>1691</v>
      </c>
      <c r="L795" s="115">
        <v>1695</v>
      </c>
      <c r="M795" s="240" t="str">
        <f>CONCATENATE(LEFT(K795,3),"0")</f>
        <v>1690</v>
      </c>
      <c r="N795" s="240" t="str">
        <f>CONCATENATE(LEFT(L795,3),"0")</f>
        <v>1690</v>
      </c>
      <c r="O795" s="30">
        <f>L795-K795</f>
        <v>4</v>
      </c>
      <c r="P795" s="27">
        <v>0</v>
      </c>
      <c r="Q795" s="27">
        <v>0</v>
      </c>
      <c r="T795" s="35" t="s">
        <v>103</v>
      </c>
      <c r="U795" s="104">
        <v>51.0167</v>
      </c>
      <c r="V795" s="124">
        <v>4.4667000000000003</v>
      </c>
      <c r="W795" s="32">
        <v>0</v>
      </c>
      <c r="X795" s="33">
        <v>0</v>
      </c>
      <c r="Y795" s="127">
        <v>0</v>
      </c>
      <c r="Z795" s="133"/>
      <c r="AN795" s="189"/>
      <c r="AY795">
        <v>1</v>
      </c>
      <c r="AZ795" s="162">
        <f>IF(AND(K795&lt;=1570,L795&gt;=1540),1,0)</f>
        <v>0</v>
      </c>
      <c r="BA795" s="162">
        <f>IF(AND(K795&lt;=1608,L795&gt;=1571),1,0)</f>
        <v>0</v>
      </c>
      <c r="BB795" s="162">
        <f>IF(AND(K795&lt;=1621,L795&gt;=1609),1,0)</f>
        <v>0</v>
      </c>
      <c r="BC795" s="162">
        <f>IF(AND(K795&lt;=1648,L795&gt;=1622),1,0)</f>
        <v>0</v>
      </c>
      <c r="BD795" s="162">
        <f>IF(AND(K795&lt;=1680,L795&gt;=1649),1,0)</f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 customFormat="1" ht="15">
      <c r="A796" s="116" t="s">
        <v>3862</v>
      </c>
      <c r="B796" s="116" t="s">
        <v>3863</v>
      </c>
      <c r="C796" s="113" t="s">
        <v>3861</v>
      </c>
      <c r="D796" s="113" t="s">
        <v>4163</v>
      </c>
      <c r="E796" s="113"/>
      <c r="F796" s="66" t="s">
        <v>43</v>
      </c>
      <c r="G796" s="66"/>
      <c r="J796" s="29">
        <v>0</v>
      </c>
      <c r="K796" s="114">
        <v>1691</v>
      </c>
      <c r="L796" s="115">
        <v>1695</v>
      </c>
      <c r="M796" s="240" t="str">
        <f>CONCATENATE(LEFT(K796,3),"0")</f>
        <v>1690</v>
      </c>
      <c r="N796" s="240" t="str">
        <f>CONCATENATE(LEFT(L796,3),"0")</f>
        <v>1690</v>
      </c>
      <c r="O796" s="30">
        <f>L796-K796</f>
        <v>4</v>
      </c>
      <c r="P796" s="27">
        <v>0</v>
      </c>
      <c r="Q796" s="27">
        <v>0</v>
      </c>
      <c r="T796" s="35" t="s">
        <v>103</v>
      </c>
      <c r="U796" s="104">
        <v>51.0167</v>
      </c>
      <c r="V796" s="124">
        <v>4.4667000000000003</v>
      </c>
      <c r="W796" s="32">
        <v>0</v>
      </c>
      <c r="X796" s="33">
        <v>0</v>
      </c>
      <c r="Y796" s="127">
        <v>0</v>
      </c>
      <c r="Z796" s="133"/>
      <c r="AN796" s="189"/>
      <c r="AY796">
        <v>1</v>
      </c>
      <c r="AZ796" s="162">
        <f>IF(AND(K796&lt;=1570,L796&gt;=1540),1,0)</f>
        <v>0</v>
      </c>
      <c r="BA796" s="162">
        <f>IF(AND(K796&lt;=1608,L796&gt;=1571),1,0)</f>
        <v>0</v>
      </c>
      <c r="BB796" s="162">
        <f>IF(AND(K796&lt;=1621,L796&gt;=1609),1,0)</f>
        <v>0</v>
      </c>
      <c r="BC796" s="162">
        <f>IF(AND(K796&lt;=1648,L796&gt;=1622),1,0)</f>
        <v>0</v>
      </c>
      <c r="BD796" s="162">
        <f>IF(AND(K796&lt;=1680,L796&gt;=1649),1,0)</f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 customFormat="1" ht="15">
      <c r="A797" s="241" t="s">
        <v>3865</v>
      </c>
      <c r="B797" s="241" t="s">
        <v>3866</v>
      </c>
      <c r="C797" s="263" t="s">
        <v>3864</v>
      </c>
      <c r="D797" s="262" t="s">
        <v>4163</v>
      </c>
      <c r="E797" s="263"/>
      <c r="F797" s="66" t="s">
        <v>43</v>
      </c>
      <c r="G797" s="66"/>
      <c r="J797" s="29">
        <v>0</v>
      </c>
      <c r="K797" s="114">
        <v>1693</v>
      </c>
      <c r="L797" s="115">
        <v>1697</v>
      </c>
      <c r="M797" s="240" t="str">
        <f>CONCATENATE(LEFT(K797,3),"0")</f>
        <v>1690</v>
      </c>
      <c r="N797" s="240" t="str">
        <f>CONCATENATE(LEFT(L797,3),"0")</f>
        <v>1690</v>
      </c>
      <c r="O797" s="30">
        <f>L797-K797</f>
        <v>4</v>
      </c>
      <c r="P797" s="27">
        <v>0</v>
      </c>
      <c r="Q797" s="27">
        <v>0</v>
      </c>
      <c r="S797" s="265"/>
      <c r="T797" s="35" t="s">
        <v>103</v>
      </c>
      <c r="U797" s="104">
        <v>51.0167</v>
      </c>
      <c r="V797" s="124">
        <v>4.4667000000000003</v>
      </c>
      <c r="W797" s="32">
        <v>0</v>
      </c>
      <c r="X797" s="33">
        <v>0</v>
      </c>
      <c r="Y797" s="127">
        <v>0</v>
      </c>
      <c r="Z797" s="133"/>
      <c r="AA797" s="265"/>
      <c r="AD797" s="265"/>
      <c r="AF797" s="265"/>
      <c r="AG797" s="265"/>
      <c r="AI797" s="265"/>
      <c r="AJ797" s="265"/>
      <c r="AL797" s="265"/>
      <c r="AM797" s="265"/>
      <c r="AN797" s="267"/>
      <c r="AT797" s="265"/>
      <c r="AU797" s="265"/>
      <c r="AV797" s="265"/>
      <c r="AW797" s="265"/>
      <c r="AX797" s="265"/>
      <c r="AY797" s="265">
        <v>1</v>
      </c>
      <c r="AZ797" s="162">
        <f>IF(AND(K797&lt;=1570,L797&gt;=1540),1,0)</f>
        <v>0</v>
      </c>
      <c r="BA797" s="162">
        <f>IF(AND(K797&lt;=1608,L797&gt;=1571),1,0)</f>
        <v>0</v>
      </c>
      <c r="BB797" s="162">
        <f>IF(AND(K797&lt;=1621,L797&gt;=1609),1,0)</f>
        <v>0</v>
      </c>
      <c r="BC797" s="162">
        <f>IF(AND(K797&lt;=1648,L797&gt;=1622),1,0)</f>
        <v>0</v>
      </c>
      <c r="BD797" s="162">
        <f>IF(AND(K797&lt;=1680,L797&gt;=1649),1,0)</f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 customFormat="1" ht="15">
      <c r="A798" s="116" t="s">
        <v>3868</v>
      </c>
      <c r="B798" s="116" t="s">
        <v>3869</v>
      </c>
      <c r="C798" s="113" t="s">
        <v>3867</v>
      </c>
      <c r="D798" s="113" t="s">
        <v>4163</v>
      </c>
      <c r="E798" s="113"/>
      <c r="F798" s="66" t="s">
        <v>156</v>
      </c>
      <c r="G798" s="66"/>
      <c r="J798" s="29">
        <v>0</v>
      </c>
      <c r="K798" s="114">
        <v>1694</v>
      </c>
      <c r="L798" s="115">
        <v>1698</v>
      </c>
      <c r="M798" s="240" t="str">
        <f>CONCATENATE(LEFT(K798,3),"0")</f>
        <v>1690</v>
      </c>
      <c r="N798" s="240" t="str">
        <f>CONCATENATE(LEFT(L798,3),"0")</f>
        <v>1690</v>
      </c>
      <c r="O798" s="30">
        <f>L798-K798</f>
        <v>4</v>
      </c>
      <c r="P798" s="27">
        <v>0</v>
      </c>
      <c r="Q798" s="27">
        <v>0</v>
      </c>
      <c r="T798" s="35" t="s">
        <v>103</v>
      </c>
      <c r="U798" s="104">
        <v>51.0167</v>
      </c>
      <c r="V798" s="124">
        <v>4.4667000000000003</v>
      </c>
      <c r="W798" s="32">
        <v>0</v>
      </c>
      <c r="X798" s="33">
        <v>0</v>
      </c>
      <c r="Y798" s="127">
        <v>0</v>
      </c>
      <c r="Z798" s="133"/>
      <c r="AN798" s="189"/>
      <c r="AY798">
        <v>1</v>
      </c>
      <c r="AZ798" s="162">
        <f>IF(AND(K798&lt;=1570,L798&gt;=1540),1,0)</f>
        <v>0</v>
      </c>
      <c r="BA798" s="162">
        <f>IF(AND(K798&lt;=1608,L798&gt;=1571),1,0)</f>
        <v>0</v>
      </c>
      <c r="BB798" s="162">
        <f>IF(AND(K798&lt;=1621,L798&gt;=1609),1,0)</f>
        <v>0</v>
      </c>
      <c r="BC798" s="162">
        <f>IF(AND(K798&lt;=1648,L798&gt;=1622),1,0)</f>
        <v>0</v>
      </c>
      <c r="BD798" s="162">
        <f>IF(AND(K798&lt;=1680,L798&gt;=1649),1,0)</f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 customFormat="1" ht="15">
      <c r="A799" s="116" t="s">
        <v>3871</v>
      </c>
      <c r="B799" s="116" t="s">
        <v>3872</v>
      </c>
      <c r="C799" s="117" t="s">
        <v>3870</v>
      </c>
      <c r="D799" s="113" t="s">
        <v>4163</v>
      </c>
      <c r="E799" s="117"/>
      <c r="F799" s="66" t="s">
        <v>1297</v>
      </c>
      <c r="G799" s="66"/>
      <c r="J799" s="29">
        <v>0</v>
      </c>
      <c r="K799" s="114">
        <v>1694</v>
      </c>
      <c r="L799" s="115">
        <v>1698</v>
      </c>
      <c r="M799" s="240" t="str">
        <f>CONCATENATE(LEFT(K799,3),"0")</f>
        <v>1690</v>
      </c>
      <c r="N799" s="240" t="str">
        <f>CONCATENATE(LEFT(L799,3),"0")</f>
        <v>1690</v>
      </c>
      <c r="O799" s="30">
        <f>L799-K799</f>
        <v>4</v>
      </c>
      <c r="P799" s="27">
        <v>0</v>
      </c>
      <c r="Q799" s="27">
        <v>0</v>
      </c>
      <c r="T799" s="35" t="s">
        <v>103</v>
      </c>
      <c r="U799" s="104">
        <v>51.0167</v>
      </c>
      <c r="V799" s="124">
        <v>4.4667000000000003</v>
      </c>
      <c r="W799" s="32">
        <v>0</v>
      </c>
      <c r="X799" s="33">
        <v>0</v>
      </c>
      <c r="Y799" s="127">
        <v>0</v>
      </c>
      <c r="Z799" s="133"/>
      <c r="AN799" s="189"/>
      <c r="AY799">
        <v>1</v>
      </c>
      <c r="AZ799" s="162">
        <f>IF(AND(K799&lt;=1570,L799&gt;=1540),1,0)</f>
        <v>0</v>
      </c>
      <c r="BA799" s="162">
        <f>IF(AND(K799&lt;=1608,L799&gt;=1571),1,0)</f>
        <v>0</v>
      </c>
      <c r="BB799" s="162">
        <f>IF(AND(K799&lt;=1621,L799&gt;=1609),1,0)</f>
        <v>0</v>
      </c>
      <c r="BC799" s="162">
        <f>IF(AND(K799&lt;=1648,L799&gt;=1622),1,0)</f>
        <v>0</v>
      </c>
      <c r="BD799" s="162">
        <f>IF(AND(K799&lt;=1680,L799&gt;=1649),1,0)</f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 customFormat="1" ht="15">
      <c r="A800" s="116" t="s">
        <v>3874</v>
      </c>
      <c r="B800" s="116" t="s">
        <v>3875</v>
      </c>
      <c r="C800" s="113" t="s">
        <v>3873</v>
      </c>
      <c r="D800" s="113" t="s">
        <v>4163</v>
      </c>
      <c r="E800" s="113"/>
      <c r="F800" s="66" t="s">
        <v>43</v>
      </c>
      <c r="G800" s="66"/>
      <c r="J800" s="29">
        <v>0</v>
      </c>
      <c r="K800" s="114">
        <v>1694</v>
      </c>
      <c r="L800" s="115">
        <v>1698</v>
      </c>
      <c r="M800" s="240" t="str">
        <f>CONCATENATE(LEFT(K800,3),"0")</f>
        <v>1690</v>
      </c>
      <c r="N800" s="240" t="str">
        <f>CONCATENATE(LEFT(L800,3),"0")</f>
        <v>1690</v>
      </c>
      <c r="O800" s="30">
        <f>L800-K800</f>
        <v>4</v>
      </c>
      <c r="P800" s="27">
        <v>0</v>
      </c>
      <c r="Q800" s="27">
        <v>0</v>
      </c>
      <c r="T800" s="35" t="s">
        <v>103</v>
      </c>
      <c r="U800" s="104">
        <v>51.0167</v>
      </c>
      <c r="V800" s="124">
        <v>4.4667000000000003</v>
      </c>
      <c r="W800" s="32">
        <v>0</v>
      </c>
      <c r="X800" s="33">
        <v>0</v>
      </c>
      <c r="Y800" s="127">
        <v>0</v>
      </c>
      <c r="Z800" s="133"/>
      <c r="AN800" s="189"/>
      <c r="AY800">
        <v>1</v>
      </c>
      <c r="AZ800" s="162">
        <f>IF(AND(K800&lt;=1570,L800&gt;=1540),1,0)</f>
        <v>0</v>
      </c>
      <c r="BA800" s="162">
        <f>IF(AND(K800&lt;=1608,L800&gt;=1571),1,0)</f>
        <v>0</v>
      </c>
      <c r="BB800" s="162">
        <f>IF(AND(K800&lt;=1621,L800&gt;=1609),1,0)</f>
        <v>0</v>
      </c>
      <c r="BC800" s="162">
        <f>IF(AND(K800&lt;=1648,L800&gt;=1622),1,0)</f>
        <v>0</v>
      </c>
      <c r="BD800" s="162">
        <f>IF(AND(K800&lt;=1680,L800&gt;=1649),1,0)</f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 customFormat="1" ht="15">
      <c r="A801" s="116" t="s">
        <v>3877</v>
      </c>
      <c r="B801" s="116" t="s">
        <v>2672</v>
      </c>
      <c r="C801" s="117" t="s">
        <v>3876</v>
      </c>
      <c r="D801" s="113" t="s">
        <v>4163</v>
      </c>
      <c r="E801" s="117"/>
      <c r="F801" s="66" t="s">
        <v>74</v>
      </c>
      <c r="G801" s="66"/>
      <c r="J801" s="29">
        <v>0</v>
      </c>
      <c r="K801" s="114">
        <v>1694</v>
      </c>
      <c r="L801" s="115">
        <v>1698</v>
      </c>
      <c r="M801" s="240" t="str">
        <f>CONCATENATE(LEFT(K801,3),"0")</f>
        <v>1690</v>
      </c>
      <c r="N801" s="240" t="str">
        <f>CONCATENATE(LEFT(L801,3),"0")</f>
        <v>1690</v>
      </c>
      <c r="O801" s="30">
        <f>L801-K801</f>
        <v>4</v>
      </c>
      <c r="P801" s="27">
        <v>0</v>
      </c>
      <c r="Q801" s="27">
        <v>0</v>
      </c>
      <c r="T801" s="35" t="s">
        <v>103</v>
      </c>
      <c r="U801" s="104">
        <v>51.0167</v>
      </c>
      <c r="V801" s="124">
        <v>4.4667000000000003</v>
      </c>
      <c r="W801" s="32">
        <v>0</v>
      </c>
      <c r="X801" s="33">
        <v>0</v>
      </c>
      <c r="Y801" s="127">
        <v>0</v>
      </c>
      <c r="Z801" s="133"/>
      <c r="AN801" s="189"/>
      <c r="AY801">
        <v>1</v>
      </c>
      <c r="AZ801" s="162">
        <f>IF(AND(K801&lt;=1570,L801&gt;=1540),1,0)</f>
        <v>0</v>
      </c>
      <c r="BA801" s="162">
        <f>IF(AND(K801&lt;=1608,L801&gt;=1571),1,0)</f>
        <v>0</v>
      </c>
      <c r="BB801" s="162">
        <f>IF(AND(K801&lt;=1621,L801&gt;=1609),1,0)</f>
        <v>0</v>
      </c>
      <c r="BC801" s="162">
        <f>IF(AND(K801&lt;=1648,L801&gt;=1622),1,0)</f>
        <v>0</v>
      </c>
      <c r="BD801" s="162">
        <f>IF(AND(K801&lt;=1680,L801&gt;=1649),1,0)</f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 customFormat="1" ht="15">
      <c r="A802" s="116" t="s">
        <v>3879</v>
      </c>
      <c r="B802" s="116" t="s">
        <v>3183</v>
      </c>
      <c r="C802" s="113" t="s">
        <v>3878</v>
      </c>
      <c r="D802" s="113" t="s">
        <v>4163</v>
      </c>
      <c r="E802" s="113"/>
      <c r="F802" s="66" t="s">
        <v>74</v>
      </c>
      <c r="G802" s="66"/>
      <c r="J802" s="29">
        <v>0</v>
      </c>
      <c r="K802" s="114">
        <v>1695</v>
      </c>
      <c r="L802" s="115">
        <v>1699</v>
      </c>
      <c r="M802" s="240" t="str">
        <f>CONCATENATE(LEFT(K802,3),"0")</f>
        <v>1690</v>
      </c>
      <c r="N802" s="240" t="str">
        <f>CONCATENATE(LEFT(L802,3),"0")</f>
        <v>1690</v>
      </c>
      <c r="O802" s="30">
        <f>L802-K802</f>
        <v>4</v>
      </c>
      <c r="P802" s="27">
        <v>0</v>
      </c>
      <c r="Q802" s="27">
        <v>0</v>
      </c>
      <c r="T802" s="35" t="s">
        <v>103</v>
      </c>
      <c r="U802" s="104">
        <v>51.0167</v>
      </c>
      <c r="V802" s="124">
        <v>4.4667000000000003</v>
      </c>
      <c r="W802" s="32">
        <v>0</v>
      </c>
      <c r="X802" s="33">
        <v>0</v>
      </c>
      <c r="Y802" s="127">
        <v>0</v>
      </c>
      <c r="Z802" s="133"/>
      <c r="AN802" s="189"/>
      <c r="AY802">
        <v>1</v>
      </c>
      <c r="AZ802" s="162">
        <f>IF(AND(K802&lt;=1570,L802&gt;=1540),1,0)</f>
        <v>0</v>
      </c>
      <c r="BA802" s="162">
        <f>IF(AND(K802&lt;=1608,L802&gt;=1571),1,0)</f>
        <v>0</v>
      </c>
      <c r="BB802" s="162">
        <f>IF(AND(K802&lt;=1621,L802&gt;=1609),1,0)</f>
        <v>0</v>
      </c>
      <c r="BC802" s="162">
        <f>IF(AND(K802&lt;=1648,L802&gt;=1622),1,0)</f>
        <v>0</v>
      </c>
      <c r="BD802" s="162">
        <f>IF(AND(K802&lt;=1680,L802&gt;=1649),1,0)</f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 customFormat="1" ht="15">
      <c r="A803" s="116" t="s">
        <v>1177</v>
      </c>
      <c r="B803" s="116" t="s">
        <v>2241</v>
      </c>
      <c r="C803" s="117" t="s">
        <v>3880</v>
      </c>
      <c r="D803" s="113" t="s">
        <v>4163</v>
      </c>
      <c r="E803" s="117"/>
      <c r="F803" s="66" t="s">
        <v>74</v>
      </c>
      <c r="G803" s="66"/>
      <c r="J803" s="29">
        <v>0</v>
      </c>
      <c r="K803" s="114">
        <v>1696</v>
      </c>
      <c r="L803" s="115">
        <v>1700</v>
      </c>
      <c r="M803" s="240" t="str">
        <f>CONCATENATE(LEFT(K803,3),"0")</f>
        <v>1690</v>
      </c>
      <c r="N803" s="240" t="str">
        <f>CONCATENATE(LEFT(L803,3),"0")</f>
        <v>1700</v>
      </c>
      <c r="O803" s="30">
        <f>L803-K803</f>
        <v>4</v>
      </c>
      <c r="P803" s="27">
        <v>0</v>
      </c>
      <c r="Q803" s="27">
        <v>0</v>
      </c>
      <c r="T803" s="35" t="s">
        <v>103</v>
      </c>
      <c r="U803" s="104">
        <v>51.0167</v>
      </c>
      <c r="V803" s="124">
        <v>4.4667000000000003</v>
      </c>
      <c r="W803" s="32">
        <v>0</v>
      </c>
      <c r="X803" s="33">
        <v>0</v>
      </c>
      <c r="Y803" s="127">
        <v>0</v>
      </c>
      <c r="Z803" s="133"/>
      <c r="AN803" s="189"/>
      <c r="AY803">
        <v>1</v>
      </c>
      <c r="AZ803" s="162">
        <f>IF(AND(K803&lt;=1570,L803&gt;=1540),1,0)</f>
        <v>0</v>
      </c>
      <c r="BA803" s="162">
        <f>IF(AND(K803&lt;=1608,L803&gt;=1571),1,0)</f>
        <v>0</v>
      </c>
      <c r="BB803" s="162">
        <f>IF(AND(K803&lt;=1621,L803&gt;=1609),1,0)</f>
        <v>0</v>
      </c>
      <c r="BC803" s="162">
        <f>IF(AND(K803&lt;=1648,L803&gt;=1622),1,0)</f>
        <v>0</v>
      </c>
      <c r="BD803" s="162">
        <f>IF(AND(K803&lt;=1680,L803&gt;=1649),1,0)</f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 customFormat="1" ht="15">
      <c r="A804" s="241" t="s">
        <v>3883</v>
      </c>
      <c r="B804" s="241" t="s">
        <v>3884</v>
      </c>
      <c r="C804" s="263" t="s">
        <v>3882</v>
      </c>
      <c r="D804" s="262" t="s">
        <v>4163</v>
      </c>
      <c r="E804" s="263"/>
      <c r="F804" s="66" t="s">
        <v>43</v>
      </c>
      <c r="G804" s="66"/>
      <c r="J804" s="29">
        <v>0</v>
      </c>
      <c r="K804" s="66" t="s">
        <v>143</v>
      </c>
      <c r="L804" s="119" t="s">
        <v>143</v>
      </c>
      <c r="M804" s="240"/>
      <c r="N804" s="240"/>
      <c r="O804" s="30"/>
      <c r="P804" s="27">
        <v>0</v>
      </c>
      <c r="Q804" s="27">
        <v>0</v>
      </c>
      <c r="S804" s="265"/>
      <c r="T804" s="35" t="s">
        <v>103</v>
      </c>
      <c r="U804" s="104">
        <v>51.0167</v>
      </c>
      <c r="V804" s="124">
        <v>4.4667000000000003</v>
      </c>
      <c r="W804" s="32">
        <v>0</v>
      </c>
      <c r="X804" s="33">
        <v>0</v>
      </c>
      <c r="Y804" s="127">
        <v>0</v>
      </c>
      <c r="Z804" s="133"/>
      <c r="AA804" s="265"/>
      <c r="AD804" s="265"/>
      <c r="AF804" s="265"/>
      <c r="AG804" s="265"/>
      <c r="AI804" s="265"/>
      <c r="AJ804" s="265"/>
      <c r="AL804" s="265"/>
      <c r="AM804" s="265"/>
      <c r="AN804" s="267"/>
      <c r="AT804" s="265"/>
      <c r="AU804" s="265"/>
      <c r="AV804" s="265"/>
      <c r="AW804" s="265"/>
      <c r="AX804" s="265"/>
      <c r="AY804" s="265">
        <v>1</v>
      </c>
      <c r="AZ804" s="162">
        <f>IF(AND(K804&lt;=1570,L804&gt;=1540),1,0)</f>
        <v>0</v>
      </c>
      <c r="BA804" s="162">
        <f>IF(AND(K804&lt;=1608,L804&gt;=1571),1,0)</f>
        <v>0</v>
      </c>
      <c r="BB804" s="162">
        <f>IF(AND(K804&lt;=1621,L804&gt;=1609),1,0)</f>
        <v>0</v>
      </c>
      <c r="BC804" s="162">
        <f>IF(AND(K804&lt;=1648,L804&gt;=1622),1,0)</f>
        <v>0</v>
      </c>
      <c r="BD804" s="162">
        <f>IF(AND(K804&lt;=1680,L804&gt;=1649),1,0)</f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 customFormat="1" ht="15">
      <c r="A805" s="116" t="s">
        <v>3886</v>
      </c>
      <c r="B805" s="116" t="s">
        <v>3887</v>
      </c>
      <c r="C805" s="113" t="s">
        <v>3885</v>
      </c>
      <c r="D805" s="113" t="s">
        <v>4163</v>
      </c>
      <c r="E805" s="113"/>
      <c r="F805" s="66" t="s">
        <v>43</v>
      </c>
      <c r="G805" s="66"/>
      <c r="J805" s="29">
        <v>0</v>
      </c>
      <c r="K805" s="66" t="s">
        <v>143</v>
      </c>
      <c r="L805" s="119" t="s">
        <v>143</v>
      </c>
      <c r="M805" s="240"/>
      <c r="N805" s="240"/>
      <c r="O805" s="30"/>
      <c r="P805" s="27">
        <v>0</v>
      </c>
      <c r="Q805" s="27">
        <v>0</v>
      </c>
      <c r="T805" s="35" t="s">
        <v>103</v>
      </c>
      <c r="U805" s="104">
        <v>51.0167</v>
      </c>
      <c r="V805" s="124">
        <v>4.4667000000000003</v>
      </c>
      <c r="W805" s="32">
        <v>0</v>
      </c>
      <c r="X805" s="33">
        <v>0</v>
      </c>
      <c r="Y805" s="127">
        <v>0</v>
      </c>
      <c r="Z805" s="133"/>
      <c r="AN805" s="189"/>
      <c r="AY805">
        <v>1</v>
      </c>
      <c r="AZ805" s="162">
        <f>IF(AND(K805&lt;=1570,L805&gt;=1540),1,0)</f>
        <v>0</v>
      </c>
      <c r="BA805" s="162">
        <f>IF(AND(K805&lt;=1608,L805&gt;=1571),1,0)</f>
        <v>0</v>
      </c>
      <c r="BB805" s="162">
        <f>IF(AND(K805&lt;=1621,L805&gt;=1609),1,0)</f>
        <v>0</v>
      </c>
      <c r="BC805" s="162">
        <f>IF(AND(K805&lt;=1648,L805&gt;=1622),1,0)</f>
        <v>0</v>
      </c>
      <c r="BD805" s="162">
        <f>IF(AND(K805&lt;=1680,L805&gt;=1649),1,0)</f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 customFormat="1" ht="15">
      <c r="A806" s="99" t="s">
        <v>37</v>
      </c>
      <c r="B806" s="111"/>
      <c r="C806" s="243" t="s">
        <v>38</v>
      </c>
      <c r="D806" s="243" t="s">
        <v>4162</v>
      </c>
      <c r="E806" s="264">
        <v>1</v>
      </c>
      <c r="F806" s="25" t="s">
        <v>39</v>
      </c>
      <c r="G806" s="26"/>
      <c r="H806" s="27"/>
      <c r="I806" s="27"/>
      <c r="J806" s="29">
        <v>1</v>
      </c>
      <c r="K806" s="30">
        <v>1536</v>
      </c>
      <c r="L806" s="30">
        <v>1613</v>
      </c>
      <c r="M806" s="240" t="str">
        <f>CONCATENATE(LEFT(K806,3),"0")</f>
        <v>1530</v>
      </c>
      <c r="N806" s="240" t="str">
        <f>CONCATENATE(LEFT(L806,3),"0")</f>
        <v>1610</v>
      </c>
      <c r="O806" s="30">
        <f>L806-K806+1</f>
        <v>78</v>
      </c>
      <c r="P806" s="27">
        <v>0</v>
      </c>
      <c r="Q806" s="27">
        <v>0</v>
      </c>
      <c r="R806" s="28"/>
      <c r="S806" s="28"/>
      <c r="T806" s="35" t="s">
        <v>103</v>
      </c>
      <c r="U806" s="104">
        <v>51.0167</v>
      </c>
      <c r="V806" s="124">
        <v>4.4667000000000003</v>
      </c>
      <c r="W806" s="32">
        <v>0</v>
      </c>
      <c r="X806" s="33">
        <v>0</v>
      </c>
      <c r="Y806" s="127">
        <v>0</v>
      </c>
      <c r="Z806" s="133"/>
      <c r="AA806" s="35"/>
      <c r="AB806" s="35"/>
      <c r="AC806" s="35"/>
      <c r="AD806" s="35"/>
      <c r="AE806" s="35"/>
      <c r="AF806" s="35"/>
      <c r="AG806" s="35"/>
      <c r="AH806" s="35"/>
      <c r="AI806" s="35"/>
      <c r="AJ806" s="35"/>
      <c r="AK806" s="35"/>
      <c r="AL806" s="35"/>
      <c r="AM806" s="35"/>
      <c r="AN806" s="127"/>
      <c r="AO806" s="38"/>
      <c r="AP806" s="39"/>
      <c r="AQ806" s="39"/>
      <c r="AR806" s="39"/>
      <c r="AS806" s="39"/>
      <c r="AT806" s="253"/>
      <c r="AU806" s="253"/>
      <c r="AV806" s="26"/>
      <c r="AW806" s="26"/>
      <c r="AX806" s="26" t="s">
        <v>40</v>
      </c>
      <c r="AY806" s="26">
        <v>1</v>
      </c>
      <c r="AZ806" s="197">
        <f>IF(AND(K806&lt;=1570,L806&gt;=1540),1,0)</f>
        <v>1</v>
      </c>
      <c r="BA806" s="197">
        <f>IF(AND(K806&lt;=1608,L806&gt;=1571),1,0)</f>
        <v>1</v>
      </c>
      <c r="BB806" s="197">
        <f>IF(AND(K806&lt;=1621,L806&gt;=1609),1,0)</f>
        <v>1</v>
      </c>
      <c r="BC806" s="197">
        <f>IF(AND(K806&lt;=1648,L806&gt;=1622),1,0)</f>
        <v>0</v>
      </c>
      <c r="BD806" s="197">
        <f>IF(AND(K806&lt;=1680,L806&gt;=1649),1,0)</f>
        <v>0</v>
      </c>
      <c r="BE806" s="189">
        <v>0</v>
      </c>
      <c r="BF806" s="189">
        <v>0</v>
      </c>
      <c r="BG806" s="189">
        <v>0</v>
      </c>
      <c r="BH806" s="189">
        <v>0</v>
      </c>
      <c r="BI806" s="189">
        <v>0</v>
      </c>
    </row>
    <row r="807" spans="1:61" customFormat="1" ht="15">
      <c r="A807" s="99" t="s">
        <v>41</v>
      </c>
      <c r="B807" s="111" t="s">
        <v>3894</v>
      </c>
      <c r="C807" s="243" t="s">
        <v>42</v>
      </c>
      <c r="D807" s="243" t="s">
        <v>4162</v>
      </c>
      <c r="E807" s="247">
        <v>1</v>
      </c>
      <c r="F807" s="25" t="s">
        <v>43</v>
      </c>
      <c r="G807" s="26"/>
      <c r="H807" s="27"/>
      <c r="I807" s="27"/>
      <c r="J807" s="29">
        <v>1</v>
      </c>
      <c r="K807" s="30">
        <v>1633</v>
      </c>
      <c r="L807" s="30">
        <v>1639</v>
      </c>
      <c r="M807" s="240" t="str">
        <f>CONCATENATE(LEFT(K807,3),"0")</f>
        <v>1630</v>
      </c>
      <c r="N807" s="240" t="str">
        <f>CONCATENATE(LEFT(L807,3),"0")</f>
        <v>1630</v>
      </c>
      <c r="O807" s="30">
        <f>L807-K807+1</f>
        <v>7</v>
      </c>
      <c r="P807" s="27">
        <v>0</v>
      </c>
      <c r="Q807" s="27">
        <v>0</v>
      </c>
      <c r="R807" s="28"/>
      <c r="S807" s="28"/>
      <c r="T807" s="35" t="s">
        <v>103</v>
      </c>
      <c r="U807" s="104">
        <v>51.0167</v>
      </c>
      <c r="V807" s="124">
        <v>4.4667000000000003</v>
      </c>
      <c r="W807" s="32">
        <v>0</v>
      </c>
      <c r="X807" s="33">
        <v>0</v>
      </c>
      <c r="Y807" s="127">
        <v>0</v>
      </c>
      <c r="Z807" s="133"/>
      <c r="AA807" s="35"/>
      <c r="AB807" s="35"/>
      <c r="AC807" s="35"/>
      <c r="AD807" s="35"/>
      <c r="AE807" s="35"/>
      <c r="AF807" s="35"/>
      <c r="AG807" s="35"/>
      <c r="AH807" s="35"/>
      <c r="AI807" s="35"/>
      <c r="AJ807" s="35"/>
      <c r="AK807" s="35"/>
      <c r="AL807" s="35"/>
      <c r="AM807" s="35"/>
      <c r="AN807" s="127"/>
      <c r="AO807" s="38"/>
      <c r="AP807" s="39"/>
      <c r="AQ807" s="39"/>
      <c r="AR807" s="39"/>
      <c r="AS807" s="39"/>
      <c r="AT807" s="253"/>
      <c r="AU807" s="253"/>
      <c r="AV807" s="26"/>
      <c r="AW807" s="26"/>
      <c r="AX807" s="253" t="s">
        <v>40</v>
      </c>
      <c r="AY807" s="26">
        <v>1</v>
      </c>
      <c r="AZ807" s="197">
        <f>IF(AND(K807&lt;=1570,L807&gt;=1540),1,0)</f>
        <v>0</v>
      </c>
      <c r="BA807" s="197">
        <f>IF(AND(K807&lt;=1608,L807&gt;=1571),1,0)</f>
        <v>0</v>
      </c>
      <c r="BB807" s="197">
        <f>IF(AND(K807&lt;=1621,L807&gt;=1609),1,0)</f>
        <v>0</v>
      </c>
      <c r="BC807" s="197">
        <f>IF(AND(K807&lt;=1648,L807&gt;=1622),1,0)</f>
        <v>1</v>
      </c>
      <c r="BD807" s="197">
        <f>IF(AND(K807&lt;=1680,L807&gt;=1649),1,0)</f>
        <v>0</v>
      </c>
      <c r="BE807" s="189">
        <v>0</v>
      </c>
      <c r="BF807" s="189">
        <v>0</v>
      </c>
      <c r="BG807" s="189">
        <v>0</v>
      </c>
      <c r="BH807" s="189">
        <v>0</v>
      </c>
      <c r="BI807" s="189">
        <v>0</v>
      </c>
    </row>
    <row r="808" spans="1:61" customFormat="1" ht="15">
      <c r="A808" s="99" t="s">
        <v>44</v>
      </c>
      <c r="B808" s="111" t="s">
        <v>2372</v>
      </c>
      <c r="C808" s="243" t="s">
        <v>45</v>
      </c>
      <c r="D808" s="243" t="s">
        <v>4162</v>
      </c>
      <c r="E808" s="247">
        <v>5</v>
      </c>
      <c r="F808" s="25" t="s">
        <v>43</v>
      </c>
      <c r="G808" s="26"/>
      <c r="H808" s="27">
        <v>1</v>
      </c>
      <c r="I808" s="27"/>
      <c r="J808" s="29">
        <v>1</v>
      </c>
      <c r="K808" s="30">
        <v>1607</v>
      </c>
      <c r="L808" s="30">
        <v>1637</v>
      </c>
      <c r="M808" s="240" t="str">
        <f>CONCATENATE(LEFT(K808,3),"0")</f>
        <v>1600</v>
      </c>
      <c r="N808" s="240" t="str">
        <f>CONCATENATE(LEFT(L808,3),"0")</f>
        <v>1630</v>
      </c>
      <c r="O808" s="30">
        <f>L808-K808+1</f>
        <v>31</v>
      </c>
      <c r="P808" s="27">
        <v>1</v>
      </c>
      <c r="Q808" s="27">
        <v>1</v>
      </c>
      <c r="R808" s="28"/>
      <c r="S808" s="28"/>
      <c r="T808" s="35" t="s">
        <v>103</v>
      </c>
      <c r="U808" s="104">
        <v>51.0167</v>
      </c>
      <c r="V808" s="124">
        <v>4.4667000000000003</v>
      </c>
      <c r="W808" s="32">
        <v>0</v>
      </c>
      <c r="X808" s="33">
        <v>0</v>
      </c>
      <c r="Y808" s="127">
        <v>0</v>
      </c>
      <c r="Z808" s="133"/>
      <c r="AA808" s="35"/>
      <c r="AB808" s="35"/>
      <c r="AC808" s="35"/>
      <c r="AD808" s="35"/>
      <c r="AE808" s="35"/>
      <c r="AF808" s="35"/>
      <c r="AG808" s="35"/>
      <c r="AH808" s="35"/>
      <c r="AI808" s="35"/>
      <c r="AJ808" s="35"/>
      <c r="AK808" s="35"/>
      <c r="AL808" s="35"/>
      <c r="AM808" s="35"/>
      <c r="AN808" s="127"/>
      <c r="AO808" s="38"/>
      <c r="AP808" s="39"/>
      <c r="AQ808" s="39"/>
      <c r="AR808" s="39"/>
      <c r="AS808" s="39"/>
      <c r="AT808" s="253"/>
      <c r="AU808" s="253"/>
      <c r="AV808" s="26"/>
      <c r="AW808" s="26"/>
      <c r="AX808" s="253" t="s">
        <v>40</v>
      </c>
      <c r="AY808" s="26">
        <v>1</v>
      </c>
      <c r="AZ808" s="197">
        <f>IF(AND(K808&lt;=1570,L808&gt;=1540),1,0)</f>
        <v>0</v>
      </c>
      <c r="BA808" s="197">
        <f>IF(AND(K808&lt;=1608,L808&gt;=1571),1,0)</f>
        <v>1</v>
      </c>
      <c r="BB808" s="197">
        <f>IF(AND(K808&lt;=1621,L808&gt;=1609),1,0)</f>
        <v>1</v>
      </c>
      <c r="BC808" s="197">
        <f>IF(AND(K808&lt;=1648,L808&gt;=1622),1,0)</f>
        <v>1</v>
      </c>
      <c r="BD808" s="197">
        <f>IF(AND(K808&lt;=1680,L808&gt;=1649),1,0)</f>
        <v>0</v>
      </c>
      <c r="BE808" s="189">
        <v>0</v>
      </c>
      <c r="BF808" s="189">
        <v>0</v>
      </c>
      <c r="BG808" s="189">
        <v>0</v>
      </c>
      <c r="BH808" s="189">
        <v>0</v>
      </c>
      <c r="BI808" s="189">
        <v>0</v>
      </c>
    </row>
    <row r="809" spans="1:61" customFormat="1" ht="15">
      <c r="A809" s="99" t="s">
        <v>46</v>
      </c>
      <c r="B809" s="111" t="s">
        <v>3895</v>
      </c>
      <c r="C809" s="243" t="s">
        <v>47</v>
      </c>
      <c r="D809" s="243" t="s">
        <v>4162</v>
      </c>
      <c r="E809" s="247"/>
      <c r="F809" s="25" t="s">
        <v>43</v>
      </c>
      <c r="G809" s="26" t="s">
        <v>48</v>
      </c>
      <c r="H809" s="27"/>
      <c r="I809" s="27"/>
      <c r="J809" s="29">
        <v>0</v>
      </c>
      <c r="K809" s="190">
        <f>L809-18</f>
        <v>1574</v>
      </c>
      <c r="L809" s="27">
        <v>1592</v>
      </c>
      <c r="M809" s="240" t="str">
        <f>CONCATENATE(LEFT(K809,3),"0")</f>
        <v>1570</v>
      </c>
      <c r="N809" s="240" t="str">
        <f>CONCATENATE(LEFT(L809,3),"0")</f>
        <v>1590</v>
      </c>
      <c r="O809" s="30">
        <f>L809-K809+1</f>
        <v>19</v>
      </c>
      <c r="P809" s="27">
        <v>0</v>
      </c>
      <c r="Q809" s="27">
        <v>0</v>
      </c>
      <c r="R809" s="28"/>
      <c r="S809" s="27">
        <v>1603</v>
      </c>
      <c r="T809" s="35" t="s">
        <v>103</v>
      </c>
      <c r="U809" s="104">
        <v>51.0167</v>
      </c>
      <c r="V809" s="124">
        <v>4.4667000000000003</v>
      </c>
      <c r="W809" s="32">
        <v>1</v>
      </c>
      <c r="X809" s="33">
        <v>1</v>
      </c>
      <c r="Y809" s="127">
        <v>0</v>
      </c>
      <c r="Z809" s="133" t="str">
        <f>CONCATENATE(LEFT(AA809,3),"0")</f>
        <v>1590</v>
      </c>
      <c r="AA809" s="35">
        <v>1592</v>
      </c>
      <c r="AB809" s="25">
        <v>1595</v>
      </c>
      <c r="AC809" s="35" t="s">
        <v>49</v>
      </c>
      <c r="AD809" s="25">
        <v>1596</v>
      </c>
      <c r="AE809" s="25">
        <v>1599</v>
      </c>
      <c r="AF809" s="25" t="s">
        <v>50</v>
      </c>
      <c r="AG809" s="25">
        <v>1600</v>
      </c>
      <c r="AH809" s="25"/>
      <c r="AI809" s="25" t="s">
        <v>51</v>
      </c>
      <c r="AJ809" s="35"/>
      <c r="AK809" s="35"/>
      <c r="AL809" s="35"/>
      <c r="AM809" s="35"/>
      <c r="AN809" s="252" t="str">
        <f>AI809</f>
        <v>Amsterdam</v>
      </c>
      <c r="AO809" s="38"/>
      <c r="AP809" s="39"/>
      <c r="AQ809" s="39"/>
      <c r="AR809" s="39"/>
      <c r="AS809" s="39"/>
      <c r="AT809" s="253"/>
      <c r="AU809" s="253"/>
      <c r="AV809" s="26"/>
      <c r="AW809" s="26"/>
      <c r="AX809" s="253" t="s">
        <v>52</v>
      </c>
      <c r="AY809" s="26">
        <v>1</v>
      </c>
      <c r="AZ809" s="197">
        <f>IF(AND(K809&lt;=1570,L809&gt;=1540),1,0)</f>
        <v>0</v>
      </c>
      <c r="BA809" s="197">
        <f>IF(AND(K809&lt;=1608,L809&gt;=1571),1,0)</f>
        <v>1</v>
      </c>
      <c r="BB809" s="197">
        <f>IF(AND(K809&lt;=1621,L809&gt;=1609),1,0)</f>
        <v>0</v>
      </c>
      <c r="BC809" s="197">
        <f>IF(AND(K809&lt;=1648,L809&gt;=1622),1,0)</f>
        <v>0</v>
      </c>
      <c r="BD809" s="197">
        <f>IF(AND(K809&lt;=1680,L809&gt;=1649),1,0)</f>
        <v>0</v>
      </c>
      <c r="BE809" s="189">
        <v>0</v>
      </c>
      <c r="BF809" s="189">
        <v>1</v>
      </c>
      <c r="BG809" s="189">
        <v>0</v>
      </c>
      <c r="BH809" s="189">
        <v>0</v>
      </c>
      <c r="BI809" s="189">
        <v>0</v>
      </c>
    </row>
    <row r="810" spans="1:61" customFormat="1" ht="15">
      <c r="A810" s="99" t="s">
        <v>53</v>
      </c>
      <c r="B810" s="111" t="s">
        <v>3896</v>
      </c>
      <c r="C810" s="243" t="s">
        <v>54</v>
      </c>
      <c r="D810" s="243" t="s">
        <v>4162</v>
      </c>
      <c r="E810" s="247"/>
      <c r="F810" s="25" t="s">
        <v>43</v>
      </c>
      <c r="G810" s="26"/>
      <c r="H810" s="27"/>
      <c r="I810" s="27"/>
      <c r="J810" s="29">
        <v>0</v>
      </c>
      <c r="K810" s="28"/>
      <c r="L810" s="28"/>
      <c r="M810" s="240"/>
      <c r="N810" s="240"/>
      <c r="O810" s="30"/>
      <c r="P810" s="27">
        <v>0</v>
      </c>
      <c r="Q810" s="27">
        <v>0</v>
      </c>
      <c r="R810" s="28"/>
      <c r="S810" s="28"/>
      <c r="T810" s="35" t="s">
        <v>103</v>
      </c>
      <c r="U810" s="104">
        <v>51.0167</v>
      </c>
      <c r="V810" s="124">
        <v>4.4667000000000003</v>
      </c>
      <c r="W810" s="32">
        <v>0</v>
      </c>
      <c r="X810" s="33">
        <v>0</v>
      </c>
      <c r="Y810" s="127">
        <v>0</v>
      </c>
      <c r="Z810" s="133"/>
      <c r="AA810" s="35"/>
      <c r="AB810" s="35"/>
      <c r="AC810" s="35"/>
      <c r="AD810" s="35"/>
      <c r="AE810" s="35"/>
      <c r="AF810" s="35"/>
      <c r="AG810" s="35"/>
      <c r="AH810" s="35"/>
      <c r="AI810" s="35"/>
      <c r="AJ810" s="35"/>
      <c r="AK810" s="35"/>
      <c r="AL810" s="35"/>
      <c r="AM810" s="35"/>
      <c r="AN810" s="127"/>
      <c r="AO810" s="38"/>
      <c r="AP810" s="39"/>
      <c r="AQ810" s="39"/>
      <c r="AR810" s="39"/>
      <c r="AS810" s="39"/>
      <c r="AT810" s="253"/>
      <c r="AU810" s="253"/>
      <c r="AV810" s="26"/>
      <c r="AW810" s="26"/>
      <c r="AX810" s="253" t="s">
        <v>55</v>
      </c>
      <c r="AY810" s="26">
        <v>1</v>
      </c>
      <c r="AZ810" s="197">
        <f>IF(AND(K810&lt;=1570,L810&gt;=1540),1,0)</f>
        <v>0</v>
      </c>
      <c r="BA810" s="197">
        <f>IF(AND(K810&lt;=1608,L810&gt;=1571),1,0)</f>
        <v>0</v>
      </c>
      <c r="BB810" s="197">
        <f>IF(AND(K810&lt;=1621,L810&gt;=1609),1,0)</f>
        <v>0</v>
      </c>
      <c r="BC810" s="197">
        <f>IF(AND(K810&lt;=1648,L810&gt;=1622),1,0)</f>
        <v>0</v>
      </c>
      <c r="BD810" s="197">
        <f>IF(AND(K810&lt;=1680,L810&gt;=1649),1,0)</f>
        <v>0</v>
      </c>
      <c r="BE810" s="189">
        <v>0</v>
      </c>
      <c r="BF810" s="189">
        <v>0</v>
      </c>
      <c r="BG810" s="189">
        <v>0</v>
      </c>
      <c r="BH810" s="189">
        <v>0</v>
      </c>
      <c r="BI810" s="189">
        <v>0</v>
      </c>
    </row>
    <row r="811" spans="1:61" customFormat="1" ht="15">
      <c r="A811" s="99" t="s">
        <v>56</v>
      </c>
      <c r="B811" s="111" t="s">
        <v>3897</v>
      </c>
      <c r="C811" s="243" t="s">
        <v>57</v>
      </c>
      <c r="D811" s="243" t="s">
        <v>4162</v>
      </c>
      <c r="E811" s="247"/>
      <c r="F811" s="25" t="s">
        <v>43</v>
      </c>
      <c r="G811" s="26"/>
      <c r="H811" s="27"/>
      <c r="I811" s="27"/>
      <c r="J811" s="29">
        <v>0</v>
      </c>
      <c r="K811" s="190">
        <f>R811+18</f>
        <v>1588</v>
      </c>
      <c r="L811" s="27">
        <v>1599</v>
      </c>
      <c r="M811" s="240" t="str">
        <f>CONCATENATE(LEFT(K811,3),"0")</f>
        <v>1580</v>
      </c>
      <c r="N811" s="240" t="str">
        <f>CONCATENATE(LEFT(L811,3),"0")</f>
        <v>1590</v>
      </c>
      <c r="O811" s="30">
        <f>L811-K811+1</f>
        <v>12</v>
      </c>
      <c r="P811" s="27">
        <v>0</v>
      </c>
      <c r="Q811" s="27">
        <v>0</v>
      </c>
      <c r="R811" s="28" t="s">
        <v>58</v>
      </c>
      <c r="S811" s="28" t="s">
        <v>59</v>
      </c>
      <c r="T811" s="35" t="s">
        <v>103</v>
      </c>
      <c r="U811" s="104">
        <v>51.0167</v>
      </c>
      <c r="V811" s="124">
        <v>4.4667000000000003</v>
      </c>
      <c r="W811" s="32">
        <v>1</v>
      </c>
      <c r="X811" s="33">
        <v>1</v>
      </c>
      <c r="Y811" s="127">
        <v>0</v>
      </c>
      <c r="Z811" s="133" t="str">
        <f>CONCATENATE(LEFT(AA811,3),"0")</f>
        <v>1590</v>
      </c>
      <c r="AA811" s="35">
        <v>1599</v>
      </c>
      <c r="AB811" s="35"/>
      <c r="AC811" s="35" t="s">
        <v>60</v>
      </c>
      <c r="AD811" s="35"/>
      <c r="AE811" s="35"/>
      <c r="AF811" s="35"/>
      <c r="AG811" s="35"/>
      <c r="AH811" s="35"/>
      <c r="AI811" s="35"/>
      <c r="AJ811" s="35"/>
      <c r="AK811" s="35"/>
      <c r="AL811" s="35"/>
      <c r="AM811" s="35"/>
      <c r="AN811" s="252" t="str">
        <f>AC811</f>
        <v>Brussels</v>
      </c>
      <c r="AO811" s="38"/>
      <c r="AP811" s="39"/>
      <c r="AQ811" s="39"/>
      <c r="AR811" s="39"/>
      <c r="AS811" s="39"/>
      <c r="AT811" s="253"/>
      <c r="AU811" s="253"/>
      <c r="AV811" s="26"/>
      <c r="AW811" s="26"/>
      <c r="AX811" s="253" t="s">
        <v>55</v>
      </c>
      <c r="AY811" s="26">
        <v>1</v>
      </c>
      <c r="AZ811" s="197">
        <f>IF(AND(K811&lt;=1570,L811&gt;=1540),1,0)</f>
        <v>0</v>
      </c>
      <c r="BA811" s="197">
        <f>IF(AND(K811&lt;=1608,L811&gt;=1571),1,0)</f>
        <v>1</v>
      </c>
      <c r="BB811" s="197">
        <f>IF(AND(K811&lt;=1621,L811&gt;=1609),1,0)</f>
        <v>0</v>
      </c>
      <c r="BC811" s="197">
        <f>IF(AND(K811&lt;=1648,L811&gt;=1622),1,0)</f>
        <v>0</v>
      </c>
      <c r="BD811" s="197">
        <f>IF(AND(K811&lt;=1680,L811&gt;=1649),1,0)</f>
        <v>0</v>
      </c>
      <c r="BE811" s="189">
        <v>0</v>
      </c>
      <c r="BF811" s="189">
        <v>1</v>
      </c>
      <c r="BG811" s="189">
        <v>0</v>
      </c>
      <c r="BH811" s="189">
        <v>0</v>
      </c>
      <c r="BI811" s="189">
        <v>0</v>
      </c>
    </row>
    <row r="812" spans="1:61" customFormat="1" ht="15">
      <c r="A812" s="99" t="s">
        <v>61</v>
      </c>
      <c r="B812" s="111" t="s">
        <v>3898</v>
      </c>
      <c r="C812" s="243" t="s">
        <v>62</v>
      </c>
      <c r="D812" s="243" t="s">
        <v>4162</v>
      </c>
      <c r="E812" s="247"/>
      <c r="F812" s="25" t="s">
        <v>43</v>
      </c>
      <c r="G812" s="26"/>
      <c r="H812" s="27"/>
      <c r="I812" s="27"/>
      <c r="J812" s="29">
        <v>0</v>
      </c>
      <c r="K812" s="190">
        <f>L812-18</f>
        <v>1562</v>
      </c>
      <c r="L812" s="28">
        <v>1580</v>
      </c>
      <c r="M812" s="240" t="str">
        <f>CONCATENATE(LEFT(K812,3),"0")</f>
        <v>1560</v>
      </c>
      <c r="N812" s="240" t="str">
        <f>CONCATENATE(LEFT(L812,3),"0")</f>
        <v>1580</v>
      </c>
      <c r="O812" s="30">
        <f>L812-K812+1</f>
        <v>19</v>
      </c>
      <c r="P812" s="27">
        <v>0</v>
      </c>
      <c r="Q812" s="27">
        <v>0</v>
      </c>
      <c r="R812" s="28"/>
      <c r="S812" s="28"/>
      <c r="T812" s="35" t="s">
        <v>103</v>
      </c>
      <c r="U812" s="104">
        <v>51.0167</v>
      </c>
      <c r="V812" s="124">
        <v>4.4667000000000003</v>
      </c>
      <c r="W812" s="32">
        <v>1</v>
      </c>
      <c r="X812" s="33">
        <v>1</v>
      </c>
      <c r="Y812" s="127">
        <v>0</v>
      </c>
      <c r="Z812" s="133" t="str">
        <f>CONCATENATE(LEFT(AA812,3),"0")</f>
        <v>1580</v>
      </c>
      <c r="AA812" s="35">
        <v>1580</v>
      </c>
      <c r="AB812" s="35"/>
      <c r="AC812" s="35" t="s">
        <v>63</v>
      </c>
      <c r="AD812" s="35"/>
      <c r="AE812" s="35"/>
      <c r="AF812" s="35"/>
      <c r="AG812" s="35"/>
      <c r="AH812" s="35"/>
      <c r="AI812" s="35"/>
      <c r="AJ812" s="35"/>
      <c r="AK812" s="35"/>
      <c r="AL812" s="35"/>
      <c r="AM812" s="35"/>
      <c r="AN812" s="252" t="str">
        <f>AC812</f>
        <v>Antwerp</v>
      </c>
      <c r="AO812" s="38"/>
      <c r="AP812" s="39"/>
      <c r="AQ812" s="39"/>
      <c r="AR812" s="39"/>
      <c r="AS812" s="49"/>
      <c r="AT812" s="253"/>
      <c r="AU812" s="253"/>
      <c r="AV812" s="26"/>
      <c r="AW812" s="26"/>
      <c r="AX812" s="253" t="s">
        <v>64</v>
      </c>
      <c r="AY812" s="26">
        <v>1</v>
      </c>
      <c r="AZ812" s="197">
        <f>IF(AND(K812&lt;=1570,L812&gt;=1540),1,0)</f>
        <v>1</v>
      </c>
      <c r="BA812" s="197">
        <f>IF(AND(K812&lt;=1608,L812&gt;=1571),1,0)</f>
        <v>1</v>
      </c>
      <c r="BB812" s="197">
        <f>IF(AND(K812&lt;=1621,L812&gt;=1609),1,0)</f>
        <v>0</v>
      </c>
      <c r="BC812" s="197">
        <f>IF(AND(K812&lt;=1648,L812&gt;=1622),1,0)</f>
        <v>0</v>
      </c>
      <c r="BD812" s="197">
        <f>IF(AND(K812&lt;=1680,L812&gt;=1649),1,0)</f>
        <v>0</v>
      </c>
      <c r="BE812" s="189">
        <v>0</v>
      </c>
      <c r="BF812" s="189">
        <v>1</v>
      </c>
      <c r="BG812" s="189">
        <v>0</v>
      </c>
      <c r="BH812" s="189">
        <v>0</v>
      </c>
      <c r="BI812" s="189">
        <v>0</v>
      </c>
    </row>
    <row r="813" spans="1:61" customFormat="1" ht="15">
      <c r="A813" s="99" t="s">
        <v>65</v>
      </c>
      <c r="B813" s="111" t="s">
        <v>3899</v>
      </c>
      <c r="C813" s="243" t="s">
        <v>66</v>
      </c>
      <c r="D813" s="243" t="s">
        <v>4162</v>
      </c>
      <c r="E813" s="247">
        <v>1</v>
      </c>
      <c r="F813" s="25" t="s">
        <v>39</v>
      </c>
      <c r="G813" s="26"/>
      <c r="H813" s="27"/>
      <c r="I813" s="27"/>
      <c r="J813" s="29">
        <v>1</v>
      </c>
      <c r="K813" s="30">
        <v>1559</v>
      </c>
      <c r="L813" s="30">
        <v>1565</v>
      </c>
      <c r="M813" s="240" t="str">
        <f>CONCATENATE(LEFT(K813,3),"0")</f>
        <v>1550</v>
      </c>
      <c r="N813" s="240" t="str">
        <f>CONCATENATE(LEFT(L813,3),"0")</f>
        <v>1560</v>
      </c>
      <c r="O813" s="30">
        <f>L813-K813+1</f>
        <v>7</v>
      </c>
      <c r="P813" s="27">
        <v>0</v>
      </c>
      <c r="Q813" s="27">
        <v>0</v>
      </c>
      <c r="R813" s="28"/>
      <c r="S813" s="28"/>
      <c r="T813" s="35" t="s">
        <v>103</v>
      </c>
      <c r="U813" s="104">
        <v>51.0167</v>
      </c>
      <c r="V813" s="124">
        <v>4.4667000000000003</v>
      </c>
      <c r="W813" s="32">
        <v>0</v>
      </c>
      <c r="X813" s="33">
        <v>0</v>
      </c>
      <c r="Y813" s="127">
        <v>0</v>
      </c>
      <c r="Z813" s="133"/>
      <c r="AA813" s="35"/>
      <c r="AB813" s="35"/>
      <c r="AC813" s="35"/>
      <c r="AD813" s="35"/>
      <c r="AE813" s="35"/>
      <c r="AF813" s="35"/>
      <c r="AG813" s="35"/>
      <c r="AH813" s="35"/>
      <c r="AI813" s="35"/>
      <c r="AJ813" s="35"/>
      <c r="AK813" s="35"/>
      <c r="AL813" s="35"/>
      <c r="AM813" s="35"/>
      <c r="AN813" s="127"/>
      <c r="AO813" s="38"/>
      <c r="AP813" s="39"/>
      <c r="AQ813" s="39"/>
      <c r="AR813" s="39"/>
      <c r="AS813" s="49"/>
      <c r="AT813" s="253"/>
      <c r="AU813" s="253"/>
      <c r="AV813" s="26"/>
      <c r="AW813" s="26"/>
      <c r="AX813" s="253" t="s">
        <v>40</v>
      </c>
      <c r="AY813" s="26">
        <v>1</v>
      </c>
      <c r="AZ813" s="197">
        <f>IF(AND(K813&lt;=1570,L813&gt;=1540),1,0)</f>
        <v>1</v>
      </c>
      <c r="BA813" s="197">
        <f>IF(AND(K813&lt;=1608,L813&gt;=1571),1,0)</f>
        <v>0</v>
      </c>
      <c r="BB813" s="197">
        <f>IF(AND(K813&lt;=1621,L813&gt;=1609),1,0)</f>
        <v>0</v>
      </c>
      <c r="BC813" s="197">
        <f>IF(AND(K813&lt;=1648,L813&gt;=1622),1,0)</f>
        <v>0</v>
      </c>
      <c r="BD813" s="197">
        <f>IF(AND(K813&lt;=1680,L813&gt;=1649),1,0)</f>
        <v>0</v>
      </c>
      <c r="BE813" s="189">
        <v>0</v>
      </c>
      <c r="BF813" s="189">
        <v>0</v>
      </c>
      <c r="BG813" s="189">
        <v>0</v>
      </c>
      <c r="BH813" s="189">
        <v>0</v>
      </c>
      <c r="BI813" s="189">
        <v>0</v>
      </c>
    </row>
    <row r="814" spans="1:61" customFormat="1" ht="15">
      <c r="A814" s="99" t="s">
        <v>67</v>
      </c>
      <c r="B814" s="111" t="s">
        <v>3900</v>
      </c>
      <c r="C814" s="243" t="s">
        <v>68</v>
      </c>
      <c r="D814" s="243" t="s">
        <v>4162</v>
      </c>
      <c r="E814" s="247"/>
      <c r="F814" s="25" t="s">
        <v>43</v>
      </c>
      <c r="G814" s="26"/>
      <c r="H814" s="27"/>
      <c r="I814" s="27"/>
      <c r="J814" s="29">
        <v>0</v>
      </c>
      <c r="K814" s="190">
        <f>L814-18</f>
        <v>1576</v>
      </c>
      <c r="L814" s="27">
        <v>1594</v>
      </c>
      <c r="M814" s="240" t="str">
        <f>CONCATENATE(LEFT(K814,3),"0")</f>
        <v>1570</v>
      </c>
      <c r="N814" s="240" t="str">
        <f>CONCATENATE(LEFT(L814,3),"0")</f>
        <v>1590</v>
      </c>
      <c r="O814" s="30">
        <f>L814-K814+1</f>
        <v>19</v>
      </c>
      <c r="P814" s="27">
        <v>0</v>
      </c>
      <c r="Q814" s="27">
        <v>0</v>
      </c>
      <c r="R814" s="28"/>
      <c r="S814" s="28"/>
      <c r="T814" s="35" t="s">
        <v>103</v>
      </c>
      <c r="U814" s="104">
        <v>51.0167</v>
      </c>
      <c r="V814" s="124">
        <v>4.4667000000000003</v>
      </c>
      <c r="W814" s="32">
        <v>1</v>
      </c>
      <c r="X814" s="33">
        <v>1</v>
      </c>
      <c r="Y814" s="127">
        <v>0</v>
      </c>
      <c r="Z814" s="133" t="str">
        <f>CONCATENATE(LEFT(AA814,3),"0")</f>
        <v>1590</v>
      </c>
      <c r="AA814" s="35">
        <v>1594</v>
      </c>
      <c r="AB814" s="35"/>
      <c r="AC814" s="35" t="s">
        <v>69</v>
      </c>
      <c r="AD814" s="35"/>
      <c r="AE814" s="35"/>
      <c r="AF814" s="35"/>
      <c r="AG814" s="35"/>
      <c r="AH814" s="35"/>
      <c r="AI814" s="35"/>
      <c r="AJ814" s="35"/>
      <c r="AK814" s="35"/>
      <c r="AL814" s="35"/>
      <c r="AM814" s="35"/>
      <c r="AN814" s="252" t="str">
        <f>AC814</f>
        <v>Delft</v>
      </c>
      <c r="AO814" s="38"/>
      <c r="AP814" s="39"/>
      <c r="AQ814" s="39"/>
      <c r="AR814" s="39"/>
      <c r="AS814" s="49"/>
      <c r="AT814" s="253"/>
      <c r="AU814" s="253"/>
      <c r="AV814" s="26"/>
      <c r="AW814" s="26"/>
      <c r="AX814" s="253" t="s">
        <v>55</v>
      </c>
      <c r="AY814" s="26">
        <v>1</v>
      </c>
      <c r="AZ814" s="197">
        <f>IF(AND(K814&lt;=1570,L814&gt;=1540),1,0)</f>
        <v>0</v>
      </c>
      <c r="BA814" s="197">
        <f>IF(AND(K814&lt;=1608,L814&gt;=1571),1,0)</f>
        <v>1</v>
      </c>
      <c r="BB814" s="197">
        <f>IF(AND(K814&lt;=1621,L814&gt;=1609),1,0)</f>
        <v>0</v>
      </c>
      <c r="BC814" s="197">
        <f>IF(AND(K814&lt;=1648,L814&gt;=1622),1,0)</f>
        <v>0</v>
      </c>
      <c r="BD814" s="197">
        <f>IF(AND(K814&lt;=1680,L814&gt;=1649),1,0)</f>
        <v>0</v>
      </c>
      <c r="BE814" s="189">
        <v>0</v>
      </c>
      <c r="BF814" s="189">
        <v>1</v>
      </c>
      <c r="BG814" s="189">
        <v>0</v>
      </c>
      <c r="BH814" s="189">
        <v>0</v>
      </c>
      <c r="BI814" s="189">
        <v>0</v>
      </c>
    </row>
    <row r="815" spans="1:61" customFormat="1" ht="15">
      <c r="A815" s="99" t="s">
        <v>70</v>
      </c>
      <c r="B815" s="111" t="s">
        <v>3901</v>
      </c>
      <c r="C815" s="243" t="s">
        <v>71</v>
      </c>
      <c r="D815" s="243" t="s">
        <v>4162</v>
      </c>
      <c r="E815" s="247">
        <v>1</v>
      </c>
      <c r="F815" s="25" t="s">
        <v>43</v>
      </c>
      <c r="G815" s="26"/>
      <c r="H815" s="27"/>
      <c r="I815" s="27"/>
      <c r="J815" s="29">
        <v>1</v>
      </c>
      <c r="K815" s="30">
        <v>1601</v>
      </c>
      <c r="L815" s="30">
        <v>1607</v>
      </c>
      <c r="M815" s="240" t="str">
        <f>CONCATENATE(LEFT(K815,3),"0")</f>
        <v>1600</v>
      </c>
      <c r="N815" s="240" t="str">
        <f>CONCATENATE(LEFT(L815,3),"0")</f>
        <v>1600</v>
      </c>
      <c r="O815" s="30">
        <f>L815-K815+1</f>
        <v>7</v>
      </c>
      <c r="P815" s="27">
        <v>0</v>
      </c>
      <c r="Q815" s="27">
        <v>0</v>
      </c>
      <c r="R815" s="28"/>
      <c r="S815" s="28"/>
      <c r="T815" s="35" t="s">
        <v>103</v>
      </c>
      <c r="U815" s="104">
        <v>51.0167</v>
      </c>
      <c r="V815" s="124">
        <v>4.4667000000000003</v>
      </c>
      <c r="W815" s="32">
        <v>0</v>
      </c>
      <c r="X815" s="33">
        <v>0</v>
      </c>
      <c r="Y815" s="127">
        <v>0</v>
      </c>
      <c r="Z815" s="133"/>
      <c r="AA815" s="35"/>
      <c r="AB815" s="35"/>
      <c r="AC815" s="35"/>
      <c r="AD815" s="35"/>
      <c r="AE815" s="35"/>
      <c r="AF815" s="35"/>
      <c r="AG815" s="35"/>
      <c r="AH815" s="35"/>
      <c r="AI815" s="35"/>
      <c r="AJ815" s="35"/>
      <c r="AK815" s="35"/>
      <c r="AL815" s="35"/>
      <c r="AM815" s="35"/>
      <c r="AN815" s="127"/>
      <c r="AO815" s="38"/>
      <c r="AP815" s="39"/>
      <c r="AQ815" s="39"/>
      <c r="AR815" s="39"/>
      <c r="AS815" s="49"/>
      <c r="AT815" s="253"/>
      <c r="AU815" s="253"/>
      <c r="AV815" s="26"/>
      <c r="AW815" s="26"/>
      <c r="AX815" s="253" t="s">
        <v>40</v>
      </c>
      <c r="AY815" s="26">
        <v>1</v>
      </c>
      <c r="AZ815" s="197">
        <f>IF(AND(K815&lt;=1570,L815&gt;=1540),1,0)</f>
        <v>0</v>
      </c>
      <c r="BA815" s="197">
        <f>IF(AND(K815&lt;=1608,L815&gt;=1571),1,0)</f>
        <v>1</v>
      </c>
      <c r="BB815" s="197">
        <f>IF(AND(K815&lt;=1621,L815&gt;=1609),1,0)</f>
        <v>0</v>
      </c>
      <c r="BC815" s="197">
        <f>IF(AND(K815&lt;=1648,L815&gt;=1622),1,0)</f>
        <v>0</v>
      </c>
      <c r="BD815" s="197">
        <f>IF(AND(K815&lt;=1680,L815&gt;=1649),1,0)</f>
        <v>0</v>
      </c>
      <c r="BE815" s="189">
        <v>0</v>
      </c>
      <c r="BF815" s="189">
        <v>0</v>
      </c>
      <c r="BG815" s="189">
        <v>0</v>
      </c>
      <c r="BH815" s="189">
        <v>0</v>
      </c>
      <c r="BI815" s="189">
        <v>0</v>
      </c>
    </row>
    <row r="816" spans="1:61" customFormat="1" ht="15">
      <c r="A816" s="99" t="s">
        <v>72</v>
      </c>
      <c r="B816" s="111" t="s">
        <v>3902</v>
      </c>
      <c r="C816" s="243" t="s">
        <v>73</v>
      </c>
      <c r="D816" s="243" t="s">
        <v>4162</v>
      </c>
      <c r="E816" s="247">
        <v>8</v>
      </c>
      <c r="F816" s="50" t="s">
        <v>74</v>
      </c>
      <c r="G816" s="51" t="s">
        <v>75</v>
      </c>
      <c r="H816" s="52"/>
      <c r="I816" s="52"/>
      <c r="J816" s="29">
        <v>1</v>
      </c>
      <c r="K816" s="30">
        <v>1613</v>
      </c>
      <c r="L816" s="30">
        <v>1659</v>
      </c>
      <c r="M816" s="240" t="str">
        <f>CONCATENATE(LEFT(K816,3),"0")</f>
        <v>1610</v>
      </c>
      <c r="N816" s="240" t="str">
        <f>CONCATENATE(LEFT(L816,3),"0")</f>
        <v>1650</v>
      </c>
      <c r="O816" s="30">
        <f>L816-K816+1</f>
        <v>47</v>
      </c>
      <c r="P816" s="27">
        <v>1</v>
      </c>
      <c r="Q816" s="27">
        <v>1</v>
      </c>
      <c r="R816" s="28"/>
      <c r="S816" s="28"/>
      <c r="T816" s="35" t="s">
        <v>103</v>
      </c>
      <c r="U816" s="104">
        <v>51.0167</v>
      </c>
      <c r="V816" s="124">
        <v>4.4667000000000003</v>
      </c>
      <c r="W816" s="32">
        <v>0</v>
      </c>
      <c r="X816" s="33">
        <v>0</v>
      </c>
      <c r="Y816" s="127">
        <v>0</v>
      </c>
      <c r="Z816" s="133"/>
      <c r="AA816" s="35"/>
      <c r="AB816" s="35"/>
      <c r="AC816" s="35"/>
      <c r="AD816" s="35"/>
      <c r="AE816" s="35"/>
      <c r="AF816" s="35"/>
      <c r="AG816" s="35"/>
      <c r="AH816" s="35"/>
      <c r="AI816" s="35"/>
      <c r="AJ816" s="35"/>
      <c r="AK816" s="35"/>
      <c r="AL816" s="35"/>
      <c r="AM816" s="35"/>
      <c r="AN816" s="127"/>
      <c r="AO816" s="38"/>
      <c r="AP816" s="39"/>
      <c r="AQ816" s="39"/>
      <c r="AR816" s="39"/>
      <c r="AS816" s="49"/>
      <c r="AT816" s="253"/>
      <c r="AU816" s="253"/>
      <c r="AV816" s="26"/>
      <c r="AW816" s="26"/>
      <c r="AX816" s="253" t="s">
        <v>40</v>
      </c>
      <c r="AY816" s="26">
        <v>1</v>
      </c>
      <c r="AZ816" s="197">
        <f>IF(AND(K816&lt;=1570,L816&gt;=1540),1,0)</f>
        <v>0</v>
      </c>
      <c r="BA816" s="197">
        <f>IF(AND(K816&lt;=1608,L816&gt;=1571),1,0)</f>
        <v>0</v>
      </c>
      <c r="BB816" s="197">
        <f>IF(AND(K816&lt;=1621,L816&gt;=1609),1,0)</f>
        <v>1</v>
      </c>
      <c r="BC816" s="197">
        <f>IF(AND(K816&lt;=1648,L816&gt;=1622),1,0)</f>
        <v>1</v>
      </c>
      <c r="BD816" s="197">
        <f>IF(AND(K816&lt;=1680,L816&gt;=1649),1,0)</f>
        <v>1</v>
      </c>
      <c r="BE816" s="189">
        <v>0</v>
      </c>
      <c r="BF816" s="189">
        <v>0</v>
      </c>
      <c r="BG816" s="189">
        <v>0</v>
      </c>
      <c r="BH816" s="189">
        <v>0</v>
      </c>
      <c r="BI816" s="189">
        <v>0</v>
      </c>
    </row>
    <row r="817" spans="1:61" customFormat="1" ht="15">
      <c r="A817" s="99" t="s">
        <v>76</v>
      </c>
      <c r="B817" s="111" t="s">
        <v>2275</v>
      </c>
      <c r="C817" s="243" t="s">
        <v>77</v>
      </c>
      <c r="D817" s="243" t="s">
        <v>4162</v>
      </c>
      <c r="E817" s="247"/>
      <c r="F817" s="50" t="s">
        <v>43</v>
      </c>
      <c r="G817" s="51"/>
      <c r="H817" s="52"/>
      <c r="I817" s="52">
        <v>1</v>
      </c>
      <c r="J817" s="29">
        <v>0</v>
      </c>
      <c r="K817" s="53">
        <v>1595</v>
      </c>
      <c r="L817" s="53">
        <v>1605</v>
      </c>
      <c r="M817" s="240" t="str">
        <f>CONCATENATE(LEFT(K817,3),"0")</f>
        <v>1590</v>
      </c>
      <c r="N817" s="240" t="str">
        <f>CONCATENATE(LEFT(L817,3),"0")</f>
        <v>1600</v>
      </c>
      <c r="O817" s="30">
        <f>L817-K817+1</f>
        <v>11</v>
      </c>
      <c r="P817" s="27">
        <v>0</v>
      </c>
      <c r="Q817" s="27">
        <v>0</v>
      </c>
      <c r="R817" s="28"/>
      <c r="S817" s="28"/>
      <c r="T817" s="35" t="s">
        <v>103</v>
      </c>
      <c r="U817" s="104">
        <v>51.0167</v>
      </c>
      <c r="V817" s="124">
        <v>4.4667000000000003</v>
      </c>
      <c r="W817" s="32">
        <v>0</v>
      </c>
      <c r="X817" s="33">
        <v>0</v>
      </c>
      <c r="Y817" s="127">
        <v>0</v>
      </c>
      <c r="Z817" s="133"/>
      <c r="AA817" s="35"/>
      <c r="AB817" s="35"/>
      <c r="AC817" s="35"/>
      <c r="AD817" s="35"/>
      <c r="AE817" s="35"/>
      <c r="AF817" s="35"/>
      <c r="AG817" s="35"/>
      <c r="AH817" s="35"/>
      <c r="AI817" s="35"/>
      <c r="AJ817" s="35"/>
      <c r="AK817" s="35"/>
      <c r="AL817" s="35"/>
      <c r="AM817" s="35"/>
      <c r="AN817" s="127"/>
      <c r="AO817" s="38">
        <v>1</v>
      </c>
      <c r="AP817" s="39" t="s">
        <v>78</v>
      </c>
      <c r="AQ817" s="39"/>
      <c r="AR817" s="39"/>
      <c r="AS817" s="49"/>
      <c r="AT817" s="253"/>
      <c r="AU817" s="253"/>
      <c r="AV817" s="26"/>
      <c r="AW817" s="26"/>
      <c r="AX817" s="253"/>
      <c r="AY817" s="26">
        <v>1</v>
      </c>
      <c r="AZ817" s="197">
        <f>IF(AND(K817&lt;=1570,L817&gt;=1540),1,0)</f>
        <v>0</v>
      </c>
      <c r="BA817" s="197">
        <f>IF(AND(K817&lt;=1608,L817&gt;=1571),1,0)</f>
        <v>1</v>
      </c>
      <c r="BB817" s="197">
        <f>IF(AND(K817&lt;=1621,L817&gt;=1609),1,0)</f>
        <v>0</v>
      </c>
      <c r="BC817" s="197">
        <f>IF(AND(K817&lt;=1648,L817&gt;=1622),1,0)</f>
        <v>0</v>
      </c>
      <c r="BD817" s="197">
        <f>IF(AND(K817&lt;=1680,L817&gt;=1649),1,0)</f>
        <v>0</v>
      </c>
      <c r="BE817" s="189">
        <v>0</v>
      </c>
      <c r="BF817" s="189">
        <v>0</v>
      </c>
      <c r="BG817" s="189">
        <v>0</v>
      </c>
      <c r="BH817" s="189">
        <v>0</v>
      </c>
      <c r="BI817" s="189">
        <v>0</v>
      </c>
    </row>
    <row r="818" spans="1:61" customFormat="1" ht="15">
      <c r="A818" s="99" t="s">
        <v>79</v>
      </c>
      <c r="B818" s="111" t="s">
        <v>1814</v>
      </c>
      <c r="C818" s="243" t="s">
        <v>80</v>
      </c>
      <c r="D818" s="243" t="s">
        <v>4162</v>
      </c>
      <c r="E818" s="247">
        <v>1</v>
      </c>
      <c r="F818" s="25" t="s">
        <v>43</v>
      </c>
      <c r="G818" s="26"/>
      <c r="H818" s="27"/>
      <c r="I818" s="27"/>
      <c r="J818" s="29">
        <v>1</v>
      </c>
      <c r="K818" s="30">
        <v>1563</v>
      </c>
      <c r="L818" s="30">
        <v>1569</v>
      </c>
      <c r="M818" s="240" t="str">
        <f>CONCATENATE(LEFT(K818,3),"0")</f>
        <v>1560</v>
      </c>
      <c r="N818" s="240" t="str">
        <f>CONCATENATE(LEFT(L818,3),"0")</f>
        <v>1560</v>
      </c>
      <c r="O818" s="30">
        <f>L818-K818+1</f>
        <v>7</v>
      </c>
      <c r="P818" s="27">
        <v>0</v>
      </c>
      <c r="Q818" s="27">
        <v>0</v>
      </c>
      <c r="R818" s="28"/>
      <c r="S818" s="28"/>
      <c r="T818" s="35" t="s">
        <v>103</v>
      </c>
      <c r="U818" s="104">
        <v>51.0167</v>
      </c>
      <c r="V818" s="124">
        <v>4.4667000000000003</v>
      </c>
      <c r="W818" s="32">
        <v>0</v>
      </c>
      <c r="X818" s="33">
        <v>0</v>
      </c>
      <c r="Y818" s="127">
        <v>0</v>
      </c>
      <c r="Z818" s="133"/>
      <c r="AA818" s="35"/>
      <c r="AB818" s="35"/>
      <c r="AC818" s="35"/>
      <c r="AD818" s="35"/>
      <c r="AE818" s="35"/>
      <c r="AF818" s="35"/>
      <c r="AG818" s="35"/>
      <c r="AH818" s="35"/>
      <c r="AI818" s="35"/>
      <c r="AJ818" s="35"/>
      <c r="AK818" s="35"/>
      <c r="AL818" s="35"/>
      <c r="AM818" s="35"/>
      <c r="AN818" s="127"/>
      <c r="AO818" s="38"/>
      <c r="AP818" s="39"/>
      <c r="AQ818" s="39"/>
      <c r="AR818" s="39"/>
      <c r="AS818" s="49"/>
      <c r="AT818" s="253"/>
      <c r="AU818" s="253"/>
      <c r="AV818" s="26"/>
      <c r="AW818" s="26"/>
      <c r="AX818" s="253" t="s">
        <v>40</v>
      </c>
      <c r="AY818" s="26">
        <v>1</v>
      </c>
      <c r="AZ818" s="197">
        <f>IF(AND(K818&lt;=1570,L818&gt;=1540),1,0)</f>
        <v>1</v>
      </c>
      <c r="BA818" s="197">
        <f>IF(AND(K818&lt;=1608,L818&gt;=1571),1,0)</f>
        <v>0</v>
      </c>
      <c r="BB818" s="197">
        <f>IF(AND(K818&lt;=1621,L818&gt;=1609),1,0)</f>
        <v>0</v>
      </c>
      <c r="BC818" s="197">
        <f>IF(AND(K818&lt;=1648,L818&gt;=1622),1,0)</f>
        <v>0</v>
      </c>
      <c r="BD818" s="197">
        <f>IF(AND(K818&lt;=1680,L818&gt;=1649),1,0)</f>
        <v>0</v>
      </c>
      <c r="BE818" s="189">
        <v>0</v>
      </c>
      <c r="BF818" s="189">
        <v>0</v>
      </c>
      <c r="BG818" s="189">
        <v>0</v>
      </c>
      <c r="BH818" s="189">
        <v>0</v>
      </c>
      <c r="BI818" s="189">
        <v>0</v>
      </c>
    </row>
    <row r="819" spans="1:61" customFormat="1" ht="15">
      <c r="A819" s="99" t="s">
        <v>81</v>
      </c>
      <c r="B819" s="111" t="s">
        <v>3903</v>
      </c>
      <c r="C819" s="243" t="s">
        <v>82</v>
      </c>
      <c r="D819" s="243" t="s">
        <v>4162</v>
      </c>
      <c r="E819" s="247">
        <v>1</v>
      </c>
      <c r="F819" s="25" t="s">
        <v>39</v>
      </c>
      <c r="G819" s="26"/>
      <c r="H819" s="27"/>
      <c r="I819" s="27"/>
      <c r="J819" s="29">
        <v>1</v>
      </c>
      <c r="K819" s="30">
        <v>1565</v>
      </c>
      <c r="L819" s="30">
        <v>1571</v>
      </c>
      <c r="M819" s="240" t="str">
        <f>CONCATENATE(LEFT(K819,3),"0")</f>
        <v>1560</v>
      </c>
      <c r="N819" s="240" t="str">
        <f>CONCATENATE(LEFT(L819,3),"0")</f>
        <v>1570</v>
      </c>
      <c r="O819" s="30">
        <f>L819-K819+1</f>
        <v>7</v>
      </c>
      <c r="P819" s="27">
        <v>0</v>
      </c>
      <c r="Q819" s="27">
        <v>0</v>
      </c>
      <c r="R819" s="28"/>
      <c r="S819" s="28"/>
      <c r="T819" s="35" t="s">
        <v>103</v>
      </c>
      <c r="U819" s="104">
        <v>51.0167</v>
      </c>
      <c r="V819" s="124">
        <v>4.4667000000000003</v>
      </c>
      <c r="W819" s="32">
        <v>0</v>
      </c>
      <c r="X819" s="33">
        <v>0</v>
      </c>
      <c r="Y819" s="127">
        <v>0</v>
      </c>
      <c r="Z819" s="133"/>
      <c r="AA819" s="35"/>
      <c r="AB819" s="35"/>
      <c r="AC819" s="35"/>
      <c r="AD819" s="35"/>
      <c r="AE819" s="35"/>
      <c r="AF819" s="35"/>
      <c r="AG819" s="35"/>
      <c r="AH819" s="35"/>
      <c r="AI819" s="35"/>
      <c r="AJ819" s="35"/>
      <c r="AK819" s="35"/>
      <c r="AL819" s="35"/>
      <c r="AM819" s="35"/>
      <c r="AN819" s="127"/>
      <c r="AO819" s="38"/>
      <c r="AP819" s="39"/>
      <c r="AQ819" s="39"/>
      <c r="AR819" s="39"/>
      <c r="AS819" s="49"/>
      <c r="AT819" s="253"/>
      <c r="AU819" s="253"/>
      <c r="AV819" s="26"/>
      <c r="AW819" s="26"/>
      <c r="AX819" s="253" t="s">
        <v>40</v>
      </c>
      <c r="AY819" s="26">
        <v>1</v>
      </c>
      <c r="AZ819" s="197">
        <f>IF(AND(K819&lt;=1570,L819&gt;=1540),1,0)</f>
        <v>1</v>
      </c>
      <c r="BA819" s="197">
        <f>IF(AND(K819&lt;=1608,L819&gt;=1571),1,0)</f>
        <v>1</v>
      </c>
      <c r="BB819" s="197">
        <f>IF(AND(K819&lt;=1621,L819&gt;=1609),1,0)</f>
        <v>0</v>
      </c>
      <c r="BC819" s="197">
        <f>IF(AND(K819&lt;=1648,L819&gt;=1622),1,0)</f>
        <v>0</v>
      </c>
      <c r="BD819" s="197">
        <f>IF(AND(K819&lt;=1680,L819&gt;=1649),1,0)</f>
        <v>0</v>
      </c>
      <c r="BE819" s="189">
        <v>0</v>
      </c>
      <c r="BF819" s="189">
        <v>0</v>
      </c>
      <c r="BG819" s="189">
        <v>0</v>
      </c>
      <c r="BH819" s="189">
        <v>0</v>
      </c>
      <c r="BI819" s="189">
        <v>0</v>
      </c>
    </row>
    <row r="820" spans="1:61" customFormat="1" ht="15">
      <c r="A820" s="99" t="s">
        <v>83</v>
      </c>
      <c r="B820" s="111" t="s">
        <v>3904</v>
      </c>
      <c r="C820" s="243" t="s">
        <v>84</v>
      </c>
      <c r="D820" s="243" t="s">
        <v>4162</v>
      </c>
      <c r="E820" s="247"/>
      <c r="F820" s="25" t="s">
        <v>43</v>
      </c>
      <c r="G820" s="26"/>
      <c r="H820" s="27"/>
      <c r="I820" s="27"/>
      <c r="J820" s="29">
        <v>0</v>
      </c>
      <c r="K820" s="28">
        <v>1588</v>
      </c>
      <c r="L820" s="196">
        <f>K820+18</f>
        <v>1606</v>
      </c>
      <c r="M820" s="240" t="str">
        <f>CONCATENATE(LEFT(K820,3),"0")</f>
        <v>1580</v>
      </c>
      <c r="N820" s="240" t="str">
        <f>CONCATENATE(LEFT(L820,3),"0")</f>
        <v>1600</v>
      </c>
      <c r="O820" s="30"/>
      <c r="P820" s="27">
        <v>0</v>
      </c>
      <c r="Q820" s="27">
        <v>0</v>
      </c>
      <c r="R820" s="28"/>
      <c r="S820" s="28"/>
      <c r="T820" s="35" t="s">
        <v>103</v>
      </c>
      <c r="U820" s="104">
        <v>51.0167</v>
      </c>
      <c r="V820" s="124">
        <v>4.4667000000000003</v>
      </c>
      <c r="W820" s="32">
        <v>0</v>
      </c>
      <c r="X820" s="33">
        <v>0</v>
      </c>
      <c r="Y820" s="127">
        <v>0</v>
      </c>
      <c r="Z820" s="133"/>
      <c r="AA820" s="35"/>
      <c r="AB820" s="35"/>
      <c r="AC820" s="35"/>
      <c r="AD820" s="35"/>
      <c r="AE820" s="35"/>
      <c r="AF820" s="35"/>
      <c r="AG820" s="35"/>
      <c r="AH820" s="35"/>
      <c r="AI820" s="35"/>
      <c r="AJ820" s="35"/>
      <c r="AK820" s="35"/>
      <c r="AL820" s="35"/>
      <c r="AM820" s="35"/>
      <c r="AN820" s="127"/>
      <c r="AO820" s="38"/>
      <c r="AP820" s="39"/>
      <c r="AQ820" s="39"/>
      <c r="AR820" s="39"/>
      <c r="AS820" s="49"/>
      <c r="AT820" s="253"/>
      <c r="AU820" s="253"/>
      <c r="AV820" s="26"/>
      <c r="AW820" s="26"/>
      <c r="AX820" s="253" t="s">
        <v>55</v>
      </c>
      <c r="AY820" s="26">
        <v>1</v>
      </c>
      <c r="AZ820" s="197">
        <f>IF(AND(K820&lt;=1570,L820&gt;=1540),1,0)</f>
        <v>0</v>
      </c>
      <c r="BA820" s="197">
        <f>IF(AND(K820&lt;=1608,L820&gt;=1571),1,0)</f>
        <v>1</v>
      </c>
      <c r="BB820" s="197">
        <f>IF(AND(K820&lt;=1621,L820&gt;=1609),1,0)</f>
        <v>0</v>
      </c>
      <c r="BC820" s="197">
        <f>IF(AND(K820&lt;=1648,L820&gt;=1622),1,0)</f>
        <v>0</v>
      </c>
      <c r="BD820" s="197">
        <f>IF(AND(K820&lt;=1680,L820&gt;=1649),1,0)</f>
        <v>0</v>
      </c>
      <c r="BE820" s="189">
        <v>0</v>
      </c>
      <c r="BF820" s="189">
        <v>0</v>
      </c>
      <c r="BG820" s="189">
        <v>0</v>
      </c>
      <c r="BH820" s="189">
        <v>0</v>
      </c>
      <c r="BI820" s="189">
        <v>0</v>
      </c>
    </row>
    <row r="821" spans="1:61" customFormat="1" ht="15">
      <c r="A821" s="99" t="s">
        <v>85</v>
      </c>
      <c r="B821" s="111" t="s">
        <v>3701</v>
      </c>
      <c r="C821" s="243" t="s">
        <v>86</v>
      </c>
      <c r="D821" s="243" t="s">
        <v>4162</v>
      </c>
      <c r="E821" s="247"/>
      <c r="F821" s="25" t="s">
        <v>43</v>
      </c>
      <c r="G821" s="26"/>
      <c r="H821" s="27"/>
      <c r="I821" s="27"/>
      <c r="J821" s="29">
        <v>0</v>
      </c>
      <c r="K821" s="190">
        <f>R821+18</f>
        <v>1670</v>
      </c>
      <c r="L821" s="196">
        <f>K821+18</f>
        <v>1688</v>
      </c>
      <c r="M821" s="240" t="str">
        <f>CONCATENATE(LEFT(K821,3),"0")</f>
        <v>1670</v>
      </c>
      <c r="N821" s="240" t="str">
        <f>CONCATENATE(LEFT(L821,3),"0")</f>
        <v>1680</v>
      </c>
      <c r="O821" s="30"/>
      <c r="P821" s="27">
        <v>0</v>
      </c>
      <c r="Q821" s="27">
        <v>0</v>
      </c>
      <c r="R821" s="28" t="s">
        <v>87</v>
      </c>
      <c r="S821" s="28"/>
      <c r="T821" s="35" t="s">
        <v>103</v>
      </c>
      <c r="U821" s="104">
        <v>51.0167</v>
      </c>
      <c r="V821" s="124">
        <v>4.4667000000000003</v>
      </c>
      <c r="W821" s="32">
        <v>0</v>
      </c>
      <c r="X821" s="33">
        <v>0</v>
      </c>
      <c r="Y821" s="127">
        <v>0</v>
      </c>
      <c r="Z821" s="133"/>
      <c r="AA821" s="35"/>
      <c r="AB821" s="35"/>
      <c r="AC821" s="35"/>
      <c r="AD821" s="35"/>
      <c r="AE821" s="35"/>
      <c r="AF821" s="35"/>
      <c r="AG821" s="35"/>
      <c r="AH821" s="35"/>
      <c r="AI821" s="35"/>
      <c r="AJ821" s="35"/>
      <c r="AK821" s="35"/>
      <c r="AL821" s="35"/>
      <c r="AM821" s="35"/>
      <c r="AN821" s="127"/>
      <c r="AO821" s="38"/>
      <c r="AP821" s="39"/>
      <c r="AQ821" s="39"/>
      <c r="AR821" s="39"/>
      <c r="AS821" s="49"/>
      <c r="AT821" s="26" t="s">
        <v>88</v>
      </c>
      <c r="AU821" s="25" t="s">
        <v>89</v>
      </c>
      <c r="AV821" s="26"/>
      <c r="AW821" s="26"/>
      <c r="AX821" s="253" t="s">
        <v>55</v>
      </c>
      <c r="AY821" s="26">
        <v>1</v>
      </c>
      <c r="AZ821" s="197">
        <f>IF(AND(K821&lt;=1570,L821&gt;=1540),1,0)</f>
        <v>0</v>
      </c>
      <c r="BA821" s="197">
        <f>IF(AND(K821&lt;=1608,L821&gt;=1571),1,0)</f>
        <v>0</v>
      </c>
      <c r="BB821" s="197">
        <f>IF(AND(K821&lt;=1621,L821&gt;=1609),1,0)</f>
        <v>0</v>
      </c>
      <c r="BC821" s="197">
        <f>IF(AND(K821&lt;=1648,L821&gt;=1622),1,0)</f>
        <v>0</v>
      </c>
      <c r="BD821" s="197">
        <f>IF(AND(K821&lt;=1680,L821&gt;=1649),1,0)</f>
        <v>1</v>
      </c>
      <c r="BE821" s="189">
        <v>0</v>
      </c>
      <c r="BF821" s="189">
        <v>0</v>
      </c>
      <c r="BG821" s="189">
        <v>0</v>
      </c>
      <c r="BH821" s="189">
        <v>0</v>
      </c>
      <c r="BI821" s="189">
        <v>0</v>
      </c>
    </row>
    <row r="822" spans="1:61" customFormat="1" ht="15">
      <c r="A822" s="99" t="s">
        <v>90</v>
      </c>
      <c r="B822" s="111" t="s">
        <v>3701</v>
      </c>
      <c r="C822" s="243" t="s">
        <v>91</v>
      </c>
      <c r="D822" s="243" t="s">
        <v>4162</v>
      </c>
      <c r="E822" s="247">
        <v>6</v>
      </c>
      <c r="F822" s="25" t="s">
        <v>43</v>
      </c>
      <c r="G822" s="26"/>
      <c r="H822" s="27"/>
      <c r="I822" s="27"/>
      <c r="J822" s="29">
        <v>1</v>
      </c>
      <c r="K822" s="30">
        <v>1632</v>
      </c>
      <c r="L822" s="30">
        <v>1655</v>
      </c>
      <c r="M822" s="240" t="str">
        <f>CONCATENATE(LEFT(K822,3),"0")</f>
        <v>1630</v>
      </c>
      <c r="N822" s="240" t="str">
        <f>CONCATENATE(LEFT(L822,3),"0")</f>
        <v>1650</v>
      </c>
      <c r="O822" s="30">
        <f>L822-K822+1</f>
        <v>24</v>
      </c>
      <c r="P822" s="27">
        <v>0</v>
      </c>
      <c r="Q822" s="27">
        <v>0</v>
      </c>
      <c r="R822" s="28" t="s">
        <v>92</v>
      </c>
      <c r="S822" s="28" t="s">
        <v>93</v>
      </c>
      <c r="T822" s="35" t="s">
        <v>103</v>
      </c>
      <c r="U822" s="104">
        <v>51.0167</v>
      </c>
      <c r="V822" s="124">
        <v>4.4667000000000003</v>
      </c>
      <c r="W822" s="32">
        <v>0</v>
      </c>
      <c r="X822" s="33">
        <v>0</v>
      </c>
      <c r="Y822" s="127">
        <v>0</v>
      </c>
      <c r="Z822" s="133"/>
      <c r="AA822" s="35"/>
      <c r="AB822" s="35"/>
      <c r="AC822" s="35"/>
      <c r="AD822" s="35"/>
      <c r="AE822" s="35"/>
      <c r="AF822" s="35"/>
      <c r="AG822" s="35"/>
      <c r="AH822" s="35"/>
      <c r="AI822" s="35"/>
      <c r="AJ822" s="35"/>
      <c r="AK822" s="35"/>
      <c r="AL822" s="35"/>
      <c r="AM822" s="35"/>
      <c r="AN822" s="127"/>
      <c r="AO822" s="38">
        <v>1</v>
      </c>
      <c r="AP822" s="55" t="s">
        <v>94</v>
      </c>
      <c r="AQ822" s="39"/>
      <c r="AR822" s="39"/>
      <c r="AS822" s="49"/>
      <c r="AT822" s="26" t="s">
        <v>88</v>
      </c>
      <c r="AU822" s="50" t="s">
        <v>95</v>
      </c>
      <c r="AV822" s="50"/>
      <c r="AW822" s="50"/>
      <c r="AX822" s="253" t="s">
        <v>40</v>
      </c>
      <c r="AY822" s="26">
        <v>1</v>
      </c>
      <c r="AZ822" s="197">
        <f>IF(AND(K822&lt;=1570,L822&gt;=1540),1,0)</f>
        <v>0</v>
      </c>
      <c r="BA822" s="197">
        <f>IF(AND(K822&lt;=1608,L822&gt;=1571),1,0)</f>
        <v>0</v>
      </c>
      <c r="BB822" s="197">
        <f>IF(AND(K822&lt;=1621,L822&gt;=1609),1,0)</f>
        <v>0</v>
      </c>
      <c r="BC822" s="197">
        <f>IF(AND(K822&lt;=1648,L822&gt;=1622),1,0)</f>
        <v>1</v>
      </c>
      <c r="BD822" s="197">
        <f>IF(AND(K822&lt;=1680,L822&gt;=1649),1,0)</f>
        <v>1</v>
      </c>
      <c r="BE822" s="189">
        <v>0</v>
      </c>
      <c r="BF822" s="189">
        <v>0</v>
      </c>
      <c r="BG822" s="189">
        <v>0</v>
      </c>
      <c r="BH822" s="189">
        <v>0</v>
      </c>
      <c r="BI822" s="189">
        <v>0</v>
      </c>
    </row>
    <row r="823" spans="1:61" customFormat="1" ht="15">
      <c r="A823" s="99" t="s">
        <v>96</v>
      </c>
      <c r="B823" s="111" t="s">
        <v>3701</v>
      </c>
      <c r="C823" s="243" t="s">
        <v>97</v>
      </c>
      <c r="D823" s="243" t="s">
        <v>4162</v>
      </c>
      <c r="E823" s="247"/>
      <c r="F823" s="25" t="s">
        <v>43</v>
      </c>
      <c r="G823" s="26"/>
      <c r="H823" s="27"/>
      <c r="I823" s="27"/>
      <c r="J823" s="29">
        <v>0</v>
      </c>
      <c r="K823" s="28">
        <v>1622</v>
      </c>
      <c r="L823" s="28">
        <v>1644</v>
      </c>
      <c r="M823" s="240" t="str">
        <f>CONCATENATE(LEFT(K823,3),"0")</f>
        <v>1620</v>
      </c>
      <c r="N823" s="240" t="str">
        <f>CONCATENATE(LEFT(L823,3),"0")</f>
        <v>1640</v>
      </c>
      <c r="O823" s="30">
        <f>L823-K823+1</f>
        <v>23</v>
      </c>
      <c r="P823" s="27">
        <v>0</v>
      </c>
      <c r="Q823" s="27">
        <v>0</v>
      </c>
      <c r="R823" s="28" t="s">
        <v>98</v>
      </c>
      <c r="S823" s="28" t="s">
        <v>99</v>
      </c>
      <c r="T823" s="35" t="s">
        <v>103</v>
      </c>
      <c r="U823" s="104">
        <v>51.0167</v>
      </c>
      <c r="V823" s="124">
        <v>4.4667000000000003</v>
      </c>
      <c r="W823" s="32">
        <v>0</v>
      </c>
      <c r="X823" s="33">
        <v>0</v>
      </c>
      <c r="Y823" s="127">
        <v>0</v>
      </c>
      <c r="Z823" s="133"/>
      <c r="AA823" s="35"/>
      <c r="AB823" s="35"/>
      <c r="AC823" s="35"/>
      <c r="AD823" s="35"/>
      <c r="AE823" s="35"/>
      <c r="AF823" s="35"/>
      <c r="AG823" s="35"/>
      <c r="AH823" s="35"/>
      <c r="AI823" s="35"/>
      <c r="AJ823" s="35"/>
      <c r="AK823" s="35"/>
      <c r="AL823" s="35"/>
      <c r="AM823" s="35"/>
      <c r="AN823" s="127"/>
      <c r="AO823" s="38"/>
      <c r="AP823" s="39"/>
      <c r="AQ823" s="39"/>
      <c r="AR823" s="39"/>
      <c r="AS823" s="49"/>
      <c r="AT823" s="253"/>
      <c r="AU823" s="253"/>
      <c r="AV823" s="26"/>
      <c r="AW823" s="26"/>
      <c r="AX823" s="253" t="s">
        <v>55</v>
      </c>
      <c r="AY823" s="26">
        <v>1</v>
      </c>
      <c r="AZ823" s="197">
        <f>IF(AND(K823&lt;=1570,L823&gt;=1540),1,0)</f>
        <v>0</v>
      </c>
      <c r="BA823" s="197">
        <f>IF(AND(K823&lt;=1608,L823&gt;=1571),1,0)</f>
        <v>0</v>
      </c>
      <c r="BB823" s="197">
        <f>IF(AND(K823&lt;=1621,L823&gt;=1609),1,0)</f>
        <v>0</v>
      </c>
      <c r="BC823" s="197">
        <f>IF(AND(K823&lt;=1648,L823&gt;=1622),1,0)</f>
        <v>1</v>
      </c>
      <c r="BD823" s="197">
        <f>IF(AND(K823&lt;=1680,L823&gt;=1649),1,0)</f>
        <v>0</v>
      </c>
      <c r="BE823" s="189">
        <v>0</v>
      </c>
      <c r="BF823" s="189">
        <v>0</v>
      </c>
      <c r="BG823" s="189">
        <v>0</v>
      </c>
      <c r="BH823" s="189">
        <v>0</v>
      </c>
      <c r="BI823" s="189">
        <v>0</v>
      </c>
    </row>
    <row r="824" spans="1:61" customFormat="1" ht="15">
      <c r="A824" s="99" t="s">
        <v>100</v>
      </c>
      <c r="B824" s="111" t="s">
        <v>3701</v>
      </c>
      <c r="C824" s="243" t="s">
        <v>101</v>
      </c>
      <c r="D824" s="243" t="s">
        <v>4162</v>
      </c>
      <c r="E824" s="247">
        <v>1</v>
      </c>
      <c r="F824" s="25" t="s">
        <v>43</v>
      </c>
      <c r="G824" s="25"/>
      <c r="H824" s="27">
        <v>1</v>
      </c>
      <c r="I824" s="27"/>
      <c r="J824" s="29">
        <v>1</v>
      </c>
      <c r="K824" s="27">
        <v>1555</v>
      </c>
      <c r="L824" s="28">
        <v>1573</v>
      </c>
      <c r="M824" s="240" t="str">
        <f>CONCATENATE(LEFT(K824,3),"0")</f>
        <v>1550</v>
      </c>
      <c r="N824" s="240" t="str">
        <f>CONCATENATE(LEFT(L824,3),"0")</f>
        <v>1570</v>
      </c>
      <c r="O824" s="30">
        <f>L824-K824+1</f>
        <v>19</v>
      </c>
      <c r="P824" s="27">
        <v>0</v>
      </c>
      <c r="Q824" s="27">
        <v>0</v>
      </c>
      <c r="R824" s="28">
        <v>1526</v>
      </c>
      <c r="S824" s="28">
        <v>1573</v>
      </c>
      <c r="T824" s="35" t="s">
        <v>103</v>
      </c>
      <c r="U824" s="104">
        <v>51.0167</v>
      </c>
      <c r="V824" s="124">
        <v>4.4667000000000003</v>
      </c>
      <c r="W824" s="32">
        <v>0</v>
      </c>
      <c r="X824" s="33">
        <v>1</v>
      </c>
      <c r="Y824" s="127">
        <v>0</v>
      </c>
      <c r="Z824" s="133" t="str">
        <f>CONCATENATE(LEFT(AA824,3),"0")</f>
        <v>1550</v>
      </c>
      <c r="AA824" s="35">
        <v>1554</v>
      </c>
      <c r="AB824" s="35">
        <v>1555</v>
      </c>
      <c r="AC824" s="35" t="s">
        <v>102</v>
      </c>
      <c r="AD824" s="35">
        <v>1555</v>
      </c>
      <c r="AE824" s="35"/>
      <c r="AF824" s="35" t="s">
        <v>103</v>
      </c>
      <c r="AG824" s="35"/>
      <c r="AH824" s="35"/>
      <c r="AI824" s="35"/>
      <c r="AJ824" s="35"/>
      <c r="AK824" s="35"/>
      <c r="AL824" s="35"/>
      <c r="AM824" s="35"/>
      <c r="AN824" s="252" t="str">
        <f>AF824</f>
        <v>Mechelen</v>
      </c>
      <c r="AO824" s="38"/>
      <c r="AP824" s="39"/>
      <c r="AQ824" s="39"/>
      <c r="AR824" s="39"/>
      <c r="AS824" s="49"/>
      <c r="AT824" s="51" t="s">
        <v>104</v>
      </c>
      <c r="AU824" s="50" t="s">
        <v>105</v>
      </c>
      <c r="AV824" s="50"/>
      <c r="AW824" s="50"/>
      <c r="AX824" s="253" t="s">
        <v>106</v>
      </c>
      <c r="AY824" s="26">
        <v>1</v>
      </c>
      <c r="AZ824" s="197">
        <f>IF(AND(K824&lt;=1570,L824&gt;=1540),1,0)</f>
        <v>1</v>
      </c>
      <c r="BA824" s="197">
        <f>IF(AND(K824&lt;=1608,L824&gt;=1571),1,0)</f>
        <v>1</v>
      </c>
      <c r="BB824" s="197">
        <f>IF(AND(K824&lt;=1621,L824&gt;=1609),1,0)</f>
        <v>0</v>
      </c>
      <c r="BC824" s="197">
        <f>IF(AND(K824&lt;=1648,L824&gt;=1622),1,0)</f>
        <v>0</v>
      </c>
      <c r="BD824" s="197">
        <f>IF(AND(K824&lt;=1680,L824&gt;=1649),1,0)</f>
        <v>0</v>
      </c>
      <c r="BE824" s="189">
        <v>1</v>
      </c>
      <c r="BF824" s="189">
        <v>0</v>
      </c>
      <c r="BG824" s="189">
        <v>0</v>
      </c>
      <c r="BH824" s="189">
        <v>0</v>
      </c>
      <c r="BI824" s="189">
        <v>0</v>
      </c>
    </row>
    <row r="825" spans="1:61" customFormat="1" ht="15">
      <c r="A825" s="99" t="s">
        <v>95</v>
      </c>
      <c r="B825" s="111" t="s">
        <v>3701</v>
      </c>
      <c r="C825" s="243" t="s">
        <v>107</v>
      </c>
      <c r="D825" s="243" t="s">
        <v>4162</v>
      </c>
      <c r="E825" s="247">
        <v>10</v>
      </c>
      <c r="F825" s="25" t="s">
        <v>43</v>
      </c>
      <c r="G825" s="25"/>
      <c r="H825" s="27"/>
      <c r="I825" s="27"/>
      <c r="J825" s="29">
        <v>1</v>
      </c>
      <c r="K825" s="28">
        <v>1604</v>
      </c>
      <c r="L825" s="28">
        <v>1669</v>
      </c>
      <c r="M825" s="240" t="str">
        <f>CONCATENATE(LEFT(K825,3),"0")</f>
        <v>1600</v>
      </c>
      <c r="N825" s="240" t="str">
        <f>CONCATENATE(LEFT(L825,3),"0")</f>
        <v>1660</v>
      </c>
      <c r="O825" s="30">
        <f>L825-K825+1</f>
        <v>66</v>
      </c>
      <c r="P825" s="27">
        <v>1</v>
      </c>
      <c r="Q825" s="27">
        <v>1</v>
      </c>
      <c r="R825" s="28" t="s">
        <v>108</v>
      </c>
      <c r="S825" s="28" t="s">
        <v>109</v>
      </c>
      <c r="T825" s="35" t="s">
        <v>103</v>
      </c>
      <c r="U825" s="104">
        <v>51.0167</v>
      </c>
      <c r="V825" s="124">
        <v>4.4667000000000003</v>
      </c>
      <c r="W825" s="32">
        <v>0</v>
      </c>
      <c r="X825" s="33">
        <v>0</v>
      </c>
      <c r="Y825" s="127">
        <v>0</v>
      </c>
      <c r="Z825" s="133"/>
      <c r="AA825" s="35"/>
      <c r="AB825" s="35"/>
      <c r="AC825" s="35"/>
      <c r="AD825" s="35"/>
      <c r="AE825" s="35"/>
      <c r="AF825" s="35"/>
      <c r="AG825" s="35"/>
      <c r="AH825" s="35"/>
      <c r="AI825" s="35"/>
      <c r="AJ825" s="35"/>
      <c r="AK825" s="35"/>
      <c r="AL825" s="35"/>
      <c r="AM825" s="35"/>
      <c r="AN825" s="127"/>
      <c r="AO825" s="38">
        <v>1</v>
      </c>
      <c r="AP825" s="60" t="s">
        <v>110</v>
      </c>
      <c r="AQ825" s="39"/>
      <c r="AR825" s="39"/>
      <c r="AS825" s="49"/>
      <c r="AT825" s="26" t="s">
        <v>104</v>
      </c>
      <c r="AU825" s="50" t="s">
        <v>89</v>
      </c>
      <c r="AV825" s="50" t="s">
        <v>104</v>
      </c>
      <c r="AW825" s="50" t="s">
        <v>90</v>
      </c>
      <c r="AX825" s="253" t="s">
        <v>106</v>
      </c>
      <c r="AY825" s="26">
        <v>1</v>
      </c>
      <c r="AZ825" s="197">
        <f>IF(AND(K825&lt;=1570,L825&gt;=1540),1,0)</f>
        <v>0</v>
      </c>
      <c r="BA825" s="197">
        <f>IF(AND(K825&lt;=1608,L825&gt;=1571),1,0)</f>
        <v>1</v>
      </c>
      <c r="BB825" s="197">
        <f>IF(AND(K825&lt;=1621,L825&gt;=1609),1,0)</f>
        <v>1</v>
      </c>
      <c r="BC825" s="197">
        <f>IF(AND(K825&lt;=1648,L825&gt;=1622),1,0)</f>
        <v>1</v>
      </c>
      <c r="BD825" s="197">
        <f>IF(AND(K825&lt;=1680,L825&gt;=1649),1,0)</f>
        <v>1</v>
      </c>
      <c r="BE825" s="189">
        <v>0</v>
      </c>
      <c r="BF825" s="189">
        <v>0</v>
      </c>
      <c r="BG825" s="189">
        <v>0</v>
      </c>
      <c r="BH825" s="189">
        <v>0</v>
      </c>
      <c r="BI825" s="189">
        <v>0</v>
      </c>
    </row>
    <row r="826" spans="1:61" customFormat="1" ht="15">
      <c r="A826" s="99" t="s">
        <v>89</v>
      </c>
      <c r="B826" s="111" t="s">
        <v>3701</v>
      </c>
      <c r="C826" s="243" t="s">
        <v>111</v>
      </c>
      <c r="D826" s="243" t="s">
        <v>4162</v>
      </c>
      <c r="E826" s="247"/>
      <c r="F826" s="25" t="s">
        <v>43</v>
      </c>
      <c r="G826" s="25"/>
      <c r="H826" s="27"/>
      <c r="I826" s="27"/>
      <c r="J826" s="29">
        <v>0</v>
      </c>
      <c r="K826" s="190">
        <f>R826+18</f>
        <v>1637</v>
      </c>
      <c r="L826" s="196">
        <f>K826+18</f>
        <v>1655</v>
      </c>
      <c r="M826" s="240" t="str">
        <f>CONCATENATE(LEFT(K826,3),"0")</f>
        <v>1630</v>
      </c>
      <c r="N826" s="240" t="str">
        <f>CONCATENATE(LEFT(L826,3),"0")</f>
        <v>1650</v>
      </c>
      <c r="O826" s="30"/>
      <c r="P826" s="27">
        <v>0</v>
      </c>
      <c r="Q826" s="27">
        <v>0</v>
      </c>
      <c r="R826" s="28" t="s">
        <v>112</v>
      </c>
      <c r="S826" s="28"/>
      <c r="T826" s="35" t="s">
        <v>103</v>
      </c>
      <c r="U826" s="104">
        <v>51.0167</v>
      </c>
      <c r="V826" s="124">
        <v>4.4667000000000003</v>
      </c>
      <c r="W826" s="32">
        <v>0</v>
      </c>
      <c r="X826" s="33">
        <v>0</v>
      </c>
      <c r="Y826" s="127">
        <v>0</v>
      </c>
      <c r="Z826" s="133"/>
      <c r="AA826" s="35"/>
      <c r="AB826" s="35"/>
      <c r="AC826" s="35"/>
      <c r="AD826" s="35"/>
      <c r="AE826" s="35"/>
      <c r="AF826" s="35"/>
      <c r="AG826" s="35"/>
      <c r="AH826" s="35"/>
      <c r="AI826" s="35"/>
      <c r="AJ826" s="35"/>
      <c r="AK826" s="35"/>
      <c r="AL826" s="35"/>
      <c r="AM826" s="35"/>
      <c r="AN826" s="127"/>
      <c r="AO826" s="38"/>
      <c r="AP826" s="60"/>
      <c r="AQ826" s="39"/>
      <c r="AR826" s="39"/>
      <c r="AS826" s="49"/>
      <c r="AT826" s="26" t="s">
        <v>104</v>
      </c>
      <c r="AU826" s="50" t="s">
        <v>113</v>
      </c>
      <c r="AV826" s="50" t="s">
        <v>104</v>
      </c>
      <c r="AW826" s="50" t="s">
        <v>85</v>
      </c>
      <c r="AX826" s="253" t="s">
        <v>114</v>
      </c>
      <c r="AY826" s="26">
        <v>1</v>
      </c>
      <c r="AZ826" s="197">
        <f>IF(AND(K826&lt;=1570,L826&gt;=1540),1,0)</f>
        <v>0</v>
      </c>
      <c r="BA826" s="197">
        <f>IF(AND(K826&lt;=1608,L826&gt;=1571),1,0)</f>
        <v>0</v>
      </c>
      <c r="BB826" s="197">
        <f>IF(AND(K826&lt;=1621,L826&gt;=1609),1,0)</f>
        <v>0</v>
      </c>
      <c r="BC826" s="197">
        <f>IF(AND(K826&lt;=1648,L826&gt;=1622),1,0)</f>
        <v>1</v>
      </c>
      <c r="BD826" s="197">
        <f>IF(AND(K826&lt;=1680,L826&gt;=1649),1,0)</f>
        <v>1</v>
      </c>
      <c r="BE826" s="189">
        <v>0</v>
      </c>
      <c r="BF826" s="189">
        <v>0</v>
      </c>
      <c r="BG826" s="189">
        <v>0</v>
      </c>
      <c r="BH826" s="189">
        <v>0</v>
      </c>
      <c r="BI826" s="189">
        <v>0</v>
      </c>
    </row>
    <row r="827" spans="1:61" customFormat="1" ht="15">
      <c r="A827" s="99" t="s">
        <v>115</v>
      </c>
      <c r="B827" s="111" t="s">
        <v>3701</v>
      </c>
      <c r="C827" s="243" t="s">
        <v>116</v>
      </c>
      <c r="D827" s="243" t="s">
        <v>4162</v>
      </c>
      <c r="E827" s="247"/>
      <c r="F827" s="25" t="s">
        <v>43</v>
      </c>
      <c r="G827" s="25"/>
      <c r="H827" s="27"/>
      <c r="I827" s="27"/>
      <c r="J827" s="29">
        <v>0</v>
      </c>
      <c r="K827" s="190">
        <f>R827+18</f>
        <v>1667</v>
      </c>
      <c r="L827" s="196">
        <f>K827+18</f>
        <v>1685</v>
      </c>
      <c r="M827" s="240" t="str">
        <f>CONCATENATE(LEFT(K827,3),"0")</f>
        <v>1660</v>
      </c>
      <c r="N827" s="240" t="str">
        <f>CONCATENATE(LEFT(L827,3),"0")</f>
        <v>1680</v>
      </c>
      <c r="O827" s="30"/>
      <c r="P827" s="27">
        <v>0</v>
      </c>
      <c r="Q827" s="27">
        <v>0</v>
      </c>
      <c r="R827" s="28" t="s">
        <v>117</v>
      </c>
      <c r="S827" s="28"/>
      <c r="T827" s="35" t="s">
        <v>103</v>
      </c>
      <c r="U827" s="104">
        <v>51.0167</v>
      </c>
      <c r="V827" s="124">
        <v>4.4667000000000003</v>
      </c>
      <c r="W827" s="32">
        <v>0</v>
      </c>
      <c r="X827" s="33">
        <v>0</v>
      </c>
      <c r="Y827" s="127">
        <v>0</v>
      </c>
      <c r="Z827" s="133"/>
      <c r="AA827" s="35"/>
      <c r="AB827" s="35"/>
      <c r="AC827" s="35"/>
      <c r="AD827" s="35"/>
      <c r="AE827" s="35"/>
      <c r="AF827" s="35"/>
      <c r="AG827" s="35"/>
      <c r="AH827" s="35"/>
      <c r="AI827" s="35"/>
      <c r="AJ827" s="35"/>
      <c r="AK827" s="35"/>
      <c r="AL827" s="35"/>
      <c r="AM827" s="35"/>
      <c r="AN827" s="127"/>
      <c r="AO827" s="38"/>
      <c r="AP827" s="39"/>
      <c r="AQ827" s="39"/>
      <c r="AR827" s="39"/>
      <c r="AS827" s="49"/>
      <c r="AT827" s="26" t="s">
        <v>88</v>
      </c>
      <c r="AU827" s="50" t="s">
        <v>90</v>
      </c>
      <c r="AV827" s="50"/>
      <c r="AW827" s="50"/>
      <c r="AX827" s="253" t="s">
        <v>114</v>
      </c>
      <c r="AY827" s="26">
        <v>1</v>
      </c>
      <c r="AZ827" s="197">
        <f>IF(AND(K827&lt;=1570,L827&gt;=1540),1,0)</f>
        <v>0</v>
      </c>
      <c r="BA827" s="197">
        <f>IF(AND(K827&lt;=1608,L827&gt;=1571),1,0)</f>
        <v>0</v>
      </c>
      <c r="BB827" s="197">
        <f>IF(AND(K827&lt;=1621,L827&gt;=1609),1,0)</f>
        <v>0</v>
      </c>
      <c r="BC827" s="197">
        <f>IF(AND(K827&lt;=1648,L827&gt;=1622),1,0)</f>
        <v>0</v>
      </c>
      <c r="BD827" s="197">
        <f>IF(AND(K827&lt;=1680,L827&gt;=1649),1,0)</f>
        <v>1</v>
      </c>
      <c r="BE827" s="189">
        <v>0</v>
      </c>
      <c r="BF827" s="189">
        <v>0</v>
      </c>
      <c r="BG827" s="189">
        <v>0</v>
      </c>
      <c r="BH827" s="189">
        <v>0</v>
      </c>
      <c r="BI827" s="189">
        <v>0</v>
      </c>
    </row>
    <row r="828" spans="1:61" customFormat="1" ht="15">
      <c r="A828" s="99" t="s">
        <v>113</v>
      </c>
      <c r="B828" s="111" t="s">
        <v>3701</v>
      </c>
      <c r="C828" s="243" t="s">
        <v>118</v>
      </c>
      <c r="D828" s="243" t="s">
        <v>4162</v>
      </c>
      <c r="E828" s="247"/>
      <c r="F828" s="25" t="s">
        <v>43</v>
      </c>
      <c r="G828" s="25"/>
      <c r="H828" s="27"/>
      <c r="I828" s="27"/>
      <c r="J828" s="29">
        <v>0</v>
      </c>
      <c r="K828" s="190">
        <f>R828+18</f>
        <v>1671</v>
      </c>
      <c r="L828" s="196">
        <f>K828+18</f>
        <v>1689</v>
      </c>
      <c r="M828" s="240" t="str">
        <f>CONCATENATE(LEFT(K828,3),"0")</f>
        <v>1670</v>
      </c>
      <c r="N828" s="240" t="str">
        <f>CONCATENATE(LEFT(L828,3),"0")</f>
        <v>1680</v>
      </c>
      <c r="O828" s="30"/>
      <c r="P828" s="27">
        <v>0</v>
      </c>
      <c r="Q828" s="27">
        <v>0</v>
      </c>
      <c r="R828" s="28" t="s">
        <v>119</v>
      </c>
      <c r="S828" s="28"/>
      <c r="T828" s="35" t="s">
        <v>103</v>
      </c>
      <c r="U828" s="104">
        <v>51.0167</v>
      </c>
      <c r="V828" s="124">
        <v>4.4667000000000003</v>
      </c>
      <c r="W828" s="32">
        <v>0</v>
      </c>
      <c r="X828" s="33">
        <v>0</v>
      </c>
      <c r="Y828" s="127">
        <v>0</v>
      </c>
      <c r="Z828" s="133"/>
      <c r="AA828" s="35"/>
      <c r="AB828" s="35"/>
      <c r="AC828" s="35"/>
      <c r="AD828" s="35"/>
      <c r="AE828" s="35"/>
      <c r="AF828" s="35"/>
      <c r="AG828" s="35"/>
      <c r="AH828" s="35"/>
      <c r="AI828" s="35"/>
      <c r="AJ828" s="35"/>
      <c r="AK828" s="35"/>
      <c r="AL828" s="35"/>
      <c r="AM828" s="35"/>
      <c r="AN828" s="127"/>
      <c r="AO828" s="38"/>
      <c r="AP828" s="39"/>
      <c r="AQ828" s="39"/>
      <c r="AR828" s="39"/>
      <c r="AS828" s="49"/>
      <c r="AT828" s="253"/>
      <c r="AU828" s="253"/>
      <c r="AV828" s="26"/>
      <c r="AW828" s="26"/>
      <c r="AX828" s="253" t="s">
        <v>114</v>
      </c>
      <c r="AY828" s="26">
        <v>1</v>
      </c>
      <c r="AZ828" s="197">
        <f>IF(AND(K828&lt;=1570,L828&gt;=1540),1,0)</f>
        <v>0</v>
      </c>
      <c r="BA828" s="197">
        <f>IF(AND(K828&lt;=1608,L828&gt;=1571),1,0)</f>
        <v>0</v>
      </c>
      <c r="BB828" s="197">
        <f>IF(AND(K828&lt;=1621,L828&gt;=1609),1,0)</f>
        <v>0</v>
      </c>
      <c r="BC828" s="197">
        <f>IF(AND(K828&lt;=1648,L828&gt;=1622),1,0)</f>
        <v>0</v>
      </c>
      <c r="BD828" s="197">
        <f>IF(AND(K828&lt;=1680,L828&gt;=1649),1,0)</f>
        <v>1</v>
      </c>
      <c r="BE828" s="189">
        <v>0</v>
      </c>
      <c r="BF828" s="189">
        <v>0</v>
      </c>
      <c r="BG828" s="189">
        <v>0</v>
      </c>
      <c r="BH828" s="189">
        <v>0</v>
      </c>
      <c r="BI828" s="189">
        <v>0</v>
      </c>
    </row>
    <row r="829" spans="1:61" customFormat="1" ht="15">
      <c r="A829" s="99" t="s">
        <v>120</v>
      </c>
      <c r="B829" s="111" t="s">
        <v>3701</v>
      </c>
      <c r="C829" s="243" t="s">
        <v>121</v>
      </c>
      <c r="D829" s="243" t="s">
        <v>4162</v>
      </c>
      <c r="E829" s="247">
        <v>2</v>
      </c>
      <c r="F829" s="25" t="s">
        <v>43</v>
      </c>
      <c r="G829" s="26"/>
      <c r="H829" s="27"/>
      <c r="I829" s="27"/>
      <c r="J829" s="29">
        <v>1</v>
      </c>
      <c r="K829" s="53">
        <v>1651</v>
      </c>
      <c r="L829" s="27">
        <v>1682</v>
      </c>
      <c r="M829" s="240" t="str">
        <f>CONCATENATE(LEFT(K829,3),"0")</f>
        <v>1650</v>
      </c>
      <c r="N829" s="240" t="str">
        <f>CONCATENATE(LEFT(L829,3),"0")</f>
        <v>1680</v>
      </c>
      <c r="O829" s="30">
        <f>L829-K829+1</f>
        <v>32</v>
      </c>
      <c r="P829" s="27">
        <v>0</v>
      </c>
      <c r="Q829" s="27">
        <v>0</v>
      </c>
      <c r="R829" s="28">
        <v>1634</v>
      </c>
      <c r="S829" s="28">
        <v>1682</v>
      </c>
      <c r="T829" s="35" t="s">
        <v>103</v>
      </c>
      <c r="U829" s="104">
        <v>51.0167</v>
      </c>
      <c r="V829" s="124">
        <v>4.4667000000000003</v>
      </c>
      <c r="W829" s="32">
        <v>0</v>
      </c>
      <c r="X829" s="33">
        <v>0</v>
      </c>
      <c r="Y829" s="127">
        <v>0</v>
      </c>
      <c r="Z829" s="133"/>
      <c r="AA829" s="35"/>
      <c r="AB829" s="35"/>
      <c r="AC829" s="35"/>
      <c r="AD829" s="35"/>
      <c r="AE829" s="35"/>
      <c r="AF829" s="35"/>
      <c r="AG829" s="35"/>
      <c r="AH829" s="35"/>
      <c r="AI829" s="35"/>
      <c r="AJ829" s="35"/>
      <c r="AK829" s="35"/>
      <c r="AL829" s="35"/>
      <c r="AM829" s="35"/>
      <c r="AN829" s="127"/>
      <c r="AO829" s="38">
        <v>1</v>
      </c>
      <c r="AP829" s="49" t="s">
        <v>94</v>
      </c>
      <c r="AQ829" s="39"/>
      <c r="AR829" s="39"/>
      <c r="AS829" s="49"/>
      <c r="AT829" s="26" t="s">
        <v>88</v>
      </c>
      <c r="AU829" s="50" t="s">
        <v>90</v>
      </c>
      <c r="AV829" s="50"/>
      <c r="AW829" s="50"/>
      <c r="AX829" s="253" t="s">
        <v>122</v>
      </c>
      <c r="AY829" s="26">
        <v>1</v>
      </c>
      <c r="AZ829" s="197">
        <f>IF(AND(K829&lt;=1570,L829&gt;=1540),1,0)</f>
        <v>0</v>
      </c>
      <c r="BA829" s="197">
        <f>IF(AND(K829&lt;=1608,L829&gt;=1571),1,0)</f>
        <v>0</v>
      </c>
      <c r="BB829" s="197">
        <f>IF(AND(K829&lt;=1621,L829&gt;=1609),1,0)</f>
        <v>0</v>
      </c>
      <c r="BC829" s="197">
        <f>IF(AND(K829&lt;=1648,L829&gt;=1622),1,0)</f>
        <v>0</v>
      </c>
      <c r="BD829" s="197">
        <f>IF(AND(K829&lt;=1680,L829&gt;=1649),1,0)</f>
        <v>1</v>
      </c>
      <c r="BE829" s="189">
        <v>0</v>
      </c>
      <c r="BF829" s="189">
        <v>0</v>
      </c>
      <c r="BG829" s="189">
        <v>0</v>
      </c>
      <c r="BH829" s="189">
        <v>0</v>
      </c>
      <c r="BI829" s="189">
        <v>0</v>
      </c>
    </row>
    <row r="830" spans="1:61" customFormat="1" ht="15">
      <c r="A830" s="99" t="s">
        <v>105</v>
      </c>
      <c r="B830" s="111" t="s">
        <v>3701</v>
      </c>
      <c r="C830" s="243" t="s">
        <v>123</v>
      </c>
      <c r="D830" s="243" t="s">
        <v>4162</v>
      </c>
      <c r="E830" s="247">
        <v>1</v>
      </c>
      <c r="F830" s="25" t="s">
        <v>43</v>
      </c>
      <c r="G830" s="26"/>
      <c r="H830" s="27"/>
      <c r="I830" s="27"/>
      <c r="J830" s="29">
        <v>1</v>
      </c>
      <c r="K830" s="28">
        <v>1594</v>
      </c>
      <c r="L830" s="28">
        <v>1614</v>
      </c>
      <c r="M830" s="240" t="str">
        <f>CONCATENATE(LEFT(K830,3),"0")</f>
        <v>1590</v>
      </c>
      <c r="N830" s="240" t="str">
        <f>CONCATENATE(LEFT(L830,3),"0")</f>
        <v>1610</v>
      </c>
      <c r="O830" s="30">
        <f>L830-K830+1</f>
        <v>21</v>
      </c>
      <c r="P830" s="27">
        <v>0</v>
      </c>
      <c r="Q830" s="27">
        <v>0</v>
      </c>
      <c r="R830" s="28" t="s">
        <v>124</v>
      </c>
      <c r="S830" s="28">
        <v>1614</v>
      </c>
      <c r="T830" s="35" t="s">
        <v>103</v>
      </c>
      <c r="U830" s="104">
        <v>51.0167</v>
      </c>
      <c r="V830" s="124">
        <v>4.4667000000000003</v>
      </c>
      <c r="W830" s="32">
        <v>0</v>
      </c>
      <c r="X830" s="33">
        <v>0</v>
      </c>
      <c r="Y830" s="127">
        <v>0</v>
      </c>
      <c r="Z830" s="133"/>
      <c r="AA830" s="35"/>
      <c r="AB830" s="35"/>
      <c r="AC830" s="35"/>
      <c r="AD830" s="35"/>
      <c r="AE830" s="35"/>
      <c r="AF830" s="35"/>
      <c r="AG830" s="35"/>
      <c r="AH830" s="35"/>
      <c r="AI830" s="35"/>
      <c r="AJ830" s="35"/>
      <c r="AK830" s="35"/>
      <c r="AL830" s="35"/>
      <c r="AM830" s="35"/>
      <c r="AN830" s="127"/>
      <c r="AO830" s="38"/>
      <c r="AP830" s="39"/>
      <c r="AQ830" s="39"/>
      <c r="AR830" s="39"/>
      <c r="AS830" s="49"/>
      <c r="AT830" s="51" t="s">
        <v>104</v>
      </c>
      <c r="AU830" s="50" t="s">
        <v>95</v>
      </c>
      <c r="AV830" s="50" t="s">
        <v>88</v>
      </c>
      <c r="AW830" s="50" t="s">
        <v>100</v>
      </c>
      <c r="AX830" s="253" t="s">
        <v>114</v>
      </c>
      <c r="AY830" s="26">
        <v>1</v>
      </c>
      <c r="AZ830" s="197">
        <f>IF(AND(K830&lt;=1570,L830&gt;=1540),1,0)</f>
        <v>0</v>
      </c>
      <c r="BA830" s="197">
        <f>IF(AND(K830&lt;=1608,L830&gt;=1571),1,0)</f>
        <v>1</v>
      </c>
      <c r="BB830" s="197">
        <f>IF(AND(K830&lt;=1621,L830&gt;=1609),1,0)</f>
        <v>1</v>
      </c>
      <c r="BC830" s="197">
        <f>IF(AND(K830&lt;=1648,L830&gt;=1622),1,0)</f>
        <v>0</v>
      </c>
      <c r="BD830" s="197">
        <f>IF(AND(K830&lt;=1680,L830&gt;=1649),1,0)</f>
        <v>0</v>
      </c>
      <c r="BE830" s="189">
        <v>0</v>
      </c>
      <c r="BF830" s="189">
        <v>0</v>
      </c>
      <c r="BG830" s="189">
        <v>0</v>
      </c>
      <c r="BH830" s="189">
        <v>0</v>
      </c>
      <c r="BI830" s="189">
        <v>0</v>
      </c>
    </row>
    <row r="831" spans="1:61" customFormat="1" ht="15">
      <c r="A831" s="99" t="s">
        <v>125</v>
      </c>
      <c r="B831" s="111" t="s">
        <v>3905</v>
      </c>
      <c r="C831" s="243" t="s">
        <v>126</v>
      </c>
      <c r="D831" s="243" t="s">
        <v>4162</v>
      </c>
      <c r="E831" s="247">
        <v>1</v>
      </c>
      <c r="F831" s="25" t="s">
        <v>39</v>
      </c>
      <c r="G831" s="26"/>
      <c r="H831" s="27"/>
      <c r="I831" s="27"/>
      <c r="J831" s="29">
        <v>1</v>
      </c>
      <c r="K831" s="30">
        <v>1592</v>
      </c>
      <c r="L831" s="30">
        <v>1598</v>
      </c>
      <c r="M831" s="240" t="str">
        <f>CONCATENATE(LEFT(K831,3),"0")</f>
        <v>1590</v>
      </c>
      <c r="N831" s="240" t="str">
        <f>CONCATENATE(LEFT(L831,3),"0")</f>
        <v>1590</v>
      </c>
      <c r="O831" s="30">
        <f>L831-K831+1</f>
        <v>7</v>
      </c>
      <c r="P831" s="27">
        <v>0</v>
      </c>
      <c r="Q831" s="27">
        <v>0</v>
      </c>
      <c r="R831" s="28"/>
      <c r="S831" s="28"/>
      <c r="T831" s="35" t="s">
        <v>103</v>
      </c>
      <c r="U831" s="104">
        <v>51.0167</v>
      </c>
      <c r="V831" s="124">
        <v>4.4667000000000003</v>
      </c>
      <c r="W831" s="32">
        <v>0</v>
      </c>
      <c r="X831" s="33">
        <v>0</v>
      </c>
      <c r="Y831" s="127">
        <v>0</v>
      </c>
      <c r="Z831" s="133"/>
      <c r="AA831" s="35"/>
      <c r="AB831" s="35"/>
      <c r="AC831" s="35"/>
      <c r="AD831" s="35"/>
      <c r="AE831" s="35"/>
      <c r="AF831" s="35"/>
      <c r="AG831" s="35"/>
      <c r="AH831" s="35"/>
      <c r="AI831" s="35"/>
      <c r="AJ831" s="35"/>
      <c r="AK831" s="35"/>
      <c r="AL831" s="35"/>
      <c r="AM831" s="35"/>
      <c r="AN831" s="127"/>
      <c r="AO831" s="38"/>
      <c r="AP831" s="39"/>
      <c r="AQ831" s="39"/>
      <c r="AR831" s="39"/>
      <c r="AS831" s="49"/>
      <c r="AT831" s="253"/>
      <c r="AU831" s="253"/>
      <c r="AV831" s="26"/>
      <c r="AW831" s="26"/>
      <c r="AX831" s="253" t="s">
        <v>40</v>
      </c>
      <c r="AY831" s="26">
        <v>1</v>
      </c>
      <c r="AZ831" s="197">
        <f>IF(AND(K831&lt;=1570,L831&gt;=1540),1,0)</f>
        <v>0</v>
      </c>
      <c r="BA831" s="197">
        <f>IF(AND(K831&lt;=1608,L831&gt;=1571),1,0)</f>
        <v>1</v>
      </c>
      <c r="BB831" s="197">
        <f>IF(AND(K831&lt;=1621,L831&gt;=1609),1,0)</f>
        <v>0</v>
      </c>
      <c r="BC831" s="197">
        <f>IF(AND(K831&lt;=1648,L831&gt;=1622),1,0)</f>
        <v>0</v>
      </c>
      <c r="BD831" s="197">
        <f>IF(AND(K831&lt;=1680,L831&gt;=1649),1,0)</f>
        <v>0</v>
      </c>
      <c r="BE831" s="189">
        <v>0</v>
      </c>
      <c r="BF831" s="189">
        <v>0</v>
      </c>
      <c r="BG831" s="189">
        <v>0</v>
      </c>
      <c r="BH831" s="189">
        <v>0</v>
      </c>
      <c r="BI831" s="189">
        <v>0</v>
      </c>
    </row>
    <row r="832" spans="1:61" customFormat="1" ht="15">
      <c r="A832" s="99" t="s">
        <v>127</v>
      </c>
      <c r="B832" s="111" t="s">
        <v>3223</v>
      </c>
      <c r="C832" s="243" t="s">
        <v>128</v>
      </c>
      <c r="D832" s="243" t="s">
        <v>4162</v>
      </c>
      <c r="E832" s="247"/>
      <c r="F832" s="25" t="s">
        <v>43</v>
      </c>
      <c r="G832" s="25"/>
      <c r="H832" s="27">
        <v>1</v>
      </c>
      <c r="I832" s="27"/>
      <c r="J832" s="29">
        <v>0</v>
      </c>
      <c r="K832" s="27">
        <v>1544</v>
      </c>
      <c r="L832" s="27">
        <v>1544</v>
      </c>
      <c r="M832" s="240" t="str">
        <f>CONCATENATE(LEFT(K832,3),"0")</f>
        <v>1540</v>
      </c>
      <c r="N832" s="240" t="str">
        <f>CONCATENATE(LEFT(L832,3),"0")</f>
        <v>1540</v>
      </c>
      <c r="O832" s="30">
        <f>L832-K832+1</f>
        <v>1</v>
      </c>
      <c r="P832" s="27">
        <v>0</v>
      </c>
      <c r="Q832" s="27">
        <v>0</v>
      </c>
      <c r="R832" s="28"/>
      <c r="S832" s="28"/>
      <c r="T832" s="35" t="s">
        <v>103</v>
      </c>
      <c r="U832" s="104">
        <v>51.0167</v>
      </c>
      <c r="V832" s="124">
        <v>4.4667000000000003</v>
      </c>
      <c r="W832" s="32">
        <v>0</v>
      </c>
      <c r="X832" s="33">
        <v>1</v>
      </c>
      <c r="Y832" s="127">
        <v>0</v>
      </c>
      <c r="Z832" s="133" t="str">
        <f>CONCATENATE(LEFT(AA832,3),"0")</f>
        <v>1540</v>
      </c>
      <c r="AA832" s="35">
        <v>1544</v>
      </c>
      <c r="AB832" s="25">
        <v>1556</v>
      </c>
      <c r="AC832" s="35" t="s">
        <v>63</v>
      </c>
      <c r="AD832" s="35"/>
      <c r="AE832" s="35"/>
      <c r="AF832" s="35"/>
      <c r="AG832" s="35"/>
      <c r="AH832" s="35"/>
      <c r="AI832" s="35"/>
      <c r="AJ832" s="35"/>
      <c r="AK832" s="35"/>
      <c r="AL832" s="35"/>
      <c r="AM832" s="35"/>
      <c r="AN832" s="252" t="str">
        <f>AC832</f>
        <v>Antwerp</v>
      </c>
      <c r="AO832" s="38"/>
      <c r="AP832" s="39"/>
      <c r="AQ832" s="39"/>
      <c r="AR832" s="39"/>
      <c r="AS832" s="49"/>
      <c r="AT832" s="253"/>
      <c r="AU832" s="253"/>
      <c r="AV832" s="26"/>
      <c r="AW832" s="26"/>
      <c r="AX832" s="253" t="s">
        <v>55</v>
      </c>
      <c r="AY832" s="26">
        <v>1</v>
      </c>
      <c r="AZ832" s="197">
        <f>IF(AND(K832&lt;=1570,L832&gt;=1540),1,0)</f>
        <v>1</v>
      </c>
      <c r="BA832" s="197">
        <f>IF(AND(K832&lt;=1608,L832&gt;=1571),1,0)</f>
        <v>0</v>
      </c>
      <c r="BB832" s="197">
        <f>IF(AND(K832&lt;=1621,L832&gt;=1609),1,0)</f>
        <v>0</v>
      </c>
      <c r="BC832" s="197">
        <f>IF(AND(K832&lt;=1648,L832&gt;=1622),1,0)</f>
        <v>0</v>
      </c>
      <c r="BD832" s="197">
        <f>IF(AND(K832&lt;=1680,L832&gt;=1649),1,0)</f>
        <v>0</v>
      </c>
      <c r="BE832" s="189">
        <v>1</v>
      </c>
      <c r="BF832" s="189">
        <v>0</v>
      </c>
      <c r="BG832" s="189">
        <v>0</v>
      </c>
      <c r="BH832" s="189">
        <v>0</v>
      </c>
      <c r="BI832" s="189">
        <v>0</v>
      </c>
    </row>
    <row r="833" spans="1:61" customFormat="1" ht="15">
      <c r="A833" s="99" t="s">
        <v>129</v>
      </c>
      <c r="B833" s="111" t="s">
        <v>3223</v>
      </c>
      <c r="C833" s="243" t="s">
        <v>130</v>
      </c>
      <c r="D833" s="243" t="s">
        <v>4162</v>
      </c>
      <c r="E833" s="247">
        <v>3</v>
      </c>
      <c r="F833" s="25" t="s">
        <v>43</v>
      </c>
      <c r="G833" s="26"/>
      <c r="H833" s="27"/>
      <c r="I833" s="27"/>
      <c r="J833" s="29">
        <v>1</v>
      </c>
      <c r="K833" s="30">
        <v>1553</v>
      </c>
      <c r="L833" s="30">
        <v>1567</v>
      </c>
      <c r="M833" s="240" t="str">
        <f>CONCATENATE(LEFT(K833,3),"0")</f>
        <v>1550</v>
      </c>
      <c r="N833" s="240" t="str">
        <f>CONCATENATE(LEFT(L833,3),"0")</f>
        <v>1560</v>
      </c>
      <c r="O833" s="30">
        <f>L833-K833+1</f>
        <v>15</v>
      </c>
      <c r="P833" s="27">
        <v>0</v>
      </c>
      <c r="Q833" s="27">
        <v>0</v>
      </c>
      <c r="R833" s="28"/>
      <c r="S833" s="28"/>
      <c r="T833" s="35" t="s">
        <v>103</v>
      </c>
      <c r="U833" s="104">
        <v>51.0167</v>
      </c>
      <c r="V833" s="124">
        <v>4.4667000000000003</v>
      </c>
      <c r="W833" s="32">
        <v>0</v>
      </c>
      <c r="X833" s="33">
        <v>0</v>
      </c>
      <c r="Y833" s="127">
        <v>0</v>
      </c>
      <c r="Z833" s="133"/>
      <c r="AA833" s="35"/>
      <c r="AB833" s="35"/>
      <c r="AC833" s="35"/>
      <c r="AD833" s="35"/>
      <c r="AE833" s="35"/>
      <c r="AF833" s="35"/>
      <c r="AG833" s="35"/>
      <c r="AH833" s="35"/>
      <c r="AI833" s="35"/>
      <c r="AJ833" s="35"/>
      <c r="AK833" s="35"/>
      <c r="AL833" s="35"/>
      <c r="AM833" s="35"/>
      <c r="AN833" s="127"/>
      <c r="AO833" s="38"/>
      <c r="AP833" s="39"/>
      <c r="AQ833" s="39"/>
      <c r="AR833" s="39"/>
      <c r="AS833" s="49"/>
      <c r="AT833" s="253"/>
      <c r="AU833" s="253"/>
      <c r="AV833" s="26"/>
      <c r="AW833" s="26"/>
      <c r="AX833" s="253" t="s">
        <v>40</v>
      </c>
      <c r="AY833" s="26">
        <v>1</v>
      </c>
      <c r="AZ833" s="197">
        <f>IF(AND(K833&lt;=1570,L833&gt;=1540),1,0)</f>
        <v>1</v>
      </c>
      <c r="BA833" s="197">
        <f>IF(AND(K833&lt;=1608,L833&gt;=1571),1,0)</f>
        <v>0</v>
      </c>
      <c r="BB833" s="197">
        <f>IF(AND(K833&lt;=1621,L833&gt;=1609),1,0)</f>
        <v>0</v>
      </c>
      <c r="BC833" s="197">
        <f>IF(AND(K833&lt;=1648,L833&gt;=1622),1,0)</f>
        <v>0</v>
      </c>
      <c r="BD833" s="197">
        <f>IF(AND(K833&lt;=1680,L833&gt;=1649),1,0)</f>
        <v>0</v>
      </c>
      <c r="BE833" s="189">
        <v>0</v>
      </c>
      <c r="BF833" s="189">
        <v>0</v>
      </c>
      <c r="BG833" s="189">
        <v>0</v>
      </c>
      <c r="BH833" s="189">
        <v>0</v>
      </c>
      <c r="BI833" s="189">
        <v>0</v>
      </c>
    </row>
    <row r="834" spans="1:61" customFormat="1" ht="15">
      <c r="A834" s="99" t="s">
        <v>131</v>
      </c>
      <c r="B834" s="111" t="s">
        <v>3223</v>
      </c>
      <c r="C834" s="243" t="s">
        <v>132</v>
      </c>
      <c r="D834" s="243" t="s">
        <v>4162</v>
      </c>
      <c r="E834" s="247">
        <v>1</v>
      </c>
      <c r="F834" s="25" t="s">
        <v>43</v>
      </c>
      <c r="G834" s="26"/>
      <c r="H834" s="27"/>
      <c r="I834" s="27"/>
      <c r="J834" s="29">
        <v>1</v>
      </c>
      <c r="K834" s="30">
        <v>1568</v>
      </c>
      <c r="L834" s="30">
        <v>1574</v>
      </c>
      <c r="M834" s="240" t="str">
        <f>CONCATENATE(LEFT(K834,3),"0")</f>
        <v>1560</v>
      </c>
      <c r="N834" s="240" t="str">
        <f>CONCATENATE(LEFT(L834,3),"0")</f>
        <v>1570</v>
      </c>
      <c r="O834" s="30">
        <f>L834-K834+1</f>
        <v>7</v>
      </c>
      <c r="P834" s="27">
        <v>0</v>
      </c>
      <c r="Q834" s="27">
        <v>0</v>
      </c>
      <c r="R834" s="28"/>
      <c r="S834" s="28"/>
      <c r="T834" s="35" t="s">
        <v>103</v>
      </c>
      <c r="U834" s="104">
        <v>51.0167</v>
      </c>
      <c r="V834" s="124">
        <v>4.4667000000000003</v>
      </c>
      <c r="W834" s="32">
        <v>0</v>
      </c>
      <c r="X834" s="33">
        <v>0</v>
      </c>
      <c r="Y834" s="127">
        <v>0</v>
      </c>
      <c r="Z834" s="133"/>
      <c r="AA834" s="35"/>
      <c r="AB834" s="35"/>
      <c r="AC834" s="35"/>
      <c r="AD834" s="35"/>
      <c r="AE834" s="35"/>
      <c r="AF834" s="35"/>
      <c r="AG834" s="35"/>
      <c r="AH834" s="35"/>
      <c r="AI834" s="35"/>
      <c r="AJ834" s="35"/>
      <c r="AK834" s="35"/>
      <c r="AL834" s="35"/>
      <c r="AM834" s="35"/>
      <c r="AN834" s="127"/>
      <c r="AO834" s="38"/>
      <c r="AP834" s="39"/>
      <c r="AQ834" s="39"/>
      <c r="AR834" s="39"/>
      <c r="AS834" s="49"/>
      <c r="AT834" s="253"/>
      <c r="AU834" s="253"/>
      <c r="AV834" s="26"/>
      <c r="AW834" s="26"/>
      <c r="AX834" s="253" t="s">
        <v>40</v>
      </c>
      <c r="AY834" s="26">
        <v>1</v>
      </c>
      <c r="AZ834" s="197">
        <f>IF(AND(K834&lt;=1570,L834&gt;=1540),1,0)</f>
        <v>1</v>
      </c>
      <c r="BA834" s="197">
        <f>IF(AND(K834&lt;=1608,L834&gt;=1571),1,0)</f>
        <v>1</v>
      </c>
      <c r="BB834" s="197">
        <f>IF(AND(K834&lt;=1621,L834&gt;=1609),1,0)</f>
        <v>0</v>
      </c>
      <c r="BC834" s="197">
        <f>IF(AND(K834&lt;=1648,L834&gt;=1622),1,0)</f>
        <v>0</v>
      </c>
      <c r="BD834" s="197">
        <f>IF(AND(K834&lt;=1680,L834&gt;=1649),1,0)</f>
        <v>0</v>
      </c>
      <c r="BE834" s="189">
        <v>0</v>
      </c>
      <c r="BF834" s="189">
        <v>0</v>
      </c>
      <c r="BG834" s="189">
        <v>0</v>
      </c>
      <c r="BH834" s="189">
        <v>0</v>
      </c>
      <c r="BI834" s="189">
        <v>0</v>
      </c>
    </row>
    <row r="835" spans="1:61" customFormat="1" ht="15">
      <c r="A835" s="99" t="s">
        <v>133</v>
      </c>
      <c r="B835" s="111" t="s">
        <v>3223</v>
      </c>
      <c r="C835" s="243" t="s">
        <v>134</v>
      </c>
      <c r="D835" s="243" t="s">
        <v>4162</v>
      </c>
      <c r="E835" s="247"/>
      <c r="F835" s="25" t="s">
        <v>43</v>
      </c>
      <c r="G835" s="25"/>
      <c r="H835" s="27">
        <v>1</v>
      </c>
      <c r="I835" s="27"/>
      <c r="J835" s="29">
        <v>0</v>
      </c>
      <c r="K835" s="28">
        <v>1542</v>
      </c>
      <c r="L835" s="28">
        <v>1600</v>
      </c>
      <c r="M835" s="240" t="str">
        <f>CONCATENATE(LEFT(K835,3),"0")</f>
        <v>1540</v>
      </c>
      <c r="N835" s="240" t="str">
        <f>CONCATENATE(LEFT(L835,3),"0")</f>
        <v>1600</v>
      </c>
      <c r="O835" s="30">
        <f>L835-K835+1</f>
        <v>59</v>
      </c>
      <c r="P835" s="27">
        <v>0</v>
      </c>
      <c r="Q835" s="27">
        <v>0</v>
      </c>
      <c r="R835" s="28" t="s">
        <v>135</v>
      </c>
      <c r="S835" s="28" t="s">
        <v>136</v>
      </c>
      <c r="T835" s="35" t="s">
        <v>103</v>
      </c>
      <c r="U835" s="104">
        <v>51.0167</v>
      </c>
      <c r="V835" s="124">
        <v>4.4667000000000003</v>
      </c>
      <c r="W835" s="32">
        <v>0</v>
      </c>
      <c r="X835" s="33">
        <v>0</v>
      </c>
      <c r="Y835" s="127">
        <v>0</v>
      </c>
      <c r="Z835" s="133"/>
      <c r="AA835" s="35"/>
      <c r="AB835" s="35"/>
      <c r="AC835" s="35"/>
      <c r="AD835" s="35"/>
      <c r="AE835" s="35"/>
      <c r="AF835" s="35"/>
      <c r="AG835" s="35"/>
      <c r="AH835" s="35"/>
      <c r="AI835" s="35"/>
      <c r="AJ835" s="35"/>
      <c r="AK835" s="35"/>
      <c r="AL835" s="35"/>
      <c r="AM835" s="35"/>
      <c r="AN835" s="127"/>
      <c r="AO835" s="38"/>
      <c r="AP835" s="39"/>
      <c r="AQ835" s="39"/>
      <c r="AR835" s="39"/>
      <c r="AS835" s="49"/>
      <c r="AT835" s="253"/>
      <c r="AU835" s="253"/>
      <c r="AV835" s="26"/>
      <c r="AW835" s="26"/>
      <c r="AX835" s="253" t="s">
        <v>55</v>
      </c>
      <c r="AY835" s="26">
        <v>1</v>
      </c>
      <c r="AZ835" s="197">
        <f>IF(AND(K835&lt;=1570,L835&gt;=1540),1,0)</f>
        <v>1</v>
      </c>
      <c r="BA835" s="197">
        <f>IF(AND(K835&lt;=1608,L835&gt;=1571),1,0)</f>
        <v>1</v>
      </c>
      <c r="BB835" s="197">
        <f>IF(AND(K835&lt;=1621,L835&gt;=1609),1,0)</f>
        <v>0</v>
      </c>
      <c r="BC835" s="197">
        <f>IF(AND(K835&lt;=1648,L835&gt;=1622),1,0)</f>
        <v>0</v>
      </c>
      <c r="BD835" s="197">
        <f>IF(AND(K835&lt;=1680,L835&gt;=1649),1,0)</f>
        <v>0</v>
      </c>
      <c r="BE835" s="189">
        <v>0</v>
      </c>
      <c r="BF835" s="189">
        <v>0</v>
      </c>
      <c r="BG835" s="189">
        <v>0</v>
      </c>
      <c r="BH835" s="189">
        <v>0</v>
      </c>
      <c r="BI835" s="189">
        <v>0</v>
      </c>
    </row>
    <row r="836" spans="1:61" customFormat="1" ht="15">
      <c r="A836" s="99" t="s">
        <v>137</v>
      </c>
      <c r="B836" s="111" t="s">
        <v>3223</v>
      </c>
      <c r="C836" s="243" t="s">
        <v>138</v>
      </c>
      <c r="D836" s="243" t="s">
        <v>4162</v>
      </c>
      <c r="E836" s="247">
        <v>2</v>
      </c>
      <c r="F836" s="25" t="s">
        <v>43</v>
      </c>
      <c r="G836" s="26"/>
      <c r="H836" s="27"/>
      <c r="I836" s="27"/>
      <c r="J836" s="29">
        <v>1</v>
      </c>
      <c r="K836" s="30">
        <v>1571</v>
      </c>
      <c r="L836" s="28">
        <v>1580</v>
      </c>
      <c r="M836" s="240" t="str">
        <f>CONCATENATE(LEFT(K836,3),"0")</f>
        <v>1570</v>
      </c>
      <c r="N836" s="240" t="str">
        <f>CONCATENATE(LEFT(L836,3),"0")</f>
        <v>1580</v>
      </c>
      <c r="O836" s="30">
        <f>L836-K836+1</f>
        <v>10</v>
      </c>
      <c r="P836" s="27">
        <v>0</v>
      </c>
      <c r="Q836" s="27">
        <v>0</v>
      </c>
      <c r="R836" s="28"/>
      <c r="S836" s="28"/>
      <c r="T836" s="35" t="s">
        <v>103</v>
      </c>
      <c r="U836" s="104">
        <v>51.0167</v>
      </c>
      <c r="V836" s="124">
        <v>4.4667000000000003</v>
      </c>
      <c r="W836" s="32">
        <v>1</v>
      </c>
      <c r="X836" s="33">
        <v>1</v>
      </c>
      <c r="Y836" s="127">
        <v>0</v>
      </c>
      <c r="Z836" s="133" t="str">
        <f>CONCATENATE(LEFT(AA836,3),"0")</f>
        <v>1580</v>
      </c>
      <c r="AA836" s="35">
        <v>1580</v>
      </c>
      <c r="AB836" s="35"/>
      <c r="AC836" s="35" t="s">
        <v>63</v>
      </c>
      <c r="AD836" s="35"/>
      <c r="AE836" s="35"/>
      <c r="AF836" s="35"/>
      <c r="AG836" s="35"/>
      <c r="AH836" s="35"/>
      <c r="AI836" s="35"/>
      <c r="AJ836" s="35"/>
      <c r="AK836" s="35"/>
      <c r="AL836" s="35"/>
      <c r="AM836" s="35"/>
      <c r="AN836" s="252" t="str">
        <f>AC836</f>
        <v>Antwerp</v>
      </c>
      <c r="AO836" s="38"/>
      <c r="AP836" s="39"/>
      <c r="AQ836" s="39"/>
      <c r="AR836" s="39"/>
      <c r="AS836" s="49"/>
      <c r="AT836" s="253"/>
      <c r="AU836" s="253"/>
      <c r="AV836" s="26"/>
      <c r="AW836" s="26"/>
      <c r="AX836" s="253" t="s">
        <v>40</v>
      </c>
      <c r="AY836" s="26">
        <v>1</v>
      </c>
      <c r="AZ836" s="197">
        <f>IF(AND(K836&lt;=1570,L836&gt;=1540),1,0)</f>
        <v>0</v>
      </c>
      <c r="BA836" s="197">
        <f>IF(AND(K836&lt;=1608,L836&gt;=1571),1,0)</f>
        <v>1</v>
      </c>
      <c r="BB836" s="197">
        <f>IF(AND(K836&lt;=1621,L836&gt;=1609),1,0)</f>
        <v>0</v>
      </c>
      <c r="BC836" s="197">
        <f>IF(AND(K836&lt;=1648,L836&gt;=1622),1,0)</f>
        <v>0</v>
      </c>
      <c r="BD836" s="197">
        <f>IF(AND(K836&lt;=1680,L836&gt;=1649),1,0)</f>
        <v>0</v>
      </c>
      <c r="BE836" s="189">
        <v>0</v>
      </c>
      <c r="BF836" s="189">
        <v>1</v>
      </c>
      <c r="BG836" s="189">
        <v>0</v>
      </c>
      <c r="BH836" s="189">
        <v>0</v>
      </c>
      <c r="BI836" s="189">
        <v>0</v>
      </c>
    </row>
    <row r="837" spans="1:61" customFormat="1" ht="15">
      <c r="A837" s="99" t="s">
        <v>139</v>
      </c>
      <c r="B837" s="111" t="s">
        <v>3223</v>
      </c>
      <c r="C837" s="243" t="s">
        <v>140</v>
      </c>
      <c r="D837" s="243" t="s">
        <v>4162</v>
      </c>
      <c r="E837" s="247">
        <v>2</v>
      </c>
      <c r="F837" s="25" t="s">
        <v>43</v>
      </c>
      <c r="G837" s="26"/>
      <c r="H837" s="27"/>
      <c r="I837" s="27"/>
      <c r="J837" s="29">
        <v>1</v>
      </c>
      <c r="K837" s="30">
        <v>1556</v>
      </c>
      <c r="L837" s="30">
        <v>1568</v>
      </c>
      <c r="M837" s="240" t="str">
        <f>CONCATENATE(LEFT(K837,3),"0")</f>
        <v>1550</v>
      </c>
      <c r="N837" s="240" t="str">
        <f>CONCATENATE(LEFT(L837,3),"0")</f>
        <v>1560</v>
      </c>
      <c r="O837" s="30">
        <f>L837-K837+1</f>
        <v>13</v>
      </c>
      <c r="P837" s="27">
        <v>0</v>
      </c>
      <c r="Q837" s="27">
        <v>0</v>
      </c>
      <c r="R837" s="28"/>
      <c r="S837" s="28"/>
      <c r="T837" s="35" t="s">
        <v>103</v>
      </c>
      <c r="U837" s="104">
        <v>51.0167</v>
      </c>
      <c r="V837" s="124">
        <v>4.4667000000000003</v>
      </c>
      <c r="W837" s="32">
        <v>0</v>
      </c>
      <c r="X837" s="33">
        <v>0</v>
      </c>
      <c r="Y837" s="127">
        <v>0</v>
      </c>
      <c r="Z837" s="133"/>
      <c r="AA837" s="35"/>
      <c r="AB837" s="35"/>
      <c r="AC837" s="35"/>
      <c r="AD837" s="35"/>
      <c r="AE837" s="35"/>
      <c r="AF837" s="35"/>
      <c r="AG837" s="35"/>
      <c r="AH837" s="35"/>
      <c r="AI837" s="35"/>
      <c r="AJ837" s="35"/>
      <c r="AK837" s="35"/>
      <c r="AL837" s="35"/>
      <c r="AM837" s="35"/>
      <c r="AN837" s="127"/>
      <c r="AO837" s="38"/>
      <c r="AP837" s="39"/>
      <c r="AQ837" s="39"/>
      <c r="AR837" s="39"/>
      <c r="AS837" s="49"/>
      <c r="AT837" s="253"/>
      <c r="AU837" s="253"/>
      <c r="AV837" s="26"/>
      <c r="AW837" s="26"/>
      <c r="AX837" s="253" t="s">
        <v>40</v>
      </c>
      <c r="AY837" s="26">
        <v>1</v>
      </c>
      <c r="AZ837" s="197">
        <f>IF(AND(K837&lt;=1570,L837&gt;=1540),1,0)</f>
        <v>1</v>
      </c>
      <c r="BA837" s="197">
        <f>IF(AND(K837&lt;=1608,L837&gt;=1571),1,0)</f>
        <v>0</v>
      </c>
      <c r="BB837" s="197">
        <f>IF(AND(K837&lt;=1621,L837&gt;=1609),1,0)</f>
        <v>0</v>
      </c>
      <c r="BC837" s="197">
        <f>IF(AND(K837&lt;=1648,L837&gt;=1622),1,0)</f>
        <v>0</v>
      </c>
      <c r="BD837" s="197">
        <f>IF(AND(K837&lt;=1680,L837&gt;=1649),1,0)</f>
        <v>0</v>
      </c>
      <c r="BE837" s="189">
        <v>0</v>
      </c>
      <c r="BF837" s="189">
        <v>0</v>
      </c>
      <c r="BG837" s="189">
        <v>0</v>
      </c>
      <c r="BH837" s="189">
        <v>0</v>
      </c>
      <c r="BI837" s="189">
        <v>0</v>
      </c>
    </row>
    <row r="838" spans="1:61" customFormat="1" ht="15">
      <c r="A838" s="99" t="s">
        <v>141</v>
      </c>
      <c r="B838" s="111" t="s">
        <v>3906</v>
      </c>
      <c r="C838" s="243" t="s">
        <v>142</v>
      </c>
      <c r="D838" s="243" t="s">
        <v>4162</v>
      </c>
      <c r="E838" s="247"/>
      <c r="F838" s="25" t="s">
        <v>43</v>
      </c>
      <c r="G838" s="26"/>
      <c r="H838" s="27"/>
      <c r="I838" s="27"/>
      <c r="J838" s="29">
        <v>0</v>
      </c>
      <c r="K838" s="196"/>
      <c r="L838" s="27">
        <f>AA838</f>
        <v>1594</v>
      </c>
      <c r="M838" s="240"/>
      <c r="N838" s="240" t="str">
        <f>CONCATENATE(LEFT(L838,3),"0")</f>
        <v>1590</v>
      </c>
      <c r="O838" s="30"/>
      <c r="P838" s="27">
        <v>0</v>
      </c>
      <c r="Q838" s="27">
        <v>0</v>
      </c>
      <c r="R838" s="28"/>
      <c r="S838" s="28" t="s">
        <v>144</v>
      </c>
      <c r="T838" s="35" t="s">
        <v>103</v>
      </c>
      <c r="U838" s="104">
        <v>51.0167</v>
      </c>
      <c r="V838" s="124">
        <v>4.4667000000000003</v>
      </c>
      <c r="W838" s="32">
        <v>1</v>
      </c>
      <c r="X838" s="33">
        <v>1</v>
      </c>
      <c r="Y838" s="127">
        <v>0</v>
      </c>
      <c r="Z838" s="133" t="str">
        <f>CONCATENATE(LEFT(AA838,3),"0")</f>
        <v>1590</v>
      </c>
      <c r="AA838" s="35">
        <v>1594</v>
      </c>
      <c r="AB838" s="35"/>
      <c r="AC838" s="35" t="s">
        <v>51</v>
      </c>
      <c r="AD838" s="35"/>
      <c r="AE838" s="35"/>
      <c r="AF838" s="35"/>
      <c r="AG838" s="35"/>
      <c r="AH838" s="35"/>
      <c r="AI838" s="35"/>
      <c r="AJ838" s="35"/>
      <c r="AK838" s="35"/>
      <c r="AL838" s="35"/>
      <c r="AM838" s="35"/>
      <c r="AN838" s="252" t="str">
        <f>AC838</f>
        <v>Amsterdam</v>
      </c>
      <c r="AO838" s="38"/>
      <c r="AP838" s="39"/>
      <c r="AQ838" s="39"/>
      <c r="AR838" s="39"/>
      <c r="AS838" s="49"/>
      <c r="AT838" s="253"/>
      <c r="AU838" s="253"/>
      <c r="AV838" s="26"/>
      <c r="AW838" s="26"/>
      <c r="AX838" s="253" t="s">
        <v>55</v>
      </c>
      <c r="AY838" s="26">
        <v>1</v>
      </c>
      <c r="AZ838" s="197">
        <f>IF(AND(K838&lt;=1570,L838&gt;=1540),1,0)</f>
        <v>1</v>
      </c>
      <c r="BA838" s="197">
        <f>IF(AND(K838&lt;=1608,L838&gt;=1571),1,0)</f>
        <v>1</v>
      </c>
      <c r="BB838" s="197">
        <f>IF(AND(K838&lt;=1621,L838&gt;=1609),1,0)</f>
        <v>0</v>
      </c>
      <c r="BC838" s="197">
        <f>IF(AND(K838&lt;=1648,L838&gt;=1622),1,0)</f>
        <v>0</v>
      </c>
      <c r="BD838" s="197">
        <f>IF(AND(K838&lt;=1680,L838&gt;=1649),1,0)</f>
        <v>0</v>
      </c>
      <c r="BE838" s="189">
        <v>0</v>
      </c>
      <c r="BF838" s="189">
        <v>1</v>
      </c>
      <c r="BG838" s="189">
        <v>0</v>
      </c>
      <c r="BH838" s="189">
        <v>0</v>
      </c>
      <c r="BI838" s="189">
        <v>0</v>
      </c>
    </row>
    <row r="839" spans="1:61" customFormat="1" ht="15">
      <c r="A839" s="99" t="s">
        <v>145</v>
      </c>
      <c r="B839" s="111" t="s">
        <v>3907</v>
      </c>
      <c r="C839" s="243" t="s">
        <v>146</v>
      </c>
      <c r="D839" s="243" t="s">
        <v>4162</v>
      </c>
      <c r="E839" s="247"/>
      <c r="F839" s="25" t="s">
        <v>43</v>
      </c>
      <c r="G839" s="51" t="s">
        <v>74</v>
      </c>
      <c r="H839" s="52"/>
      <c r="I839" s="52"/>
      <c r="J839" s="29">
        <v>0</v>
      </c>
      <c r="K839" s="28">
        <v>1558</v>
      </c>
      <c r="L839" s="28">
        <v>1581</v>
      </c>
      <c r="M839" s="240" t="str">
        <f>CONCATENATE(LEFT(K839,3),"0")</f>
        <v>1550</v>
      </c>
      <c r="N839" s="240" t="str">
        <f>CONCATENATE(LEFT(L839,3),"0")</f>
        <v>1580</v>
      </c>
      <c r="O839" s="30">
        <f>L839-K839+1</f>
        <v>24</v>
      </c>
      <c r="P839" s="27">
        <v>0</v>
      </c>
      <c r="Q839" s="27">
        <v>0</v>
      </c>
      <c r="R839" s="28"/>
      <c r="S839" s="28"/>
      <c r="T839" s="35" t="s">
        <v>103</v>
      </c>
      <c r="U839" s="104">
        <v>51.0167</v>
      </c>
      <c r="V839" s="124">
        <v>4.4667000000000003</v>
      </c>
      <c r="W839" s="32">
        <v>0</v>
      </c>
      <c r="X839" s="33">
        <v>0</v>
      </c>
      <c r="Y839" s="127">
        <v>0</v>
      </c>
      <c r="Z839" s="133"/>
      <c r="AA839" s="35"/>
      <c r="AB839" s="35"/>
      <c r="AC839" s="35"/>
      <c r="AD839" s="35"/>
      <c r="AE839" s="35"/>
      <c r="AF839" s="35"/>
      <c r="AG839" s="35"/>
      <c r="AH839" s="35"/>
      <c r="AI839" s="35"/>
      <c r="AJ839" s="35"/>
      <c r="AK839" s="35"/>
      <c r="AL839" s="35"/>
      <c r="AM839" s="35"/>
      <c r="AN839" s="127"/>
      <c r="AO839" s="38"/>
      <c r="AP839" s="39"/>
      <c r="AQ839" s="39"/>
      <c r="AR839" s="39"/>
      <c r="AS839" s="49"/>
      <c r="AT839" s="253"/>
      <c r="AU839" s="253"/>
      <c r="AV839" s="26"/>
      <c r="AW839" s="26"/>
      <c r="AX839" s="253" t="s">
        <v>147</v>
      </c>
      <c r="AY839" s="26">
        <v>1</v>
      </c>
      <c r="AZ839" s="197">
        <f>IF(AND(K839&lt;=1570,L839&gt;=1540),1,0)</f>
        <v>1</v>
      </c>
      <c r="BA839" s="197">
        <f>IF(AND(K839&lt;=1608,L839&gt;=1571),1,0)</f>
        <v>1</v>
      </c>
      <c r="BB839" s="197">
        <f>IF(AND(K839&lt;=1621,L839&gt;=1609),1,0)</f>
        <v>0</v>
      </c>
      <c r="BC839" s="197">
        <f>IF(AND(K839&lt;=1648,L839&gt;=1622),1,0)</f>
        <v>0</v>
      </c>
      <c r="BD839" s="197">
        <f>IF(AND(K839&lt;=1680,L839&gt;=1649),1,0)</f>
        <v>0</v>
      </c>
      <c r="BE839" s="189">
        <v>0</v>
      </c>
      <c r="BF839" s="189">
        <v>0</v>
      </c>
      <c r="BG839" s="189">
        <v>0</v>
      </c>
      <c r="BH839" s="189">
        <v>0</v>
      </c>
      <c r="BI839" s="189">
        <v>0</v>
      </c>
    </row>
    <row r="840" spans="1:61" customFormat="1" ht="15">
      <c r="A840" s="99" t="s">
        <v>148</v>
      </c>
      <c r="B840" s="111" t="s">
        <v>2959</v>
      </c>
      <c r="C840" s="243" t="s">
        <v>149</v>
      </c>
      <c r="D840" s="243" t="s">
        <v>4162</v>
      </c>
      <c r="E840" s="247"/>
      <c r="F840" s="25" t="s">
        <v>43</v>
      </c>
      <c r="G840" s="51"/>
      <c r="H840" s="52"/>
      <c r="I840" s="52"/>
      <c r="J840" s="29">
        <v>0</v>
      </c>
      <c r="K840" s="28">
        <v>1653</v>
      </c>
      <c r="L840" s="28">
        <v>1655</v>
      </c>
      <c r="M840" s="240" t="str">
        <f>CONCATENATE(LEFT(K840,3),"0")</f>
        <v>1650</v>
      </c>
      <c r="N840" s="240" t="str">
        <f>CONCATENATE(LEFT(L840,3),"0")</f>
        <v>1650</v>
      </c>
      <c r="O840" s="30">
        <f>L840-K840+1</f>
        <v>3</v>
      </c>
      <c r="P840" s="27">
        <v>0</v>
      </c>
      <c r="Q840" s="27">
        <v>0</v>
      </c>
      <c r="R840" s="28" t="s">
        <v>150</v>
      </c>
      <c r="S840" s="28" t="s">
        <v>151</v>
      </c>
      <c r="T840" s="35" t="s">
        <v>103</v>
      </c>
      <c r="U840" s="104">
        <v>51.0167</v>
      </c>
      <c r="V840" s="124">
        <v>4.4667000000000003</v>
      </c>
      <c r="W840" s="32">
        <v>0</v>
      </c>
      <c r="X840" s="33">
        <v>1</v>
      </c>
      <c r="Y840" s="127">
        <v>0</v>
      </c>
      <c r="Z840" s="133" t="str">
        <f>CONCATENATE(LEFT(AA840,3),"0")</f>
        <v>1650</v>
      </c>
      <c r="AA840" s="35">
        <v>1655</v>
      </c>
      <c r="AB840" s="35"/>
      <c r="AC840" s="62" t="s">
        <v>152</v>
      </c>
      <c r="AD840" s="35">
        <v>1686</v>
      </c>
      <c r="AE840" s="35"/>
      <c r="AF840" s="35" t="s">
        <v>153</v>
      </c>
      <c r="AG840" s="35"/>
      <c r="AH840" s="35"/>
      <c r="AI840" s="35"/>
      <c r="AJ840" s="35"/>
      <c r="AK840" s="35"/>
      <c r="AL840" s="35"/>
      <c r="AM840" s="35"/>
      <c r="AN840" s="252" t="str">
        <f>AF840</f>
        <v>Breda</v>
      </c>
      <c r="AO840" s="38"/>
      <c r="AP840" s="39"/>
      <c r="AQ840" s="39"/>
      <c r="AR840" s="39"/>
      <c r="AS840" s="49"/>
      <c r="AT840" s="26" t="s">
        <v>88</v>
      </c>
      <c r="AU840" s="253" t="s">
        <v>154</v>
      </c>
      <c r="AV840" s="26"/>
      <c r="AW840" s="26"/>
      <c r="AX840" s="253" t="s">
        <v>55</v>
      </c>
      <c r="AY840" s="26">
        <v>1</v>
      </c>
      <c r="AZ840" s="197">
        <f>IF(AND(K840&lt;=1570,L840&gt;=1540),1,0)</f>
        <v>0</v>
      </c>
      <c r="BA840" s="197">
        <f>IF(AND(K840&lt;=1608,L840&gt;=1571),1,0)</f>
        <v>0</v>
      </c>
      <c r="BB840" s="197">
        <f>IF(AND(K840&lt;=1621,L840&gt;=1609),1,0)</f>
        <v>0</v>
      </c>
      <c r="BC840" s="197">
        <f>IF(AND(K840&lt;=1648,L840&gt;=1622),1,0)</f>
        <v>0</v>
      </c>
      <c r="BD840" s="197">
        <f>IF(AND(K840&lt;=1680,L840&gt;=1649),1,0)</f>
        <v>1</v>
      </c>
      <c r="BE840" s="189">
        <v>0</v>
      </c>
      <c r="BF840" s="189">
        <v>0</v>
      </c>
      <c r="BG840" s="189">
        <v>0</v>
      </c>
      <c r="BH840" s="189">
        <v>0</v>
      </c>
      <c r="BI840" s="189">
        <v>1</v>
      </c>
    </row>
    <row r="841" spans="1:61" customFormat="1" ht="15">
      <c r="A841" s="99" t="s">
        <v>154</v>
      </c>
      <c r="B841" s="111" t="s">
        <v>2959</v>
      </c>
      <c r="C841" s="243" t="s">
        <v>155</v>
      </c>
      <c r="D841" s="243" t="s">
        <v>4162</v>
      </c>
      <c r="E841" s="247"/>
      <c r="F841" s="25" t="s">
        <v>43</v>
      </c>
      <c r="G841" s="26" t="s">
        <v>156</v>
      </c>
      <c r="H841" s="52"/>
      <c r="I841" s="52"/>
      <c r="J841" s="29">
        <v>0</v>
      </c>
      <c r="K841" s="28">
        <v>1619</v>
      </c>
      <c r="L841" s="28">
        <v>1671</v>
      </c>
      <c r="M841" s="240" t="str">
        <f>CONCATENATE(LEFT(K841,3),"0")</f>
        <v>1610</v>
      </c>
      <c r="N841" s="240" t="str">
        <f>CONCATENATE(LEFT(L841,3),"0")</f>
        <v>1670</v>
      </c>
      <c r="O841" s="30">
        <f>L841-K841+1</f>
        <v>53</v>
      </c>
      <c r="P841" s="27">
        <v>1</v>
      </c>
      <c r="Q841" s="27">
        <v>0</v>
      </c>
      <c r="R841" s="28"/>
      <c r="S841" s="28"/>
      <c r="T841" s="35" t="s">
        <v>103</v>
      </c>
      <c r="U841" s="104">
        <v>51.0167</v>
      </c>
      <c r="V841" s="124">
        <v>4.4667000000000003</v>
      </c>
      <c r="W841" s="32">
        <v>0</v>
      </c>
      <c r="X841" s="33">
        <v>0</v>
      </c>
      <c r="Y841" s="127">
        <v>0</v>
      </c>
      <c r="Z841" s="133"/>
      <c r="AA841" s="35"/>
      <c r="AB841" s="35"/>
      <c r="AC841" s="35"/>
      <c r="AD841" s="35"/>
      <c r="AE841" s="35"/>
      <c r="AF841" s="35"/>
      <c r="AG841" s="35"/>
      <c r="AH841" s="35"/>
      <c r="AI841" s="35"/>
      <c r="AJ841" s="35"/>
      <c r="AK841" s="35"/>
      <c r="AL841" s="35"/>
      <c r="AM841" s="35"/>
      <c r="AN841" s="127"/>
      <c r="AO841" s="38"/>
      <c r="AP841" s="39"/>
      <c r="AQ841" s="39"/>
      <c r="AR841" s="39"/>
      <c r="AS841" s="49"/>
      <c r="AT841" s="26" t="s">
        <v>104</v>
      </c>
      <c r="AU841" s="253" t="s">
        <v>148</v>
      </c>
      <c r="AV841" s="26"/>
      <c r="AW841" s="26"/>
      <c r="AX841" s="253" t="s">
        <v>157</v>
      </c>
      <c r="AY841" s="26">
        <v>1</v>
      </c>
      <c r="AZ841" s="197">
        <f>IF(AND(K841&lt;=1570,L841&gt;=1540),1,0)</f>
        <v>0</v>
      </c>
      <c r="BA841" s="197">
        <f>IF(AND(K841&lt;=1608,L841&gt;=1571),1,0)</f>
        <v>0</v>
      </c>
      <c r="BB841" s="197">
        <f>IF(AND(K841&lt;=1621,L841&gt;=1609),1,0)</f>
        <v>1</v>
      </c>
      <c r="BC841" s="197">
        <f>IF(AND(K841&lt;=1648,L841&gt;=1622),1,0)</f>
        <v>1</v>
      </c>
      <c r="BD841" s="197">
        <f>IF(AND(K841&lt;=1680,L841&gt;=1649),1,0)</f>
        <v>1</v>
      </c>
      <c r="BE841" s="189">
        <v>0</v>
      </c>
      <c r="BF841" s="189">
        <v>0</v>
      </c>
      <c r="BG841" s="189">
        <v>0</v>
      </c>
      <c r="BH841" s="189">
        <v>0</v>
      </c>
      <c r="BI841" s="189">
        <v>0</v>
      </c>
    </row>
    <row r="842" spans="1:61" customFormat="1" ht="15">
      <c r="A842" s="99" t="s">
        <v>158</v>
      </c>
      <c r="B842" s="111" t="s">
        <v>2022</v>
      </c>
      <c r="C842" s="243" t="s">
        <v>159</v>
      </c>
      <c r="D842" s="243" t="s">
        <v>4162</v>
      </c>
      <c r="E842" s="247">
        <v>5</v>
      </c>
      <c r="F842" s="25" t="s">
        <v>43</v>
      </c>
      <c r="G842" s="26"/>
      <c r="H842" s="27"/>
      <c r="I842" s="27"/>
      <c r="J842" s="29">
        <v>1</v>
      </c>
      <c r="K842" s="30">
        <v>1597</v>
      </c>
      <c r="L842" s="30">
        <v>1621</v>
      </c>
      <c r="M842" s="240" t="str">
        <f>CONCATENATE(LEFT(K842,3),"0")</f>
        <v>1590</v>
      </c>
      <c r="N842" s="240" t="str">
        <f>CONCATENATE(LEFT(L842,3),"0")</f>
        <v>1620</v>
      </c>
      <c r="O842" s="30">
        <f>L842-K842+1</f>
        <v>25</v>
      </c>
      <c r="P842" s="27">
        <v>1</v>
      </c>
      <c r="Q842" s="27">
        <v>0</v>
      </c>
      <c r="R842" s="28"/>
      <c r="S842" s="28"/>
      <c r="T842" s="35" t="s">
        <v>103</v>
      </c>
      <c r="U842" s="104">
        <v>51.0167</v>
      </c>
      <c r="V842" s="124">
        <v>4.4667000000000003</v>
      </c>
      <c r="W842" s="32">
        <v>0</v>
      </c>
      <c r="X842" s="33">
        <v>0</v>
      </c>
      <c r="Y842" s="127">
        <v>0</v>
      </c>
      <c r="Z842" s="133"/>
      <c r="AA842" s="35"/>
      <c r="AB842" s="35"/>
      <c r="AC842" s="35"/>
      <c r="AD842" s="35"/>
      <c r="AE842" s="35"/>
      <c r="AF842" s="35"/>
      <c r="AG842" s="35"/>
      <c r="AH842" s="35"/>
      <c r="AI842" s="35"/>
      <c r="AJ842" s="35"/>
      <c r="AK842" s="35"/>
      <c r="AL842" s="35"/>
      <c r="AM842" s="35"/>
      <c r="AN842" s="127"/>
      <c r="AO842" s="38"/>
      <c r="AP842" s="39"/>
      <c r="AQ842" s="39"/>
      <c r="AR842" s="39"/>
      <c r="AS842" s="49"/>
      <c r="AT842" s="253"/>
      <c r="AU842" s="253"/>
      <c r="AV842" s="26"/>
      <c r="AW842" s="26"/>
      <c r="AX842" s="253" t="s">
        <v>40</v>
      </c>
      <c r="AY842" s="26">
        <v>1</v>
      </c>
      <c r="AZ842" s="197">
        <f>IF(AND(K842&lt;=1570,L842&gt;=1540),1,0)</f>
        <v>0</v>
      </c>
      <c r="BA842" s="197">
        <f>IF(AND(K842&lt;=1608,L842&gt;=1571),1,0)</f>
        <v>1</v>
      </c>
      <c r="BB842" s="197">
        <f>IF(AND(K842&lt;=1621,L842&gt;=1609),1,0)</f>
        <v>1</v>
      </c>
      <c r="BC842" s="197">
        <f>IF(AND(K842&lt;=1648,L842&gt;=1622),1,0)</f>
        <v>0</v>
      </c>
      <c r="BD842" s="197">
        <f>IF(AND(K842&lt;=1680,L842&gt;=1649),1,0)</f>
        <v>0</v>
      </c>
      <c r="BE842" s="189">
        <v>0</v>
      </c>
      <c r="BF842" s="189">
        <v>0</v>
      </c>
      <c r="BG842" s="189">
        <v>0</v>
      </c>
      <c r="BH842" s="189">
        <v>0</v>
      </c>
      <c r="BI842" s="189">
        <v>0</v>
      </c>
    </row>
    <row r="843" spans="1:61" customFormat="1" ht="15">
      <c r="A843" s="99" t="s">
        <v>160</v>
      </c>
      <c r="B843" s="111" t="s">
        <v>2022</v>
      </c>
      <c r="C843" s="243" t="s">
        <v>161</v>
      </c>
      <c r="D843" s="243" t="s">
        <v>4162</v>
      </c>
      <c r="E843" s="247">
        <v>3</v>
      </c>
      <c r="F843" s="25" t="s">
        <v>43</v>
      </c>
      <c r="G843" s="26"/>
      <c r="H843" s="27"/>
      <c r="I843" s="27"/>
      <c r="J843" s="29">
        <v>1</v>
      </c>
      <c r="K843" s="30">
        <v>1608</v>
      </c>
      <c r="L843" s="30">
        <v>1617</v>
      </c>
      <c r="M843" s="240" t="str">
        <f>CONCATENATE(LEFT(K843,3),"0")</f>
        <v>1600</v>
      </c>
      <c r="N843" s="240" t="str">
        <f>CONCATENATE(LEFT(L843,3),"0")</f>
        <v>1610</v>
      </c>
      <c r="O843" s="30">
        <f>L843-K843+1</f>
        <v>10</v>
      </c>
      <c r="P843" s="27">
        <v>0</v>
      </c>
      <c r="Q843" s="27">
        <v>0</v>
      </c>
      <c r="R843" s="28"/>
      <c r="S843" s="28"/>
      <c r="T843" s="35" t="s">
        <v>103</v>
      </c>
      <c r="U843" s="104">
        <v>51.0167</v>
      </c>
      <c r="V843" s="124">
        <v>4.4667000000000003</v>
      </c>
      <c r="W843" s="32">
        <v>0</v>
      </c>
      <c r="X843" s="33">
        <v>0</v>
      </c>
      <c r="Y843" s="127">
        <v>0</v>
      </c>
      <c r="Z843" s="133"/>
      <c r="AA843" s="35"/>
      <c r="AB843" s="35"/>
      <c r="AC843" s="35"/>
      <c r="AD843" s="35"/>
      <c r="AE843" s="35"/>
      <c r="AF843" s="35"/>
      <c r="AG843" s="35"/>
      <c r="AH843" s="35"/>
      <c r="AI843" s="35"/>
      <c r="AJ843" s="35"/>
      <c r="AK843" s="35"/>
      <c r="AL843" s="35"/>
      <c r="AM843" s="35"/>
      <c r="AN843" s="127"/>
      <c r="AO843" s="38"/>
      <c r="AP843" s="39"/>
      <c r="AQ843" s="39"/>
      <c r="AR843" s="39"/>
      <c r="AS843" s="49"/>
      <c r="AT843" s="253"/>
      <c r="AU843" s="253"/>
      <c r="AV843" s="26"/>
      <c r="AW843" s="26"/>
      <c r="AX843" s="253" t="s">
        <v>40</v>
      </c>
      <c r="AY843" s="26">
        <v>1</v>
      </c>
      <c r="AZ843" s="197">
        <f>IF(AND(K843&lt;=1570,L843&gt;=1540),1,0)</f>
        <v>0</v>
      </c>
      <c r="BA843" s="197">
        <f>IF(AND(K843&lt;=1608,L843&gt;=1571),1,0)</f>
        <v>1</v>
      </c>
      <c r="BB843" s="197">
        <f>IF(AND(K843&lt;=1621,L843&gt;=1609),1,0)</f>
        <v>1</v>
      </c>
      <c r="BC843" s="197">
        <f>IF(AND(K843&lt;=1648,L843&gt;=1622),1,0)</f>
        <v>0</v>
      </c>
      <c r="BD843" s="197">
        <f>IF(AND(K843&lt;=1680,L843&gt;=1649),1,0)</f>
        <v>0</v>
      </c>
      <c r="BE843" s="189">
        <v>0</v>
      </c>
      <c r="BF843" s="189">
        <v>0</v>
      </c>
      <c r="BG843" s="189">
        <v>0</v>
      </c>
      <c r="BH843" s="189">
        <v>0</v>
      </c>
      <c r="BI843" s="189">
        <v>0</v>
      </c>
    </row>
    <row r="844" spans="1:61" customFormat="1" ht="15">
      <c r="A844" s="99" t="s">
        <v>162</v>
      </c>
      <c r="B844" s="111" t="s">
        <v>2022</v>
      </c>
      <c r="C844" s="243" t="s">
        <v>163</v>
      </c>
      <c r="D844" s="243" t="s">
        <v>4162</v>
      </c>
      <c r="E844" s="247">
        <v>1</v>
      </c>
      <c r="F844" s="25" t="s">
        <v>43</v>
      </c>
      <c r="G844" s="26"/>
      <c r="H844" s="27"/>
      <c r="I844" s="27"/>
      <c r="J844" s="29">
        <v>1</v>
      </c>
      <c r="K844" s="30">
        <v>1613</v>
      </c>
      <c r="L844" s="30">
        <v>1619</v>
      </c>
      <c r="M844" s="240" t="str">
        <f>CONCATENATE(LEFT(K844,3),"0")</f>
        <v>1610</v>
      </c>
      <c r="N844" s="240" t="str">
        <f>CONCATENATE(LEFT(L844,3),"0")</f>
        <v>1610</v>
      </c>
      <c r="O844" s="30">
        <f>L844-K844+1</f>
        <v>7</v>
      </c>
      <c r="P844" s="27">
        <v>1</v>
      </c>
      <c r="Q844" s="27">
        <v>1</v>
      </c>
      <c r="R844" s="28"/>
      <c r="S844" s="28"/>
      <c r="T844" s="35" t="s">
        <v>103</v>
      </c>
      <c r="U844" s="104">
        <v>51.0167</v>
      </c>
      <c r="V844" s="124">
        <v>4.4667000000000003</v>
      </c>
      <c r="W844" s="32">
        <v>0</v>
      </c>
      <c r="X844" s="33">
        <v>0</v>
      </c>
      <c r="Y844" s="127">
        <v>0</v>
      </c>
      <c r="Z844" s="133"/>
      <c r="AA844" s="35"/>
      <c r="AB844" s="35"/>
      <c r="AC844" s="35"/>
      <c r="AD844" s="35"/>
      <c r="AE844" s="35"/>
      <c r="AF844" s="35"/>
      <c r="AG844" s="35"/>
      <c r="AH844" s="35"/>
      <c r="AI844" s="35"/>
      <c r="AJ844" s="35"/>
      <c r="AK844" s="35"/>
      <c r="AL844" s="35"/>
      <c r="AM844" s="35"/>
      <c r="AN844" s="127"/>
      <c r="AO844" s="38"/>
      <c r="AP844" s="39"/>
      <c r="AQ844" s="39"/>
      <c r="AR844" s="39"/>
      <c r="AS844" s="49"/>
      <c r="AT844" s="253"/>
      <c r="AU844" s="253"/>
      <c r="AV844" s="26"/>
      <c r="AW844" s="26"/>
      <c r="AX844" s="253" t="s">
        <v>40</v>
      </c>
      <c r="AY844" s="26">
        <v>1</v>
      </c>
      <c r="AZ844" s="197">
        <f>IF(AND(K844&lt;=1570,L844&gt;=1540),1,0)</f>
        <v>0</v>
      </c>
      <c r="BA844" s="197">
        <f>IF(AND(K844&lt;=1608,L844&gt;=1571),1,0)</f>
        <v>0</v>
      </c>
      <c r="BB844" s="197">
        <f>IF(AND(K844&lt;=1621,L844&gt;=1609),1,0)</f>
        <v>1</v>
      </c>
      <c r="BC844" s="197">
        <f>IF(AND(K844&lt;=1648,L844&gt;=1622),1,0)</f>
        <v>0</v>
      </c>
      <c r="BD844" s="197">
        <f>IF(AND(K844&lt;=1680,L844&gt;=1649),1,0)</f>
        <v>0</v>
      </c>
      <c r="BE844" s="189">
        <v>0</v>
      </c>
      <c r="BF844" s="189">
        <v>0</v>
      </c>
      <c r="BG844" s="189">
        <v>0</v>
      </c>
      <c r="BH844" s="189">
        <v>0</v>
      </c>
      <c r="BI844" s="189">
        <v>0</v>
      </c>
    </row>
    <row r="845" spans="1:61" customFormat="1" ht="15">
      <c r="A845" s="99" t="s">
        <v>164</v>
      </c>
      <c r="B845" s="111" t="s">
        <v>2022</v>
      </c>
      <c r="C845" s="243" t="s">
        <v>165</v>
      </c>
      <c r="D845" s="243" t="s">
        <v>4162</v>
      </c>
      <c r="E845" s="247">
        <v>2</v>
      </c>
      <c r="F845" s="25" t="s">
        <v>43</v>
      </c>
      <c r="G845" s="26"/>
      <c r="H845" s="27"/>
      <c r="I845" s="27"/>
      <c r="J845" s="29">
        <v>1</v>
      </c>
      <c r="K845" s="30">
        <v>1611</v>
      </c>
      <c r="L845" s="30">
        <v>1622</v>
      </c>
      <c r="M845" s="240" t="str">
        <f>CONCATENATE(LEFT(K845,3),"0")</f>
        <v>1610</v>
      </c>
      <c r="N845" s="240" t="str">
        <f>CONCATENATE(LEFT(L845,3),"0")</f>
        <v>1620</v>
      </c>
      <c r="O845" s="30">
        <f>L845-K845+1</f>
        <v>12</v>
      </c>
      <c r="P845" s="27">
        <v>1</v>
      </c>
      <c r="Q845" s="27">
        <v>1</v>
      </c>
      <c r="R845" s="28"/>
      <c r="S845" s="28"/>
      <c r="T845" s="35" t="s">
        <v>103</v>
      </c>
      <c r="U845" s="104">
        <v>51.0167</v>
      </c>
      <c r="V845" s="124">
        <v>4.4667000000000003</v>
      </c>
      <c r="W845" s="32">
        <v>0</v>
      </c>
      <c r="X845" s="33">
        <v>0</v>
      </c>
      <c r="Y845" s="127">
        <v>0</v>
      </c>
      <c r="Z845" s="133"/>
      <c r="AA845" s="35"/>
      <c r="AB845" s="35"/>
      <c r="AC845" s="35"/>
      <c r="AD845" s="35"/>
      <c r="AE845" s="35"/>
      <c r="AF845" s="35"/>
      <c r="AG845" s="35"/>
      <c r="AH845" s="35"/>
      <c r="AI845" s="35"/>
      <c r="AJ845" s="35"/>
      <c r="AK845" s="35"/>
      <c r="AL845" s="35"/>
      <c r="AM845" s="35"/>
      <c r="AN845" s="127"/>
      <c r="AO845" s="38"/>
      <c r="AP845" s="39"/>
      <c r="AQ845" s="39"/>
      <c r="AR845" s="39"/>
      <c r="AS845" s="49"/>
      <c r="AT845" s="253"/>
      <c r="AU845" s="253"/>
      <c r="AV845" s="26"/>
      <c r="AW845" s="26"/>
      <c r="AX845" s="253" t="s">
        <v>40</v>
      </c>
      <c r="AY845" s="26">
        <v>1</v>
      </c>
      <c r="AZ845" s="197">
        <f>IF(AND(K845&lt;=1570,L845&gt;=1540),1,0)</f>
        <v>0</v>
      </c>
      <c r="BA845" s="197">
        <f>IF(AND(K845&lt;=1608,L845&gt;=1571),1,0)</f>
        <v>0</v>
      </c>
      <c r="BB845" s="197">
        <f>IF(AND(K845&lt;=1621,L845&gt;=1609),1,0)</f>
        <v>1</v>
      </c>
      <c r="BC845" s="197">
        <f>IF(AND(K845&lt;=1648,L845&gt;=1622),1,0)</f>
        <v>1</v>
      </c>
      <c r="BD845" s="197">
        <f>IF(AND(K845&lt;=1680,L845&gt;=1649),1,0)</f>
        <v>0</v>
      </c>
      <c r="BE845" s="189">
        <v>0</v>
      </c>
      <c r="BF845" s="189">
        <v>0</v>
      </c>
      <c r="BG845" s="189">
        <v>0</v>
      </c>
      <c r="BH845" s="189">
        <v>0</v>
      </c>
      <c r="BI845" s="189">
        <v>0</v>
      </c>
    </row>
    <row r="846" spans="1:61" customFormat="1" ht="15">
      <c r="A846" s="99" t="s">
        <v>166</v>
      </c>
      <c r="B846" s="111" t="s">
        <v>2022</v>
      </c>
      <c r="C846" s="243" t="s">
        <v>167</v>
      </c>
      <c r="D846" s="243" t="s">
        <v>4162</v>
      </c>
      <c r="E846" s="247">
        <v>1</v>
      </c>
      <c r="F846" s="25" t="s">
        <v>43</v>
      </c>
      <c r="G846" s="26"/>
      <c r="H846" s="27"/>
      <c r="I846" s="27"/>
      <c r="J846" s="29">
        <v>1</v>
      </c>
      <c r="K846" s="30">
        <v>1602</v>
      </c>
      <c r="L846" s="30">
        <v>1608</v>
      </c>
      <c r="M846" s="240" t="str">
        <f>CONCATENATE(LEFT(K846,3),"0")</f>
        <v>1600</v>
      </c>
      <c r="N846" s="240" t="str">
        <f>CONCATENATE(LEFT(L846,3),"0")</f>
        <v>1600</v>
      </c>
      <c r="O846" s="30">
        <f>L846-K846+1</f>
        <v>7</v>
      </c>
      <c r="P846" s="27">
        <v>0</v>
      </c>
      <c r="Q846" s="27">
        <v>0</v>
      </c>
      <c r="R846" s="28"/>
      <c r="S846" s="28"/>
      <c r="T846" s="35" t="s">
        <v>103</v>
      </c>
      <c r="U846" s="104">
        <v>51.0167</v>
      </c>
      <c r="V846" s="124">
        <v>4.4667000000000003</v>
      </c>
      <c r="W846" s="32">
        <v>0</v>
      </c>
      <c r="X846" s="33">
        <v>0</v>
      </c>
      <c r="Y846" s="127">
        <v>0</v>
      </c>
      <c r="Z846" s="133"/>
      <c r="AA846" s="35"/>
      <c r="AB846" s="35"/>
      <c r="AC846" s="35"/>
      <c r="AD846" s="35"/>
      <c r="AE846" s="35"/>
      <c r="AF846" s="35"/>
      <c r="AG846" s="35"/>
      <c r="AH846" s="35"/>
      <c r="AI846" s="35"/>
      <c r="AJ846" s="35"/>
      <c r="AK846" s="35"/>
      <c r="AL846" s="35"/>
      <c r="AM846" s="35"/>
      <c r="AN846" s="127"/>
      <c r="AO846" s="38"/>
      <c r="AP846" s="39"/>
      <c r="AQ846" s="39"/>
      <c r="AR846" s="39"/>
      <c r="AS846" s="49"/>
      <c r="AT846" s="253"/>
      <c r="AU846" s="253"/>
      <c r="AV846" s="26"/>
      <c r="AW846" s="26"/>
      <c r="AX846" s="253" t="s">
        <v>40</v>
      </c>
      <c r="AY846" s="26">
        <v>1</v>
      </c>
      <c r="AZ846" s="197">
        <f>IF(AND(K846&lt;=1570,L846&gt;=1540),1,0)</f>
        <v>0</v>
      </c>
      <c r="BA846" s="197">
        <f>IF(AND(K846&lt;=1608,L846&gt;=1571),1,0)</f>
        <v>1</v>
      </c>
      <c r="BB846" s="197">
        <f>IF(AND(K846&lt;=1621,L846&gt;=1609),1,0)</f>
        <v>0</v>
      </c>
      <c r="BC846" s="197">
        <f>IF(AND(K846&lt;=1648,L846&gt;=1622),1,0)</f>
        <v>0</v>
      </c>
      <c r="BD846" s="197">
        <f>IF(AND(K846&lt;=1680,L846&gt;=1649),1,0)</f>
        <v>0</v>
      </c>
      <c r="BE846" s="189">
        <v>0</v>
      </c>
      <c r="BF846" s="189">
        <v>0</v>
      </c>
      <c r="BG846" s="189">
        <v>0</v>
      </c>
      <c r="BH846" s="189">
        <v>0</v>
      </c>
      <c r="BI846" s="189">
        <v>0</v>
      </c>
    </row>
    <row r="847" spans="1:61" customFormat="1" ht="15">
      <c r="A847" s="99" t="s">
        <v>168</v>
      </c>
      <c r="B847" s="111" t="s">
        <v>3908</v>
      </c>
      <c r="C847" s="243" t="s">
        <v>169</v>
      </c>
      <c r="D847" s="243" t="s">
        <v>4162</v>
      </c>
      <c r="E847" s="247">
        <v>1</v>
      </c>
      <c r="F847" s="50" t="s">
        <v>74</v>
      </c>
      <c r="G847" s="26"/>
      <c r="H847" s="27"/>
      <c r="I847" s="27"/>
      <c r="J847" s="29">
        <v>1</v>
      </c>
      <c r="K847" s="30">
        <v>1569</v>
      </c>
      <c r="L847" s="30">
        <v>1575</v>
      </c>
      <c r="M847" s="240" t="str">
        <f>CONCATENATE(LEFT(K847,3),"0")</f>
        <v>1560</v>
      </c>
      <c r="N847" s="240" t="str">
        <f>CONCATENATE(LEFT(L847,3),"0")</f>
        <v>1570</v>
      </c>
      <c r="O847" s="30">
        <f>L847-K847+1</f>
        <v>7</v>
      </c>
      <c r="P847" s="27">
        <v>0</v>
      </c>
      <c r="Q847" s="27">
        <v>0</v>
      </c>
      <c r="R847" s="28"/>
      <c r="S847" s="28"/>
      <c r="T847" s="35" t="s">
        <v>103</v>
      </c>
      <c r="U847" s="104">
        <v>51.0167</v>
      </c>
      <c r="V847" s="124">
        <v>4.4667000000000003</v>
      </c>
      <c r="W847" s="32">
        <v>0</v>
      </c>
      <c r="X847" s="33">
        <v>0</v>
      </c>
      <c r="Y847" s="127">
        <v>0</v>
      </c>
      <c r="Z847" s="133"/>
      <c r="AA847" s="35"/>
      <c r="AB847" s="35"/>
      <c r="AC847" s="35"/>
      <c r="AD847" s="35"/>
      <c r="AE847" s="35"/>
      <c r="AF847" s="35"/>
      <c r="AG847" s="35"/>
      <c r="AH847" s="35"/>
      <c r="AI847" s="35"/>
      <c r="AJ847" s="35"/>
      <c r="AK847" s="35"/>
      <c r="AL847" s="35"/>
      <c r="AM847" s="35"/>
      <c r="AN847" s="127"/>
      <c r="AO847" s="38"/>
      <c r="AP847" s="39"/>
      <c r="AQ847" s="39"/>
      <c r="AR847" s="39"/>
      <c r="AS847" s="49"/>
      <c r="AT847" s="253"/>
      <c r="AU847" s="253"/>
      <c r="AV847" s="26"/>
      <c r="AW847" s="26"/>
      <c r="AX847" s="253" t="s">
        <v>40</v>
      </c>
      <c r="AY847" s="26">
        <v>1</v>
      </c>
      <c r="AZ847" s="197">
        <f>IF(AND(K847&lt;=1570,L847&gt;=1540),1,0)</f>
        <v>1</v>
      </c>
      <c r="BA847" s="197">
        <f>IF(AND(K847&lt;=1608,L847&gt;=1571),1,0)</f>
        <v>1</v>
      </c>
      <c r="BB847" s="197">
        <f>IF(AND(K847&lt;=1621,L847&gt;=1609),1,0)</f>
        <v>0</v>
      </c>
      <c r="BC847" s="197">
        <f>IF(AND(K847&lt;=1648,L847&gt;=1622),1,0)</f>
        <v>0</v>
      </c>
      <c r="BD847" s="197">
        <f>IF(AND(K847&lt;=1680,L847&gt;=1649),1,0)</f>
        <v>0</v>
      </c>
      <c r="BE847" s="189">
        <v>0</v>
      </c>
      <c r="BF847" s="189">
        <v>0</v>
      </c>
      <c r="BG847" s="189">
        <v>0</v>
      </c>
      <c r="BH847" s="189">
        <v>0</v>
      </c>
      <c r="BI847" s="189">
        <v>0</v>
      </c>
    </row>
    <row r="848" spans="1:61" customFormat="1" ht="15">
      <c r="A848" s="99" t="s">
        <v>170</v>
      </c>
      <c r="B848" s="111" t="s">
        <v>3909</v>
      </c>
      <c r="C848" s="243" t="s">
        <v>171</v>
      </c>
      <c r="D848" s="243" t="s">
        <v>4162</v>
      </c>
      <c r="E848" s="247">
        <v>1</v>
      </c>
      <c r="F848" s="25" t="s">
        <v>39</v>
      </c>
      <c r="G848" s="26"/>
      <c r="H848" s="27"/>
      <c r="I848" s="27"/>
      <c r="J848" s="29">
        <v>1</v>
      </c>
      <c r="K848" s="30">
        <v>1559</v>
      </c>
      <c r="L848" s="30">
        <v>1565</v>
      </c>
      <c r="M848" s="240" t="str">
        <f>CONCATENATE(LEFT(K848,3),"0")</f>
        <v>1550</v>
      </c>
      <c r="N848" s="240" t="str">
        <f>CONCATENATE(LEFT(L848,3),"0")</f>
        <v>1560</v>
      </c>
      <c r="O848" s="30">
        <f>L848-K848+1</f>
        <v>7</v>
      </c>
      <c r="P848" s="27">
        <v>0</v>
      </c>
      <c r="Q848" s="27">
        <v>0</v>
      </c>
      <c r="R848" s="28"/>
      <c r="S848" s="28"/>
      <c r="T848" s="35" t="s">
        <v>103</v>
      </c>
      <c r="U848" s="104">
        <v>51.0167</v>
      </c>
      <c r="V848" s="124">
        <v>4.4667000000000003</v>
      </c>
      <c r="W848" s="32">
        <v>0</v>
      </c>
      <c r="X848" s="33">
        <v>0</v>
      </c>
      <c r="Y848" s="127">
        <v>0</v>
      </c>
      <c r="Z848" s="133"/>
      <c r="AA848" s="35"/>
      <c r="AB848" s="35"/>
      <c r="AC848" s="35"/>
      <c r="AD848" s="35"/>
      <c r="AE848" s="35"/>
      <c r="AF848" s="35"/>
      <c r="AG848" s="35"/>
      <c r="AH848" s="35"/>
      <c r="AI848" s="35"/>
      <c r="AJ848" s="35"/>
      <c r="AK848" s="35"/>
      <c r="AL848" s="35"/>
      <c r="AM848" s="35"/>
      <c r="AN848" s="127"/>
      <c r="AO848" s="38"/>
      <c r="AP848" s="39"/>
      <c r="AQ848" s="39"/>
      <c r="AR848" s="39"/>
      <c r="AS848" s="49"/>
      <c r="AT848" s="253"/>
      <c r="AU848" s="253"/>
      <c r="AV848" s="26"/>
      <c r="AW848" s="26"/>
      <c r="AX848" s="253" t="s">
        <v>40</v>
      </c>
      <c r="AY848" s="26">
        <v>1</v>
      </c>
      <c r="AZ848" s="197">
        <f>IF(AND(K848&lt;=1570,L848&gt;=1540),1,0)</f>
        <v>1</v>
      </c>
      <c r="BA848" s="197">
        <f>IF(AND(K848&lt;=1608,L848&gt;=1571),1,0)</f>
        <v>0</v>
      </c>
      <c r="BB848" s="197">
        <f>IF(AND(K848&lt;=1621,L848&gt;=1609),1,0)</f>
        <v>0</v>
      </c>
      <c r="BC848" s="197">
        <f>IF(AND(K848&lt;=1648,L848&gt;=1622),1,0)</f>
        <v>0</v>
      </c>
      <c r="BD848" s="197">
        <f>IF(AND(K848&lt;=1680,L848&gt;=1649),1,0)</f>
        <v>0</v>
      </c>
      <c r="BE848" s="189">
        <v>0</v>
      </c>
      <c r="BF848" s="189">
        <v>0</v>
      </c>
      <c r="BG848" s="189">
        <v>0</v>
      </c>
      <c r="BH848" s="189">
        <v>0</v>
      </c>
      <c r="BI848" s="189">
        <v>0</v>
      </c>
    </row>
    <row r="849" spans="1:61" customFormat="1" ht="15">
      <c r="A849" s="99" t="s">
        <v>172</v>
      </c>
      <c r="B849" s="111" t="s">
        <v>3910</v>
      </c>
      <c r="C849" s="243" t="s">
        <v>173</v>
      </c>
      <c r="D849" s="243" t="s">
        <v>4162</v>
      </c>
      <c r="E849" s="247">
        <v>1</v>
      </c>
      <c r="F849" s="50" t="s">
        <v>74</v>
      </c>
      <c r="G849" s="26"/>
      <c r="H849" s="27"/>
      <c r="I849" s="27"/>
      <c r="J849" s="29">
        <v>1</v>
      </c>
      <c r="K849" s="30">
        <v>1694</v>
      </c>
      <c r="L849" s="30">
        <v>1700</v>
      </c>
      <c r="M849" s="240" t="str">
        <f>CONCATENATE(LEFT(K849,3),"0")</f>
        <v>1690</v>
      </c>
      <c r="N849" s="240" t="str">
        <f>CONCATENATE(LEFT(L849,3),"0")</f>
        <v>1700</v>
      </c>
      <c r="O849" s="30">
        <f>L849-K849+1</f>
        <v>7</v>
      </c>
      <c r="P849" s="27">
        <v>0</v>
      </c>
      <c r="Q849" s="27">
        <v>0</v>
      </c>
      <c r="R849" s="28"/>
      <c r="S849" s="28"/>
      <c r="T849" s="35" t="s">
        <v>103</v>
      </c>
      <c r="U849" s="104">
        <v>51.0167</v>
      </c>
      <c r="V849" s="124">
        <v>4.4667000000000003</v>
      </c>
      <c r="W849" s="32">
        <v>0</v>
      </c>
      <c r="X849" s="33">
        <v>0</v>
      </c>
      <c r="Y849" s="127">
        <v>0</v>
      </c>
      <c r="Z849" s="133"/>
      <c r="AA849" s="35"/>
      <c r="AB849" s="35"/>
      <c r="AC849" s="35"/>
      <c r="AD849" s="35"/>
      <c r="AE849" s="35"/>
      <c r="AF849" s="35"/>
      <c r="AG849" s="35"/>
      <c r="AH849" s="35"/>
      <c r="AI849" s="35"/>
      <c r="AJ849" s="35"/>
      <c r="AK849" s="35"/>
      <c r="AL849" s="35"/>
      <c r="AM849" s="35"/>
      <c r="AN849" s="127"/>
      <c r="AO849" s="38"/>
      <c r="AP849" s="39"/>
      <c r="AQ849" s="39"/>
      <c r="AR849" s="39"/>
      <c r="AS849" s="49"/>
      <c r="AT849" s="253"/>
      <c r="AU849" s="253"/>
      <c r="AV849" s="26"/>
      <c r="AW849" s="26"/>
      <c r="AX849" s="253" t="s">
        <v>40</v>
      </c>
      <c r="AY849" s="26">
        <v>1</v>
      </c>
      <c r="AZ849" s="197">
        <f>IF(AND(K849&lt;=1570,L849&gt;=1540),1,0)</f>
        <v>0</v>
      </c>
      <c r="BA849" s="197">
        <f>IF(AND(K849&lt;=1608,L849&gt;=1571),1,0)</f>
        <v>0</v>
      </c>
      <c r="BB849" s="197">
        <f>IF(AND(K849&lt;=1621,L849&gt;=1609),1,0)</f>
        <v>0</v>
      </c>
      <c r="BC849" s="197">
        <f>IF(AND(K849&lt;=1648,L849&gt;=1622),1,0)</f>
        <v>0</v>
      </c>
      <c r="BD849" s="197">
        <f>IF(AND(K849&lt;=1680,L849&gt;=1649),1,0)</f>
        <v>0</v>
      </c>
      <c r="BE849" s="189">
        <v>0</v>
      </c>
      <c r="BF849" s="189">
        <v>0</v>
      </c>
      <c r="BG849" s="189">
        <v>0</v>
      </c>
      <c r="BH849" s="189">
        <v>0</v>
      </c>
      <c r="BI849" s="189">
        <v>0</v>
      </c>
    </row>
    <row r="850" spans="1:61" customFormat="1" ht="15">
      <c r="A850" s="99" t="s">
        <v>174</v>
      </c>
      <c r="B850" s="111" t="s">
        <v>3881</v>
      </c>
      <c r="C850" s="243" t="s">
        <v>175</v>
      </c>
      <c r="D850" s="243" t="s">
        <v>4162</v>
      </c>
      <c r="E850" s="247"/>
      <c r="F850" s="25" t="s">
        <v>43</v>
      </c>
      <c r="G850" s="26"/>
      <c r="H850" s="27"/>
      <c r="I850" s="27"/>
      <c r="J850" s="29">
        <v>0</v>
      </c>
      <c r="K850" s="28"/>
      <c r="L850" s="28"/>
      <c r="M850" s="240"/>
      <c r="N850" s="240"/>
      <c r="O850" s="30"/>
      <c r="P850" s="27">
        <v>0</v>
      </c>
      <c r="Q850" s="27">
        <v>0</v>
      </c>
      <c r="R850" s="28"/>
      <c r="S850" s="28"/>
      <c r="T850" s="35" t="s">
        <v>103</v>
      </c>
      <c r="U850" s="104">
        <v>51.0167</v>
      </c>
      <c r="V850" s="124">
        <v>4.4667000000000003</v>
      </c>
      <c r="W850" s="32">
        <v>0</v>
      </c>
      <c r="X850" s="33">
        <v>0</v>
      </c>
      <c r="Y850" s="127">
        <v>0</v>
      </c>
      <c r="Z850" s="133"/>
      <c r="AA850" s="35"/>
      <c r="AB850" s="35"/>
      <c r="AC850" s="35"/>
      <c r="AD850" s="35"/>
      <c r="AE850" s="35"/>
      <c r="AF850" s="35"/>
      <c r="AG850" s="35"/>
      <c r="AH850" s="35"/>
      <c r="AI850" s="35"/>
      <c r="AJ850" s="35"/>
      <c r="AK850" s="35"/>
      <c r="AL850" s="35"/>
      <c r="AM850" s="35"/>
      <c r="AN850" s="127"/>
      <c r="AO850" s="38"/>
      <c r="AP850" s="39"/>
      <c r="AQ850" s="39"/>
      <c r="AR850" s="39"/>
      <c r="AS850" s="49"/>
      <c r="AT850" s="26" t="s">
        <v>176</v>
      </c>
      <c r="AU850" s="26" t="s">
        <v>177</v>
      </c>
      <c r="AV850" s="26"/>
      <c r="AW850" s="26"/>
      <c r="AX850" s="253" t="s">
        <v>178</v>
      </c>
      <c r="AY850" s="26">
        <v>1</v>
      </c>
      <c r="AZ850" s="197">
        <f>IF(AND(K850&lt;=1570,L850&gt;=1540),1,0)</f>
        <v>0</v>
      </c>
      <c r="BA850" s="197">
        <f>IF(AND(K850&lt;=1608,L850&gt;=1571),1,0)</f>
        <v>0</v>
      </c>
      <c r="BB850" s="197">
        <f>IF(AND(K850&lt;=1621,L850&gt;=1609),1,0)</f>
        <v>0</v>
      </c>
      <c r="BC850" s="197">
        <f>IF(AND(K850&lt;=1648,L850&gt;=1622),1,0)</f>
        <v>0</v>
      </c>
      <c r="BD850" s="197">
        <f>IF(AND(K850&lt;=1680,L850&gt;=1649),1,0)</f>
        <v>0</v>
      </c>
      <c r="BE850" s="189">
        <v>0</v>
      </c>
      <c r="BF850" s="189">
        <v>0</v>
      </c>
      <c r="BG850" s="189">
        <v>0</v>
      </c>
      <c r="BH850" s="189">
        <v>0</v>
      </c>
      <c r="BI850" s="189">
        <v>0</v>
      </c>
    </row>
    <row r="851" spans="1:61" customFormat="1" ht="15">
      <c r="A851" s="99" t="s">
        <v>179</v>
      </c>
      <c r="B851" s="111" t="s">
        <v>3911</v>
      </c>
      <c r="C851" s="243" t="s">
        <v>180</v>
      </c>
      <c r="D851" s="243" t="s">
        <v>4162</v>
      </c>
      <c r="E851" s="247">
        <v>1</v>
      </c>
      <c r="F851" s="25" t="s">
        <v>39</v>
      </c>
      <c r="G851" s="26"/>
      <c r="H851" s="27"/>
      <c r="I851" s="27"/>
      <c r="J851" s="29">
        <v>1</v>
      </c>
      <c r="K851" s="30">
        <v>1558</v>
      </c>
      <c r="L851" s="27">
        <v>1572</v>
      </c>
      <c r="M851" s="240" t="str">
        <f>CONCATENATE(LEFT(K851,3),"0")</f>
        <v>1550</v>
      </c>
      <c r="N851" s="240" t="str">
        <f>CONCATENATE(LEFT(L851,3),"0")</f>
        <v>1570</v>
      </c>
      <c r="O851" s="30">
        <f>L851-K851+1</f>
        <v>15</v>
      </c>
      <c r="P851" s="27">
        <v>0</v>
      </c>
      <c r="Q851" s="27">
        <v>0</v>
      </c>
      <c r="R851" s="28" t="s">
        <v>181</v>
      </c>
      <c r="S851" s="28">
        <v>1596</v>
      </c>
      <c r="T851" s="35" t="s">
        <v>103</v>
      </c>
      <c r="U851" s="104">
        <v>51.0167</v>
      </c>
      <c r="V851" s="124">
        <v>4.4667000000000003</v>
      </c>
      <c r="W851" s="32">
        <v>1</v>
      </c>
      <c r="X851" s="33">
        <v>1</v>
      </c>
      <c r="Y851" s="127">
        <v>0</v>
      </c>
      <c r="Z851" s="133" t="str">
        <f>CONCATENATE(LEFT(AA851,3),"0")</f>
        <v>1570</v>
      </c>
      <c r="AA851" s="35">
        <v>1572</v>
      </c>
      <c r="AB851" s="35"/>
      <c r="AC851" s="35" t="s">
        <v>51</v>
      </c>
      <c r="AD851" s="35"/>
      <c r="AE851" s="35"/>
      <c r="AF851" s="35"/>
      <c r="AG851" s="35"/>
      <c r="AH851" s="35"/>
      <c r="AI851" s="35"/>
      <c r="AJ851" s="35"/>
      <c r="AK851" s="35"/>
      <c r="AL851" s="35"/>
      <c r="AM851" s="35"/>
      <c r="AN851" s="252" t="str">
        <f>AC851</f>
        <v>Amsterdam</v>
      </c>
      <c r="AO851" s="38"/>
      <c r="AP851" s="39"/>
      <c r="AQ851" s="39"/>
      <c r="AR851" s="39"/>
      <c r="AS851" s="49"/>
      <c r="AT851" s="253"/>
      <c r="AU851" s="253"/>
      <c r="AV851" s="26"/>
      <c r="AW851" s="26"/>
      <c r="AX851" s="253" t="s">
        <v>40</v>
      </c>
      <c r="AY851" s="26">
        <v>1</v>
      </c>
      <c r="AZ851" s="197">
        <f>IF(AND(K851&lt;=1570,L851&gt;=1540),1,0)</f>
        <v>1</v>
      </c>
      <c r="BA851" s="197">
        <f>IF(AND(K851&lt;=1608,L851&gt;=1571),1,0)</f>
        <v>1</v>
      </c>
      <c r="BB851" s="197">
        <f>IF(AND(K851&lt;=1621,L851&gt;=1609),1,0)</f>
        <v>0</v>
      </c>
      <c r="BC851" s="197">
        <f>IF(AND(K851&lt;=1648,L851&gt;=1622),1,0)</f>
        <v>0</v>
      </c>
      <c r="BD851" s="197">
        <f>IF(AND(K851&lt;=1680,L851&gt;=1649),1,0)</f>
        <v>0</v>
      </c>
      <c r="BE851" s="189">
        <v>0</v>
      </c>
      <c r="BF851" s="189">
        <v>1</v>
      </c>
      <c r="BG851" s="189">
        <v>0</v>
      </c>
      <c r="BH851" s="189">
        <v>0</v>
      </c>
      <c r="BI851" s="189">
        <v>0</v>
      </c>
    </row>
    <row r="852" spans="1:61" customFormat="1" ht="15">
      <c r="A852" s="99" t="s">
        <v>182</v>
      </c>
      <c r="B852" s="111" t="s">
        <v>3912</v>
      </c>
      <c r="C852" s="243" t="s">
        <v>183</v>
      </c>
      <c r="D852" s="243" t="s">
        <v>4162</v>
      </c>
      <c r="E852" s="247">
        <v>1</v>
      </c>
      <c r="F852" s="25" t="s">
        <v>43</v>
      </c>
      <c r="G852" s="26"/>
      <c r="H852" s="27"/>
      <c r="I852" s="27"/>
      <c r="J852" s="29">
        <v>1</v>
      </c>
      <c r="K852" s="30">
        <v>1613</v>
      </c>
      <c r="L852" s="30">
        <v>1619</v>
      </c>
      <c r="M852" s="240" t="str">
        <f>CONCATENATE(LEFT(K852,3),"0")</f>
        <v>1610</v>
      </c>
      <c r="N852" s="240" t="str">
        <f>CONCATENATE(LEFT(L852,3),"0")</f>
        <v>1610</v>
      </c>
      <c r="O852" s="30">
        <f>L852-K852+1</f>
        <v>7</v>
      </c>
      <c r="P852" s="27">
        <v>1</v>
      </c>
      <c r="Q852" s="27">
        <v>0</v>
      </c>
      <c r="R852" s="28"/>
      <c r="S852" s="28"/>
      <c r="T852" s="35" t="s">
        <v>103</v>
      </c>
      <c r="U852" s="104">
        <v>51.0167</v>
      </c>
      <c r="V852" s="124">
        <v>4.4667000000000003</v>
      </c>
      <c r="W852" s="32">
        <v>0</v>
      </c>
      <c r="X852" s="33">
        <v>0</v>
      </c>
      <c r="Y852" s="127">
        <v>0</v>
      </c>
      <c r="Z852" s="133"/>
      <c r="AA852" s="35"/>
      <c r="AB852" s="35"/>
      <c r="AC852" s="35"/>
      <c r="AD852" s="35"/>
      <c r="AE852" s="35"/>
      <c r="AF852" s="35"/>
      <c r="AG852" s="35"/>
      <c r="AH852" s="35"/>
      <c r="AI852" s="35"/>
      <c r="AJ852" s="35"/>
      <c r="AK852" s="35"/>
      <c r="AL852" s="35"/>
      <c r="AM852" s="35"/>
      <c r="AN852" s="127"/>
      <c r="AO852" s="38"/>
      <c r="AP852" s="39"/>
      <c r="AQ852" s="39"/>
      <c r="AR852" s="39"/>
      <c r="AS852" s="49"/>
      <c r="AT852" s="253"/>
      <c r="AU852" s="253"/>
      <c r="AV852" s="26"/>
      <c r="AW852" s="26"/>
      <c r="AX852" s="253" t="s">
        <v>40</v>
      </c>
      <c r="AY852" s="26">
        <v>1</v>
      </c>
      <c r="AZ852" s="197">
        <f>IF(AND(K852&lt;=1570,L852&gt;=1540),1,0)</f>
        <v>0</v>
      </c>
      <c r="BA852" s="197">
        <f>IF(AND(K852&lt;=1608,L852&gt;=1571),1,0)</f>
        <v>0</v>
      </c>
      <c r="BB852" s="197">
        <f>IF(AND(K852&lt;=1621,L852&gt;=1609),1,0)</f>
        <v>1</v>
      </c>
      <c r="BC852" s="197">
        <f>IF(AND(K852&lt;=1648,L852&gt;=1622),1,0)</f>
        <v>0</v>
      </c>
      <c r="BD852" s="197">
        <f>IF(AND(K852&lt;=1680,L852&gt;=1649),1,0)</f>
        <v>0</v>
      </c>
      <c r="BE852" s="189">
        <v>0</v>
      </c>
      <c r="BF852" s="189">
        <v>0</v>
      </c>
      <c r="BG852" s="189">
        <v>0</v>
      </c>
      <c r="BH852" s="189">
        <v>0</v>
      </c>
      <c r="BI852" s="189">
        <v>0</v>
      </c>
    </row>
    <row r="853" spans="1:61" customFormat="1" ht="15">
      <c r="A853" s="99" t="s">
        <v>184</v>
      </c>
      <c r="B853" s="111" t="s">
        <v>3913</v>
      </c>
      <c r="C853" s="243" t="s">
        <v>185</v>
      </c>
      <c r="D853" s="243" t="s">
        <v>4162</v>
      </c>
      <c r="E853" s="247"/>
      <c r="F853" s="25" t="s">
        <v>43</v>
      </c>
      <c r="G853" s="26"/>
      <c r="H853" s="27"/>
      <c r="I853" s="27"/>
      <c r="J853" s="29">
        <v>0</v>
      </c>
      <c r="K853" s="190">
        <f>R853+18</f>
        <v>1554</v>
      </c>
      <c r="L853" s="27">
        <v>1577</v>
      </c>
      <c r="M853" s="240" t="str">
        <f>CONCATENATE(LEFT(K853,3),"0")</f>
        <v>1550</v>
      </c>
      <c r="N853" s="240" t="str">
        <f>CONCATENATE(LEFT(L853,3),"0")</f>
        <v>1570</v>
      </c>
      <c r="O853" s="30">
        <f>L853-K853+1</f>
        <v>24</v>
      </c>
      <c r="P853" s="27">
        <v>0</v>
      </c>
      <c r="Q853" s="27">
        <v>0</v>
      </c>
      <c r="R853" s="27">
        <v>1536</v>
      </c>
      <c r="S853" s="28"/>
      <c r="T853" s="35" t="s">
        <v>103</v>
      </c>
      <c r="U853" s="104">
        <v>51.0167</v>
      </c>
      <c r="V853" s="124">
        <v>4.4667000000000003</v>
      </c>
      <c r="W853" s="32">
        <v>1</v>
      </c>
      <c r="X853" s="33">
        <v>1</v>
      </c>
      <c r="Y853" s="127">
        <v>0</v>
      </c>
      <c r="Z853" s="133" t="str">
        <f>CONCATENATE(LEFT(AA853,3),"0")</f>
        <v>1570</v>
      </c>
      <c r="AA853" s="35">
        <v>1577</v>
      </c>
      <c r="AB853" s="35"/>
      <c r="AC853" s="35" t="s">
        <v>63</v>
      </c>
      <c r="AD853" s="35"/>
      <c r="AE853" s="35"/>
      <c r="AF853" s="35"/>
      <c r="AG853" s="35"/>
      <c r="AH853" s="35"/>
      <c r="AI853" s="35"/>
      <c r="AJ853" s="35"/>
      <c r="AK853" s="35"/>
      <c r="AL853" s="35"/>
      <c r="AM853" s="35"/>
      <c r="AN853" s="252" t="str">
        <f>AC853</f>
        <v>Antwerp</v>
      </c>
      <c r="AO853" s="38"/>
      <c r="AP853" s="39"/>
      <c r="AQ853" s="39"/>
      <c r="AR853" s="39"/>
      <c r="AS853" s="49"/>
      <c r="AT853" s="26" t="s">
        <v>186</v>
      </c>
      <c r="AU853" s="26" t="s">
        <v>177</v>
      </c>
      <c r="AV853" s="26"/>
      <c r="AW853" s="26"/>
      <c r="AX853" s="253" t="s">
        <v>55</v>
      </c>
      <c r="AY853" s="26">
        <v>1</v>
      </c>
      <c r="AZ853" s="197">
        <f>IF(AND(K853&lt;=1570,L853&gt;=1540),1,0)</f>
        <v>1</v>
      </c>
      <c r="BA853" s="197">
        <f>IF(AND(K853&lt;=1608,L853&gt;=1571),1,0)</f>
        <v>1</v>
      </c>
      <c r="BB853" s="197">
        <f>IF(AND(K853&lt;=1621,L853&gt;=1609),1,0)</f>
        <v>0</v>
      </c>
      <c r="BC853" s="197">
        <f>IF(AND(K853&lt;=1648,L853&gt;=1622),1,0)</f>
        <v>0</v>
      </c>
      <c r="BD853" s="197">
        <f>IF(AND(K853&lt;=1680,L853&gt;=1649),1,0)</f>
        <v>0</v>
      </c>
      <c r="BE853" s="189">
        <v>0</v>
      </c>
      <c r="BF853" s="189">
        <v>1</v>
      </c>
      <c r="BG853" s="189">
        <v>0</v>
      </c>
      <c r="BH853" s="189">
        <v>0</v>
      </c>
      <c r="BI853" s="189">
        <v>0</v>
      </c>
    </row>
    <row r="854" spans="1:61" customFormat="1" ht="15">
      <c r="A854" s="99" t="s">
        <v>177</v>
      </c>
      <c r="B854" s="111" t="s">
        <v>3913</v>
      </c>
      <c r="C854" s="243" t="s">
        <v>187</v>
      </c>
      <c r="D854" s="243" t="s">
        <v>4162</v>
      </c>
      <c r="E854" s="247">
        <v>4</v>
      </c>
      <c r="F854" s="25" t="s">
        <v>43</v>
      </c>
      <c r="G854" s="25"/>
      <c r="H854" s="27">
        <v>1</v>
      </c>
      <c r="I854" s="27"/>
      <c r="J854" s="29">
        <v>1</v>
      </c>
      <c r="K854" s="28">
        <v>1568</v>
      </c>
      <c r="L854" s="27">
        <v>1572</v>
      </c>
      <c r="M854" s="240" t="str">
        <f>CONCATENATE(LEFT(K854,3),"0")</f>
        <v>1560</v>
      </c>
      <c r="N854" s="240" t="str">
        <f>CONCATENATE(LEFT(L854,3),"0")</f>
        <v>1570</v>
      </c>
      <c r="O854" s="30">
        <f>L854-K854+1</f>
        <v>5</v>
      </c>
      <c r="P854" s="27">
        <v>0</v>
      </c>
      <c r="Q854" s="27">
        <v>0</v>
      </c>
      <c r="R854" s="28" t="s">
        <v>188</v>
      </c>
      <c r="S854" s="28" t="s">
        <v>189</v>
      </c>
      <c r="T854" s="35" t="s">
        <v>103</v>
      </c>
      <c r="U854" s="104">
        <v>51.0167</v>
      </c>
      <c r="V854" s="124">
        <v>4.4667000000000003</v>
      </c>
      <c r="W854" s="32">
        <v>1</v>
      </c>
      <c r="X854" s="33">
        <v>1</v>
      </c>
      <c r="Y854" s="127">
        <v>0</v>
      </c>
      <c r="Z854" s="133" t="str">
        <f>CONCATENATE(LEFT(AA854,3),"0")</f>
        <v>1570</v>
      </c>
      <c r="AA854" s="35">
        <v>1572</v>
      </c>
      <c r="AB854" s="35">
        <v>1584</v>
      </c>
      <c r="AC854" s="35" t="s">
        <v>63</v>
      </c>
      <c r="AD854" s="35">
        <v>1584</v>
      </c>
      <c r="AE854" s="35">
        <v>1586</v>
      </c>
      <c r="AF854" s="35" t="s">
        <v>190</v>
      </c>
      <c r="AG854" s="35">
        <v>1586</v>
      </c>
      <c r="AH854" s="35">
        <v>1586</v>
      </c>
      <c r="AI854" s="35" t="s">
        <v>191</v>
      </c>
      <c r="AJ854" s="35">
        <v>1586</v>
      </c>
      <c r="AK854" s="35">
        <v>1593</v>
      </c>
      <c r="AL854" s="35" t="s">
        <v>51</v>
      </c>
      <c r="AM854" s="35"/>
      <c r="AN854" s="252" t="str">
        <f>AL854</f>
        <v>Amsterdam</v>
      </c>
      <c r="AO854" s="38"/>
      <c r="AP854" s="39"/>
      <c r="AQ854" s="39"/>
      <c r="AR854" s="39"/>
      <c r="AS854" s="49"/>
      <c r="AT854" s="26" t="s">
        <v>186</v>
      </c>
      <c r="AU854" s="26" t="s">
        <v>192</v>
      </c>
      <c r="AV854" s="26"/>
      <c r="AW854" s="26"/>
      <c r="AX854" s="253" t="s">
        <v>193</v>
      </c>
      <c r="AY854" s="26">
        <v>1</v>
      </c>
      <c r="AZ854" s="197">
        <f>IF(AND(K854&lt;=1570,L854&gt;=1540),1,0)</f>
        <v>1</v>
      </c>
      <c r="BA854" s="197">
        <f>IF(AND(K854&lt;=1608,L854&gt;=1571),1,0)</f>
        <v>1</v>
      </c>
      <c r="BB854" s="197">
        <f>IF(AND(K854&lt;=1621,L854&gt;=1609),1,0)</f>
        <v>0</v>
      </c>
      <c r="BC854" s="197">
        <f>IF(AND(K854&lt;=1648,L854&gt;=1622),1,0)</f>
        <v>0</v>
      </c>
      <c r="BD854" s="197">
        <f>IF(AND(K854&lt;=1680,L854&gt;=1649),1,0)</f>
        <v>0</v>
      </c>
      <c r="BE854" s="189">
        <v>0</v>
      </c>
      <c r="BF854" s="189">
        <v>1</v>
      </c>
      <c r="BG854" s="189">
        <v>0</v>
      </c>
      <c r="BH854" s="189">
        <v>0</v>
      </c>
      <c r="BI854" s="189">
        <v>0</v>
      </c>
    </row>
    <row r="855" spans="1:61" customFormat="1" ht="15">
      <c r="A855" s="99" t="s">
        <v>192</v>
      </c>
      <c r="B855" s="111" t="s">
        <v>3913</v>
      </c>
      <c r="C855" s="243" t="s">
        <v>194</v>
      </c>
      <c r="D855" s="243" t="s">
        <v>4162</v>
      </c>
      <c r="E855" s="247">
        <v>2</v>
      </c>
      <c r="F855" s="25" t="s">
        <v>43</v>
      </c>
      <c r="G855" s="26"/>
      <c r="H855" s="27"/>
      <c r="I855" s="27"/>
      <c r="J855" s="29">
        <v>1</v>
      </c>
      <c r="K855" s="28">
        <v>1555</v>
      </c>
      <c r="L855" s="27">
        <v>1579</v>
      </c>
      <c r="M855" s="240" t="str">
        <f>CONCATENATE(LEFT(K855,3),"0")</f>
        <v>1550</v>
      </c>
      <c r="N855" s="240" t="str">
        <f>CONCATENATE(LEFT(L855,3),"0")</f>
        <v>1570</v>
      </c>
      <c r="O855" s="30">
        <f>L855-K855+1</f>
        <v>25</v>
      </c>
      <c r="P855" s="27">
        <v>0</v>
      </c>
      <c r="Q855" s="27">
        <v>0</v>
      </c>
      <c r="R855" s="28" t="s">
        <v>143</v>
      </c>
      <c r="S855" s="28" t="s">
        <v>136</v>
      </c>
      <c r="T855" s="35" t="s">
        <v>103</v>
      </c>
      <c r="U855" s="104">
        <v>51.0167</v>
      </c>
      <c r="V855" s="124">
        <v>4.4667000000000003</v>
      </c>
      <c r="W855" s="32">
        <v>1</v>
      </c>
      <c r="X855" s="33">
        <v>1</v>
      </c>
      <c r="Y855" s="127">
        <v>0</v>
      </c>
      <c r="Z855" s="133" t="str">
        <f>CONCATENATE(LEFT(AA855,3),"0")</f>
        <v>1570</v>
      </c>
      <c r="AA855" s="35">
        <v>1579</v>
      </c>
      <c r="AB855" s="35"/>
      <c r="AC855" s="35" t="s">
        <v>191</v>
      </c>
      <c r="AD855" s="35">
        <v>1589</v>
      </c>
      <c r="AE855" s="35"/>
      <c r="AF855" s="35" t="s">
        <v>51</v>
      </c>
      <c r="AG855" s="35"/>
      <c r="AH855" s="35"/>
      <c r="AI855" s="35"/>
      <c r="AJ855" s="35"/>
      <c r="AK855" s="35"/>
      <c r="AL855" s="35"/>
      <c r="AM855" s="35"/>
      <c r="AN855" s="252" t="str">
        <f>AF855</f>
        <v>Amsterdam</v>
      </c>
      <c r="AO855" s="38"/>
      <c r="AP855" s="39"/>
      <c r="AQ855" s="39"/>
      <c r="AR855" s="39"/>
      <c r="AS855" s="49"/>
      <c r="AT855" s="26" t="s">
        <v>186</v>
      </c>
      <c r="AU855" s="26" t="s">
        <v>177</v>
      </c>
      <c r="AV855" s="26"/>
      <c r="AW855" s="26"/>
      <c r="AX855" s="253" t="s">
        <v>193</v>
      </c>
      <c r="AY855" s="26">
        <v>1</v>
      </c>
      <c r="AZ855" s="197">
        <f>IF(AND(K855&lt;=1570,L855&gt;=1540),1,0)</f>
        <v>1</v>
      </c>
      <c r="BA855" s="197">
        <f>IF(AND(K855&lt;=1608,L855&gt;=1571),1,0)</f>
        <v>1</v>
      </c>
      <c r="BB855" s="197">
        <f>IF(AND(K855&lt;=1621,L855&gt;=1609),1,0)</f>
        <v>0</v>
      </c>
      <c r="BC855" s="197">
        <f>IF(AND(K855&lt;=1648,L855&gt;=1622),1,0)</f>
        <v>0</v>
      </c>
      <c r="BD855" s="197">
        <f>IF(AND(K855&lt;=1680,L855&gt;=1649),1,0)</f>
        <v>0</v>
      </c>
      <c r="BE855" s="189">
        <v>0</v>
      </c>
      <c r="BF855" s="189">
        <v>1</v>
      </c>
      <c r="BG855" s="189">
        <v>0</v>
      </c>
      <c r="BH855" s="189">
        <v>0</v>
      </c>
      <c r="BI855" s="189">
        <v>0</v>
      </c>
    </row>
    <row r="856" spans="1:61" customFormat="1" ht="15">
      <c r="A856" s="99" t="s">
        <v>195</v>
      </c>
      <c r="B856" s="111" t="s">
        <v>3913</v>
      </c>
      <c r="C856" s="243" t="s">
        <v>196</v>
      </c>
      <c r="D856" s="243" t="s">
        <v>4162</v>
      </c>
      <c r="E856" s="247"/>
      <c r="F856" s="25" t="s">
        <v>43</v>
      </c>
      <c r="G856" s="26"/>
      <c r="H856" s="27"/>
      <c r="I856" s="27"/>
      <c r="J856" s="29">
        <v>0</v>
      </c>
      <c r="K856" s="195">
        <v>1579</v>
      </c>
      <c r="L856" s="27">
        <v>1579</v>
      </c>
      <c r="M856" s="240" t="str">
        <f>CONCATENATE(LEFT(K856,3),"0")</f>
        <v>1570</v>
      </c>
      <c r="N856" s="240" t="str">
        <f>CONCATENATE(LEFT(L856,3),"0")</f>
        <v>1570</v>
      </c>
      <c r="O856" s="30">
        <f>L856-K856+1</f>
        <v>1</v>
      </c>
      <c r="P856" s="27">
        <v>0</v>
      </c>
      <c r="Q856" s="27">
        <v>0</v>
      </c>
      <c r="R856" s="28" t="s">
        <v>197</v>
      </c>
      <c r="S856" s="28" t="s">
        <v>198</v>
      </c>
      <c r="T856" s="35" t="s">
        <v>103</v>
      </c>
      <c r="U856" s="104">
        <v>51.0167</v>
      </c>
      <c r="V856" s="124">
        <v>4.4667000000000003</v>
      </c>
      <c r="W856" s="32">
        <v>1</v>
      </c>
      <c r="X856" s="33">
        <v>1</v>
      </c>
      <c r="Y856" s="127">
        <v>0</v>
      </c>
      <c r="Z856" s="133" t="str">
        <f>CONCATENATE(LEFT(AA856,3),"0")</f>
        <v>1570</v>
      </c>
      <c r="AA856" s="62">
        <v>1579</v>
      </c>
      <c r="AB856" s="62"/>
      <c r="AC856" s="62" t="s">
        <v>191</v>
      </c>
      <c r="AD856" s="62">
        <v>1589</v>
      </c>
      <c r="AE856" s="62"/>
      <c r="AF856" s="62" t="s">
        <v>51</v>
      </c>
      <c r="AG856" s="62"/>
      <c r="AH856" s="62"/>
      <c r="AI856" s="62"/>
      <c r="AJ856" s="62"/>
      <c r="AK856" s="62"/>
      <c r="AL856" s="62"/>
      <c r="AM856" s="62"/>
      <c r="AN856" s="252" t="str">
        <f>AF856</f>
        <v>Amsterdam</v>
      </c>
      <c r="AO856" s="38"/>
      <c r="AP856" s="66"/>
      <c r="AQ856" s="39"/>
      <c r="AR856" s="39"/>
      <c r="AS856" s="49"/>
      <c r="AT856" s="26" t="s">
        <v>88</v>
      </c>
      <c r="AU856" s="26" t="s">
        <v>192</v>
      </c>
      <c r="AV856" s="26"/>
      <c r="AW856" s="26"/>
      <c r="AX856" s="253" t="s">
        <v>199</v>
      </c>
      <c r="AY856" s="26">
        <v>1</v>
      </c>
      <c r="AZ856" s="197">
        <f>IF(AND(K856&lt;=1570,L856&gt;=1540),1,0)</f>
        <v>0</v>
      </c>
      <c r="BA856" s="197">
        <f>IF(AND(K856&lt;=1608,L856&gt;=1571),1,0)</f>
        <v>1</v>
      </c>
      <c r="BB856" s="197">
        <f>IF(AND(K856&lt;=1621,L856&gt;=1609),1,0)</f>
        <v>0</v>
      </c>
      <c r="BC856" s="197">
        <f>IF(AND(K856&lt;=1648,L856&gt;=1622),1,0)</f>
        <v>0</v>
      </c>
      <c r="BD856" s="197">
        <f>IF(AND(K856&lt;=1680,L856&gt;=1649),1,0)</f>
        <v>0</v>
      </c>
      <c r="BE856" s="189">
        <v>0</v>
      </c>
      <c r="BF856" s="189">
        <v>1</v>
      </c>
      <c r="BG856" s="189">
        <v>0</v>
      </c>
      <c r="BH856" s="189">
        <v>0</v>
      </c>
      <c r="BI856" s="189">
        <v>0</v>
      </c>
    </row>
    <row r="857" spans="1:61" customFormat="1" ht="15">
      <c r="A857" s="99" t="s">
        <v>200</v>
      </c>
      <c r="B857" s="111" t="s">
        <v>3913</v>
      </c>
      <c r="C857" s="243" t="s">
        <v>201</v>
      </c>
      <c r="D857" s="243" t="s">
        <v>4162</v>
      </c>
      <c r="E857" s="247"/>
      <c r="F857" s="25" t="s">
        <v>43</v>
      </c>
      <c r="G857" s="26"/>
      <c r="H857" s="27"/>
      <c r="I857" s="27"/>
      <c r="J857" s="29">
        <v>0</v>
      </c>
      <c r="K857" s="195">
        <v>1579</v>
      </c>
      <c r="L857" s="27">
        <v>1579</v>
      </c>
      <c r="M857" s="240" t="str">
        <f>CONCATENATE(LEFT(K857,3),"0")</f>
        <v>1570</v>
      </c>
      <c r="N857" s="240" t="str">
        <f>CONCATENATE(LEFT(L857,3),"0")</f>
        <v>1570</v>
      </c>
      <c r="O857" s="30">
        <f>L857-K857+1</f>
        <v>1</v>
      </c>
      <c r="P857" s="27">
        <v>0</v>
      </c>
      <c r="Q857" s="27">
        <v>0</v>
      </c>
      <c r="R857" s="28" t="s">
        <v>202</v>
      </c>
      <c r="S857" s="28" t="s">
        <v>203</v>
      </c>
      <c r="T857" s="35" t="s">
        <v>103</v>
      </c>
      <c r="U857" s="104">
        <v>51.0167</v>
      </c>
      <c r="V857" s="124">
        <v>4.4667000000000003</v>
      </c>
      <c r="W857" s="32">
        <v>1</v>
      </c>
      <c r="X857" s="33">
        <v>1</v>
      </c>
      <c r="Y857" s="127">
        <v>0</v>
      </c>
      <c r="Z857" s="133" t="str">
        <f>CONCATENATE(LEFT(AA857,3),"0")</f>
        <v>1570</v>
      </c>
      <c r="AA857" s="62">
        <v>1579</v>
      </c>
      <c r="AB857" s="62"/>
      <c r="AC857" s="62" t="s">
        <v>191</v>
      </c>
      <c r="AD857" s="62">
        <v>1589</v>
      </c>
      <c r="AE857" s="62"/>
      <c r="AF857" s="62" t="s">
        <v>51</v>
      </c>
      <c r="AG857" s="62"/>
      <c r="AH857" s="62"/>
      <c r="AI857" s="62"/>
      <c r="AJ857" s="62"/>
      <c r="AK857" s="62"/>
      <c r="AL857" s="62"/>
      <c r="AM857" s="62"/>
      <c r="AN857" s="252" t="str">
        <f>AF857</f>
        <v>Amsterdam</v>
      </c>
      <c r="AO857" s="38"/>
      <c r="AP857" s="66"/>
      <c r="AQ857" s="39"/>
      <c r="AR857" s="39"/>
      <c r="AS857" s="49"/>
      <c r="AT857" s="26" t="s">
        <v>88</v>
      </c>
      <c r="AU857" s="26" t="s">
        <v>192</v>
      </c>
      <c r="AV857" s="26"/>
      <c r="AW857" s="26"/>
      <c r="AX857" s="253" t="s">
        <v>199</v>
      </c>
      <c r="AY857" s="26">
        <v>1</v>
      </c>
      <c r="AZ857" s="197">
        <f>IF(AND(K857&lt;=1570,L857&gt;=1540),1,0)</f>
        <v>0</v>
      </c>
      <c r="BA857" s="197">
        <f>IF(AND(K857&lt;=1608,L857&gt;=1571),1,0)</f>
        <v>1</v>
      </c>
      <c r="BB857" s="197">
        <f>IF(AND(K857&lt;=1621,L857&gt;=1609),1,0)</f>
        <v>0</v>
      </c>
      <c r="BC857" s="197">
        <f>IF(AND(K857&lt;=1648,L857&gt;=1622),1,0)</f>
        <v>0</v>
      </c>
      <c r="BD857" s="197">
        <f>IF(AND(K857&lt;=1680,L857&gt;=1649),1,0)</f>
        <v>0</v>
      </c>
      <c r="BE857" s="189">
        <v>0</v>
      </c>
      <c r="BF857" s="189">
        <v>1</v>
      </c>
      <c r="BG857" s="189">
        <v>0</v>
      </c>
      <c r="BH857" s="189">
        <v>0</v>
      </c>
      <c r="BI857" s="189">
        <v>0</v>
      </c>
    </row>
    <row r="858" spans="1:61" customFormat="1" ht="15">
      <c r="A858" s="99" t="s">
        <v>204</v>
      </c>
      <c r="B858" s="111" t="s">
        <v>3391</v>
      </c>
      <c r="C858" s="243" t="s">
        <v>205</v>
      </c>
      <c r="D858" s="243" t="s">
        <v>4162</v>
      </c>
      <c r="E858" s="247">
        <v>4</v>
      </c>
      <c r="F858" s="25" t="s">
        <v>43</v>
      </c>
      <c r="G858" s="26"/>
      <c r="H858" s="27"/>
      <c r="I858" s="27"/>
      <c r="J858" s="29">
        <v>1</v>
      </c>
      <c r="K858" s="30">
        <v>1648</v>
      </c>
      <c r="L858" s="28">
        <v>1695</v>
      </c>
      <c r="M858" s="240" t="str">
        <f>CONCATENATE(LEFT(K858,3),"0")</f>
        <v>1640</v>
      </c>
      <c r="N858" s="240" t="str">
        <f>CONCATENATE(LEFT(L858,3),"0")</f>
        <v>1690</v>
      </c>
      <c r="O858" s="30">
        <f>L858-K858+1</f>
        <v>48</v>
      </c>
      <c r="P858" s="27">
        <v>0</v>
      </c>
      <c r="Q858" s="27">
        <v>0</v>
      </c>
      <c r="R858" s="28" t="s">
        <v>143</v>
      </c>
      <c r="S858" s="28" t="s">
        <v>206</v>
      </c>
      <c r="T858" s="35" t="s">
        <v>103</v>
      </c>
      <c r="U858" s="104">
        <v>51.0167</v>
      </c>
      <c r="V858" s="124">
        <v>4.4667000000000003</v>
      </c>
      <c r="W858" s="32">
        <v>0</v>
      </c>
      <c r="X858" s="33">
        <v>0</v>
      </c>
      <c r="Y858" s="127">
        <v>0</v>
      </c>
      <c r="Z858" s="133"/>
      <c r="AA858" s="35"/>
      <c r="AB858" s="35"/>
      <c r="AC858" s="35"/>
      <c r="AD858" s="35"/>
      <c r="AE858" s="35"/>
      <c r="AF858" s="35"/>
      <c r="AG858" s="35"/>
      <c r="AH858" s="35"/>
      <c r="AI858" s="35"/>
      <c r="AJ858" s="35"/>
      <c r="AK858" s="35"/>
      <c r="AL858" s="35"/>
      <c r="AM858" s="35"/>
      <c r="AN858" s="127"/>
      <c r="AO858" s="38"/>
      <c r="AP858" s="39"/>
      <c r="AQ858" s="39"/>
      <c r="AR858" s="39"/>
      <c r="AS858" s="49"/>
      <c r="AT858" s="253"/>
      <c r="AU858" s="253"/>
      <c r="AV858" s="26"/>
      <c r="AW858" s="26"/>
      <c r="AX858" s="253" t="s">
        <v>40</v>
      </c>
      <c r="AY858" s="26">
        <v>1</v>
      </c>
      <c r="AZ858" s="197">
        <f>IF(AND(K858&lt;=1570,L858&gt;=1540),1,0)</f>
        <v>0</v>
      </c>
      <c r="BA858" s="197">
        <f>IF(AND(K858&lt;=1608,L858&gt;=1571),1,0)</f>
        <v>0</v>
      </c>
      <c r="BB858" s="197">
        <f>IF(AND(K858&lt;=1621,L858&gt;=1609),1,0)</f>
        <v>0</v>
      </c>
      <c r="BC858" s="197">
        <f>IF(AND(K858&lt;=1648,L858&gt;=1622),1,0)</f>
        <v>1</v>
      </c>
      <c r="BD858" s="197">
        <f>IF(AND(K858&lt;=1680,L858&gt;=1649),1,0)</f>
        <v>1</v>
      </c>
      <c r="BE858" s="189">
        <v>0</v>
      </c>
      <c r="BF858" s="189">
        <v>0</v>
      </c>
      <c r="BG858" s="189">
        <v>0</v>
      </c>
      <c r="BH858" s="189">
        <v>0</v>
      </c>
      <c r="BI858" s="189">
        <v>0</v>
      </c>
    </row>
    <row r="859" spans="1:61" customFormat="1" ht="15">
      <c r="A859" s="99" t="s">
        <v>207</v>
      </c>
      <c r="B859" s="111" t="s">
        <v>3914</v>
      </c>
      <c r="C859" s="243" t="s">
        <v>208</v>
      </c>
      <c r="D859" s="243" t="s">
        <v>4162</v>
      </c>
      <c r="E859" s="247">
        <v>1</v>
      </c>
      <c r="F859" s="25" t="s">
        <v>39</v>
      </c>
      <c r="G859" s="26"/>
      <c r="H859" s="27"/>
      <c r="I859" s="27"/>
      <c r="J859" s="29">
        <v>1</v>
      </c>
      <c r="K859" s="30">
        <v>1556</v>
      </c>
      <c r="L859" s="30">
        <v>1562</v>
      </c>
      <c r="M859" s="240" t="str">
        <f>CONCATENATE(LEFT(K859,3),"0")</f>
        <v>1550</v>
      </c>
      <c r="N859" s="240" t="str">
        <f>CONCATENATE(LEFT(L859,3),"0")</f>
        <v>1560</v>
      </c>
      <c r="O859" s="30">
        <f>L859-K859+1</f>
        <v>7</v>
      </c>
      <c r="P859" s="27">
        <v>0</v>
      </c>
      <c r="Q859" s="27">
        <v>0</v>
      </c>
      <c r="R859" s="28"/>
      <c r="S859" s="28"/>
      <c r="T859" s="35" t="s">
        <v>103</v>
      </c>
      <c r="U859" s="104">
        <v>51.0167</v>
      </c>
      <c r="V859" s="124">
        <v>4.4667000000000003</v>
      </c>
      <c r="W859" s="32">
        <v>0</v>
      </c>
      <c r="X859" s="33">
        <v>0</v>
      </c>
      <c r="Y859" s="127">
        <v>0</v>
      </c>
      <c r="Z859" s="133"/>
      <c r="AA859" s="35"/>
      <c r="AB859" s="35"/>
      <c r="AC859" s="35"/>
      <c r="AD859" s="35"/>
      <c r="AE859" s="35"/>
      <c r="AF859" s="35"/>
      <c r="AG859" s="35"/>
      <c r="AH859" s="35"/>
      <c r="AI859" s="35"/>
      <c r="AJ859" s="35"/>
      <c r="AK859" s="35"/>
      <c r="AL859" s="35"/>
      <c r="AM859" s="35"/>
      <c r="AN859" s="127"/>
      <c r="AO859" s="38"/>
      <c r="AP859" s="39"/>
      <c r="AQ859" s="39"/>
      <c r="AR859" s="39"/>
      <c r="AS859" s="49"/>
      <c r="AT859" s="253"/>
      <c r="AU859" s="253"/>
      <c r="AV859" s="26"/>
      <c r="AW859" s="26"/>
      <c r="AX859" s="253" t="s">
        <v>40</v>
      </c>
      <c r="AY859" s="26">
        <v>1</v>
      </c>
      <c r="AZ859" s="197">
        <f>IF(AND(K859&lt;=1570,L859&gt;=1540),1,0)</f>
        <v>1</v>
      </c>
      <c r="BA859" s="197">
        <f>IF(AND(K859&lt;=1608,L859&gt;=1571),1,0)</f>
        <v>0</v>
      </c>
      <c r="BB859" s="197">
        <f>IF(AND(K859&lt;=1621,L859&gt;=1609),1,0)</f>
        <v>0</v>
      </c>
      <c r="BC859" s="197">
        <f>IF(AND(K859&lt;=1648,L859&gt;=1622),1,0)</f>
        <v>0</v>
      </c>
      <c r="BD859" s="197">
        <f>IF(AND(K859&lt;=1680,L859&gt;=1649),1,0)</f>
        <v>0</v>
      </c>
      <c r="BE859" s="189">
        <v>0</v>
      </c>
      <c r="BF859" s="189">
        <v>0</v>
      </c>
      <c r="BG859" s="189">
        <v>0</v>
      </c>
      <c r="BH859" s="189">
        <v>0</v>
      </c>
      <c r="BI859" s="189">
        <v>0</v>
      </c>
    </row>
    <row r="860" spans="1:61" customFormat="1" ht="15">
      <c r="A860" s="99" t="s">
        <v>209</v>
      </c>
      <c r="B860" s="111" t="s">
        <v>3915</v>
      </c>
      <c r="C860" s="243" t="s">
        <v>210</v>
      </c>
      <c r="D860" s="243" t="s">
        <v>4162</v>
      </c>
      <c r="E860" s="247">
        <v>1</v>
      </c>
      <c r="F860" s="50" t="s">
        <v>74</v>
      </c>
      <c r="G860" s="26"/>
      <c r="H860" s="27"/>
      <c r="I860" s="27"/>
      <c r="J860" s="29">
        <v>1</v>
      </c>
      <c r="K860" s="30">
        <v>1680</v>
      </c>
      <c r="L860" s="30">
        <v>1686</v>
      </c>
      <c r="M860" s="240" t="str">
        <f>CONCATENATE(LEFT(K860,3),"0")</f>
        <v>1680</v>
      </c>
      <c r="N860" s="240" t="str">
        <f>CONCATENATE(LEFT(L860,3),"0")</f>
        <v>1680</v>
      </c>
      <c r="O860" s="30">
        <f>L860-K860+1</f>
        <v>7</v>
      </c>
      <c r="P860" s="27">
        <v>0</v>
      </c>
      <c r="Q860" s="27">
        <v>0</v>
      </c>
      <c r="R860" s="28"/>
      <c r="S860" s="28"/>
      <c r="T860" s="35" t="s">
        <v>103</v>
      </c>
      <c r="U860" s="104">
        <v>51.0167</v>
      </c>
      <c r="V860" s="124">
        <v>4.4667000000000003</v>
      </c>
      <c r="W860" s="32">
        <v>0</v>
      </c>
      <c r="X860" s="33">
        <v>0</v>
      </c>
      <c r="Y860" s="127">
        <v>0</v>
      </c>
      <c r="Z860" s="133"/>
      <c r="AA860" s="35"/>
      <c r="AB860" s="35"/>
      <c r="AC860" s="35"/>
      <c r="AD860" s="35"/>
      <c r="AE860" s="35"/>
      <c r="AF860" s="35"/>
      <c r="AG860" s="35"/>
      <c r="AH860" s="35"/>
      <c r="AI860" s="35"/>
      <c r="AJ860" s="35"/>
      <c r="AK860" s="35"/>
      <c r="AL860" s="35"/>
      <c r="AM860" s="35"/>
      <c r="AN860" s="127"/>
      <c r="AO860" s="38"/>
      <c r="AP860" s="39"/>
      <c r="AQ860" s="39"/>
      <c r="AR860" s="39"/>
      <c r="AS860" s="49"/>
      <c r="AT860" s="253"/>
      <c r="AU860" s="253"/>
      <c r="AV860" s="26"/>
      <c r="AW860" s="26"/>
      <c r="AX860" s="253" t="s">
        <v>40</v>
      </c>
      <c r="AY860" s="26">
        <v>1</v>
      </c>
      <c r="AZ860" s="197">
        <f>IF(AND(K860&lt;=1570,L860&gt;=1540),1,0)</f>
        <v>0</v>
      </c>
      <c r="BA860" s="197">
        <f>IF(AND(K860&lt;=1608,L860&gt;=1571),1,0)</f>
        <v>0</v>
      </c>
      <c r="BB860" s="197">
        <f>IF(AND(K860&lt;=1621,L860&gt;=1609),1,0)</f>
        <v>0</v>
      </c>
      <c r="BC860" s="197">
        <f>IF(AND(K860&lt;=1648,L860&gt;=1622),1,0)</f>
        <v>0</v>
      </c>
      <c r="BD860" s="197">
        <f>IF(AND(K860&lt;=1680,L860&gt;=1649),1,0)</f>
        <v>1</v>
      </c>
      <c r="BE860" s="189">
        <v>0</v>
      </c>
      <c r="BF860" s="189">
        <v>0</v>
      </c>
      <c r="BG860" s="189">
        <v>0</v>
      </c>
      <c r="BH860" s="189">
        <v>0</v>
      </c>
      <c r="BI860" s="189">
        <v>0</v>
      </c>
    </row>
    <row r="861" spans="1:61" customFormat="1" ht="15">
      <c r="A861" s="99" t="s">
        <v>211</v>
      </c>
      <c r="B861" s="111" t="s">
        <v>3916</v>
      </c>
      <c r="C861" s="243" t="s">
        <v>212</v>
      </c>
      <c r="D861" s="243" t="s">
        <v>4162</v>
      </c>
      <c r="E861" s="247">
        <v>2</v>
      </c>
      <c r="F861" s="25" t="s">
        <v>43</v>
      </c>
      <c r="G861" s="26"/>
      <c r="H861" s="27"/>
      <c r="I861" s="27"/>
      <c r="J861" s="29">
        <v>1</v>
      </c>
      <c r="K861" s="30">
        <v>1611</v>
      </c>
      <c r="L861" s="30">
        <v>1623</v>
      </c>
      <c r="M861" s="240" t="str">
        <f>CONCATENATE(LEFT(K861,3),"0")</f>
        <v>1610</v>
      </c>
      <c r="N861" s="240" t="str">
        <f>CONCATENATE(LEFT(L861,3),"0")</f>
        <v>1620</v>
      </c>
      <c r="O861" s="30">
        <f>L861-K861+1</f>
        <v>13</v>
      </c>
      <c r="P861" s="27">
        <v>1</v>
      </c>
      <c r="Q861" s="27">
        <v>0</v>
      </c>
      <c r="R861" s="28"/>
      <c r="S861" s="28"/>
      <c r="T861" s="35" t="s">
        <v>103</v>
      </c>
      <c r="U861" s="104">
        <v>51.0167</v>
      </c>
      <c r="V861" s="124">
        <v>4.4667000000000003</v>
      </c>
      <c r="W861" s="32">
        <v>0</v>
      </c>
      <c r="X861" s="33">
        <v>0</v>
      </c>
      <c r="Y861" s="127">
        <v>0</v>
      </c>
      <c r="Z861" s="133"/>
      <c r="AA861" s="35"/>
      <c r="AB861" s="35"/>
      <c r="AC861" s="35"/>
      <c r="AD861" s="35"/>
      <c r="AE861" s="35"/>
      <c r="AF861" s="35"/>
      <c r="AG861" s="35"/>
      <c r="AH861" s="35"/>
      <c r="AI861" s="35"/>
      <c r="AJ861" s="35"/>
      <c r="AK861" s="35"/>
      <c r="AL861" s="35"/>
      <c r="AM861" s="35"/>
      <c r="AN861" s="127"/>
      <c r="AO861" s="38"/>
      <c r="AP861" s="39"/>
      <c r="AQ861" s="39"/>
      <c r="AR861" s="39"/>
      <c r="AS861" s="49"/>
      <c r="AT861" s="253"/>
      <c r="AU861" s="253"/>
      <c r="AV861" s="26"/>
      <c r="AW861" s="26"/>
      <c r="AX861" s="253" t="s">
        <v>40</v>
      </c>
      <c r="AY861" s="26">
        <v>1</v>
      </c>
      <c r="AZ861" s="197">
        <f>IF(AND(K861&lt;=1570,L861&gt;=1540),1,0)</f>
        <v>0</v>
      </c>
      <c r="BA861" s="197">
        <f>IF(AND(K861&lt;=1608,L861&gt;=1571),1,0)</f>
        <v>0</v>
      </c>
      <c r="BB861" s="197">
        <f>IF(AND(K861&lt;=1621,L861&gt;=1609),1,0)</f>
        <v>1</v>
      </c>
      <c r="BC861" s="197">
        <f>IF(AND(K861&lt;=1648,L861&gt;=1622),1,0)</f>
        <v>1</v>
      </c>
      <c r="BD861" s="197">
        <f>IF(AND(K861&lt;=1680,L861&gt;=1649),1,0)</f>
        <v>0</v>
      </c>
      <c r="BE861" s="189">
        <v>0</v>
      </c>
      <c r="BF861" s="189">
        <v>0</v>
      </c>
      <c r="BG861" s="189">
        <v>0</v>
      </c>
      <c r="BH861" s="189">
        <v>0</v>
      </c>
      <c r="BI861" s="189">
        <v>0</v>
      </c>
    </row>
    <row r="862" spans="1:61" customFormat="1" ht="15">
      <c r="A862" s="99" t="s">
        <v>213</v>
      </c>
      <c r="B862" s="111" t="s">
        <v>3917</v>
      </c>
      <c r="C862" s="243" t="s">
        <v>214</v>
      </c>
      <c r="D862" s="243" t="s">
        <v>4162</v>
      </c>
      <c r="E862" s="247">
        <v>1</v>
      </c>
      <c r="F862" s="25" t="s">
        <v>39</v>
      </c>
      <c r="G862" s="26"/>
      <c r="H862" s="27"/>
      <c r="I862" s="27"/>
      <c r="J862" s="29">
        <v>1</v>
      </c>
      <c r="K862" s="30">
        <v>1553</v>
      </c>
      <c r="L862" s="30">
        <v>1559</v>
      </c>
      <c r="M862" s="240" t="str">
        <f>CONCATENATE(LEFT(K862,3),"0")</f>
        <v>1550</v>
      </c>
      <c r="N862" s="240" t="str">
        <f>CONCATENATE(LEFT(L862,3),"0")</f>
        <v>1550</v>
      </c>
      <c r="O862" s="30">
        <f>L862-K862+1</f>
        <v>7</v>
      </c>
      <c r="P862" s="27">
        <v>0</v>
      </c>
      <c r="Q862" s="27">
        <v>0</v>
      </c>
      <c r="R862" s="28"/>
      <c r="S862" s="28"/>
      <c r="T862" s="35" t="s">
        <v>103</v>
      </c>
      <c r="U862" s="104">
        <v>51.0167</v>
      </c>
      <c r="V862" s="124">
        <v>4.4667000000000003</v>
      </c>
      <c r="W862" s="32">
        <v>0</v>
      </c>
      <c r="X862" s="33">
        <v>0</v>
      </c>
      <c r="Y862" s="127">
        <v>0</v>
      </c>
      <c r="Z862" s="133"/>
      <c r="AA862" s="35"/>
      <c r="AB862" s="35"/>
      <c r="AC862" s="35"/>
      <c r="AD862" s="35"/>
      <c r="AE862" s="35"/>
      <c r="AF862" s="35"/>
      <c r="AG862" s="35"/>
      <c r="AH862" s="35"/>
      <c r="AI862" s="35"/>
      <c r="AJ862" s="35"/>
      <c r="AK862" s="35"/>
      <c r="AL862" s="35"/>
      <c r="AM862" s="35"/>
      <c r="AN862" s="127"/>
      <c r="AO862" s="38"/>
      <c r="AP862" s="39"/>
      <c r="AQ862" s="39"/>
      <c r="AR862" s="39"/>
      <c r="AS862" s="49"/>
      <c r="AT862" s="253"/>
      <c r="AU862" s="253"/>
      <c r="AV862" s="26"/>
      <c r="AW862" s="26"/>
      <c r="AX862" s="253" t="s">
        <v>40</v>
      </c>
      <c r="AY862" s="26">
        <v>1</v>
      </c>
      <c r="AZ862" s="197">
        <f>IF(AND(K862&lt;=1570,L862&gt;=1540),1,0)</f>
        <v>1</v>
      </c>
      <c r="BA862" s="197">
        <f>IF(AND(K862&lt;=1608,L862&gt;=1571),1,0)</f>
        <v>0</v>
      </c>
      <c r="BB862" s="197">
        <f>IF(AND(K862&lt;=1621,L862&gt;=1609),1,0)</f>
        <v>0</v>
      </c>
      <c r="BC862" s="197">
        <f>IF(AND(K862&lt;=1648,L862&gt;=1622),1,0)</f>
        <v>0</v>
      </c>
      <c r="BD862" s="197">
        <f>IF(AND(K862&lt;=1680,L862&gt;=1649),1,0)</f>
        <v>0</v>
      </c>
      <c r="BE862" s="189">
        <v>0</v>
      </c>
      <c r="BF862" s="189">
        <v>0</v>
      </c>
      <c r="BG862" s="189">
        <v>0</v>
      </c>
      <c r="BH862" s="189">
        <v>0</v>
      </c>
      <c r="BI862" s="189">
        <v>0</v>
      </c>
    </row>
    <row r="863" spans="1:61" customFormat="1" ht="15">
      <c r="A863" s="99" t="s">
        <v>215</v>
      </c>
      <c r="B863" s="111" t="s">
        <v>3918</v>
      </c>
      <c r="C863" s="243" t="s">
        <v>216</v>
      </c>
      <c r="D863" s="243" t="s">
        <v>4162</v>
      </c>
      <c r="E863" s="247"/>
      <c r="F863" s="25" t="s">
        <v>43</v>
      </c>
      <c r="G863" s="26"/>
      <c r="H863" s="27"/>
      <c r="I863" s="27"/>
      <c r="J863" s="29">
        <v>0</v>
      </c>
      <c r="K863" s="28">
        <v>1566</v>
      </c>
      <c r="L863" s="28">
        <v>1572</v>
      </c>
      <c r="M863" s="240" t="str">
        <f>CONCATENATE(LEFT(K863,3),"0")</f>
        <v>1560</v>
      </c>
      <c r="N863" s="240" t="str">
        <f>CONCATENATE(LEFT(L863,3),"0")</f>
        <v>1570</v>
      </c>
      <c r="O863" s="30">
        <f>L863-K863+1</f>
        <v>7</v>
      </c>
      <c r="P863" s="27">
        <v>0</v>
      </c>
      <c r="Q863" s="27">
        <v>0</v>
      </c>
      <c r="R863" s="28" t="s">
        <v>143</v>
      </c>
      <c r="S863" s="28" t="s">
        <v>217</v>
      </c>
      <c r="T863" s="35" t="s">
        <v>103</v>
      </c>
      <c r="U863" s="104">
        <v>51.0167</v>
      </c>
      <c r="V863" s="124">
        <v>4.4667000000000003</v>
      </c>
      <c r="W863" s="32">
        <v>1</v>
      </c>
      <c r="X863" s="33">
        <v>1</v>
      </c>
      <c r="Y863" s="127">
        <v>0</v>
      </c>
      <c r="Z863" s="133" t="str">
        <f>CONCATENATE(LEFT(AA863,3),"0")</f>
        <v>1570</v>
      </c>
      <c r="AA863" s="35">
        <v>1572</v>
      </c>
      <c r="AB863" s="35"/>
      <c r="AC863" s="35" t="s">
        <v>218</v>
      </c>
      <c r="AD863" s="35"/>
      <c r="AE863" s="35"/>
      <c r="AF863" s="35"/>
      <c r="AG863" s="35"/>
      <c r="AH863" s="35"/>
      <c r="AI863" s="35"/>
      <c r="AJ863" s="35"/>
      <c r="AK863" s="35"/>
      <c r="AL863" s="35"/>
      <c r="AM863" s="35"/>
      <c r="AN863" s="252" t="str">
        <f>AC863</f>
        <v>Cologne</v>
      </c>
      <c r="AO863" s="38"/>
      <c r="AP863" s="39"/>
      <c r="AQ863" s="39"/>
      <c r="AR863" s="39"/>
      <c r="AS863" s="49"/>
      <c r="AT863" s="253"/>
      <c r="AU863" s="253"/>
      <c r="AV863" s="26"/>
      <c r="AW863" s="26"/>
      <c r="AX863" s="253" t="s">
        <v>55</v>
      </c>
      <c r="AY863" s="26">
        <v>1</v>
      </c>
      <c r="AZ863" s="197">
        <f>IF(AND(K863&lt;=1570,L863&gt;=1540),1,0)</f>
        <v>1</v>
      </c>
      <c r="BA863" s="197">
        <f>IF(AND(K863&lt;=1608,L863&gt;=1571),1,0)</f>
        <v>1</v>
      </c>
      <c r="BB863" s="197">
        <f>IF(AND(K863&lt;=1621,L863&gt;=1609),1,0)</f>
        <v>0</v>
      </c>
      <c r="BC863" s="197">
        <f>IF(AND(K863&lt;=1648,L863&gt;=1622),1,0)</f>
        <v>0</v>
      </c>
      <c r="BD863" s="197">
        <f>IF(AND(K863&lt;=1680,L863&gt;=1649),1,0)</f>
        <v>0</v>
      </c>
      <c r="BE863" s="189">
        <v>0</v>
      </c>
      <c r="BF863" s="189">
        <v>1</v>
      </c>
      <c r="BG863" s="189">
        <v>0</v>
      </c>
      <c r="BH863" s="189">
        <v>0</v>
      </c>
      <c r="BI863" s="189">
        <v>0</v>
      </c>
    </row>
    <row r="864" spans="1:61" customFormat="1" ht="15">
      <c r="A864" s="99" t="s">
        <v>219</v>
      </c>
      <c r="B864" s="111" t="s">
        <v>3919</v>
      </c>
      <c r="C864" s="243" t="s">
        <v>220</v>
      </c>
      <c r="D864" s="243" t="s">
        <v>4162</v>
      </c>
      <c r="E864" s="247">
        <v>1</v>
      </c>
      <c r="F864" s="50" t="s">
        <v>74</v>
      </c>
      <c r="G864" s="26"/>
      <c r="H864" s="27"/>
      <c r="I864" s="27"/>
      <c r="J864" s="29">
        <v>1</v>
      </c>
      <c r="K864" s="30">
        <v>1580</v>
      </c>
      <c r="L864" s="30">
        <v>1586</v>
      </c>
      <c r="M864" s="240" t="str">
        <f>CONCATENATE(LEFT(K864,3),"0")</f>
        <v>1580</v>
      </c>
      <c r="N864" s="240" t="str">
        <f>CONCATENATE(LEFT(L864,3),"0")</f>
        <v>1580</v>
      </c>
      <c r="O864" s="30">
        <f>L864-K864+1</f>
        <v>7</v>
      </c>
      <c r="P864" s="27">
        <v>0</v>
      </c>
      <c r="Q864" s="27">
        <v>0</v>
      </c>
      <c r="R864" s="28"/>
      <c r="S864" s="28"/>
      <c r="T864" s="35" t="s">
        <v>103</v>
      </c>
      <c r="U864" s="104">
        <v>51.0167</v>
      </c>
      <c r="V864" s="124">
        <v>4.4667000000000003</v>
      </c>
      <c r="W864" s="32">
        <v>0</v>
      </c>
      <c r="X864" s="33">
        <v>0</v>
      </c>
      <c r="Y864" s="127">
        <v>0</v>
      </c>
      <c r="Z864" s="133"/>
      <c r="AA864" s="35"/>
      <c r="AB864" s="35"/>
      <c r="AC864" s="35"/>
      <c r="AD864" s="35"/>
      <c r="AE864" s="35"/>
      <c r="AF864" s="35"/>
      <c r="AG864" s="35"/>
      <c r="AH864" s="35"/>
      <c r="AI864" s="35"/>
      <c r="AJ864" s="35"/>
      <c r="AK864" s="35"/>
      <c r="AL864" s="35"/>
      <c r="AM864" s="35"/>
      <c r="AN864" s="127"/>
      <c r="AO864" s="38"/>
      <c r="AP864" s="39"/>
      <c r="AQ864" s="39"/>
      <c r="AR864" s="39"/>
      <c r="AS864" s="49"/>
      <c r="AT864" s="253"/>
      <c r="AU864" s="253"/>
      <c r="AV864" s="26"/>
      <c r="AW864" s="26"/>
      <c r="AX864" s="253" t="s">
        <v>40</v>
      </c>
      <c r="AY864" s="26">
        <v>1</v>
      </c>
      <c r="AZ864" s="197">
        <f>IF(AND(K864&lt;=1570,L864&gt;=1540),1,0)</f>
        <v>0</v>
      </c>
      <c r="BA864" s="197">
        <f>IF(AND(K864&lt;=1608,L864&gt;=1571),1,0)</f>
        <v>1</v>
      </c>
      <c r="BB864" s="197">
        <f>IF(AND(K864&lt;=1621,L864&gt;=1609),1,0)</f>
        <v>0</v>
      </c>
      <c r="BC864" s="197">
        <f>IF(AND(K864&lt;=1648,L864&gt;=1622),1,0)</f>
        <v>0</v>
      </c>
      <c r="BD864" s="197">
        <f>IF(AND(K864&lt;=1680,L864&gt;=1649),1,0)</f>
        <v>0</v>
      </c>
      <c r="BE864" s="189">
        <v>0</v>
      </c>
      <c r="BF864" s="189">
        <v>0</v>
      </c>
      <c r="BG864" s="189">
        <v>0</v>
      </c>
      <c r="BH864" s="189">
        <v>0</v>
      </c>
      <c r="BI864" s="189">
        <v>0</v>
      </c>
    </row>
    <row r="865" spans="1:61" customFormat="1" ht="15">
      <c r="A865" s="99" t="s">
        <v>221</v>
      </c>
      <c r="B865" s="111" t="s">
        <v>3920</v>
      </c>
      <c r="C865" s="243" t="s">
        <v>222</v>
      </c>
      <c r="D865" s="243" t="s">
        <v>4162</v>
      </c>
      <c r="E865" s="247">
        <v>1</v>
      </c>
      <c r="F865" s="25" t="s">
        <v>223</v>
      </c>
      <c r="G865" s="26"/>
      <c r="H865" s="27"/>
      <c r="I865" s="27"/>
      <c r="J865" s="29">
        <v>1</v>
      </c>
      <c r="K865" s="30">
        <v>1650</v>
      </c>
      <c r="L865" s="30">
        <v>1656</v>
      </c>
      <c r="M865" s="240" t="str">
        <f>CONCATENATE(LEFT(K865,3),"0")</f>
        <v>1650</v>
      </c>
      <c r="N865" s="240" t="str">
        <f>CONCATENATE(LEFT(L865,3),"0")</f>
        <v>1650</v>
      </c>
      <c r="O865" s="30">
        <f>L865-K865+1</f>
        <v>7</v>
      </c>
      <c r="P865" s="27">
        <v>0</v>
      </c>
      <c r="Q865" s="27">
        <v>0</v>
      </c>
      <c r="R865" s="28"/>
      <c r="S865" s="28"/>
      <c r="T865" s="35" t="s">
        <v>103</v>
      </c>
      <c r="U865" s="104">
        <v>51.0167</v>
      </c>
      <c r="V865" s="124">
        <v>4.4667000000000003</v>
      </c>
      <c r="W865" s="32">
        <v>0</v>
      </c>
      <c r="X865" s="33">
        <v>0</v>
      </c>
      <c r="Y865" s="127">
        <v>0</v>
      </c>
      <c r="Z865" s="133"/>
      <c r="AA865" s="35"/>
      <c r="AB865" s="35"/>
      <c r="AC865" s="35"/>
      <c r="AD865" s="35"/>
      <c r="AE865" s="35"/>
      <c r="AF865" s="35"/>
      <c r="AG865" s="35"/>
      <c r="AH865" s="35"/>
      <c r="AI865" s="35"/>
      <c r="AJ865" s="35"/>
      <c r="AK865" s="35"/>
      <c r="AL865" s="35"/>
      <c r="AM865" s="35"/>
      <c r="AN865" s="127"/>
      <c r="AO865" s="38"/>
      <c r="AP865" s="39"/>
      <c r="AQ865" s="39"/>
      <c r="AR865" s="39"/>
      <c r="AS865" s="49"/>
      <c r="AT865" s="253"/>
      <c r="AU865" s="253"/>
      <c r="AV865" s="26"/>
      <c r="AW865" s="26"/>
      <c r="AX865" s="253" t="s">
        <v>40</v>
      </c>
      <c r="AY865" s="26">
        <v>1</v>
      </c>
      <c r="AZ865" s="197">
        <f>IF(AND(K865&lt;=1570,L865&gt;=1540),1,0)</f>
        <v>0</v>
      </c>
      <c r="BA865" s="197">
        <f>IF(AND(K865&lt;=1608,L865&gt;=1571),1,0)</f>
        <v>0</v>
      </c>
      <c r="BB865" s="197">
        <f>IF(AND(K865&lt;=1621,L865&gt;=1609),1,0)</f>
        <v>0</v>
      </c>
      <c r="BC865" s="197">
        <f>IF(AND(K865&lt;=1648,L865&gt;=1622),1,0)</f>
        <v>0</v>
      </c>
      <c r="BD865" s="197">
        <f>IF(AND(K865&lt;=1680,L865&gt;=1649),1,0)</f>
        <v>1</v>
      </c>
      <c r="BE865" s="189">
        <v>0</v>
      </c>
      <c r="BF865" s="189">
        <v>0</v>
      </c>
      <c r="BG865" s="189">
        <v>0</v>
      </c>
      <c r="BH865" s="189">
        <v>0</v>
      </c>
      <c r="BI865" s="189">
        <v>0</v>
      </c>
    </row>
    <row r="866" spans="1:61" customFormat="1" ht="15">
      <c r="A866" s="99" t="s">
        <v>224</v>
      </c>
      <c r="B866" s="111" t="s">
        <v>3921</v>
      </c>
      <c r="C866" s="243" t="s">
        <v>225</v>
      </c>
      <c r="D866" s="243" t="s">
        <v>4162</v>
      </c>
      <c r="E866" s="247">
        <v>1</v>
      </c>
      <c r="F866" s="25" t="s">
        <v>39</v>
      </c>
      <c r="G866" s="26"/>
      <c r="H866" s="27"/>
      <c r="I866" s="27"/>
      <c r="J866" s="29">
        <v>1</v>
      </c>
      <c r="K866" s="30">
        <v>1556</v>
      </c>
      <c r="L866" s="30">
        <v>1562</v>
      </c>
      <c r="M866" s="240" t="str">
        <f>CONCATENATE(LEFT(K866,3),"0")</f>
        <v>1550</v>
      </c>
      <c r="N866" s="240" t="str">
        <f>CONCATENATE(LEFT(L866,3),"0")</f>
        <v>1560</v>
      </c>
      <c r="O866" s="30">
        <f>L866-K866+1</f>
        <v>7</v>
      </c>
      <c r="P866" s="27">
        <v>0</v>
      </c>
      <c r="Q866" s="27">
        <v>0</v>
      </c>
      <c r="R866" s="28"/>
      <c r="S866" s="28"/>
      <c r="T866" s="35" t="s">
        <v>103</v>
      </c>
      <c r="U866" s="104">
        <v>51.0167</v>
      </c>
      <c r="V866" s="124">
        <v>4.4667000000000003</v>
      </c>
      <c r="W866" s="32">
        <v>0</v>
      </c>
      <c r="X866" s="33">
        <v>0</v>
      </c>
      <c r="Y866" s="127">
        <v>0</v>
      </c>
      <c r="Z866" s="133"/>
      <c r="AA866" s="35"/>
      <c r="AB866" s="35"/>
      <c r="AC866" s="35"/>
      <c r="AD866" s="35"/>
      <c r="AE866" s="35"/>
      <c r="AF866" s="35"/>
      <c r="AG866" s="35"/>
      <c r="AH866" s="35"/>
      <c r="AI866" s="35"/>
      <c r="AJ866" s="35"/>
      <c r="AK866" s="35"/>
      <c r="AL866" s="35"/>
      <c r="AM866" s="35"/>
      <c r="AN866" s="127"/>
      <c r="AO866" s="38"/>
      <c r="AP866" s="39"/>
      <c r="AQ866" s="39"/>
      <c r="AR866" s="39"/>
      <c r="AS866" s="49"/>
      <c r="AT866" s="253"/>
      <c r="AU866" s="253"/>
      <c r="AV866" s="26"/>
      <c r="AW866" s="26"/>
      <c r="AX866" s="253" t="s">
        <v>40</v>
      </c>
      <c r="AY866" s="26">
        <v>1</v>
      </c>
      <c r="AZ866" s="197">
        <f>IF(AND(K866&lt;=1570,L866&gt;=1540),1,0)</f>
        <v>1</v>
      </c>
      <c r="BA866" s="197">
        <f>IF(AND(K866&lt;=1608,L866&gt;=1571),1,0)</f>
        <v>0</v>
      </c>
      <c r="BB866" s="197">
        <f>IF(AND(K866&lt;=1621,L866&gt;=1609),1,0)</f>
        <v>0</v>
      </c>
      <c r="BC866" s="197">
        <f>IF(AND(K866&lt;=1648,L866&gt;=1622),1,0)</f>
        <v>0</v>
      </c>
      <c r="BD866" s="197">
        <f>IF(AND(K866&lt;=1680,L866&gt;=1649),1,0)</f>
        <v>0</v>
      </c>
      <c r="BE866" s="189">
        <v>0</v>
      </c>
      <c r="BF866" s="189">
        <v>0</v>
      </c>
      <c r="BG866" s="189">
        <v>0</v>
      </c>
      <c r="BH866" s="189">
        <v>0</v>
      </c>
      <c r="BI866" s="189">
        <v>0</v>
      </c>
    </row>
    <row r="867" spans="1:61" customFormat="1" ht="15">
      <c r="A867" s="99" t="s">
        <v>226</v>
      </c>
      <c r="B867" s="111" t="s">
        <v>2652</v>
      </c>
      <c r="C867" s="243" t="s">
        <v>227</v>
      </c>
      <c r="D867" s="243" t="s">
        <v>4162</v>
      </c>
      <c r="E867" s="247">
        <v>1</v>
      </c>
      <c r="F867" s="25" t="s">
        <v>43</v>
      </c>
      <c r="G867" s="26"/>
      <c r="H867" s="27"/>
      <c r="I867" s="27"/>
      <c r="J867" s="29">
        <v>1</v>
      </c>
      <c r="K867" s="30">
        <v>1616</v>
      </c>
      <c r="L867" s="30">
        <v>1622</v>
      </c>
      <c r="M867" s="240" t="str">
        <f>CONCATENATE(LEFT(K867,3),"0")</f>
        <v>1610</v>
      </c>
      <c r="N867" s="240" t="str">
        <f>CONCATENATE(LEFT(L867,3),"0")</f>
        <v>1620</v>
      </c>
      <c r="O867" s="30">
        <f>L867-K867+1</f>
        <v>7</v>
      </c>
      <c r="P867" s="27">
        <v>1</v>
      </c>
      <c r="Q867" s="27">
        <v>1</v>
      </c>
      <c r="R867" s="28"/>
      <c r="S867" s="28"/>
      <c r="T867" s="35" t="s">
        <v>103</v>
      </c>
      <c r="U867" s="104">
        <v>51.0167</v>
      </c>
      <c r="V867" s="124">
        <v>4.4667000000000003</v>
      </c>
      <c r="W867" s="32">
        <v>0</v>
      </c>
      <c r="X867" s="33">
        <v>0</v>
      </c>
      <c r="Y867" s="127">
        <v>0</v>
      </c>
      <c r="Z867" s="133"/>
      <c r="AA867" s="35"/>
      <c r="AB867" s="35"/>
      <c r="AC867" s="35"/>
      <c r="AD867" s="35"/>
      <c r="AE867" s="35"/>
      <c r="AF867" s="35"/>
      <c r="AG867" s="35"/>
      <c r="AH867" s="35"/>
      <c r="AI867" s="35"/>
      <c r="AJ867" s="35"/>
      <c r="AK867" s="35"/>
      <c r="AL867" s="35"/>
      <c r="AM867" s="35"/>
      <c r="AN867" s="127"/>
      <c r="AO867" s="38"/>
      <c r="AP867" s="39"/>
      <c r="AQ867" s="39"/>
      <c r="AR867" s="39"/>
      <c r="AS867" s="49"/>
      <c r="AT867" s="253"/>
      <c r="AU867" s="253"/>
      <c r="AV867" s="26"/>
      <c r="AW867" s="26"/>
      <c r="AX867" s="253" t="s">
        <v>40</v>
      </c>
      <c r="AY867" s="26">
        <v>1</v>
      </c>
      <c r="AZ867" s="197">
        <f>IF(AND(K867&lt;=1570,L867&gt;=1540),1,0)</f>
        <v>0</v>
      </c>
      <c r="BA867" s="197">
        <f>IF(AND(K867&lt;=1608,L867&gt;=1571),1,0)</f>
        <v>0</v>
      </c>
      <c r="BB867" s="197">
        <f>IF(AND(K867&lt;=1621,L867&gt;=1609),1,0)</f>
        <v>1</v>
      </c>
      <c r="BC867" s="197">
        <f>IF(AND(K867&lt;=1648,L867&gt;=1622),1,0)</f>
        <v>1</v>
      </c>
      <c r="BD867" s="197">
        <f>IF(AND(K867&lt;=1680,L867&gt;=1649),1,0)</f>
        <v>0</v>
      </c>
      <c r="BE867" s="189">
        <v>0</v>
      </c>
      <c r="BF867" s="189">
        <v>0</v>
      </c>
      <c r="BG867" s="189">
        <v>0</v>
      </c>
      <c r="BH867" s="189">
        <v>0</v>
      </c>
      <c r="BI867" s="189">
        <v>0</v>
      </c>
    </row>
    <row r="868" spans="1:61" customFormat="1" ht="15">
      <c r="A868" s="99" t="s">
        <v>228</v>
      </c>
      <c r="B868" s="111" t="s">
        <v>2652</v>
      </c>
      <c r="C868" s="243" t="s">
        <v>229</v>
      </c>
      <c r="D868" s="243" t="s">
        <v>4162</v>
      </c>
      <c r="E868" s="247">
        <v>12</v>
      </c>
      <c r="F868" s="25" t="s">
        <v>43</v>
      </c>
      <c r="G868" s="26"/>
      <c r="H868" s="27"/>
      <c r="I868" s="27"/>
      <c r="J868" s="29">
        <v>1</v>
      </c>
      <c r="K868" s="27">
        <v>1585</v>
      </c>
      <c r="L868" s="61">
        <v>1619</v>
      </c>
      <c r="M868" s="240" t="str">
        <f>CONCATENATE(LEFT(K868,3),"0")</f>
        <v>1580</v>
      </c>
      <c r="N868" s="240" t="str">
        <f>CONCATENATE(LEFT(L868,3),"0")</f>
        <v>1610</v>
      </c>
      <c r="O868" s="30">
        <f>L868-K868+1</f>
        <v>35</v>
      </c>
      <c r="P868" s="27">
        <v>1</v>
      </c>
      <c r="Q868" s="27">
        <v>1</v>
      </c>
      <c r="R868" s="28" t="s">
        <v>58</v>
      </c>
      <c r="S868" s="28" t="s">
        <v>112</v>
      </c>
      <c r="T868" s="35" t="s">
        <v>103</v>
      </c>
      <c r="U868" s="104">
        <v>51.0167</v>
      </c>
      <c r="V868" s="124">
        <v>4.4667000000000003</v>
      </c>
      <c r="W868" s="32">
        <v>0</v>
      </c>
      <c r="X868" s="33">
        <v>0</v>
      </c>
      <c r="Y868" s="127">
        <v>0</v>
      </c>
      <c r="Z868" s="133"/>
      <c r="AA868" s="35"/>
      <c r="AB868" s="35"/>
      <c r="AC868" s="35"/>
      <c r="AD868" s="35"/>
      <c r="AE868" s="35"/>
      <c r="AF868" s="35"/>
      <c r="AG868" s="35"/>
      <c r="AH868" s="35"/>
      <c r="AI868" s="35"/>
      <c r="AJ868" s="35"/>
      <c r="AK868" s="35"/>
      <c r="AL868" s="35"/>
      <c r="AM868" s="35"/>
      <c r="AN868" s="127"/>
      <c r="AO868" s="38"/>
      <c r="AP868" s="39"/>
      <c r="AQ868" s="39"/>
      <c r="AR868" s="39"/>
      <c r="AS868" s="49"/>
      <c r="AT868" s="253"/>
      <c r="AU868" s="253"/>
      <c r="AV868" s="26"/>
      <c r="AW868" s="26"/>
      <c r="AX868" s="253" t="s">
        <v>106</v>
      </c>
      <c r="AY868" s="26">
        <v>1</v>
      </c>
      <c r="AZ868" s="197">
        <f>IF(AND(K868&lt;=1570,L868&gt;=1540),1,0)</f>
        <v>0</v>
      </c>
      <c r="BA868" s="197">
        <f>IF(AND(K868&lt;=1608,L868&gt;=1571),1,0)</f>
        <v>1</v>
      </c>
      <c r="BB868" s="197">
        <f>IF(AND(K868&lt;=1621,L868&gt;=1609),1,0)</f>
        <v>1</v>
      </c>
      <c r="BC868" s="197">
        <f>IF(AND(K868&lt;=1648,L868&gt;=1622),1,0)</f>
        <v>0</v>
      </c>
      <c r="BD868" s="197">
        <f>IF(AND(K868&lt;=1680,L868&gt;=1649),1,0)</f>
        <v>0</v>
      </c>
      <c r="BE868" s="189">
        <v>0</v>
      </c>
      <c r="BF868" s="189">
        <v>0</v>
      </c>
      <c r="BG868" s="189">
        <v>0</v>
      </c>
      <c r="BH868" s="189">
        <v>0</v>
      </c>
      <c r="BI868" s="189">
        <v>0</v>
      </c>
    </row>
    <row r="869" spans="1:61" customFormat="1" ht="15">
      <c r="A869" s="99" t="s">
        <v>230</v>
      </c>
      <c r="B869" s="111" t="s">
        <v>3922</v>
      </c>
      <c r="C869" s="243" t="s">
        <v>231</v>
      </c>
      <c r="D869" s="243" t="s">
        <v>4162</v>
      </c>
      <c r="E869" s="247"/>
      <c r="F869" s="25" t="s">
        <v>43</v>
      </c>
      <c r="G869" s="26"/>
      <c r="H869" s="27"/>
      <c r="I869" s="27"/>
      <c r="J869" s="29">
        <v>0</v>
      </c>
      <c r="K869" s="28"/>
      <c r="L869" s="27">
        <f>AA869</f>
        <v>1570</v>
      </c>
      <c r="M869" s="240"/>
      <c r="N869" s="240" t="str">
        <f>CONCATENATE(LEFT(L869,3),"0")</f>
        <v>1570</v>
      </c>
      <c r="O869" s="30"/>
      <c r="P869" s="27">
        <v>0</v>
      </c>
      <c r="Q869" s="27">
        <v>0</v>
      </c>
      <c r="R869" s="28"/>
      <c r="S869" s="28"/>
      <c r="T869" s="35" t="s">
        <v>103</v>
      </c>
      <c r="U869" s="104">
        <v>51.0167</v>
      </c>
      <c r="V869" s="124">
        <v>4.4667000000000003</v>
      </c>
      <c r="W869" s="32">
        <v>1</v>
      </c>
      <c r="X869" s="33">
        <v>1</v>
      </c>
      <c r="Y869" s="127">
        <v>0</v>
      </c>
      <c r="Z869" s="133" t="str">
        <f>CONCATENATE(LEFT(AA869,3),"0")</f>
        <v>1570</v>
      </c>
      <c r="AA869" s="35">
        <v>1570</v>
      </c>
      <c r="AB869" s="35"/>
      <c r="AC869" s="35" t="s">
        <v>63</v>
      </c>
      <c r="AD869" s="35"/>
      <c r="AE869" s="35"/>
      <c r="AF869" s="35"/>
      <c r="AG869" s="35"/>
      <c r="AH869" s="35"/>
      <c r="AI869" s="35"/>
      <c r="AJ869" s="35"/>
      <c r="AK869" s="35"/>
      <c r="AL869" s="35"/>
      <c r="AM869" s="35"/>
      <c r="AN869" s="252" t="str">
        <f>AC869</f>
        <v>Antwerp</v>
      </c>
      <c r="AO869" s="38"/>
      <c r="AP869" s="39"/>
      <c r="AQ869" s="39"/>
      <c r="AR869" s="39"/>
      <c r="AS869" s="49"/>
      <c r="AT869" s="253"/>
      <c r="AU869" s="253"/>
      <c r="AV869" s="26"/>
      <c r="AW869" s="26"/>
      <c r="AX869" s="253" t="s">
        <v>55</v>
      </c>
      <c r="AY869" s="26">
        <v>1</v>
      </c>
      <c r="AZ869" s="197">
        <f>IF(AND(K869&lt;=1570,L869&gt;=1540),1,0)</f>
        <v>1</v>
      </c>
      <c r="BA869" s="197">
        <f>IF(AND(K869&lt;=1608,L869&gt;=1571),1,0)</f>
        <v>0</v>
      </c>
      <c r="BB869" s="197">
        <f>IF(AND(K869&lt;=1621,L869&gt;=1609),1,0)</f>
        <v>0</v>
      </c>
      <c r="BC869" s="197">
        <f>IF(AND(K869&lt;=1648,L869&gt;=1622),1,0)</f>
        <v>0</v>
      </c>
      <c r="BD869" s="197">
        <f>IF(AND(K869&lt;=1680,L869&gt;=1649),1,0)</f>
        <v>0</v>
      </c>
      <c r="BE869" s="189">
        <v>1</v>
      </c>
      <c r="BF869" s="189">
        <v>0</v>
      </c>
      <c r="BG869" s="189">
        <v>0</v>
      </c>
      <c r="BH869" s="189">
        <v>0</v>
      </c>
      <c r="BI869" s="189">
        <v>0</v>
      </c>
    </row>
    <row r="870" spans="1:61" customFormat="1" ht="15">
      <c r="A870" s="99" t="s">
        <v>232</v>
      </c>
      <c r="B870" s="111" t="s">
        <v>3923</v>
      </c>
      <c r="C870" s="243" t="s">
        <v>233</v>
      </c>
      <c r="D870" s="243" t="s">
        <v>4162</v>
      </c>
      <c r="E870" s="247"/>
      <c r="F870" s="25" t="s">
        <v>43</v>
      </c>
      <c r="G870" s="26"/>
      <c r="H870" s="27"/>
      <c r="I870" s="27"/>
      <c r="J870" s="29">
        <v>0</v>
      </c>
      <c r="K870" s="28"/>
      <c r="L870" s="27">
        <f>AA870</f>
        <v>1597</v>
      </c>
      <c r="M870" s="240"/>
      <c r="N870" s="240" t="str">
        <f>CONCATENATE(LEFT(L870,3),"0")</f>
        <v>1590</v>
      </c>
      <c r="O870" s="30"/>
      <c r="P870" s="27">
        <v>0</v>
      </c>
      <c r="Q870" s="27">
        <v>0</v>
      </c>
      <c r="R870" s="28"/>
      <c r="S870" s="28"/>
      <c r="T870" s="35" t="s">
        <v>103</v>
      </c>
      <c r="U870" s="104">
        <v>51.0167</v>
      </c>
      <c r="V870" s="124">
        <v>4.4667000000000003</v>
      </c>
      <c r="W870" s="32">
        <v>1</v>
      </c>
      <c r="X870" s="33">
        <v>1</v>
      </c>
      <c r="Y870" s="127">
        <v>0</v>
      </c>
      <c r="Z870" s="133" t="str">
        <f>CONCATENATE(LEFT(AA870,3),"0")</f>
        <v>1590</v>
      </c>
      <c r="AA870" s="35">
        <v>1597</v>
      </c>
      <c r="AB870" s="35"/>
      <c r="AC870" s="35" t="s">
        <v>51</v>
      </c>
      <c r="AD870" s="35"/>
      <c r="AE870" s="35"/>
      <c r="AF870" s="35"/>
      <c r="AG870" s="35"/>
      <c r="AH870" s="35"/>
      <c r="AI870" s="35"/>
      <c r="AJ870" s="35"/>
      <c r="AK870" s="35"/>
      <c r="AL870" s="35"/>
      <c r="AM870" s="35"/>
      <c r="AN870" s="252" t="str">
        <f>AC870</f>
        <v>Amsterdam</v>
      </c>
      <c r="AO870" s="38"/>
      <c r="AP870" s="39"/>
      <c r="AQ870" s="39"/>
      <c r="AR870" s="39"/>
      <c r="AS870" s="49"/>
      <c r="AT870" s="253"/>
      <c r="AU870" s="253"/>
      <c r="AV870" s="26"/>
      <c r="AW870" s="26"/>
      <c r="AX870" s="253" t="s">
        <v>55</v>
      </c>
      <c r="AY870" s="26">
        <v>1</v>
      </c>
      <c r="AZ870" s="197">
        <f>IF(AND(K870&lt;=1570,L870&gt;=1540),1,0)</f>
        <v>1</v>
      </c>
      <c r="BA870" s="197">
        <f>IF(AND(K870&lt;=1608,L870&gt;=1571),1,0)</f>
        <v>1</v>
      </c>
      <c r="BB870" s="197">
        <f>IF(AND(K870&lt;=1621,L870&gt;=1609),1,0)</f>
        <v>0</v>
      </c>
      <c r="BC870" s="197">
        <f>IF(AND(K870&lt;=1648,L870&gt;=1622),1,0)</f>
        <v>0</v>
      </c>
      <c r="BD870" s="197">
        <f>IF(AND(K870&lt;=1680,L870&gt;=1649),1,0)</f>
        <v>0</v>
      </c>
      <c r="BE870" s="189">
        <v>0</v>
      </c>
      <c r="BF870" s="189">
        <v>1</v>
      </c>
      <c r="BG870" s="189">
        <v>0</v>
      </c>
      <c r="BH870" s="189">
        <v>0</v>
      </c>
      <c r="BI870" s="189">
        <v>0</v>
      </c>
    </row>
    <row r="871" spans="1:61" customFormat="1" ht="15">
      <c r="A871" s="99" t="s">
        <v>234</v>
      </c>
      <c r="B871" s="111" t="s">
        <v>2818</v>
      </c>
      <c r="C871" s="243" t="s">
        <v>235</v>
      </c>
      <c r="D871" s="243" t="s">
        <v>4162</v>
      </c>
      <c r="E871" s="247"/>
      <c r="F871" s="25" t="s">
        <v>43</v>
      </c>
      <c r="G871" s="25"/>
      <c r="H871" s="27">
        <v>1</v>
      </c>
      <c r="I871" s="27"/>
      <c r="J871" s="29">
        <v>0</v>
      </c>
      <c r="K871" s="53">
        <v>1620</v>
      </c>
      <c r="L871" s="67">
        <v>1645</v>
      </c>
      <c r="M871" s="240" t="str">
        <f>CONCATENATE(LEFT(K871,3),"0")</f>
        <v>1620</v>
      </c>
      <c r="N871" s="240" t="str">
        <f>CONCATENATE(LEFT(L871,3),"0")</f>
        <v>1640</v>
      </c>
      <c r="O871" s="30">
        <f>L871-K871+1</f>
        <v>26</v>
      </c>
      <c r="P871" s="27">
        <v>0</v>
      </c>
      <c r="Q871" s="27">
        <v>0</v>
      </c>
      <c r="R871" s="28"/>
      <c r="S871" s="28"/>
      <c r="T871" s="35" t="s">
        <v>103</v>
      </c>
      <c r="U871" s="104">
        <v>51.0167</v>
      </c>
      <c r="V871" s="124">
        <v>4.4667000000000003</v>
      </c>
      <c r="W871" s="32">
        <v>0</v>
      </c>
      <c r="X871" s="33">
        <v>0</v>
      </c>
      <c r="Y871" s="127">
        <v>0</v>
      </c>
      <c r="Z871" s="133"/>
      <c r="AA871" s="35"/>
      <c r="AB871" s="35"/>
      <c r="AC871" s="35"/>
      <c r="AD871" s="35"/>
      <c r="AE871" s="35"/>
      <c r="AF871" s="35"/>
      <c r="AG871" s="35"/>
      <c r="AH871" s="35"/>
      <c r="AI871" s="35"/>
      <c r="AJ871" s="35"/>
      <c r="AK871" s="35"/>
      <c r="AL871" s="35"/>
      <c r="AM871" s="35"/>
      <c r="AN871" s="127"/>
      <c r="AO871" s="38">
        <v>1</v>
      </c>
      <c r="AP871" s="49" t="s">
        <v>110</v>
      </c>
      <c r="AQ871" s="49"/>
      <c r="AR871" s="49"/>
      <c r="AS871" s="49"/>
      <c r="AT871" s="253"/>
      <c r="AU871" s="254"/>
      <c r="AV871" s="71"/>
      <c r="AW871" s="71"/>
      <c r="AX871" s="253" t="s">
        <v>236</v>
      </c>
      <c r="AY871" s="26">
        <v>1</v>
      </c>
      <c r="AZ871" s="197">
        <f>IF(AND(K871&lt;=1570,L871&gt;=1540),1,0)</f>
        <v>0</v>
      </c>
      <c r="BA871" s="197">
        <f>IF(AND(K871&lt;=1608,L871&gt;=1571),1,0)</f>
        <v>0</v>
      </c>
      <c r="BB871" s="197">
        <f>IF(AND(K871&lt;=1621,L871&gt;=1609),1,0)</f>
        <v>1</v>
      </c>
      <c r="BC871" s="197">
        <f>IF(AND(K871&lt;=1648,L871&gt;=1622),1,0)</f>
        <v>1</v>
      </c>
      <c r="BD871" s="197">
        <f>IF(AND(K871&lt;=1680,L871&gt;=1649),1,0)</f>
        <v>0</v>
      </c>
      <c r="BE871" s="189">
        <v>0</v>
      </c>
      <c r="BF871" s="189">
        <v>0</v>
      </c>
      <c r="BG871" s="189">
        <v>0</v>
      </c>
      <c r="BH871" s="189">
        <v>0</v>
      </c>
      <c r="BI871" s="189">
        <v>0</v>
      </c>
    </row>
    <row r="872" spans="1:61" customFormat="1" ht="15">
      <c r="A872" s="99" t="s">
        <v>237</v>
      </c>
      <c r="B872" s="111" t="s">
        <v>3924</v>
      </c>
      <c r="C872" s="243" t="s">
        <v>238</v>
      </c>
      <c r="D872" s="243" t="s">
        <v>4162</v>
      </c>
      <c r="E872" s="247">
        <v>1</v>
      </c>
      <c r="F872" s="25" t="s">
        <v>43</v>
      </c>
      <c r="G872" s="26"/>
      <c r="H872" s="27"/>
      <c r="I872" s="27"/>
      <c r="J872" s="29">
        <v>1</v>
      </c>
      <c r="K872" s="30">
        <v>1614</v>
      </c>
      <c r="L872" s="30">
        <v>1620</v>
      </c>
      <c r="M872" s="240" t="str">
        <f>CONCATENATE(LEFT(K872,3),"0")</f>
        <v>1610</v>
      </c>
      <c r="N872" s="240" t="str">
        <f>CONCATENATE(LEFT(L872,3),"0")</f>
        <v>1620</v>
      </c>
      <c r="O872" s="30">
        <f>L872-K872+1</f>
        <v>7</v>
      </c>
      <c r="P872" s="27">
        <v>1</v>
      </c>
      <c r="Q872" s="27">
        <v>0</v>
      </c>
      <c r="R872" s="28"/>
      <c r="S872" s="28"/>
      <c r="T872" s="35" t="s">
        <v>103</v>
      </c>
      <c r="U872" s="104">
        <v>51.0167</v>
      </c>
      <c r="V872" s="124">
        <v>4.4667000000000003</v>
      </c>
      <c r="W872" s="32">
        <v>0</v>
      </c>
      <c r="X872" s="33">
        <v>0</v>
      </c>
      <c r="Y872" s="127">
        <v>0</v>
      </c>
      <c r="Z872" s="133"/>
      <c r="AA872" s="35"/>
      <c r="AB872" s="35"/>
      <c r="AC872" s="35"/>
      <c r="AD872" s="35"/>
      <c r="AE872" s="35"/>
      <c r="AF872" s="35"/>
      <c r="AG872" s="35"/>
      <c r="AH872" s="35"/>
      <c r="AI872" s="35"/>
      <c r="AJ872" s="35"/>
      <c r="AK872" s="35"/>
      <c r="AL872" s="35"/>
      <c r="AM872" s="35"/>
      <c r="AN872" s="127"/>
      <c r="AO872" s="38"/>
      <c r="AP872" s="39"/>
      <c r="AQ872" s="39"/>
      <c r="AR872" s="39"/>
      <c r="AS872" s="49"/>
      <c r="AT872" s="253"/>
      <c r="AU872" s="253"/>
      <c r="AV872" s="26"/>
      <c r="AW872" s="26"/>
      <c r="AX872" s="253" t="s">
        <v>40</v>
      </c>
      <c r="AY872" s="26">
        <v>1</v>
      </c>
      <c r="AZ872" s="197">
        <f>IF(AND(K872&lt;=1570,L872&gt;=1540),1,0)</f>
        <v>0</v>
      </c>
      <c r="BA872" s="197">
        <f>IF(AND(K872&lt;=1608,L872&gt;=1571),1,0)</f>
        <v>0</v>
      </c>
      <c r="BB872" s="197">
        <f>IF(AND(K872&lt;=1621,L872&gt;=1609),1,0)</f>
        <v>1</v>
      </c>
      <c r="BC872" s="197">
        <f>IF(AND(K872&lt;=1648,L872&gt;=1622),1,0)</f>
        <v>0</v>
      </c>
      <c r="BD872" s="197">
        <f>IF(AND(K872&lt;=1680,L872&gt;=1649),1,0)</f>
        <v>0</v>
      </c>
      <c r="BE872" s="189">
        <v>0</v>
      </c>
      <c r="BF872" s="189">
        <v>0</v>
      </c>
      <c r="BG872" s="189">
        <v>0</v>
      </c>
      <c r="BH872" s="189">
        <v>0</v>
      </c>
      <c r="BI872" s="189">
        <v>0</v>
      </c>
    </row>
    <row r="873" spans="1:61" customFormat="1" ht="15">
      <c r="A873" s="99" t="s">
        <v>239</v>
      </c>
      <c r="B873" s="111" t="s">
        <v>3925</v>
      </c>
      <c r="C873" s="243" t="s">
        <v>240</v>
      </c>
      <c r="D873" s="243" t="s">
        <v>4162</v>
      </c>
      <c r="E873" s="247">
        <v>1</v>
      </c>
      <c r="F873" s="25" t="s">
        <v>43</v>
      </c>
      <c r="G873" s="26"/>
      <c r="H873" s="27"/>
      <c r="I873" s="27"/>
      <c r="J873" s="29">
        <v>1</v>
      </c>
      <c r="K873" s="30">
        <v>1562</v>
      </c>
      <c r="L873" s="30">
        <v>1568</v>
      </c>
      <c r="M873" s="240" t="str">
        <f>CONCATENATE(LEFT(K873,3),"0")</f>
        <v>1560</v>
      </c>
      <c r="N873" s="240" t="str">
        <f>CONCATENATE(LEFT(L873,3),"0")</f>
        <v>1560</v>
      </c>
      <c r="O873" s="30">
        <f>L873-K873+1</f>
        <v>7</v>
      </c>
      <c r="P873" s="27">
        <v>0</v>
      </c>
      <c r="Q873" s="27">
        <v>0</v>
      </c>
      <c r="R873" s="28"/>
      <c r="S873" s="28"/>
      <c r="T873" s="35" t="s">
        <v>103</v>
      </c>
      <c r="U873" s="104">
        <v>51.0167</v>
      </c>
      <c r="V873" s="124">
        <v>4.4667000000000003</v>
      </c>
      <c r="W873" s="32">
        <v>0</v>
      </c>
      <c r="X873" s="33">
        <v>0</v>
      </c>
      <c r="Y873" s="127">
        <v>0</v>
      </c>
      <c r="Z873" s="133"/>
      <c r="AA873" s="35"/>
      <c r="AB873" s="35"/>
      <c r="AC873" s="35"/>
      <c r="AD873" s="35"/>
      <c r="AE873" s="35"/>
      <c r="AF873" s="35"/>
      <c r="AG873" s="35"/>
      <c r="AH873" s="35"/>
      <c r="AI873" s="35"/>
      <c r="AJ873" s="35"/>
      <c r="AK873" s="35"/>
      <c r="AL873" s="35"/>
      <c r="AM873" s="35"/>
      <c r="AN873" s="127"/>
      <c r="AO873" s="38"/>
      <c r="AP873" s="39"/>
      <c r="AQ873" s="39"/>
      <c r="AR873" s="39"/>
      <c r="AS873" s="49"/>
      <c r="AT873" s="253"/>
      <c r="AU873" s="253"/>
      <c r="AV873" s="26"/>
      <c r="AW873" s="26"/>
      <c r="AX873" s="253" t="s">
        <v>40</v>
      </c>
      <c r="AY873" s="26">
        <v>1</v>
      </c>
      <c r="AZ873" s="197">
        <f>IF(AND(K873&lt;=1570,L873&gt;=1540),1,0)</f>
        <v>1</v>
      </c>
      <c r="BA873" s="197">
        <f>IF(AND(K873&lt;=1608,L873&gt;=1571),1,0)</f>
        <v>0</v>
      </c>
      <c r="BB873" s="197">
        <f>IF(AND(K873&lt;=1621,L873&gt;=1609),1,0)</f>
        <v>0</v>
      </c>
      <c r="BC873" s="197">
        <f>IF(AND(K873&lt;=1648,L873&gt;=1622),1,0)</f>
        <v>0</v>
      </c>
      <c r="BD873" s="197">
        <f>IF(AND(K873&lt;=1680,L873&gt;=1649),1,0)</f>
        <v>0</v>
      </c>
      <c r="BE873" s="189">
        <v>0</v>
      </c>
      <c r="BF873" s="189">
        <v>0</v>
      </c>
      <c r="BG873" s="189">
        <v>0</v>
      </c>
      <c r="BH873" s="189">
        <v>0</v>
      </c>
      <c r="BI873" s="189">
        <v>0</v>
      </c>
    </row>
    <row r="874" spans="1:61" customFormat="1" ht="15">
      <c r="A874" s="99" t="s">
        <v>241</v>
      </c>
      <c r="B874" s="111" t="s">
        <v>3926</v>
      </c>
      <c r="C874" s="243" t="s">
        <v>242</v>
      </c>
      <c r="D874" s="243" t="s">
        <v>4162</v>
      </c>
      <c r="E874" s="247">
        <v>1</v>
      </c>
      <c r="F874" s="25" t="s">
        <v>39</v>
      </c>
      <c r="G874" s="26"/>
      <c r="H874" s="27"/>
      <c r="I874" s="27"/>
      <c r="J874" s="29">
        <v>1</v>
      </c>
      <c r="K874" s="30">
        <v>1629</v>
      </c>
      <c r="L874" s="30">
        <v>1635</v>
      </c>
      <c r="M874" s="240" t="str">
        <f>CONCATENATE(LEFT(K874,3),"0")</f>
        <v>1620</v>
      </c>
      <c r="N874" s="240" t="str">
        <f>CONCATENATE(LEFT(L874,3),"0")</f>
        <v>1630</v>
      </c>
      <c r="O874" s="30">
        <f>L874-K874+1</f>
        <v>7</v>
      </c>
      <c r="P874" s="27">
        <v>0</v>
      </c>
      <c r="Q874" s="27">
        <v>0</v>
      </c>
      <c r="R874" s="28"/>
      <c r="S874" s="28"/>
      <c r="T874" s="35" t="s">
        <v>103</v>
      </c>
      <c r="U874" s="104">
        <v>51.0167</v>
      </c>
      <c r="V874" s="124">
        <v>4.4667000000000003</v>
      </c>
      <c r="W874" s="32">
        <v>0</v>
      </c>
      <c r="X874" s="33">
        <v>0</v>
      </c>
      <c r="Y874" s="127">
        <v>0</v>
      </c>
      <c r="Z874" s="133"/>
      <c r="AA874" s="35"/>
      <c r="AB874" s="35"/>
      <c r="AC874" s="35"/>
      <c r="AD874" s="35"/>
      <c r="AE874" s="35"/>
      <c r="AF874" s="35"/>
      <c r="AG874" s="35"/>
      <c r="AH874" s="35"/>
      <c r="AI874" s="35"/>
      <c r="AJ874" s="35"/>
      <c r="AK874" s="35"/>
      <c r="AL874" s="35"/>
      <c r="AM874" s="35"/>
      <c r="AN874" s="127"/>
      <c r="AO874" s="38"/>
      <c r="AP874" s="39"/>
      <c r="AQ874" s="39"/>
      <c r="AR874" s="39"/>
      <c r="AS874" s="49"/>
      <c r="AT874" s="253"/>
      <c r="AU874" s="253"/>
      <c r="AV874" s="26"/>
      <c r="AW874" s="26"/>
      <c r="AX874" s="253" t="s">
        <v>40</v>
      </c>
      <c r="AY874" s="26">
        <v>1</v>
      </c>
      <c r="AZ874" s="197">
        <f>IF(AND(K874&lt;=1570,L874&gt;=1540),1,0)</f>
        <v>0</v>
      </c>
      <c r="BA874" s="197">
        <f>IF(AND(K874&lt;=1608,L874&gt;=1571),1,0)</f>
        <v>0</v>
      </c>
      <c r="BB874" s="197">
        <f>IF(AND(K874&lt;=1621,L874&gt;=1609),1,0)</f>
        <v>0</v>
      </c>
      <c r="BC874" s="197">
        <f>IF(AND(K874&lt;=1648,L874&gt;=1622),1,0)</f>
        <v>1</v>
      </c>
      <c r="BD874" s="197">
        <f>IF(AND(K874&lt;=1680,L874&gt;=1649),1,0)</f>
        <v>0</v>
      </c>
      <c r="BE874" s="189">
        <v>0</v>
      </c>
      <c r="BF874" s="189">
        <v>0</v>
      </c>
      <c r="BG874" s="189">
        <v>0</v>
      </c>
      <c r="BH874" s="189">
        <v>0</v>
      </c>
      <c r="BI874" s="189">
        <v>0</v>
      </c>
    </row>
    <row r="875" spans="1:61" customFormat="1" ht="15">
      <c r="A875" s="99" t="s">
        <v>243</v>
      </c>
      <c r="B875" s="111" t="s">
        <v>3927</v>
      </c>
      <c r="C875" s="243" t="s">
        <v>244</v>
      </c>
      <c r="D875" s="243" t="s">
        <v>4162</v>
      </c>
      <c r="E875" s="247">
        <v>1</v>
      </c>
      <c r="F875" s="25" t="s">
        <v>43</v>
      </c>
      <c r="G875" s="26"/>
      <c r="H875" s="27"/>
      <c r="I875" s="27">
        <v>1</v>
      </c>
      <c r="J875" s="29">
        <v>1</v>
      </c>
      <c r="K875" s="28">
        <v>1567</v>
      </c>
      <c r="L875" s="28">
        <v>1577</v>
      </c>
      <c r="M875" s="240" t="str">
        <f>CONCATENATE(LEFT(K875,3),"0")</f>
        <v>1560</v>
      </c>
      <c r="N875" s="240" t="str">
        <f>CONCATENATE(LEFT(L875,3),"0")</f>
        <v>1570</v>
      </c>
      <c r="O875" s="30">
        <f>L875-K875+1</f>
        <v>11</v>
      </c>
      <c r="P875" s="27">
        <v>0</v>
      </c>
      <c r="Q875" s="27">
        <v>0</v>
      </c>
      <c r="R875" s="28" t="s">
        <v>245</v>
      </c>
      <c r="S875" s="28" t="s">
        <v>246</v>
      </c>
      <c r="T875" s="35" t="s">
        <v>103</v>
      </c>
      <c r="U875" s="104">
        <v>51.0167</v>
      </c>
      <c r="V875" s="124">
        <v>4.4667000000000003</v>
      </c>
      <c r="W875" s="32">
        <v>1</v>
      </c>
      <c r="X875" s="33">
        <v>1</v>
      </c>
      <c r="Y875" s="127">
        <v>0</v>
      </c>
      <c r="Z875" s="133" t="str">
        <f>CONCATENATE(LEFT(AA875,3),"0")</f>
        <v>1570</v>
      </c>
      <c r="AA875" s="35">
        <v>1575</v>
      </c>
      <c r="AB875" s="35"/>
      <c r="AC875" s="35" t="s">
        <v>247</v>
      </c>
      <c r="AD875" s="35">
        <v>1579</v>
      </c>
      <c r="AE875" s="35"/>
      <c r="AF875" s="35" t="s">
        <v>248</v>
      </c>
      <c r="AG875" s="25">
        <v>1586</v>
      </c>
      <c r="AH875" s="25">
        <v>1618</v>
      </c>
      <c r="AI875" s="25" t="s">
        <v>51</v>
      </c>
      <c r="AJ875" s="35"/>
      <c r="AK875" s="35"/>
      <c r="AL875" s="35"/>
      <c r="AM875" s="35"/>
      <c r="AN875" s="252" t="str">
        <f>AI875</f>
        <v>Amsterdam</v>
      </c>
      <c r="AO875" s="38">
        <v>1</v>
      </c>
      <c r="AP875" s="39"/>
      <c r="AQ875" s="39"/>
      <c r="AR875" s="39"/>
      <c r="AS875" s="49"/>
      <c r="AT875" s="253"/>
      <c r="AU875" s="253"/>
      <c r="AV875" s="26"/>
      <c r="AW875" s="26"/>
      <c r="AX875" s="253" t="s">
        <v>249</v>
      </c>
      <c r="AY875" s="26">
        <v>1</v>
      </c>
      <c r="AZ875" s="197">
        <f>IF(AND(K875&lt;=1570,L875&gt;=1540),1,0)</f>
        <v>1</v>
      </c>
      <c r="BA875" s="197">
        <f>IF(AND(K875&lt;=1608,L875&gt;=1571),1,0)</f>
        <v>1</v>
      </c>
      <c r="BB875" s="197">
        <f>IF(AND(K875&lt;=1621,L875&gt;=1609),1,0)</f>
        <v>0</v>
      </c>
      <c r="BC875" s="197">
        <f>IF(AND(K875&lt;=1648,L875&gt;=1622),1,0)</f>
        <v>0</v>
      </c>
      <c r="BD875" s="197">
        <f>IF(AND(K875&lt;=1680,L875&gt;=1649),1,0)</f>
        <v>0</v>
      </c>
      <c r="BE875" s="189">
        <v>0</v>
      </c>
      <c r="BF875" s="189">
        <v>1</v>
      </c>
      <c r="BG875" s="189">
        <v>0</v>
      </c>
      <c r="BH875" s="189">
        <v>0</v>
      </c>
      <c r="BI875" s="189">
        <v>0</v>
      </c>
    </row>
    <row r="876" spans="1:61" customFormat="1" ht="15">
      <c r="A876" s="99" t="s">
        <v>250</v>
      </c>
      <c r="B876" s="111" t="s">
        <v>3927</v>
      </c>
      <c r="C876" s="243" t="s">
        <v>251</v>
      </c>
      <c r="D876" s="243" t="s">
        <v>4162</v>
      </c>
      <c r="E876" s="247"/>
      <c r="F876" s="25" t="s">
        <v>43</v>
      </c>
      <c r="G876" s="26"/>
      <c r="H876" s="27"/>
      <c r="I876" s="27"/>
      <c r="J876" s="29">
        <v>0</v>
      </c>
      <c r="K876" s="190">
        <f>R876+18</f>
        <v>1589</v>
      </c>
      <c r="L876" s="196">
        <f>K876+18</f>
        <v>1607</v>
      </c>
      <c r="M876" s="240" t="str">
        <f>CONCATENATE(LEFT(K876,3),"0")</f>
        <v>1580</v>
      </c>
      <c r="N876" s="240" t="str">
        <f>CONCATENATE(LEFT(L876,3),"0")</f>
        <v>1600</v>
      </c>
      <c r="O876" s="30"/>
      <c r="P876" s="27">
        <v>0</v>
      </c>
      <c r="Q876" s="27">
        <v>0</v>
      </c>
      <c r="R876" s="28" t="s">
        <v>252</v>
      </c>
      <c r="S876" s="28"/>
      <c r="T876" s="35" t="s">
        <v>103</v>
      </c>
      <c r="U876" s="104">
        <v>51.0167</v>
      </c>
      <c r="V876" s="124">
        <v>4.4667000000000003</v>
      </c>
      <c r="W876" s="32">
        <v>1</v>
      </c>
      <c r="X876" s="33">
        <v>1</v>
      </c>
      <c r="Y876" s="127">
        <v>0</v>
      </c>
      <c r="Z876" s="133" t="str">
        <f>CONCATENATE(LEFT(AA876,3),"0")</f>
        <v>1590</v>
      </c>
      <c r="AA876" s="35">
        <v>1593</v>
      </c>
      <c r="AB876" s="35"/>
      <c r="AC876" s="35" t="s">
        <v>51</v>
      </c>
      <c r="AD876" s="35"/>
      <c r="AE876" s="35"/>
      <c r="AF876" s="35"/>
      <c r="AG876" s="35"/>
      <c r="AH876" s="35"/>
      <c r="AI876" s="35"/>
      <c r="AJ876" s="35"/>
      <c r="AK876" s="35"/>
      <c r="AL876" s="35"/>
      <c r="AM876" s="35"/>
      <c r="AN876" s="252" t="str">
        <f>AC876</f>
        <v>Amsterdam</v>
      </c>
      <c r="AO876" s="38"/>
      <c r="AP876" s="39"/>
      <c r="AQ876" s="39"/>
      <c r="AR876" s="39"/>
      <c r="AS876" s="49"/>
      <c r="AT876" s="253"/>
      <c r="AU876" s="253"/>
      <c r="AV876" s="26"/>
      <c r="AW876" s="26"/>
      <c r="AX876" s="253" t="s">
        <v>55</v>
      </c>
      <c r="AY876" s="26">
        <v>1</v>
      </c>
      <c r="AZ876" s="197">
        <f>IF(AND(K876&lt;=1570,L876&gt;=1540),1,0)</f>
        <v>0</v>
      </c>
      <c r="BA876" s="197">
        <f>IF(AND(K876&lt;=1608,L876&gt;=1571),1,0)</f>
        <v>1</v>
      </c>
      <c r="BB876" s="197">
        <f>IF(AND(K876&lt;=1621,L876&gt;=1609),1,0)</f>
        <v>0</v>
      </c>
      <c r="BC876" s="197">
        <f>IF(AND(K876&lt;=1648,L876&gt;=1622),1,0)</f>
        <v>0</v>
      </c>
      <c r="BD876" s="197">
        <f>IF(AND(K876&lt;=1680,L876&gt;=1649),1,0)</f>
        <v>0</v>
      </c>
      <c r="BE876" s="189">
        <v>0</v>
      </c>
      <c r="BF876" s="189">
        <v>1</v>
      </c>
      <c r="BG876" s="189">
        <v>0</v>
      </c>
      <c r="BH876" s="189">
        <v>0</v>
      </c>
      <c r="BI876" s="189">
        <v>0</v>
      </c>
    </row>
    <row r="877" spans="1:61" customFormat="1" ht="15">
      <c r="A877" s="99" t="s">
        <v>253</v>
      </c>
      <c r="B877" s="111" t="s">
        <v>3927</v>
      </c>
      <c r="C877" s="243" t="s">
        <v>254</v>
      </c>
      <c r="D877" s="243" t="s">
        <v>4162</v>
      </c>
      <c r="E877" s="247"/>
      <c r="F877" s="25" t="s">
        <v>43</v>
      </c>
      <c r="G877" s="26"/>
      <c r="H877" s="27"/>
      <c r="I877" s="27"/>
      <c r="J877" s="29">
        <v>0</v>
      </c>
      <c r="K877" s="28">
        <v>1573</v>
      </c>
      <c r="L877" s="196">
        <f>K877+18</f>
        <v>1591</v>
      </c>
      <c r="M877" s="240" t="str">
        <f>CONCATENATE(LEFT(K877,3),"0")</f>
        <v>1570</v>
      </c>
      <c r="N877" s="240" t="str">
        <f>CONCATENATE(LEFT(L877,3),"0")</f>
        <v>1590</v>
      </c>
      <c r="O877" s="30"/>
      <c r="P877" s="27">
        <v>0</v>
      </c>
      <c r="Q877" s="27">
        <v>0</v>
      </c>
      <c r="R877" s="28"/>
      <c r="S877" s="28"/>
      <c r="T877" s="35" t="s">
        <v>103</v>
      </c>
      <c r="U877" s="104">
        <v>51.0167</v>
      </c>
      <c r="V877" s="124">
        <v>4.4667000000000003</v>
      </c>
      <c r="W877" s="32">
        <v>0</v>
      </c>
      <c r="X877" s="33">
        <v>0</v>
      </c>
      <c r="Y877" s="127">
        <v>0</v>
      </c>
      <c r="Z877" s="133"/>
      <c r="AA877" s="35"/>
      <c r="AB877" s="35"/>
      <c r="AC877" s="35"/>
      <c r="AD877" s="35"/>
      <c r="AE877" s="35"/>
      <c r="AF877" s="35"/>
      <c r="AG877" s="35"/>
      <c r="AH877" s="35"/>
      <c r="AI877" s="35"/>
      <c r="AJ877" s="35"/>
      <c r="AK877" s="35"/>
      <c r="AL877" s="35"/>
      <c r="AM877" s="35"/>
      <c r="AN877" s="127"/>
      <c r="AO877" s="38"/>
      <c r="AP877" s="39"/>
      <c r="AQ877" s="39"/>
      <c r="AR877" s="39"/>
      <c r="AS877" s="49"/>
      <c r="AT877" s="253"/>
      <c r="AU877" s="253"/>
      <c r="AV877" s="26"/>
      <c r="AW877" s="26"/>
      <c r="AX877" s="253" t="s">
        <v>55</v>
      </c>
      <c r="AY877" s="26">
        <v>1</v>
      </c>
      <c r="AZ877" s="197">
        <f>IF(AND(K877&lt;=1570,L877&gt;=1540),1,0)</f>
        <v>0</v>
      </c>
      <c r="BA877" s="197">
        <f>IF(AND(K877&lt;=1608,L877&gt;=1571),1,0)</f>
        <v>1</v>
      </c>
      <c r="BB877" s="197">
        <f>IF(AND(K877&lt;=1621,L877&gt;=1609),1,0)</f>
        <v>0</v>
      </c>
      <c r="BC877" s="197">
        <f>IF(AND(K877&lt;=1648,L877&gt;=1622),1,0)</f>
        <v>0</v>
      </c>
      <c r="BD877" s="197">
        <f>IF(AND(K877&lt;=1680,L877&gt;=1649),1,0)</f>
        <v>0</v>
      </c>
      <c r="BE877" s="189">
        <v>0</v>
      </c>
      <c r="BF877" s="189">
        <v>0</v>
      </c>
      <c r="BG877" s="189">
        <v>0</v>
      </c>
      <c r="BH877" s="189">
        <v>0</v>
      </c>
      <c r="BI877" s="189">
        <v>0</v>
      </c>
    </row>
    <row r="878" spans="1:61" customFormat="1" ht="15">
      <c r="A878" s="99" t="s">
        <v>255</v>
      </c>
      <c r="B878" s="111" t="s">
        <v>3927</v>
      </c>
      <c r="C878" s="243" t="s">
        <v>256</v>
      </c>
      <c r="D878" s="243" t="s">
        <v>4162</v>
      </c>
      <c r="E878" s="247"/>
      <c r="F878" s="25" t="s">
        <v>43</v>
      </c>
      <c r="G878" s="26"/>
      <c r="H878" s="27"/>
      <c r="I878" s="27"/>
      <c r="J878" s="29">
        <v>0</v>
      </c>
      <c r="K878" s="196">
        <f>L878-18</f>
        <v>1544</v>
      </c>
      <c r="L878" s="27">
        <v>1562</v>
      </c>
      <c r="M878" s="240" t="str">
        <f>CONCATENATE(LEFT(K878,3),"0")</f>
        <v>1540</v>
      </c>
      <c r="N878" s="240" t="str">
        <f>CONCATENATE(LEFT(L878,3),"0")</f>
        <v>1560</v>
      </c>
      <c r="O878" s="30"/>
      <c r="P878" s="27">
        <v>0</v>
      </c>
      <c r="Q878" s="27">
        <v>0</v>
      </c>
      <c r="R878" s="28"/>
      <c r="S878" s="28" t="s">
        <v>257</v>
      </c>
      <c r="T878" s="35" t="s">
        <v>103</v>
      </c>
      <c r="U878" s="104">
        <v>51.0167</v>
      </c>
      <c r="V878" s="124">
        <v>4.4667000000000003</v>
      </c>
      <c r="W878" s="32">
        <v>0</v>
      </c>
      <c r="X878" s="33">
        <v>0</v>
      </c>
      <c r="Y878" s="127">
        <v>0</v>
      </c>
      <c r="Z878" s="133"/>
      <c r="AA878" s="35"/>
      <c r="AB878" s="35"/>
      <c r="AC878" s="35"/>
      <c r="AD878" s="35"/>
      <c r="AE878" s="35"/>
      <c r="AF878" s="35"/>
      <c r="AG878" s="35"/>
      <c r="AH878" s="35"/>
      <c r="AI878" s="35"/>
      <c r="AJ878" s="35"/>
      <c r="AK878" s="35"/>
      <c r="AL878" s="35"/>
      <c r="AM878" s="35"/>
      <c r="AN878" s="127"/>
      <c r="AO878" s="38"/>
      <c r="AP878" s="39"/>
      <c r="AQ878" s="39"/>
      <c r="AR878" s="39"/>
      <c r="AS878" s="49"/>
      <c r="AT878" s="253"/>
      <c r="AU878" s="253"/>
      <c r="AV878" s="26"/>
      <c r="AW878" s="26"/>
      <c r="AX878" s="253" t="s">
        <v>55</v>
      </c>
      <c r="AY878" s="26">
        <v>1</v>
      </c>
      <c r="AZ878" s="197">
        <f>IF(AND(K878&lt;=1570,L878&gt;=1540),1,0)</f>
        <v>1</v>
      </c>
      <c r="BA878" s="197">
        <f>IF(AND(K878&lt;=1608,L878&gt;=1571),1,0)</f>
        <v>0</v>
      </c>
      <c r="BB878" s="197">
        <f>IF(AND(K878&lt;=1621,L878&gt;=1609),1,0)</f>
        <v>0</v>
      </c>
      <c r="BC878" s="197">
        <f>IF(AND(K878&lt;=1648,L878&gt;=1622),1,0)</f>
        <v>0</v>
      </c>
      <c r="BD878" s="197">
        <f>IF(AND(K878&lt;=1680,L878&gt;=1649),1,0)</f>
        <v>0</v>
      </c>
      <c r="BE878" s="189">
        <v>0</v>
      </c>
      <c r="BF878" s="189">
        <v>0</v>
      </c>
      <c r="BG878" s="189">
        <v>0</v>
      </c>
      <c r="BH878" s="189">
        <v>0</v>
      </c>
      <c r="BI878" s="189">
        <v>0</v>
      </c>
    </row>
    <row r="879" spans="1:61" customFormat="1" ht="15">
      <c r="A879" s="99" t="s">
        <v>258</v>
      </c>
      <c r="B879" s="111" t="s">
        <v>3927</v>
      </c>
      <c r="C879" s="243" t="s">
        <v>259</v>
      </c>
      <c r="D879" s="243" t="s">
        <v>4162</v>
      </c>
      <c r="E879" s="247"/>
      <c r="F879" s="25" t="s">
        <v>43</v>
      </c>
      <c r="G879" s="26"/>
      <c r="H879" s="27"/>
      <c r="I879" s="27"/>
      <c r="J879" s="29">
        <v>0</v>
      </c>
      <c r="K879" s="28">
        <v>1540</v>
      </c>
      <c r="L879" s="28">
        <v>1585</v>
      </c>
      <c r="M879" s="240" t="str">
        <f>CONCATENATE(LEFT(K879,3),"0")</f>
        <v>1540</v>
      </c>
      <c r="N879" s="240" t="str">
        <f>CONCATENATE(LEFT(L879,3),"0")</f>
        <v>1580</v>
      </c>
      <c r="O879" s="30">
        <f>L879-K879+1</f>
        <v>46</v>
      </c>
      <c r="P879" s="27">
        <v>0</v>
      </c>
      <c r="Q879" s="27">
        <v>0</v>
      </c>
      <c r="R879" s="28" t="s">
        <v>143</v>
      </c>
      <c r="S879" s="28">
        <v>1585</v>
      </c>
      <c r="T879" s="35" t="s">
        <v>103</v>
      </c>
      <c r="U879" s="104">
        <v>51.0167</v>
      </c>
      <c r="V879" s="124">
        <v>4.4667000000000003</v>
      </c>
      <c r="W879" s="32">
        <v>0</v>
      </c>
      <c r="X879" s="33">
        <v>0</v>
      </c>
      <c r="Y879" s="127">
        <v>0</v>
      </c>
      <c r="Z879" s="133"/>
      <c r="AA879" s="35"/>
      <c r="AB879" s="35"/>
      <c r="AC879" s="35"/>
      <c r="AD879" s="35"/>
      <c r="AE879" s="35"/>
      <c r="AF879" s="35"/>
      <c r="AG879" s="35"/>
      <c r="AH879" s="35"/>
      <c r="AI879" s="35"/>
      <c r="AJ879" s="35"/>
      <c r="AK879" s="35"/>
      <c r="AL879" s="35"/>
      <c r="AM879" s="35"/>
      <c r="AN879" s="127"/>
      <c r="AO879" s="38"/>
      <c r="AP879" s="39"/>
      <c r="AQ879" s="39"/>
      <c r="AR879" s="39"/>
      <c r="AS879" s="49"/>
      <c r="AT879" s="253"/>
      <c r="AU879" s="253"/>
      <c r="AV879" s="26"/>
      <c r="AW879" s="26"/>
      <c r="AX879" s="253" t="s">
        <v>260</v>
      </c>
      <c r="AY879" s="26">
        <v>1</v>
      </c>
      <c r="AZ879" s="197">
        <f>IF(AND(K879&lt;=1570,L879&gt;=1540),1,0)</f>
        <v>1</v>
      </c>
      <c r="BA879" s="197">
        <f>IF(AND(K879&lt;=1608,L879&gt;=1571),1,0)</f>
        <v>1</v>
      </c>
      <c r="BB879" s="197">
        <f>IF(AND(K879&lt;=1621,L879&gt;=1609),1,0)</f>
        <v>0</v>
      </c>
      <c r="BC879" s="197">
        <f>IF(AND(K879&lt;=1648,L879&gt;=1622),1,0)</f>
        <v>0</v>
      </c>
      <c r="BD879" s="197">
        <f>IF(AND(K879&lt;=1680,L879&gt;=1649),1,0)</f>
        <v>0</v>
      </c>
      <c r="BE879" s="189">
        <v>0</v>
      </c>
      <c r="BF879" s="189">
        <v>0</v>
      </c>
      <c r="BG879" s="189">
        <v>0</v>
      </c>
      <c r="BH879" s="189">
        <v>0</v>
      </c>
      <c r="BI879" s="189">
        <v>0</v>
      </c>
    </row>
    <row r="880" spans="1:61" customFormat="1" ht="15">
      <c r="A880" s="99" t="s">
        <v>261</v>
      </c>
      <c r="B880" s="111" t="s">
        <v>3668</v>
      </c>
      <c r="C880" s="243" t="s">
        <v>262</v>
      </c>
      <c r="D880" s="243" t="s">
        <v>4162</v>
      </c>
      <c r="E880" s="247">
        <v>1</v>
      </c>
      <c r="F880" s="25" t="s">
        <v>39</v>
      </c>
      <c r="G880" s="26"/>
      <c r="H880" s="27"/>
      <c r="I880" s="27"/>
      <c r="J880" s="29">
        <v>1</v>
      </c>
      <c r="K880" s="30">
        <v>1569</v>
      </c>
      <c r="L880" s="30">
        <v>1575</v>
      </c>
      <c r="M880" s="240" t="str">
        <f>CONCATENATE(LEFT(K880,3),"0")</f>
        <v>1560</v>
      </c>
      <c r="N880" s="240" t="str">
        <f>CONCATENATE(LEFT(L880,3),"0")</f>
        <v>1570</v>
      </c>
      <c r="O880" s="30">
        <f>L880-K880+1</f>
        <v>7</v>
      </c>
      <c r="P880" s="27">
        <v>0</v>
      </c>
      <c r="Q880" s="27">
        <v>0</v>
      </c>
      <c r="R880" s="28"/>
      <c r="S880" s="28"/>
      <c r="T880" s="35" t="s">
        <v>103</v>
      </c>
      <c r="U880" s="104">
        <v>51.0167</v>
      </c>
      <c r="V880" s="124">
        <v>4.4667000000000003</v>
      </c>
      <c r="W880" s="32">
        <v>0</v>
      </c>
      <c r="X880" s="33">
        <v>0</v>
      </c>
      <c r="Y880" s="127">
        <v>0</v>
      </c>
      <c r="Z880" s="133"/>
      <c r="AA880" s="35"/>
      <c r="AB880" s="35"/>
      <c r="AC880" s="35"/>
      <c r="AD880" s="35"/>
      <c r="AE880" s="35"/>
      <c r="AF880" s="35"/>
      <c r="AG880" s="35"/>
      <c r="AH880" s="35"/>
      <c r="AI880" s="35"/>
      <c r="AJ880" s="35"/>
      <c r="AK880" s="35"/>
      <c r="AL880" s="35"/>
      <c r="AM880" s="35"/>
      <c r="AN880" s="127"/>
      <c r="AO880" s="38"/>
      <c r="AP880" s="39"/>
      <c r="AQ880" s="39"/>
      <c r="AR880" s="39"/>
      <c r="AS880" s="49"/>
      <c r="AT880" s="253"/>
      <c r="AU880" s="253"/>
      <c r="AV880" s="26"/>
      <c r="AW880" s="26"/>
      <c r="AX880" s="253" t="s">
        <v>40</v>
      </c>
      <c r="AY880" s="26">
        <v>1</v>
      </c>
      <c r="AZ880" s="197">
        <f>IF(AND(K880&lt;=1570,L880&gt;=1540),1,0)</f>
        <v>1</v>
      </c>
      <c r="BA880" s="197">
        <f>IF(AND(K880&lt;=1608,L880&gt;=1571),1,0)</f>
        <v>1</v>
      </c>
      <c r="BB880" s="197">
        <f>IF(AND(K880&lt;=1621,L880&gt;=1609),1,0)</f>
        <v>0</v>
      </c>
      <c r="BC880" s="197">
        <f>IF(AND(K880&lt;=1648,L880&gt;=1622),1,0)</f>
        <v>0</v>
      </c>
      <c r="BD880" s="197">
        <f>IF(AND(K880&lt;=1680,L880&gt;=1649),1,0)</f>
        <v>0</v>
      </c>
      <c r="BE880" s="189">
        <v>0</v>
      </c>
      <c r="BF880" s="189">
        <v>0</v>
      </c>
      <c r="BG880" s="189">
        <v>0</v>
      </c>
      <c r="BH880" s="189">
        <v>0</v>
      </c>
      <c r="BI880" s="189">
        <v>0</v>
      </c>
    </row>
    <row r="881" spans="1:61" customFormat="1" ht="15">
      <c r="A881" s="99" t="s">
        <v>263</v>
      </c>
      <c r="B881" s="111" t="s">
        <v>2914</v>
      </c>
      <c r="C881" s="243" t="s">
        <v>264</v>
      </c>
      <c r="D881" s="243" t="s">
        <v>4162</v>
      </c>
      <c r="E881" s="247"/>
      <c r="F881" s="25" t="s">
        <v>43</v>
      </c>
      <c r="G881" s="71"/>
      <c r="H881" s="27"/>
      <c r="I881" s="27"/>
      <c r="J881" s="29">
        <v>0</v>
      </c>
      <c r="K881" s="28"/>
      <c r="L881" s="28"/>
      <c r="M881" s="240"/>
      <c r="N881" s="240"/>
      <c r="O881" s="30"/>
      <c r="P881" s="27">
        <v>0</v>
      </c>
      <c r="Q881" s="27">
        <v>0</v>
      </c>
      <c r="R881" s="28"/>
      <c r="S881" s="28"/>
      <c r="T881" s="35" t="s">
        <v>103</v>
      </c>
      <c r="U881" s="104">
        <v>51.0167</v>
      </c>
      <c r="V881" s="124">
        <v>4.4667000000000003</v>
      </c>
      <c r="W881" s="32">
        <v>0</v>
      </c>
      <c r="X881" s="33">
        <v>0</v>
      </c>
      <c r="Y881" s="127">
        <v>0</v>
      </c>
      <c r="Z881" s="133"/>
      <c r="AA881" s="35"/>
      <c r="AB881" s="35"/>
      <c r="AC881" s="35"/>
      <c r="AD881" s="35"/>
      <c r="AE881" s="35"/>
      <c r="AF881" s="35"/>
      <c r="AG881" s="35"/>
      <c r="AH881" s="35"/>
      <c r="AI881" s="35"/>
      <c r="AJ881" s="35"/>
      <c r="AK881" s="35"/>
      <c r="AL881" s="35"/>
      <c r="AM881" s="35"/>
      <c r="AN881" s="127"/>
      <c r="AO881" s="38">
        <v>1</v>
      </c>
      <c r="AP881" s="49" t="s">
        <v>110</v>
      </c>
      <c r="AQ881" s="72" t="s">
        <v>265</v>
      </c>
      <c r="AR881" s="49"/>
      <c r="AS881" s="49"/>
      <c r="AT881" s="254"/>
      <c r="AU881" s="254"/>
      <c r="AV881" s="71"/>
      <c r="AW881" s="71"/>
      <c r="AX881" s="253" t="s">
        <v>266</v>
      </c>
      <c r="AY881" s="26">
        <v>1</v>
      </c>
      <c r="AZ881" s="197">
        <f>IF(AND(K881&lt;=1570,L881&gt;=1540),1,0)</f>
        <v>0</v>
      </c>
      <c r="BA881" s="197">
        <f>IF(AND(K881&lt;=1608,L881&gt;=1571),1,0)</f>
        <v>0</v>
      </c>
      <c r="BB881" s="197">
        <f>IF(AND(K881&lt;=1621,L881&gt;=1609),1,0)</f>
        <v>0</v>
      </c>
      <c r="BC881" s="197">
        <f>IF(AND(K881&lt;=1648,L881&gt;=1622),1,0)</f>
        <v>0</v>
      </c>
      <c r="BD881" s="197">
        <f>IF(AND(K881&lt;=1680,L881&gt;=1649),1,0)</f>
        <v>0</v>
      </c>
      <c r="BE881" s="189">
        <v>0</v>
      </c>
      <c r="BF881" s="189">
        <v>0</v>
      </c>
      <c r="BG881" s="189">
        <v>0</v>
      </c>
      <c r="BH881" s="189">
        <v>0</v>
      </c>
      <c r="BI881" s="189">
        <v>0</v>
      </c>
    </row>
    <row r="882" spans="1:61" customFormat="1" ht="15">
      <c r="A882" s="99" t="s">
        <v>267</v>
      </c>
      <c r="B882" s="111" t="s">
        <v>3928</v>
      </c>
      <c r="C882" s="243" t="s">
        <v>268</v>
      </c>
      <c r="D882" s="243" t="s">
        <v>4162</v>
      </c>
      <c r="E882" s="247">
        <v>1</v>
      </c>
      <c r="F882" s="25" t="s">
        <v>43</v>
      </c>
      <c r="G882" s="26"/>
      <c r="H882" s="27"/>
      <c r="I882" s="27"/>
      <c r="J882" s="29">
        <v>1</v>
      </c>
      <c r="K882" s="30">
        <v>1609</v>
      </c>
      <c r="L882" s="30">
        <v>1615</v>
      </c>
      <c r="M882" s="240" t="str">
        <f>CONCATENATE(LEFT(K882,3),"0")</f>
        <v>1600</v>
      </c>
      <c r="N882" s="240" t="str">
        <f>CONCATENATE(LEFT(L882,3),"0")</f>
        <v>1610</v>
      </c>
      <c r="O882" s="30">
        <f>L882-K882+1</f>
        <v>7</v>
      </c>
      <c r="P882" s="27">
        <v>0</v>
      </c>
      <c r="Q882" s="27">
        <v>0</v>
      </c>
      <c r="R882" s="28"/>
      <c r="S882" s="28"/>
      <c r="T882" s="35" t="s">
        <v>103</v>
      </c>
      <c r="U882" s="104">
        <v>51.0167</v>
      </c>
      <c r="V882" s="124">
        <v>4.4667000000000003</v>
      </c>
      <c r="W882" s="32">
        <v>0</v>
      </c>
      <c r="X882" s="33">
        <v>0</v>
      </c>
      <c r="Y882" s="127">
        <v>0</v>
      </c>
      <c r="Z882" s="133"/>
      <c r="AA882" s="35"/>
      <c r="AB882" s="35"/>
      <c r="AC882" s="35"/>
      <c r="AD882" s="35"/>
      <c r="AE882" s="35"/>
      <c r="AF882" s="35"/>
      <c r="AG882" s="35"/>
      <c r="AH882" s="35"/>
      <c r="AI882" s="35"/>
      <c r="AJ882" s="35"/>
      <c r="AK882" s="35"/>
      <c r="AL882" s="35"/>
      <c r="AM882" s="35"/>
      <c r="AN882" s="127"/>
      <c r="AO882" s="38"/>
      <c r="AP882" s="39"/>
      <c r="AQ882" s="39"/>
      <c r="AR882" s="39"/>
      <c r="AS882" s="49"/>
      <c r="AT882" s="253"/>
      <c r="AU882" s="253"/>
      <c r="AV882" s="26"/>
      <c r="AW882" s="26"/>
      <c r="AX882" s="253" t="s">
        <v>40</v>
      </c>
      <c r="AY882" s="26">
        <v>1</v>
      </c>
      <c r="AZ882" s="197">
        <f>IF(AND(K882&lt;=1570,L882&gt;=1540),1,0)</f>
        <v>0</v>
      </c>
      <c r="BA882" s="197">
        <f>IF(AND(K882&lt;=1608,L882&gt;=1571),1,0)</f>
        <v>0</v>
      </c>
      <c r="BB882" s="197">
        <f>IF(AND(K882&lt;=1621,L882&gt;=1609),1,0)</f>
        <v>1</v>
      </c>
      <c r="BC882" s="197">
        <f>IF(AND(K882&lt;=1648,L882&gt;=1622),1,0)</f>
        <v>0</v>
      </c>
      <c r="BD882" s="197">
        <f>IF(AND(K882&lt;=1680,L882&gt;=1649),1,0)</f>
        <v>0</v>
      </c>
      <c r="BE882" s="189">
        <v>0</v>
      </c>
      <c r="BF882" s="189">
        <v>0</v>
      </c>
      <c r="BG882" s="189">
        <v>0</v>
      </c>
      <c r="BH882" s="189">
        <v>0</v>
      </c>
      <c r="BI882" s="189">
        <v>0</v>
      </c>
    </row>
    <row r="883" spans="1:61" customFormat="1" ht="15">
      <c r="A883" s="99" t="s">
        <v>269</v>
      </c>
      <c r="B883" s="111" t="s">
        <v>2210</v>
      </c>
      <c r="C883" s="243" t="s">
        <v>270</v>
      </c>
      <c r="D883" s="243" t="s">
        <v>4162</v>
      </c>
      <c r="E883" s="247"/>
      <c r="F883" s="74" t="s">
        <v>74</v>
      </c>
      <c r="G883" s="26"/>
      <c r="H883" s="27"/>
      <c r="I883" s="27"/>
      <c r="J883" s="29">
        <v>0</v>
      </c>
      <c r="K883" s="28">
        <v>1567</v>
      </c>
      <c r="L883" s="196">
        <f>K883+18</f>
        <v>1585</v>
      </c>
      <c r="M883" s="240" t="str">
        <f>CONCATENATE(LEFT(K883,3),"0")</f>
        <v>1560</v>
      </c>
      <c r="N883" s="240" t="str">
        <f>CONCATENATE(LEFT(L883,3),"0")</f>
        <v>1580</v>
      </c>
      <c r="O883" s="30"/>
      <c r="P883" s="27">
        <v>0</v>
      </c>
      <c r="Q883" s="27">
        <v>0</v>
      </c>
      <c r="R883" s="28">
        <v>1547</v>
      </c>
      <c r="S883" s="28"/>
      <c r="T883" s="35" t="s">
        <v>103</v>
      </c>
      <c r="U883" s="104">
        <v>51.0167</v>
      </c>
      <c r="V883" s="124">
        <v>4.4667000000000003</v>
      </c>
      <c r="W883" s="32">
        <v>0</v>
      </c>
      <c r="X883" s="33">
        <v>0</v>
      </c>
      <c r="Y883" s="127">
        <v>0</v>
      </c>
      <c r="Z883" s="133"/>
      <c r="AA883" s="35"/>
      <c r="AB883" s="35"/>
      <c r="AC883" s="35"/>
      <c r="AD883" s="35"/>
      <c r="AE883" s="35"/>
      <c r="AF883" s="35"/>
      <c r="AG883" s="35"/>
      <c r="AH883" s="35"/>
      <c r="AI883" s="35"/>
      <c r="AJ883" s="35"/>
      <c r="AK883" s="35"/>
      <c r="AL883" s="35"/>
      <c r="AM883" s="35"/>
      <c r="AN883" s="127"/>
      <c r="AO883" s="38"/>
      <c r="AP883" s="39"/>
      <c r="AQ883" s="39"/>
      <c r="AR883" s="39"/>
      <c r="AS883" s="49"/>
      <c r="AT883" s="26" t="s">
        <v>88</v>
      </c>
      <c r="AU883" s="26" t="s">
        <v>271</v>
      </c>
      <c r="AV883" s="26"/>
      <c r="AW883" s="26"/>
      <c r="AX883" s="253" t="s">
        <v>55</v>
      </c>
      <c r="AY883" s="26">
        <v>1</v>
      </c>
      <c r="AZ883" s="197">
        <f>IF(AND(K883&lt;=1570,L883&gt;=1540),1,0)</f>
        <v>1</v>
      </c>
      <c r="BA883" s="197">
        <f>IF(AND(K883&lt;=1608,L883&gt;=1571),1,0)</f>
        <v>1</v>
      </c>
      <c r="BB883" s="197">
        <f>IF(AND(K883&lt;=1621,L883&gt;=1609),1,0)</f>
        <v>0</v>
      </c>
      <c r="BC883" s="197">
        <f>IF(AND(K883&lt;=1648,L883&gt;=1622),1,0)</f>
        <v>0</v>
      </c>
      <c r="BD883" s="197">
        <f>IF(AND(K883&lt;=1680,L883&gt;=1649),1,0)</f>
        <v>0</v>
      </c>
      <c r="BE883" s="189">
        <v>0</v>
      </c>
      <c r="BF883" s="189">
        <v>0</v>
      </c>
      <c r="BG883" s="189">
        <v>0</v>
      </c>
      <c r="BH883" s="189">
        <v>0</v>
      </c>
      <c r="BI883" s="189">
        <v>0</v>
      </c>
    </row>
    <row r="884" spans="1:61" customFormat="1" ht="15">
      <c r="A884" s="99" t="s">
        <v>272</v>
      </c>
      <c r="B884" s="111" t="s">
        <v>2210</v>
      </c>
      <c r="C884" s="243" t="s">
        <v>273</v>
      </c>
      <c r="D884" s="243" t="s">
        <v>4162</v>
      </c>
      <c r="E884" s="247"/>
      <c r="F884" s="25" t="s">
        <v>43</v>
      </c>
      <c r="G884" s="26" t="s">
        <v>156</v>
      </c>
      <c r="H884" s="27"/>
      <c r="I884" s="27"/>
      <c r="J884" s="29">
        <v>0</v>
      </c>
      <c r="K884" s="28">
        <v>1670</v>
      </c>
      <c r="L884" s="28">
        <v>1699</v>
      </c>
      <c r="M884" s="240" t="str">
        <f>CONCATENATE(LEFT(K884,3),"0")</f>
        <v>1670</v>
      </c>
      <c r="N884" s="240" t="str">
        <f>CONCATENATE(LEFT(L884,3),"0")</f>
        <v>1690</v>
      </c>
      <c r="O884" s="30">
        <f>L884-K884+1</f>
        <v>30</v>
      </c>
      <c r="P884" s="27">
        <v>0</v>
      </c>
      <c r="Q884" s="27">
        <v>0</v>
      </c>
      <c r="R884" s="28" t="s">
        <v>274</v>
      </c>
      <c r="S884" s="28" t="s">
        <v>275</v>
      </c>
      <c r="T884" s="35" t="s">
        <v>103</v>
      </c>
      <c r="U884" s="104">
        <v>51.0167</v>
      </c>
      <c r="V884" s="124">
        <v>4.4667000000000003</v>
      </c>
      <c r="W884" s="32">
        <v>0</v>
      </c>
      <c r="X884" s="33">
        <v>1</v>
      </c>
      <c r="Y884" s="127">
        <v>0</v>
      </c>
      <c r="Z884" s="133" t="str">
        <f>CONCATENATE(LEFT(AA884,3),"0")</f>
        <v>1690</v>
      </c>
      <c r="AA884" s="35">
        <v>1699</v>
      </c>
      <c r="AB884" s="35"/>
      <c r="AC884" s="35" t="s">
        <v>51</v>
      </c>
      <c r="AD884" s="35">
        <v>1705</v>
      </c>
      <c r="AE884" s="35"/>
      <c r="AF884" s="35" t="s">
        <v>276</v>
      </c>
      <c r="AG884" s="35"/>
      <c r="AH884" s="35"/>
      <c r="AI884" s="35"/>
      <c r="AJ884" s="35"/>
      <c r="AK884" s="35"/>
      <c r="AL884" s="35"/>
      <c r="AM884" s="35"/>
      <c r="AN884" s="252" t="str">
        <f>AF884</f>
        <v>Berlin</v>
      </c>
      <c r="AO884" s="38"/>
      <c r="AP884" s="39"/>
      <c r="AQ884" s="39"/>
      <c r="AR884" s="39"/>
      <c r="AS884" s="49"/>
      <c r="AT884" s="26" t="s">
        <v>88</v>
      </c>
      <c r="AU884" s="26" t="s">
        <v>277</v>
      </c>
      <c r="AV884" s="26"/>
      <c r="AW884" s="26"/>
      <c r="AX884" s="253" t="s">
        <v>55</v>
      </c>
      <c r="AY884" s="26">
        <v>1</v>
      </c>
      <c r="AZ884" s="197">
        <f>IF(AND(K884&lt;=1570,L884&gt;=1540),1,0)</f>
        <v>0</v>
      </c>
      <c r="BA884" s="197">
        <f>IF(AND(K884&lt;=1608,L884&gt;=1571),1,0)</f>
        <v>0</v>
      </c>
      <c r="BB884" s="197">
        <f>IF(AND(K884&lt;=1621,L884&gt;=1609),1,0)</f>
        <v>0</v>
      </c>
      <c r="BC884" s="197">
        <f>IF(AND(K884&lt;=1648,L884&gt;=1622),1,0)</f>
        <v>0</v>
      </c>
      <c r="BD884" s="197">
        <f>IF(AND(K884&lt;=1680,L884&gt;=1649),1,0)</f>
        <v>1</v>
      </c>
      <c r="BE884" s="189">
        <v>0</v>
      </c>
      <c r="BF884" s="189">
        <v>0</v>
      </c>
      <c r="BG884" s="189">
        <v>0</v>
      </c>
      <c r="BH884" s="189">
        <v>0</v>
      </c>
      <c r="BI884" s="189">
        <v>0</v>
      </c>
    </row>
    <row r="885" spans="1:61" customFormat="1" ht="15">
      <c r="A885" s="99" t="s">
        <v>278</v>
      </c>
      <c r="B885" s="111" t="s">
        <v>2210</v>
      </c>
      <c r="C885" s="243" t="s">
        <v>279</v>
      </c>
      <c r="D885" s="243" t="s">
        <v>4162</v>
      </c>
      <c r="E885" s="247">
        <v>1</v>
      </c>
      <c r="F885" s="25" t="s">
        <v>43</v>
      </c>
      <c r="G885" s="26"/>
      <c r="H885" s="27"/>
      <c r="I885" s="27"/>
      <c r="J885" s="29">
        <v>1</v>
      </c>
      <c r="K885" s="30">
        <v>1560</v>
      </c>
      <c r="L885" s="30">
        <v>1566</v>
      </c>
      <c r="M885" s="240" t="str">
        <f>CONCATENATE(LEFT(K885,3),"0")</f>
        <v>1560</v>
      </c>
      <c r="N885" s="240" t="str">
        <f>CONCATENATE(LEFT(L885,3),"0")</f>
        <v>1560</v>
      </c>
      <c r="O885" s="30">
        <f>L885-K885+1</f>
        <v>7</v>
      </c>
      <c r="P885" s="27">
        <v>0</v>
      </c>
      <c r="Q885" s="27">
        <v>0</v>
      </c>
      <c r="R885" s="28"/>
      <c r="S885" s="28"/>
      <c r="T885" s="35" t="s">
        <v>103</v>
      </c>
      <c r="U885" s="104">
        <v>51.0167</v>
      </c>
      <c r="V885" s="124">
        <v>4.4667000000000003</v>
      </c>
      <c r="W885" s="32">
        <v>0</v>
      </c>
      <c r="X885" s="33">
        <v>0</v>
      </c>
      <c r="Y885" s="127">
        <v>0</v>
      </c>
      <c r="Z885" s="133"/>
      <c r="AA885" s="35"/>
      <c r="AB885" s="35"/>
      <c r="AC885" s="35"/>
      <c r="AD885" s="35"/>
      <c r="AE885" s="35"/>
      <c r="AF885" s="35"/>
      <c r="AG885" s="35"/>
      <c r="AH885" s="35"/>
      <c r="AI885" s="35"/>
      <c r="AJ885" s="35"/>
      <c r="AK885" s="35"/>
      <c r="AL885" s="35"/>
      <c r="AM885" s="35"/>
      <c r="AN885" s="127"/>
      <c r="AO885" s="38"/>
      <c r="AP885" s="39"/>
      <c r="AQ885" s="39"/>
      <c r="AR885" s="39"/>
      <c r="AS885" s="49"/>
      <c r="AT885" s="253"/>
      <c r="AU885" s="253"/>
      <c r="AV885" s="26"/>
      <c r="AW885" s="26"/>
      <c r="AX885" s="253" t="s">
        <v>55</v>
      </c>
      <c r="AY885" s="26">
        <v>1</v>
      </c>
      <c r="AZ885" s="197">
        <f>IF(AND(K885&lt;=1570,L885&gt;=1540),1,0)</f>
        <v>1</v>
      </c>
      <c r="BA885" s="197">
        <f>IF(AND(K885&lt;=1608,L885&gt;=1571),1,0)</f>
        <v>0</v>
      </c>
      <c r="BB885" s="197">
        <f>IF(AND(K885&lt;=1621,L885&gt;=1609),1,0)</f>
        <v>0</v>
      </c>
      <c r="BC885" s="197">
        <f>IF(AND(K885&lt;=1648,L885&gt;=1622),1,0)</f>
        <v>0</v>
      </c>
      <c r="BD885" s="197">
        <f>IF(AND(K885&lt;=1680,L885&gt;=1649),1,0)</f>
        <v>0</v>
      </c>
      <c r="BE885" s="189">
        <v>0</v>
      </c>
      <c r="BF885" s="189">
        <v>0</v>
      </c>
      <c r="BG885" s="189">
        <v>0</v>
      </c>
      <c r="BH885" s="189">
        <v>0</v>
      </c>
      <c r="BI885" s="189">
        <v>0</v>
      </c>
    </row>
    <row r="886" spans="1:61" customFormat="1" ht="15">
      <c r="A886" s="99" t="s">
        <v>280</v>
      </c>
      <c r="B886" s="111" t="s">
        <v>2210</v>
      </c>
      <c r="C886" s="243" t="s">
        <v>281</v>
      </c>
      <c r="D886" s="243" t="s">
        <v>4162</v>
      </c>
      <c r="E886" s="247">
        <v>1</v>
      </c>
      <c r="F886" s="25" t="s">
        <v>43</v>
      </c>
      <c r="G886" s="26"/>
      <c r="H886" s="27"/>
      <c r="I886" s="27"/>
      <c r="J886" s="29">
        <v>1</v>
      </c>
      <c r="K886" s="30">
        <v>1613</v>
      </c>
      <c r="L886" s="30">
        <v>1619</v>
      </c>
      <c r="M886" s="240" t="str">
        <f>CONCATENATE(LEFT(K886,3),"0")</f>
        <v>1610</v>
      </c>
      <c r="N886" s="240" t="str">
        <f>CONCATENATE(LEFT(L886,3),"0")</f>
        <v>1610</v>
      </c>
      <c r="O886" s="30">
        <f>L886-K886+1</f>
        <v>7</v>
      </c>
      <c r="P886" s="27">
        <v>1</v>
      </c>
      <c r="Q886" s="27">
        <v>0</v>
      </c>
      <c r="R886" s="27"/>
      <c r="S886" s="27"/>
      <c r="T886" s="35" t="s">
        <v>103</v>
      </c>
      <c r="U886" s="104">
        <v>51.0167</v>
      </c>
      <c r="V886" s="124">
        <v>4.4667000000000003</v>
      </c>
      <c r="W886" s="32">
        <v>0</v>
      </c>
      <c r="X886" s="33">
        <v>0</v>
      </c>
      <c r="Y886" s="127">
        <v>0</v>
      </c>
      <c r="Z886" s="133"/>
      <c r="AA886" s="35"/>
      <c r="AB886" s="35"/>
      <c r="AC886" s="35"/>
      <c r="AD886" s="35"/>
      <c r="AE886" s="35"/>
      <c r="AF886" s="35"/>
      <c r="AG886" s="35"/>
      <c r="AH886" s="35"/>
      <c r="AI886" s="35"/>
      <c r="AJ886" s="35"/>
      <c r="AK886" s="35"/>
      <c r="AL886" s="35"/>
      <c r="AM886" s="35"/>
      <c r="AN886" s="127"/>
      <c r="AO886" s="38"/>
      <c r="AP886" s="39"/>
      <c r="AQ886" s="39"/>
      <c r="AR886" s="39"/>
      <c r="AS886" s="49"/>
      <c r="AT886" s="253"/>
      <c r="AU886" s="253"/>
      <c r="AV886" s="26"/>
      <c r="AW886" s="26"/>
      <c r="AX886" s="253" t="s">
        <v>40</v>
      </c>
      <c r="AY886" s="26">
        <v>1</v>
      </c>
      <c r="AZ886" s="197">
        <f>IF(AND(K886&lt;=1570,L886&gt;=1540),1,0)</f>
        <v>0</v>
      </c>
      <c r="BA886" s="197">
        <f>IF(AND(K886&lt;=1608,L886&gt;=1571),1,0)</f>
        <v>0</v>
      </c>
      <c r="BB886" s="197">
        <f>IF(AND(K886&lt;=1621,L886&gt;=1609),1,0)</f>
        <v>1</v>
      </c>
      <c r="BC886" s="197">
        <f>IF(AND(K886&lt;=1648,L886&gt;=1622),1,0)</f>
        <v>0</v>
      </c>
      <c r="BD886" s="197">
        <f>IF(AND(K886&lt;=1680,L886&gt;=1649),1,0)</f>
        <v>0</v>
      </c>
      <c r="BE886" s="189">
        <v>0</v>
      </c>
      <c r="BF886" s="189">
        <v>0</v>
      </c>
      <c r="BG886" s="189">
        <v>0</v>
      </c>
      <c r="BH886" s="189">
        <v>0</v>
      </c>
      <c r="BI886" s="189">
        <v>0</v>
      </c>
    </row>
    <row r="887" spans="1:61" customFormat="1" ht="15">
      <c r="A887" s="99" t="s">
        <v>277</v>
      </c>
      <c r="B887" s="111" t="s">
        <v>2210</v>
      </c>
      <c r="C887" s="243" t="s">
        <v>282</v>
      </c>
      <c r="D887" s="243" t="s">
        <v>4162</v>
      </c>
      <c r="E887" s="247">
        <v>2</v>
      </c>
      <c r="F887" s="25" t="s">
        <v>43</v>
      </c>
      <c r="G887" s="25"/>
      <c r="H887" s="27">
        <v>1</v>
      </c>
      <c r="I887" s="27"/>
      <c r="J887" s="29">
        <v>1</v>
      </c>
      <c r="K887" s="27">
        <v>1650</v>
      </c>
      <c r="L887" s="28">
        <v>1670</v>
      </c>
      <c r="M887" s="240" t="str">
        <f>CONCATENATE(LEFT(K887,3),"0")</f>
        <v>1650</v>
      </c>
      <c r="N887" s="240" t="str">
        <f>CONCATENATE(LEFT(L887,3),"0")</f>
        <v>1670</v>
      </c>
      <c r="O887" s="30">
        <f>L887-K887+1</f>
        <v>21</v>
      </c>
      <c r="P887" s="27">
        <v>0</v>
      </c>
      <c r="Q887" s="27">
        <v>0</v>
      </c>
      <c r="R887" s="28" t="s">
        <v>283</v>
      </c>
      <c r="S887" s="28" t="s">
        <v>284</v>
      </c>
      <c r="T887" s="35" t="s">
        <v>103</v>
      </c>
      <c r="U887" s="104">
        <v>51.0167</v>
      </c>
      <c r="V887" s="124">
        <v>4.4667000000000003</v>
      </c>
      <c r="W887" s="32">
        <v>0</v>
      </c>
      <c r="X887" s="33">
        <v>0</v>
      </c>
      <c r="Y887" s="127">
        <v>0</v>
      </c>
      <c r="Z887" s="133"/>
      <c r="AA887" s="35"/>
      <c r="AB887" s="35"/>
      <c r="AC887" s="35"/>
      <c r="AD887" s="35"/>
      <c r="AE887" s="35"/>
      <c r="AF887" s="35"/>
      <c r="AG887" s="35"/>
      <c r="AH887" s="35"/>
      <c r="AI887" s="35"/>
      <c r="AJ887" s="35"/>
      <c r="AK887" s="35"/>
      <c r="AL887" s="35"/>
      <c r="AM887" s="35"/>
      <c r="AN887" s="127"/>
      <c r="AO887" s="38"/>
      <c r="AP887" s="39"/>
      <c r="AQ887" s="39"/>
      <c r="AR887" s="39"/>
      <c r="AS887" s="49"/>
      <c r="AT887" s="26" t="s">
        <v>88</v>
      </c>
      <c r="AU887" s="26" t="s">
        <v>285</v>
      </c>
      <c r="AV887" s="26"/>
      <c r="AW887" s="26"/>
      <c r="AX887" s="253" t="s">
        <v>40</v>
      </c>
      <c r="AY887" s="26">
        <v>1</v>
      </c>
      <c r="AZ887" s="197">
        <f>IF(AND(K887&lt;=1570,L887&gt;=1540),1,0)</f>
        <v>0</v>
      </c>
      <c r="BA887" s="197">
        <f>IF(AND(K887&lt;=1608,L887&gt;=1571),1,0)</f>
        <v>0</v>
      </c>
      <c r="BB887" s="197">
        <f>IF(AND(K887&lt;=1621,L887&gt;=1609),1,0)</f>
        <v>0</v>
      </c>
      <c r="BC887" s="197">
        <f>IF(AND(K887&lt;=1648,L887&gt;=1622),1,0)</f>
        <v>0</v>
      </c>
      <c r="BD887" s="197">
        <f>IF(AND(K887&lt;=1680,L887&gt;=1649),1,0)</f>
        <v>1</v>
      </c>
      <c r="BE887" s="189">
        <v>0</v>
      </c>
      <c r="BF887" s="189">
        <v>0</v>
      </c>
      <c r="BG887" s="189">
        <v>0</v>
      </c>
      <c r="BH887" s="189">
        <v>0</v>
      </c>
      <c r="BI887" s="189">
        <v>0</v>
      </c>
    </row>
    <row r="888" spans="1:61" customFormat="1" ht="15">
      <c r="A888" s="99" t="s">
        <v>286</v>
      </c>
      <c r="B888" s="111" t="s">
        <v>2210</v>
      </c>
      <c r="C888" s="243" t="s">
        <v>287</v>
      </c>
      <c r="D888" s="243" t="s">
        <v>4162</v>
      </c>
      <c r="E888" s="247"/>
      <c r="F888" s="25" t="s">
        <v>43</v>
      </c>
      <c r="G888" s="26"/>
      <c r="H888" s="27"/>
      <c r="I888" s="27"/>
      <c r="J888" s="29">
        <v>0</v>
      </c>
      <c r="K888" s="28">
        <v>1679</v>
      </c>
      <c r="L888" s="28">
        <v>1689</v>
      </c>
      <c r="M888" s="240" t="str">
        <f>CONCATENATE(LEFT(K888,3),"0")</f>
        <v>1670</v>
      </c>
      <c r="N888" s="240" t="str">
        <f>CONCATENATE(LEFT(L888,3),"0")</f>
        <v>1680</v>
      </c>
      <c r="O888" s="30">
        <f>L888-K888+1</f>
        <v>11</v>
      </c>
      <c r="P888" s="27">
        <v>0</v>
      </c>
      <c r="Q888" s="27">
        <v>0</v>
      </c>
      <c r="R888" s="28" t="s">
        <v>274</v>
      </c>
      <c r="S888" s="28" t="s">
        <v>288</v>
      </c>
      <c r="T888" s="35" t="s">
        <v>103</v>
      </c>
      <c r="U888" s="104">
        <v>51.0167</v>
      </c>
      <c r="V888" s="124">
        <v>4.4667000000000003</v>
      </c>
      <c r="W888" s="32">
        <v>0</v>
      </c>
      <c r="X888" s="33">
        <v>0</v>
      </c>
      <c r="Y888" s="127">
        <v>0</v>
      </c>
      <c r="Z888" s="133"/>
      <c r="AA888" s="35"/>
      <c r="AB888" s="35"/>
      <c r="AC888" s="35"/>
      <c r="AD888" s="35"/>
      <c r="AE888" s="35"/>
      <c r="AF888" s="35"/>
      <c r="AG888" s="35"/>
      <c r="AH888" s="35"/>
      <c r="AI888" s="35"/>
      <c r="AJ888" s="35"/>
      <c r="AK888" s="35"/>
      <c r="AL888" s="35"/>
      <c r="AM888" s="35"/>
      <c r="AN888" s="127"/>
      <c r="AO888" s="38"/>
      <c r="AP888" s="39"/>
      <c r="AQ888" s="39"/>
      <c r="AR888" s="39"/>
      <c r="AS888" s="49"/>
      <c r="AT888" s="26" t="s">
        <v>88</v>
      </c>
      <c r="AU888" s="26" t="s">
        <v>277</v>
      </c>
      <c r="AV888" s="26"/>
      <c r="AW888" s="26"/>
      <c r="AX888" s="253" t="s">
        <v>55</v>
      </c>
      <c r="AY888" s="26">
        <v>1</v>
      </c>
      <c r="AZ888" s="197">
        <f>IF(AND(K888&lt;=1570,L888&gt;=1540),1,0)</f>
        <v>0</v>
      </c>
      <c r="BA888" s="197">
        <f>IF(AND(K888&lt;=1608,L888&gt;=1571),1,0)</f>
        <v>0</v>
      </c>
      <c r="BB888" s="197">
        <f>IF(AND(K888&lt;=1621,L888&gt;=1609),1,0)</f>
        <v>0</v>
      </c>
      <c r="BC888" s="197">
        <f>IF(AND(K888&lt;=1648,L888&gt;=1622),1,0)</f>
        <v>0</v>
      </c>
      <c r="BD888" s="197">
        <f>IF(AND(K888&lt;=1680,L888&gt;=1649),1,0)</f>
        <v>1</v>
      </c>
      <c r="BE888" s="189">
        <v>0</v>
      </c>
      <c r="BF888" s="189">
        <v>0</v>
      </c>
      <c r="BG888" s="189">
        <v>0</v>
      </c>
      <c r="BH888" s="189">
        <v>0</v>
      </c>
      <c r="BI888" s="189">
        <v>0</v>
      </c>
    </row>
    <row r="889" spans="1:61" customFormat="1" ht="15">
      <c r="A889" s="99" t="s">
        <v>289</v>
      </c>
      <c r="B889" s="111" t="s">
        <v>2210</v>
      </c>
      <c r="C889" s="243" t="s">
        <v>290</v>
      </c>
      <c r="D889" s="243" t="s">
        <v>4162</v>
      </c>
      <c r="E889" s="247"/>
      <c r="F889" s="25" t="s">
        <v>43</v>
      </c>
      <c r="G889" s="26"/>
      <c r="H889" s="27">
        <v>1</v>
      </c>
      <c r="I889" s="27"/>
      <c r="J889" s="29">
        <v>0</v>
      </c>
      <c r="K889" s="28">
        <v>1625</v>
      </c>
      <c r="L889" s="28">
        <v>1638</v>
      </c>
      <c r="M889" s="240" t="str">
        <f>CONCATENATE(LEFT(K889,3),"0")</f>
        <v>1620</v>
      </c>
      <c r="N889" s="240" t="str">
        <f>CONCATENATE(LEFT(L889,3),"0")</f>
        <v>1630</v>
      </c>
      <c r="O889" s="30">
        <f>L889-K889+1</f>
        <v>14</v>
      </c>
      <c r="P889" s="27">
        <v>0</v>
      </c>
      <c r="Q889" s="27">
        <v>0</v>
      </c>
      <c r="R889" s="28" t="s">
        <v>291</v>
      </c>
      <c r="S889" s="28" t="s">
        <v>292</v>
      </c>
      <c r="T889" s="35" t="s">
        <v>103</v>
      </c>
      <c r="U889" s="104">
        <v>51.0167</v>
      </c>
      <c r="V889" s="124">
        <v>4.4667000000000003</v>
      </c>
      <c r="W889" s="32">
        <v>0</v>
      </c>
      <c r="X889" s="33">
        <v>0</v>
      </c>
      <c r="Y889" s="127">
        <v>0</v>
      </c>
      <c r="Z889" s="133"/>
      <c r="AA889" s="35"/>
      <c r="AB889" s="35"/>
      <c r="AC889" s="35"/>
      <c r="AD889" s="35"/>
      <c r="AE889" s="35"/>
      <c r="AF889" s="35"/>
      <c r="AG889" s="35"/>
      <c r="AH889" s="35"/>
      <c r="AI889" s="35"/>
      <c r="AJ889" s="35"/>
      <c r="AK889" s="35"/>
      <c r="AL889" s="35"/>
      <c r="AM889" s="35"/>
      <c r="AN889" s="127"/>
      <c r="AO889" s="38"/>
      <c r="AP889" s="39"/>
      <c r="AQ889" s="39"/>
      <c r="AR889" s="39"/>
      <c r="AS889" s="49"/>
      <c r="AT889" s="26" t="s">
        <v>88</v>
      </c>
      <c r="AU889" s="26" t="s">
        <v>293</v>
      </c>
      <c r="AV889" s="26"/>
      <c r="AW889" s="26"/>
      <c r="AX889" s="253" t="s">
        <v>114</v>
      </c>
      <c r="AY889" s="26">
        <v>1</v>
      </c>
      <c r="AZ889" s="197">
        <f>IF(AND(K889&lt;=1570,L889&gt;=1540),1,0)</f>
        <v>0</v>
      </c>
      <c r="BA889" s="197">
        <f>IF(AND(K889&lt;=1608,L889&gt;=1571),1,0)</f>
        <v>0</v>
      </c>
      <c r="BB889" s="197">
        <f>IF(AND(K889&lt;=1621,L889&gt;=1609),1,0)</f>
        <v>0</v>
      </c>
      <c r="BC889" s="197">
        <f>IF(AND(K889&lt;=1648,L889&gt;=1622),1,0)</f>
        <v>1</v>
      </c>
      <c r="BD889" s="197">
        <f>IF(AND(K889&lt;=1680,L889&gt;=1649),1,0)</f>
        <v>0</v>
      </c>
      <c r="BE889" s="189">
        <v>0</v>
      </c>
      <c r="BF889" s="189">
        <v>0</v>
      </c>
      <c r="BG889" s="189">
        <v>0</v>
      </c>
      <c r="BH889" s="189">
        <v>0</v>
      </c>
      <c r="BI889" s="189">
        <v>0</v>
      </c>
    </row>
    <row r="890" spans="1:61" customFormat="1" ht="15">
      <c r="A890" s="99" t="s">
        <v>271</v>
      </c>
      <c r="B890" s="111" t="s">
        <v>2210</v>
      </c>
      <c r="C890" s="243" t="s">
        <v>294</v>
      </c>
      <c r="D890" s="243" t="s">
        <v>4162</v>
      </c>
      <c r="E890" s="247">
        <v>3</v>
      </c>
      <c r="F890" s="25" t="s">
        <v>43</v>
      </c>
      <c r="G890" s="26"/>
      <c r="H890" s="27"/>
      <c r="I890" s="27"/>
      <c r="J890" s="29">
        <v>1</v>
      </c>
      <c r="K890" s="28">
        <v>1531</v>
      </c>
      <c r="L890" s="28">
        <v>1592</v>
      </c>
      <c r="M890" s="240" t="str">
        <f>CONCATENATE(LEFT(K890,3),"0")</f>
        <v>1530</v>
      </c>
      <c r="N890" s="240" t="str">
        <f>CONCATENATE(LEFT(L890,3),"0")</f>
        <v>1590</v>
      </c>
      <c r="O890" s="30">
        <f>L890-K890+1</f>
        <v>62</v>
      </c>
      <c r="P890" s="27">
        <v>0</v>
      </c>
      <c r="Q890" s="27">
        <v>0</v>
      </c>
      <c r="R890" s="28" t="s">
        <v>295</v>
      </c>
      <c r="S890" s="28" t="s">
        <v>296</v>
      </c>
      <c r="T890" s="35" t="s">
        <v>103</v>
      </c>
      <c r="U890" s="104">
        <v>51.0167</v>
      </c>
      <c r="V890" s="124">
        <v>4.4667000000000003</v>
      </c>
      <c r="W890" s="32">
        <v>0</v>
      </c>
      <c r="X890" s="75">
        <v>1</v>
      </c>
      <c r="Y890" s="127">
        <v>0</v>
      </c>
      <c r="Z890" s="133" t="str">
        <f>CONCATENATE(LEFT(AA890,3),"0")</f>
        <v>1530</v>
      </c>
      <c r="AA890" s="25">
        <v>1531</v>
      </c>
      <c r="AB890" s="25">
        <v>1539</v>
      </c>
      <c r="AC890" s="25" t="s">
        <v>102</v>
      </c>
      <c r="AD890" s="25">
        <v>1539</v>
      </c>
      <c r="AE890" s="25">
        <v>1543</v>
      </c>
      <c r="AF890" s="25" t="s">
        <v>103</v>
      </c>
      <c r="AG890" s="25">
        <v>1543</v>
      </c>
      <c r="AH890" s="25">
        <v>1563</v>
      </c>
      <c r="AI890" s="25" t="s">
        <v>60</v>
      </c>
      <c r="AJ890" s="25">
        <v>1563</v>
      </c>
      <c r="AK890" s="25">
        <v>1592</v>
      </c>
      <c r="AL890" s="25" t="s">
        <v>103</v>
      </c>
      <c r="AM890" s="35"/>
      <c r="AN890" s="252" t="str">
        <f>AL890</f>
        <v>Mechelen</v>
      </c>
      <c r="AO890" s="38"/>
      <c r="AP890" s="39"/>
      <c r="AQ890" s="39"/>
      <c r="AR890" s="39"/>
      <c r="AS890" s="49"/>
      <c r="AT890" s="253"/>
      <c r="AU890" s="253"/>
      <c r="AV890" s="26"/>
      <c r="AW890" s="26"/>
      <c r="AX890" s="253" t="s">
        <v>55</v>
      </c>
      <c r="AY890" s="26">
        <v>1</v>
      </c>
      <c r="AZ890" s="197">
        <f>IF(AND(K890&lt;=1570,L890&gt;=1540),1,0)</f>
        <v>1</v>
      </c>
      <c r="BA890" s="197">
        <f>IF(AND(K890&lt;=1608,L890&gt;=1571),1,0)</f>
        <v>1</v>
      </c>
      <c r="BB890" s="197">
        <f>IF(AND(K890&lt;=1621,L890&gt;=1609),1,0)</f>
        <v>0</v>
      </c>
      <c r="BC890" s="197">
        <f>IF(AND(K890&lt;=1648,L890&gt;=1622),1,0)</f>
        <v>0</v>
      </c>
      <c r="BD890" s="197">
        <f>IF(AND(K890&lt;=1680,L890&gt;=1649),1,0)</f>
        <v>0</v>
      </c>
      <c r="BE890" s="189">
        <v>0</v>
      </c>
      <c r="BF890" s="189">
        <v>0</v>
      </c>
      <c r="BG890" s="189">
        <v>0</v>
      </c>
      <c r="BH890" s="189">
        <v>0</v>
      </c>
      <c r="BI890" s="189">
        <v>0</v>
      </c>
    </row>
    <row r="891" spans="1:61" customFormat="1" ht="15">
      <c r="A891" s="99" t="s">
        <v>293</v>
      </c>
      <c r="B891" s="111" t="s">
        <v>2210</v>
      </c>
      <c r="C891" s="243" t="s">
        <v>297</v>
      </c>
      <c r="D891" s="243" t="s">
        <v>4162</v>
      </c>
      <c r="E891" s="247">
        <v>7</v>
      </c>
      <c r="F891" s="25" t="s">
        <v>43</v>
      </c>
      <c r="G891" s="26"/>
      <c r="H891" s="27"/>
      <c r="I891" s="27"/>
      <c r="J891" s="29">
        <v>1</v>
      </c>
      <c r="K891" s="27">
        <v>1598</v>
      </c>
      <c r="L891" s="28">
        <v>1616</v>
      </c>
      <c r="M891" s="240" t="str">
        <f>CONCATENATE(LEFT(K891,3),"0")</f>
        <v>1590</v>
      </c>
      <c r="N891" s="240" t="str">
        <f>CONCATENATE(LEFT(L891,3),"0")</f>
        <v>1610</v>
      </c>
      <c r="O891" s="30">
        <f>L891-K891+1</f>
        <v>19</v>
      </c>
      <c r="P891" s="27">
        <v>0</v>
      </c>
      <c r="Q891" s="27">
        <v>0</v>
      </c>
      <c r="R891" s="28">
        <v>1569</v>
      </c>
      <c r="S891" s="28">
        <v>1616</v>
      </c>
      <c r="T891" s="35" t="s">
        <v>103</v>
      </c>
      <c r="U891" s="104">
        <v>51.0167</v>
      </c>
      <c r="V891" s="124">
        <v>4.4667000000000003</v>
      </c>
      <c r="W891" s="32">
        <v>0</v>
      </c>
      <c r="X891" s="33">
        <v>0</v>
      </c>
      <c r="Y891" s="127">
        <v>0</v>
      </c>
      <c r="Z891" s="133"/>
      <c r="AA891" s="35"/>
      <c r="AB891" s="35"/>
      <c r="AC891" s="35"/>
      <c r="AD891" s="35"/>
      <c r="AE891" s="35"/>
      <c r="AF891" s="35"/>
      <c r="AG891" s="35"/>
      <c r="AH891" s="35"/>
      <c r="AI891" s="35"/>
      <c r="AJ891" s="35"/>
      <c r="AK891" s="35"/>
      <c r="AL891" s="35"/>
      <c r="AM891" s="35"/>
      <c r="AN891" s="127"/>
      <c r="AO891" s="38"/>
      <c r="AP891" s="39"/>
      <c r="AQ891" s="39"/>
      <c r="AR891" s="39"/>
      <c r="AS891" s="49"/>
      <c r="AT891" s="26" t="s">
        <v>88</v>
      </c>
      <c r="AU891" s="26" t="s">
        <v>271</v>
      </c>
      <c r="AV891" s="26"/>
      <c r="AW891" s="26"/>
      <c r="AX891" s="26" t="s">
        <v>298</v>
      </c>
      <c r="AY891" s="26">
        <v>1</v>
      </c>
      <c r="AZ891" s="197">
        <f>IF(AND(K891&lt;=1570,L891&gt;=1540),1,0)</f>
        <v>0</v>
      </c>
      <c r="BA891" s="197">
        <f>IF(AND(K891&lt;=1608,L891&gt;=1571),1,0)</f>
        <v>1</v>
      </c>
      <c r="BB891" s="197">
        <f>IF(AND(K891&lt;=1621,L891&gt;=1609),1,0)</f>
        <v>1</v>
      </c>
      <c r="BC891" s="197">
        <f>IF(AND(K891&lt;=1648,L891&gt;=1622),1,0)</f>
        <v>0</v>
      </c>
      <c r="BD891" s="197">
        <f>IF(AND(K891&lt;=1680,L891&gt;=1649),1,0)</f>
        <v>0</v>
      </c>
      <c r="BE891" s="189">
        <v>0</v>
      </c>
      <c r="BF891" s="189">
        <v>0</v>
      </c>
      <c r="BG891" s="189">
        <v>0</v>
      </c>
      <c r="BH891" s="189">
        <v>0</v>
      </c>
      <c r="BI891" s="189">
        <v>0</v>
      </c>
    </row>
    <row r="892" spans="1:61" customFormat="1" ht="15">
      <c r="A892" s="99" t="s">
        <v>285</v>
      </c>
      <c r="B892" s="111" t="s">
        <v>2210</v>
      </c>
      <c r="C892" s="243" t="s">
        <v>299</v>
      </c>
      <c r="D892" s="243" t="s">
        <v>4162</v>
      </c>
      <c r="E892" s="247">
        <v>3</v>
      </c>
      <c r="F892" s="25" t="s">
        <v>43</v>
      </c>
      <c r="G892" s="26"/>
      <c r="H892" s="27"/>
      <c r="I892" s="27"/>
      <c r="J892" s="29">
        <v>1</v>
      </c>
      <c r="K892" s="27">
        <v>1630</v>
      </c>
      <c r="L892" s="27">
        <v>1667</v>
      </c>
      <c r="M892" s="240" t="str">
        <f>CONCATENATE(LEFT(K892,3),"0")</f>
        <v>1630</v>
      </c>
      <c r="N892" s="240" t="str">
        <f>CONCATENATE(LEFT(L892,3),"0")</f>
        <v>1660</v>
      </c>
      <c r="O892" s="30">
        <f>L892-K892+1</f>
        <v>38</v>
      </c>
      <c r="P892" s="27">
        <v>0</v>
      </c>
      <c r="Q892" s="27">
        <v>0</v>
      </c>
      <c r="R892" s="28">
        <v>1603</v>
      </c>
      <c r="S892" s="28">
        <v>1667</v>
      </c>
      <c r="T892" s="35" t="s">
        <v>103</v>
      </c>
      <c r="U892" s="104">
        <v>51.0167</v>
      </c>
      <c r="V892" s="124">
        <v>4.4667000000000003</v>
      </c>
      <c r="W892" s="32">
        <v>0</v>
      </c>
      <c r="X892" s="33">
        <v>0</v>
      </c>
      <c r="Y892" s="127">
        <v>0</v>
      </c>
      <c r="Z892" s="133"/>
      <c r="AA892" s="35"/>
      <c r="AB892" s="35"/>
      <c r="AC892" s="35"/>
      <c r="AD892" s="35"/>
      <c r="AE892" s="35"/>
      <c r="AF892" s="35"/>
      <c r="AG892" s="35"/>
      <c r="AH892" s="35"/>
      <c r="AI892" s="35"/>
      <c r="AJ892" s="35"/>
      <c r="AK892" s="35"/>
      <c r="AL892" s="35"/>
      <c r="AM892" s="35"/>
      <c r="AN892" s="127"/>
      <c r="AO892" s="38"/>
      <c r="AP892" s="39"/>
      <c r="AQ892" s="39"/>
      <c r="AR892" s="39"/>
      <c r="AS892" s="49"/>
      <c r="AT892" s="26" t="s">
        <v>88</v>
      </c>
      <c r="AU892" s="26" t="s">
        <v>293</v>
      </c>
      <c r="AV892" s="26"/>
      <c r="AW892" s="26"/>
      <c r="AX892" s="253" t="s">
        <v>40</v>
      </c>
      <c r="AY892" s="26">
        <v>1</v>
      </c>
      <c r="AZ892" s="197">
        <f>IF(AND(K892&lt;=1570,L892&gt;=1540),1,0)</f>
        <v>0</v>
      </c>
      <c r="BA892" s="197">
        <f>IF(AND(K892&lt;=1608,L892&gt;=1571),1,0)</f>
        <v>0</v>
      </c>
      <c r="BB892" s="197">
        <f>IF(AND(K892&lt;=1621,L892&gt;=1609),1,0)</f>
        <v>0</v>
      </c>
      <c r="BC892" s="197">
        <f>IF(AND(K892&lt;=1648,L892&gt;=1622),1,0)</f>
        <v>1</v>
      </c>
      <c r="BD892" s="197">
        <f>IF(AND(K892&lt;=1680,L892&gt;=1649),1,0)</f>
        <v>1</v>
      </c>
      <c r="BE892" s="189">
        <v>0</v>
      </c>
      <c r="BF892" s="189">
        <v>0</v>
      </c>
      <c r="BG892" s="189">
        <v>0</v>
      </c>
      <c r="BH892" s="189">
        <v>0</v>
      </c>
      <c r="BI892" s="189">
        <v>0</v>
      </c>
    </row>
    <row r="893" spans="1:61" customFormat="1" ht="15">
      <c r="A893" s="99" t="s">
        <v>300</v>
      </c>
      <c r="B893" s="111" t="s">
        <v>2210</v>
      </c>
      <c r="C893" s="243" t="s">
        <v>301</v>
      </c>
      <c r="D893" s="243" t="s">
        <v>4162</v>
      </c>
      <c r="E893" s="247">
        <v>4</v>
      </c>
      <c r="F893" s="25" t="s">
        <v>43</v>
      </c>
      <c r="G893" s="26"/>
      <c r="H893" s="27"/>
      <c r="I893" s="27"/>
      <c r="J893" s="29">
        <v>1</v>
      </c>
      <c r="K893" s="28">
        <v>1560</v>
      </c>
      <c r="L893" s="28">
        <v>1585</v>
      </c>
      <c r="M893" s="240" t="str">
        <f>CONCATENATE(LEFT(K893,3),"0")</f>
        <v>1560</v>
      </c>
      <c r="N893" s="240" t="str">
        <f>CONCATENATE(LEFT(L893,3),"0")</f>
        <v>1580</v>
      </c>
      <c r="O893" s="30">
        <f>L893-K893+1</f>
        <v>26</v>
      </c>
      <c r="P893" s="27">
        <v>0</v>
      </c>
      <c r="Q893" s="27">
        <v>0</v>
      </c>
      <c r="R893" s="28">
        <v>1540</v>
      </c>
      <c r="S893" s="28">
        <v>1616</v>
      </c>
      <c r="T893" s="35" t="s">
        <v>103</v>
      </c>
      <c r="U893" s="104">
        <v>51.0167</v>
      </c>
      <c r="V893" s="124">
        <v>4.4667000000000003</v>
      </c>
      <c r="W893" s="32">
        <v>1</v>
      </c>
      <c r="X893" s="33">
        <v>1</v>
      </c>
      <c r="Y893" s="127">
        <v>0</v>
      </c>
      <c r="Z893" s="133" t="str">
        <f>CONCATENATE(LEFT(AA893,3),"0")</f>
        <v>1580</v>
      </c>
      <c r="AA893" s="35">
        <v>1585</v>
      </c>
      <c r="AB893" s="35">
        <v>1585</v>
      </c>
      <c r="AC893" s="35" t="s">
        <v>63</v>
      </c>
      <c r="AD893" s="35">
        <v>1586</v>
      </c>
      <c r="AE893" s="35">
        <v>1616</v>
      </c>
      <c r="AF893" s="35" t="s">
        <v>60</v>
      </c>
      <c r="AG893" s="35"/>
      <c r="AH893" s="35"/>
      <c r="AI893" s="35"/>
      <c r="AJ893" s="35"/>
      <c r="AK893" s="35"/>
      <c r="AL893" s="35"/>
      <c r="AM893" s="35"/>
      <c r="AN893" s="252" t="str">
        <f>AF893</f>
        <v>Brussels</v>
      </c>
      <c r="AO893" s="38"/>
      <c r="AP893" s="39"/>
      <c r="AQ893" s="39"/>
      <c r="AR893" s="39"/>
      <c r="AS893" s="49"/>
      <c r="AT893" s="26" t="s">
        <v>88</v>
      </c>
      <c r="AU893" s="26" t="s">
        <v>271</v>
      </c>
      <c r="AV893" s="26"/>
      <c r="AW893" s="26"/>
      <c r="AX893" s="26" t="s">
        <v>298</v>
      </c>
      <c r="AY893" s="26">
        <v>1</v>
      </c>
      <c r="AZ893" s="197">
        <f>IF(AND(K893&lt;=1570,L893&gt;=1540),1,0)</f>
        <v>1</v>
      </c>
      <c r="BA893" s="197">
        <f>IF(AND(K893&lt;=1608,L893&gt;=1571),1,0)</f>
        <v>1</v>
      </c>
      <c r="BB893" s="197">
        <f>IF(AND(K893&lt;=1621,L893&gt;=1609),1,0)</f>
        <v>0</v>
      </c>
      <c r="BC893" s="197">
        <f>IF(AND(K893&lt;=1648,L893&gt;=1622),1,0)</f>
        <v>0</v>
      </c>
      <c r="BD893" s="197">
        <f>IF(AND(K893&lt;=1680,L893&gt;=1649),1,0)</f>
        <v>0</v>
      </c>
      <c r="BE893" s="189">
        <v>0</v>
      </c>
      <c r="BF893" s="189">
        <v>1</v>
      </c>
      <c r="BG893" s="189">
        <v>0</v>
      </c>
      <c r="BH893" s="189">
        <v>0</v>
      </c>
      <c r="BI893" s="189">
        <v>0</v>
      </c>
    </row>
    <row r="894" spans="1:61" customFormat="1" ht="15">
      <c r="A894" s="99" t="s">
        <v>302</v>
      </c>
      <c r="B894" s="111" t="s">
        <v>2210</v>
      </c>
      <c r="C894" s="243" t="s">
        <v>303</v>
      </c>
      <c r="D894" s="243" t="s">
        <v>4162</v>
      </c>
      <c r="E894" s="247"/>
      <c r="F894" s="25" t="s">
        <v>156</v>
      </c>
      <c r="G894" s="26"/>
      <c r="H894" s="27"/>
      <c r="I894" s="27"/>
      <c r="J894" s="29">
        <v>0</v>
      </c>
      <c r="K894" s="28">
        <v>1685</v>
      </c>
      <c r="L894" s="28">
        <v>1714</v>
      </c>
      <c r="M894" s="240" t="str">
        <f>CONCATENATE(LEFT(K894,3),"0")</f>
        <v>1680</v>
      </c>
      <c r="N894" s="240" t="str">
        <f>CONCATENATE(LEFT(L894,3),"0")</f>
        <v>1710</v>
      </c>
      <c r="O894" s="30">
        <f>L894-K894+1</f>
        <v>30</v>
      </c>
      <c r="P894" s="27">
        <v>0</v>
      </c>
      <c r="Q894" s="27">
        <v>0</v>
      </c>
      <c r="R894" s="28"/>
      <c r="S894" s="28"/>
      <c r="T894" s="35" t="s">
        <v>103</v>
      </c>
      <c r="U894" s="104">
        <v>51.0167</v>
      </c>
      <c r="V894" s="124">
        <v>4.4667000000000003</v>
      </c>
      <c r="W894" s="32">
        <v>0</v>
      </c>
      <c r="X894" s="33">
        <v>0</v>
      </c>
      <c r="Y894" s="127">
        <v>0</v>
      </c>
      <c r="Z894" s="133"/>
      <c r="AA894" s="35"/>
      <c r="AB894" s="35"/>
      <c r="AC894" s="35"/>
      <c r="AD894" s="35"/>
      <c r="AE894" s="35"/>
      <c r="AF894" s="35"/>
      <c r="AG894" s="35"/>
      <c r="AH894" s="35"/>
      <c r="AI894" s="35"/>
      <c r="AJ894" s="35"/>
      <c r="AK894" s="35"/>
      <c r="AL894" s="35"/>
      <c r="AM894" s="35"/>
      <c r="AN894" s="127"/>
      <c r="AO894" s="38"/>
      <c r="AP894" s="39"/>
      <c r="AQ894" s="39"/>
      <c r="AR894" s="39"/>
      <c r="AS894" s="49"/>
      <c r="AT894" s="253"/>
      <c r="AU894" s="253"/>
      <c r="AV894" s="26"/>
      <c r="AW894" s="26"/>
      <c r="AX894" s="253" t="s">
        <v>55</v>
      </c>
      <c r="AY894" s="26">
        <v>1</v>
      </c>
      <c r="AZ894" s="197">
        <f>IF(AND(K894&lt;=1570,L894&gt;=1540),1,0)</f>
        <v>0</v>
      </c>
      <c r="BA894" s="197">
        <f>IF(AND(K894&lt;=1608,L894&gt;=1571),1,0)</f>
        <v>0</v>
      </c>
      <c r="BB894" s="197">
        <f>IF(AND(K894&lt;=1621,L894&gt;=1609),1,0)</f>
        <v>0</v>
      </c>
      <c r="BC894" s="197">
        <f>IF(AND(K894&lt;=1648,L894&gt;=1622),1,0)</f>
        <v>0</v>
      </c>
      <c r="BD894" s="197">
        <f>IF(AND(K894&lt;=1680,L894&gt;=1649),1,0)</f>
        <v>0</v>
      </c>
      <c r="BE894" s="189">
        <v>0</v>
      </c>
      <c r="BF894" s="189">
        <v>0</v>
      </c>
      <c r="BG894" s="189">
        <v>0</v>
      </c>
      <c r="BH894" s="189">
        <v>0</v>
      </c>
      <c r="BI894" s="189">
        <v>0</v>
      </c>
    </row>
    <row r="895" spans="1:61" customFormat="1" ht="15">
      <c r="A895" s="99" t="s">
        <v>304</v>
      </c>
      <c r="B895" s="111" t="s">
        <v>2210</v>
      </c>
      <c r="C895" s="243" t="s">
        <v>305</v>
      </c>
      <c r="D895" s="243" t="s">
        <v>4162</v>
      </c>
      <c r="E895" s="247"/>
      <c r="F895" s="25" t="s">
        <v>43</v>
      </c>
      <c r="G895" s="26"/>
      <c r="H895" s="27"/>
      <c r="I895" s="27"/>
      <c r="J895" s="29">
        <v>0</v>
      </c>
      <c r="K895" s="28">
        <v>1566</v>
      </c>
      <c r="L895" s="28">
        <v>1584</v>
      </c>
      <c r="M895" s="240" t="str">
        <f>CONCATENATE(LEFT(K895,3),"0")</f>
        <v>1560</v>
      </c>
      <c r="N895" s="240" t="str">
        <f>CONCATENATE(LEFT(L895,3),"0")</f>
        <v>1580</v>
      </c>
      <c r="O895" s="30">
        <f>L895-K895+1</f>
        <v>19</v>
      </c>
      <c r="P895" s="27">
        <v>0</v>
      </c>
      <c r="Q895" s="27">
        <v>0</v>
      </c>
      <c r="R895" s="28">
        <v>1546</v>
      </c>
      <c r="S895" s="28">
        <v>1584</v>
      </c>
      <c r="T895" s="35" t="s">
        <v>103</v>
      </c>
      <c r="U895" s="104">
        <v>51.0167</v>
      </c>
      <c r="V895" s="124">
        <v>4.4667000000000003</v>
      </c>
      <c r="W895" s="32">
        <v>1</v>
      </c>
      <c r="X895" s="75">
        <v>1</v>
      </c>
      <c r="Y895" s="127">
        <v>0</v>
      </c>
      <c r="Z895" s="133" t="str">
        <f>CONCATENATE(LEFT(AA895,3),"0")</f>
        <v>1570</v>
      </c>
      <c r="AA895" s="35">
        <v>1570</v>
      </c>
      <c r="AB895" s="35">
        <v>1570</v>
      </c>
      <c r="AC895" s="35" t="s">
        <v>306</v>
      </c>
      <c r="AD895" s="35">
        <v>1571</v>
      </c>
      <c r="AE895" s="35">
        <v>1571</v>
      </c>
      <c r="AF895" s="35" t="s">
        <v>103</v>
      </c>
      <c r="AG895" s="35">
        <v>1574</v>
      </c>
      <c r="AH895" s="35">
        <v>1583</v>
      </c>
      <c r="AI895" s="35" t="s">
        <v>306</v>
      </c>
      <c r="AJ895" s="35">
        <v>1584</v>
      </c>
      <c r="AK895" s="35">
        <v>1584</v>
      </c>
      <c r="AL895" s="35" t="s">
        <v>307</v>
      </c>
      <c r="AM895" s="35"/>
      <c r="AN895" s="252" t="str">
        <f>AL895</f>
        <v>France</v>
      </c>
      <c r="AO895" s="38"/>
      <c r="AP895" s="39"/>
      <c r="AQ895" s="39"/>
      <c r="AR895" s="39"/>
      <c r="AS895" s="49"/>
      <c r="AT895" s="26" t="s">
        <v>88</v>
      </c>
      <c r="AU895" s="26" t="s">
        <v>271</v>
      </c>
      <c r="AV895" s="26"/>
      <c r="AW895" s="26"/>
      <c r="AX895" s="253" t="s">
        <v>55</v>
      </c>
      <c r="AY895" s="26">
        <v>1</v>
      </c>
      <c r="AZ895" s="197">
        <f>IF(AND(K895&lt;=1570,L895&gt;=1540),1,0)</f>
        <v>1</v>
      </c>
      <c r="BA895" s="197">
        <f>IF(AND(K895&lt;=1608,L895&gt;=1571),1,0)</f>
        <v>1</v>
      </c>
      <c r="BB895" s="197">
        <f>IF(AND(K895&lt;=1621,L895&gt;=1609),1,0)</f>
        <v>0</v>
      </c>
      <c r="BC895" s="197">
        <f>IF(AND(K895&lt;=1648,L895&gt;=1622),1,0)</f>
        <v>0</v>
      </c>
      <c r="BD895" s="197">
        <f>IF(AND(K895&lt;=1680,L895&gt;=1649),1,0)</f>
        <v>0</v>
      </c>
      <c r="BE895" s="189">
        <v>1</v>
      </c>
      <c r="BF895" s="189">
        <v>0</v>
      </c>
      <c r="BG895" s="189">
        <v>0</v>
      </c>
      <c r="BH895" s="189">
        <v>0</v>
      </c>
      <c r="BI895" s="189">
        <v>0</v>
      </c>
    </row>
    <row r="896" spans="1:61" customFormat="1" ht="15">
      <c r="A896" s="99" t="s">
        <v>308</v>
      </c>
      <c r="B896" s="111" t="s">
        <v>3929</v>
      </c>
      <c r="C896" s="243" t="s">
        <v>309</v>
      </c>
      <c r="D896" s="243" t="s">
        <v>4162</v>
      </c>
      <c r="E896" s="247">
        <v>1</v>
      </c>
      <c r="F896" s="25" t="s">
        <v>310</v>
      </c>
      <c r="G896" s="26" t="s">
        <v>311</v>
      </c>
      <c r="H896" s="27"/>
      <c r="I896" s="27"/>
      <c r="J896" s="29">
        <v>1</v>
      </c>
      <c r="K896" s="28">
        <v>1501</v>
      </c>
      <c r="L896" s="28">
        <v>1553</v>
      </c>
      <c r="M896" s="240" t="str">
        <f>CONCATENATE(LEFT(K896,3),"0")</f>
        <v>1500</v>
      </c>
      <c r="N896" s="240" t="str">
        <f>CONCATENATE(LEFT(L896,3),"0")</f>
        <v>1550</v>
      </c>
      <c r="O896" s="30">
        <f>L896-K896+1</f>
        <v>53</v>
      </c>
      <c r="P896" s="27">
        <v>0</v>
      </c>
      <c r="Q896" s="27">
        <v>0</v>
      </c>
      <c r="R896" s="28"/>
      <c r="S896" s="28">
        <v>1553</v>
      </c>
      <c r="T896" s="35" t="s">
        <v>103</v>
      </c>
      <c r="U896" s="104">
        <v>51.0167</v>
      </c>
      <c r="V896" s="124">
        <v>4.4667000000000003</v>
      </c>
      <c r="W896" s="32">
        <v>0</v>
      </c>
      <c r="X896" s="33">
        <v>0</v>
      </c>
      <c r="Y896" s="127">
        <v>0</v>
      </c>
      <c r="Z896" s="133"/>
      <c r="AA896" s="35"/>
      <c r="AB896" s="35"/>
      <c r="AC896" s="35"/>
      <c r="AD896" s="35"/>
      <c r="AE896" s="35"/>
      <c r="AF896" s="35"/>
      <c r="AG896" s="35"/>
      <c r="AH896" s="35"/>
      <c r="AI896" s="35"/>
      <c r="AJ896" s="35"/>
      <c r="AK896" s="35"/>
      <c r="AL896" s="35"/>
      <c r="AM896" s="35"/>
      <c r="AN896" s="127"/>
      <c r="AO896" s="38"/>
      <c r="AP896" s="39"/>
      <c r="AQ896" s="39"/>
      <c r="AR896" s="39"/>
      <c r="AS896" s="49"/>
      <c r="AT896" s="26" t="s">
        <v>104</v>
      </c>
      <c r="AU896" s="26" t="s">
        <v>312</v>
      </c>
      <c r="AV896" s="26"/>
      <c r="AW896" s="26"/>
      <c r="AX896" s="253" t="s">
        <v>55</v>
      </c>
      <c r="AY896" s="26">
        <v>1</v>
      </c>
      <c r="AZ896" s="197">
        <f>IF(AND(K896&lt;=1570,L896&gt;=1540),1,0)</f>
        <v>1</v>
      </c>
      <c r="BA896" s="197">
        <f>IF(AND(K896&lt;=1608,L896&gt;=1571),1,0)</f>
        <v>0</v>
      </c>
      <c r="BB896" s="197">
        <f>IF(AND(K896&lt;=1621,L896&gt;=1609),1,0)</f>
        <v>0</v>
      </c>
      <c r="BC896" s="197">
        <f>IF(AND(K896&lt;=1648,L896&gt;=1622),1,0)</f>
        <v>0</v>
      </c>
      <c r="BD896" s="197">
        <f>IF(AND(K896&lt;=1680,L896&gt;=1649),1,0)</f>
        <v>0</v>
      </c>
      <c r="BE896" s="189">
        <v>0</v>
      </c>
      <c r="BF896" s="189">
        <v>0</v>
      </c>
      <c r="BG896" s="189">
        <v>0</v>
      </c>
      <c r="BH896" s="189">
        <v>0</v>
      </c>
      <c r="BI896" s="189">
        <v>0</v>
      </c>
    </row>
    <row r="897" spans="1:61" customFormat="1" ht="15">
      <c r="A897" s="99" t="s">
        <v>313</v>
      </c>
      <c r="B897" s="111" t="s">
        <v>3929</v>
      </c>
      <c r="C897" s="243" t="s">
        <v>314</v>
      </c>
      <c r="D897" s="243" t="s">
        <v>4162</v>
      </c>
      <c r="E897" s="247"/>
      <c r="F897" s="25" t="s">
        <v>43</v>
      </c>
      <c r="G897" s="26"/>
      <c r="H897" s="27"/>
      <c r="I897" s="27"/>
      <c r="J897" s="29">
        <v>0</v>
      </c>
      <c r="K897" s="28">
        <v>1479</v>
      </c>
      <c r="L897" s="28">
        <v>1504</v>
      </c>
      <c r="M897" s="240" t="str">
        <f>CONCATENATE(LEFT(K897,3),"0")</f>
        <v>1470</v>
      </c>
      <c r="N897" s="240" t="str">
        <f>CONCATENATE(LEFT(L897,3),"0")</f>
        <v>1500</v>
      </c>
      <c r="O897" s="30">
        <f>L897-K897+1</f>
        <v>26</v>
      </c>
      <c r="P897" s="27">
        <v>0</v>
      </c>
      <c r="Q897" s="27">
        <v>0</v>
      </c>
      <c r="R897" s="28" t="s">
        <v>315</v>
      </c>
      <c r="S897" s="28">
        <v>1504</v>
      </c>
      <c r="T897" s="35" t="s">
        <v>103</v>
      </c>
      <c r="U897" s="104">
        <v>51.0167</v>
      </c>
      <c r="V897" s="124">
        <v>4.4667000000000003</v>
      </c>
      <c r="W897" s="32">
        <v>0</v>
      </c>
      <c r="X897" s="33">
        <v>0</v>
      </c>
      <c r="Y897" s="127">
        <v>0</v>
      </c>
      <c r="Z897" s="133"/>
      <c r="AA897" s="35"/>
      <c r="AB897" s="35"/>
      <c r="AC897" s="35"/>
      <c r="AD897" s="35"/>
      <c r="AE897" s="35"/>
      <c r="AF897" s="35"/>
      <c r="AG897" s="35"/>
      <c r="AH897" s="35"/>
      <c r="AI897" s="35"/>
      <c r="AJ897" s="35"/>
      <c r="AK897" s="35"/>
      <c r="AL897" s="35"/>
      <c r="AM897" s="35"/>
      <c r="AN897" s="127"/>
      <c r="AO897" s="38"/>
      <c r="AP897" s="39"/>
      <c r="AQ897" s="39"/>
      <c r="AR897" s="39"/>
      <c r="AS897" s="49"/>
      <c r="AT897" s="253"/>
      <c r="AU897" s="253"/>
      <c r="AV897" s="26"/>
      <c r="AW897" s="26"/>
      <c r="AX897" s="253" t="s">
        <v>55</v>
      </c>
      <c r="AY897" s="26">
        <v>1</v>
      </c>
      <c r="AZ897" s="197">
        <f>IF(AND(K897&lt;=1570,L897&gt;=1540),1,0)</f>
        <v>0</v>
      </c>
      <c r="BA897" s="197">
        <f>IF(AND(K897&lt;=1608,L897&gt;=1571),1,0)</f>
        <v>0</v>
      </c>
      <c r="BB897" s="197">
        <f>IF(AND(K897&lt;=1621,L897&gt;=1609),1,0)</f>
        <v>0</v>
      </c>
      <c r="BC897" s="197">
        <f>IF(AND(K897&lt;=1648,L897&gt;=1622),1,0)</f>
        <v>0</v>
      </c>
      <c r="BD897" s="197">
        <f>IF(AND(K897&lt;=1680,L897&gt;=1649),1,0)</f>
        <v>0</v>
      </c>
      <c r="BE897" s="189">
        <v>0</v>
      </c>
      <c r="BF897" s="189">
        <v>0</v>
      </c>
      <c r="BG897" s="189">
        <v>0</v>
      </c>
      <c r="BH897" s="189">
        <v>0</v>
      </c>
      <c r="BI897" s="189">
        <v>0</v>
      </c>
    </row>
    <row r="898" spans="1:61" customFormat="1" ht="15">
      <c r="A898" s="99" t="s">
        <v>312</v>
      </c>
      <c r="B898" s="111" t="s">
        <v>3929</v>
      </c>
      <c r="C898" s="243" t="s">
        <v>316</v>
      </c>
      <c r="D898" s="243" t="s">
        <v>4162</v>
      </c>
      <c r="E898" s="247"/>
      <c r="F898" s="25" t="s">
        <v>43</v>
      </c>
      <c r="G898" s="26"/>
      <c r="H898" s="27"/>
      <c r="I898" s="27"/>
      <c r="J898" s="29">
        <v>0</v>
      </c>
      <c r="K898" s="28">
        <v>1561</v>
      </c>
      <c r="L898" s="28">
        <v>1576</v>
      </c>
      <c r="M898" s="240" t="str">
        <f>CONCATENATE(LEFT(K898,3),"0")</f>
        <v>1560</v>
      </c>
      <c r="N898" s="240" t="str">
        <f>CONCATENATE(LEFT(L898,3),"0")</f>
        <v>1570</v>
      </c>
      <c r="O898" s="30">
        <f>L898-K898+1</f>
        <v>16</v>
      </c>
      <c r="P898" s="27">
        <v>0</v>
      </c>
      <c r="Q898" s="27">
        <v>0</v>
      </c>
      <c r="R898" s="28" t="s">
        <v>317</v>
      </c>
      <c r="S898" s="28">
        <v>1576</v>
      </c>
      <c r="T898" s="35" t="s">
        <v>103</v>
      </c>
      <c r="U898" s="104">
        <v>51.0167</v>
      </c>
      <c r="V898" s="124">
        <v>4.4667000000000003</v>
      </c>
      <c r="W898" s="32">
        <v>0</v>
      </c>
      <c r="X898" s="33">
        <v>0</v>
      </c>
      <c r="Y898" s="127">
        <v>0</v>
      </c>
      <c r="Z898" s="133"/>
      <c r="AA898" s="35"/>
      <c r="AB898" s="35"/>
      <c r="AC898" s="35"/>
      <c r="AD898" s="35"/>
      <c r="AE898" s="35"/>
      <c r="AF898" s="35"/>
      <c r="AG898" s="35"/>
      <c r="AH898" s="35"/>
      <c r="AI898" s="35"/>
      <c r="AJ898" s="35"/>
      <c r="AK898" s="35"/>
      <c r="AL898" s="35"/>
      <c r="AM898" s="35"/>
      <c r="AN898" s="127"/>
      <c r="AO898" s="38"/>
      <c r="AP898" s="39"/>
      <c r="AQ898" s="39"/>
      <c r="AR898" s="39"/>
      <c r="AS898" s="49"/>
      <c r="AT898" s="26" t="s">
        <v>88</v>
      </c>
      <c r="AU898" s="26" t="s">
        <v>308</v>
      </c>
      <c r="AV898" s="26"/>
      <c r="AW898" s="26"/>
      <c r="AX898" s="253" t="s">
        <v>55</v>
      </c>
      <c r="AY898" s="26">
        <v>1</v>
      </c>
      <c r="AZ898" s="197">
        <f>IF(AND(K898&lt;=1570,L898&gt;=1540),1,0)</f>
        <v>1</v>
      </c>
      <c r="BA898" s="197">
        <f>IF(AND(K898&lt;=1608,L898&gt;=1571),1,0)</f>
        <v>1</v>
      </c>
      <c r="BB898" s="197">
        <f>IF(AND(K898&lt;=1621,L898&gt;=1609),1,0)</f>
        <v>0</v>
      </c>
      <c r="BC898" s="197">
        <f>IF(AND(K898&lt;=1648,L898&gt;=1622),1,0)</f>
        <v>0</v>
      </c>
      <c r="BD898" s="197">
        <f>IF(AND(K898&lt;=1680,L898&gt;=1649),1,0)</f>
        <v>0</v>
      </c>
      <c r="BE898" s="189">
        <v>0</v>
      </c>
      <c r="BF898" s="189">
        <v>0</v>
      </c>
      <c r="BG898" s="189">
        <v>0</v>
      </c>
      <c r="BH898" s="189">
        <v>0</v>
      </c>
      <c r="BI898" s="189">
        <v>0</v>
      </c>
    </row>
    <row r="899" spans="1:61" customFormat="1" ht="15">
      <c r="A899" s="99" t="s">
        <v>318</v>
      </c>
      <c r="B899" s="111" t="s">
        <v>3929</v>
      </c>
      <c r="C899" s="243" t="s">
        <v>319</v>
      </c>
      <c r="D899" s="243" t="s">
        <v>4162</v>
      </c>
      <c r="E899" s="247">
        <v>2</v>
      </c>
      <c r="F899" s="25" t="s">
        <v>43</v>
      </c>
      <c r="G899" s="25"/>
      <c r="H899" s="27">
        <v>1</v>
      </c>
      <c r="I899" s="27"/>
      <c r="J899" s="29">
        <v>1</v>
      </c>
      <c r="K899" s="30">
        <v>1589</v>
      </c>
      <c r="L899" s="27">
        <v>1600</v>
      </c>
      <c r="M899" s="240" t="str">
        <f>CONCATENATE(LEFT(K899,3),"0")</f>
        <v>1580</v>
      </c>
      <c r="N899" s="240" t="str">
        <f>CONCATENATE(LEFT(L899,3),"0")</f>
        <v>1600</v>
      </c>
      <c r="O899" s="30">
        <f>L899-K899+1</f>
        <v>12</v>
      </c>
      <c r="P899" s="27">
        <v>0</v>
      </c>
      <c r="Q899" s="67">
        <v>1</v>
      </c>
      <c r="R899" s="28">
        <v>1563</v>
      </c>
      <c r="S899" s="28" t="s">
        <v>320</v>
      </c>
      <c r="T899" s="35" t="s">
        <v>103</v>
      </c>
      <c r="U899" s="104">
        <v>51.0167</v>
      </c>
      <c r="V899" s="124">
        <v>4.4667000000000003</v>
      </c>
      <c r="W899" s="32">
        <v>1</v>
      </c>
      <c r="X899" s="33">
        <v>1</v>
      </c>
      <c r="Y899" s="127">
        <v>0</v>
      </c>
      <c r="Z899" s="133" t="str">
        <f>CONCATENATE(LEFT(AA899,3),"0")</f>
        <v>1600</v>
      </c>
      <c r="AA899" s="35">
        <v>1600</v>
      </c>
      <c r="AB899" s="35" t="s">
        <v>320</v>
      </c>
      <c r="AC899" s="35" t="s">
        <v>63</v>
      </c>
      <c r="AD899" s="35"/>
      <c r="AE899" s="35"/>
      <c r="AF899" s="35"/>
      <c r="AG899" s="35"/>
      <c r="AH899" s="35"/>
      <c r="AI899" s="35"/>
      <c r="AJ899" s="35"/>
      <c r="AK899" s="35"/>
      <c r="AL899" s="35"/>
      <c r="AM899" s="35"/>
      <c r="AN899" s="252" t="str">
        <f>AC899</f>
        <v>Antwerp</v>
      </c>
      <c r="AO899" s="38">
        <v>1</v>
      </c>
      <c r="AP899" s="39" t="s">
        <v>78</v>
      </c>
      <c r="AQ899" s="39"/>
      <c r="AR899" s="39"/>
      <c r="AS899" s="49" t="s">
        <v>76</v>
      </c>
      <c r="AT899" s="253"/>
      <c r="AU899" s="253"/>
      <c r="AV899" s="26"/>
      <c r="AW899" s="26"/>
      <c r="AX899" s="253" t="s">
        <v>321</v>
      </c>
      <c r="AY899" s="26">
        <v>1</v>
      </c>
      <c r="AZ899" s="197">
        <f>IF(AND(K899&lt;=1570,L899&gt;=1540),1,0)</f>
        <v>0</v>
      </c>
      <c r="BA899" s="197">
        <f>IF(AND(K899&lt;=1608,L899&gt;=1571),1,0)</f>
        <v>1</v>
      </c>
      <c r="BB899" s="197">
        <f>IF(AND(K899&lt;=1621,L899&gt;=1609),1,0)</f>
        <v>0</v>
      </c>
      <c r="BC899" s="197">
        <f>IF(AND(K899&lt;=1648,L899&gt;=1622),1,0)</f>
        <v>0</v>
      </c>
      <c r="BD899" s="197">
        <f>IF(AND(K899&lt;=1680,L899&gt;=1649),1,0)</f>
        <v>0</v>
      </c>
      <c r="BE899" s="189">
        <v>0</v>
      </c>
      <c r="BF899" s="189">
        <v>1</v>
      </c>
      <c r="BG899" s="189">
        <v>0</v>
      </c>
      <c r="BH899" s="189">
        <v>0</v>
      </c>
      <c r="BI899" s="189">
        <v>0</v>
      </c>
    </row>
    <row r="900" spans="1:61" customFormat="1" ht="15">
      <c r="A900" s="99" t="s">
        <v>322</v>
      </c>
      <c r="B900" s="111" t="s">
        <v>3930</v>
      </c>
      <c r="C900" s="243" t="s">
        <v>323</v>
      </c>
      <c r="D900" s="243" t="s">
        <v>4162</v>
      </c>
      <c r="E900" s="247">
        <v>1</v>
      </c>
      <c r="F900" s="25" t="s">
        <v>39</v>
      </c>
      <c r="G900" s="26"/>
      <c r="H900" s="27"/>
      <c r="I900" s="27"/>
      <c r="J900" s="29">
        <v>1</v>
      </c>
      <c r="K900" s="30">
        <v>1570</v>
      </c>
      <c r="L900" s="30">
        <v>1576</v>
      </c>
      <c r="M900" s="240" t="str">
        <f>CONCATENATE(LEFT(K900,3),"0")</f>
        <v>1570</v>
      </c>
      <c r="N900" s="240" t="str">
        <f>CONCATENATE(LEFT(L900,3),"0")</f>
        <v>1570</v>
      </c>
      <c r="O900" s="30">
        <f>L900-K900+1</f>
        <v>7</v>
      </c>
      <c r="P900" s="27">
        <v>0</v>
      </c>
      <c r="Q900" s="27">
        <v>0</v>
      </c>
      <c r="R900" s="28"/>
      <c r="S900" s="28"/>
      <c r="T900" s="35" t="s">
        <v>103</v>
      </c>
      <c r="U900" s="104">
        <v>51.0167</v>
      </c>
      <c r="V900" s="124">
        <v>4.4667000000000003</v>
      </c>
      <c r="W900" s="32">
        <v>0</v>
      </c>
      <c r="X900" s="33">
        <v>0</v>
      </c>
      <c r="Y900" s="127">
        <v>0</v>
      </c>
      <c r="Z900" s="133"/>
      <c r="AA900" s="35"/>
      <c r="AB900" s="35"/>
      <c r="AC900" s="35"/>
      <c r="AD900" s="35"/>
      <c r="AE900" s="35"/>
      <c r="AF900" s="35"/>
      <c r="AG900" s="35"/>
      <c r="AH900" s="35"/>
      <c r="AI900" s="35"/>
      <c r="AJ900" s="35"/>
      <c r="AK900" s="35"/>
      <c r="AL900" s="35"/>
      <c r="AM900" s="35"/>
      <c r="AN900" s="127"/>
      <c r="AO900" s="38"/>
      <c r="AP900" s="39"/>
      <c r="AQ900" s="39"/>
      <c r="AR900" s="39"/>
      <c r="AS900" s="49"/>
      <c r="AT900" s="253"/>
      <c r="AU900" s="253"/>
      <c r="AV900" s="26"/>
      <c r="AW900" s="26"/>
      <c r="AX900" s="253" t="s">
        <v>40</v>
      </c>
      <c r="AY900" s="26">
        <v>1</v>
      </c>
      <c r="AZ900" s="197">
        <f>IF(AND(K900&lt;=1570,L900&gt;=1540),1,0)</f>
        <v>1</v>
      </c>
      <c r="BA900" s="197">
        <f>IF(AND(K900&lt;=1608,L900&gt;=1571),1,0)</f>
        <v>1</v>
      </c>
      <c r="BB900" s="197">
        <f>IF(AND(K900&lt;=1621,L900&gt;=1609),1,0)</f>
        <v>0</v>
      </c>
      <c r="BC900" s="197">
        <f>IF(AND(K900&lt;=1648,L900&gt;=1622),1,0)</f>
        <v>0</v>
      </c>
      <c r="BD900" s="197">
        <f>IF(AND(K900&lt;=1680,L900&gt;=1649),1,0)</f>
        <v>0</v>
      </c>
      <c r="BE900" s="189">
        <v>0</v>
      </c>
      <c r="BF900" s="189">
        <v>0</v>
      </c>
      <c r="BG900" s="189">
        <v>0</v>
      </c>
      <c r="BH900" s="189">
        <v>0</v>
      </c>
      <c r="BI900" s="189">
        <v>0</v>
      </c>
    </row>
    <row r="901" spans="1:61" customFormat="1" ht="15">
      <c r="A901" s="99" t="s">
        <v>324</v>
      </c>
      <c r="B901" s="111" t="s">
        <v>3232</v>
      </c>
      <c r="C901" s="243" t="s">
        <v>325</v>
      </c>
      <c r="D901" s="243" t="s">
        <v>4162</v>
      </c>
      <c r="E901" s="247"/>
      <c r="F901" s="25" t="s">
        <v>43</v>
      </c>
      <c r="G901" s="25"/>
      <c r="H901" s="27"/>
      <c r="I901" s="27"/>
      <c r="J901" s="29">
        <v>0</v>
      </c>
      <c r="K901" s="190">
        <f>R901+18</f>
        <v>1657</v>
      </c>
      <c r="L901" s="27">
        <f>AA901</f>
        <v>1667</v>
      </c>
      <c r="M901" s="240" t="str">
        <f>CONCATENATE(LEFT(K901,3),"0")</f>
        <v>1650</v>
      </c>
      <c r="N901" s="240" t="str">
        <f>CONCATENATE(LEFT(L901,3),"0")</f>
        <v>1660</v>
      </c>
      <c r="O901" s="30"/>
      <c r="P901" s="27">
        <v>0</v>
      </c>
      <c r="Q901" s="27">
        <v>0</v>
      </c>
      <c r="R901" s="28">
        <v>1639</v>
      </c>
      <c r="S901" s="28">
        <v>1667</v>
      </c>
      <c r="T901" s="35" t="s">
        <v>103</v>
      </c>
      <c r="U901" s="104">
        <v>51.0167</v>
      </c>
      <c r="V901" s="124">
        <v>4.4667000000000003</v>
      </c>
      <c r="W901" s="32">
        <v>0</v>
      </c>
      <c r="X901" s="33">
        <v>1</v>
      </c>
      <c r="Y901" s="127">
        <v>0</v>
      </c>
      <c r="Z901" s="133" t="str">
        <f>CONCATENATE(LEFT(AA901,3),"0")</f>
        <v>1660</v>
      </c>
      <c r="AA901" s="35">
        <v>1667</v>
      </c>
      <c r="AB901" s="35">
        <v>1667</v>
      </c>
      <c r="AC901" s="35" t="s">
        <v>102</v>
      </c>
      <c r="AD901" s="35"/>
      <c r="AE901" s="35"/>
      <c r="AF901" s="35"/>
      <c r="AG901" s="35"/>
      <c r="AH901" s="35"/>
      <c r="AI901" s="35"/>
      <c r="AJ901" s="35"/>
      <c r="AK901" s="35"/>
      <c r="AL901" s="35"/>
      <c r="AM901" s="35"/>
      <c r="AN901" s="252" t="str">
        <f>AC901</f>
        <v>Rome</v>
      </c>
      <c r="AO901" s="38"/>
      <c r="AP901" s="39"/>
      <c r="AQ901" s="39"/>
      <c r="AR901" s="39"/>
      <c r="AS901" s="49"/>
      <c r="AT901" s="253"/>
      <c r="AU901" s="253"/>
      <c r="AV901" s="26"/>
      <c r="AW901" s="26"/>
      <c r="AX901" s="253" t="s">
        <v>55</v>
      </c>
      <c r="AY901" s="26">
        <v>1</v>
      </c>
      <c r="AZ901" s="197">
        <f>IF(AND(K901&lt;=1570,L901&gt;=1540),1,0)</f>
        <v>0</v>
      </c>
      <c r="BA901" s="197">
        <f>IF(AND(K901&lt;=1608,L901&gt;=1571),1,0)</f>
        <v>0</v>
      </c>
      <c r="BB901" s="197">
        <f>IF(AND(K901&lt;=1621,L901&gt;=1609),1,0)</f>
        <v>0</v>
      </c>
      <c r="BC901" s="197">
        <f>IF(AND(K901&lt;=1648,L901&gt;=1622),1,0)</f>
        <v>0</v>
      </c>
      <c r="BD901" s="197">
        <f>IF(AND(K901&lt;=1680,L901&gt;=1649),1,0)</f>
        <v>1</v>
      </c>
      <c r="BE901" s="189">
        <v>0</v>
      </c>
      <c r="BF901" s="189">
        <v>0</v>
      </c>
      <c r="BG901" s="189">
        <v>0</v>
      </c>
      <c r="BH901" s="189">
        <v>0</v>
      </c>
      <c r="BI901" s="189">
        <v>1</v>
      </c>
    </row>
    <row r="902" spans="1:61" customFormat="1" ht="15">
      <c r="A902" s="99" t="s">
        <v>326</v>
      </c>
      <c r="B902" s="111" t="s">
        <v>3232</v>
      </c>
      <c r="C902" s="243" t="s">
        <v>327</v>
      </c>
      <c r="D902" s="243" t="s">
        <v>4162</v>
      </c>
      <c r="E902" s="247"/>
      <c r="F902" s="25" t="s">
        <v>43</v>
      </c>
      <c r="G902" s="25"/>
      <c r="H902" s="27"/>
      <c r="I902" s="27"/>
      <c r="J902" s="29">
        <v>0</v>
      </c>
      <c r="K902" s="28">
        <v>1714</v>
      </c>
      <c r="L902" s="196">
        <f>K902+18</f>
        <v>1732</v>
      </c>
      <c r="M902" s="240" t="str">
        <f>CONCATENATE(LEFT(K902,3),"0")</f>
        <v>1710</v>
      </c>
      <c r="N902" s="240" t="str">
        <f>CONCATENATE(LEFT(L902,3),"0")</f>
        <v>1730</v>
      </c>
      <c r="O902" s="30"/>
      <c r="P902" s="27">
        <v>0</v>
      </c>
      <c r="Q902" s="27">
        <v>0</v>
      </c>
      <c r="R902" s="28"/>
      <c r="S902" s="28"/>
      <c r="T902" s="35" t="s">
        <v>103</v>
      </c>
      <c r="U902" s="104">
        <v>51.0167</v>
      </c>
      <c r="V902" s="124">
        <v>4.4667000000000003</v>
      </c>
      <c r="W902" s="32">
        <v>0</v>
      </c>
      <c r="X902" s="33">
        <v>0</v>
      </c>
      <c r="Y902" s="127">
        <v>0</v>
      </c>
      <c r="Z902" s="133"/>
      <c r="AA902" s="35"/>
      <c r="AB902" s="35"/>
      <c r="AC902" s="35"/>
      <c r="AD902" s="35"/>
      <c r="AE902" s="35"/>
      <c r="AF902" s="35"/>
      <c r="AG902" s="35"/>
      <c r="AH902" s="35"/>
      <c r="AI902" s="35"/>
      <c r="AJ902" s="35"/>
      <c r="AK902" s="35"/>
      <c r="AL902" s="35"/>
      <c r="AM902" s="35"/>
      <c r="AN902" s="127"/>
      <c r="AO902" s="38"/>
      <c r="AP902" s="39"/>
      <c r="AQ902" s="39"/>
      <c r="AR902" s="39"/>
      <c r="AS902" s="49"/>
      <c r="AT902" s="253"/>
      <c r="AU902" s="253"/>
      <c r="AV902" s="26"/>
      <c r="AW902" s="26"/>
      <c r="AX902" s="253" t="s">
        <v>55</v>
      </c>
      <c r="AY902" s="26">
        <v>1</v>
      </c>
      <c r="AZ902" s="197">
        <f>IF(AND(K902&lt;=1570,L902&gt;=1540),1,0)</f>
        <v>0</v>
      </c>
      <c r="BA902" s="197">
        <f>IF(AND(K902&lt;=1608,L902&gt;=1571),1,0)</f>
        <v>0</v>
      </c>
      <c r="BB902" s="197">
        <f>IF(AND(K902&lt;=1621,L902&gt;=1609),1,0)</f>
        <v>0</v>
      </c>
      <c r="BC902" s="197">
        <f>IF(AND(K902&lt;=1648,L902&gt;=1622),1,0)</f>
        <v>0</v>
      </c>
      <c r="BD902" s="197">
        <f>IF(AND(K902&lt;=1680,L902&gt;=1649),1,0)</f>
        <v>0</v>
      </c>
      <c r="BE902" s="189">
        <v>0</v>
      </c>
      <c r="BF902" s="189">
        <v>0</v>
      </c>
      <c r="BG902" s="189">
        <v>0</v>
      </c>
      <c r="BH902" s="189">
        <v>0</v>
      </c>
      <c r="BI902" s="189">
        <v>0</v>
      </c>
    </row>
    <row r="903" spans="1:61" customFormat="1" ht="15">
      <c r="A903" s="99" t="s">
        <v>328</v>
      </c>
      <c r="B903" s="111" t="s">
        <v>3931</v>
      </c>
      <c r="C903" s="243" t="s">
        <v>329</v>
      </c>
      <c r="D903" s="243" t="s">
        <v>4162</v>
      </c>
      <c r="E903" s="247">
        <v>1</v>
      </c>
      <c r="F903" s="25" t="s">
        <v>39</v>
      </c>
      <c r="G903" s="26"/>
      <c r="H903" s="27"/>
      <c r="I903" s="27"/>
      <c r="J903" s="29">
        <v>1</v>
      </c>
      <c r="K903" s="30">
        <v>1556</v>
      </c>
      <c r="L903" s="30">
        <v>1562</v>
      </c>
      <c r="M903" s="240" t="str">
        <f>CONCATENATE(LEFT(K903,3),"0")</f>
        <v>1550</v>
      </c>
      <c r="N903" s="240" t="str">
        <f>CONCATENATE(LEFT(L903,3),"0")</f>
        <v>1560</v>
      </c>
      <c r="O903" s="30">
        <f>L903-K903+1</f>
        <v>7</v>
      </c>
      <c r="P903" s="27">
        <v>0</v>
      </c>
      <c r="Q903" s="27">
        <v>0</v>
      </c>
      <c r="R903" s="28"/>
      <c r="S903" s="28"/>
      <c r="T903" s="35" t="s">
        <v>103</v>
      </c>
      <c r="U903" s="104">
        <v>51.0167</v>
      </c>
      <c r="V903" s="124">
        <v>4.4667000000000003</v>
      </c>
      <c r="W903" s="32">
        <v>0</v>
      </c>
      <c r="X903" s="33">
        <v>0</v>
      </c>
      <c r="Y903" s="127">
        <v>0</v>
      </c>
      <c r="Z903" s="133"/>
      <c r="AA903" s="62"/>
      <c r="AB903" s="62"/>
      <c r="AC903" s="62"/>
      <c r="AD903" s="62"/>
      <c r="AE903" s="62"/>
      <c r="AF903" s="62"/>
      <c r="AG903" s="62"/>
      <c r="AH903" s="62"/>
      <c r="AI903" s="62"/>
      <c r="AJ903" s="62"/>
      <c r="AK903" s="62"/>
      <c r="AL903" s="62"/>
      <c r="AM903" s="62"/>
      <c r="AN903" s="127"/>
      <c r="AO903" s="38"/>
      <c r="AP903" s="66"/>
      <c r="AQ903" s="39"/>
      <c r="AR903" s="39"/>
      <c r="AS903" s="49"/>
      <c r="AT903" s="253"/>
      <c r="AU903" s="253"/>
      <c r="AV903" s="26"/>
      <c r="AW903" s="26"/>
      <c r="AX903" s="253" t="s">
        <v>40</v>
      </c>
      <c r="AY903" s="26">
        <v>1</v>
      </c>
      <c r="AZ903" s="197">
        <f>IF(AND(K903&lt;=1570,L903&gt;=1540),1,0)</f>
        <v>1</v>
      </c>
      <c r="BA903" s="197">
        <f>IF(AND(K903&lt;=1608,L903&gt;=1571),1,0)</f>
        <v>0</v>
      </c>
      <c r="BB903" s="197">
        <f>IF(AND(K903&lt;=1621,L903&gt;=1609),1,0)</f>
        <v>0</v>
      </c>
      <c r="BC903" s="197">
        <f>IF(AND(K903&lt;=1648,L903&gt;=1622),1,0)</f>
        <v>0</v>
      </c>
      <c r="BD903" s="197">
        <f>IF(AND(K903&lt;=1680,L903&gt;=1649),1,0)</f>
        <v>0</v>
      </c>
      <c r="BE903" s="189">
        <v>0</v>
      </c>
      <c r="BF903" s="189">
        <v>0</v>
      </c>
      <c r="BG903" s="189">
        <v>0</v>
      </c>
      <c r="BH903" s="189">
        <v>0</v>
      </c>
      <c r="BI903" s="189">
        <v>0</v>
      </c>
    </row>
    <row r="904" spans="1:61" customFormat="1" ht="15">
      <c r="A904" s="99" t="s">
        <v>330</v>
      </c>
      <c r="B904" s="111" t="s">
        <v>3932</v>
      </c>
      <c r="C904" s="243" t="s">
        <v>331</v>
      </c>
      <c r="D904" s="243" t="s">
        <v>4162</v>
      </c>
      <c r="E904" s="247">
        <v>4</v>
      </c>
      <c r="F904" s="25" t="s">
        <v>43</v>
      </c>
      <c r="G904" s="76" t="s">
        <v>156</v>
      </c>
      <c r="H904" s="77"/>
      <c r="I904" s="77"/>
      <c r="J904" s="29">
        <v>1</v>
      </c>
      <c r="K904" s="27">
        <v>1588</v>
      </c>
      <c r="L904" s="27">
        <v>1593</v>
      </c>
      <c r="M904" s="240" t="str">
        <f>CONCATENATE(LEFT(K904,3),"0")</f>
        <v>1580</v>
      </c>
      <c r="N904" s="240" t="str">
        <f>CONCATENATE(LEFT(L904,3),"0")</f>
        <v>1590</v>
      </c>
      <c r="O904" s="30">
        <f>L904-K904+1</f>
        <v>6</v>
      </c>
      <c r="P904" s="27">
        <v>1</v>
      </c>
      <c r="Q904" s="27">
        <v>1</v>
      </c>
      <c r="R904" s="28" t="s">
        <v>332</v>
      </c>
      <c r="S904" s="28" t="s">
        <v>333</v>
      </c>
      <c r="T904" s="35" t="s">
        <v>103</v>
      </c>
      <c r="U904" s="104">
        <v>51.0167</v>
      </c>
      <c r="V904" s="124">
        <v>4.4667000000000003</v>
      </c>
      <c r="W904" s="32">
        <v>1</v>
      </c>
      <c r="X904" s="33">
        <v>1</v>
      </c>
      <c r="Y904" s="127">
        <v>0</v>
      </c>
      <c r="Z904" s="133" t="str">
        <f>CONCATENATE(LEFT(AA904,3),"0")</f>
        <v>1590</v>
      </c>
      <c r="AA904" s="50">
        <v>1593</v>
      </c>
      <c r="AB904" s="50">
        <v>1600</v>
      </c>
      <c r="AC904" s="50" t="s">
        <v>247</v>
      </c>
      <c r="AD904" s="50">
        <v>1601</v>
      </c>
      <c r="AE904" s="50">
        <v>1621</v>
      </c>
      <c r="AF904" s="50" t="s">
        <v>63</v>
      </c>
      <c r="AG904" s="62"/>
      <c r="AH904" s="62"/>
      <c r="AI904" s="62"/>
      <c r="AJ904" s="62"/>
      <c r="AK904" s="62"/>
      <c r="AL904" s="62"/>
      <c r="AM904" s="62"/>
      <c r="AN904" s="252" t="str">
        <f>AF904</f>
        <v>Antwerp</v>
      </c>
      <c r="AO904" s="38"/>
      <c r="AP904" s="66"/>
      <c r="AQ904" s="39"/>
      <c r="AR904" s="39"/>
      <c r="AS904" s="49"/>
      <c r="AT904" s="253"/>
      <c r="AU904" s="253"/>
      <c r="AV904" s="26"/>
      <c r="AW904" s="26"/>
      <c r="AX904" s="253" t="s">
        <v>40</v>
      </c>
      <c r="AY904" s="26">
        <v>1</v>
      </c>
      <c r="AZ904" s="197">
        <f>IF(AND(K904&lt;=1570,L904&gt;=1540),1,0)</f>
        <v>0</v>
      </c>
      <c r="BA904" s="197">
        <f>IF(AND(K904&lt;=1608,L904&gt;=1571),1,0)</f>
        <v>1</v>
      </c>
      <c r="BB904" s="197">
        <f>IF(AND(K904&lt;=1621,L904&gt;=1609),1,0)</f>
        <v>0</v>
      </c>
      <c r="BC904" s="197">
        <f>IF(AND(K904&lt;=1648,L904&gt;=1622),1,0)</f>
        <v>0</v>
      </c>
      <c r="BD904" s="197">
        <f>IF(AND(K904&lt;=1680,L904&gt;=1649),1,0)</f>
        <v>0</v>
      </c>
      <c r="BE904" s="189">
        <v>0</v>
      </c>
      <c r="BF904" s="189">
        <v>1</v>
      </c>
      <c r="BG904" s="189">
        <v>0</v>
      </c>
      <c r="BH904" s="189">
        <v>0</v>
      </c>
      <c r="BI904" s="189">
        <v>0</v>
      </c>
    </row>
    <row r="905" spans="1:61" customFormat="1" ht="15">
      <c r="A905" s="99" t="s">
        <v>334</v>
      </c>
      <c r="B905" s="111" t="s">
        <v>3933</v>
      </c>
      <c r="C905" s="243" t="s">
        <v>335</v>
      </c>
      <c r="D905" s="243" t="s">
        <v>4162</v>
      </c>
      <c r="E905" s="247"/>
      <c r="F905" s="25" t="s">
        <v>43</v>
      </c>
      <c r="G905" s="25"/>
      <c r="H905" s="27">
        <v>1</v>
      </c>
      <c r="I905" s="27"/>
      <c r="J905" s="29">
        <v>0</v>
      </c>
      <c r="K905" s="190">
        <f>L905-18</f>
        <v>1572</v>
      </c>
      <c r="L905" s="28">
        <v>1590</v>
      </c>
      <c r="M905" s="240" t="str">
        <f>CONCATENATE(LEFT(K905,3),"0")</f>
        <v>1570</v>
      </c>
      <c r="N905" s="240" t="str">
        <f>CONCATENATE(LEFT(L905,3),"0")</f>
        <v>1590</v>
      </c>
      <c r="O905" s="30">
        <f>L905-K905+1</f>
        <v>19</v>
      </c>
      <c r="P905" s="27">
        <v>0</v>
      </c>
      <c r="Q905" s="27">
        <v>0</v>
      </c>
      <c r="R905" s="28"/>
      <c r="S905" s="28"/>
      <c r="T905" s="35" t="s">
        <v>103</v>
      </c>
      <c r="U905" s="104">
        <v>51.0167</v>
      </c>
      <c r="V905" s="124">
        <v>4.4667000000000003</v>
      </c>
      <c r="W905" s="32">
        <v>1</v>
      </c>
      <c r="X905" s="33">
        <v>1</v>
      </c>
      <c r="Y905" s="127">
        <v>0</v>
      </c>
      <c r="Z905" s="133" t="str">
        <f>CONCATENATE(LEFT(AA905,3),"0")</f>
        <v>1590</v>
      </c>
      <c r="AA905" s="35">
        <v>1590</v>
      </c>
      <c r="AB905" s="35">
        <v>1613</v>
      </c>
      <c r="AC905" s="35" t="s">
        <v>69</v>
      </c>
      <c r="AD905" s="35"/>
      <c r="AE905" s="35"/>
      <c r="AF905" s="35"/>
      <c r="AG905" s="35"/>
      <c r="AH905" s="35"/>
      <c r="AI905" s="35"/>
      <c r="AJ905" s="35"/>
      <c r="AK905" s="35"/>
      <c r="AL905" s="35"/>
      <c r="AM905" s="35"/>
      <c r="AN905" s="252" t="str">
        <f>AC905</f>
        <v>Delft</v>
      </c>
      <c r="AO905" s="38"/>
      <c r="AP905" s="39"/>
      <c r="AQ905" s="39"/>
      <c r="AR905" s="39"/>
      <c r="AS905" s="49"/>
      <c r="AT905" s="253"/>
      <c r="AU905" s="253"/>
      <c r="AV905" s="26"/>
      <c r="AW905" s="26"/>
      <c r="AX905" s="253"/>
      <c r="AY905" s="26">
        <v>1</v>
      </c>
      <c r="AZ905" s="197">
        <f>IF(AND(K905&lt;=1570,L905&gt;=1540),1,0)</f>
        <v>0</v>
      </c>
      <c r="BA905" s="197">
        <f>IF(AND(K905&lt;=1608,L905&gt;=1571),1,0)</f>
        <v>1</v>
      </c>
      <c r="BB905" s="197">
        <f>IF(AND(K905&lt;=1621,L905&gt;=1609),1,0)</f>
        <v>0</v>
      </c>
      <c r="BC905" s="197">
        <f>IF(AND(K905&lt;=1648,L905&gt;=1622),1,0)</f>
        <v>0</v>
      </c>
      <c r="BD905" s="197">
        <f>IF(AND(K905&lt;=1680,L905&gt;=1649),1,0)</f>
        <v>0</v>
      </c>
      <c r="BE905" s="189">
        <v>0</v>
      </c>
      <c r="BF905" s="189">
        <v>1</v>
      </c>
      <c r="BG905" s="189">
        <v>0</v>
      </c>
      <c r="BH905" s="189">
        <v>0</v>
      </c>
      <c r="BI905" s="189">
        <v>0</v>
      </c>
    </row>
    <row r="906" spans="1:61" customFormat="1" ht="15">
      <c r="A906" s="99" t="s">
        <v>336</v>
      </c>
      <c r="B906" s="111" t="s">
        <v>3933</v>
      </c>
      <c r="C906" s="243" t="s">
        <v>337</v>
      </c>
      <c r="D906" s="243" t="s">
        <v>4162</v>
      </c>
      <c r="E906" s="247"/>
      <c r="F906" s="25" t="s">
        <v>43</v>
      </c>
      <c r="G906" s="25"/>
      <c r="H906" s="27">
        <v>1</v>
      </c>
      <c r="I906" s="27"/>
      <c r="J906" s="29">
        <v>0</v>
      </c>
      <c r="K906" s="196">
        <f>S906-18</f>
        <v>1602</v>
      </c>
      <c r="L906" s="27">
        <f>AA906</f>
        <v>1601</v>
      </c>
      <c r="M906" s="240" t="str">
        <f>CONCATENATE(LEFT(K906,3),"0")</f>
        <v>1600</v>
      </c>
      <c r="N906" s="240" t="str">
        <f>CONCATENATE(LEFT(L906,3),"0")</f>
        <v>1600</v>
      </c>
      <c r="O906" s="30"/>
      <c r="P906" s="27">
        <v>0</v>
      </c>
      <c r="Q906" s="27">
        <v>0</v>
      </c>
      <c r="R906" s="28"/>
      <c r="S906" s="28">
        <v>1620</v>
      </c>
      <c r="T906" s="35" t="s">
        <v>103</v>
      </c>
      <c r="U906" s="104">
        <v>51.0167</v>
      </c>
      <c r="V906" s="124">
        <v>4.4667000000000003</v>
      </c>
      <c r="W906" s="32">
        <v>1</v>
      </c>
      <c r="X906" s="33">
        <v>1</v>
      </c>
      <c r="Y906" s="127">
        <v>0</v>
      </c>
      <c r="Z906" s="133" t="str">
        <f>CONCATENATE(LEFT(AA906,3),"0")</f>
        <v>1600</v>
      </c>
      <c r="AA906" s="35">
        <v>1601</v>
      </c>
      <c r="AB906" s="35">
        <v>1620</v>
      </c>
      <c r="AC906" s="35" t="s">
        <v>69</v>
      </c>
      <c r="AD906" s="35"/>
      <c r="AE906" s="35"/>
      <c r="AF906" s="35"/>
      <c r="AG906" s="35"/>
      <c r="AH906" s="35"/>
      <c r="AI906" s="35"/>
      <c r="AJ906" s="35"/>
      <c r="AK906" s="35"/>
      <c r="AL906" s="35"/>
      <c r="AM906" s="35"/>
      <c r="AN906" s="252" t="str">
        <f>AC906</f>
        <v>Delft</v>
      </c>
      <c r="AO906" s="38"/>
      <c r="AP906" s="39"/>
      <c r="AQ906" s="39"/>
      <c r="AR906" s="39"/>
      <c r="AS906" s="49"/>
      <c r="AT906" s="26" t="s">
        <v>88</v>
      </c>
      <c r="AU906" s="26" t="s">
        <v>338</v>
      </c>
      <c r="AV906" s="26"/>
      <c r="AW906" s="26"/>
      <c r="AX906" s="26" t="s">
        <v>339</v>
      </c>
      <c r="AY906" s="26">
        <v>1</v>
      </c>
      <c r="AZ906" s="197">
        <f>IF(AND(K906&lt;=1570,L906&gt;=1540),1,0)</f>
        <v>0</v>
      </c>
      <c r="BA906" s="197">
        <f>IF(AND(K906&lt;=1608,L906&gt;=1571),1,0)</f>
        <v>1</v>
      </c>
      <c r="BB906" s="197">
        <f>IF(AND(K906&lt;=1621,L906&gt;=1609),1,0)</f>
        <v>0</v>
      </c>
      <c r="BC906" s="197">
        <f>IF(AND(K906&lt;=1648,L906&gt;=1622),1,0)</f>
        <v>0</v>
      </c>
      <c r="BD906" s="197">
        <f>IF(AND(K906&lt;=1680,L906&gt;=1649),1,0)</f>
        <v>0</v>
      </c>
      <c r="BE906" s="189">
        <v>0</v>
      </c>
      <c r="BF906" s="189">
        <v>1</v>
      </c>
      <c r="BG906" s="189">
        <v>0</v>
      </c>
      <c r="BH906" s="189">
        <v>0</v>
      </c>
      <c r="BI906" s="189">
        <v>0</v>
      </c>
    </row>
    <row r="907" spans="1:61" customFormat="1" ht="15">
      <c r="A907" s="99" t="s">
        <v>340</v>
      </c>
      <c r="B907" s="111" t="s">
        <v>3933</v>
      </c>
      <c r="C907" s="243" t="s">
        <v>341</v>
      </c>
      <c r="D907" s="243" t="s">
        <v>4162</v>
      </c>
      <c r="E907" s="247"/>
      <c r="F907" s="25" t="s">
        <v>43</v>
      </c>
      <c r="G907" s="25"/>
      <c r="H907" s="27">
        <v>1</v>
      </c>
      <c r="I907" s="27"/>
      <c r="J907" s="29">
        <v>0</v>
      </c>
      <c r="K907" s="28">
        <v>1559</v>
      </c>
      <c r="L907" s="28">
        <v>1573</v>
      </c>
      <c r="M907" s="240" t="str">
        <f>CONCATENATE(LEFT(K907,3),"0")</f>
        <v>1550</v>
      </c>
      <c r="N907" s="240" t="str">
        <f>CONCATENATE(LEFT(L907,3),"0")</f>
        <v>1570</v>
      </c>
      <c r="O907" s="30">
        <f>L907-K907+1</f>
        <v>15</v>
      </c>
      <c r="P907" s="27">
        <v>0</v>
      </c>
      <c r="Q907" s="27">
        <v>0</v>
      </c>
      <c r="R907" s="28"/>
      <c r="S907" s="28">
        <v>1609</v>
      </c>
      <c r="T907" s="35" t="s">
        <v>103</v>
      </c>
      <c r="U907" s="104">
        <v>51.0167</v>
      </c>
      <c r="V907" s="124">
        <v>4.4667000000000003</v>
      </c>
      <c r="W907" s="32">
        <v>1</v>
      </c>
      <c r="X907" s="33">
        <v>1</v>
      </c>
      <c r="Y907" s="127">
        <v>0</v>
      </c>
      <c r="Z907" s="133" t="str">
        <f>CONCATENATE(LEFT(AA907,3),"0")</f>
        <v>1570</v>
      </c>
      <c r="AA907" s="35">
        <v>1573</v>
      </c>
      <c r="AB907" s="35">
        <v>1586</v>
      </c>
      <c r="AC907" s="35" t="s">
        <v>63</v>
      </c>
      <c r="AD907" s="35">
        <v>1586</v>
      </c>
      <c r="AE907" s="35">
        <v>1609</v>
      </c>
      <c r="AF907" s="35" t="s">
        <v>69</v>
      </c>
      <c r="AG907" s="35"/>
      <c r="AH907" s="35"/>
      <c r="AI907" s="35"/>
      <c r="AJ907" s="35"/>
      <c r="AK907" s="35"/>
      <c r="AL907" s="35"/>
      <c r="AM907" s="35"/>
      <c r="AN907" s="252" t="str">
        <f>AF907</f>
        <v>Delft</v>
      </c>
      <c r="AO907" s="38"/>
      <c r="AP907" s="39"/>
      <c r="AQ907" s="39"/>
      <c r="AR907" s="39"/>
      <c r="AS907" s="49"/>
      <c r="AT907" s="26" t="s">
        <v>104</v>
      </c>
      <c r="AU907" s="26" t="s">
        <v>336</v>
      </c>
      <c r="AV907" s="26"/>
      <c r="AW907" s="26"/>
      <c r="AX907" s="253"/>
      <c r="AY907" s="26">
        <v>1</v>
      </c>
      <c r="AZ907" s="197">
        <f>IF(AND(K907&lt;=1570,L907&gt;=1540),1,0)</f>
        <v>1</v>
      </c>
      <c r="BA907" s="197">
        <f>IF(AND(K907&lt;=1608,L907&gt;=1571),1,0)</f>
        <v>1</v>
      </c>
      <c r="BB907" s="197">
        <f>IF(AND(K907&lt;=1621,L907&gt;=1609),1,0)</f>
        <v>0</v>
      </c>
      <c r="BC907" s="197">
        <f>IF(AND(K907&lt;=1648,L907&gt;=1622),1,0)</f>
        <v>0</v>
      </c>
      <c r="BD907" s="197">
        <f>IF(AND(K907&lt;=1680,L907&gt;=1649),1,0)</f>
        <v>0</v>
      </c>
      <c r="BE907" s="189">
        <v>0</v>
      </c>
      <c r="BF907" s="189">
        <v>1</v>
      </c>
      <c r="BG907" s="189">
        <v>0</v>
      </c>
      <c r="BH907" s="189">
        <v>0</v>
      </c>
      <c r="BI907" s="189">
        <v>0</v>
      </c>
    </row>
    <row r="908" spans="1:61" customFormat="1" ht="15">
      <c r="A908" s="99" t="s">
        <v>342</v>
      </c>
      <c r="B908" s="111" t="s">
        <v>1905</v>
      </c>
      <c r="C908" s="243" t="s">
        <v>343</v>
      </c>
      <c r="D908" s="243" t="s">
        <v>4162</v>
      </c>
      <c r="E908" s="247">
        <v>3</v>
      </c>
      <c r="F908" s="25" t="s">
        <v>344</v>
      </c>
      <c r="G908" s="26"/>
      <c r="H908" s="27"/>
      <c r="I908" s="27"/>
      <c r="J908" s="29">
        <v>1</v>
      </c>
      <c r="K908" s="30">
        <v>1624</v>
      </c>
      <c r="L908" s="30">
        <v>1636</v>
      </c>
      <c r="M908" s="240" t="str">
        <f>CONCATENATE(LEFT(K908,3),"0")</f>
        <v>1620</v>
      </c>
      <c r="N908" s="240" t="str">
        <f>CONCATENATE(LEFT(L908,3),"0")</f>
        <v>1630</v>
      </c>
      <c r="O908" s="30">
        <f>L908-K908+1</f>
        <v>13</v>
      </c>
      <c r="P908" s="27">
        <v>0</v>
      </c>
      <c r="Q908" s="27">
        <v>0</v>
      </c>
      <c r="R908" s="28"/>
      <c r="S908" s="28"/>
      <c r="T908" s="35" t="s">
        <v>103</v>
      </c>
      <c r="U908" s="104">
        <v>51.0167</v>
      </c>
      <c r="V908" s="124">
        <v>4.4667000000000003</v>
      </c>
      <c r="W908" s="32">
        <v>0</v>
      </c>
      <c r="X908" s="33">
        <v>0</v>
      </c>
      <c r="Y908" s="127">
        <v>0</v>
      </c>
      <c r="Z908" s="133"/>
      <c r="AA908" s="35"/>
      <c r="AB908" s="35"/>
      <c r="AC908" s="35"/>
      <c r="AD908" s="35"/>
      <c r="AE908" s="35"/>
      <c r="AF908" s="35"/>
      <c r="AG908" s="35"/>
      <c r="AH908" s="35"/>
      <c r="AI908" s="35"/>
      <c r="AJ908" s="35"/>
      <c r="AK908" s="35"/>
      <c r="AL908" s="35"/>
      <c r="AM908" s="35"/>
      <c r="AN908" s="127"/>
      <c r="AO908" s="38"/>
      <c r="AP908" s="39"/>
      <c r="AQ908" s="39"/>
      <c r="AR908" s="39"/>
      <c r="AS908" s="49"/>
      <c r="AT908" s="253"/>
      <c r="AU908" s="253"/>
      <c r="AV908" s="26"/>
      <c r="AW908" s="26"/>
      <c r="AX908" s="253" t="s">
        <v>40</v>
      </c>
      <c r="AY908" s="26">
        <v>1</v>
      </c>
      <c r="AZ908" s="197">
        <f>IF(AND(K908&lt;=1570,L908&gt;=1540),1,0)</f>
        <v>0</v>
      </c>
      <c r="BA908" s="197">
        <f>IF(AND(K908&lt;=1608,L908&gt;=1571),1,0)</f>
        <v>0</v>
      </c>
      <c r="BB908" s="197">
        <f>IF(AND(K908&lt;=1621,L908&gt;=1609),1,0)</f>
        <v>0</v>
      </c>
      <c r="BC908" s="197">
        <f>IF(AND(K908&lt;=1648,L908&gt;=1622),1,0)</f>
        <v>1</v>
      </c>
      <c r="BD908" s="197">
        <f>IF(AND(K908&lt;=1680,L908&gt;=1649),1,0)</f>
        <v>0</v>
      </c>
      <c r="BE908" s="189">
        <v>0</v>
      </c>
      <c r="BF908" s="189">
        <v>0</v>
      </c>
      <c r="BG908" s="189">
        <v>0</v>
      </c>
      <c r="BH908" s="189">
        <v>0</v>
      </c>
      <c r="BI908" s="189">
        <v>0</v>
      </c>
    </row>
    <row r="909" spans="1:61" customFormat="1" ht="15">
      <c r="A909" s="99" t="s">
        <v>345</v>
      </c>
      <c r="B909" s="111" t="s">
        <v>3934</v>
      </c>
      <c r="C909" s="243" t="s">
        <v>346</v>
      </c>
      <c r="D909" s="243" t="s">
        <v>4162</v>
      </c>
      <c r="E909" s="247">
        <v>3</v>
      </c>
      <c r="F909" s="25" t="s">
        <v>223</v>
      </c>
      <c r="G909" s="26"/>
      <c r="H909" s="27"/>
      <c r="I909" s="27"/>
      <c r="J909" s="29">
        <v>1</v>
      </c>
      <c r="K909" s="30">
        <v>1665</v>
      </c>
      <c r="L909" s="30">
        <v>1679</v>
      </c>
      <c r="M909" s="240" t="str">
        <f>CONCATENATE(LEFT(K909,3),"0")</f>
        <v>1660</v>
      </c>
      <c r="N909" s="240" t="str">
        <f>CONCATENATE(LEFT(L909,3),"0")</f>
        <v>1670</v>
      </c>
      <c r="O909" s="30">
        <f>L909-K909+1</f>
        <v>15</v>
      </c>
      <c r="P909" s="27">
        <v>0</v>
      </c>
      <c r="Q909" s="27">
        <v>0</v>
      </c>
      <c r="R909" s="28"/>
      <c r="S909" s="28"/>
      <c r="T909" s="35" t="s">
        <v>103</v>
      </c>
      <c r="U909" s="104">
        <v>51.0167</v>
      </c>
      <c r="V909" s="124">
        <v>4.4667000000000003</v>
      </c>
      <c r="W909" s="32">
        <v>0</v>
      </c>
      <c r="X909" s="33">
        <v>0</v>
      </c>
      <c r="Y909" s="127">
        <v>0</v>
      </c>
      <c r="Z909" s="133"/>
      <c r="AA909" s="35"/>
      <c r="AB909" s="35"/>
      <c r="AC909" s="35"/>
      <c r="AD909" s="35"/>
      <c r="AE909" s="35"/>
      <c r="AF909" s="35"/>
      <c r="AG909" s="35"/>
      <c r="AH909" s="35"/>
      <c r="AI909" s="35"/>
      <c r="AJ909" s="35"/>
      <c r="AK909" s="35"/>
      <c r="AL909" s="35"/>
      <c r="AM909" s="35"/>
      <c r="AN909" s="127"/>
      <c r="AO909" s="38"/>
      <c r="AP909" s="39"/>
      <c r="AQ909" s="39"/>
      <c r="AR909" s="39"/>
      <c r="AS909" s="49"/>
      <c r="AT909" s="253"/>
      <c r="AU909" s="253"/>
      <c r="AV909" s="26"/>
      <c r="AW909" s="26"/>
      <c r="AX909" s="253" t="s">
        <v>40</v>
      </c>
      <c r="AY909" s="26">
        <v>1</v>
      </c>
      <c r="AZ909" s="197">
        <f>IF(AND(K909&lt;=1570,L909&gt;=1540),1,0)</f>
        <v>0</v>
      </c>
      <c r="BA909" s="197">
        <f>IF(AND(K909&lt;=1608,L909&gt;=1571),1,0)</f>
        <v>0</v>
      </c>
      <c r="BB909" s="197">
        <f>IF(AND(K909&lt;=1621,L909&gt;=1609),1,0)</f>
        <v>0</v>
      </c>
      <c r="BC909" s="197">
        <f>IF(AND(K909&lt;=1648,L909&gt;=1622),1,0)</f>
        <v>0</v>
      </c>
      <c r="BD909" s="197">
        <f>IF(AND(K909&lt;=1680,L909&gt;=1649),1,0)</f>
        <v>1</v>
      </c>
      <c r="BE909" s="189">
        <v>0</v>
      </c>
      <c r="BF909" s="189">
        <v>0</v>
      </c>
      <c r="BG909" s="189">
        <v>0</v>
      </c>
      <c r="BH909" s="189">
        <v>0</v>
      </c>
      <c r="BI909" s="189">
        <v>0</v>
      </c>
    </row>
    <row r="910" spans="1:61" customFormat="1" ht="15">
      <c r="A910" s="99" t="s">
        <v>347</v>
      </c>
      <c r="B910" s="111" t="s">
        <v>3935</v>
      </c>
      <c r="C910" s="243" t="s">
        <v>348</v>
      </c>
      <c r="D910" s="243" t="s">
        <v>4162</v>
      </c>
      <c r="E910" s="247">
        <v>1</v>
      </c>
      <c r="F910" s="25" t="s">
        <v>39</v>
      </c>
      <c r="G910" s="26"/>
      <c r="H910" s="27"/>
      <c r="I910" s="27"/>
      <c r="J910" s="29">
        <v>1</v>
      </c>
      <c r="K910" s="30">
        <v>1559</v>
      </c>
      <c r="L910" s="30">
        <v>1565</v>
      </c>
      <c r="M910" s="240" t="str">
        <f>CONCATENATE(LEFT(K910,3),"0")</f>
        <v>1550</v>
      </c>
      <c r="N910" s="240" t="str">
        <f>CONCATENATE(LEFT(L910,3),"0")</f>
        <v>1560</v>
      </c>
      <c r="O910" s="30">
        <f>L910-K910+1</f>
        <v>7</v>
      </c>
      <c r="P910" s="27">
        <v>0</v>
      </c>
      <c r="Q910" s="27">
        <v>0</v>
      </c>
      <c r="R910" s="28"/>
      <c r="S910" s="28"/>
      <c r="T910" s="35" t="s">
        <v>103</v>
      </c>
      <c r="U910" s="104">
        <v>51.0167</v>
      </c>
      <c r="V910" s="124">
        <v>4.4667000000000003</v>
      </c>
      <c r="W910" s="32">
        <v>0</v>
      </c>
      <c r="X910" s="33">
        <v>0</v>
      </c>
      <c r="Y910" s="127">
        <v>0</v>
      </c>
      <c r="Z910" s="133"/>
      <c r="AA910" s="35"/>
      <c r="AB910" s="35"/>
      <c r="AC910" s="35"/>
      <c r="AD910" s="35"/>
      <c r="AE910" s="35"/>
      <c r="AF910" s="35"/>
      <c r="AG910" s="35"/>
      <c r="AH910" s="35"/>
      <c r="AI910" s="35"/>
      <c r="AJ910" s="35"/>
      <c r="AK910" s="35"/>
      <c r="AL910" s="35"/>
      <c r="AM910" s="35"/>
      <c r="AN910" s="127"/>
      <c r="AO910" s="38"/>
      <c r="AP910" s="39"/>
      <c r="AQ910" s="39"/>
      <c r="AR910" s="39"/>
      <c r="AS910" s="49"/>
      <c r="AT910" s="253"/>
      <c r="AU910" s="253"/>
      <c r="AV910" s="26"/>
      <c r="AW910" s="26"/>
      <c r="AX910" s="253" t="s">
        <v>40</v>
      </c>
      <c r="AY910" s="26">
        <v>1</v>
      </c>
      <c r="AZ910" s="197">
        <f>IF(AND(K910&lt;=1570,L910&gt;=1540),1,0)</f>
        <v>1</v>
      </c>
      <c r="BA910" s="197">
        <f>IF(AND(K910&lt;=1608,L910&gt;=1571),1,0)</f>
        <v>0</v>
      </c>
      <c r="BB910" s="197">
        <f>IF(AND(K910&lt;=1621,L910&gt;=1609),1,0)</f>
        <v>0</v>
      </c>
      <c r="BC910" s="197">
        <f>IF(AND(K910&lt;=1648,L910&gt;=1622),1,0)</f>
        <v>0</v>
      </c>
      <c r="BD910" s="197">
        <f>IF(AND(K910&lt;=1680,L910&gt;=1649),1,0)</f>
        <v>0</v>
      </c>
      <c r="BE910" s="189">
        <v>0</v>
      </c>
      <c r="BF910" s="189">
        <v>0</v>
      </c>
      <c r="BG910" s="189">
        <v>0</v>
      </c>
      <c r="BH910" s="189">
        <v>0</v>
      </c>
      <c r="BI910" s="189">
        <v>0</v>
      </c>
    </row>
    <row r="911" spans="1:61" customFormat="1" ht="15">
      <c r="A911" s="99" t="s">
        <v>349</v>
      </c>
      <c r="B911" s="111" t="s">
        <v>3279</v>
      </c>
      <c r="C911" s="243" t="s">
        <v>350</v>
      </c>
      <c r="D911" s="243" t="s">
        <v>4162</v>
      </c>
      <c r="E911" s="247">
        <v>1</v>
      </c>
      <c r="F911" s="25" t="s">
        <v>43</v>
      </c>
      <c r="G911" s="26"/>
      <c r="H911" s="27"/>
      <c r="I911" s="27"/>
      <c r="J911" s="29">
        <v>1</v>
      </c>
      <c r="K911" s="30">
        <v>1628</v>
      </c>
      <c r="L911" s="30">
        <v>1634</v>
      </c>
      <c r="M911" s="240" t="str">
        <f>CONCATENATE(LEFT(K911,3),"0")</f>
        <v>1620</v>
      </c>
      <c r="N911" s="240" t="str">
        <f>CONCATENATE(LEFT(L911,3),"0")</f>
        <v>1630</v>
      </c>
      <c r="O911" s="30">
        <f>L911-K911+1</f>
        <v>7</v>
      </c>
      <c r="P911" s="27">
        <v>0</v>
      </c>
      <c r="Q911" s="27">
        <v>0</v>
      </c>
      <c r="R911" s="28"/>
      <c r="S911" s="28"/>
      <c r="T911" s="35" t="s">
        <v>103</v>
      </c>
      <c r="U911" s="104">
        <v>51.0167</v>
      </c>
      <c r="V911" s="124">
        <v>4.4667000000000003</v>
      </c>
      <c r="W911" s="32">
        <v>0</v>
      </c>
      <c r="X911" s="33">
        <v>0</v>
      </c>
      <c r="Y911" s="127">
        <v>0</v>
      </c>
      <c r="Z911" s="133"/>
      <c r="AA911" s="35"/>
      <c r="AB911" s="35"/>
      <c r="AC911" s="35"/>
      <c r="AD911" s="35"/>
      <c r="AE911" s="35"/>
      <c r="AF911" s="35"/>
      <c r="AG911" s="35"/>
      <c r="AH911" s="35"/>
      <c r="AI911" s="35"/>
      <c r="AJ911" s="35"/>
      <c r="AK911" s="35"/>
      <c r="AL911" s="35"/>
      <c r="AM911" s="35"/>
      <c r="AN911" s="127"/>
      <c r="AO911" s="38"/>
      <c r="AP911" s="39"/>
      <c r="AQ911" s="39"/>
      <c r="AR911" s="39"/>
      <c r="AS911" s="49"/>
      <c r="AT911" s="253"/>
      <c r="AU911" s="253"/>
      <c r="AV911" s="26"/>
      <c r="AW911" s="26"/>
      <c r="AX911" s="253" t="s">
        <v>40</v>
      </c>
      <c r="AY911" s="26">
        <v>1</v>
      </c>
      <c r="AZ911" s="197">
        <f>IF(AND(K911&lt;=1570,L911&gt;=1540),1,0)</f>
        <v>0</v>
      </c>
      <c r="BA911" s="197">
        <f>IF(AND(K911&lt;=1608,L911&gt;=1571),1,0)</f>
        <v>0</v>
      </c>
      <c r="BB911" s="197">
        <f>IF(AND(K911&lt;=1621,L911&gt;=1609),1,0)</f>
        <v>0</v>
      </c>
      <c r="BC911" s="197">
        <f>IF(AND(K911&lt;=1648,L911&gt;=1622),1,0)</f>
        <v>1</v>
      </c>
      <c r="BD911" s="197">
        <f>IF(AND(K911&lt;=1680,L911&gt;=1649),1,0)</f>
        <v>0</v>
      </c>
      <c r="BE911" s="189">
        <v>0</v>
      </c>
      <c r="BF911" s="189">
        <v>0</v>
      </c>
      <c r="BG911" s="189">
        <v>0</v>
      </c>
      <c r="BH911" s="189">
        <v>0</v>
      </c>
      <c r="BI911" s="189">
        <v>0</v>
      </c>
    </row>
    <row r="912" spans="1:61" customFormat="1" ht="15">
      <c r="A912" s="99" t="s">
        <v>351</v>
      </c>
      <c r="B912" s="111" t="s">
        <v>2070</v>
      </c>
      <c r="C912" s="243" t="s">
        <v>352</v>
      </c>
      <c r="D912" s="243" t="s">
        <v>4162</v>
      </c>
      <c r="E912" s="247"/>
      <c r="F912" s="25" t="s">
        <v>43</v>
      </c>
      <c r="G912" s="26"/>
      <c r="H912" s="27"/>
      <c r="I912" s="27"/>
      <c r="J912" s="29">
        <v>0</v>
      </c>
      <c r="K912" s="28">
        <v>1570</v>
      </c>
      <c r="L912" s="28">
        <v>1573</v>
      </c>
      <c r="M912" s="240" t="str">
        <f>CONCATENATE(LEFT(K912,3),"0")</f>
        <v>1570</v>
      </c>
      <c r="N912" s="240" t="str">
        <f>CONCATENATE(LEFT(L912,3),"0")</f>
        <v>1570</v>
      </c>
      <c r="O912" s="30">
        <f>L912-K912+1</f>
        <v>4</v>
      </c>
      <c r="P912" s="27">
        <v>0</v>
      </c>
      <c r="Q912" s="27">
        <v>0</v>
      </c>
      <c r="R912" s="28"/>
      <c r="S912" s="28"/>
      <c r="T912" s="35" t="s">
        <v>103</v>
      </c>
      <c r="U912" s="104">
        <v>51.0167</v>
      </c>
      <c r="V912" s="124">
        <v>4.4667000000000003</v>
      </c>
      <c r="W912" s="32">
        <v>0</v>
      </c>
      <c r="X912" s="33">
        <v>0</v>
      </c>
      <c r="Y912" s="127">
        <v>0</v>
      </c>
      <c r="Z912" s="133"/>
      <c r="AA912" s="35"/>
      <c r="AB912" s="35"/>
      <c r="AC912" s="35"/>
      <c r="AD912" s="35"/>
      <c r="AE912" s="35"/>
      <c r="AF912" s="35"/>
      <c r="AG912" s="35"/>
      <c r="AH912" s="35"/>
      <c r="AI912" s="35"/>
      <c r="AJ912" s="35"/>
      <c r="AK912" s="35"/>
      <c r="AL912" s="35"/>
      <c r="AM912" s="35"/>
      <c r="AN912" s="127"/>
      <c r="AO912" s="38"/>
      <c r="AP912" s="39"/>
      <c r="AQ912" s="39"/>
      <c r="AR912" s="39"/>
      <c r="AS912" s="49"/>
      <c r="AT912" s="253"/>
      <c r="AU912" s="253"/>
      <c r="AV912" s="26"/>
      <c r="AW912" s="26"/>
      <c r="AX912" s="253" t="s">
        <v>55</v>
      </c>
      <c r="AY912" s="26">
        <v>1</v>
      </c>
      <c r="AZ912" s="197">
        <f>IF(AND(K912&lt;=1570,L912&gt;=1540),1,0)</f>
        <v>1</v>
      </c>
      <c r="BA912" s="197">
        <f>IF(AND(K912&lt;=1608,L912&gt;=1571),1,0)</f>
        <v>1</v>
      </c>
      <c r="BB912" s="197">
        <f>IF(AND(K912&lt;=1621,L912&gt;=1609),1,0)</f>
        <v>0</v>
      </c>
      <c r="BC912" s="197">
        <f>IF(AND(K912&lt;=1648,L912&gt;=1622),1,0)</f>
        <v>0</v>
      </c>
      <c r="BD912" s="197">
        <f>IF(AND(K912&lt;=1680,L912&gt;=1649),1,0)</f>
        <v>0</v>
      </c>
      <c r="BE912" s="189">
        <v>0</v>
      </c>
      <c r="BF912" s="189">
        <v>0</v>
      </c>
      <c r="BG912" s="189">
        <v>0</v>
      </c>
      <c r="BH912" s="189">
        <v>0</v>
      </c>
      <c r="BI912" s="189">
        <v>0</v>
      </c>
    </row>
    <row r="913" spans="1:61" customFormat="1" ht="15">
      <c r="A913" s="99" t="s">
        <v>353</v>
      </c>
      <c r="B913" s="111" t="s">
        <v>2070</v>
      </c>
      <c r="C913" s="243" t="s">
        <v>354</v>
      </c>
      <c r="D913" s="243" t="s">
        <v>4162</v>
      </c>
      <c r="E913" s="247">
        <v>1</v>
      </c>
      <c r="F913" s="25" t="s">
        <v>43</v>
      </c>
      <c r="G913" s="26"/>
      <c r="H913" s="27"/>
      <c r="I913" s="27"/>
      <c r="J913" s="29">
        <v>1</v>
      </c>
      <c r="K913" s="30">
        <v>1599</v>
      </c>
      <c r="L913" s="30">
        <v>1605</v>
      </c>
      <c r="M913" s="240" t="str">
        <f>CONCATENATE(LEFT(K913,3),"0")</f>
        <v>1590</v>
      </c>
      <c r="N913" s="240" t="str">
        <f>CONCATENATE(LEFT(L913,3),"0")</f>
        <v>1600</v>
      </c>
      <c r="O913" s="30">
        <f>L913-K913+1</f>
        <v>7</v>
      </c>
      <c r="P913" s="27">
        <v>0</v>
      </c>
      <c r="Q913" s="27">
        <v>0</v>
      </c>
      <c r="R913" s="28"/>
      <c r="S913" s="28"/>
      <c r="T913" s="35" t="s">
        <v>103</v>
      </c>
      <c r="U913" s="104">
        <v>51.0167</v>
      </c>
      <c r="V913" s="124">
        <v>4.4667000000000003</v>
      </c>
      <c r="W913" s="32">
        <v>0</v>
      </c>
      <c r="X913" s="33">
        <v>0</v>
      </c>
      <c r="Y913" s="127">
        <v>0</v>
      </c>
      <c r="Z913" s="133"/>
      <c r="AA913" s="35"/>
      <c r="AB913" s="35"/>
      <c r="AC913" s="35"/>
      <c r="AD913" s="35"/>
      <c r="AE913" s="35"/>
      <c r="AF913" s="35"/>
      <c r="AG913" s="35"/>
      <c r="AH913" s="35"/>
      <c r="AI913" s="35"/>
      <c r="AJ913" s="35"/>
      <c r="AK913" s="35"/>
      <c r="AL913" s="35"/>
      <c r="AM913" s="35"/>
      <c r="AN913" s="127"/>
      <c r="AO913" s="38"/>
      <c r="AP913" s="39"/>
      <c r="AQ913" s="39"/>
      <c r="AR913" s="39"/>
      <c r="AS913" s="49"/>
      <c r="AT913" s="253"/>
      <c r="AU913" s="253"/>
      <c r="AV913" s="26"/>
      <c r="AW913" s="26"/>
      <c r="AX913" s="253" t="s">
        <v>40</v>
      </c>
      <c r="AY913" s="26">
        <v>1</v>
      </c>
      <c r="AZ913" s="197">
        <f>IF(AND(K913&lt;=1570,L913&gt;=1540),1,0)</f>
        <v>0</v>
      </c>
      <c r="BA913" s="197">
        <f>IF(AND(K913&lt;=1608,L913&gt;=1571),1,0)</f>
        <v>1</v>
      </c>
      <c r="BB913" s="197">
        <f>IF(AND(K913&lt;=1621,L913&gt;=1609),1,0)</f>
        <v>0</v>
      </c>
      <c r="BC913" s="197">
        <f>IF(AND(K913&lt;=1648,L913&gt;=1622),1,0)</f>
        <v>0</v>
      </c>
      <c r="BD913" s="197">
        <f>IF(AND(K913&lt;=1680,L913&gt;=1649),1,0)</f>
        <v>0</v>
      </c>
      <c r="BE913" s="189">
        <v>0</v>
      </c>
      <c r="BF913" s="189">
        <v>0</v>
      </c>
      <c r="BG913" s="189">
        <v>0</v>
      </c>
      <c r="BH913" s="189">
        <v>0</v>
      </c>
      <c r="BI913" s="189">
        <v>0</v>
      </c>
    </row>
    <row r="914" spans="1:61" customFormat="1" ht="15">
      <c r="A914" s="99" t="s">
        <v>355</v>
      </c>
      <c r="B914" s="111" t="s">
        <v>2070</v>
      </c>
      <c r="C914" s="243" t="s">
        <v>356</v>
      </c>
      <c r="D914" s="243" t="s">
        <v>4162</v>
      </c>
      <c r="E914" s="247"/>
      <c r="F914" s="25" t="s">
        <v>43</v>
      </c>
      <c r="G914" s="26"/>
      <c r="H914" s="27"/>
      <c r="I914" s="27"/>
      <c r="J914" s="29">
        <v>0</v>
      </c>
      <c r="K914" s="28">
        <v>1479</v>
      </c>
      <c r="L914" s="28">
        <v>1503</v>
      </c>
      <c r="M914" s="240" t="str">
        <f>CONCATENATE(LEFT(K914,3),"0")</f>
        <v>1470</v>
      </c>
      <c r="N914" s="240" t="str">
        <f>CONCATENATE(LEFT(L914,3),"0")</f>
        <v>1500</v>
      </c>
      <c r="O914" s="30">
        <f>L914-K914+1</f>
        <v>25</v>
      </c>
      <c r="P914" s="27">
        <v>0</v>
      </c>
      <c r="Q914" s="27">
        <v>0</v>
      </c>
      <c r="R914" s="28"/>
      <c r="S914" s="28"/>
      <c r="T914" s="35" t="s">
        <v>103</v>
      </c>
      <c r="U914" s="104">
        <v>51.0167</v>
      </c>
      <c r="V914" s="124">
        <v>4.4667000000000003</v>
      </c>
      <c r="W914" s="32">
        <v>0</v>
      </c>
      <c r="X914" s="33">
        <v>0</v>
      </c>
      <c r="Y914" s="127">
        <v>0</v>
      </c>
      <c r="Z914" s="133"/>
      <c r="AA914" s="35"/>
      <c r="AB914" s="35"/>
      <c r="AC914" s="35"/>
      <c r="AD914" s="35"/>
      <c r="AE914" s="35"/>
      <c r="AF914" s="35"/>
      <c r="AG914" s="35"/>
      <c r="AH914" s="35"/>
      <c r="AI914" s="35"/>
      <c r="AJ914" s="35"/>
      <c r="AK914" s="35"/>
      <c r="AL914" s="35"/>
      <c r="AM914" s="35"/>
      <c r="AN914" s="127"/>
      <c r="AO914" s="38"/>
      <c r="AP914" s="39"/>
      <c r="AQ914" s="39"/>
      <c r="AR914" s="39"/>
      <c r="AS914" s="49"/>
      <c r="AT914" s="253"/>
      <c r="AU914" s="253"/>
      <c r="AV914" s="26"/>
      <c r="AW914" s="26"/>
      <c r="AX914" s="253" t="s">
        <v>357</v>
      </c>
      <c r="AY914" s="26">
        <v>1</v>
      </c>
      <c r="AZ914" s="197">
        <f>IF(AND(K914&lt;=1570,L914&gt;=1540),1,0)</f>
        <v>0</v>
      </c>
      <c r="BA914" s="197">
        <f>IF(AND(K914&lt;=1608,L914&gt;=1571),1,0)</f>
        <v>0</v>
      </c>
      <c r="BB914" s="197">
        <f>IF(AND(K914&lt;=1621,L914&gt;=1609),1,0)</f>
        <v>0</v>
      </c>
      <c r="BC914" s="197">
        <f>IF(AND(K914&lt;=1648,L914&gt;=1622),1,0)</f>
        <v>0</v>
      </c>
      <c r="BD914" s="197">
        <f>IF(AND(K914&lt;=1680,L914&gt;=1649),1,0)</f>
        <v>0</v>
      </c>
      <c r="BE914" s="189">
        <v>0</v>
      </c>
      <c r="BF914" s="189">
        <v>0</v>
      </c>
      <c r="BG914" s="189">
        <v>0</v>
      </c>
      <c r="BH914" s="189">
        <v>0</v>
      </c>
      <c r="BI914" s="189">
        <v>0</v>
      </c>
    </row>
    <row r="915" spans="1:61" customFormat="1" ht="15">
      <c r="A915" s="99" t="s">
        <v>358</v>
      </c>
      <c r="B915" s="111" t="s">
        <v>2070</v>
      </c>
      <c r="C915" s="243" t="s">
        <v>359</v>
      </c>
      <c r="D915" s="243" t="s">
        <v>4162</v>
      </c>
      <c r="E915" s="247"/>
      <c r="F915" s="25" t="s">
        <v>43</v>
      </c>
      <c r="G915" s="26"/>
      <c r="H915" s="27"/>
      <c r="I915" s="27"/>
      <c r="J915" s="29">
        <v>0</v>
      </c>
      <c r="K915" s="28">
        <v>1537</v>
      </c>
      <c r="L915" s="196">
        <f>K915+18</f>
        <v>1555</v>
      </c>
      <c r="M915" s="240" t="str">
        <f>CONCATENATE(LEFT(K915,3),"0")</f>
        <v>1530</v>
      </c>
      <c r="N915" s="240" t="str">
        <f>CONCATENATE(LEFT(L915,3),"0")</f>
        <v>1550</v>
      </c>
      <c r="O915" s="30"/>
      <c r="P915" s="27">
        <v>0</v>
      </c>
      <c r="Q915" s="27">
        <v>0</v>
      </c>
      <c r="R915" s="28"/>
      <c r="S915" s="28"/>
      <c r="T915" s="35" t="s">
        <v>103</v>
      </c>
      <c r="U915" s="104">
        <v>51.0167</v>
      </c>
      <c r="V915" s="124">
        <v>4.4667000000000003</v>
      </c>
      <c r="W915" s="32">
        <v>0</v>
      </c>
      <c r="X915" s="33">
        <v>0</v>
      </c>
      <c r="Y915" s="127">
        <v>0</v>
      </c>
      <c r="Z915" s="133"/>
      <c r="AA915" s="35"/>
      <c r="AB915" s="35"/>
      <c r="AC915" s="35"/>
      <c r="AD915" s="35"/>
      <c r="AE915" s="35"/>
      <c r="AF915" s="35"/>
      <c r="AG915" s="35"/>
      <c r="AH915" s="35"/>
      <c r="AI915" s="35"/>
      <c r="AJ915" s="35"/>
      <c r="AK915" s="35"/>
      <c r="AL915" s="35"/>
      <c r="AM915" s="35"/>
      <c r="AN915" s="127"/>
      <c r="AO915" s="38"/>
      <c r="AP915" s="39"/>
      <c r="AQ915" s="39"/>
      <c r="AR915" s="39"/>
      <c r="AS915" s="49"/>
      <c r="AT915" s="253"/>
      <c r="AU915" s="253"/>
      <c r="AV915" s="26"/>
      <c r="AW915" s="26"/>
      <c r="AX915" s="253" t="s">
        <v>55</v>
      </c>
      <c r="AY915" s="26">
        <v>1</v>
      </c>
      <c r="AZ915" s="197">
        <f>IF(AND(K915&lt;=1570,L915&gt;=1540),1,0)</f>
        <v>1</v>
      </c>
      <c r="BA915" s="197">
        <f>IF(AND(K915&lt;=1608,L915&gt;=1571),1,0)</f>
        <v>0</v>
      </c>
      <c r="BB915" s="197">
        <f>IF(AND(K915&lt;=1621,L915&gt;=1609),1,0)</f>
        <v>0</v>
      </c>
      <c r="BC915" s="197">
        <f>IF(AND(K915&lt;=1648,L915&gt;=1622),1,0)</f>
        <v>0</v>
      </c>
      <c r="BD915" s="197">
        <f>IF(AND(K915&lt;=1680,L915&gt;=1649),1,0)</f>
        <v>0</v>
      </c>
      <c r="BE915" s="189">
        <v>0</v>
      </c>
      <c r="BF915" s="189">
        <v>0</v>
      </c>
      <c r="BG915" s="189">
        <v>0</v>
      </c>
      <c r="BH915" s="189">
        <v>0</v>
      </c>
      <c r="BI915" s="189">
        <v>0</v>
      </c>
    </row>
    <row r="916" spans="1:61" customFormat="1" ht="15">
      <c r="A916" s="99" t="s">
        <v>360</v>
      </c>
      <c r="B916" s="111" t="s">
        <v>2070</v>
      </c>
      <c r="C916" s="243" t="s">
        <v>361</v>
      </c>
      <c r="D916" s="243" t="s">
        <v>4162</v>
      </c>
      <c r="E916" s="247"/>
      <c r="F916" s="25" t="s">
        <v>43</v>
      </c>
      <c r="G916" s="26"/>
      <c r="H916" s="27"/>
      <c r="I916" s="27"/>
      <c r="J916" s="29">
        <v>0</v>
      </c>
      <c r="K916" s="28">
        <v>1621</v>
      </c>
      <c r="L916" s="196">
        <f>K916+18</f>
        <v>1639</v>
      </c>
      <c r="M916" s="240" t="str">
        <f>CONCATENATE(LEFT(K916,3),"0")</f>
        <v>1620</v>
      </c>
      <c r="N916" s="240" t="str">
        <f>CONCATENATE(LEFT(L916,3),"0")</f>
        <v>1630</v>
      </c>
      <c r="O916" s="30"/>
      <c r="P916" s="27">
        <v>0</v>
      </c>
      <c r="Q916" s="27">
        <v>0</v>
      </c>
      <c r="R916" s="27">
        <v>1601</v>
      </c>
      <c r="S916" s="28"/>
      <c r="T916" s="35" t="s">
        <v>103</v>
      </c>
      <c r="U916" s="104">
        <v>51.0167</v>
      </c>
      <c r="V916" s="124">
        <v>4.4667000000000003</v>
      </c>
      <c r="W916" s="32">
        <v>0</v>
      </c>
      <c r="X916" s="33">
        <v>0</v>
      </c>
      <c r="Y916" s="127">
        <v>0</v>
      </c>
      <c r="Z916" s="133"/>
      <c r="AA916" s="35"/>
      <c r="AB916" s="35"/>
      <c r="AC916" s="35"/>
      <c r="AD916" s="35"/>
      <c r="AE916" s="35"/>
      <c r="AF916" s="35"/>
      <c r="AG916" s="35"/>
      <c r="AH916" s="35"/>
      <c r="AI916" s="35"/>
      <c r="AJ916" s="35"/>
      <c r="AK916" s="35"/>
      <c r="AL916" s="35"/>
      <c r="AM916" s="35"/>
      <c r="AN916" s="127"/>
      <c r="AO916" s="38"/>
      <c r="AP916" s="39"/>
      <c r="AQ916" s="39"/>
      <c r="AR916" s="39"/>
      <c r="AS916" s="49"/>
      <c r="AT916" s="253"/>
      <c r="AU916" s="253"/>
      <c r="AV916" s="26"/>
      <c r="AW916" s="26"/>
      <c r="AX916" s="253" t="s">
        <v>55</v>
      </c>
      <c r="AY916" s="26">
        <v>1</v>
      </c>
      <c r="AZ916" s="197">
        <f>IF(AND(K916&lt;=1570,L916&gt;=1540),1,0)</f>
        <v>0</v>
      </c>
      <c r="BA916" s="197">
        <f>IF(AND(K916&lt;=1608,L916&gt;=1571),1,0)</f>
        <v>0</v>
      </c>
      <c r="BB916" s="197">
        <f>IF(AND(K916&lt;=1621,L916&gt;=1609),1,0)</f>
        <v>1</v>
      </c>
      <c r="BC916" s="197">
        <f>IF(AND(K916&lt;=1648,L916&gt;=1622),1,0)</f>
        <v>1</v>
      </c>
      <c r="BD916" s="197">
        <f>IF(AND(K916&lt;=1680,L916&gt;=1649),1,0)</f>
        <v>0</v>
      </c>
      <c r="BE916" s="189">
        <v>0</v>
      </c>
      <c r="BF916" s="189">
        <v>0</v>
      </c>
      <c r="BG916" s="189">
        <v>0</v>
      </c>
      <c r="BH916" s="189">
        <v>0</v>
      </c>
      <c r="BI916" s="189">
        <v>0</v>
      </c>
    </row>
    <row r="917" spans="1:61" customFormat="1" ht="15">
      <c r="A917" s="272" t="s">
        <v>362</v>
      </c>
      <c r="B917" s="50" t="s">
        <v>2070</v>
      </c>
      <c r="C917" s="243" t="s">
        <v>363</v>
      </c>
      <c r="D917" s="243" t="s">
        <v>4162</v>
      </c>
      <c r="E917" s="247">
        <v>5</v>
      </c>
      <c r="F917" s="50" t="s">
        <v>43</v>
      </c>
      <c r="G917" s="51"/>
      <c r="H917" s="52"/>
      <c r="I917" s="52"/>
      <c r="J917" s="29">
        <v>1</v>
      </c>
      <c r="K917" s="30">
        <v>1554</v>
      </c>
      <c r="L917" s="30">
        <v>1575</v>
      </c>
      <c r="M917" s="240" t="str">
        <f>CONCATENATE(LEFT(K917,3),"0")</f>
        <v>1550</v>
      </c>
      <c r="N917" s="240" t="str">
        <f>CONCATENATE(LEFT(L917,3),"0")</f>
        <v>1570</v>
      </c>
      <c r="O917" s="30">
        <f>L917-K917+1</f>
        <v>22</v>
      </c>
      <c r="P917" s="27">
        <v>0</v>
      </c>
      <c r="Q917" s="27">
        <v>0</v>
      </c>
      <c r="R917" s="61"/>
      <c r="S917" s="61"/>
      <c r="T917" s="35" t="s">
        <v>103</v>
      </c>
      <c r="U917" s="104">
        <v>51.0167</v>
      </c>
      <c r="V917" s="124">
        <v>4.4667000000000003</v>
      </c>
      <c r="W917" s="32">
        <v>0</v>
      </c>
      <c r="X917" s="33">
        <v>0</v>
      </c>
      <c r="Y917" s="127">
        <v>0</v>
      </c>
      <c r="Z917" s="133"/>
      <c r="AA917" s="62"/>
      <c r="AB917" s="62"/>
      <c r="AC917" s="62"/>
      <c r="AD917" s="62"/>
      <c r="AE917" s="62"/>
      <c r="AF917" s="62"/>
      <c r="AG917" s="62"/>
      <c r="AH917" s="62"/>
      <c r="AI917" s="62"/>
      <c r="AJ917" s="62"/>
      <c r="AK917" s="62"/>
      <c r="AL917" s="62"/>
      <c r="AM917" s="62"/>
      <c r="AN917" s="127"/>
      <c r="AO917" s="38"/>
      <c r="AP917" s="66"/>
      <c r="AQ917" s="66"/>
      <c r="AR917" s="66"/>
      <c r="AS917" s="55"/>
      <c r="AT917" s="256"/>
      <c r="AU917" s="256"/>
      <c r="AV917" s="51"/>
      <c r="AW917" s="51"/>
      <c r="AX917" s="256" t="s">
        <v>364</v>
      </c>
      <c r="AY917" s="51">
        <v>1</v>
      </c>
      <c r="AZ917" s="197">
        <f>IF(AND(K917&lt;=1570,L917&gt;=1540),1,0)</f>
        <v>1</v>
      </c>
      <c r="BA917" s="197">
        <f>IF(AND(K917&lt;=1608,L917&gt;=1571),1,0)</f>
        <v>1</v>
      </c>
      <c r="BB917" s="197">
        <f>IF(AND(K917&lt;=1621,L917&gt;=1609),1,0)</f>
        <v>0</v>
      </c>
      <c r="BC917" s="197">
        <f>IF(AND(K917&lt;=1648,L917&gt;=1622),1,0)</f>
        <v>0</v>
      </c>
      <c r="BD917" s="197">
        <f>IF(AND(K917&lt;=1680,L917&gt;=1649),1,0)</f>
        <v>0</v>
      </c>
      <c r="BE917" s="189">
        <v>0</v>
      </c>
      <c r="BF917" s="189">
        <v>0</v>
      </c>
      <c r="BG917" s="189">
        <v>0</v>
      </c>
      <c r="BH917" s="189">
        <v>0</v>
      </c>
      <c r="BI917" s="189">
        <v>0</v>
      </c>
    </row>
    <row r="918" spans="1:61" customFormat="1" ht="15">
      <c r="A918" s="99" t="s">
        <v>365</v>
      </c>
      <c r="B918" s="111" t="s">
        <v>2070</v>
      </c>
      <c r="C918" s="243" t="s">
        <v>366</v>
      </c>
      <c r="D918" s="243" t="s">
        <v>4162</v>
      </c>
      <c r="E918" s="247"/>
      <c r="F918" s="25" t="s">
        <v>43</v>
      </c>
      <c r="G918" s="26"/>
      <c r="H918" s="27"/>
      <c r="I918" s="27"/>
      <c r="J918" s="29">
        <v>0</v>
      </c>
      <c r="K918" s="28">
        <v>1538</v>
      </c>
      <c r="L918" s="28">
        <v>1574</v>
      </c>
      <c r="M918" s="240" t="str">
        <f>CONCATENATE(LEFT(K918,3),"0")</f>
        <v>1530</v>
      </c>
      <c r="N918" s="240" t="str">
        <f>CONCATENATE(LEFT(L918,3),"0")</f>
        <v>1570</v>
      </c>
      <c r="O918" s="30">
        <f>L918-K918+1</f>
        <v>37</v>
      </c>
      <c r="P918" s="27">
        <v>0</v>
      </c>
      <c r="Q918" s="27">
        <v>0</v>
      </c>
      <c r="R918" s="28" t="s">
        <v>367</v>
      </c>
      <c r="S918" s="28" t="s">
        <v>124</v>
      </c>
      <c r="T918" s="35" t="s">
        <v>103</v>
      </c>
      <c r="U918" s="104">
        <v>51.0167</v>
      </c>
      <c r="V918" s="124">
        <v>4.4667000000000003</v>
      </c>
      <c r="W918" s="32">
        <v>0</v>
      </c>
      <c r="X918" s="33">
        <v>0</v>
      </c>
      <c r="Y918" s="127">
        <v>0</v>
      </c>
      <c r="Z918" s="133"/>
      <c r="AA918" s="35"/>
      <c r="AB918" s="35"/>
      <c r="AC918" s="35"/>
      <c r="AD918" s="35"/>
      <c r="AE918" s="35"/>
      <c r="AF918" s="35"/>
      <c r="AG918" s="35"/>
      <c r="AH918" s="35"/>
      <c r="AI918" s="35"/>
      <c r="AJ918" s="35"/>
      <c r="AK918" s="35"/>
      <c r="AL918" s="35"/>
      <c r="AM918" s="35"/>
      <c r="AN918" s="127"/>
      <c r="AO918" s="38"/>
      <c r="AP918" s="39"/>
      <c r="AQ918" s="39"/>
      <c r="AR918" s="39"/>
      <c r="AS918" s="49"/>
      <c r="AT918" s="253"/>
      <c r="AU918" s="253"/>
      <c r="AV918" s="26"/>
      <c r="AW918" s="26"/>
      <c r="AX918" s="253" t="s">
        <v>147</v>
      </c>
      <c r="AY918" s="26">
        <v>1</v>
      </c>
      <c r="AZ918" s="197">
        <f>IF(AND(K918&lt;=1570,L918&gt;=1540),1,0)</f>
        <v>1</v>
      </c>
      <c r="BA918" s="197">
        <f>IF(AND(K918&lt;=1608,L918&gt;=1571),1,0)</f>
        <v>1</v>
      </c>
      <c r="BB918" s="197">
        <f>IF(AND(K918&lt;=1621,L918&gt;=1609),1,0)</f>
        <v>0</v>
      </c>
      <c r="BC918" s="197">
        <f>IF(AND(K918&lt;=1648,L918&gt;=1622),1,0)</f>
        <v>0</v>
      </c>
      <c r="BD918" s="197">
        <f>IF(AND(K918&lt;=1680,L918&gt;=1649),1,0)</f>
        <v>0</v>
      </c>
      <c r="BE918" s="189">
        <v>0</v>
      </c>
      <c r="BF918" s="189">
        <v>0</v>
      </c>
      <c r="BG918" s="189">
        <v>0</v>
      </c>
      <c r="BH918" s="189">
        <v>0</v>
      </c>
      <c r="BI918" s="189">
        <v>0</v>
      </c>
    </row>
    <row r="919" spans="1:61" customFormat="1" ht="15">
      <c r="A919" s="99" t="s">
        <v>368</v>
      </c>
      <c r="B919" s="111" t="s">
        <v>2070</v>
      </c>
      <c r="C919" s="243" t="s">
        <v>369</v>
      </c>
      <c r="D919" s="243" t="s">
        <v>4162</v>
      </c>
      <c r="E919" s="247"/>
      <c r="F919" s="25" t="s">
        <v>43</v>
      </c>
      <c r="G919" s="26"/>
      <c r="H919" s="27"/>
      <c r="I919" s="27"/>
      <c r="J919" s="29">
        <v>0</v>
      </c>
      <c r="K919" s="28">
        <v>1461</v>
      </c>
      <c r="L919" s="196">
        <f>K919+18</f>
        <v>1479</v>
      </c>
      <c r="M919" s="240" t="str">
        <f>CONCATENATE(LEFT(K919,3),"0")</f>
        <v>1460</v>
      </c>
      <c r="N919" s="240" t="str">
        <f>CONCATENATE(LEFT(L919,3),"0")</f>
        <v>1470</v>
      </c>
      <c r="O919" s="30"/>
      <c r="P919" s="27">
        <v>0</v>
      </c>
      <c r="Q919" s="27">
        <v>0</v>
      </c>
      <c r="R919" s="28"/>
      <c r="S919" s="28"/>
      <c r="T919" s="35" t="s">
        <v>103</v>
      </c>
      <c r="U919" s="104">
        <v>51.0167</v>
      </c>
      <c r="V919" s="124">
        <v>4.4667000000000003</v>
      </c>
      <c r="W919" s="32">
        <v>0</v>
      </c>
      <c r="X919" s="33">
        <v>0</v>
      </c>
      <c r="Y919" s="127">
        <v>0</v>
      </c>
      <c r="Z919" s="133"/>
      <c r="AA919" s="35"/>
      <c r="AB919" s="35"/>
      <c r="AC919" s="35"/>
      <c r="AD919" s="35"/>
      <c r="AE919" s="35"/>
      <c r="AF919" s="35"/>
      <c r="AG919" s="35"/>
      <c r="AH919" s="35"/>
      <c r="AI919" s="35"/>
      <c r="AJ919" s="35"/>
      <c r="AK919" s="35"/>
      <c r="AL919" s="35"/>
      <c r="AM919" s="35"/>
      <c r="AN919" s="127"/>
      <c r="AO919" s="38"/>
      <c r="AP919" s="39"/>
      <c r="AQ919" s="39"/>
      <c r="AR919" s="39"/>
      <c r="AS919" s="49"/>
      <c r="AT919" s="253"/>
      <c r="AU919" s="253"/>
      <c r="AV919" s="26"/>
      <c r="AW919" s="26"/>
      <c r="AX919" s="253" t="s">
        <v>55</v>
      </c>
      <c r="AY919" s="26">
        <v>1</v>
      </c>
      <c r="AZ919" s="197">
        <f>IF(AND(K919&lt;=1570,L919&gt;=1540),1,0)</f>
        <v>0</v>
      </c>
      <c r="BA919" s="197">
        <f>IF(AND(K919&lt;=1608,L919&gt;=1571),1,0)</f>
        <v>0</v>
      </c>
      <c r="BB919" s="197">
        <f>IF(AND(K919&lt;=1621,L919&gt;=1609),1,0)</f>
        <v>0</v>
      </c>
      <c r="BC919" s="197">
        <f>IF(AND(K919&lt;=1648,L919&gt;=1622),1,0)</f>
        <v>0</v>
      </c>
      <c r="BD919" s="197">
        <f>IF(AND(K919&lt;=1680,L919&gt;=1649),1,0)</f>
        <v>0</v>
      </c>
      <c r="BE919" s="189">
        <v>0</v>
      </c>
      <c r="BF919" s="189">
        <v>0</v>
      </c>
      <c r="BG919" s="189">
        <v>0</v>
      </c>
      <c r="BH919" s="189">
        <v>0</v>
      </c>
      <c r="BI919" s="189">
        <v>0</v>
      </c>
    </row>
    <row r="920" spans="1:61" customFormat="1" ht="15">
      <c r="A920" s="99" t="s">
        <v>370</v>
      </c>
      <c r="B920" s="111" t="s">
        <v>3936</v>
      </c>
      <c r="C920" s="243" t="s">
        <v>371</v>
      </c>
      <c r="D920" s="243" t="s">
        <v>4162</v>
      </c>
      <c r="E920" s="247"/>
      <c r="F920" s="25" t="s">
        <v>43</v>
      </c>
      <c r="G920" s="26"/>
      <c r="H920" s="27"/>
      <c r="I920" s="27"/>
      <c r="J920" s="29">
        <v>0</v>
      </c>
      <c r="K920" s="190">
        <f>R920+18</f>
        <v>1598</v>
      </c>
      <c r="L920" s="27">
        <f>AA920</f>
        <v>1598</v>
      </c>
      <c r="M920" s="240" t="str">
        <f>CONCATENATE(LEFT(K920,3),"0")</f>
        <v>1590</v>
      </c>
      <c r="N920" s="240" t="str">
        <f>CONCATENATE(LEFT(L920,3),"0")</f>
        <v>1590</v>
      </c>
      <c r="O920" s="30"/>
      <c r="P920" s="27">
        <v>0</v>
      </c>
      <c r="Q920" s="27">
        <v>0</v>
      </c>
      <c r="R920" s="28" t="s">
        <v>372</v>
      </c>
      <c r="S920" s="28" t="s">
        <v>198</v>
      </c>
      <c r="T920" s="35" t="s">
        <v>103</v>
      </c>
      <c r="U920" s="104">
        <v>51.0167</v>
      </c>
      <c r="V920" s="124">
        <v>4.4667000000000003</v>
      </c>
      <c r="W920" s="32">
        <v>1</v>
      </c>
      <c r="X920" s="33">
        <v>1</v>
      </c>
      <c r="Y920" s="127">
        <v>0</v>
      </c>
      <c r="Z920" s="133" t="str">
        <f>CONCATENATE(LEFT(AA920,3),"0")</f>
        <v>1590</v>
      </c>
      <c r="AA920" s="35">
        <v>1598</v>
      </c>
      <c r="AB920" s="35"/>
      <c r="AC920" s="35" t="s">
        <v>373</v>
      </c>
      <c r="AD920" s="35"/>
      <c r="AE920" s="35"/>
      <c r="AF920" s="35"/>
      <c r="AG920" s="35"/>
      <c r="AH920" s="35"/>
      <c r="AI920" s="35"/>
      <c r="AJ920" s="35"/>
      <c r="AK920" s="35"/>
      <c r="AL920" s="35"/>
      <c r="AM920" s="35"/>
      <c r="AN920" s="252" t="str">
        <f>AC920</f>
        <v>Leeuwarden</v>
      </c>
      <c r="AO920" s="38"/>
      <c r="AP920" s="39"/>
      <c r="AQ920" s="39"/>
      <c r="AR920" s="39"/>
      <c r="AS920" s="49"/>
      <c r="AT920" s="253"/>
      <c r="AU920" s="253"/>
      <c r="AV920" s="26"/>
      <c r="AW920" s="26"/>
      <c r="AX920" s="253" t="s">
        <v>55</v>
      </c>
      <c r="AY920" s="26">
        <v>1</v>
      </c>
      <c r="AZ920" s="197">
        <f>IF(AND(K920&lt;=1570,L920&gt;=1540),1,0)</f>
        <v>0</v>
      </c>
      <c r="BA920" s="197">
        <f>IF(AND(K920&lt;=1608,L920&gt;=1571),1,0)</f>
        <v>1</v>
      </c>
      <c r="BB920" s="197">
        <f>IF(AND(K920&lt;=1621,L920&gt;=1609),1,0)</f>
        <v>0</v>
      </c>
      <c r="BC920" s="197">
        <f>IF(AND(K920&lt;=1648,L920&gt;=1622),1,0)</f>
        <v>0</v>
      </c>
      <c r="BD920" s="197">
        <f>IF(AND(K920&lt;=1680,L920&gt;=1649),1,0)</f>
        <v>0</v>
      </c>
      <c r="BE920" s="189">
        <v>0</v>
      </c>
      <c r="BF920" s="189">
        <v>1</v>
      </c>
      <c r="BG920" s="189">
        <v>0</v>
      </c>
      <c r="BH920" s="189">
        <v>0</v>
      </c>
      <c r="BI920" s="189">
        <v>0</v>
      </c>
    </row>
    <row r="921" spans="1:61" customFormat="1" ht="15">
      <c r="A921" s="99" t="s">
        <v>374</v>
      </c>
      <c r="B921" s="111" t="s">
        <v>3936</v>
      </c>
      <c r="C921" s="243" t="s">
        <v>375</v>
      </c>
      <c r="D921" s="243" t="s">
        <v>4162</v>
      </c>
      <c r="E921" s="247"/>
      <c r="F921" s="25" t="s">
        <v>43</v>
      </c>
      <c r="G921" s="26"/>
      <c r="H921" s="27"/>
      <c r="I921" s="27"/>
      <c r="J921" s="29">
        <v>0</v>
      </c>
      <c r="K921" s="61"/>
      <c r="L921" s="61"/>
      <c r="M921" s="240"/>
      <c r="N921" s="240"/>
      <c r="O921" s="30"/>
      <c r="P921" s="27">
        <v>0</v>
      </c>
      <c r="Q921" s="27">
        <v>0</v>
      </c>
      <c r="R921" s="28"/>
      <c r="S921" s="28"/>
      <c r="T921" s="35" t="s">
        <v>103</v>
      </c>
      <c r="U921" s="104">
        <v>51.0167</v>
      </c>
      <c r="V921" s="124">
        <v>4.4667000000000003</v>
      </c>
      <c r="W921" s="32">
        <v>0</v>
      </c>
      <c r="X921" s="33">
        <v>0</v>
      </c>
      <c r="Y921" s="127">
        <v>0</v>
      </c>
      <c r="Z921" s="133"/>
      <c r="AA921" s="35"/>
      <c r="AB921" s="35"/>
      <c r="AC921" s="35"/>
      <c r="AD921" s="35"/>
      <c r="AE921" s="35"/>
      <c r="AF921" s="35"/>
      <c r="AG921" s="35"/>
      <c r="AH921" s="35"/>
      <c r="AI921" s="35"/>
      <c r="AJ921" s="35"/>
      <c r="AK921" s="35"/>
      <c r="AL921" s="35"/>
      <c r="AM921" s="35"/>
      <c r="AN921" s="127"/>
      <c r="AO921" s="38"/>
      <c r="AP921" s="39"/>
      <c r="AQ921" s="39"/>
      <c r="AR921" s="39"/>
      <c r="AS921" s="49"/>
      <c r="AT921" s="253"/>
      <c r="AU921" s="253"/>
      <c r="AV921" s="26"/>
      <c r="AW921" s="26"/>
      <c r="AX921" s="253" t="s">
        <v>55</v>
      </c>
      <c r="AY921" s="26">
        <v>1</v>
      </c>
      <c r="AZ921" s="197">
        <f>IF(AND(K921&lt;=1570,L921&gt;=1540),1,0)</f>
        <v>0</v>
      </c>
      <c r="BA921" s="197">
        <f>IF(AND(K921&lt;=1608,L921&gt;=1571),1,0)</f>
        <v>0</v>
      </c>
      <c r="BB921" s="197">
        <f>IF(AND(K921&lt;=1621,L921&gt;=1609),1,0)</f>
        <v>0</v>
      </c>
      <c r="BC921" s="197">
        <f>IF(AND(K921&lt;=1648,L921&gt;=1622),1,0)</f>
        <v>0</v>
      </c>
      <c r="BD921" s="197">
        <f>IF(AND(K921&lt;=1680,L921&gt;=1649),1,0)</f>
        <v>0</v>
      </c>
      <c r="BE921" s="189">
        <v>0</v>
      </c>
      <c r="BF921" s="189">
        <v>0</v>
      </c>
      <c r="BG921" s="189">
        <v>0</v>
      </c>
      <c r="BH921" s="189">
        <v>0</v>
      </c>
      <c r="BI921" s="189">
        <v>0</v>
      </c>
    </row>
    <row r="922" spans="1:61" customFormat="1" ht="15">
      <c r="A922" s="99" t="s">
        <v>376</v>
      </c>
      <c r="B922" s="111" t="s">
        <v>3936</v>
      </c>
      <c r="C922" s="243" t="s">
        <v>377</v>
      </c>
      <c r="D922" s="243" t="s">
        <v>4162</v>
      </c>
      <c r="E922" s="247"/>
      <c r="F922" s="25" t="s">
        <v>43</v>
      </c>
      <c r="G922" s="26"/>
      <c r="H922" s="27"/>
      <c r="I922" s="27"/>
      <c r="J922" s="29">
        <v>0</v>
      </c>
      <c r="K922" s="52">
        <v>1619</v>
      </c>
      <c r="L922" s="84">
        <v>1619</v>
      </c>
      <c r="M922" s="240" t="str">
        <f>CONCATENATE(LEFT(K922,3),"0")</f>
        <v>1610</v>
      </c>
      <c r="N922" s="240" t="str">
        <f>CONCATENATE(LEFT(L922,3),"0")</f>
        <v>1610</v>
      </c>
      <c r="O922" s="30">
        <f>L922-K922+1</f>
        <v>1</v>
      </c>
      <c r="P922" s="27">
        <v>1</v>
      </c>
      <c r="Q922" s="27">
        <v>1</v>
      </c>
      <c r="R922" s="28"/>
      <c r="S922" s="28"/>
      <c r="T922" s="35" t="s">
        <v>103</v>
      </c>
      <c r="U922" s="104">
        <v>51.0167</v>
      </c>
      <c r="V922" s="124">
        <v>4.4667000000000003</v>
      </c>
      <c r="W922" s="32">
        <v>1</v>
      </c>
      <c r="X922" s="33">
        <v>1</v>
      </c>
      <c r="Y922" s="127">
        <v>0</v>
      </c>
      <c r="Z922" s="133" t="str">
        <f>CONCATENATE(LEFT(AA922,3),"0")</f>
        <v>1610</v>
      </c>
      <c r="AA922" s="35">
        <v>1619</v>
      </c>
      <c r="AB922" s="35"/>
      <c r="AC922" s="35" t="s">
        <v>103</v>
      </c>
      <c r="AD922" s="35"/>
      <c r="AE922" s="35"/>
      <c r="AF922" s="35"/>
      <c r="AG922" s="35"/>
      <c r="AH922" s="35"/>
      <c r="AI922" s="35"/>
      <c r="AJ922" s="35"/>
      <c r="AK922" s="35"/>
      <c r="AL922" s="35"/>
      <c r="AM922" s="35"/>
      <c r="AN922" s="252" t="str">
        <f>AC922</f>
        <v>Mechelen</v>
      </c>
      <c r="AO922" s="38"/>
      <c r="AP922" s="39"/>
      <c r="AQ922" s="39"/>
      <c r="AR922" s="39"/>
      <c r="AS922" s="49"/>
      <c r="AT922" s="253"/>
      <c r="AU922" s="253"/>
      <c r="AV922" s="26"/>
      <c r="AW922" s="26"/>
      <c r="AX922" s="253" t="s">
        <v>55</v>
      </c>
      <c r="AY922" s="26">
        <v>1</v>
      </c>
      <c r="AZ922" s="197">
        <f>IF(AND(K922&lt;=1570,L922&gt;=1540),1,0)</f>
        <v>0</v>
      </c>
      <c r="BA922" s="197">
        <f>IF(AND(K922&lt;=1608,L922&gt;=1571),1,0)</f>
        <v>0</v>
      </c>
      <c r="BB922" s="197">
        <f>IF(AND(K922&lt;=1621,L922&gt;=1609),1,0)</f>
        <v>1</v>
      </c>
      <c r="BC922" s="197">
        <f>IF(AND(K922&lt;=1648,L922&gt;=1622),1,0)</f>
        <v>0</v>
      </c>
      <c r="BD922" s="197">
        <f>IF(AND(K922&lt;=1680,L922&gt;=1649),1,0)</f>
        <v>0</v>
      </c>
      <c r="BE922" s="189">
        <v>0</v>
      </c>
      <c r="BF922" s="189">
        <v>0</v>
      </c>
      <c r="BG922" s="189">
        <v>1</v>
      </c>
      <c r="BH922" s="189">
        <v>0</v>
      </c>
      <c r="BI922" s="189">
        <v>0</v>
      </c>
    </row>
    <row r="923" spans="1:61" customFormat="1" ht="15">
      <c r="A923" s="99" t="s">
        <v>378</v>
      </c>
      <c r="B923" s="111" t="s">
        <v>3427</v>
      </c>
      <c r="C923" s="243" t="s">
        <v>379</v>
      </c>
      <c r="D923" s="243" t="s">
        <v>4162</v>
      </c>
      <c r="E923" s="247"/>
      <c r="F923" s="25" t="s">
        <v>43</v>
      </c>
      <c r="G923" s="26"/>
      <c r="H923" s="27"/>
      <c r="I923" s="27"/>
      <c r="J923" s="29">
        <v>0</v>
      </c>
      <c r="K923" s="61">
        <v>1660</v>
      </c>
      <c r="L923" s="61">
        <v>1670</v>
      </c>
      <c r="M923" s="240" t="str">
        <f>CONCATENATE(LEFT(K923,3),"0")</f>
        <v>1660</v>
      </c>
      <c r="N923" s="240" t="str">
        <f>CONCATENATE(LEFT(L923,3),"0")</f>
        <v>1670</v>
      </c>
      <c r="O923" s="30">
        <f>L923-K923+1</f>
        <v>11</v>
      </c>
      <c r="P923" s="27">
        <v>0</v>
      </c>
      <c r="Q923" s="27">
        <v>0</v>
      </c>
      <c r="R923" s="28"/>
      <c r="S923" s="28"/>
      <c r="T923" s="35" t="s">
        <v>103</v>
      </c>
      <c r="U923" s="104">
        <v>51.0167</v>
      </c>
      <c r="V923" s="124">
        <v>4.4667000000000003</v>
      </c>
      <c r="W923" s="32">
        <v>0</v>
      </c>
      <c r="X923" s="33">
        <v>0</v>
      </c>
      <c r="Y923" s="127">
        <v>0</v>
      </c>
      <c r="Z923" s="133"/>
      <c r="AA923" s="35"/>
      <c r="AB923" s="35"/>
      <c r="AC923" s="35"/>
      <c r="AD923" s="35"/>
      <c r="AE923" s="35"/>
      <c r="AF923" s="35"/>
      <c r="AG923" s="35"/>
      <c r="AH923" s="35"/>
      <c r="AI923" s="35"/>
      <c r="AJ923" s="35"/>
      <c r="AK923" s="35"/>
      <c r="AL923" s="35"/>
      <c r="AM923" s="35"/>
      <c r="AN923" s="127"/>
      <c r="AO923" s="38"/>
      <c r="AP923" s="39"/>
      <c r="AQ923" s="39"/>
      <c r="AR923" s="39"/>
      <c r="AS923" s="49"/>
      <c r="AT923" s="253"/>
      <c r="AU923" s="253"/>
      <c r="AV923" s="26"/>
      <c r="AW923" s="26"/>
      <c r="AX923" s="253" t="s">
        <v>55</v>
      </c>
      <c r="AY923" s="26">
        <v>1</v>
      </c>
      <c r="AZ923" s="197">
        <f>IF(AND(K923&lt;=1570,L923&gt;=1540),1,0)</f>
        <v>0</v>
      </c>
      <c r="BA923" s="197">
        <f>IF(AND(K923&lt;=1608,L923&gt;=1571),1,0)</f>
        <v>0</v>
      </c>
      <c r="BB923" s="197">
        <f>IF(AND(K923&lt;=1621,L923&gt;=1609),1,0)</f>
        <v>0</v>
      </c>
      <c r="BC923" s="197">
        <f>IF(AND(K923&lt;=1648,L923&gt;=1622),1,0)</f>
        <v>0</v>
      </c>
      <c r="BD923" s="197">
        <f>IF(AND(K923&lt;=1680,L923&gt;=1649),1,0)</f>
        <v>1</v>
      </c>
      <c r="BE923" s="189">
        <v>0</v>
      </c>
      <c r="BF923" s="189">
        <v>0</v>
      </c>
      <c r="BG923" s="189">
        <v>0</v>
      </c>
      <c r="BH923" s="189">
        <v>0</v>
      </c>
      <c r="BI923" s="189">
        <v>0</v>
      </c>
    </row>
    <row r="924" spans="1:61" customFormat="1" ht="15">
      <c r="A924" s="99" t="s">
        <v>380</v>
      </c>
      <c r="B924" s="111" t="s">
        <v>3937</v>
      </c>
      <c r="C924" s="243" t="s">
        <v>381</v>
      </c>
      <c r="D924" s="243" t="s">
        <v>4162</v>
      </c>
      <c r="E924" s="247"/>
      <c r="F924" s="25" t="s">
        <v>43</v>
      </c>
      <c r="G924" s="26"/>
      <c r="H924" s="27"/>
      <c r="I924" s="27"/>
      <c r="J924" s="29">
        <v>0</v>
      </c>
      <c r="K924" s="61">
        <v>1606</v>
      </c>
      <c r="L924" s="61">
        <v>1607</v>
      </c>
      <c r="M924" s="240" t="str">
        <f>CONCATENATE(LEFT(K924,3),"0")</f>
        <v>1600</v>
      </c>
      <c r="N924" s="240" t="str">
        <f>CONCATENATE(LEFT(L924,3),"0")</f>
        <v>1600</v>
      </c>
      <c r="O924" s="30">
        <f>L924-K924+1</f>
        <v>2</v>
      </c>
      <c r="P924" s="27">
        <v>0</v>
      </c>
      <c r="Q924" s="27">
        <v>0</v>
      </c>
      <c r="R924" s="28" t="s">
        <v>217</v>
      </c>
      <c r="S924" s="28" t="s">
        <v>382</v>
      </c>
      <c r="T924" s="35" t="s">
        <v>103</v>
      </c>
      <c r="U924" s="104">
        <v>51.0167</v>
      </c>
      <c r="V924" s="124">
        <v>4.4667000000000003</v>
      </c>
      <c r="W924" s="32">
        <v>1</v>
      </c>
      <c r="X924" s="33">
        <v>1</v>
      </c>
      <c r="Y924" s="127">
        <v>0</v>
      </c>
      <c r="Z924" s="133" t="str">
        <f>CONCATENATE(LEFT(AA924,3),"0")</f>
        <v>1600</v>
      </c>
      <c r="AA924" s="35">
        <v>1607</v>
      </c>
      <c r="AB924" s="35"/>
      <c r="AC924" s="35" t="s">
        <v>63</v>
      </c>
      <c r="AD924" s="35">
        <v>1643</v>
      </c>
      <c r="AE924" s="35"/>
      <c r="AF924" s="35"/>
      <c r="AG924" s="35"/>
      <c r="AH924" s="35"/>
      <c r="AI924" s="35"/>
      <c r="AJ924" s="35"/>
      <c r="AK924" s="35"/>
      <c r="AL924" s="35"/>
      <c r="AM924" s="35"/>
      <c r="AN924" s="252" t="str">
        <f>AC924</f>
        <v>Antwerp</v>
      </c>
      <c r="AO924" s="38"/>
      <c r="AP924" s="39"/>
      <c r="AQ924" s="39"/>
      <c r="AR924" s="39"/>
      <c r="AS924" s="49"/>
      <c r="AT924" s="253"/>
      <c r="AU924" s="253"/>
      <c r="AV924" s="26"/>
      <c r="AW924" s="26"/>
      <c r="AX924" s="253" t="s">
        <v>55</v>
      </c>
      <c r="AY924" s="26">
        <v>1</v>
      </c>
      <c r="AZ924" s="197">
        <f>IF(AND(K924&lt;=1570,L924&gt;=1540),1,0)</f>
        <v>0</v>
      </c>
      <c r="BA924" s="197">
        <f>IF(AND(K924&lt;=1608,L924&gt;=1571),1,0)</f>
        <v>1</v>
      </c>
      <c r="BB924" s="197">
        <f>IF(AND(K924&lt;=1621,L924&gt;=1609),1,0)</f>
        <v>0</v>
      </c>
      <c r="BC924" s="197">
        <f>IF(AND(K924&lt;=1648,L924&gt;=1622),1,0)</f>
        <v>0</v>
      </c>
      <c r="BD924" s="197">
        <f>IF(AND(K924&lt;=1680,L924&gt;=1649),1,0)</f>
        <v>0</v>
      </c>
      <c r="BE924" s="189">
        <v>0</v>
      </c>
      <c r="BF924" s="189">
        <v>1</v>
      </c>
      <c r="BG924" s="189">
        <v>0</v>
      </c>
      <c r="BH924" s="189">
        <v>0</v>
      </c>
      <c r="BI924" s="189">
        <v>0</v>
      </c>
    </row>
    <row r="925" spans="1:61" customFormat="1" ht="15">
      <c r="A925" s="99" t="s">
        <v>383</v>
      </c>
      <c r="B925" s="111" t="s">
        <v>3937</v>
      </c>
      <c r="C925" s="243" t="s">
        <v>384</v>
      </c>
      <c r="D925" s="243" t="s">
        <v>4162</v>
      </c>
      <c r="E925" s="247"/>
      <c r="F925" s="25" t="s">
        <v>43</v>
      </c>
      <c r="G925" s="25"/>
      <c r="H925" s="27">
        <v>1</v>
      </c>
      <c r="I925" s="27"/>
      <c r="J925" s="29">
        <v>0</v>
      </c>
      <c r="K925" s="28">
        <v>1629</v>
      </c>
      <c r="L925" s="196">
        <f>K925+18</f>
        <v>1647</v>
      </c>
      <c r="M925" s="240" t="str">
        <f>CONCATENATE(LEFT(K925,3),"0")</f>
        <v>1620</v>
      </c>
      <c r="N925" s="240" t="str">
        <f>CONCATENATE(LEFT(L925,3),"0")</f>
        <v>1640</v>
      </c>
      <c r="O925" s="30"/>
      <c r="P925" s="27">
        <v>0</v>
      </c>
      <c r="Q925" s="27">
        <v>0</v>
      </c>
      <c r="R925" s="28"/>
      <c r="S925" s="28"/>
      <c r="T925" s="35" t="s">
        <v>103</v>
      </c>
      <c r="U925" s="104">
        <v>51.0167</v>
      </c>
      <c r="V925" s="124">
        <v>4.4667000000000003</v>
      </c>
      <c r="W925" s="32">
        <v>0</v>
      </c>
      <c r="X925" s="33">
        <v>1</v>
      </c>
      <c r="Y925" s="127">
        <v>0</v>
      </c>
      <c r="Z925" s="133" t="str">
        <f>CONCATENATE(LEFT(AA925,3),"0")</f>
        <v>1620</v>
      </c>
      <c r="AA925" s="35">
        <v>1627</v>
      </c>
      <c r="AB925" s="35"/>
      <c r="AC925" s="35" t="s">
        <v>63</v>
      </c>
      <c r="AD925" s="35">
        <v>1629</v>
      </c>
      <c r="AE925" s="35"/>
      <c r="AF925" s="35" t="s">
        <v>103</v>
      </c>
      <c r="AG925" s="35"/>
      <c r="AH925" s="35"/>
      <c r="AI925" s="35"/>
      <c r="AJ925" s="35"/>
      <c r="AK925" s="35"/>
      <c r="AL925" s="35"/>
      <c r="AM925" s="35"/>
      <c r="AN925" s="252" t="str">
        <f>AF925</f>
        <v>Mechelen</v>
      </c>
      <c r="AO925" s="38"/>
      <c r="AP925" s="39"/>
      <c r="AQ925" s="39"/>
      <c r="AR925" s="39"/>
      <c r="AS925" s="49"/>
      <c r="AT925" s="253"/>
      <c r="AU925" s="253"/>
      <c r="AV925" s="26"/>
      <c r="AW925" s="26"/>
      <c r="AX925" s="253" t="s">
        <v>55</v>
      </c>
      <c r="AY925" s="26">
        <v>1</v>
      </c>
      <c r="AZ925" s="197">
        <f>IF(AND(K925&lt;=1570,L925&gt;=1540),1,0)</f>
        <v>0</v>
      </c>
      <c r="BA925" s="197">
        <f>IF(AND(K925&lt;=1608,L925&gt;=1571),1,0)</f>
        <v>0</v>
      </c>
      <c r="BB925" s="197">
        <f>IF(AND(K925&lt;=1621,L925&gt;=1609),1,0)</f>
        <v>0</v>
      </c>
      <c r="BC925" s="197">
        <f>IF(AND(K925&lt;=1648,L925&gt;=1622),1,0)</f>
        <v>1</v>
      </c>
      <c r="BD925" s="197">
        <f>IF(AND(K925&lt;=1680,L925&gt;=1649),1,0)</f>
        <v>0</v>
      </c>
      <c r="BE925" s="189">
        <v>0</v>
      </c>
      <c r="BF925" s="189">
        <v>0</v>
      </c>
      <c r="BG925" s="189">
        <v>0</v>
      </c>
      <c r="BH925" s="189">
        <v>1</v>
      </c>
      <c r="BI925" s="189">
        <v>0</v>
      </c>
    </row>
    <row r="926" spans="1:61" customFormat="1" ht="15">
      <c r="A926" s="99" t="s">
        <v>385</v>
      </c>
      <c r="B926" s="111" t="s">
        <v>3937</v>
      </c>
      <c r="C926" s="243" t="s">
        <v>386</v>
      </c>
      <c r="D926" s="243" t="s">
        <v>4162</v>
      </c>
      <c r="E926" s="247">
        <v>1</v>
      </c>
      <c r="F926" s="25" t="s">
        <v>39</v>
      </c>
      <c r="G926" s="26"/>
      <c r="H926" s="27"/>
      <c r="I926" s="27"/>
      <c r="J926" s="29">
        <v>1</v>
      </c>
      <c r="K926" s="30">
        <v>1578</v>
      </c>
      <c r="L926" s="30">
        <v>1584</v>
      </c>
      <c r="M926" s="240" t="str">
        <f>CONCATENATE(LEFT(K926,3),"0")</f>
        <v>1570</v>
      </c>
      <c r="N926" s="240" t="str">
        <f>CONCATENATE(LEFT(L926,3),"0")</f>
        <v>1580</v>
      </c>
      <c r="O926" s="30">
        <f>L926-K926+1</f>
        <v>7</v>
      </c>
      <c r="P926" s="27">
        <v>0</v>
      </c>
      <c r="Q926" s="27">
        <v>0</v>
      </c>
      <c r="R926" s="28"/>
      <c r="S926" s="28"/>
      <c r="T926" s="35" t="s">
        <v>103</v>
      </c>
      <c r="U926" s="104">
        <v>51.0167</v>
      </c>
      <c r="V926" s="124">
        <v>4.4667000000000003</v>
      </c>
      <c r="W926" s="32">
        <v>0</v>
      </c>
      <c r="X926" s="33">
        <v>0</v>
      </c>
      <c r="Y926" s="127">
        <v>0</v>
      </c>
      <c r="Z926" s="133"/>
      <c r="AA926" s="35"/>
      <c r="AB926" s="35"/>
      <c r="AC926" s="35"/>
      <c r="AD926" s="35"/>
      <c r="AE926" s="35"/>
      <c r="AF926" s="35"/>
      <c r="AG926" s="35"/>
      <c r="AH926" s="35"/>
      <c r="AI926" s="35"/>
      <c r="AJ926" s="35"/>
      <c r="AK926" s="35"/>
      <c r="AL926" s="35"/>
      <c r="AM926" s="35"/>
      <c r="AN926" s="127"/>
      <c r="AO926" s="38"/>
      <c r="AP926" s="49"/>
      <c r="AQ926" s="39"/>
      <c r="AR926" s="39"/>
      <c r="AS926" s="49"/>
      <c r="AT926" s="253"/>
      <c r="AU926" s="253"/>
      <c r="AV926" s="26"/>
      <c r="AW926" s="26"/>
      <c r="AX926" s="253" t="s">
        <v>40</v>
      </c>
      <c r="AY926" s="26">
        <v>1</v>
      </c>
      <c r="AZ926" s="197">
        <f>IF(AND(K926&lt;=1570,L926&gt;=1540),1,0)</f>
        <v>0</v>
      </c>
      <c r="BA926" s="197">
        <f>IF(AND(K926&lt;=1608,L926&gt;=1571),1,0)</f>
        <v>1</v>
      </c>
      <c r="BB926" s="197">
        <f>IF(AND(K926&lt;=1621,L926&gt;=1609),1,0)</f>
        <v>0</v>
      </c>
      <c r="BC926" s="197">
        <f>IF(AND(K926&lt;=1648,L926&gt;=1622),1,0)</f>
        <v>0</v>
      </c>
      <c r="BD926" s="197">
        <f>IF(AND(K926&lt;=1680,L926&gt;=1649),1,0)</f>
        <v>0</v>
      </c>
      <c r="BE926" s="189">
        <v>0</v>
      </c>
      <c r="BF926" s="189">
        <v>0</v>
      </c>
      <c r="BG926" s="189">
        <v>0</v>
      </c>
      <c r="BH926" s="189">
        <v>0</v>
      </c>
      <c r="BI926" s="189">
        <v>0</v>
      </c>
    </row>
    <row r="927" spans="1:61" customFormat="1" ht="15">
      <c r="A927" s="99" t="s">
        <v>387</v>
      </c>
      <c r="B927" s="111" t="s">
        <v>3937</v>
      </c>
      <c r="C927" s="243" t="s">
        <v>388</v>
      </c>
      <c r="D927" s="243" t="s">
        <v>4162</v>
      </c>
      <c r="E927" s="247"/>
      <c r="F927" s="25" t="s">
        <v>43</v>
      </c>
      <c r="G927" s="71"/>
      <c r="H927" s="27"/>
      <c r="I927" s="27"/>
      <c r="J927" s="29">
        <v>0</v>
      </c>
      <c r="K927" s="28"/>
      <c r="L927" s="28"/>
      <c r="M927" s="240"/>
      <c r="N927" s="240"/>
      <c r="O927" s="30"/>
      <c r="P927" s="27">
        <v>0</v>
      </c>
      <c r="Q927" s="27">
        <v>0</v>
      </c>
      <c r="R927" s="28"/>
      <c r="S927" s="28"/>
      <c r="T927" s="35" t="s">
        <v>103</v>
      </c>
      <c r="U927" s="104">
        <v>51.0167</v>
      </c>
      <c r="V927" s="124">
        <v>4.4667000000000003</v>
      </c>
      <c r="W927" s="32">
        <v>0</v>
      </c>
      <c r="X927" s="33">
        <v>0</v>
      </c>
      <c r="Y927" s="127">
        <v>0</v>
      </c>
      <c r="Z927" s="133"/>
      <c r="AA927" s="35"/>
      <c r="AB927" s="35"/>
      <c r="AC927" s="35"/>
      <c r="AD927" s="35"/>
      <c r="AE927" s="35"/>
      <c r="AF927" s="35"/>
      <c r="AG927" s="35"/>
      <c r="AH927" s="35"/>
      <c r="AI927" s="35"/>
      <c r="AJ927" s="35"/>
      <c r="AK927" s="35"/>
      <c r="AL927" s="35"/>
      <c r="AM927" s="35"/>
      <c r="AN927" s="127"/>
      <c r="AO927" s="38">
        <v>1</v>
      </c>
      <c r="AP927" s="49" t="s">
        <v>94</v>
      </c>
      <c r="AQ927" s="49"/>
      <c r="AR927" s="49"/>
      <c r="AS927" s="49"/>
      <c r="AT927" s="254"/>
      <c r="AU927" s="254"/>
      <c r="AV927" s="71"/>
      <c r="AW927" s="71"/>
      <c r="AX927" s="253" t="s">
        <v>266</v>
      </c>
      <c r="AY927" s="26">
        <v>1</v>
      </c>
      <c r="AZ927" s="197">
        <f>IF(AND(K927&lt;=1570,L927&gt;=1540),1,0)</f>
        <v>0</v>
      </c>
      <c r="BA927" s="197">
        <f>IF(AND(K927&lt;=1608,L927&gt;=1571),1,0)</f>
        <v>0</v>
      </c>
      <c r="BB927" s="197">
        <f>IF(AND(K927&lt;=1621,L927&gt;=1609),1,0)</f>
        <v>0</v>
      </c>
      <c r="BC927" s="197">
        <f>IF(AND(K927&lt;=1648,L927&gt;=1622),1,0)</f>
        <v>0</v>
      </c>
      <c r="BD927" s="197">
        <f>IF(AND(K927&lt;=1680,L927&gt;=1649),1,0)</f>
        <v>0</v>
      </c>
      <c r="BE927" s="189">
        <v>0</v>
      </c>
      <c r="BF927" s="189">
        <v>0</v>
      </c>
      <c r="BG927" s="189">
        <v>0</v>
      </c>
      <c r="BH927" s="189">
        <v>0</v>
      </c>
      <c r="BI927" s="189">
        <v>0</v>
      </c>
    </row>
    <row r="928" spans="1:61" customFormat="1" ht="15">
      <c r="A928" s="99" t="s">
        <v>389</v>
      </c>
      <c r="B928" s="111" t="s">
        <v>2398</v>
      </c>
      <c r="C928" s="243" t="s">
        <v>390</v>
      </c>
      <c r="D928" s="243" t="s">
        <v>4162</v>
      </c>
      <c r="E928" s="247"/>
      <c r="F928" s="25" t="s">
        <v>43</v>
      </c>
      <c r="G928" s="71"/>
      <c r="H928" s="27"/>
      <c r="I928" s="27"/>
      <c r="J928" s="29">
        <v>0</v>
      </c>
      <c r="K928" s="28">
        <v>1583</v>
      </c>
      <c r="L928" s="28">
        <v>1619</v>
      </c>
      <c r="M928" s="240" t="str">
        <f>CONCATENATE(LEFT(K928,3),"0")</f>
        <v>1580</v>
      </c>
      <c r="N928" s="240" t="str">
        <f>CONCATENATE(LEFT(L928,3),"0")</f>
        <v>1610</v>
      </c>
      <c r="O928" s="30">
        <f>L928-K928+1</f>
        <v>37</v>
      </c>
      <c r="P928" s="27">
        <v>1</v>
      </c>
      <c r="Q928" s="27">
        <v>1</v>
      </c>
      <c r="R928" s="28"/>
      <c r="S928" s="28"/>
      <c r="T928" s="35" t="s">
        <v>103</v>
      </c>
      <c r="U928" s="104">
        <v>51.0167</v>
      </c>
      <c r="V928" s="124">
        <v>4.4667000000000003</v>
      </c>
      <c r="W928" s="32">
        <v>0</v>
      </c>
      <c r="X928" s="33">
        <v>0</v>
      </c>
      <c r="Y928" s="127">
        <v>0</v>
      </c>
      <c r="Z928" s="133"/>
      <c r="AA928" s="35"/>
      <c r="AB928" s="35"/>
      <c r="AC928" s="35"/>
      <c r="AD928" s="35"/>
      <c r="AE928" s="35"/>
      <c r="AF928" s="35"/>
      <c r="AG928" s="35"/>
      <c r="AH928" s="35"/>
      <c r="AI928" s="35"/>
      <c r="AJ928" s="35"/>
      <c r="AK928" s="35"/>
      <c r="AL928" s="35"/>
      <c r="AM928" s="35"/>
      <c r="AN928" s="127"/>
      <c r="AO928" s="38"/>
      <c r="AP928" s="49"/>
      <c r="AQ928" s="49"/>
      <c r="AR928" s="49"/>
      <c r="AS928" s="49"/>
      <c r="AT928" s="254"/>
      <c r="AU928" s="254"/>
      <c r="AV928" s="71"/>
      <c r="AW928" s="71"/>
      <c r="AX928" s="253" t="s">
        <v>55</v>
      </c>
      <c r="AY928" s="26">
        <v>1</v>
      </c>
      <c r="AZ928" s="197">
        <f>IF(AND(K928&lt;=1570,L928&gt;=1540),1,0)</f>
        <v>0</v>
      </c>
      <c r="BA928" s="197">
        <f>IF(AND(K928&lt;=1608,L928&gt;=1571),1,0)</f>
        <v>1</v>
      </c>
      <c r="BB928" s="197">
        <f>IF(AND(K928&lt;=1621,L928&gt;=1609),1,0)</f>
        <v>1</v>
      </c>
      <c r="BC928" s="197">
        <f>IF(AND(K928&lt;=1648,L928&gt;=1622),1,0)</f>
        <v>0</v>
      </c>
      <c r="BD928" s="197">
        <f>IF(AND(K928&lt;=1680,L928&gt;=1649),1,0)</f>
        <v>0</v>
      </c>
      <c r="BE928" s="189">
        <v>0</v>
      </c>
      <c r="BF928" s="189">
        <v>0</v>
      </c>
      <c r="BG928" s="189">
        <v>0</v>
      </c>
      <c r="BH928" s="189">
        <v>0</v>
      </c>
      <c r="BI928" s="189">
        <v>0</v>
      </c>
    </row>
    <row r="929" spans="1:61" customFormat="1" ht="15">
      <c r="A929" s="99" t="s">
        <v>391</v>
      </c>
      <c r="B929" s="111" t="s">
        <v>3938</v>
      </c>
      <c r="C929" s="243" t="s">
        <v>392</v>
      </c>
      <c r="D929" s="243" t="s">
        <v>4162</v>
      </c>
      <c r="E929" s="247">
        <v>4</v>
      </c>
      <c r="F929" s="25" t="s">
        <v>39</v>
      </c>
      <c r="G929" s="26"/>
      <c r="H929" s="27"/>
      <c r="I929" s="27"/>
      <c r="J929" s="29">
        <v>1</v>
      </c>
      <c r="K929" s="30">
        <v>1554</v>
      </c>
      <c r="L929" s="30">
        <v>1566</v>
      </c>
      <c r="M929" s="240" t="str">
        <f>CONCATENATE(LEFT(K929,3),"0")</f>
        <v>1550</v>
      </c>
      <c r="N929" s="240" t="str">
        <f>CONCATENATE(LEFT(L929,3),"0")</f>
        <v>1560</v>
      </c>
      <c r="O929" s="30">
        <f>L929-K929+1</f>
        <v>13</v>
      </c>
      <c r="P929" s="27">
        <v>0</v>
      </c>
      <c r="Q929" s="27">
        <v>0</v>
      </c>
      <c r="R929" s="28"/>
      <c r="S929" s="28"/>
      <c r="T929" s="35" t="s">
        <v>103</v>
      </c>
      <c r="U929" s="104">
        <v>51.0167</v>
      </c>
      <c r="V929" s="124">
        <v>4.4667000000000003</v>
      </c>
      <c r="W929" s="32">
        <v>0</v>
      </c>
      <c r="X929" s="33">
        <v>0</v>
      </c>
      <c r="Y929" s="127">
        <v>0</v>
      </c>
      <c r="Z929" s="133"/>
      <c r="AA929" s="35"/>
      <c r="AB929" s="35"/>
      <c r="AC929" s="35"/>
      <c r="AD929" s="35"/>
      <c r="AE929" s="35"/>
      <c r="AF929" s="35"/>
      <c r="AG929" s="35"/>
      <c r="AH929" s="35"/>
      <c r="AI929" s="35"/>
      <c r="AJ929" s="35"/>
      <c r="AK929" s="35"/>
      <c r="AL929" s="35"/>
      <c r="AM929" s="35"/>
      <c r="AN929" s="127"/>
      <c r="AO929" s="38"/>
      <c r="AP929" s="39"/>
      <c r="AQ929" s="39"/>
      <c r="AR929" s="39"/>
      <c r="AS929" s="49"/>
      <c r="AT929" s="253"/>
      <c r="AU929" s="253"/>
      <c r="AV929" s="26"/>
      <c r="AW929" s="26"/>
      <c r="AX929" s="253" t="s">
        <v>40</v>
      </c>
      <c r="AY929" s="26">
        <v>1</v>
      </c>
      <c r="AZ929" s="197">
        <f>IF(AND(K929&lt;=1570,L929&gt;=1540),1,0)</f>
        <v>1</v>
      </c>
      <c r="BA929" s="197">
        <f>IF(AND(K929&lt;=1608,L929&gt;=1571),1,0)</f>
        <v>0</v>
      </c>
      <c r="BB929" s="197">
        <f>IF(AND(K929&lt;=1621,L929&gt;=1609),1,0)</f>
        <v>0</v>
      </c>
      <c r="BC929" s="197">
        <f>IF(AND(K929&lt;=1648,L929&gt;=1622),1,0)</f>
        <v>0</v>
      </c>
      <c r="BD929" s="197">
        <f>IF(AND(K929&lt;=1680,L929&gt;=1649),1,0)</f>
        <v>0</v>
      </c>
      <c r="BE929" s="189">
        <v>0</v>
      </c>
      <c r="BF929" s="189">
        <v>0</v>
      </c>
      <c r="BG929" s="189">
        <v>0</v>
      </c>
      <c r="BH929" s="189">
        <v>0</v>
      </c>
      <c r="BI929" s="189">
        <v>0</v>
      </c>
    </row>
    <row r="930" spans="1:61" customFormat="1" ht="15">
      <c r="A930" s="99" t="s">
        <v>393</v>
      </c>
      <c r="B930" s="111" t="s">
        <v>3939</v>
      </c>
      <c r="C930" s="243" t="s">
        <v>394</v>
      </c>
      <c r="D930" s="243" t="s">
        <v>4162</v>
      </c>
      <c r="E930" s="247">
        <v>1</v>
      </c>
      <c r="F930" s="25" t="s">
        <v>39</v>
      </c>
      <c r="G930" s="26"/>
      <c r="H930" s="27"/>
      <c r="I930" s="27"/>
      <c r="J930" s="29">
        <v>1</v>
      </c>
      <c r="K930" s="30">
        <v>1569</v>
      </c>
      <c r="L930" s="30">
        <v>1575</v>
      </c>
      <c r="M930" s="240" t="str">
        <f>CONCATENATE(LEFT(K930,3),"0")</f>
        <v>1560</v>
      </c>
      <c r="N930" s="240" t="str">
        <f>CONCATENATE(LEFT(L930,3),"0")</f>
        <v>1570</v>
      </c>
      <c r="O930" s="30">
        <f>L930-K930+1</f>
        <v>7</v>
      </c>
      <c r="P930" s="27">
        <v>0</v>
      </c>
      <c r="Q930" s="27">
        <v>0</v>
      </c>
      <c r="R930" s="28"/>
      <c r="S930" s="28"/>
      <c r="T930" s="35" t="s">
        <v>103</v>
      </c>
      <c r="U930" s="104">
        <v>51.0167</v>
      </c>
      <c r="V930" s="124">
        <v>4.4667000000000003</v>
      </c>
      <c r="W930" s="32">
        <v>0</v>
      </c>
      <c r="X930" s="33">
        <v>0</v>
      </c>
      <c r="Y930" s="127">
        <v>0</v>
      </c>
      <c r="Z930" s="133"/>
      <c r="AA930" s="35"/>
      <c r="AB930" s="35"/>
      <c r="AC930" s="35"/>
      <c r="AD930" s="35"/>
      <c r="AE930" s="35"/>
      <c r="AF930" s="35"/>
      <c r="AG930" s="35"/>
      <c r="AH930" s="35"/>
      <c r="AI930" s="35"/>
      <c r="AJ930" s="35"/>
      <c r="AK930" s="35"/>
      <c r="AL930" s="35"/>
      <c r="AM930" s="35"/>
      <c r="AN930" s="127"/>
      <c r="AO930" s="38"/>
      <c r="AP930" s="39"/>
      <c r="AQ930" s="39"/>
      <c r="AR930" s="39"/>
      <c r="AS930" s="49"/>
      <c r="AT930" s="253"/>
      <c r="AU930" s="253"/>
      <c r="AV930" s="26"/>
      <c r="AW930" s="26"/>
      <c r="AX930" s="253" t="s">
        <v>40</v>
      </c>
      <c r="AY930" s="26">
        <v>1</v>
      </c>
      <c r="AZ930" s="197">
        <f>IF(AND(K930&lt;=1570,L930&gt;=1540),1,0)</f>
        <v>1</v>
      </c>
      <c r="BA930" s="197">
        <f>IF(AND(K930&lt;=1608,L930&gt;=1571),1,0)</f>
        <v>1</v>
      </c>
      <c r="BB930" s="197">
        <f>IF(AND(K930&lt;=1621,L930&gt;=1609),1,0)</f>
        <v>0</v>
      </c>
      <c r="BC930" s="197">
        <f>IF(AND(K930&lt;=1648,L930&gt;=1622),1,0)</f>
        <v>0</v>
      </c>
      <c r="BD930" s="197">
        <f>IF(AND(K930&lt;=1680,L930&gt;=1649),1,0)</f>
        <v>0</v>
      </c>
      <c r="BE930" s="189">
        <v>0</v>
      </c>
      <c r="BF930" s="189">
        <v>0</v>
      </c>
      <c r="BG930" s="189">
        <v>0</v>
      </c>
      <c r="BH930" s="189">
        <v>0</v>
      </c>
      <c r="BI930" s="189">
        <v>0</v>
      </c>
    </row>
    <row r="931" spans="1:61" customFormat="1" ht="15">
      <c r="A931" s="99" t="s">
        <v>395</v>
      </c>
      <c r="B931" s="111" t="s">
        <v>3940</v>
      </c>
      <c r="C931" s="243" t="s">
        <v>396</v>
      </c>
      <c r="D931" s="243" t="s">
        <v>4162</v>
      </c>
      <c r="E931" s="247"/>
      <c r="F931" s="25" t="s">
        <v>156</v>
      </c>
      <c r="G931" s="26"/>
      <c r="H931" s="27"/>
      <c r="I931" s="27"/>
      <c r="J931" s="29">
        <v>0</v>
      </c>
      <c r="K931" s="28">
        <v>1655</v>
      </c>
      <c r="L931" s="28">
        <v>1678</v>
      </c>
      <c r="M931" s="240" t="str">
        <f>CONCATENATE(LEFT(K931,3),"0")</f>
        <v>1650</v>
      </c>
      <c r="N931" s="240" t="str">
        <f>CONCATENATE(LEFT(L931,3),"0")</f>
        <v>1670</v>
      </c>
      <c r="O931" s="30">
        <f>L931-K931+1</f>
        <v>24</v>
      </c>
      <c r="P931" s="27">
        <v>0</v>
      </c>
      <c r="Q931" s="27">
        <v>0</v>
      </c>
      <c r="R931" s="28">
        <v>1635</v>
      </c>
      <c r="S931" s="28" t="s">
        <v>397</v>
      </c>
      <c r="T931" s="35" t="s">
        <v>103</v>
      </c>
      <c r="U931" s="104">
        <v>51.0167</v>
      </c>
      <c r="V931" s="124">
        <v>4.4667000000000003</v>
      </c>
      <c r="W931" s="32">
        <v>0</v>
      </c>
      <c r="X931" s="33">
        <v>0</v>
      </c>
      <c r="Y931" s="127">
        <v>0</v>
      </c>
      <c r="Z931" s="133"/>
      <c r="AA931" s="35"/>
      <c r="AB931" s="35"/>
      <c r="AC931" s="35"/>
      <c r="AD931" s="35"/>
      <c r="AE931" s="35"/>
      <c r="AF931" s="35"/>
      <c r="AG931" s="35"/>
      <c r="AH931" s="35"/>
      <c r="AI931" s="35"/>
      <c r="AJ931" s="35"/>
      <c r="AK931" s="35"/>
      <c r="AL931" s="35"/>
      <c r="AM931" s="35"/>
      <c r="AN931" s="127"/>
      <c r="AO931" s="38"/>
      <c r="AP931" s="39"/>
      <c r="AQ931" s="39"/>
      <c r="AR931" s="39"/>
      <c r="AS931" s="49"/>
      <c r="AT931" s="253"/>
      <c r="AU931" s="253"/>
      <c r="AV931" s="26"/>
      <c r="AW931" s="26"/>
      <c r="AX931" s="253" t="s">
        <v>55</v>
      </c>
      <c r="AY931" s="26">
        <v>1</v>
      </c>
      <c r="AZ931" s="197">
        <f>IF(AND(K931&lt;=1570,L931&gt;=1540),1,0)</f>
        <v>0</v>
      </c>
      <c r="BA931" s="197">
        <f>IF(AND(K931&lt;=1608,L931&gt;=1571),1,0)</f>
        <v>0</v>
      </c>
      <c r="BB931" s="197">
        <f>IF(AND(K931&lt;=1621,L931&gt;=1609),1,0)</f>
        <v>0</v>
      </c>
      <c r="BC931" s="197">
        <f>IF(AND(K931&lt;=1648,L931&gt;=1622),1,0)</f>
        <v>0</v>
      </c>
      <c r="BD931" s="197">
        <f>IF(AND(K931&lt;=1680,L931&gt;=1649),1,0)</f>
        <v>1</v>
      </c>
      <c r="BE931" s="189">
        <v>0</v>
      </c>
      <c r="BF931" s="189">
        <v>0</v>
      </c>
      <c r="BG931" s="189">
        <v>0</v>
      </c>
      <c r="BH931" s="189">
        <v>0</v>
      </c>
      <c r="BI931" s="189">
        <v>0</v>
      </c>
    </row>
    <row r="932" spans="1:61" customFormat="1" ht="15">
      <c r="A932" s="99" t="s">
        <v>398</v>
      </c>
      <c r="B932" s="111" t="s">
        <v>3940</v>
      </c>
      <c r="C932" s="243" t="s">
        <v>399</v>
      </c>
      <c r="D932" s="243" t="s">
        <v>4162</v>
      </c>
      <c r="E932" s="247">
        <v>3</v>
      </c>
      <c r="F932" s="25" t="s">
        <v>74</v>
      </c>
      <c r="G932" s="26"/>
      <c r="H932" s="27"/>
      <c r="I932" s="27"/>
      <c r="J932" s="29">
        <v>1</v>
      </c>
      <c r="K932" s="30">
        <v>1682</v>
      </c>
      <c r="L932" s="30">
        <v>1698</v>
      </c>
      <c r="M932" s="240" t="str">
        <f>CONCATENATE(LEFT(K932,3),"0")</f>
        <v>1680</v>
      </c>
      <c r="N932" s="240" t="str">
        <f>CONCATENATE(LEFT(L932,3),"0")</f>
        <v>1690</v>
      </c>
      <c r="O932" s="30">
        <f>L932-K932+1</f>
        <v>17</v>
      </c>
      <c r="P932" s="27">
        <v>0</v>
      </c>
      <c r="Q932" s="27">
        <v>0</v>
      </c>
      <c r="R932" s="28"/>
      <c r="S932" s="28"/>
      <c r="T932" s="35" t="s">
        <v>103</v>
      </c>
      <c r="U932" s="104">
        <v>51.0167</v>
      </c>
      <c r="V932" s="124">
        <v>4.4667000000000003</v>
      </c>
      <c r="W932" s="32">
        <v>0</v>
      </c>
      <c r="X932" s="33">
        <v>0</v>
      </c>
      <c r="Y932" s="127">
        <v>0</v>
      </c>
      <c r="Z932" s="133"/>
      <c r="AA932" s="35"/>
      <c r="AB932" s="35"/>
      <c r="AC932" s="35"/>
      <c r="AD932" s="35"/>
      <c r="AE932" s="35"/>
      <c r="AF932" s="35"/>
      <c r="AG932" s="35"/>
      <c r="AH932" s="35"/>
      <c r="AI932" s="35"/>
      <c r="AJ932" s="35"/>
      <c r="AK932" s="35"/>
      <c r="AL932" s="35"/>
      <c r="AM932" s="35"/>
      <c r="AN932" s="127"/>
      <c r="AO932" s="38"/>
      <c r="AP932" s="39"/>
      <c r="AQ932" s="39"/>
      <c r="AR932" s="39"/>
      <c r="AS932" s="49"/>
      <c r="AT932" s="253"/>
      <c r="AU932" s="253"/>
      <c r="AV932" s="26"/>
      <c r="AW932" s="26"/>
      <c r="AX932" s="253" t="s">
        <v>40</v>
      </c>
      <c r="AY932" s="26">
        <v>1</v>
      </c>
      <c r="AZ932" s="197">
        <f>IF(AND(K932&lt;=1570,L932&gt;=1540),1,0)</f>
        <v>0</v>
      </c>
      <c r="BA932" s="197">
        <f>IF(AND(K932&lt;=1608,L932&gt;=1571),1,0)</f>
        <v>0</v>
      </c>
      <c r="BB932" s="197">
        <f>IF(AND(K932&lt;=1621,L932&gt;=1609),1,0)</f>
        <v>0</v>
      </c>
      <c r="BC932" s="197">
        <f>IF(AND(K932&lt;=1648,L932&gt;=1622),1,0)</f>
        <v>0</v>
      </c>
      <c r="BD932" s="197">
        <f>IF(AND(K932&lt;=1680,L932&gt;=1649),1,0)</f>
        <v>0</v>
      </c>
      <c r="BE932" s="189">
        <v>0</v>
      </c>
      <c r="BF932" s="189">
        <v>0</v>
      </c>
      <c r="BG932" s="189">
        <v>0</v>
      </c>
      <c r="BH932" s="189">
        <v>0</v>
      </c>
      <c r="BI932" s="189">
        <v>0</v>
      </c>
    </row>
    <row r="933" spans="1:61" customFormat="1" ht="15">
      <c r="A933" s="99" t="s">
        <v>400</v>
      </c>
      <c r="B933" s="111" t="s">
        <v>2653</v>
      </c>
      <c r="C933" s="243" t="s">
        <v>401</v>
      </c>
      <c r="D933" s="243" t="s">
        <v>4162</v>
      </c>
      <c r="E933" s="247">
        <v>7</v>
      </c>
      <c r="F933" s="25" t="s">
        <v>156</v>
      </c>
      <c r="G933" s="26"/>
      <c r="H933" s="27"/>
      <c r="I933" s="27"/>
      <c r="J933" s="29">
        <v>1</v>
      </c>
      <c r="K933" s="30">
        <v>1617</v>
      </c>
      <c r="L933" s="30">
        <v>1664</v>
      </c>
      <c r="M933" s="240" t="str">
        <f>CONCATENATE(LEFT(K933,3),"0")</f>
        <v>1610</v>
      </c>
      <c r="N933" s="240" t="str">
        <f>CONCATENATE(LEFT(L933,3),"0")</f>
        <v>1660</v>
      </c>
      <c r="O933" s="30">
        <f>L933-K933+1</f>
        <v>48</v>
      </c>
      <c r="P933" s="27">
        <v>1</v>
      </c>
      <c r="Q933" s="27">
        <v>1</v>
      </c>
      <c r="R933" s="28">
        <v>1595</v>
      </c>
      <c r="S933" s="28" t="s">
        <v>402</v>
      </c>
      <c r="T933" s="35" t="s">
        <v>103</v>
      </c>
      <c r="U933" s="104">
        <v>51.0167</v>
      </c>
      <c r="V933" s="124">
        <v>4.4667000000000003</v>
      </c>
      <c r="W933" s="32">
        <v>0</v>
      </c>
      <c r="X933" s="33">
        <v>0</v>
      </c>
      <c r="Y933" s="127">
        <v>0</v>
      </c>
      <c r="Z933" s="133"/>
      <c r="AA933" s="35"/>
      <c r="AB933" s="35"/>
      <c r="AC933" s="35"/>
      <c r="AD933" s="35"/>
      <c r="AE933" s="35"/>
      <c r="AF933" s="35"/>
      <c r="AG933" s="35"/>
      <c r="AH933" s="35"/>
      <c r="AI933" s="35"/>
      <c r="AJ933" s="35"/>
      <c r="AK933" s="35"/>
      <c r="AL933" s="35"/>
      <c r="AM933" s="35"/>
      <c r="AN933" s="127"/>
      <c r="AO933" s="38"/>
      <c r="AP933" s="39"/>
      <c r="AQ933" s="39"/>
      <c r="AR933" s="39"/>
      <c r="AS933" s="49"/>
      <c r="AT933" s="253"/>
      <c r="AU933" s="253"/>
      <c r="AV933" s="26"/>
      <c r="AW933" s="26"/>
      <c r="AX933" s="253" t="s">
        <v>403</v>
      </c>
      <c r="AY933" s="26">
        <v>1</v>
      </c>
      <c r="AZ933" s="197">
        <f>IF(AND(K933&lt;=1570,L933&gt;=1540),1,0)</f>
        <v>0</v>
      </c>
      <c r="BA933" s="197">
        <f>IF(AND(K933&lt;=1608,L933&gt;=1571),1,0)</f>
        <v>0</v>
      </c>
      <c r="BB933" s="197">
        <f>IF(AND(K933&lt;=1621,L933&gt;=1609),1,0)</f>
        <v>1</v>
      </c>
      <c r="BC933" s="197">
        <f>IF(AND(K933&lt;=1648,L933&gt;=1622),1,0)</f>
        <v>1</v>
      </c>
      <c r="BD933" s="197">
        <f>IF(AND(K933&lt;=1680,L933&gt;=1649),1,0)</f>
        <v>1</v>
      </c>
      <c r="BE933" s="189">
        <v>0</v>
      </c>
      <c r="BF933" s="189">
        <v>0</v>
      </c>
      <c r="BG933" s="189">
        <v>0</v>
      </c>
      <c r="BH933" s="189">
        <v>0</v>
      </c>
      <c r="BI933" s="189">
        <v>0</v>
      </c>
    </row>
    <row r="934" spans="1:61" customFormat="1" ht="15">
      <c r="A934" s="99" t="s">
        <v>404</v>
      </c>
      <c r="B934" s="111" t="s">
        <v>2653</v>
      </c>
      <c r="C934" s="243" t="s">
        <v>405</v>
      </c>
      <c r="D934" s="243" t="s">
        <v>4162</v>
      </c>
      <c r="E934" s="247"/>
      <c r="F934" s="25" t="s">
        <v>156</v>
      </c>
      <c r="G934" s="26"/>
      <c r="H934" s="27"/>
      <c r="I934" s="27"/>
      <c r="J934" s="29">
        <v>0</v>
      </c>
      <c r="K934" s="86">
        <v>1681</v>
      </c>
      <c r="L934" s="86">
        <v>1737</v>
      </c>
      <c r="M934" s="240" t="str">
        <f>CONCATENATE(LEFT(K934,3),"0")</f>
        <v>1680</v>
      </c>
      <c r="N934" s="240" t="str">
        <f>CONCATENATE(LEFT(L934,3),"0")</f>
        <v>1730</v>
      </c>
      <c r="O934" s="30">
        <f>L934-K934+1</f>
        <v>57</v>
      </c>
      <c r="P934" s="27">
        <v>0</v>
      </c>
      <c r="Q934" s="27">
        <v>0</v>
      </c>
      <c r="R934" s="86">
        <v>1661</v>
      </c>
      <c r="S934" s="28">
        <v>1737</v>
      </c>
      <c r="T934" s="35" t="s">
        <v>103</v>
      </c>
      <c r="U934" s="104">
        <v>51.0167</v>
      </c>
      <c r="V934" s="124">
        <v>4.4667000000000003</v>
      </c>
      <c r="W934" s="32">
        <v>0</v>
      </c>
      <c r="X934" s="33">
        <v>0</v>
      </c>
      <c r="Y934" s="127">
        <v>0</v>
      </c>
      <c r="Z934" s="133"/>
      <c r="AA934" s="35"/>
      <c r="AB934" s="35"/>
      <c r="AC934" s="35"/>
      <c r="AD934" s="35"/>
      <c r="AE934" s="35"/>
      <c r="AF934" s="35"/>
      <c r="AG934" s="35"/>
      <c r="AH934" s="35"/>
      <c r="AI934" s="35"/>
      <c r="AJ934" s="35"/>
      <c r="AK934" s="35"/>
      <c r="AL934" s="35"/>
      <c r="AM934" s="35"/>
      <c r="AN934" s="127"/>
      <c r="AO934" s="38"/>
      <c r="AP934" s="39"/>
      <c r="AQ934" s="39"/>
      <c r="AR934" s="39"/>
      <c r="AS934" s="49"/>
      <c r="AT934" s="253"/>
      <c r="AU934" s="253"/>
      <c r="AV934" s="26"/>
      <c r="AW934" s="26"/>
      <c r="AX934" s="253" t="s">
        <v>55</v>
      </c>
      <c r="AY934" s="26">
        <v>1</v>
      </c>
      <c r="AZ934" s="197">
        <f>IF(AND(K934&lt;=1570,L934&gt;=1540),1,0)</f>
        <v>0</v>
      </c>
      <c r="BA934" s="197">
        <f>IF(AND(K934&lt;=1608,L934&gt;=1571),1,0)</f>
        <v>0</v>
      </c>
      <c r="BB934" s="197">
        <f>IF(AND(K934&lt;=1621,L934&gt;=1609),1,0)</f>
        <v>0</v>
      </c>
      <c r="BC934" s="197">
        <f>IF(AND(K934&lt;=1648,L934&gt;=1622),1,0)</f>
        <v>0</v>
      </c>
      <c r="BD934" s="197">
        <f>IF(AND(K934&lt;=1680,L934&gt;=1649),1,0)</f>
        <v>0</v>
      </c>
      <c r="BE934" s="189">
        <v>0</v>
      </c>
      <c r="BF934" s="189">
        <v>0</v>
      </c>
      <c r="BG934" s="189">
        <v>0</v>
      </c>
      <c r="BH934" s="189">
        <v>0</v>
      </c>
      <c r="BI934" s="189">
        <v>0</v>
      </c>
    </row>
    <row r="935" spans="1:61" customFormat="1" ht="15">
      <c r="A935" s="99" t="s">
        <v>406</v>
      </c>
      <c r="B935" s="111" t="s">
        <v>3941</v>
      </c>
      <c r="C935" s="243" t="s">
        <v>407</v>
      </c>
      <c r="D935" s="243" t="s">
        <v>4162</v>
      </c>
      <c r="E935" s="247">
        <v>1</v>
      </c>
      <c r="F935" s="25" t="s">
        <v>39</v>
      </c>
      <c r="G935" s="26"/>
      <c r="H935" s="27"/>
      <c r="I935" s="27"/>
      <c r="J935" s="29">
        <v>1</v>
      </c>
      <c r="K935" s="30">
        <v>1579</v>
      </c>
      <c r="L935" s="30">
        <v>1585</v>
      </c>
      <c r="M935" s="240" t="str">
        <f>CONCATENATE(LEFT(K935,3),"0")</f>
        <v>1570</v>
      </c>
      <c r="N935" s="240" t="str">
        <f>CONCATENATE(LEFT(L935,3),"0")</f>
        <v>1580</v>
      </c>
      <c r="O935" s="30">
        <f>L935-K935+1</f>
        <v>7</v>
      </c>
      <c r="P935" s="27">
        <v>0</v>
      </c>
      <c r="Q935" s="27">
        <v>0</v>
      </c>
      <c r="R935" s="28"/>
      <c r="S935" s="28"/>
      <c r="T935" s="35" t="s">
        <v>103</v>
      </c>
      <c r="U935" s="104">
        <v>51.0167</v>
      </c>
      <c r="V935" s="124">
        <v>4.4667000000000003</v>
      </c>
      <c r="W935" s="32">
        <v>0</v>
      </c>
      <c r="X935" s="33">
        <v>0</v>
      </c>
      <c r="Y935" s="127">
        <v>0</v>
      </c>
      <c r="Z935" s="133"/>
      <c r="AA935" s="35"/>
      <c r="AB935" s="35"/>
      <c r="AC935" s="35"/>
      <c r="AD935" s="35"/>
      <c r="AE935" s="35"/>
      <c r="AF935" s="35"/>
      <c r="AG935" s="35"/>
      <c r="AH935" s="35"/>
      <c r="AI935" s="35"/>
      <c r="AJ935" s="35"/>
      <c r="AK935" s="35"/>
      <c r="AL935" s="35"/>
      <c r="AM935" s="35"/>
      <c r="AN935" s="127"/>
      <c r="AO935" s="38"/>
      <c r="AP935" s="39"/>
      <c r="AQ935" s="39"/>
      <c r="AR935" s="39"/>
      <c r="AS935" s="49"/>
      <c r="AT935" s="253"/>
      <c r="AU935" s="253"/>
      <c r="AV935" s="26"/>
      <c r="AW935" s="26"/>
      <c r="AX935" s="253" t="s">
        <v>40</v>
      </c>
      <c r="AY935" s="26">
        <v>1</v>
      </c>
      <c r="AZ935" s="197">
        <f>IF(AND(K935&lt;=1570,L935&gt;=1540),1,0)</f>
        <v>0</v>
      </c>
      <c r="BA935" s="197">
        <f>IF(AND(K935&lt;=1608,L935&gt;=1571),1,0)</f>
        <v>1</v>
      </c>
      <c r="BB935" s="197">
        <f>IF(AND(K935&lt;=1621,L935&gt;=1609),1,0)</f>
        <v>0</v>
      </c>
      <c r="BC935" s="197">
        <f>IF(AND(K935&lt;=1648,L935&gt;=1622),1,0)</f>
        <v>0</v>
      </c>
      <c r="BD935" s="197">
        <f>IF(AND(K935&lt;=1680,L935&gt;=1649),1,0)</f>
        <v>0</v>
      </c>
      <c r="BE935" s="189">
        <v>0</v>
      </c>
      <c r="BF935" s="189">
        <v>0</v>
      </c>
      <c r="BG935" s="189">
        <v>0</v>
      </c>
      <c r="BH935" s="189">
        <v>0</v>
      </c>
      <c r="BI935" s="189">
        <v>0</v>
      </c>
    </row>
    <row r="936" spans="1:61" customFormat="1" ht="15">
      <c r="A936" s="99" t="s">
        <v>408</v>
      </c>
      <c r="B936" s="111" t="s">
        <v>3504</v>
      </c>
      <c r="C936" s="243" t="s">
        <v>409</v>
      </c>
      <c r="D936" s="243" t="s">
        <v>4162</v>
      </c>
      <c r="E936" s="247"/>
      <c r="F936" s="25" t="s">
        <v>43</v>
      </c>
      <c r="G936" s="26"/>
      <c r="H936" s="27"/>
      <c r="I936" s="27"/>
      <c r="J936" s="29">
        <v>0</v>
      </c>
      <c r="K936" s="28">
        <v>1654</v>
      </c>
      <c r="L936" s="28">
        <v>1685</v>
      </c>
      <c r="M936" s="240" t="str">
        <f>CONCATENATE(LEFT(K936,3),"0")</f>
        <v>1650</v>
      </c>
      <c r="N936" s="240" t="str">
        <f>CONCATENATE(LEFT(L936,3),"0")</f>
        <v>1680</v>
      </c>
      <c r="O936" s="30">
        <f>L936-K936+1</f>
        <v>32</v>
      </c>
      <c r="P936" s="27">
        <v>0</v>
      </c>
      <c r="Q936" s="27">
        <v>0</v>
      </c>
      <c r="R936" s="28">
        <v>1634</v>
      </c>
      <c r="S936" s="28">
        <v>1685</v>
      </c>
      <c r="T936" s="35" t="s">
        <v>103</v>
      </c>
      <c r="U936" s="104">
        <v>51.0167</v>
      </c>
      <c r="V936" s="124">
        <v>4.4667000000000003</v>
      </c>
      <c r="W936" s="32">
        <v>0</v>
      </c>
      <c r="X936" s="33">
        <v>0</v>
      </c>
      <c r="Y936" s="127">
        <v>0</v>
      </c>
      <c r="Z936" s="133"/>
      <c r="AA936" s="35"/>
      <c r="AB936" s="35"/>
      <c r="AC936" s="35"/>
      <c r="AD936" s="35"/>
      <c r="AE936" s="35"/>
      <c r="AF936" s="35"/>
      <c r="AG936" s="35"/>
      <c r="AH936" s="35"/>
      <c r="AI936" s="35"/>
      <c r="AJ936" s="35"/>
      <c r="AK936" s="35"/>
      <c r="AL936" s="35"/>
      <c r="AM936" s="35"/>
      <c r="AN936" s="127"/>
      <c r="AO936" s="38"/>
      <c r="AP936" s="39"/>
      <c r="AQ936" s="39"/>
      <c r="AR936" s="39"/>
      <c r="AS936" s="49"/>
      <c r="AT936" s="253"/>
      <c r="AU936" s="253"/>
      <c r="AV936" s="26"/>
      <c r="AW936" s="26"/>
      <c r="AX936" s="253" t="s">
        <v>410</v>
      </c>
      <c r="AY936" s="26">
        <v>1</v>
      </c>
      <c r="AZ936" s="197">
        <f>IF(AND(K936&lt;=1570,L936&gt;=1540),1,0)</f>
        <v>0</v>
      </c>
      <c r="BA936" s="197">
        <f>IF(AND(K936&lt;=1608,L936&gt;=1571),1,0)</f>
        <v>0</v>
      </c>
      <c r="BB936" s="197">
        <f>IF(AND(K936&lt;=1621,L936&gt;=1609),1,0)</f>
        <v>0</v>
      </c>
      <c r="BC936" s="197">
        <f>IF(AND(K936&lt;=1648,L936&gt;=1622),1,0)</f>
        <v>0</v>
      </c>
      <c r="BD936" s="197">
        <f>IF(AND(K936&lt;=1680,L936&gt;=1649),1,0)</f>
        <v>1</v>
      </c>
      <c r="BE936" s="189">
        <v>0</v>
      </c>
      <c r="BF936" s="189">
        <v>0</v>
      </c>
      <c r="BG936" s="189">
        <v>0</v>
      </c>
      <c r="BH936" s="189">
        <v>0</v>
      </c>
      <c r="BI936" s="189">
        <v>0</v>
      </c>
    </row>
    <row r="937" spans="1:61" customFormat="1" ht="15">
      <c r="A937" s="99" t="s">
        <v>411</v>
      </c>
      <c r="B937" s="111" t="s">
        <v>2089</v>
      </c>
      <c r="C937" s="243" t="s">
        <v>412</v>
      </c>
      <c r="D937" s="243" t="s">
        <v>4162</v>
      </c>
      <c r="E937" s="247">
        <v>2</v>
      </c>
      <c r="F937" s="25" t="s">
        <v>43</v>
      </c>
      <c r="G937" s="26"/>
      <c r="H937" s="27"/>
      <c r="I937" s="27"/>
      <c r="J937" s="29">
        <v>1</v>
      </c>
      <c r="K937" s="30">
        <v>1596</v>
      </c>
      <c r="L937" s="53">
        <v>1625</v>
      </c>
      <c r="M937" s="240" t="str">
        <f>CONCATENATE(LEFT(K937,3),"0")</f>
        <v>1590</v>
      </c>
      <c r="N937" s="240" t="str">
        <f>CONCATENATE(LEFT(L937,3),"0")</f>
        <v>1620</v>
      </c>
      <c r="O937" s="30">
        <f>L937-K937+1</f>
        <v>30</v>
      </c>
      <c r="P937" s="27">
        <v>1</v>
      </c>
      <c r="Q937" s="27">
        <v>1</v>
      </c>
      <c r="R937" s="28"/>
      <c r="S937" s="28"/>
      <c r="T937" s="35" t="s">
        <v>103</v>
      </c>
      <c r="U937" s="104">
        <v>51.0167</v>
      </c>
      <c r="V937" s="124">
        <v>4.4667000000000003</v>
      </c>
      <c r="W937" s="32">
        <v>0</v>
      </c>
      <c r="X937" s="33">
        <v>0</v>
      </c>
      <c r="Y937" s="127">
        <v>0</v>
      </c>
      <c r="Z937" s="133"/>
      <c r="AA937" s="35"/>
      <c r="AB937" s="35"/>
      <c r="AC937" s="35"/>
      <c r="AD937" s="35"/>
      <c r="AE937" s="35"/>
      <c r="AF937" s="35"/>
      <c r="AG937" s="35"/>
      <c r="AH937" s="35"/>
      <c r="AI937" s="35"/>
      <c r="AJ937" s="35"/>
      <c r="AK937" s="35"/>
      <c r="AL937" s="35"/>
      <c r="AM937" s="35"/>
      <c r="AN937" s="127"/>
      <c r="AO937" s="38"/>
      <c r="AP937" s="39"/>
      <c r="AQ937" s="39"/>
      <c r="AR937" s="39"/>
      <c r="AS937" s="49"/>
      <c r="AT937" s="253"/>
      <c r="AU937" s="253"/>
      <c r="AV937" s="26"/>
      <c r="AW937" s="26"/>
      <c r="AX937" s="253" t="s">
        <v>40</v>
      </c>
      <c r="AY937" s="26">
        <v>1</v>
      </c>
      <c r="AZ937" s="197">
        <f>IF(AND(K937&lt;=1570,L937&gt;=1540),1,0)</f>
        <v>0</v>
      </c>
      <c r="BA937" s="197">
        <f>IF(AND(K937&lt;=1608,L937&gt;=1571),1,0)</f>
        <v>1</v>
      </c>
      <c r="BB937" s="197">
        <f>IF(AND(K937&lt;=1621,L937&gt;=1609),1,0)</f>
        <v>1</v>
      </c>
      <c r="BC937" s="197">
        <f>IF(AND(K937&lt;=1648,L937&gt;=1622),1,0)</f>
        <v>1</v>
      </c>
      <c r="BD937" s="197">
        <f>IF(AND(K937&lt;=1680,L937&gt;=1649),1,0)</f>
        <v>0</v>
      </c>
      <c r="BE937" s="189">
        <v>0</v>
      </c>
      <c r="BF937" s="189">
        <v>0</v>
      </c>
      <c r="BG937" s="189">
        <v>0</v>
      </c>
      <c r="BH937" s="189">
        <v>0</v>
      </c>
      <c r="BI937" s="189">
        <v>0</v>
      </c>
    </row>
    <row r="938" spans="1:61" customFormat="1" ht="15">
      <c r="A938" s="99" t="s">
        <v>413</v>
      </c>
      <c r="B938" s="111" t="s">
        <v>2089</v>
      </c>
      <c r="C938" s="243" t="s">
        <v>414</v>
      </c>
      <c r="D938" s="243" t="s">
        <v>4162</v>
      </c>
      <c r="E938" s="247">
        <v>1</v>
      </c>
      <c r="F938" s="25" t="s">
        <v>39</v>
      </c>
      <c r="G938" s="26"/>
      <c r="H938" s="27"/>
      <c r="I938" s="27"/>
      <c r="J938" s="29">
        <v>1</v>
      </c>
      <c r="K938" s="30">
        <v>1569</v>
      </c>
      <c r="L938" s="30">
        <v>1575</v>
      </c>
      <c r="M938" s="240" t="str">
        <f>CONCATENATE(LEFT(K938,3),"0")</f>
        <v>1560</v>
      </c>
      <c r="N938" s="240" t="str">
        <f>CONCATENATE(LEFT(L938,3),"0")</f>
        <v>1570</v>
      </c>
      <c r="O938" s="30">
        <f>L938-K938+1</f>
        <v>7</v>
      </c>
      <c r="P938" s="27">
        <v>0</v>
      </c>
      <c r="Q938" s="27">
        <v>0</v>
      </c>
      <c r="R938" s="28"/>
      <c r="S938" s="28"/>
      <c r="T938" s="35" t="s">
        <v>103</v>
      </c>
      <c r="U938" s="104">
        <v>51.0167</v>
      </c>
      <c r="V938" s="124">
        <v>4.4667000000000003</v>
      </c>
      <c r="W938" s="32">
        <v>0</v>
      </c>
      <c r="X938" s="33">
        <v>0</v>
      </c>
      <c r="Y938" s="127">
        <v>0</v>
      </c>
      <c r="Z938" s="133"/>
      <c r="AA938" s="35"/>
      <c r="AB938" s="35"/>
      <c r="AC938" s="35"/>
      <c r="AD938" s="35"/>
      <c r="AE938" s="35"/>
      <c r="AF938" s="35"/>
      <c r="AG938" s="35"/>
      <c r="AH938" s="35"/>
      <c r="AI938" s="35"/>
      <c r="AJ938" s="35"/>
      <c r="AK938" s="35"/>
      <c r="AL938" s="35"/>
      <c r="AM938" s="35"/>
      <c r="AN938" s="127"/>
      <c r="AO938" s="38"/>
      <c r="AP938" s="39"/>
      <c r="AQ938" s="39"/>
      <c r="AR938" s="39"/>
      <c r="AS938" s="49"/>
      <c r="AT938" s="253"/>
      <c r="AU938" s="253"/>
      <c r="AV938" s="26"/>
      <c r="AW938" s="26"/>
      <c r="AX938" s="253" t="s">
        <v>40</v>
      </c>
      <c r="AY938" s="26">
        <v>1</v>
      </c>
      <c r="AZ938" s="197">
        <f>IF(AND(K938&lt;=1570,L938&gt;=1540),1,0)</f>
        <v>1</v>
      </c>
      <c r="BA938" s="197">
        <f>IF(AND(K938&lt;=1608,L938&gt;=1571),1,0)</f>
        <v>1</v>
      </c>
      <c r="BB938" s="197">
        <f>IF(AND(K938&lt;=1621,L938&gt;=1609),1,0)</f>
        <v>0</v>
      </c>
      <c r="BC938" s="197">
        <f>IF(AND(K938&lt;=1648,L938&gt;=1622),1,0)</f>
        <v>0</v>
      </c>
      <c r="BD938" s="197">
        <f>IF(AND(K938&lt;=1680,L938&gt;=1649),1,0)</f>
        <v>0</v>
      </c>
      <c r="BE938" s="189">
        <v>0</v>
      </c>
      <c r="BF938" s="189">
        <v>0</v>
      </c>
      <c r="BG938" s="189">
        <v>0</v>
      </c>
      <c r="BH938" s="189">
        <v>0</v>
      </c>
      <c r="BI938" s="189">
        <v>0</v>
      </c>
    </row>
    <row r="939" spans="1:61" customFormat="1" ht="15">
      <c r="A939" s="99" t="s">
        <v>415</v>
      </c>
      <c r="B939" s="111" t="s">
        <v>3942</v>
      </c>
      <c r="C939" s="243" t="s">
        <v>416</v>
      </c>
      <c r="D939" s="243" t="s">
        <v>4162</v>
      </c>
      <c r="E939" s="247"/>
      <c r="F939" s="25" t="s">
        <v>43</v>
      </c>
      <c r="G939" s="26"/>
      <c r="H939" s="27"/>
      <c r="I939" s="27"/>
      <c r="J939" s="29">
        <v>0</v>
      </c>
      <c r="K939" s="28">
        <v>1436</v>
      </c>
      <c r="L939" s="28">
        <v>1497</v>
      </c>
      <c r="M939" s="240" t="str">
        <f>CONCATENATE(LEFT(K939,3),"0")</f>
        <v>1430</v>
      </c>
      <c r="N939" s="240" t="str">
        <f>CONCATENATE(LEFT(L939,3),"0")</f>
        <v>1490</v>
      </c>
      <c r="O939" s="30">
        <f>L939-K939+1</f>
        <v>62</v>
      </c>
      <c r="P939" s="27">
        <v>0</v>
      </c>
      <c r="Q939" s="27">
        <v>0</v>
      </c>
      <c r="R939" s="28"/>
      <c r="S939" s="28"/>
      <c r="T939" s="35" t="s">
        <v>103</v>
      </c>
      <c r="U939" s="104">
        <v>51.0167</v>
      </c>
      <c r="V939" s="124">
        <v>4.4667000000000003</v>
      </c>
      <c r="W939" s="32">
        <v>0</v>
      </c>
      <c r="X939" s="33">
        <v>0</v>
      </c>
      <c r="Y939" s="127">
        <v>0</v>
      </c>
      <c r="Z939" s="133"/>
      <c r="AA939" s="35"/>
      <c r="AB939" s="35"/>
      <c r="AC939" s="35"/>
      <c r="AD939" s="35"/>
      <c r="AE939" s="35"/>
      <c r="AF939" s="35"/>
      <c r="AG939" s="35"/>
      <c r="AH939" s="35"/>
      <c r="AI939" s="35"/>
      <c r="AJ939" s="35"/>
      <c r="AK939" s="35"/>
      <c r="AL939" s="35"/>
      <c r="AM939" s="35"/>
      <c r="AN939" s="127"/>
      <c r="AO939" s="38"/>
      <c r="AP939" s="39"/>
      <c r="AQ939" s="39"/>
      <c r="AR939" s="39"/>
      <c r="AS939" s="49"/>
      <c r="AT939" s="253"/>
      <c r="AU939" s="253"/>
      <c r="AV939" s="26"/>
      <c r="AW939" s="26"/>
      <c r="AX939" s="253"/>
      <c r="AY939" s="26">
        <v>1</v>
      </c>
      <c r="AZ939" s="197">
        <f>IF(AND(K939&lt;=1570,L939&gt;=1540),1,0)</f>
        <v>0</v>
      </c>
      <c r="BA939" s="197">
        <f>IF(AND(K939&lt;=1608,L939&gt;=1571),1,0)</f>
        <v>0</v>
      </c>
      <c r="BB939" s="197">
        <f>IF(AND(K939&lt;=1621,L939&gt;=1609),1,0)</f>
        <v>0</v>
      </c>
      <c r="BC939" s="197">
        <f>IF(AND(K939&lt;=1648,L939&gt;=1622),1,0)</f>
        <v>0</v>
      </c>
      <c r="BD939" s="197">
        <f>IF(AND(K939&lt;=1680,L939&gt;=1649),1,0)</f>
        <v>0</v>
      </c>
      <c r="BE939" s="189">
        <v>0</v>
      </c>
      <c r="BF939" s="189">
        <v>0</v>
      </c>
      <c r="BG939" s="189">
        <v>0</v>
      </c>
      <c r="BH939" s="189">
        <v>0</v>
      </c>
      <c r="BI939" s="189">
        <v>0</v>
      </c>
    </row>
    <row r="940" spans="1:61" customFormat="1" ht="15">
      <c r="A940" s="99" t="s">
        <v>417</v>
      </c>
      <c r="B940" s="111" t="s">
        <v>3942</v>
      </c>
      <c r="C940" s="243" t="s">
        <v>418</v>
      </c>
      <c r="D940" s="243" t="s">
        <v>4162</v>
      </c>
      <c r="E940" s="247">
        <v>2</v>
      </c>
      <c r="F940" s="25" t="s">
        <v>39</v>
      </c>
      <c r="G940" s="26"/>
      <c r="H940" s="27"/>
      <c r="I940" s="27"/>
      <c r="J940" s="29">
        <v>1</v>
      </c>
      <c r="K940" s="30">
        <v>1555</v>
      </c>
      <c r="L940" s="30">
        <v>1565</v>
      </c>
      <c r="M940" s="240" t="str">
        <f>CONCATENATE(LEFT(K940,3),"0")</f>
        <v>1550</v>
      </c>
      <c r="N940" s="240" t="str">
        <f>CONCATENATE(LEFT(L940,3),"0")</f>
        <v>1560</v>
      </c>
      <c r="O940" s="30">
        <f>L940-K940+1</f>
        <v>11</v>
      </c>
      <c r="P940" s="27">
        <v>0</v>
      </c>
      <c r="Q940" s="27">
        <v>0</v>
      </c>
      <c r="R940" s="28"/>
      <c r="S940" s="28"/>
      <c r="T940" s="35" t="s">
        <v>103</v>
      </c>
      <c r="U940" s="104">
        <v>51.0167</v>
      </c>
      <c r="V940" s="124">
        <v>4.4667000000000003</v>
      </c>
      <c r="W940" s="32">
        <v>0</v>
      </c>
      <c r="X940" s="33">
        <v>0</v>
      </c>
      <c r="Y940" s="127">
        <v>0</v>
      </c>
      <c r="Z940" s="133"/>
      <c r="AA940" s="35"/>
      <c r="AB940" s="35"/>
      <c r="AC940" s="35"/>
      <c r="AD940" s="35"/>
      <c r="AE940" s="35"/>
      <c r="AF940" s="35"/>
      <c r="AG940" s="35"/>
      <c r="AH940" s="35"/>
      <c r="AI940" s="35"/>
      <c r="AJ940" s="35"/>
      <c r="AK940" s="35"/>
      <c r="AL940" s="35"/>
      <c r="AM940" s="35"/>
      <c r="AN940" s="127"/>
      <c r="AO940" s="38"/>
      <c r="AP940" s="39"/>
      <c r="AQ940" s="39"/>
      <c r="AR940" s="39"/>
      <c r="AS940" s="49"/>
      <c r="AT940" s="253"/>
      <c r="AU940" s="253"/>
      <c r="AV940" s="26"/>
      <c r="AW940" s="26"/>
      <c r="AX940" s="253" t="s">
        <v>40</v>
      </c>
      <c r="AY940" s="26">
        <v>1</v>
      </c>
      <c r="AZ940" s="197">
        <f>IF(AND(K940&lt;=1570,L940&gt;=1540),1,0)</f>
        <v>1</v>
      </c>
      <c r="BA940" s="197">
        <f>IF(AND(K940&lt;=1608,L940&gt;=1571),1,0)</f>
        <v>0</v>
      </c>
      <c r="BB940" s="197">
        <f>IF(AND(K940&lt;=1621,L940&gt;=1609),1,0)</f>
        <v>0</v>
      </c>
      <c r="BC940" s="197">
        <f>IF(AND(K940&lt;=1648,L940&gt;=1622),1,0)</f>
        <v>0</v>
      </c>
      <c r="BD940" s="197">
        <f>IF(AND(K940&lt;=1680,L940&gt;=1649),1,0)</f>
        <v>0</v>
      </c>
      <c r="BE940" s="189">
        <v>0</v>
      </c>
      <c r="BF940" s="189">
        <v>0</v>
      </c>
      <c r="BG940" s="189">
        <v>0</v>
      </c>
      <c r="BH940" s="189">
        <v>0</v>
      </c>
      <c r="BI940" s="189">
        <v>0</v>
      </c>
    </row>
    <row r="941" spans="1:61" customFormat="1" ht="15">
      <c r="A941" s="99" t="s">
        <v>419</v>
      </c>
      <c r="B941" s="111" t="s">
        <v>2591</v>
      </c>
      <c r="C941" s="243" t="s">
        <v>420</v>
      </c>
      <c r="D941" s="243" t="s">
        <v>4162</v>
      </c>
      <c r="E941" s="247"/>
      <c r="F941" s="25" t="s">
        <v>43</v>
      </c>
      <c r="G941" s="25"/>
      <c r="H941" s="27">
        <v>1</v>
      </c>
      <c r="I941" s="27"/>
      <c r="J941" s="29">
        <v>0</v>
      </c>
      <c r="K941" s="28">
        <v>1619</v>
      </c>
      <c r="L941" s="28">
        <v>1653</v>
      </c>
      <c r="M941" s="240" t="str">
        <f>CONCATENATE(LEFT(K941,3),"0")</f>
        <v>1610</v>
      </c>
      <c r="N941" s="240" t="str">
        <f>CONCATENATE(LEFT(L941,3),"0")</f>
        <v>1650</v>
      </c>
      <c r="O941" s="30">
        <f>L941-K941+1</f>
        <v>35</v>
      </c>
      <c r="P941" s="27">
        <v>1</v>
      </c>
      <c r="Q941" s="27">
        <v>1</v>
      </c>
      <c r="R941" s="28"/>
      <c r="S941" s="28">
        <v>1653</v>
      </c>
      <c r="T941" s="35" t="s">
        <v>103</v>
      </c>
      <c r="U941" s="104">
        <v>51.0167</v>
      </c>
      <c r="V941" s="124">
        <v>4.4667000000000003</v>
      </c>
      <c r="W941" s="32">
        <v>0</v>
      </c>
      <c r="X941" s="33">
        <v>0</v>
      </c>
      <c r="Y941" s="127">
        <v>0</v>
      </c>
      <c r="Z941" s="133"/>
      <c r="AA941" s="35"/>
      <c r="AB941" s="35"/>
      <c r="AC941" s="35"/>
      <c r="AD941" s="35"/>
      <c r="AE941" s="35"/>
      <c r="AF941" s="35"/>
      <c r="AG941" s="35"/>
      <c r="AH941" s="35"/>
      <c r="AI941" s="35"/>
      <c r="AJ941" s="35"/>
      <c r="AK941" s="35"/>
      <c r="AL941" s="35"/>
      <c r="AM941" s="35"/>
      <c r="AN941" s="127"/>
      <c r="AO941" s="38">
        <v>1</v>
      </c>
      <c r="AP941" s="39" t="s">
        <v>110</v>
      </c>
      <c r="AQ941" s="39" t="s">
        <v>421</v>
      </c>
      <c r="AR941" s="39" t="s">
        <v>422</v>
      </c>
      <c r="AS941" s="49"/>
      <c r="AT941" s="253"/>
      <c r="AU941" s="253"/>
      <c r="AV941" s="26"/>
      <c r="AW941" s="26"/>
      <c r="AX941" s="253"/>
      <c r="AY941" s="26">
        <v>1</v>
      </c>
      <c r="AZ941" s="197">
        <f>IF(AND(K941&lt;=1570,L941&gt;=1540),1,0)</f>
        <v>0</v>
      </c>
      <c r="BA941" s="197">
        <f>IF(AND(K941&lt;=1608,L941&gt;=1571),1,0)</f>
        <v>0</v>
      </c>
      <c r="BB941" s="197">
        <f>IF(AND(K941&lt;=1621,L941&gt;=1609),1,0)</f>
        <v>1</v>
      </c>
      <c r="BC941" s="197">
        <f>IF(AND(K941&lt;=1648,L941&gt;=1622),1,0)</f>
        <v>1</v>
      </c>
      <c r="BD941" s="197">
        <f>IF(AND(K941&lt;=1680,L941&gt;=1649),1,0)</f>
        <v>1</v>
      </c>
      <c r="BE941" s="189">
        <v>0</v>
      </c>
      <c r="BF941" s="189">
        <v>0</v>
      </c>
      <c r="BG941" s="189">
        <v>0</v>
      </c>
      <c r="BH941" s="189">
        <v>0</v>
      </c>
      <c r="BI941" s="189">
        <v>0</v>
      </c>
    </row>
    <row r="942" spans="1:61" customFormat="1" ht="15">
      <c r="A942" s="99" t="s">
        <v>423</v>
      </c>
      <c r="B942" s="111" t="s">
        <v>2591</v>
      </c>
      <c r="C942" s="243" t="s">
        <v>424</v>
      </c>
      <c r="D942" s="243" t="s">
        <v>4162</v>
      </c>
      <c r="E942" s="247">
        <v>1</v>
      </c>
      <c r="F942" s="25" t="s">
        <v>43</v>
      </c>
      <c r="G942" s="26"/>
      <c r="H942" s="27"/>
      <c r="I942" s="27"/>
      <c r="J942" s="29">
        <v>1</v>
      </c>
      <c r="K942" s="28">
        <v>1668</v>
      </c>
      <c r="L942" s="27">
        <v>1726</v>
      </c>
      <c r="M942" s="240" t="str">
        <f>CONCATENATE(LEFT(K942,3),"0")</f>
        <v>1660</v>
      </c>
      <c r="N942" s="240" t="str">
        <f>CONCATENATE(LEFT(L942,3),"0")</f>
        <v>1720</v>
      </c>
      <c r="O942" s="30">
        <f>L942-K942+1</f>
        <v>59</v>
      </c>
      <c r="P942" s="27">
        <v>0</v>
      </c>
      <c r="Q942" s="27">
        <v>0</v>
      </c>
      <c r="R942" s="28">
        <v>1648</v>
      </c>
      <c r="S942" s="28">
        <v>1726</v>
      </c>
      <c r="T942" s="35" t="s">
        <v>103</v>
      </c>
      <c r="U942" s="104">
        <v>51.0167</v>
      </c>
      <c r="V942" s="124">
        <v>4.4667000000000003</v>
      </c>
      <c r="W942" s="32">
        <v>0</v>
      </c>
      <c r="X942" s="33">
        <v>0</v>
      </c>
      <c r="Y942" s="127">
        <v>0</v>
      </c>
      <c r="Z942" s="133"/>
      <c r="AA942" s="35"/>
      <c r="AB942" s="35"/>
      <c r="AC942" s="35"/>
      <c r="AD942" s="35"/>
      <c r="AE942" s="35"/>
      <c r="AF942" s="35"/>
      <c r="AG942" s="35"/>
      <c r="AH942" s="35"/>
      <c r="AI942" s="35"/>
      <c r="AJ942" s="35"/>
      <c r="AK942" s="35"/>
      <c r="AL942" s="35"/>
      <c r="AM942" s="35"/>
      <c r="AN942" s="127"/>
      <c r="AO942" s="38"/>
      <c r="AP942" s="39"/>
      <c r="AQ942" s="39"/>
      <c r="AR942" s="39"/>
      <c r="AS942" s="49"/>
      <c r="AT942" s="253"/>
      <c r="AU942" s="253"/>
      <c r="AV942" s="26"/>
      <c r="AW942" s="26"/>
      <c r="AX942" s="253" t="s">
        <v>40</v>
      </c>
      <c r="AY942" s="26">
        <v>1</v>
      </c>
      <c r="AZ942" s="197">
        <f>IF(AND(K942&lt;=1570,L942&gt;=1540),1,0)</f>
        <v>0</v>
      </c>
      <c r="BA942" s="197">
        <f>IF(AND(K942&lt;=1608,L942&gt;=1571),1,0)</f>
        <v>0</v>
      </c>
      <c r="BB942" s="197">
        <f>IF(AND(K942&lt;=1621,L942&gt;=1609),1,0)</f>
        <v>0</v>
      </c>
      <c r="BC942" s="197">
        <f>IF(AND(K942&lt;=1648,L942&gt;=1622),1,0)</f>
        <v>0</v>
      </c>
      <c r="BD942" s="197">
        <f>IF(AND(K942&lt;=1680,L942&gt;=1649),1,0)</f>
        <v>1</v>
      </c>
      <c r="BE942" s="189">
        <v>0</v>
      </c>
      <c r="BF942" s="189">
        <v>0</v>
      </c>
      <c r="BG942" s="189">
        <v>0</v>
      </c>
      <c r="BH942" s="189">
        <v>0</v>
      </c>
      <c r="BI942" s="189">
        <v>0</v>
      </c>
    </row>
    <row r="943" spans="1:61" customFormat="1" ht="15">
      <c r="A943" s="99" t="s">
        <v>425</v>
      </c>
      <c r="B943" s="111" t="s">
        <v>2591</v>
      </c>
      <c r="C943" s="243" t="s">
        <v>426</v>
      </c>
      <c r="D943" s="243" t="s">
        <v>4162</v>
      </c>
      <c r="E943" s="247"/>
      <c r="F943" s="25" t="s">
        <v>43</v>
      </c>
      <c r="G943" s="26"/>
      <c r="H943" s="27"/>
      <c r="I943" s="27"/>
      <c r="J943" s="29">
        <v>0</v>
      </c>
      <c r="K943" s="28">
        <v>1622</v>
      </c>
      <c r="L943" s="28">
        <v>1665</v>
      </c>
      <c r="M943" s="240" t="str">
        <f>CONCATENATE(LEFT(K943,3),"0")</f>
        <v>1620</v>
      </c>
      <c r="N943" s="240" t="str">
        <f>CONCATENATE(LEFT(L943,3),"0")</f>
        <v>1660</v>
      </c>
      <c r="O943" s="30">
        <f>L943-K943+1</f>
        <v>44</v>
      </c>
      <c r="P943" s="27">
        <v>0</v>
      </c>
      <c r="Q943" s="27">
        <v>0</v>
      </c>
      <c r="R943" s="28"/>
      <c r="S943" s="28"/>
      <c r="T943" s="35" t="s">
        <v>103</v>
      </c>
      <c r="U943" s="104">
        <v>51.0167</v>
      </c>
      <c r="V943" s="124">
        <v>4.4667000000000003</v>
      </c>
      <c r="W943" s="32">
        <v>0</v>
      </c>
      <c r="X943" s="33">
        <v>0</v>
      </c>
      <c r="Y943" s="127">
        <v>0</v>
      </c>
      <c r="Z943" s="133"/>
      <c r="AA943" s="35"/>
      <c r="AB943" s="35"/>
      <c r="AC943" s="35"/>
      <c r="AD943" s="35"/>
      <c r="AE943" s="35"/>
      <c r="AF943" s="35"/>
      <c r="AG943" s="35"/>
      <c r="AH943" s="35"/>
      <c r="AI943" s="35"/>
      <c r="AJ943" s="35"/>
      <c r="AK943" s="35"/>
      <c r="AL943" s="35"/>
      <c r="AM943" s="35"/>
      <c r="AN943" s="127"/>
      <c r="AO943" s="38"/>
      <c r="AP943" s="39"/>
      <c r="AQ943" s="39"/>
      <c r="AR943" s="39"/>
      <c r="AS943" s="49"/>
      <c r="AT943" s="253"/>
      <c r="AU943" s="253"/>
      <c r="AV943" s="26"/>
      <c r="AW943" s="26"/>
      <c r="AX943" s="253"/>
      <c r="AY943" s="26">
        <v>1</v>
      </c>
      <c r="AZ943" s="197">
        <f>IF(AND(K943&lt;=1570,L943&gt;=1540),1,0)</f>
        <v>0</v>
      </c>
      <c r="BA943" s="197">
        <f>IF(AND(K943&lt;=1608,L943&gt;=1571),1,0)</f>
        <v>0</v>
      </c>
      <c r="BB943" s="197">
        <f>IF(AND(K943&lt;=1621,L943&gt;=1609),1,0)</f>
        <v>0</v>
      </c>
      <c r="BC943" s="197">
        <f>IF(AND(K943&lt;=1648,L943&gt;=1622),1,0)</f>
        <v>1</v>
      </c>
      <c r="BD943" s="197">
        <f>IF(AND(K943&lt;=1680,L943&gt;=1649),1,0)</f>
        <v>1</v>
      </c>
      <c r="BE943" s="189">
        <v>0</v>
      </c>
      <c r="BF943" s="189">
        <v>0</v>
      </c>
      <c r="BG943" s="189">
        <v>0</v>
      </c>
      <c r="BH943" s="189">
        <v>0</v>
      </c>
      <c r="BI943" s="189">
        <v>0</v>
      </c>
    </row>
    <row r="944" spans="1:61" customFormat="1" ht="15">
      <c r="A944" s="99" t="s">
        <v>427</v>
      </c>
      <c r="B944" s="111" t="s">
        <v>2591</v>
      </c>
      <c r="C944" s="243" t="s">
        <v>428</v>
      </c>
      <c r="D944" s="243" t="s">
        <v>4162</v>
      </c>
      <c r="E944" s="247"/>
      <c r="F944" s="25" t="s">
        <v>43</v>
      </c>
      <c r="G944" s="26" t="s">
        <v>429</v>
      </c>
      <c r="H944" s="27"/>
      <c r="I944" s="27"/>
      <c r="J944" s="29">
        <v>0</v>
      </c>
      <c r="K944" s="195">
        <v>1678</v>
      </c>
      <c r="L944" s="28">
        <v>1678</v>
      </c>
      <c r="M944" s="240" t="str">
        <f>CONCATENATE(LEFT(K944,3),"0")</f>
        <v>1670</v>
      </c>
      <c r="N944" s="240" t="str">
        <f>CONCATENATE(LEFT(L944,3),"0")</f>
        <v>1670</v>
      </c>
      <c r="O944" s="30">
        <f>L944-K944</f>
        <v>0</v>
      </c>
      <c r="P944" s="27">
        <v>1</v>
      </c>
      <c r="Q944" s="27">
        <v>0</v>
      </c>
      <c r="R944" s="28">
        <v>1665</v>
      </c>
      <c r="S944" s="28">
        <v>1679</v>
      </c>
      <c r="T944" s="35" t="s">
        <v>103</v>
      </c>
      <c r="U944" s="104">
        <v>51.0167</v>
      </c>
      <c r="V944" s="124">
        <v>4.4667000000000003</v>
      </c>
      <c r="W944" s="32">
        <v>0</v>
      </c>
      <c r="X944" s="33">
        <v>1</v>
      </c>
      <c r="Y944" s="127">
        <v>0</v>
      </c>
      <c r="Z944" s="133" t="str">
        <f>CONCATENATE(LEFT(AA944,3),"0")</f>
        <v>1670</v>
      </c>
      <c r="AA944" s="35">
        <v>1678</v>
      </c>
      <c r="AB944" s="35">
        <v>1679</v>
      </c>
      <c r="AC944" s="35" t="s">
        <v>60</v>
      </c>
      <c r="AD944" s="35"/>
      <c r="AE944" s="35"/>
      <c r="AF944" s="35"/>
      <c r="AG944" s="35"/>
      <c r="AH944" s="35"/>
      <c r="AI944" s="35"/>
      <c r="AJ944" s="35"/>
      <c r="AK944" s="35"/>
      <c r="AL944" s="35"/>
      <c r="AM944" s="35"/>
      <c r="AN944" s="252" t="str">
        <f>AC944</f>
        <v>Brussels</v>
      </c>
      <c r="AO944" s="38"/>
      <c r="AP944" s="39"/>
      <c r="AQ944" s="39"/>
      <c r="AR944" s="39"/>
      <c r="AS944" s="49"/>
      <c r="AT944" s="253"/>
      <c r="AU944" s="253"/>
      <c r="AV944" s="26"/>
      <c r="AW944" s="26"/>
      <c r="AX944" s="253"/>
      <c r="AY944" s="26">
        <v>1</v>
      </c>
      <c r="AZ944" s="197">
        <f>IF(AND(K944&lt;=1570,L944&gt;=1540),1,0)</f>
        <v>0</v>
      </c>
      <c r="BA944" s="197">
        <f>IF(AND(K944&lt;=1608,L944&gt;=1571),1,0)</f>
        <v>0</v>
      </c>
      <c r="BB944" s="197">
        <f>IF(AND(K944&lt;=1621,L944&gt;=1609),1,0)</f>
        <v>0</v>
      </c>
      <c r="BC944" s="197">
        <f>IF(AND(K944&lt;=1648,L944&gt;=1622),1,0)</f>
        <v>0</v>
      </c>
      <c r="BD944" s="197">
        <f>IF(AND(K944&lt;=1680,L944&gt;=1649),1,0)</f>
        <v>1</v>
      </c>
      <c r="BE944" s="189">
        <v>0</v>
      </c>
      <c r="BF944" s="189">
        <v>0</v>
      </c>
      <c r="BG944" s="189">
        <v>0</v>
      </c>
      <c r="BH944" s="189">
        <v>0</v>
      </c>
      <c r="BI944" s="189">
        <v>1</v>
      </c>
    </row>
    <row r="945" spans="1:61" customFormat="1" ht="15">
      <c r="A945" s="99" t="s">
        <v>430</v>
      </c>
      <c r="B945" s="111" t="s">
        <v>3943</v>
      </c>
      <c r="C945" s="243" t="s">
        <v>431</v>
      </c>
      <c r="D945" s="243" t="s">
        <v>4162</v>
      </c>
      <c r="E945" s="247">
        <v>1</v>
      </c>
      <c r="F945" s="25" t="s">
        <v>43</v>
      </c>
      <c r="G945" s="26"/>
      <c r="H945" s="27"/>
      <c r="I945" s="27"/>
      <c r="J945" s="29">
        <v>1</v>
      </c>
      <c r="K945" s="30">
        <v>1639</v>
      </c>
      <c r="L945" s="30">
        <v>1645</v>
      </c>
      <c r="M945" s="240" t="str">
        <f>CONCATENATE(LEFT(K945,3),"0")</f>
        <v>1630</v>
      </c>
      <c r="N945" s="240" t="str">
        <f>CONCATENATE(LEFT(L945,3),"0")</f>
        <v>1640</v>
      </c>
      <c r="O945" s="30">
        <f>L945-K945+1</f>
        <v>7</v>
      </c>
      <c r="P945" s="27">
        <v>0</v>
      </c>
      <c r="Q945" s="27">
        <v>0</v>
      </c>
      <c r="R945" s="28"/>
      <c r="S945" s="28"/>
      <c r="T945" s="35" t="s">
        <v>103</v>
      </c>
      <c r="U945" s="104">
        <v>51.0167</v>
      </c>
      <c r="V945" s="124">
        <v>4.4667000000000003</v>
      </c>
      <c r="W945" s="32">
        <v>0</v>
      </c>
      <c r="X945" s="33">
        <v>0</v>
      </c>
      <c r="Y945" s="127">
        <v>0</v>
      </c>
      <c r="Z945" s="133"/>
      <c r="AA945" s="35"/>
      <c r="AB945" s="35"/>
      <c r="AC945" s="35"/>
      <c r="AD945" s="35"/>
      <c r="AE945" s="35"/>
      <c r="AF945" s="35"/>
      <c r="AG945" s="35"/>
      <c r="AH945" s="35"/>
      <c r="AI945" s="35"/>
      <c r="AJ945" s="35"/>
      <c r="AK945" s="35"/>
      <c r="AL945" s="35"/>
      <c r="AM945" s="35"/>
      <c r="AN945" s="127"/>
      <c r="AO945" s="38"/>
      <c r="AP945" s="39"/>
      <c r="AQ945" s="39"/>
      <c r="AR945" s="39"/>
      <c r="AS945" s="49"/>
      <c r="AT945" s="253"/>
      <c r="AU945" s="253"/>
      <c r="AV945" s="26"/>
      <c r="AW945" s="26"/>
      <c r="AX945" s="253" t="s">
        <v>40</v>
      </c>
      <c r="AY945" s="26">
        <v>1</v>
      </c>
      <c r="AZ945" s="197">
        <f>IF(AND(K945&lt;=1570,L945&gt;=1540),1,0)</f>
        <v>0</v>
      </c>
      <c r="BA945" s="197">
        <f>IF(AND(K945&lt;=1608,L945&gt;=1571),1,0)</f>
        <v>0</v>
      </c>
      <c r="BB945" s="197">
        <f>IF(AND(K945&lt;=1621,L945&gt;=1609),1,0)</f>
        <v>0</v>
      </c>
      <c r="BC945" s="197">
        <f>IF(AND(K945&lt;=1648,L945&gt;=1622),1,0)</f>
        <v>1</v>
      </c>
      <c r="BD945" s="197">
        <f>IF(AND(K945&lt;=1680,L945&gt;=1649),1,0)</f>
        <v>0</v>
      </c>
      <c r="BE945" s="189">
        <v>0</v>
      </c>
      <c r="BF945" s="189">
        <v>0</v>
      </c>
      <c r="BG945" s="189">
        <v>0</v>
      </c>
      <c r="BH945" s="189">
        <v>0</v>
      </c>
      <c r="BI945" s="189">
        <v>0</v>
      </c>
    </row>
    <row r="946" spans="1:61" customFormat="1" ht="15">
      <c r="A946" s="111" t="s">
        <v>432</v>
      </c>
      <c r="B946" s="111" t="s">
        <v>3280</v>
      </c>
      <c r="C946" s="243" t="s">
        <v>433</v>
      </c>
      <c r="D946" s="243" t="s">
        <v>4162</v>
      </c>
      <c r="E946" s="247">
        <v>7</v>
      </c>
      <c r="F946" s="25" t="s">
        <v>43</v>
      </c>
      <c r="G946" s="26"/>
      <c r="H946" s="27"/>
      <c r="I946" s="27"/>
      <c r="J946" s="29">
        <v>1</v>
      </c>
      <c r="K946" s="28">
        <v>1638</v>
      </c>
      <c r="L946" s="27">
        <v>1674</v>
      </c>
      <c r="M946" s="240" t="str">
        <f>CONCATENATE(LEFT(K946,3),"0")</f>
        <v>1630</v>
      </c>
      <c r="N946" s="240" t="str">
        <f>CONCATENATE(LEFT(L946,3),"0")</f>
        <v>1670</v>
      </c>
      <c r="O946" s="30">
        <f>L946-K946+1</f>
        <v>37</v>
      </c>
      <c r="P946" s="27">
        <v>0</v>
      </c>
      <c r="Q946" s="27">
        <v>0</v>
      </c>
      <c r="R946" s="28">
        <v>1620</v>
      </c>
      <c r="S946" s="28">
        <v>1674</v>
      </c>
      <c r="T946" s="35" t="s">
        <v>103</v>
      </c>
      <c r="U946" s="104">
        <v>51.0167</v>
      </c>
      <c r="V946" s="124">
        <v>4.4667000000000003</v>
      </c>
      <c r="W946" s="32">
        <v>0</v>
      </c>
      <c r="X946" s="33">
        <v>0</v>
      </c>
      <c r="Y946" s="127">
        <v>0</v>
      </c>
      <c r="Z946" s="133"/>
      <c r="AA946" s="35"/>
      <c r="AB946" s="35"/>
      <c r="AC946" s="35"/>
      <c r="AD946" s="35"/>
      <c r="AE946" s="35"/>
      <c r="AF946" s="35"/>
      <c r="AG946" s="35"/>
      <c r="AH946" s="35"/>
      <c r="AI946" s="35"/>
      <c r="AJ946" s="35"/>
      <c r="AK946" s="35"/>
      <c r="AL946" s="35"/>
      <c r="AM946" s="35"/>
      <c r="AN946" s="127"/>
      <c r="AO946" s="38"/>
      <c r="AP946" s="39"/>
      <c r="AQ946" s="39"/>
      <c r="AR946" s="39"/>
      <c r="AS946" s="49"/>
      <c r="AT946" s="253"/>
      <c r="AU946" s="253"/>
      <c r="AV946" s="26"/>
      <c r="AW946" s="26"/>
      <c r="AX946" s="253" t="s">
        <v>40</v>
      </c>
      <c r="AY946" s="26">
        <v>1</v>
      </c>
      <c r="AZ946" s="197">
        <f>IF(AND(K946&lt;=1570,L946&gt;=1540),1,0)</f>
        <v>0</v>
      </c>
      <c r="BA946" s="197">
        <f>IF(AND(K946&lt;=1608,L946&gt;=1571),1,0)</f>
        <v>0</v>
      </c>
      <c r="BB946" s="197">
        <f>IF(AND(K946&lt;=1621,L946&gt;=1609),1,0)</f>
        <v>0</v>
      </c>
      <c r="BC946" s="197">
        <f>IF(AND(K946&lt;=1648,L946&gt;=1622),1,0)</f>
        <v>1</v>
      </c>
      <c r="BD946" s="197">
        <f>IF(AND(K946&lt;=1680,L946&gt;=1649),1,0)</f>
        <v>1</v>
      </c>
      <c r="BE946" s="189">
        <v>0</v>
      </c>
      <c r="BF946" s="189">
        <v>0</v>
      </c>
      <c r="BG946" s="189">
        <v>0</v>
      </c>
      <c r="BH946" s="189">
        <v>0</v>
      </c>
      <c r="BI946" s="189">
        <v>0</v>
      </c>
    </row>
    <row r="947" spans="1:61" customFormat="1" ht="15">
      <c r="A947" s="99" t="s">
        <v>434</v>
      </c>
      <c r="B947" s="111" t="s">
        <v>1826</v>
      </c>
      <c r="C947" s="243" t="s">
        <v>435</v>
      </c>
      <c r="D947" s="243" t="s">
        <v>4162</v>
      </c>
      <c r="E947" s="247">
        <v>1</v>
      </c>
      <c r="F947" s="25" t="s">
        <v>39</v>
      </c>
      <c r="G947" s="26"/>
      <c r="H947" s="27"/>
      <c r="I947" s="27"/>
      <c r="J947" s="29">
        <v>1</v>
      </c>
      <c r="K947" s="30">
        <v>1557</v>
      </c>
      <c r="L947" s="30">
        <v>1563</v>
      </c>
      <c r="M947" s="240" t="str">
        <f>CONCATENATE(LEFT(K947,3),"0")</f>
        <v>1550</v>
      </c>
      <c r="N947" s="240" t="str">
        <f>CONCATENATE(LEFT(L947,3),"0")</f>
        <v>1560</v>
      </c>
      <c r="O947" s="30">
        <f>L947-K947+1</f>
        <v>7</v>
      </c>
      <c r="P947" s="27">
        <v>0</v>
      </c>
      <c r="Q947" s="27">
        <v>0</v>
      </c>
      <c r="R947" s="28"/>
      <c r="S947" s="28"/>
      <c r="T947" s="35" t="s">
        <v>103</v>
      </c>
      <c r="U947" s="104">
        <v>51.0167</v>
      </c>
      <c r="V947" s="124">
        <v>4.4667000000000003</v>
      </c>
      <c r="W947" s="32">
        <v>0</v>
      </c>
      <c r="X947" s="33">
        <v>0</v>
      </c>
      <c r="Y947" s="127">
        <v>0</v>
      </c>
      <c r="Z947" s="133"/>
      <c r="AA947" s="35"/>
      <c r="AB947" s="35"/>
      <c r="AC947" s="35"/>
      <c r="AD947" s="35"/>
      <c r="AE947" s="35"/>
      <c r="AF947" s="35"/>
      <c r="AG947" s="35"/>
      <c r="AH947" s="35"/>
      <c r="AI947" s="35"/>
      <c r="AJ947" s="35"/>
      <c r="AK947" s="35"/>
      <c r="AL947" s="35"/>
      <c r="AM947" s="35"/>
      <c r="AN947" s="127"/>
      <c r="AO947" s="38"/>
      <c r="AP947" s="39"/>
      <c r="AQ947" s="39"/>
      <c r="AR947" s="39"/>
      <c r="AS947" s="49"/>
      <c r="AT947" s="253"/>
      <c r="AU947" s="253"/>
      <c r="AV947" s="26"/>
      <c r="AW947" s="26"/>
      <c r="AX947" s="253" t="s">
        <v>40</v>
      </c>
      <c r="AY947" s="26">
        <v>1</v>
      </c>
      <c r="AZ947" s="197">
        <f>IF(AND(K947&lt;=1570,L947&gt;=1540),1,0)</f>
        <v>1</v>
      </c>
      <c r="BA947" s="197">
        <f>IF(AND(K947&lt;=1608,L947&gt;=1571),1,0)</f>
        <v>0</v>
      </c>
      <c r="BB947" s="197">
        <f>IF(AND(K947&lt;=1621,L947&gt;=1609),1,0)</f>
        <v>0</v>
      </c>
      <c r="BC947" s="197">
        <f>IF(AND(K947&lt;=1648,L947&gt;=1622),1,0)</f>
        <v>0</v>
      </c>
      <c r="BD947" s="197">
        <f>IF(AND(K947&lt;=1680,L947&gt;=1649),1,0)</f>
        <v>0</v>
      </c>
      <c r="BE947" s="189">
        <v>0</v>
      </c>
      <c r="BF947" s="189">
        <v>0</v>
      </c>
      <c r="BG947" s="189">
        <v>0</v>
      </c>
      <c r="BH947" s="189">
        <v>0</v>
      </c>
      <c r="BI947" s="189">
        <v>0</v>
      </c>
    </row>
    <row r="948" spans="1:61" customFormat="1" ht="15">
      <c r="A948" s="99" t="s">
        <v>436</v>
      </c>
      <c r="B948" s="111" t="s">
        <v>1694</v>
      </c>
      <c r="C948" s="243" t="s">
        <v>437</v>
      </c>
      <c r="D948" s="243" t="s">
        <v>4162</v>
      </c>
      <c r="E948" s="247">
        <v>1</v>
      </c>
      <c r="F948" s="25" t="s">
        <v>43</v>
      </c>
      <c r="G948" s="26"/>
      <c r="H948" s="27"/>
      <c r="I948" s="27"/>
      <c r="J948" s="29">
        <v>1</v>
      </c>
      <c r="K948" s="30">
        <v>1689</v>
      </c>
      <c r="L948" s="30">
        <v>1695</v>
      </c>
      <c r="M948" s="240" t="str">
        <f>CONCATENATE(LEFT(K948,3),"0")</f>
        <v>1680</v>
      </c>
      <c r="N948" s="240" t="str">
        <f>CONCATENATE(LEFT(L948,3),"0")</f>
        <v>1690</v>
      </c>
      <c r="O948" s="30">
        <f>L948-K948+1</f>
        <v>7</v>
      </c>
      <c r="P948" s="27">
        <v>0</v>
      </c>
      <c r="Q948" s="27">
        <v>0</v>
      </c>
      <c r="R948" s="28"/>
      <c r="S948" s="28"/>
      <c r="T948" s="35" t="s">
        <v>103</v>
      </c>
      <c r="U948" s="104">
        <v>51.0167</v>
      </c>
      <c r="V948" s="124">
        <v>4.4667000000000003</v>
      </c>
      <c r="W948" s="32">
        <v>0</v>
      </c>
      <c r="X948" s="33">
        <v>0</v>
      </c>
      <c r="Y948" s="127">
        <v>0</v>
      </c>
      <c r="Z948" s="133"/>
      <c r="AA948" s="35"/>
      <c r="AB948" s="35"/>
      <c r="AC948" s="35"/>
      <c r="AD948" s="35"/>
      <c r="AE948" s="35"/>
      <c r="AF948" s="35"/>
      <c r="AG948" s="35"/>
      <c r="AH948" s="35"/>
      <c r="AI948" s="35"/>
      <c r="AJ948" s="35"/>
      <c r="AK948" s="35"/>
      <c r="AL948" s="35"/>
      <c r="AM948" s="35"/>
      <c r="AN948" s="127"/>
      <c r="AO948" s="38"/>
      <c r="AP948" s="39"/>
      <c r="AQ948" s="39"/>
      <c r="AR948" s="39"/>
      <c r="AS948" s="49"/>
      <c r="AT948" s="253"/>
      <c r="AU948" s="253"/>
      <c r="AV948" s="26"/>
      <c r="AW948" s="26"/>
      <c r="AX948" s="253" t="s">
        <v>40</v>
      </c>
      <c r="AY948" s="26">
        <v>1</v>
      </c>
      <c r="AZ948" s="197">
        <f>IF(AND(K948&lt;=1570,L948&gt;=1540),1,0)</f>
        <v>0</v>
      </c>
      <c r="BA948" s="197">
        <f>IF(AND(K948&lt;=1608,L948&gt;=1571),1,0)</f>
        <v>0</v>
      </c>
      <c r="BB948" s="197">
        <f>IF(AND(K948&lt;=1621,L948&gt;=1609),1,0)</f>
        <v>0</v>
      </c>
      <c r="BC948" s="197">
        <f>IF(AND(K948&lt;=1648,L948&gt;=1622),1,0)</f>
        <v>0</v>
      </c>
      <c r="BD948" s="197">
        <f>IF(AND(K948&lt;=1680,L948&gt;=1649),1,0)</f>
        <v>0</v>
      </c>
      <c r="BE948" s="189">
        <v>0</v>
      </c>
      <c r="BF948" s="189">
        <v>0</v>
      </c>
      <c r="BG948" s="189">
        <v>0</v>
      </c>
      <c r="BH948" s="189">
        <v>0</v>
      </c>
      <c r="BI948" s="189">
        <v>0</v>
      </c>
    </row>
    <row r="949" spans="1:61" customFormat="1" ht="15">
      <c r="A949" s="99" t="s">
        <v>438</v>
      </c>
      <c r="B949" s="111" t="s">
        <v>1694</v>
      </c>
      <c r="C949" s="243" t="s">
        <v>439</v>
      </c>
      <c r="D949" s="243" t="s">
        <v>4162</v>
      </c>
      <c r="E949" s="247">
        <v>1</v>
      </c>
      <c r="F949" s="25" t="s">
        <v>74</v>
      </c>
      <c r="G949" s="26"/>
      <c r="H949" s="27"/>
      <c r="I949" s="27"/>
      <c r="J949" s="29">
        <v>1</v>
      </c>
      <c r="K949" s="30">
        <v>1672</v>
      </c>
      <c r="L949" s="30">
        <v>1678</v>
      </c>
      <c r="M949" s="240" t="str">
        <f>CONCATENATE(LEFT(K949,3),"0")</f>
        <v>1670</v>
      </c>
      <c r="N949" s="240" t="str">
        <f>CONCATENATE(LEFT(L949,3),"0")</f>
        <v>1670</v>
      </c>
      <c r="O949" s="30">
        <f>L949-K949+1</f>
        <v>7</v>
      </c>
      <c r="P949" s="27">
        <v>0</v>
      </c>
      <c r="Q949" s="27">
        <v>0</v>
      </c>
      <c r="R949" s="28"/>
      <c r="S949" s="28"/>
      <c r="T949" s="35" t="s">
        <v>103</v>
      </c>
      <c r="U949" s="104">
        <v>51.0167</v>
      </c>
      <c r="V949" s="124">
        <v>4.4667000000000003</v>
      </c>
      <c r="W949" s="32">
        <v>0</v>
      </c>
      <c r="X949" s="33">
        <v>0</v>
      </c>
      <c r="Y949" s="127">
        <v>0</v>
      </c>
      <c r="Z949" s="133"/>
      <c r="AA949" s="35"/>
      <c r="AB949" s="35"/>
      <c r="AC949" s="35"/>
      <c r="AD949" s="35"/>
      <c r="AE949" s="35"/>
      <c r="AF949" s="35"/>
      <c r="AG949" s="35"/>
      <c r="AH949" s="35"/>
      <c r="AI949" s="35"/>
      <c r="AJ949" s="35"/>
      <c r="AK949" s="35"/>
      <c r="AL949" s="35"/>
      <c r="AM949" s="35"/>
      <c r="AN949" s="127"/>
      <c r="AO949" s="38"/>
      <c r="AP949" s="39"/>
      <c r="AQ949" s="39"/>
      <c r="AR949" s="39"/>
      <c r="AS949" s="49"/>
      <c r="AT949" s="253"/>
      <c r="AU949" s="253"/>
      <c r="AV949" s="26"/>
      <c r="AW949" s="26"/>
      <c r="AX949" s="253" t="s">
        <v>40</v>
      </c>
      <c r="AY949" s="26">
        <v>1</v>
      </c>
      <c r="AZ949" s="197">
        <f>IF(AND(K949&lt;=1570,L949&gt;=1540),1,0)</f>
        <v>0</v>
      </c>
      <c r="BA949" s="197">
        <f>IF(AND(K949&lt;=1608,L949&gt;=1571),1,0)</f>
        <v>0</v>
      </c>
      <c r="BB949" s="197">
        <f>IF(AND(K949&lt;=1621,L949&gt;=1609),1,0)</f>
        <v>0</v>
      </c>
      <c r="BC949" s="197">
        <f>IF(AND(K949&lt;=1648,L949&gt;=1622),1,0)</f>
        <v>0</v>
      </c>
      <c r="BD949" s="197">
        <f>IF(AND(K949&lt;=1680,L949&gt;=1649),1,0)</f>
        <v>1</v>
      </c>
      <c r="BE949" s="189">
        <v>0</v>
      </c>
      <c r="BF949" s="189">
        <v>0</v>
      </c>
      <c r="BG949" s="189">
        <v>0</v>
      </c>
      <c r="BH949" s="189">
        <v>0</v>
      </c>
      <c r="BI949" s="189">
        <v>0</v>
      </c>
    </row>
    <row r="950" spans="1:61" customFormat="1" ht="15">
      <c r="A950" s="99" t="s">
        <v>440</v>
      </c>
      <c r="B950" s="111" t="s">
        <v>3944</v>
      </c>
      <c r="C950" s="243" t="s">
        <v>441</v>
      </c>
      <c r="D950" s="243" t="s">
        <v>4162</v>
      </c>
      <c r="E950" s="247">
        <v>2</v>
      </c>
      <c r="F950" s="25" t="s">
        <v>74</v>
      </c>
      <c r="G950" s="26"/>
      <c r="H950" s="27"/>
      <c r="I950" s="27"/>
      <c r="J950" s="29">
        <v>1</v>
      </c>
      <c r="K950" s="30">
        <v>1609</v>
      </c>
      <c r="L950" s="30">
        <v>1632</v>
      </c>
      <c r="M950" s="240" t="str">
        <f>CONCATENATE(LEFT(K950,3),"0")</f>
        <v>1600</v>
      </c>
      <c r="N950" s="240" t="str">
        <f>CONCATENATE(LEFT(L950,3),"0")</f>
        <v>1630</v>
      </c>
      <c r="O950" s="30">
        <f>L950-K950+1</f>
        <v>24</v>
      </c>
      <c r="P950" s="27">
        <v>1</v>
      </c>
      <c r="Q950" s="27">
        <v>0</v>
      </c>
      <c r="R950" s="28"/>
      <c r="S950" s="28"/>
      <c r="T950" s="35" t="s">
        <v>103</v>
      </c>
      <c r="U950" s="104">
        <v>51.0167</v>
      </c>
      <c r="V950" s="124">
        <v>4.4667000000000003</v>
      </c>
      <c r="W950" s="32">
        <v>0</v>
      </c>
      <c r="X950" s="33">
        <v>0</v>
      </c>
      <c r="Y950" s="127">
        <v>0</v>
      </c>
      <c r="Z950" s="133"/>
      <c r="AA950" s="35"/>
      <c r="AB950" s="35"/>
      <c r="AC950" s="35"/>
      <c r="AD950" s="35"/>
      <c r="AE950" s="35"/>
      <c r="AF950" s="35"/>
      <c r="AG950" s="35"/>
      <c r="AH950" s="35"/>
      <c r="AI950" s="35"/>
      <c r="AJ950" s="35"/>
      <c r="AK950" s="35"/>
      <c r="AL950" s="35"/>
      <c r="AM950" s="35"/>
      <c r="AN950" s="127"/>
      <c r="AO950" s="38"/>
      <c r="AP950" s="39"/>
      <c r="AQ950" s="39"/>
      <c r="AR950" s="39"/>
      <c r="AS950" s="49"/>
      <c r="AT950" s="253"/>
      <c r="AU950" s="253"/>
      <c r="AV950" s="26"/>
      <c r="AW950" s="26"/>
      <c r="AX950" s="253" t="s">
        <v>40</v>
      </c>
      <c r="AY950" s="26">
        <v>1</v>
      </c>
      <c r="AZ950" s="197">
        <f>IF(AND(K950&lt;=1570,L950&gt;=1540),1,0)</f>
        <v>0</v>
      </c>
      <c r="BA950" s="197">
        <f>IF(AND(K950&lt;=1608,L950&gt;=1571),1,0)</f>
        <v>0</v>
      </c>
      <c r="BB950" s="197">
        <f>IF(AND(K950&lt;=1621,L950&gt;=1609),1,0)</f>
        <v>1</v>
      </c>
      <c r="BC950" s="197">
        <f>IF(AND(K950&lt;=1648,L950&gt;=1622),1,0)</f>
        <v>1</v>
      </c>
      <c r="BD950" s="197">
        <f>IF(AND(K950&lt;=1680,L950&gt;=1649),1,0)</f>
        <v>0</v>
      </c>
      <c r="BE950" s="189">
        <v>0</v>
      </c>
      <c r="BF950" s="189">
        <v>0</v>
      </c>
      <c r="BG950" s="189">
        <v>0</v>
      </c>
      <c r="BH950" s="189">
        <v>0</v>
      </c>
      <c r="BI950" s="189">
        <v>0</v>
      </c>
    </row>
    <row r="951" spans="1:61" customFormat="1" ht="15">
      <c r="A951" s="99" t="s">
        <v>442</v>
      </c>
      <c r="B951" s="111" t="s">
        <v>3945</v>
      </c>
      <c r="C951" s="243" t="s">
        <v>443</v>
      </c>
      <c r="D951" s="243" t="s">
        <v>4162</v>
      </c>
      <c r="E951" s="247"/>
      <c r="F951" s="25" t="s">
        <v>43</v>
      </c>
      <c r="G951" s="26"/>
      <c r="H951" s="27"/>
      <c r="I951" s="27"/>
      <c r="J951" s="29">
        <v>0</v>
      </c>
      <c r="K951" s="28"/>
      <c r="L951" s="27">
        <f>AA951</f>
        <v>1557</v>
      </c>
      <c r="M951" s="240"/>
      <c r="N951" s="240" t="str">
        <f>CONCATENATE(LEFT(L951,3),"0")</f>
        <v>1550</v>
      </c>
      <c r="O951" s="30"/>
      <c r="P951" s="27">
        <v>0</v>
      </c>
      <c r="Q951" s="27">
        <v>0</v>
      </c>
      <c r="R951" s="28"/>
      <c r="S951" s="28"/>
      <c r="T951" s="35" t="s">
        <v>103</v>
      </c>
      <c r="U951" s="104">
        <v>51.0167</v>
      </c>
      <c r="V951" s="124">
        <v>4.4667000000000003</v>
      </c>
      <c r="W951" s="32">
        <v>0</v>
      </c>
      <c r="X951" s="33">
        <v>1</v>
      </c>
      <c r="Y951" s="127">
        <v>0</v>
      </c>
      <c r="Z951" s="133" t="str">
        <f>CONCATENATE(LEFT(AA951,3),"0")</f>
        <v>1550</v>
      </c>
      <c r="AA951" s="35">
        <v>1557</v>
      </c>
      <c r="AB951" s="35">
        <v>1571</v>
      </c>
      <c r="AC951" s="35" t="s">
        <v>63</v>
      </c>
      <c r="AD951" s="35"/>
      <c r="AE951" s="35"/>
      <c r="AF951" s="35"/>
      <c r="AG951" s="35"/>
      <c r="AH951" s="35"/>
      <c r="AI951" s="35"/>
      <c r="AJ951" s="35"/>
      <c r="AK951" s="35"/>
      <c r="AL951" s="35"/>
      <c r="AM951" s="35"/>
      <c r="AN951" s="252" t="str">
        <f>AC951</f>
        <v>Antwerp</v>
      </c>
      <c r="AO951" s="38"/>
      <c r="AP951" s="39"/>
      <c r="AQ951" s="39"/>
      <c r="AR951" s="39"/>
      <c r="AS951" s="49"/>
      <c r="AT951" s="253"/>
      <c r="AU951" s="253"/>
      <c r="AV951" s="26"/>
      <c r="AW951" s="26"/>
      <c r="AX951" s="253"/>
      <c r="AY951" s="26">
        <v>1</v>
      </c>
      <c r="AZ951" s="197">
        <f>IF(AND(K951&lt;=1570,L951&gt;=1540),1,0)</f>
        <v>1</v>
      </c>
      <c r="BA951" s="197">
        <f>IF(AND(K951&lt;=1608,L951&gt;=1571),1,0)</f>
        <v>0</v>
      </c>
      <c r="BB951" s="197">
        <f>IF(AND(K951&lt;=1621,L951&gt;=1609),1,0)</f>
        <v>0</v>
      </c>
      <c r="BC951" s="197">
        <f>IF(AND(K951&lt;=1648,L951&gt;=1622),1,0)</f>
        <v>0</v>
      </c>
      <c r="BD951" s="197">
        <f>IF(AND(K951&lt;=1680,L951&gt;=1649),1,0)</f>
        <v>0</v>
      </c>
      <c r="BE951" s="189">
        <v>1</v>
      </c>
      <c r="BF951" s="189">
        <v>0</v>
      </c>
      <c r="BG951" s="189">
        <v>0</v>
      </c>
      <c r="BH951" s="189">
        <v>0</v>
      </c>
      <c r="BI951" s="189">
        <v>0</v>
      </c>
    </row>
    <row r="952" spans="1:61" customFormat="1" ht="15">
      <c r="A952" s="99" t="s">
        <v>444</v>
      </c>
      <c r="B952" s="111" t="s">
        <v>3945</v>
      </c>
      <c r="C952" s="243" t="s">
        <v>445</v>
      </c>
      <c r="D952" s="243" t="s">
        <v>4162</v>
      </c>
      <c r="E952" s="247"/>
      <c r="F952" s="25" t="s">
        <v>43</v>
      </c>
      <c r="G952" s="26"/>
      <c r="H952" s="27"/>
      <c r="I952" s="27"/>
      <c r="J952" s="29">
        <v>0</v>
      </c>
      <c r="K952" s="28">
        <v>1545</v>
      </c>
      <c r="L952" s="28">
        <v>1548</v>
      </c>
      <c r="M952" s="240" t="str">
        <f>CONCATENATE(LEFT(K952,3),"0")</f>
        <v>1540</v>
      </c>
      <c r="N952" s="240" t="str">
        <f>CONCATENATE(LEFT(L952,3),"0")</f>
        <v>1540</v>
      </c>
      <c r="O952" s="30">
        <f>L952-K952+1</f>
        <v>4</v>
      </c>
      <c r="P952" s="27">
        <v>0</v>
      </c>
      <c r="Q952" s="27">
        <v>0</v>
      </c>
      <c r="R952" s="28"/>
      <c r="S952" s="28"/>
      <c r="T952" s="35" t="s">
        <v>103</v>
      </c>
      <c r="U952" s="104">
        <v>51.0167</v>
      </c>
      <c r="V952" s="124">
        <v>4.4667000000000003</v>
      </c>
      <c r="W952" s="32">
        <v>0</v>
      </c>
      <c r="X952" s="33">
        <v>0</v>
      </c>
      <c r="Y952" s="127">
        <v>0</v>
      </c>
      <c r="Z952" s="133"/>
      <c r="AA952" s="35"/>
      <c r="AB952" s="35"/>
      <c r="AC952" s="35"/>
      <c r="AD952" s="35"/>
      <c r="AE952" s="35"/>
      <c r="AF952" s="35"/>
      <c r="AG952" s="35"/>
      <c r="AH952" s="35"/>
      <c r="AI952" s="35"/>
      <c r="AJ952" s="35"/>
      <c r="AK952" s="35"/>
      <c r="AL952" s="35"/>
      <c r="AM952" s="35"/>
      <c r="AN952" s="127"/>
      <c r="AO952" s="38"/>
      <c r="AP952" s="39"/>
      <c r="AQ952" s="39"/>
      <c r="AR952" s="39"/>
      <c r="AS952" s="49"/>
      <c r="AT952" s="253"/>
      <c r="AU952" s="253"/>
      <c r="AV952" s="26"/>
      <c r="AW952" s="26"/>
      <c r="AX952" s="253"/>
      <c r="AY952" s="26">
        <v>1</v>
      </c>
      <c r="AZ952" s="197">
        <f>IF(AND(K952&lt;=1570,L952&gt;=1540),1,0)</f>
        <v>1</v>
      </c>
      <c r="BA952" s="197">
        <f>IF(AND(K952&lt;=1608,L952&gt;=1571),1,0)</f>
        <v>0</v>
      </c>
      <c r="BB952" s="197">
        <f>IF(AND(K952&lt;=1621,L952&gt;=1609),1,0)</f>
        <v>0</v>
      </c>
      <c r="BC952" s="197">
        <f>IF(AND(K952&lt;=1648,L952&gt;=1622),1,0)</f>
        <v>0</v>
      </c>
      <c r="BD952" s="197">
        <f>IF(AND(K952&lt;=1680,L952&gt;=1649),1,0)</f>
        <v>0</v>
      </c>
      <c r="BE952" s="189">
        <v>0</v>
      </c>
      <c r="BF952" s="189">
        <v>0</v>
      </c>
      <c r="BG952" s="189">
        <v>0</v>
      </c>
      <c r="BH952" s="189">
        <v>0</v>
      </c>
      <c r="BI952" s="189">
        <v>0</v>
      </c>
    </row>
    <row r="953" spans="1:61" customFormat="1" ht="15">
      <c r="A953" s="99" t="s">
        <v>446</v>
      </c>
      <c r="B953" s="111" t="s">
        <v>3946</v>
      </c>
      <c r="C953" s="243" t="s">
        <v>447</v>
      </c>
      <c r="D953" s="243" t="s">
        <v>4162</v>
      </c>
      <c r="E953" s="247">
        <v>1</v>
      </c>
      <c r="F953" s="25" t="s">
        <v>39</v>
      </c>
      <c r="G953" s="26"/>
      <c r="H953" s="27"/>
      <c r="I953" s="27"/>
      <c r="J953" s="29">
        <v>1</v>
      </c>
      <c r="K953" s="30">
        <v>1568</v>
      </c>
      <c r="L953" s="30">
        <v>1574</v>
      </c>
      <c r="M953" s="240" t="str">
        <f>CONCATENATE(LEFT(K953,3),"0")</f>
        <v>1560</v>
      </c>
      <c r="N953" s="240" t="str">
        <f>CONCATENATE(LEFT(L953,3),"0")</f>
        <v>1570</v>
      </c>
      <c r="O953" s="30">
        <f>L953-K953+1</f>
        <v>7</v>
      </c>
      <c r="P953" s="27">
        <v>0</v>
      </c>
      <c r="Q953" s="27">
        <v>0</v>
      </c>
      <c r="R953" s="28"/>
      <c r="S953" s="28"/>
      <c r="T953" s="35" t="s">
        <v>103</v>
      </c>
      <c r="U953" s="104">
        <v>51.0167</v>
      </c>
      <c r="V953" s="124">
        <v>4.4667000000000003</v>
      </c>
      <c r="W953" s="32">
        <v>0</v>
      </c>
      <c r="X953" s="33">
        <v>0</v>
      </c>
      <c r="Y953" s="127">
        <v>0</v>
      </c>
      <c r="Z953" s="133"/>
      <c r="AA953" s="35"/>
      <c r="AB953" s="35"/>
      <c r="AC953" s="35"/>
      <c r="AD953" s="35"/>
      <c r="AE953" s="35"/>
      <c r="AF953" s="35"/>
      <c r="AG953" s="35"/>
      <c r="AH953" s="35"/>
      <c r="AI953" s="35"/>
      <c r="AJ953" s="35"/>
      <c r="AK953" s="35"/>
      <c r="AL953" s="35"/>
      <c r="AM953" s="35"/>
      <c r="AN953" s="127"/>
      <c r="AO953" s="38"/>
      <c r="AP953" s="39"/>
      <c r="AQ953" s="39"/>
      <c r="AR953" s="39"/>
      <c r="AS953" s="49"/>
      <c r="AT953" s="253"/>
      <c r="AU953" s="253"/>
      <c r="AV953" s="26"/>
      <c r="AW953" s="26"/>
      <c r="AX953" s="253" t="s">
        <v>40</v>
      </c>
      <c r="AY953" s="26">
        <v>1</v>
      </c>
      <c r="AZ953" s="197">
        <f>IF(AND(K953&lt;=1570,L953&gt;=1540),1,0)</f>
        <v>1</v>
      </c>
      <c r="BA953" s="197">
        <f>IF(AND(K953&lt;=1608,L953&gt;=1571),1,0)</f>
        <v>1</v>
      </c>
      <c r="BB953" s="197">
        <f>IF(AND(K953&lt;=1621,L953&gt;=1609),1,0)</f>
        <v>0</v>
      </c>
      <c r="BC953" s="197">
        <f>IF(AND(K953&lt;=1648,L953&gt;=1622),1,0)</f>
        <v>0</v>
      </c>
      <c r="BD953" s="197">
        <f>IF(AND(K953&lt;=1680,L953&gt;=1649),1,0)</f>
        <v>0</v>
      </c>
      <c r="BE953" s="189">
        <v>0</v>
      </c>
      <c r="BF953" s="189">
        <v>0</v>
      </c>
      <c r="BG953" s="189">
        <v>0</v>
      </c>
      <c r="BH953" s="189">
        <v>0</v>
      </c>
      <c r="BI953" s="189">
        <v>0</v>
      </c>
    </row>
    <row r="954" spans="1:61" customFormat="1" ht="15">
      <c r="A954" s="99" t="s">
        <v>448</v>
      </c>
      <c r="B954" s="111" t="s">
        <v>3947</v>
      </c>
      <c r="C954" s="243" t="s">
        <v>449</v>
      </c>
      <c r="D954" s="243" t="s">
        <v>4162</v>
      </c>
      <c r="E954" s="247"/>
      <c r="F954" s="25" t="s">
        <v>43</v>
      </c>
      <c r="G954" s="71"/>
      <c r="H954" s="27"/>
      <c r="I954" s="27"/>
      <c r="J954" s="29">
        <v>0</v>
      </c>
      <c r="K954" s="27">
        <v>1588</v>
      </c>
      <c r="L954" s="27">
        <v>1607</v>
      </c>
      <c r="M954" s="240" t="str">
        <f>CONCATENATE(LEFT(K954,3),"0")</f>
        <v>1580</v>
      </c>
      <c r="N954" s="240" t="str">
        <f>CONCATENATE(LEFT(L954,3),"0")</f>
        <v>1600</v>
      </c>
      <c r="O954" s="30">
        <f>L954-K954+1</f>
        <v>20</v>
      </c>
      <c r="P954" s="27">
        <v>0</v>
      </c>
      <c r="Q954" s="27">
        <v>0</v>
      </c>
      <c r="R954" s="28"/>
      <c r="S954" s="28"/>
      <c r="T954" s="35" t="s">
        <v>103</v>
      </c>
      <c r="U954" s="104">
        <v>51.0167</v>
      </c>
      <c r="V954" s="124">
        <v>4.4667000000000003</v>
      </c>
      <c r="W954" s="32">
        <v>1</v>
      </c>
      <c r="X954" s="33">
        <v>1</v>
      </c>
      <c r="Y954" s="127">
        <v>0</v>
      </c>
      <c r="Z954" s="133" t="str">
        <f>CONCATENATE(LEFT(AA954,3),"0")</f>
        <v>1600</v>
      </c>
      <c r="AA954" s="35">
        <v>1607</v>
      </c>
      <c r="AB954" s="35"/>
      <c r="AC954" s="35" t="s">
        <v>63</v>
      </c>
      <c r="AD954" s="35"/>
      <c r="AE954" s="35"/>
      <c r="AF954" s="35"/>
      <c r="AG954" s="35"/>
      <c r="AH954" s="35"/>
      <c r="AI954" s="35"/>
      <c r="AJ954" s="35"/>
      <c r="AK954" s="35"/>
      <c r="AL954" s="35"/>
      <c r="AM954" s="35"/>
      <c r="AN954" s="252" t="str">
        <f>AC954</f>
        <v>Antwerp</v>
      </c>
      <c r="AO954" s="38">
        <v>1</v>
      </c>
      <c r="AP954" s="49" t="s">
        <v>110</v>
      </c>
      <c r="AQ954" s="49"/>
      <c r="AR954" s="49"/>
      <c r="AS954" s="49"/>
      <c r="AT954" s="254"/>
      <c r="AU954" s="254"/>
      <c r="AV954" s="71"/>
      <c r="AW954" s="71"/>
      <c r="AX954" s="253" t="s">
        <v>450</v>
      </c>
      <c r="AY954" s="26">
        <v>1</v>
      </c>
      <c r="AZ954" s="197">
        <f>IF(AND(K954&lt;=1570,L954&gt;=1540),1,0)</f>
        <v>0</v>
      </c>
      <c r="BA954" s="197">
        <f>IF(AND(K954&lt;=1608,L954&gt;=1571),1,0)</f>
        <v>1</v>
      </c>
      <c r="BB954" s="197">
        <f>IF(AND(K954&lt;=1621,L954&gt;=1609),1,0)</f>
        <v>0</v>
      </c>
      <c r="BC954" s="197">
        <f>IF(AND(K954&lt;=1648,L954&gt;=1622),1,0)</f>
        <v>0</v>
      </c>
      <c r="BD954" s="197">
        <f>IF(AND(K954&lt;=1680,L954&gt;=1649),1,0)</f>
        <v>0</v>
      </c>
      <c r="BE954" s="189">
        <v>0</v>
      </c>
      <c r="BF954" s="189">
        <v>1</v>
      </c>
      <c r="BG954" s="189">
        <v>0</v>
      </c>
      <c r="BH954" s="189">
        <v>0</v>
      </c>
      <c r="BI954" s="189">
        <v>0</v>
      </c>
    </row>
    <row r="955" spans="1:61" customFormat="1" ht="15">
      <c r="A955" s="99" t="s">
        <v>451</v>
      </c>
      <c r="B955" s="111" t="s">
        <v>3948</v>
      </c>
      <c r="C955" s="243" t="s">
        <v>452</v>
      </c>
      <c r="D955" s="243" t="s">
        <v>4162</v>
      </c>
      <c r="E955" s="247">
        <v>4</v>
      </c>
      <c r="F955" s="25" t="s">
        <v>43</v>
      </c>
      <c r="G955" s="26"/>
      <c r="H955" s="27"/>
      <c r="I955" s="27"/>
      <c r="J955" s="29">
        <v>1</v>
      </c>
      <c r="K955" s="30">
        <v>1586</v>
      </c>
      <c r="L955" s="30">
        <v>1604</v>
      </c>
      <c r="M955" s="240" t="str">
        <f>CONCATENATE(LEFT(K955,3),"0")</f>
        <v>1580</v>
      </c>
      <c r="N955" s="240" t="str">
        <f>CONCATENATE(LEFT(L955,3),"0")</f>
        <v>1600</v>
      </c>
      <c r="O955" s="30">
        <f>L955-K955+1</f>
        <v>19</v>
      </c>
      <c r="P955" s="27">
        <v>0</v>
      </c>
      <c r="Q955" s="27">
        <v>0</v>
      </c>
      <c r="R955" s="28"/>
      <c r="S955" s="28"/>
      <c r="T955" s="35" t="s">
        <v>103</v>
      </c>
      <c r="U955" s="104">
        <v>51.0167</v>
      </c>
      <c r="V955" s="124">
        <v>4.4667000000000003</v>
      </c>
      <c r="W955" s="32">
        <v>0</v>
      </c>
      <c r="X955" s="33">
        <v>0</v>
      </c>
      <c r="Y955" s="127">
        <v>0</v>
      </c>
      <c r="Z955" s="133"/>
      <c r="AA955" s="35"/>
      <c r="AB955" s="35"/>
      <c r="AC955" s="35"/>
      <c r="AD955" s="35"/>
      <c r="AE955" s="35"/>
      <c r="AF955" s="35"/>
      <c r="AG955" s="35"/>
      <c r="AH955" s="35"/>
      <c r="AI955" s="35"/>
      <c r="AJ955" s="35"/>
      <c r="AK955" s="35"/>
      <c r="AL955" s="35"/>
      <c r="AM955" s="35"/>
      <c r="AN955" s="127"/>
      <c r="AO955" s="38"/>
      <c r="AP955" s="39"/>
      <c r="AQ955" s="39"/>
      <c r="AR955" s="39"/>
      <c r="AS955" s="49"/>
      <c r="AT955" s="253"/>
      <c r="AU955" s="253"/>
      <c r="AV955" s="26"/>
      <c r="AW955" s="26"/>
      <c r="AX955" s="253" t="s">
        <v>40</v>
      </c>
      <c r="AY955" s="26">
        <v>1</v>
      </c>
      <c r="AZ955" s="197">
        <f>IF(AND(K955&lt;=1570,L955&gt;=1540),1,0)</f>
        <v>0</v>
      </c>
      <c r="BA955" s="197">
        <f>IF(AND(K955&lt;=1608,L955&gt;=1571),1,0)</f>
        <v>1</v>
      </c>
      <c r="BB955" s="197">
        <f>IF(AND(K955&lt;=1621,L955&gt;=1609),1,0)</f>
        <v>0</v>
      </c>
      <c r="BC955" s="197">
        <f>IF(AND(K955&lt;=1648,L955&gt;=1622),1,0)</f>
        <v>0</v>
      </c>
      <c r="BD955" s="197">
        <f>IF(AND(K955&lt;=1680,L955&gt;=1649),1,0)</f>
        <v>0</v>
      </c>
      <c r="BE955" s="189">
        <v>0</v>
      </c>
      <c r="BF955" s="189">
        <v>0</v>
      </c>
      <c r="BG955" s="189">
        <v>0</v>
      </c>
      <c r="BH955" s="189">
        <v>0</v>
      </c>
      <c r="BI955" s="189">
        <v>0</v>
      </c>
    </row>
    <row r="956" spans="1:61" customFormat="1" ht="15">
      <c r="A956" s="99" t="s">
        <v>453</v>
      </c>
      <c r="B956" s="111" t="s">
        <v>2645</v>
      </c>
      <c r="C956" s="243" t="s">
        <v>454</v>
      </c>
      <c r="D956" s="243" t="s">
        <v>4162</v>
      </c>
      <c r="E956" s="247">
        <v>1</v>
      </c>
      <c r="F956" s="25" t="s">
        <v>344</v>
      </c>
      <c r="G956" s="26"/>
      <c r="H956" s="27"/>
      <c r="I956" s="27"/>
      <c r="J956" s="29">
        <v>1</v>
      </c>
      <c r="K956" s="30">
        <v>1615</v>
      </c>
      <c r="L956" s="30">
        <v>1621</v>
      </c>
      <c r="M956" s="240" t="str">
        <f>CONCATENATE(LEFT(K956,3),"0")</f>
        <v>1610</v>
      </c>
      <c r="N956" s="240" t="str">
        <f>CONCATENATE(LEFT(L956,3),"0")</f>
        <v>1620</v>
      </c>
      <c r="O956" s="30">
        <f>L956-K956+1</f>
        <v>7</v>
      </c>
      <c r="P956" s="27">
        <v>1</v>
      </c>
      <c r="Q956" s="27">
        <v>1</v>
      </c>
      <c r="R956" s="28"/>
      <c r="S956" s="28"/>
      <c r="T956" s="35" t="s">
        <v>103</v>
      </c>
      <c r="U956" s="104">
        <v>51.0167</v>
      </c>
      <c r="V956" s="124">
        <v>4.4667000000000003</v>
      </c>
      <c r="W956" s="32">
        <v>0</v>
      </c>
      <c r="X956" s="33">
        <v>0</v>
      </c>
      <c r="Y956" s="127">
        <v>0</v>
      </c>
      <c r="Z956" s="133"/>
      <c r="AA956" s="35"/>
      <c r="AB956" s="35"/>
      <c r="AC956" s="35"/>
      <c r="AD956" s="35"/>
      <c r="AE956" s="35"/>
      <c r="AF956" s="35"/>
      <c r="AG956" s="35"/>
      <c r="AH956" s="35"/>
      <c r="AI956" s="35"/>
      <c r="AJ956" s="35"/>
      <c r="AK956" s="35"/>
      <c r="AL956" s="35"/>
      <c r="AM956" s="35"/>
      <c r="AN956" s="127"/>
      <c r="AO956" s="38"/>
      <c r="AP956" s="39"/>
      <c r="AQ956" s="39"/>
      <c r="AR956" s="39"/>
      <c r="AS956" s="49"/>
      <c r="AT956" s="253"/>
      <c r="AU956" s="253"/>
      <c r="AV956" s="26"/>
      <c r="AW956" s="26"/>
      <c r="AX956" s="253" t="s">
        <v>40</v>
      </c>
      <c r="AY956" s="26">
        <v>1</v>
      </c>
      <c r="AZ956" s="197">
        <f>IF(AND(K956&lt;=1570,L956&gt;=1540),1,0)</f>
        <v>0</v>
      </c>
      <c r="BA956" s="197">
        <f>IF(AND(K956&lt;=1608,L956&gt;=1571),1,0)</f>
        <v>0</v>
      </c>
      <c r="BB956" s="197">
        <f>IF(AND(K956&lt;=1621,L956&gt;=1609),1,0)</f>
        <v>1</v>
      </c>
      <c r="BC956" s="197">
        <f>IF(AND(K956&lt;=1648,L956&gt;=1622),1,0)</f>
        <v>0</v>
      </c>
      <c r="BD956" s="197">
        <f>IF(AND(K956&lt;=1680,L956&gt;=1649),1,0)</f>
        <v>0</v>
      </c>
      <c r="BE956" s="189">
        <v>0</v>
      </c>
      <c r="BF956" s="189">
        <v>0</v>
      </c>
      <c r="BG956" s="189">
        <v>0</v>
      </c>
      <c r="BH956" s="189">
        <v>0</v>
      </c>
      <c r="BI956" s="189">
        <v>0</v>
      </c>
    </row>
    <row r="957" spans="1:61" customFormat="1" ht="15">
      <c r="A957" s="111" t="s">
        <v>455</v>
      </c>
      <c r="B957" s="111" t="s">
        <v>2213</v>
      </c>
      <c r="C957" s="243" t="s">
        <v>456</v>
      </c>
      <c r="D957" s="243" t="s">
        <v>4162</v>
      </c>
      <c r="E957" s="247">
        <v>5</v>
      </c>
      <c r="F957" s="25" t="s">
        <v>43</v>
      </c>
      <c r="G957" s="51"/>
      <c r="H957" s="52"/>
      <c r="I957" s="52"/>
      <c r="J957" s="29">
        <v>1</v>
      </c>
      <c r="K957" s="30">
        <v>1556</v>
      </c>
      <c r="L957" s="61">
        <v>1588</v>
      </c>
      <c r="M957" s="240" t="str">
        <f>CONCATENATE(LEFT(K957,3),"0")</f>
        <v>1550</v>
      </c>
      <c r="N957" s="240" t="str">
        <f>CONCATENATE(LEFT(L957,3),"0")</f>
        <v>1580</v>
      </c>
      <c r="O957" s="30">
        <f>L957-K957+1</f>
        <v>33</v>
      </c>
      <c r="P957" s="27">
        <v>0</v>
      </c>
      <c r="Q957" s="27">
        <v>0</v>
      </c>
      <c r="R957" s="61"/>
      <c r="S957" s="61">
        <v>1588</v>
      </c>
      <c r="T957" s="35" t="s">
        <v>103</v>
      </c>
      <c r="U957" s="104">
        <v>51.0167</v>
      </c>
      <c r="V957" s="124">
        <v>4.4667000000000003</v>
      </c>
      <c r="W957" s="32">
        <v>0</v>
      </c>
      <c r="X957" s="33">
        <v>0</v>
      </c>
      <c r="Y957" s="127">
        <v>0</v>
      </c>
      <c r="Z957" s="133"/>
      <c r="AA957" s="62"/>
      <c r="AB957" s="62"/>
      <c r="AC957" s="62"/>
      <c r="AD957" s="62"/>
      <c r="AE957" s="62"/>
      <c r="AF957" s="62"/>
      <c r="AG957" s="62"/>
      <c r="AH957" s="62"/>
      <c r="AI957" s="62"/>
      <c r="AJ957" s="35"/>
      <c r="AK957" s="35"/>
      <c r="AL957" s="35"/>
      <c r="AM957" s="35"/>
      <c r="AN957" s="127"/>
      <c r="AO957" s="38"/>
      <c r="AP957" s="39"/>
      <c r="AQ957" s="39"/>
      <c r="AR957" s="39"/>
      <c r="AS957" s="49"/>
      <c r="AT957" s="253"/>
      <c r="AU957" s="253"/>
      <c r="AV957" s="26"/>
      <c r="AW957" s="26"/>
      <c r="AX957" s="253" t="s">
        <v>457</v>
      </c>
      <c r="AY957" s="26">
        <v>1</v>
      </c>
      <c r="AZ957" s="197">
        <f>IF(AND(K957&lt;=1570,L957&gt;=1540),1,0)</f>
        <v>1</v>
      </c>
      <c r="BA957" s="197">
        <f>IF(AND(K957&lt;=1608,L957&gt;=1571),1,0)</f>
        <v>1</v>
      </c>
      <c r="BB957" s="197">
        <f>IF(AND(K957&lt;=1621,L957&gt;=1609),1,0)</f>
        <v>0</v>
      </c>
      <c r="BC957" s="197">
        <f>IF(AND(K957&lt;=1648,L957&gt;=1622),1,0)</f>
        <v>0</v>
      </c>
      <c r="BD957" s="197">
        <f>IF(AND(K957&lt;=1680,L957&gt;=1649),1,0)</f>
        <v>0</v>
      </c>
      <c r="BE957" s="189">
        <v>0</v>
      </c>
      <c r="BF957" s="189">
        <v>0</v>
      </c>
      <c r="BG957" s="189">
        <v>0</v>
      </c>
      <c r="BH957" s="189">
        <v>0</v>
      </c>
      <c r="BI957" s="189">
        <v>0</v>
      </c>
    </row>
    <row r="958" spans="1:61" customFormat="1" ht="15">
      <c r="A958" s="99" t="s">
        <v>458</v>
      </c>
      <c r="B958" s="111" t="s">
        <v>3949</v>
      </c>
      <c r="C958" s="243" t="s">
        <v>459</v>
      </c>
      <c r="D958" s="243" t="s">
        <v>4162</v>
      </c>
      <c r="E958" s="247">
        <v>1</v>
      </c>
      <c r="F958" s="25" t="s">
        <v>43</v>
      </c>
      <c r="G958" s="26"/>
      <c r="H958" s="27"/>
      <c r="I958" s="27"/>
      <c r="J958" s="29">
        <v>1</v>
      </c>
      <c r="K958" s="30">
        <v>1557</v>
      </c>
      <c r="L958" s="27">
        <v>1570</v>
      </c>
      <c r="M958" s="240" t="str">
        <f>CONCATENATE(LEFT(K958,3),"0")</f>
        <v>1550</v>
      </c>
      <c r="N958" s="240" t="str">
        <f>CONCATENATE(LEFT(L958,3),"0")</f>
        <v>1570</v>
      </c>
      <c r="O958" s="30">
        <f>L958-K958+1</f>
        <v>14</v>
      </c>
      <c r="P958" s="27">
        <v>0</v>
      </c>
      <c r="Q958" s="27">
        <v>0</v>
      </c>
      <c r="R958" s="28">
        <v>1527</v>
      </c>
      <c r="S958" s="28">
        <v>1580</v>
      </c>
      <c r="T958" s="35" t="s">
        <v>103</v>
      </c>
      <c r="U958" s="104">
        <v>51.0167</v>
      </c>
      <c r="V958" s="124">
        <v>4.4667000000000003</v>
      </c>
      <c r="W958" s="32">
        <v>1</v>
      </c>
      <c r="X958" s="33">
        <v>1</v>
      </c>
      <c r="Y958" s="127">
        <v>0</v>
      </c>
      <c r="Z958" s="133" t="str">
        <f>CONCATENATE(LEFT(AA958,3),"0")</f>
        <v>1570</v>
      </c>
      <c r="AA958" s="35">
        <v>1570</v>
      </c>
      <c r="AB958" s="35">
        <v>1570</v>
      </c>
      <c r="AC958" s="35" t="s">
        <v>460</v>
      </c>
      <c r="AD958" s="35">
        <v>1570</v>
      </c>
      <c r="AE958" s="35">
        <v>1580</v>
      </c>
      <c r="AF958" s="35" t="s">
        <v>461</v>
      </c>
      <c r="AG958" s="35"/>
      <c r="AH958" s="35"/>
      <c r="AI958" s="35"/>
      <c r="AJ958" s="35"/>
      <c r="AK958" s="35"/>
      <c r="AL958" s="35"/>
      <c r="AM958" s="35"/>
      <c r="AN958" s="252" t="str">
        <f>AF958</f>
        <v>Denmark</v>
      </c>
      <c r="AO958" s="38"/>
      <c r="AP958" s="39"/>
      <c r="AQ958" s="39"/>
      <c r="AR958" s="39"/>
      <c r="AS958" s="49"/>
      <c r="AT958" s="253"/>
      <c r="AU958" s="253"/>
      <c r="AV958" s="26"/>
      <c r="AW958" s="26"/>
      <c r="AX958" s="253" t="s">
        <v>40</v>
      </c>
      <c r="AY958" s="26">
        <v>1</v>
      </c>
      <c r="AZ958" s="197">
        <f>IF(AND(K958&lt;=1570,L958&gt;=1540),1,0)</f>
        <v>1</v>
      </c>
      <c r="BA958" s="197">
        <f>IF(AND(K958&lt;=1608,L958&gt;=1571),1,0)</f>
        <v>0</v>
      </c>
      <c r="BB958" s="197">
        <f>IF(AND(K958&lt;=1621,L958&gt;=1609),1,0)</f>
        <v>0</v>
      </c>
      <c r="BC958" s="197">
        <f>IF(AND(K958&lt;=1648,L958&gt;=1622),1,0)</f>
        <v>0</v>
      </c>
      <c r="BD958" s="197">
        <f>IF(AND(K958&lt;=1680,L958&gt;=1649),1,0)</f>
        <v>0</v>
      </c>
      <c r="BE958" s="189">
        <v>1</v>
      </c>
      <c r="BF958" s="189">
        <v>0</v>
      </c>
      <c r="BG958" s="189">
        <v>0</v>
      </c>
      <c r="BH958" s="189">
        <v>0</v>
      </c>
      <c r="BI958" s="189">
        <v>0</v>
      </c>
    </row>
    <row r="959" spans="1:61" customFormat="1" ht="15">
      <c r="A959" s="99" t="s">
        <v>462</v>
      </c>
      <c r="B959" s="111" t="s">
        <v>3950</v>
      </c>
      <c r="C959" s="243" t="s">
        <v>463</v>
      </c>
      <c r="D959" s="243" t="s">
        <v>4162</v>
      </c>
      <c r="E959" s="247">
        <v>1</v>
      </c>
      <c r="F959" s="25" t="s">
        <v>43</v>
      </c>
      <c r="G959" s="26"/>
      <c r="H959" s="27"/>
      <c r="I959" s="27"/>
      <c r="J959" s="29">
        <v>1</v>
      </c>
      <c r="K959" s="30">
        <v>1612</v>
      </c>
      <c r="L959" s="30">
        <v>1618</v>
      </c>
      <c r="M959" s="240" t="str">
        <f>CONCATENATE(LEFT(K959,3),"0")</f>
        <v>1610</v>
      </c>
      <c r="N959" s="240" t="str">
        <f>CONCATENATE(LEFT(L959,3),"0")</f>
        <v>1610</v>
      </c>
      <c r="O959" s="30">
        <f>L959-K959+1</f>
        <v>7</v>
      </c>
      <c r="P959" s="27">
        <v>0</v>
      </c>
      <c r="Q959" s="27">
        <v>0</v>
      </c>
      <c r="R959" s="28"/>
      <c r="S959" s="28"/>
      <c r="T959" s="35" t="s">
        <v>103</v>
      </c>
      <c r="U959" s="104">
        <v>51.0167</v>
      </c>
      <c r="V959" s="124">
        <v>4.4667000000000003</v>
      </c>
      <c r="W959" s="32">
        <v>0</v>
      </c>
      <c r="X959" s="33">
        <v>0</v>
      </c>
      <c r="Y959" s="127">
        <v>0</v>
      </c>
      <c r="Z959" s="133"/>
      <c r="AA959" s="35"/>
      <c r="AB959" s="35"/>
      <c r="AC959" s="35"/>
      <c r="AD959" s="35"/>
      <c r="AE959" s="35"/>
      <c r="AF959" s="35"/>
      <c r="AG959" s="35"/>
      <c r="AH959" s="35"/>
      <c r="AI959" s="35"/>
      <c r="AJ959" s="35"/>
      <c r="AK959" s="35"/>
      <c r="AL959" s="35"/>
      <c r="AM959" s="35"/>
      <c r="AN959" s="127"/>
      <c r="AO959" s="38"/>
      <c r="AP959" s="39"/>
      <c r="AQ959" s="39"/>
      <c r="AR959" s="39"/>
      <c r="AS959" s="49"/>
      <c r="AT959" s="253"/>
      <c r="AU959" s="253"/>
      <c r="AV959" s="26"/>
      <c r="AW959" s="26"/>
      <c r="AX959" s="253" t="s">
        <v>40</v>
      </c>
      <c r="AY959" s="26">
        <v>1</v>
      </c>
      <c r="AZ959" s="197">
        <f>IF(AND(K959&lt;=1570,L959&gt;=1540),1,0)</f>
        <v>0</v>
      </c>
      <c r="BA959" s="197">
        <f>IF(AND(K959&lt;=1608,L959&gt;=1571),1,0)</f>
        <v>0</v>
      </c>
      <c r="BB959" s="197">
        <f>IF(AND(K959&lt;=1621,L959&gt;=1609),1,0)</f>
        <v>1</v>
      </c>
      <c r="BC959" s="197">
        <f>IF(AND(K959&lt;=1648,L959&gt;=1622),1,0)</f>
        <v>0</v>
      </c>
      <c r="BD959" s="197">
        <f>IF(AND(K959&lt;=1680,L959&gt;=1649),1,0)</f>
        <v>0</v>
      </c>
      <c r="BE959" s="189">
        <v>0</v>
      </c>
      <c r="BF959" s="189">
        <v>0</v>
      </c>
      <c r="BG959" s="189">
        <v>0</v>
      </c>
      <c r="BH959" s="189">
        <v>0</v>
      </c>
      <c r="BI959" s="189">
        <v>0</v>
      </c>
    </row>
    <row r="960" spans="1:61" customFormat="1" ht="15">
      <c r="A960" s="99" t="s">
        <v>464</v>
      </c>
      <c r="B960" s="111" t="s">
        <v>3708</v>
      </c>
      <c r="C960" s="243" t="s">
        <v>465</v>
      </c>
      <c r="D960" s="243" t="s">
        <v>4162</v>
      </c>
      <c r="E960" s="247">
        <v>1</v>
      </c>
      <c r="F960" s="25" t="s">
        <v>43</v>
      </c>
      <c r="G960" s="26"/>
      <c r="H960" s="27"/>
      <c r="I960" s="27"/>
      <c r="J960" s="29">
        <v>1</v>
      </c>
      <c r="K960" s="30">
        <v>1609</v>
      </c>
      <c r="L960" s="30">
        <v>1615</v>
      </c>
      <c r="M960" s="240" t="str">
        <f>CONCATENATE(LEFT(K960,3),"0")</f>
        <v>1600</v>
      </c>
      <c r="N960" s="240" t="str">
        <f>CONCATENATE(LEFT(L960,3),"0")</f>
        <v>1610</v>
      </c>
      <c r="O960" s="30">
        <f>L960-K960+1</f>
        <v>7</v>
      </c>
      <c r="P960" s="27">
        <v>0</v>
      </c>
      <c r="Q960" s="27">
        <v>0</v>
      </c>
      <c r="R960" s="28"/>
      <c r="S960" s="28"/>
      <c r="T960" s="35" t="s">
        <v>103</v>
      </c>
      <c r="U960" s="104">
        <v>51.0167</v>
      </c>
      <c r="V960" s="124">
        <v>4.4667000000000003</v>
      </c>
      <c r="W960" s="32">
        <v>0</v>
      </c>
      <c r="X960" s="33">
        <v>0</v>
      </c>
      <c r="Y960" s="127">
        <v>0</v>
      </c>
      <c r="Z960" s="133"/>
      <c r="AA960" s="35"/>
      <c r="AB960" s="35"/>
      <c r="AC960" s="35"/>
      <c r="AD960" s="35"/>
      <c r="AE960" s="35"/>
      <c r="AF960" s="35"/>
      <c r="AG960" s="35"/>
      <c r="AH960" s="35"/>
      <c r="AI960" s="35"/>
      <c r="AJ960" s="35"/>
      <c r="AK960" s="35"/>
      <c r="AL960" s="35"/>
      <c r="AM960" s="35"/>
      <c r="AN960" s="127"/>
      <c r="AO960" s="38"/>
      <c r="AP960" s="39"/>
      <c r="AQ960" s="39"/>
      <c r="AR960" s="39"/>
      <c r="AS960" s="49"/>
      <c r="AT960" s="253"/>
      <c r="AU960" s="253"/>
      <c r="AV960" s="26"/>
      <c r="AW960" s="26"/>
      <c r="AX960" s="253" t="s">
        <v>40</v>
      </c>
      <c r="AY960" s="26">
        <v>1</v>
      </c>
      <c r="AZ960" s="197">
        <f>IF(AND(K960&lt;=1570,L960&gt;=1540),1,0)</f>
        <v>0</v>
      </c>
      <c r="BA960" s="197">
        <f>IF(AND(K960&lt;=1608,L960&gt;=1571),1,0)</f>
        <v>0</v>
      </c>
      <c r="BB960" s="197">
        <f>IF(AND(K960&lt;=1621,L960&gt;=1609),1,0)</f>
        <v>1</v>
      </c>
      <c r="BC960" s="197">
        <f>IF(AND(K960&lt;=1648,L960&gt;=1622),1,0)</f>
        <v>0</v>
      </c>
      <c r="BD960" s="197">
        <f>IF(AND(K960&lt;=1680,L960&gt;=1649),1,0)</f>
        <v>0</v>
      </c>
      <c r="BE960" s="189">
        <v>0</v>
      </c>
      <c r="BF960" s="189">
        <v>0</v>
      </c>
      <c r="BG960" s="189">
        <v>0</v>
      </c>
      <c r="BH960" s="189">
        <v>0</v>
      </c>
      <c r="BI960" s="189">
        <v>0</v>
      </c>
    </row>
    <row r="961" spans="1:61" customFormat="1" ht="15">
      <c r="A961" s="99" t="s">
        <v>466</v>
      </c>
      <c r="B961" s="111" t="s">
        <v>3708</v>
      </c>
      <c r="C961" s="243" t="s">
        <v>467</v>
      </c>
      <c r="D961" s="243" t="s">
        <v>4162</v>
      </c>
      <c r="E961" s="247"/>
      <c r="F961" s="25" t="s">
        <v>43</v>
      </c>
      <c r="G961" s="71"/>
      <c r="H961" s="27"/>
      <c r="I961" s="27"/>
      <c r="J961" s="29">
        <v>0</v>
      </c>
      <c r="K961" s="87">
        <v>1679</v>
      </c>
      <c r="L961" s="87">
        <v>1679</v>
      </c>
      <c r="M961" s="240" t="str">
        <f>CONCATENATE(LEFT(K961,3),"0")</f>
        <v>1670</v>
      </c>
      <c r="N961" s="240" t="str">
        <f>CONCATENATE(LEFT(L961,3),"0")</f>
        <v>1670</v>
      </c>
      <c r="O961" s="30">
        <f>L961-K961+1</f>
        <v>1</v>
      </c>
      <c r="P961" s="27">
        <v>0</v>
      </c>
      <c r="Q961" s="27">
        <v>0</v>
      </c>
      <c r="R961" s="28"/>
      <c r="S961" s="28"/>
      <c r="T961" s="35" t="s">
        <v>103</v>
      </c>
      <c r="U961" s="104">
        <v>51.0167</v>
      </c>
      <c r="V961" s="124">
        <v>4.4667000000000003</v>
      </c>
      <c r="W961" s="32">
        <v>0</v>
      </c>
      <c r="X961" s="33">
        <v>0</v>
      </c>
      <c r="Y961" s="127">
        <v>0</v>
      </c>
      <c r="Z961" s="133"/>
      <c r="AA961" s="35"/>
      <c r="AB961" s="35"/>
      <c r="AC961" s="35"/>
      <c r="AD961" s="35"/>
      <c r="AE961" s="35"/>
      <c r="AF961" s="35"/>
      <c r="AG961" s="35"/>
      <c r="AH961" s="35"/>
      <c r="AI961" s="35"/>
      <c r="AJ961" s="35"/>
      <c r="AK961" s="35"/>
      <c r="AL961" s="35"/>
      <c r="AM961" s="35"/>
      <c r="AN961" s="127"/>
      <c r="AO961" s="38">
        <v>1</v>
      </c>
      <c r="AP961" s="49" t="s">
        <v>110</v>
      </c>
      <c r="AQ961" s="49"/>
      <c r="AR961" s="49"/>
      <c r="AS961" s="49"/>
      <c r="AT961" s="254"/>
      <c r="AU961" s="254"/>
      <c r="AV961" s="71"/>
      <c r="AW961" s="71"/>
      <c r="AX961" s="253" t="s">
        <v>450</v>
      </c>
      <c r="AY961" s="26">
        <v>1</v>
      </c>
      <c r="AZ961" s="197">
        <f>IF(AND(K961&lt;=1570,L961&gt;=1540),1,0)</f>
        <v>0</v>
      </c>
      <c r="BA961" s="197">
        <f>IF(AND(K961&lt;=1608,L961&gt;=1571),1,0)</f>
        <v>0</v>
      </c>
      <c r="BB961" s="197">
        <f>IF(AND(K961&lt;=1621,L961&gt;=1609),1,0)</f>
        <v>0</v>
      </c>
      <c r="BC961" s="197">
        <f>IF(AND(K961&lt;=1648,L961&gt;=1622),1,0)</f>
        <v>0</v>
      </c>
      <c r="BD961" s="197">
        <f>IF(AND(K961&lt;=1680,L961&gt;=1649),1,0)</f>
        <v>1</v>
      </c>
      <c r="BE961" s="189">
        <v>0</v>
      </c>
      <c r="BF961" s="189">
        <v>0</v>
      </c>
      <c r="BG961" s="189">
        <v>0</v>
      </c>
      <c r="BH961" s="189">
        <v>0</v>
      </c>
      <c r="BI961" s="189">
        <v>0</v>
      </c>
    </row>
    <row r="962" spans="1:61" customFormat="1" ht="15">
      <c r="A962" s="99" t="s">
        <v>468</v>
      </c>
      <c r="B962" s="111" t="s">
        <v>3708</v>
      </c>
      <c r="C962" s="243" t="s">
        <v>469</v>
      </c>
      <c r="D962" s="243" t="s">
        <v>4162</v>
      </c>
      <c r="E962" s="247"/>
      <c r="F962" s="25" t="s">
        <v>43</v>
      </c>
      <c r="G962" s="71"/>
      <c r="H962" s="27">
        <v>1</v>
      </c>
      <c r="I962" s="27"/>
      <c r="J962" s="29">
        <v>0</v>
      </c>
      <c r="K962" s="53">
        <v>1619</v>
      </c>
      <c r="L962" s="53">
        <v>1619</v>
      </c>
      <c r="M962" s="240" t="str">
        <f>CONCATENATE(LEFT(K962,3),"0")</f>
        <v>1610</v>
      </c>
      <c r="N962" s="240" t="str">
        <f>CONCATENATE(LEFT(L962,3),"0")</f>
        <v>1610</v>
      </c>
      <c r="O962" s="30">
        <f>L962-K962+1</f>
        <v>1</v>
      </c>
      <c r="P962" s="27">
        <v>1</v>
      </c>
      <c r="Q962" s="27">
        <v>1</v>
      </c>
      <c r="R962" s="28"/>
      <c r="S962" s="28"/>
      <c r="T962" s="35" t="s">
        <v>103</v>
      </c>
      <c r="U962" s="104">
        <v>51.0167</v>
      </c>
      <c r="V962" s="124">
        <v>4.4667000000000003</v>
      </c>
      <c r="W962" s="32">
        <v>0</v>
      </c>
      <c r="X962" s="33">
        <v>0</v>
      </c>
      <c r="Y962" s="127">
        <v>0</v>
      </c>
      <c r="Z962" s="133"/>
      <c r="AA962" s="35"/>
      <c r="AB962" s="35"/>
      <c r="AC962" s="35"/>
      <c r="AD962" s="35"/>
      <c r="AE962" s="35"/>
      <c r="AF962" s="35"/>
      <c r="AG962" s="35"/>
      <c r="AH962" s="35"/>
      <c r="AI962" s="35"/>
      <c r="AJ962" s="35"/>
      <c r="AK962" s="35"/>
      <c r="AL962" s="35"/>
      <c r="AM962" s="35"/>
      <c r="AN962" s="127"/>
      <c r="AO962" s="38">
        <v>1</v>
      </c>
      <c r="AP962" s="49" t="s">
        <v>110</v>
      </c>
      <c r="AQ962" s="49"/>
      <c r="AR962" s="49"/>
      <c r="AS962" s="49"/>
      <c r="AT962" s="254"/>
      <c r="AU962" s="254"/>
      <c r="AV962" s="71"/>
      <c r="AW962" s="71"/>
      <c r="AX962" s="253" t="s">
        <v>266</v>
      </c>
      <c r="AY962" s="26">
        <v>1</v>
      </c>
      <c r="AZ962" s="197">
        <f>IF(AND(K962&lt;=1570,L962&gt;=1540),1,0)</f>
        <v>0</v>
      </c>
      <c r="BA962" s="197">
        <f>IF(AND(K962&lt;=1608,L962&gt;=1571),1,0)</f>
        <v>0</v>
      </c>
      <c r="BB962" s="197">
        <f>IF(AND(K962&lt;=1621,L962&gt;=1609),1,0)</f>
        <v>1</v>
      </c>
      <c r="BC962" s="197">
        <f>IF(AND(K962&lt;=1648,L962&gt;=1622),1,0)</f>
        <v>0</v>
      </c>
      <c r="BD962" s="197">
        <f>IF(AND(K962&lt;=1680,L962&gt;=1649),1,0)</f>
        <v>0</v>
      </c>
      <c r="BE962" s="189">
        <v>0</v>
      </c>
      <c r="BF962" s="189">
        <v>0</v>
      </c>
      <c r="BG962" s="189">
        <v>0</v>
      </c>
      <c r="BH962" s="189">
        <v>0</v>
      </c>
      <c r="BI962" s="189">
        <v>0</v>
      </c>
    </row>
    <row r="963" spans="1:61" customFormat="1" ht="15">
      <c r="A963" s="99" t="s">
        <v>470</v>
      </c>
      <c r="B963" s="111" t="s">
        <v>3951</v>
      </c>
      <c r="C963" s="243" t="s">
        <v>471</v>
      </c>
      <c r="D963" s="243" t="s">
        <v>4162</v>
      </c>
      <c r="E963" s="247">
        <v>1</v>
      </c>
      <c r="F963" s="25" t="s">
        <v>39</v>
      </c>
      <c r="G963" s="26"/>
      <c r="H963" s="27"/>
      <c r="I963" s="27"/>
      <c r="J963" s="29">
        <v>1</v>
      </c>
      <c r="K963" s="30">
        <v>1556</v>
      </c>
      <c r="L963" s="30">
        <v>1562</v>
      </c>
      <c r="M963" s="240" t="str">
        <f>CONCATENATE(LEFT(K963,3),"0")</f>
        <v>1550</v>
      </c>
      <c r="N963" s="240" t="str">
        <f>CONCATENATE(LEFT(L963,3),"0")</f>
        <v>1560</v>
      </c>
      <c r="O963" s="30">
        <f>L963-K963+1</f>
        <v>7</v>
      </c>
      <c r="P963" s="27">
        <v>0</v>
      </c>
      <c r="Q963" s="27">
        <v>0</v>
      </c>
      <c r="R963" s="28"/>
      <c r="S963" s="28"/>
      <c r="T963" s="35" t="s">
        <v>103</v>
      </c>
      <c r="U963" s="104">
        <v>51.0167</v>
      </c>
      <c r="V963" s="124">
        <v>4.4667000000000003</v>
      </c>
      <c r="W963" s="32">
        <v>0</v>
      </c>
      <c r="X963" s="33">
        <v>0</v>
      </c>
      <c r="Y963" s="127">
        <v>0</v>
      </c>
      <c r="Z963" s="133"/>
      <c r="AA963" s="35"/>
      <c r="AB963" s="35"/>
      <c r="AC963" s="35"/>
      <c r="AD963" s="35"/>
      <c r="AE963" s="35"/>
      <c r="AF963" s="35"/>
      <c r="AG963" s="35"/>
      <c r="AH963" s="35"/>
      <c r="AI963" s="35"/>
      <c r="AJ963" s="35"/>
      <c r="AK963" s="35"/>
      <c r="AL963" s="35"/>
      <c r="AM963" s="35"/>
      <c r="AN963" s="127"/>
      <c r="AO963" s="38"/>
      <c r="AP963" s="39"/>
      <c r="AQ963" s="39"/>
      <c r="AR963" s="39"/>
      <c r="AS963" s="49"/>
      <c r="AT963" s="253"/>
      <c r="AU963" s="253"/>
      <c r="AV963" s="26"/>
      <c r="AW963" s="26"/>
      <c r="AX963" s="253" t="s">
        <v>40</v>
      </c>
      <c r="AY963" s="26">
        <v>1</v>
      </c>
      <c r="AZ963" s="197">
        <f>IF(AND(K963&lt;=1570,L963&gt;=1540),1,0)</f>
        <v>1</v>
      </c>
      <c r="BA963" s="197">
        <f>IF(AND(K963&lt;=1608,L963&gt;=1571),1,0)</f>
        <v>0</v>
      </c>
      <c r="BB963" s="197">
        <f>IF(AND(K963&lt;=1621,L963&gt;=1609),1,0)</f>
        <v>0</v>
      </c>
      <c r="BC963" s="197">
        <f>IF(AND(K963&lt;=1648,L963&gt;=1622),1,0)</f>
        <v>0</v>
      </c>
      <c r="BD963" s="197">
        <f>IF(AND(K963&lt;=1680,L963&gt;=1649),1,0)</f>
        <v>0</v>
      </c>
      <c r="BE963" s="189">
        <v>0</v>
      </c>
      <c r="BF963" s="189">
        <v>0</v>
      </c>
      <c r="BG963" s="189">
        <v>0</v>
      </c>
      <c r="BH963" s="189">
        <v>0</v>
      </c>
      <c r="BI963" s="189">
        <v>0</v>
      </c>
    </row>
    <row r="964" spans="1:61" customFormat="1" ht="15">
      <c r="A964" s="99" t="s">
        <v>472</v>
      </c>
      <c r="B964" s="111" t="s">
        <v>3952</v>
      </c>
      <c r="C964" s="243" t="s">
        <v>473</v>
      </c>
      <c r="D964" s="243" t="s">
        <v>4162</v>
      </c>
      <c r="E964" s="247"/>
      <c r="F964" s="25" t="s">
        <v>43</v>
      </c>
      <c r="G964" s="26"/>
      <c r="H964" s="27"/>
      <c r="I964" s="27"/>
      <c r="J964" s="29">
        <v>0</v>
      </c>
      <c r="K964" s="28">
        <v>1660</v>
      </c>
      <c r="L964" s="28">
        <v>1671</v>
      </c>
      <c r="M964" s="240" t="str">
        <f>CONCATENATE(LEFT(K964,3),"0")</f>
        <v>1660</v>
      </c>
      <c r="N964" s="240" t="str">
        <f>CONCATENATE(LEFT(L964,3),"0")</f>
        <v>1670</v>
      </c>
      <c r="O964" s="30">
        <f>L964-K964+1</f>
        <v>12</v>
      </c>
      <c r="P964" s="27">
        <v>0</v>
      </c>
      <c r="Q964" s="27">
        <v>0</v>
      </c>
      <c r="R964" s="28">
        <v>1640</v>
      </c>
      <c r="S964" s="28"/>
      <c r="T964" s="35" t="s">
        <v>103</v>
      </c>
      <c r="U964" s="104">
        <v>51.0167</v>
      </c>
      <c r="V964" s="124">
        <v>4.4667000000000003</v>
      </c>
      <c r="W964" s="32">
        <v>0</v>
      </c>
      <c r="X964" s="33">
        <v>1</v>
      </c>
      <c r="Y964" s="127">
        <v>0</v>
      </c>
      <c r="Z964" s="133" t="str">
        <f>CONCATENATE(LEFT(AA964,3),"0")</f>
        <v>1670</v>
      </c>
      <c r="AA964" s="35">
        <v>1671</v>
      </c>
      <c r="AB964" s="35">
        <v>1680</v>
      </c>
      <c r="AC964" s="35" t="s">
        <v>102</v>
      </c>
      <c r="AD964" s="35"/>
      <c r="AE964" s="35"/>
      <c r="AF964" s="35"/>
      <c r="AG964" s="35"/>
      <c r="AH964" s="35"/>
      <c r="AI964" s="35"/>
      <c r="AJ964" s="35"/>
      <c r="AK964" s="35"/>
      <c r="AL964" s="35"/>
      <c r="AM964" s="35"/>
      <c r="AN964" s="252" t="str">
        <f>AC964</f>
        <v>Rome</v>
      </c>
      <c r="AO964" s="38"/>
      <c r="AP964" s="39"/>
      <c r="AQ964" s="39"/>
      <c r="AR964" s="39"/>
      <c r="AS964" s="49"/>
      <c r="AT964" s="253"/>
      <c r="AU964" s="253"/>
      <c r="AV964" s="26"/>
      <c r="AW964" s="26"/>
      <c r="AX964" s="253"/>
      <c r="AY964" s="26">
        <v>1</v>
      </c>
      <c r="AZ964" s="197">
        <f>IF(AND(K964&lt;=1570,L964&gt;=1540),1,0)</f>
        <v>0</v>
      </c>
      <c r="BA964" s="197">
        <f>IF(AND(K964&lt;=1608,L964&gt;=1571),1,0)</f>
        <v>0</v>
      </c>
      <c r="BB964" s="197">
        <f>IF(AND(K964&lt;=1621,L964&gt;=1609),1,0)</f>
        <v>0</v>
      </c>
      <c r="BC964" s="197">
        <f>IF(AND(K964&lt;=1648,L964&gt;=1622),1,0)</f>
        <v>0</v>
      </c>
      <c r="BD964" s="197">
        <f>IF(AND(K964&lt;=1680,L964&gt;=1649),1,0)</f>
        <v>1</v>
      </c>
      <c r="BE964" s="189">
        <v>0</v>
      </c>
      <c r="BF964" s="189">
        <v>0</v>
      </c>
      <c r="BG964" s="189">
        <v>0</v>
      </c>
      <c r="BH964" s="189">
        <v>0</v>
      </c>
      <c r="BI964" s="189">
        <v>1</v>
      </c>
    </row>
    <row r="965" spans="1:61" customFormat="1" ht="15">
      <c r="A965" s="261" t="s">
        <v>474</v>
      </c>
      <c r="B965" s="111" t="s">
        <v>3953</v>
      </c>
      <c r="C965" s="243" t="s">
        <v>475</v>
      </c>
      <c r="D965" s="243" t="s">
        <v>4162</v>
      </c>
      <c r="E965" s="247">
        <v>7</v>
      </c>
      <c r="F965" s="25" t="s">
        <v>43</v>
      </c>
      <c r="G965" s="60"/>
      <c r="H965" s="89"/>
      <c r="I965" s="89"/>
      <c r="J965" s="29">
        <v>1</v>
      </c>
      <c r="K965" s="89">
        <v>1603</v>
      </c>
      <c r="L965" s="28">
        <v>1624</v>
      </c>
      <c r="M965" s="240" t="str">
        <f>CONCATENATE(LEFT(K965,3),"0")</f>
        <v>1600</v>
      </c>
      <c r="N965" s="240" t="str">
        <f>CONCATENATE(LEFT(L965,3),"0")</f>
        <v>1620</v>
      </c>
      <c r="O965" s="30">
        <f>L965-K965+1</f>
        <v>22</v>
      </c>
      <c r="P965" s="27">
        <v>1</v>
      </c>
      <c r="Q965" s="27">
        <v>0</v>
      </c>
      <c r="R965" s="86">
        <v>1540</v>
      </c>
      <c r="S965" s="28">
        <v>1624</v>
      </c>
      <c r="T965" s="35" t="s">
        <v>103</v>
      </c>
      <c r="U965" s="104">
        <v>51.0167</v>
      </c>
      <c r="V965" s="124">
        <v>4.4667000000000003</v>
      </c>
      <c r="W965" s="32">
        <v>0</v>
      </c>
      <c r="X965" s="33">
        <v>1</v>
      </c>
      <c r="Y965" s="127">
        <v>0</v>
      </c>
      <c r="Z965" s="133" t="str">
        <f>CONCATENATE(LEFT(AA965,3),"0")</f>
        <v>1560</v>
      </c>
      <c r="AA965" s="25">
        <v>1560</v>
      </c>
      <c r="AB965" s="91">
        <v>1578</v>
      </c>
      <c r="AC965" s="91" t="s">
        <v>476</v>
      </c>
      <c r="AD965" s="35">
        <v>1590</v>
      </c>
      <c r="AE965" s="91">
        <v>1594</v>
      </c>
      <c r="AF965" s="35" t="s">
        <v>60</v>
      </c>
      <c r="AG965" s="35">
        <v>1594</v>
      </c>
      <c r="AH965" s="91">
        <v>1597</v>
      </c>
      <c r="AI965" s="35" t="s">
        <v>476</v>
      </c>
      <c r="AJ965" s="25">
        <v>1603</v>
      </c>
      <c r="AK965" s="91">
        <v>1624</v>
      </c>
      <c r="AL965" s="35" t="s">
        <v>103</v>
      </c>
      <c r="AM965" s="35"/>
      <c r="AN965" s="252" t="str">
        <f>AL965</f>
        <v>Mechelen</v>
      </c>
      <c r="AO965" s="92"/>
      <c r="AP965" s="39"/>
      <c r="AQ965" s="39"/>
      <c r="AR965" s="39"/>
      <c r="AS965" s="39"/>
      <c r="AT965" s="26" t="s">
        <v>104</v>
      </c>
      <c r="AU965" s="26" t="s">
        <v>477</v>
      </c>
      <c r="AV965" s="26"/>
      <c r="AW965" s="26"/>
      <c r="AX965" s="253" t="s">
        <v>106</v>
      </c>
      <c r="AY965" s="26">
        <v>1</v>
      </c>
      <c r="AZ965" s="197">
        <f>IF(AND(K965&lt;=1570,L965&gt;=1540),1,0)</f>
        <v>0</v>
      </c>
      <c r="BA965" s="197">
        <f>IF(AND(K965&lt;=1608,L965&gt;=1571),1,0)</f>
        <v>1</v>
      </c>
      <c r="BB965" s="197">
        <f>IF(AND(K965&lt;=1621,L965&gt;=1609),1,0)</f>
        <v>1</v>
      </c>
      <c r="BC965" s="197">
        <f>IF(AND(K965&lt;=1648,L965&gt;=1622),1,0)</f>
        <v>1</v>
      </c>
      <c r="BD965" s="197">
        <f>IF(AND(K965&lt;=1680,L965&gt;=1649),1,0)</f>
        <v>0</v>
      </c>
      <c r="BE965" s="189">
        <v>1</v>
      </c>
      <c r="BF965" s="189">
        <v>0</v>
      </c>
      <c r="BG965" s="189">
        <v>0</v>
      </c>
      <c r="BH965" s="189">
        <v>0</v>
      </c>
      <c r="BI965" s="189">
        <v>0</v>
      </c>
    </row>
    <row r="966" spans="1:61" customFormat="1" ht="15">
      <c r="A966" s="111" t="s">
        <v>477</v>
      </c>
      <c r="B966" s="111" t="s">
        <v>3953</v>
      </c>
      <c r="C966" s="243" t="s">
        <v>478</v>
      </c>
      <c r="D966" s="243" t="s">
        <v>4162</v>
      </c>
      <c r="E966" s="247">
        <v>9</v>
      </c>
      <c r="F966" s="25" t="s">
        <v>43</v>
      </c>
      <c r="G966" s="26"/>
      <c r="H966" s="27"/>
      <c r="I966" s="27"/>
      <c r="J966" s="29">
        <v>1</v>
      </c>
      <c r="K966" s="27">
        <v>1625</v>
      </c>
      <c r="L966" s="27">
        <v>1666</v>
      </c>
      <c r="M966" s="240" t="str">
        <f>CONCATENATE(LEFT(K966,3),"0")</f>
        <v>1620</v>
      </c>
      <c r="N966" s="240" t="str">
        <f>CONCATENATE(LEFT(L966,3),"0")</f>
        <v>1660</v>
      </c>
      <c r="O966" s="30">
        <f>L966-K966+1</f>
        <v>42</v>
      </c>
      <c r="P966" s="27">
        <v>0</v>
      </c>
      <c r="Q966" s="27">
        <v>0</v>
      </c>
      <c r="R966" s="27">
        <v>1608</v>
      </c>
      <c r="S966" s="28"/>
      <c r="T966" s="35" t="s">
        <v>103</v>
      </c>
      <c r="U966" s="104">
        <v>51.0167</v>
      </c>
      <c r="V966" s="124">
        <v>4.4667000000000003</v>
      </c>
      <c r="W966" s="32">
        <v>0</v>
      </c>
      <c r="X966" s="33">
        <v>0</v>
      </c>
      <c r="Y966" s="127">
        <v>0</v>
      </c>
      <c r="Z966" s="133"/>
      <c r="AA966" s="35"/>
      <c r="AB966" s="35"/>
      <c r="AC966" s="35"/>
      <c r="AD966" s="35"/>
      <c r="AE966" s="35"/>
      <c r="AF966" s="35"/>
      <c r="AG966" s="35"/>
      <c r="AH966" s="35"/>
      <c r="AI966" s="35"/>
      <c r="AJ966" s="35"/>
      <c r="AK966" s="35"/>
      <c r="AL966" s="35"/>
      <c r="AM966" s="35"/>
      <c r="AN966" s="127"/>
      <c r="AO966" s="38"/>
      <c r="AP966" s="39"/>
      <c r="AQ966" s="39"/>
      <c r="AR966" s="39"/>
      <c r="AS966" s="49"/>
      <c r="AT966" s="26" t="s">
        <v>88</v>
      </c>
      <c r="AU966" s="26" t="s">
        <v>474</v>
      </c>
      <c r="AV966" s="26"/>
      <c r="AW966" s="26"/>
      <c r="AX966" s="253" t="s">
        <v>106</v>
      </c>
      <c r="AY966" s="26">
        <v>1</v>
      </c>
      <c r="AZ966" s="197">
        <f>IF(AND(K966&lt;=1570,L966&gt;=1540),1,0)</f>
        <v>0</v>
      </c>
      <c r="BA966" s="197">
        <f>IF(AND(K966&lt;=1608,L966&gt;=1571),1,0)</f>
        <v>0</v>
      </c>
      <c r="BB966" s="197">
        <f>IF(AND(K966&lt;=1621,L966&gt;=1609),1,0)</f>
        <v>0</v>
      </c>
      <c r="BC966" s="197">
        <f>IF(AND(K966&lt;=1648,L966&gt;=1622),1,0)</f>
        <v>1</v>
      </c>
      <c r="BD966" s="197">
        <f>IF(AND(K966&lt;=1680,L966&gt;=1649),1,0)</f>
        <v>1</v>
      </c>
      <c r="BE966" s="189">
        <v>0</v>
      </c>
      <c r="BF966" s="189">
        <v>0</v>
      </c>
      <c r="BG966" s="189">
        <v>0</v>
      </c>
      <c r="BH966" s="189">
        <v>0</v>
      </c>
      <c r="BI966" s="189">
        <v>0</v>
      </c>
    </row>
    <row r="967" spans="1:61" customFormat="1" ht="15">
      <c r="A967" s="99" t="s">
        <v>479</v>
      </c>
      <c r="B967" s="111" t="s">
        <v>3954</v>
      </c>
      <c r="C967" s="243" t="s">
        <v>480</v>
      </c>
      <c r="D967" s="243" t="s">
        <v>4162</v>
      </c>
      <c r="E967" s="247">
        <v>2</v>
      </c>
      <c r="F967" s="25" t="s">
        <v>43</v>
      </c>
      <c r="G967" s="26"/>
      <c r="H967" s="27"/>
      <c r="I967" s="27"/>
      <c r="J967" s="29">
        <v>1</v>
      </c>
      <c r="K967" s="28">
        <v>1559</v>
      </c>
      <c r="L967" s="28">
        <v>1573</v>
      </c>
      <c r="M967" s="240" t="str">
        <f>CONCATENATE(LEFT(K967,3),"0")</f>
        <v>1550</v>
      </c>
      <c r="N967" s="240" t="str">
        <f>CONCATENATE(LEFT(L967,3),"0")</f>
        <v>1570</v>
      </c>
      <c r="O967" s="30">
        <f>L967-K967+1</f>
        <v>15</v>
      </c>
      <c r="P967" s="27">
        <v>0</v>
      </c>
      <c r="Q967" s="27">
        <v>0</v>
      </c>
      <c r="R967" s="28"/>
      <c r="S967" s="28"/>
      <c r="T967" s="35" t="s">
        <v>103</v>
      </c>
      <c r="U967" s="104">
        <v>51.0167</v>
      </c>
      <c r="V967" s="124">
        <v>4.4667000000000003</v>
      </c>
      <c r="W967" s="32">
        <v>0</v>
      </c>
      <c r="X967" s="33">
        <v>0</v>
      </c>
      <c r="Y967" s="127">
        <v>0</v>
      </c>
      <c r="Z967" s="133"/>
      <c r="AA967" s="35"/>
      <c r="AB967" s="35"/>
      <c r="AC967" s="35"/>
      <c r="AD967" s="35"/>
      <c r="AE967" s="35"/>
      <c r="AF967" s="35"/>
      <c r="AG967" s="35"/>
      <c r="AH967" s="35"/>
      <c r="AI967" s="35"/>
      <c r="AJ967" s="35"/>
      <c r="AK967" s="35"/>
      <c r="AL967" s="35"/>
      <c r="AM967" s="35"/>
      <c r="AN967" s="127"/>
      <c r="AO967" s="38"/>
      <c r="AP967" s="39"/>
      <c r="AQ967" s="39"/>
      <c r="AR967" s="39"/>
      <c r="AS967" s="49"/>
      <c r="AT967" s="253"/>
      <c r="AU967" s="253"/>
      <c r="AV967" s="26"/>
      <c r="AW967" s="26"/>
      <c r="AX967" s="253" t="s">
        <v>40</v>
      </c>
      <c r="AY967" s="26">
        <v>1</v>
      </c>
      <c r="AZ967" s="197">
        <f>IF(AND(K967&lt;=1570,L967&gt;=1540),1,0)</f>
        <v>1</v>
      </c>
      <c r="BA967" s="197">
        <f>IF(AND(K967&lt;=1608,L967&gt;=1571),1,0)</f>
        <v>1</v>
      </c>
      <c r="BB967" s="197">
        <f>IF(AND(K967&lt;=1621,L967&gt;=1609),1,0)</f>
        <v>0</v>
      </c>
      <c r="BC967" s="197">
        <f>IF(AND(K967&lt;=1648,L967&gt;=1622),1,0)</f>
        <v>0</v>
      </c>
      <c r="BD967" s="197">
        <f>IF(AND(K967&lt;=1680,L967&gt;=1649),1,0)</f>
        <v>0</v>
      </c>
      <c r="BE967" s="189">
        <v>0</v>
      </c>
      <c r="BF967" s="189">
        <v>0</v>
      </c>
      <c r="BG967" s="189">
        <v>0</v>
      </c>
      <c r="BH967" s="189">
        <v>0</v>
      </c>
      <c r="BI967" s="189">
        <v>0</v>
      </c>
    </row>
    <row r="968" spans="1:61" customFormat="1" ht="15">
      <c r="A968" s="99" t="s">
        <v>481</v>
      </c>
      <c r="B968" s="111" t="s">
        <v>1962</v>
      </c>
      <c r="C968" s="243" t="s">
        <v>482</v>
      </c>
      <c r="D968" s="243" t="s">
        <v>4162</v>
      </c>
      <c r="E968" s="247">
        <v>1</v>
      </c>
      <c r="F968" s="25" t="s">
        <v>39</v>
      </c>
      <c r="G968" s="26"/>
      <c r="H968" s="27"/>
      <c r="I968" s="27"/>
      <c r="J968" s="29">
        <v>1</v>
      </c>
      <c r="K968" s="30">
        <v>1557</v>
      </c>
      <c r="L968" s="30">
        <v>1563</v>
      </c>
      <c r="M968" s="240" t="str">
        <f>CONCATENATE(LEFT(K968,3),"0")</f>
        <v>1550</v>
      </c>
      <c r="N968" s="240" t="str">
        <f>CONCATENATE(LEFT(L968,3),"0")</f>
        <v>1560</v>
      </c>
      <c r="O968" s="30">
        <f>L968-K968+1</f>
        <v>7</v>
      </c>
      <c r="P968" s="27">
        <v>0</v>
      </c>
      <c r="Q968" s="27">
        <v>0</v>
      </c>
      <c r="R968" s="28"/>
      <c r="S968" s="28"/>
      <c r="T968" s="35" t="s">
        <v>103</v>
      </c>
      <c r="U968" s="104">
        <v>51.0167</v>
      </c>
      <c r="V968" s="124">
        <v>4.4667000000000003</v>
      </c>
      <c r="W968" s="32">
        <v>0</v>
      </c>
      <c r="X968" s="33">
        <v>0</v>
      </c>
      <c r="Y968" s="127">
        <v>0</v>
      </c>
      <c r="Z968" s="133"/>
      <c r="AA968" s="35"/>
      <c r="AB968" s="35"/>
      <c r="AC968" s="35"/>
      <c r="AD968" s="35"/>
      <c r="AE968" s="35"/>
      <c r="AF968" s="35"/>
      <c r="AG968" s="35"/>
      <c r="AH968" s="35"/>
      <c r="AI968" s="35"/>
      <c r="AJ968" s="35"/>
      <c r="AK968" s="35"/>
      <c r="AL968" s="35"/>
      <c r="AM968" s="35"/>
      <c r="AN968" s="127"/>
      <c r="AO968" s="38"/>
      <c r="AP968" s="39"/>
      <c r="AQ968" s="39"/>
      <c r="AR968" s="39"/>
      <c r="AS968" s="49"/>
      <c r="AT968" s="253"/>
      <c r="AU968" s="253"/>
      <c r="AV968" s="26"/>
      <c r="AW968" s="26"/>
      <c r="AX968" s="253" t="s">
        <v>40</v>
      </c>
      <c r="AY968" s="26">
        <v>1</v>
      </c>
      <c r="AZ968" s="197">
        <f>IF(AND(K968&lt;=1570,L968&gt;=1540),1,0)</f>
        <v>1</v>
      </c>
      <c r="BA968" s="197">
        <f>IF(AND(K968&lt;=1608,L968&gt;=1571),1,0)</f>
        <v>0</v>
      </c>
      <c r="BB968" s="197">
        <f>IF(AND(K968&lt;=1621,L968&gt;=1609),1,0)</f>
        <v>0</v>
      </c>
      <c r="BC968" s="197">
        <f>IF(AND(K968&lt;=1648,L968&gt;=1622),1,0)</f>
        <v>0</v>
      </c>
      <c r="BD968" s="197">
        <f>IF(AND(K968&lt;=1680,L968&gt;=1649),1,0)</f>
        <v>0</v>
      </c>
      <c r="BE968" s="189">
        <v>0</v>
      </c>
      <c r="BF968" s="189">
        <v>0</v>
      </c>
      <c r="BG968" s="189">
        <v>0</v>
      </c>
      <c r="BH968" s="189">
        <v>0</v>
      </c>
      <c r="BI968" s="189">
        <v>0</v>
      </c>
    </row>
    <row r="969" spans="1:61" customFormat="1" ht="15">
      <c r="A969" s="99" t="s">
        <v>483</v>
      </c>
      <c r="B969" s="111" t="s">
        <v>3955</v>
      </c>
      <c r="C969" s="243" t="s">
        <v>484</v>
      </c>
      <c r="D969" s="243" t="s">
        <v>4162</v>
      </c>
      <c r="E969" s="247">
        <v>1</v>
      </c>
      <c r="F969" s="25" t="s">
        <v>43</v>
      </c>
      <c r="G969" s="26"/>
      <c r="H969" s="27"/>
      <c r="I969" s="27"/>
      <c r="J969" s="29">
        <v>1</v>
      </c>
      <c r="K969" s="28">
        <v>1558</v>
      </c>
      <c r="L969" s="28">
        <v>1568</v>
      </c>
      <c r="M969" s="240" t="str">
        <f>CONCATENATE(LEFT(K969,3),"0")</f>
        <v>1550</v>
      </c>
      <c r="N969" s="240" t="str">
        <f>CONCATENATE(LEFT(L969,3),"0")</f>
        <v>1560</v>
      </c>
      <c r="O969" s="30">
        <f>L969-K969+1</f>
        <v>11</v>
      </c>
      <c r="P969" s="27">
        <v>0</v>
      </c>
      <c r="Q969" s="27">
        <v>0</v>
      </c>
      <c r="R969" s="28"/>
      <c r="S969" s="28"/>
      <c r="T969" s="35" t="s">
        <v>103</v>
      </c>
      <c r="U969" s="104">
        <v>51.0167</v>
      </c>
      <c r="V969" s="124">
        <v>4.4667000000000003</v>
      </c>
      <c r="W969" s="32">
        <v>0</v>
      </c>
      <c r="X969" s="33">
        <v>0</v>
      </c>
      <c r="Y969" s="127">
        <v>0</v>
      </c>
      <c r="Z969" s="133"/>
      <c r="AA969" s="35"/>
      <c r="AB969" s="35"/>
      <c r="AC969" s="35"/>
      <c r="AD969" s="35"/>
      <c r="AE969" s="35"/>
      <c r="AF969" s="35"/>
      <c r="AG969" s="35"/>
      <c r="AH969" s="35"/>
      <c r="AI969" s="35"/>
      <c r="AJ969" s="35"/>
      <c r="AK969" s="35"/>
      <c r="AL969" s="35"/>
      <c r="AM969" s="35"/>
      <c r="AN969" s="127"/>
      <c r="AO969" s="38"/>
      <c r="AP969" s="39"/>
      <c r="AQ969" s="39"/>
      <c r="AR969" s="39"/>
      <c r="AS969" s="49"/>
      <c r="AT969" s="253"/>
      <c r="AU969" s="253"/>
      <c r="AV969" s="26"/>
      <c r="AW969" s="26"/>
      <c r="AX969" s="253" t="s">
        <v>40</v>
      </c>
      <c r="AY969" s="26">
        <v>1</v>
      </c>
      <c r="AZ969" s="197">
        <f>IF(AND(K969&lt;=1570,L969&gt;=1540),1,0)</f>
        <v>1</v>
      </c>
      <c r="BA969" s="197">
        <f>IF(AND(K969&lt;=1608,L969&gt;=1571),1,0)</f>
        <v>0</v>
      </c>
      <c r="BB969" s="197">
        <f>IF(AND(K969&lt;=1621,L969&gt;=1609),1,0)</f>
        <v>0</v>
      </c>
      <c r="BC969" s="197">
        <f>IF(AND(K969&lt;=1648,L969&gt;=1622),1,0)</f>
        <v>0</v>
      </c>
      <c r="BD969" s="197">
        <f>IF(AND(K969&lt;=1680,L969&gt;=1649),1,0)</f>
        <v>0</v>
      </c>
      <c r="BE969" s="189">
        <v>0</v>
      </c>
      <c r="BF969" s="189">
        <v>0</v>
      </c>
      <c r="BG969" s="189">
        <v>0</v>
      </c>
      <c r="BH969" s="189">
        <v>0</v>
      </c>
      <c r="BI969" s="189">
        <v>0</v>
      </c>
    </row>
    <row r="970" spans="1:61" customFormat="1" ht="15">
      <c r="A970" s="99" t="s">
        <v>485</v>
      </c>
      <c r="B970" s="111" t="s">
        <v>3360</v>
      </c>
      <c r="C970" s="243" t="s">
        <v>486</v>
      </c>
      <c r="D970" s="243" t="s">
        <v>4162</v>
      </c>
      <c r="E970" s="247">
        <v>1</v>
      </c>
      <c r="F970" s="25" t="s">
        <v>39</v>
      </c>
      <c r="G970" s="26"/>
      <c r="H970" s="27"/>
      <c r="I970" s="27"/>
      <c r="J970" s="29">
        <v>1</v>
      </c>
      <c r="K970" s="30">
        <v>1590</v>
      </c>
      <c r="L970" s="30">
        <v>1596</v>
      </c>
      <c r="M970" s="240" t="str">
        <f>CONCATENATE(LEFT(K970,3),"0")</f>
        <v>1590</v>
      </c>
      <c r="N970" s="240" t="str">
        <f>CONCATENATE(LEFT(L970,3),"0")</f>
        <v>1590</v>
      </c>
      <c r="O970" s="30">
        <f>L970-K970+1</f>
        <v>7</v>
      </c>
      <c r="P970" s="27">
        <v>0</v>
      </c>
      <c r="Q970" s="27">
        <v>0</v>
      </c>
      <c r="R970" s="28"/>
      <c r="S970" s="28"/>
      <c r="T970" s="35" t="s">
        <v>103</v>
      </c>
      <c r="U970" s="104">
        <v>51.0167</v>
      </c>
      <c r="V970" s="124">
        <v>4.4667000000000003</v>
      </c>
      <c r="W970" s="32">
        <v>0</v>
      </c>
      <c r="X970" s="33">
        <v>0</v>
      </c>
      <c r="Y970" s="127">
        <v>0</v>
      </c>
      <c r="Z970" s="133"/>
      <c r="AA970" s="35"/>
      <c r="AB970" s="35"/>
      <c r="AC970" s="35"/>
      <c r="AD970" s="35"/>
      <c r="AE970" s="35"/>
      <c r="AF970" s="35"/>
      <c r="AG970" s="35"/>
      <c r="AH970" s="35"/>
      <c r="AI970" s="35"/>
      <c r="AJ970" s="35"/>
      <c r="AK970" s="35"/>
      <c r="AL970" s="35"/>
      <c r="AM970" s="35"/>
      <c r="AN970" s="127"/>
      <c r="AO970" s="38"/>
      <c r="AP970" s="39"/>
      <c r="AQ970" s="39"/>
      <c r="AR970" s="39"/>
      <c r="AS970" s="49"/>
      <c r="AT970" s="253"/>
      <c r="AU970" s="253"/>
      <c r="AV970" s="26"/>
      <c r="AW970" s="26"/>
      <c r="AX970" s="253" t="s">
        <v>40</v>
      </c>
      <c r="AY970" s="26">
        <v>1</v>
      </c>
      <c r="AZ970" s="197">
        <f>IF(AND(K970&lt;=1570,L970&gt;=1540),1,0)</f>
        <v>0</v>
      </c>
      <c r="BA970" s="197">
        <f>IF(AND(K970&lt;=1608,L970&gt;=1571),1,0)</f>
        <v>1</v>
      </c>
      <c r="BB970" s="197">
        <f>IF(AND(K970&lt;=1621,L970&gt;=1609),1,0)</f>
        <v>0</v>
      </c>
      <c r="BC970" s="197">
        <f>IF(AND(K970&lt;=1648,L970&gt;=1622),1,0)</f>
        <v>0</v>
      </c>
      <c r="BD970" s="197">
        <f>IF(AND(K970&lt;=1680,L970&gt;=1649),1,0)</f>
        <v>0</v>
      </c>
      <c r="BE970" s="189">
        <v>0</v>
      </c>
      <c r="BF970" s="189">
        <v>0</v>
      </c>
      <c r="BG970" s="189">
        <v>0</v>
      </c>
      <c r="BH970" s="189">
        <v>0</v>
      </c>
      <c r="BI970" s="189">
        <v>0</v>
      </c>
    </row>
    <row r="971" spans="1:61" customFormat="1" ht="15">
      <c r="A971" s="99" t="s">
        <v>487</v>
      </c>
      <c r="B971" s="111" t="s">
        <v>3956</v>
      </c>
      <c r="C971" s="243" t="s">
        <v>488</v>
      </c>
      <c r="D971" s="243" t="s">
        <v>4162</v>
      </c>
      <c r="E971" s="247"/>
      <c r="F971" s="25" t="s">
        <v>43</v>
      </c>
      <c r="G971" s="26"/>
      <c r="H971" s="27"/>
      <c r="I971" s="27"/>
      <c r="J971" s="29">
        <v>0</v>
      </c>
      <c r="K971" s="28"/>
      <c r="L971" s="27">
        <f>AA971</f>
        <v>1544</v>
      </c>
      <c r="M971" s="240"/>
      <c r="N971" s="240" t="str">
        <f>CONCATENATE(LEFT(L971,3),"0")</f>
        <v>1540</v>
      </c>
      <c r="O971" s="30"/>
      <c r="P971" s="27">
        <v>0</v>
      </c>
      <c r="Q971" s="27">
        <v>0</v>
      </c>
      <c r="R971" s="28"/>
      <c r="S971" s="28"/>
      <c r="T971" s="35" t="s">
        <v>103</v>
      </c>
      <c r="U971" s="104">
        <v>51.0167</v>
      </c>
      <c r="V971" s="124">
        <v>4.4667000000000003</v>
      </c>
      <c r="W971" s="32">
        <v>0</v>
      </c>
      <c r="X971" s="33">
        <v>1</v>
      </c>
      <c r="Y971" s="127">
        <v>0</v>
      </c>
      <c r="Z971" s="133" t="str">
        <f>CONCATENATE(LEFT(AA971,3),"0")</f>
        <v>1540</v>
      </c>
      <c r="AA971" s="35">
        <v>1544</v>
      </c>
      <c r="AB971" s="35"/>
      <c r="AC971" s="35" t="s">
        <v>63</v>
      </c>
      <c r="AD971" s="35"/>
      <c r="AE971" s="35"/>
      <c r="AF971" s="35"/>
      <c r="AG971" s="35"/>
      <c r="AH971" s="35"/>
      <c r="AI971" s="35"/>
      <c r="AJ971" s="35"/>
      <c r="AK971" s="35"/>
      <c r="AL971" s="35"/>
      <c r="AM971" s="35"/>
      <c r="AN971" s="252" t="str">
        <f>AC971</f>
        <v>Antwerp</v>
      </c>
      <c r="AO971" s="38"/>
      <c r="AP971" s="39"/>
      <c r="AQ971" s="39"/>
      <c r="AR971" s="39"/>
      <c r="AS971" s="49"/>
      <c r="AT971" s="253"/>
      <c r="AU971" s="253"/>
      <c r="AV971" s="26"/>
      <c r="AW971" s="26"/>
      <c r="AX971" s="253"/>
      <c r="AY971" s="26">
        <v>1</v>
      </c>
      <c r="AZ971" s="197">
        <f>IF(AND(K971&lt;=1570,L971&gt;=1540),1,0)</f>
        <v>1</v>
      </c>
      <c r="BA971" s="197">
        <f>IF(AND(K971&lt;=1608,L971&gt;=1571),1,0)</f>
        <v>0</v>
      </c>
      <c r="BB971" s="197">
        <f>IF(AND(K971&lt;=1621,L971&gt;=1609),1,0)</f>
        <v>0</v>
      </c>
      <c r="BC971" s="197">
        <f>IF(AND(K971&lt;=1648,L971&gt;=1622),1,0)</f>
        <v>0</v>
      </c>
      <c r="BD971" s="197">
        <f>IF(AND(K971&lt;=1680,L971&gt;=1649),1,0)</f>
        <v>0</v>
      </c>
      <c r="BE971" s="189">
        <v>1</v>
      </c>
      <c r="BF971" s="189">
        <v>0</v>
      </c>
      <c r="BG971" s="189">
        <v>0</v>
      </c>
      <c r="BH971" s="189">
        <v>0</v>
      </c>
      <c r="BI971" s="189">
        <v>0</v>
      </c>
    </row>
    <row r="972" spans="1:61" customFormat="1" ht="15">
      <c r="A972" s="99" t="s">
        <v>489</v>
      </c>
      <c r="B972" s="111" t="s">
        <v>1837</v>
      </c>
      <c r="C972" s="243" t="s">
        <v>490</v>
      </c>
      <c r="D972" s="243" t="s">
        <v>4162</v>
      </c>
      <c r="E972" s="247">
        <v>5</v>
      </c>
      <c r="F972" s="25" t="s">
        <v>39</v>
      </c>
      <c r="G972" s="26"/>
      <c r="H972" s="27"/>
      <c r="I972" s="27"/>
      <c r="J972" s="29">
        <v>1</v>
      </c>
      <c r="K972" s="30">
        <v>1563</v>
      </c>
      <c r="L972" s="30">
        <v>1578</v>
      </c>
      <c r="M972" s="240" t="str">
        <f>CONCATENATE(LEFT(K972,3),"0")</f>
        <v>1560</v>
      </c>
      <c r="N972" s="240" t="str">
        <f>CONCATENATE(LEFT(L972,3),"0")</f>
        <v>1570</v>
      </c>
      <c r="O972" s="30">
        <f>L972-K972+1</f>
        <v>16</v>
      </c>
      <c r="P972" s="27">
        <v>0</v>
      </c>
      <c r="Q972" s="27">
        <v>0</v>
      </c>
      <c r="R972" s="28"/>
      <c r="S972" s="28"/>
      <c r="T972" s="35" t="s">
        <v>103</v>
      </c>
      <c r="U972" s="104">
        <v>51.0167</v>
      </c>
      <c r="V972" s="124">
        <v>4.4667000000000003</v>
      </c>
      <c r="W972" s="32">
        <v>0</v>
      </c>
      <c r="X972" s="33">
        <v>0</v>
      </c>
      <c r="Y972" s="127">
        <v>0</v>
      </c>
      <c r="Z972" s="133"/>
      <c r="AA972" s="35"/>
      <c r="AB972" s="35"/>
      <c r="AC972" s="35"/>
      <c r="AD972" s="35"/>
      <c r="AE972" s="35"/>
      <c r="AF972" s="35"/>
      <c r="AG972" s="35"/>
      <c r="AH972" s="35"/>
      <c r="AI972" s="35"/>
      <c r="AJ972" s="35"/>
      <c r="AK972" s="35"/>
      <c r="AL972" s="35"/>
      <c r="AM972" s="35"/>
      <c r="AN972" s="127"/>
      <c r="AO972" s="38"/>
      <c r="AP972" s="39"/>
      <c r="AQ972" s="39"/>
      <c r="AR972" s="39"/>
      <c r="AS972" s="49"/>
      <c r="AT972" s="253"/>
      <c r="AU972" s="253"/>
      <c r="AV972" s="26"/>
      <c r="AW972" s="26"/>
      <c r="AX972" s="253" t="s">
        <v>40</v>
      </c>
      <c r="AY972" s="26">
        <v>1</v>
      </c>
      <c r="AZ972" s="197">
        <f>IF(AND(K972&lt;=1570,L972&gt;=1540),1,0)</f>
        <v>1</v>
      </c>
      <c r="BA972" s="197">
        <f>IF(AND(K972&lt;=1608,L972&gt;=1571),1,0)</f>
        <v>1</v>
      </c>
      <c r="BB972" s="197">
        <f>IF(AND(K972&lt;=1621,L972&gt;=1609),1,0)</f>
        <v>0</v>
      </c>
      <c r="BC972" s="197">
        <f>IF(AND(K972&lt;=1648,L972&gt;=1622),1,0)</f>
        <v>0</v>
      </c>
      <c r="BD972" s="197">
        <f>IF(AND(K972&lt;=1680,L972&gt;=1649),1,0)</f>
        <v>0</v>
      </c>
      <c r="BE972" s="189">
        <v>0</v>
      </c>
      <c r="BF972" s="189">
        <v>0</v>
      </c>
      <c r="BG972" s="189">
        <v>0</v>
      </c>
      <c r="BH972" s="189">
        <v>0</v>
      </c>
      <c r="BI972" s="189">
        <v>0</v>
      </c>
    </row>
    <row r="973" spans="1:61" customFormat="1" ht="15">
      <c r="A973" s="99" t="s">
        <v>491</v>
      </c>
      <c r="B973" s="111" t="s">
        <v>1837</v>
      </c>
      <c r="C973" s="243" t="s">
        <v>492</v>
      </c>
      <c r="D973" s="243" t="s">
        <v>4162</v>
      </c>
      <c r="E973" s="247"/>
      <c r="F973" s="25" t="s">
        <v>43</v>
      </c>
      <c r="G973" s="26"/>
      <c r="H973" s="27"/>
      <c r="I973" s="27"/>
      <c r="J973" s="29">
        <v>0</v>
      </c>
      <c r="K973" s="28">
        <v>1681</v>
      </c>
      <c r="L973" s="28">
        <v>1702</v>
      </c>
      <c r="M973" s="240" t="str">
        <f>CONCATENATE(LEFT(K973,3),"0")</f>
        <v>1680</v>
      </c>
      <c r="N973" s="240" t="str">
        <f>CONCATENATE(LEFT(L973,3),"0")</f>
        <v>1700</v>
      </c>
      <c r="O973" s="30">
        <f>L973-K973+1</f>
        <v>22</v>
      </c>
      <c r="P973" s="27">
        <v>0</v>
      </c>
      <c r="Q973" s="27">
        <v>0</v>
      </c>
      <c r="R973" s="28"/>
      <c r="S973" s="28"/>
      <c r="T973" s="35" t="s">
        <v>103</v>
      </c>
      <c r="U973" s="104">
        <v>51.0167</v>
      </c>
      <c r="V973" s="124">
        <v>4.4667000000000003</v>
      </c>
      <c r="W973" s="32">
        <v>0</v>
      </c>
      <c r="X973" s="33">
        <v>0</v>
      </c>
      <c r="Y973" s="127">
        <v>0</v>
      </c>
      <c r="Z973" s="133"/>
      <c r="AA973" s="35"/>
      <c r="AB973" s="35"/>
      <c r="AC973" s="35"/>
      <c r="AD973" s="35"/>
      <c r="AE973" s="35"/>
      <c r="AF973" s="35"/>
      <c r="AG973" s="35"/>
      <c r="AH973" s="35"/>
      <c r="AI973" s="35"/>
      <c r="AJ973" s="35"/>
      <c r="AK973" s="35"/>
      <c r="AL973" s="35"/>
      <c r="AM973" s="35"/>
      <c r="AN973" s="127"/>
      <c r="AO973" s="38"/>
      <c r="AP973" s="39"/>
      <c r="AQ973" s="39"/>
      <c r="AR973" s="39"/>
      <c r="AS973" s="49"/>
      <c r="AT973" s="253"/>
      <c r="AU973" s="253"/>
      <c r="AV973" s="26"/>
      <c r="AW973" s="26"/>
      <c r="AX973" s="253" t="s">
        <v>493</v>
      </c>
      <c r="AY973" s="26">
        <v>1</v>
      </c>
      <c r="AZ973" s="197">
        <f>IF(AND(K973&lt;=1570,L973&gt;=1540),1,0)</f>
        <v>0</v>
      </c>
      <c r="BA973" s="197">
        <f>IF(AND(K973&lt;=1608,L973&gt;=1571),1,0)</f>
        <v>0</v>
      </c>
      <c r="BB973" s="197">
        <f>IF(AND(K973&lt;=1621,L973&gt;=1609),1,0)</f>
        <v>0</v>
      </c>
      <c r="BC973" s="197">
        <f>IF(AND(K973&lt;=1648,L973&gt;=1622),1,0)</f>
        <v>0</v>
      </c>
      <c r="BD973" s="197">
        <f>IF(AND(K973&lt;=1680,L973&gt;=1649),1,0)</f>
        <v>0</v>
      </c>
      <c r="BE973" s="189">
        <v>0</v>
      </c>
      <c r="BF973" s="189">
        <v>0</v>
      </c>
      <c r="BG973" s="189">
        <v>0</v>
      </c>
      <c r="BH973" s="189">
        <v>0</v>
      </c>
      <c r="BI973" s="189">
        <v>0</v>
      </c>
    </row>
    <row r="974" spans="1:61" customFormat="1" ht="15">
      <c r="A974" s="99" t="s">
        <v>494</v>
      </c>
      <c r="B974" s="111" t="s">
        <v>1837</v>
      </c>
      <c r="C974" s="243" t="s">
        <v>495</v>
      </c>
      <c r="D974" s="243" t="s">
        <v>4162</v>
      </c>
      <c r="E974" s="247"/>
      <c r="F974" s="25" t="s">
        <v>496</v>
      </c>
      <c r="G974" s="26"/>
      <c r="H974" s="27"/>
      <c r="I974" s="27"/>
      <c r="J974" s="29">
        <v>0</v>
      </c>
      <c r="K974" s="28">
        <v>1565</v>
      </c>
      <c r="L974" s="28">
        <v>1574</v>
      </c>
      <c r="M974" s="240" t="str">
        <f>CONCATENATE(LEFT(K974,3),"0")</f>
        <v>1560</v>
      </c>
      <c r="N974" s="240" t="str">
        <f>CONCATENATE(LEFT(L974,3),"0")</f>
        <v>1570</v>
      </c>
      <c r="O974" s="30">
        <f>L974-K974+1</f>
        <v>10</v>
      </c>
      <c r="P974" s="27">
        <v>0</v>
      </c>
      <c r="Q974" s="27">
        <v>0</v>
      </c>
      <c r="R974" s="28"/>
      <c r="S974" s="28">
        <v>1574</v>
      </c>
      <c r="T974" s="35" t="s">
        <v>103</v>
      </c>
      <c r="U974" s="104">
        <v>51.0167</v>
      </c>
      <c r="V974" s="124">
        <v>4.4667000000000003</v>
      </c>
      <c r="W974" s="32">
        <v>1</v>
      </c>
      <c r="X974" s="33">
        <v>1</v>
      </c>
      <c r="Y974" s="127">
        <v>0</v>
      </c>
      <c r="Z974" s="133" t="str">
        <f>CONCATENATE(LEFT(AA974,3),"0")</f>
        <v>1570</v>
      </c>
      <c r="AA974" s="35">
        <v>1574</v>
      </c>
      <c r="AB974" s="35"/>
      <c r="AC974" s="35" t="s">
        <v>497</v>
      </c>
      <c r="AD974" s="35"/>
      <c r="AE974" s="35"/>
      <c r="AF974" s="35"/>
      <c r="AG974" s="35"/>
      <c r="AH974" s="35"/>
      <c r="AI974" s="35"/>
      <c r="AJ974" s="35"/>
      <c r="AK974" s="35"/>
      <c r="AL974" s="35"/>
      <c r="AM974" s="35"/>
      <c r="AN974" s="252" t="str">
        <f>AC974</f>
        <v>Constantinople</v>
      </c>
      <c r="AO974" s="38"/>
      <c r="AP974" s="39"/>
      <c r="AQ974" s="39"/>
      <c r="AR974" s="39"/>
      <c r="AS974" s="49"/>
      <c r="AT974" s="253"/>
      <c r="AU974" s="253"/>
      <c r="AV974" s="26"/>
      <c r="AW974" s="26"/>
      <c r="AX974" s="253" t="s">
        <v>498</v>
      </c>
      <c r="AY974" s="26">
        <v>1</v>
      </c>
      <c r="AZ974" s="197">
        <f>IF(AND(K974&lt;=1570,L974&gt;=1540),1,0)</f>
        <v>1</v>
      </c>
      <c r="BA974" s="197">
        <f>IF(AND(K974&lt;=1608,L974&gt;=1571),1,0)</f>
        <v>1</v>
      </c>
      <c r="BB974" s="197">
        <f>IF(AND(K974&lt;=1621,L974&gt;=1609),1,0)</f>
        <v>0</v>
      </c>
      <c r="BC974" s="197">
        <f>IF(AND(K974&lt;=1648,L974&gt;=1622),1,0)</f>
        <v>0</v>
      </c>
      <c r="BD974" s="197">
        <f>IF(AND(K974&lt;=1680,L974&gt;=1649),1,0)</f>
        <v>0</v>
      </c>
      <c r="BE974" s="189">
        <v>0</v>
      </c>
      <c r="BF974" s="189">
        <v>1</v>
      </c>
      <c r="BG974" s="189">
        <v>0</v>
      </c>
      <c r="BH974" s="189">
        <v>0</v>
      </c>
      <c r="BI974" s="189">
        <v>0</v>
      </c>
    </row>
    <row r="975" spans="1:61" customFormat="1" ht="15">
      <c r="A975" s="99" t="s">
        <v>499</v>
      </c>
      <c r="B975" s="111" t="s">
        <v>3957</v>
      </c>
      <c r="C975" s="243" t="s">
        <v>500</v>
      </c>
      <c r="D975" s="243" t="s">
        <v>4162</v>
      </c>
      <c r="E975" s="247">
        <v>1</v>
      </c>
      <c r="F975" s="25" t="s">
        <v>74</v>
      </c>
      <c r="G975" s="26"/>
      <c r="H975" s="27"/>
      <c r="I975" s="27"/>
      <c r="J975" s="29">
        <v>1</v>
      </c>
      <c r="K975" s="30">
        <v>1596</v>
      </c>
      <c r="L975" s="30">
        <v>1602</v>
      </c>
      <c r="M975" s="240" t="str">
        <f>CONCATENATE(LEFT(K975,3),"0")</f>
        <v>1590</v>
      </c>
      <c r="N975" s="240" t="str">
        <f>CONCATENATE(LEFT(L975,3),"0")</f>
        <v>1600</v>
      </c>
      <c r="O975" s="30">
        <f>L975-K975+1</f>
        <v>7</v>
      </c>
      <c r="P975" s="27">
        <v>0</v>
      </c>
      <c r="Q975" s="27">
        <v>0</v>
      </c>
      <c r="R975" s="28"/>
      <c r="S975" s="28"/>
      <c r="T975" s="35" t="s">
        <v>103</v>
      </c>
      <c r="U975" s="104">
        <v>51.0167</v>
      </c>
      <c r="V975" s="124">
        <v>4.4667000000000003</v>
      </c>
      <c r="W975" s="32">
        <v>0</v>
      </c>
      <c r="X975" s="33">
        <v>0</v>
      </c>
      <c r="Y975" s="127">
        <v>0</v>
      </c>
      <c r="Z975" s="133"/>
      <c r="AA975" s="35"/>
      <c r="AB975" s="35"/>
      <c r="AC975" s="35"/>
      <c r="AD975" s="35"/>
      <c r="AE975" s="35"/>
      <c r="AF975" s="35"/>
      <c r="AG975" s="35"/>
      <c r="AH975" s="35"/>
      <c r="AI975" s="35"/>
      <c r="AJ975" s="35"/>
      <c r="AK975" s="35"/>
      <c r="AL975" s="35"/>
      <c r="AM975" s="35"/>
      <c r="AN975" s="127"/>
      <c r="AO975" s="38"/>
      <c r="AP975" s="39"/>
      <c r="AQ975" s="39"/>
      <c r="AR975" s="39"/>
      <c r="AS975" s="49"/>
      <c r="AT975" s="253"/>
      <c r="AU975" s="253"/>
      <c r="AV975" s="26"/>
      <c r="AW975" s="26"/>
      <c r="AX975" s="253" t="s">
        <v>40</v>
      </c>
      <c r="AY975" s="26">
        <v>1</v>
      </c>
      <c r="AZ975" s="197">
        <f>IF(AND(K975&lt;=1570,L975&gt;=1540),1,0)</f>
        <v>0</v>
      </c>
      <c r="BA975" s="197">
        <f>IF(AND(K975&lt;=1608,L975&gt;=1571),1,0)</f>
        <v>1</v>
      </c>
      <c r="BB975" s="197">
        <f>IF(AND(K975&lt;=1621,L975&gt;=1609),1,0)</f>
        <v>0</v>
      </c>
      <c r="BC975" s="197">
        <f>IF(AND(K975&lt;=1648,L975&gt;=1622),1,0)</f>
        <v>0</v>
      </c>
      <c r="BD975" s="197">
        <f>IF(AND(K975&lt;=1680,L975&gt;=1649),1,0)</f>
        <v>0</v>
      </c>
      <c r="BE975" s="189">
        <v>0</v>
      </c>
      <c r="BF975" s="189">
        <v>0</v>
      </c>
      <c r="BG975" s="189">
        <v>0</v>
      </c>
      <c r="BH975" s="189">
        <v>0</v>
      </c>
      <c r="BI975" s="189">
        <v>0</v>
      </c>
    </row>
    <row r="976" spans="1:61" customFormat="1" ht="15">
      <c r="A976" s="99" t="s">
        <v>501</v>
      </c>
      <c r="B976" s="111" t="s">
        <v>3958</v>
      </c>
      <c r="C976" s="243" t="s">
        <v>502</v>
      </c>
      <c r="D976" s="243" t="s">
        <v>4162</v>
      </c>
      <c r="E976" s="247">
        <v>1</v>
      </c>
      <c r="F976" s="25" t="s">
        <v>43</v>
      </c>
      <c r="G976" s="26"/>
      <c r="H976" s="27"/>
      <c r="I976" s="27"/>
      <c r="J976" s="29">
        <v>1</v>
      </c>
      <c r="K976" s="30">
        <v>1611</v>
      </c>
      <c r="L976" s="30">
        <v>1617</v>
      </c>
      <c r="M976" s="240" t="str">
        <f>CONCATENATE(LEFT(K976,3),"0")</f>
        <v>1610</v>
      </c>
      <c r="N976" s="240" t="str">
        <f>CONCATENATE(LEFT(L976,3),"0")</f>
        <v>1610</v>
      </c>
      <c r="O976" s="30">
        <f>L976-K976+1</f>
        <v>7</v>
      </c>
      <c r="P976" s="27">
        <v>0</v>
      </c>
      <c r="Q976" s="27">
        <v>0</v>
      </c>
      <c r="R976" s="28"/>
      <c r="S976" s="28"/>
      <c r="T976" s="35" t="s">
        <v>103</v>
      </c>
      <c r="U976" s="104">
        <v>51.0167</v>
      </c>
      <c r="V976" s="124">
        <v>4.4667000000000003</v>
      </c>
      <c r="W976" s="32">
        <v>0</v>
      </c>
      <c r="X976" s="33">
        <v>0</v>
      </c>
      <c r="Y976" s="127">
        <v>0</v>
      </c>
      <c r="Z976" s="133"/>
      <c r="AA976" s="35"/>
      <c r="AB976" s="35"/>
      <c r="AC976" s="35"/>
      <c r="AD976" s="35"/>
      <c r="AE976" s="35"/>
      <c r="AF976" s="35"/>
      <c r="AG976" s="35"/>
      <c r="AH976" s="35"/>
      <c r="AI976" s="35"/>
      <c r="AJ976" s="35"/>
      <c r="AK976" s="35"/>
      <c r="AL976" s="35"/>
      <c r="AM976" s="35"/>
      <c r="AN976" s="127"/>
      <c r="AO976" s="38"/>
      <c r="AP976" s="39"/>
      <c r="AQ976" s="39"/>
      <c r="AR976" s="39"/>
      <c r="AS976" s="49"/>
      <c r="AT976" s="253"/>
      <c r="AU976" s="253"/>
      <c r="AV976" s="26"/>
      <c r="AW976" s="26"/>
      <c r="AX976" s="253" t="s">
        <v>40</v>
      </c>
      <c r="AY976" s="26">
        <v>1</v>
      </c>
      <c r="AZ976" s="197">
        <f>IF(AND(K976&lt;=1570,L976&gt;=1540),1,0)</f>
        <v>0</v>
      </c>
      <c r="BA976" s="197">
        <f>IF(AND(K976&lt;=1608,L976&gt;=1571),1,0)</f>
        <v>0</v>
      </c>
      <c r="BB976" s="197">
        <f>IF(AND(K976&lt;=1621,L976&gt;=1609),1,0)</f>
        <v>1</v>
      </c>
      <c r="BC976" s="197">
        <f>IF(AND(K976&lt;=1648,L976&gt;=1622),1,0)</f>
        <v>0</v>
      </c>
      <c r="BD976" s="197">
        <f>IF(AND(K976&lt;=1680,L976&gt;=1649),1,0)</f>
        <v>0</v>
      </c>
      <c r="BE976" s="189">
        <v>0</v>
      </c>
      <c r="BF976" s="189">
        <v>0</v>
      </c>
      <c r="BG976" s="189">
        <v>0</v>
      </c>
      <c r="BH976" s="189">
        <v>0</v>
      </c>
      <c r="BI976" s="189">
        <v>0</v>
      </c>
    </row>
    <row r="977" spans="1:61" customFormat="1" ht="15">
      <c r="A977" s="99" t="s">
        <v>503</v>
      </c>
      <c r="B977" s="111" t="s">
        <v>3959</v>
      </c>
      <c r="C977" s="243" t="s">
        <v>504</v>
      </c>
      <c r="D977" s="243" t="s">
        <v>4162</v>
      </c>
      <c r="E977" s="247">
        <v>1</v>
      </c>
      <c r="F977" s="25" t="s">
        <v>74</v>
      </c>
      <c r="G977" s="26"/>
      <c r="H977" s="27"/>
      <c r="I977" s="27"/>
      <c r="J977" s="29">
        <v>1</v>
      </c>
      <c r="K977" s="30">
        <v>1624</v>
      </c>
      <c r="L977" s="30">
        <v>1630</v>
      </c>
      <c r="M977" s="240" t="str">
        <f>CONCATENATE(LEFT(K977,3),"0")</f>
        <v>1620</v>
      </c>
      <c r="N977" s="240" t="str">
        <f>CONCATENATE(LEFT(L977,3),"0")</f>
        <v>1630</v>
      </c>
      <c r="O977" s="30">
        <f>L977-K977+1</f>
        <v>7</v>
      </c>
      <c r="P977" s="27">
        <v>0</v>
      </c>
      <c r="Q977" s="27">
        <v>0</v>
      </c>
      <c r="R977" s="28"/>
      <c r="S977" s="28"/>
      <c r="T977" s="35" t="s">
        <v>103</v>
      </c>
      <c r="U977" s="104">
        <v>51.0167</v>
      </c>
      <c r="V977" s="124">
        <v>4.4667000000000003</v>
      </c>
      <c r="W977" s="32">
        <v>0</v>
      </c>
      <c r="X977" s="33">
        <v>0</v>
      </c>
      <c r="Y977" s="127">
        <v>0</v>
      </c>
      <c r="Z977" s="133"/>
      <c r="AA977" s="35"/>
      <c r="AB977" s="35"/>
      <c r="AC977" s="35"/>
      <c r="AD977" s="35"/>
      <c r="AE977" s="35"/>
      <c r="AF977" s="35"/>
      <c r="AG977" s="35"/>
      <c r="AH977" s="35"/>
      <c r="AI977" s="35"/>
      <c r="AJ977" s="35"/>
      <c r="AK977" s="35"/>
      <c r="AL977" s="35"/>
      <c r="AM977" s="35"/>
      <c r="AN977" s="127"/>
      <c r="AO977" s="38"/>
      <c r="AP977" s="39"/>
      <c r="AQ977" s="39"/>
      <c r="AR977" s="39"/>
      <c r="AS977" s="49"/>
      <c r="AT977" s="253"/>
      <c r="AU977" s="253"/>
      <c r="AV977" s="26"/>
      <c r="AW977" s="26"/>
      <c r="AX977" s="253" t="s">
        <v>40</v>
      </c>
      <c r="AY977" s="26">
        <v>1</v>
      </c>
      <c r="AZ977" s="197">
        <f>IF(AND(K977&lt;=1570,L977&gt;=1540),1,0)</f>
        <v>0</v>
      </c>
      <c r="BA977" s="197">
        <f>IF(AND(K977&lt;=1608,L977&gt;=1571),1,0)</f>
        <v>0</v>
      </c>
      <c r="BB977" s="197">
        <f>IF(AND(K977&lt;=1621,L977&gt;=1609),1,0)</f>
        <v>0</v>
      </c>
      <c r="BC977" s="197">
        <f>IF(AND(K977&lt;=1648,L977&gt;=1622),1,0)</f>
        <v>1</v>
      </c>
      <c r="BD977" s="197">
        <f>IF(AND(K977&lt;=1680,L977&gt;=1649),1,0)</f>
        <v>0</v>
      </c>
      <c r="BE977" s="189">
        <v>0</v>
      </c>
      <c r="BF977" s="189">
        <v>0</v>
      </c>
      <c r="BG977" s="189">
        <v>0</v>
      </c>
      <c r="BH977" s="189">
        <v>0</v>
      </c>
      <c r="BI977" s="189">
        <v>0</v>
      </c>
    </row>
    <row r="978" spans="1:61" customFormat="1" ht="15">
      <c r="A978" s="99" t="s">
        <v>505</v>
      </c>
      <c r="B978" s="111" t="s">
        <v>3960</v>
      </c>
      <c r="C978" s="243" t="s">
        <v>506</v>
      </c>
      <c r="D978" s="243" t="s">
        <v>4162</v>
      </c>
      <c r="E978" s="247">
        <v>1</v>
      </c>
      <c r="F978" s="25" t="s">
        <v>43</v>
      </c>
      <c r="G978" s="26"/>
      <c r="H978" s="27"/>
      <c r="I978" s="27"/>
      <c r="J978" s="29">
        <v>1</v>
      </c>
      <c r="K978" s="30">
        <v>1576</v>
      </c>
      <c r="L978" s="30">
        <v>1582</v>
      </c>
      <c r="M978" s="240" t="str">
        <f>CONCATENATE(LEFT(K978,3),"0")</f>
        <v>1570</v>
      </c>
      <c r="N978" s="240" t="str">
        <f>CONCATENATE(LEFT(L978,3),"0")</f>
        <v>1580</v>
      </c>
      <c r="O978" s="30">
        <f>L978-K978+1</f>
        <v>7</v>
      </c>
      <c r="P978" s="27">
        <v>0</v>
      </c>
      <c r="Q978" s="27">
        <v>0</v>
      </c>
      <c r="R978" s="28"/>
      <c r="S978" s="28"/>
      <c r="T978" s="35" t="s">
        <v>103</v>
      </c>
      <c r="U978" s="104">
        <v>51.0167</v>
      </c>
      <c r="V978" s="124">
        <v>4.4667000000000003</v>
      </c>
      <c r="W978" s="32">
        <v>0</v>
      </c>
      <c r="X978" s="33">
        <v>0</v>
      </c>
      <c r="Y978" s="127">
        <v>0</v>
      </c>
      <c r="Z978" s="133"/>
      <c r="AA978" s="35"/>
      <c r="AB978" s="35"/>
      <c r="AC978" s="35"/>
      <c r="AD978" s="35"/>
      <c r="AE978" s="35"/>
      <c r="AF978" s="35"/>
      <c r="AG978" s="35"/>
      <c r="AH978" s="35"/>
      <c r="AI978" s="35"/>
      <c r="AJ978" s="35"/>
      <c r="AK978" s="35"/>
      <c r="AL978" s="35"/>
      <c r="AM978" s="35"/>
      <c r="AN978" s="127"/>
      <c r="AO978" s="38"/>
      <c r="AP978" s="39"/>
      <c r="AQ978" s="39"/>
      <c r="AR978" s="39"/>
      <c r="AS978" s="49"/>
      <c r="AT978" s="253"/>
      <c r="AU978" s="253"/>
      <c r="AV978" s="26"/>
      <c r="AW978" s="26"/>
      <c r="AX978" s="253" t="s">
        <v>403</v>
      </c>
      <c r="AY978" s="26">
        <v>1</v>
      </c>
      <c r="AZ978" s="197">
        <f>IF(AND(K978&lt;=1570,L978&gt;=1540),1,0)</f>
        <v>0</v>
      </c>
      <c r="BA978" s="197">
        <f>IF(AND(K978&lt;=1608,L978&gt;=1571),1,0)</f>
        <v>1</v>
      </c>
      <c r="BB978" s="197">
        <f>IF(AND(K978&lt;=1621,L978&gt;=1609),1,0)</f>
        <v>0</v>
      </c>
      <c r="BC978" s="197">
        <f>IF(AND(K978&lt;=1648,L978&gt;=1622),1,0)</f>
        <v>0</v>
      </c>
      <c r="BD978" s="197">
        <f>IF(AND(K978&lt;=1680,L978&gt;=1649),1,0)</f>
        <v>0</v>
      </c>
      <c r="BE978" s="189">
        <v>0</v>
      </c>
      <c r="BF978" s="189">
        <v>0</v>
      </c>
      <c r="BG978" s="189">
        <v>0</v>
      </c>
      <c r="BH978" s="189">
        <v>0</v>
      </c>
      <c r="BI978" s="189">
        <v>0</v>
      </c>
    </row>
    <row r="979" spans="1:61" customFormat="1" ht="15">
      <c r="A979" s="99" t="s">
        <v>507</v>
      </c>
      <c r="B979" s="111" t="s">
        <v>3961</v>
      </c>
      <c r="C979" s="243" t="s">
        <v>508</v>
      </c>
      <c r="D979" s="243" t="s">
        <v>4162</v>
      </c>
      <c r="E979" s="247">
        <v>1</v>
      </c>
      <c r="F979" s="25" t="s">
        <v>39</v>
      </c>
      <c r="G979" s="26"/>
      <c r="H979" s="27"/>
      <c r="I979" s="27"/>
      <c r="J979" s="29">
        <v>1</v>
      </c>
      <c r="K979" s="30">
        <v>1549</v>
      </c>
      <c r="L979" s="30">
        <v>1555</v>
      </c>
      <c r="M979" s="240" t="str">
        <f>CONCATENATE(LEFT(K979,3),"0")</f>
        <v>1540</v>
      </c>
      <c r="N979" s="240" t="str">
        <f>CONCATENATE(LEFT(L979,3),"0")</f>
        <v>1550</v>
      </c>
      <c r="O979" s="30">
        <f>L979-K979+1</f>
        <v>7</v>
      </c>
      <c r="P979" s="27">
        <v>0</v>
      </c>
      <c r="Q979" s="27">
        <v>0</v>
      </c>
      <c r="R979" s="28"/>
      <c r="S979" s="28"/>
      <c r="T979" s="35" t="s">
        <v>103</v>
      </c>
      <c r="U979" s="104">
        <v>51.0167</v>
      </c>
      <c r="V979" s="124">
        <v>4.4667000000000003</v>
      </c>
      <c r="W979" s="32">
        <v>0</v>
      </c>
      <c r="X979" s="33">
        <v>0</v>
      </c>
      <c r="Y979" s="127">
        <v>0</v>
      </c>
      <c r="Z979" s="133"/>
      <c r="AA979" s="35"/>
      <c r="AB979" s="35"/>
      <c r="AC979" s="35"/>
      <c r="AD979" s="35"/>
      <c r="AE979" s="35"/>
      <c r="AF979" s="35"/>
      <c r="AG979" s="35"/>
      <c r="AH979" s="35"/>
      <c r="AI979" s="35"/>
      <c r="AJ979" s="35"/>
      <c r="AK979" s="35"/>
      <c r="AL979" s="35"/>
      <c r="AM979" s="35"/>
      <c r="AN979" s="127"/>
      <c r="AO979" s="38"/>
      <c r="AP979" s="39"/>
      <c r="AQ979" s="39"/>
      <c r="AR979" s="39"/>
      <c r="AS979" s="49"/>
      <c r="AT979" s="253"/>
      <c r="AU979" s="253"/>
      <c r="AV979" s="26"/>
      <c r="AW979" s="26"/>
      <c r="AX979" s="253" t="s">
        <v>40</v>
      </c>
      <c r="AY979" s="26">
        <v>1</v>
      </c>
      <c r="AZ979" s="197">
        <f>IF(AND(K979&lt;=1570,L979&gt;=1540),1,0)</f>
        <v>1</v>
      </c>
      <c r="BA979" s="197">
        <f>IF(AND(K979&lt;=1608,L979&gt;=1571),1,0)</f>
        <v>0</v>
      </c>
      <c r="BB979" s="197">
        <f>IF(AND(K979&lt;=1621,L979&gt;=1609),1,0)</f>
        <v>0</v>
      </c>
      <c r="BC979" s="197">
        <f>IF(AND(K979&lt;=1648,L979&gt;=1622),1,0)</f>
        <v>0</v>
      </c>
      <c r="BD979" s="197">
        <f>IF(AND(K979&lt;=1680,L979&gt;=1649),1,0)</f>
        <v>0</v>
      </c>
      <c r="BE979" s="189">
        <v>0</v>
      </c>
      <c r="BF979" s="189">
        <v>0</v>
      </c>
      <c r="BG979" s="189">
        <v>0</v>
      </c>
      <c r="BH979" s="189">
        <v>0</v>
      </c>
      <c r="BI979" s="189">
        <v>0</v>
      </c>
    </row>
    <row r="980" spans="1:61" customFormat="1" ht="15">
      <c r="A980" s="99" t="s">
        <v>509</v>
      </c>
      <c r="B980" s="111" t="s">
        <v>3962</v>
      </c>
      <c r="C980" s="243" t="s">
        <v>510</v>
      </c>
      <c r="D980" s="243" t="s">
        <v>4162</v>
      </c>
      <c r="E980" s="247">
        <v>1</v>
      </c>
      <c r="F980" s="25" t="s">
        <v>43</v>
      </c>
      <c r="G980" s="26"/>
      <c r="H980" s="27"/>
      <c r="I980" s="27"/>
      <c r="J980" s="29">
        <v>1</v>
      </c>
      <c r="K980" s="30">
        <v>1600</v>
      </c>
      <c r="L980" s="30">
        <v>1606</v>
      </c>
      <c r="M980" s="240" t="str">
        <f>CONCATENATE(LEFT(K980,3),"0")</f>
        <v>1600</v>
      </c>
      <c r="N980" s="240" t="str">
        <f>CONCATENATE(LEFT(L980,3),"0")</f>
        <v>1600</v>
      </c>
      <c r="O980" s="30">
        <f>L980-K980+1</f>
        <v>7</v>
      </c>
      <c r="P980" s="27">
        <v>0</v>
      </c>
      <c r="Q980" s="27">
        <v>0</v>
      </c>
      <c r="R980" s="28"/>
      <c r="S980" s="28"/>
      <c r="T980" s="35" t="s">
        <v>103</v>
      </c>
      <c r="U980" s="104">
        <v>51.0167</v>
      </c>
      <c r="V980" s="124">
        <v>4.4667000000000003</v>
      </c>
      <c r="W980" s="32">
        <v>0</v>
      </c>
      <c r="X980" s="33">
        <v>0</v>
      </c>
      <c r="Y980" s="127">
        <v>0</v>
      </c>
      <c r="Z980" s="133"/>
      <c r="AA980" s="35"/>
      <c r="AB980" s="35"/>
      <c r="AC980" s="35"/>
      <c r="AD980" s="35"/>
      <c r="AE980" s="35"/>
      <c r="AF980" s="35"/>
      <c r="AG980" s="35"/>
      <c r="AH980" s="35"/>
      <c r="AI980" s="35"/>
      <c r="AJ980" s="35"/>
      <c r="AK980" s="35"/>
      <c r="AL980" s="35"/>
      <c r="AM980" s="35"/>
      <c r="AN980" s="127"/>
      <c r="AO980" s="38"/>
      <c r="AP980" s="39"/>
      <c r="AQ980" s="39"/>
      <c r="AR980" s="39"/>
      <c r="AS980" s="49"/>
      <c r="AT980" s="253"/>
      <c r="AU980" s="253"/>
      <c r="AV980" s="26"/>
      <c r="AW980" s="26"/>
      <c r="AX980" s="253" t="s">
        <v>40</v>
      </c>
      <c r="AY980" s="26">
        <v>1</v>
      </c>
      <c r="AZ980" s="197">
        <f>IF(AND(K980&lt;=1570,L980&gt;=1540),1,0)</f>
        <v>0</v>
      </c>
      <c r="BA980" s="197">
        <f>IF(AND(K980&lt;=1608,L980&gt;=1571),1,0)</f>
        <v>1</v>
      </c>
      <c r="BB980" s="197">
        <f>IF(AND(K980&lt;=1621,L980&gt;=1609),1,0)</f>
        <v>0</v>
      </c>
      <c r="BC980" s="197">
        <f>IF(AND(K980&lt;=1648,L980&gt;=1622),1,0)</f>
        <v>0</v>
      </c>
      <c r="BD980" s="197">
        <f>IF(AND(K980&lt;=1680,L980&gt;=1649),1,0)</f>
        <v>0</v>
      </c>
      <c r="BE980" s="189">
        <v>0</v>
      </c>
      <c r="BF980" s="189">
        <v>0</v>
      </c>
      <c r="BG980" s="189">
        <v>0</v>
      </c>
      <c r="BH980" s="189">
        <v>0</v>
      </c>
      <c r="BI980" s="189">
        <v>0</v>
      </c>
    </row>
    <row r="981" spans="1:61" customFormat="1" ht="15">
      <c r="A981" s="99" t="s">
        <v>511</v>
      </c>
      <c r="B981" s="111" t="s">
        <v>3963</v>
      </c>
      <c r="C981" s="243" t="s">
        <v>512</v>
      </c>
      <c r="D981" s="243" t="s">
        <v>4162</v>
      </c>
      <c r="E981" s="247"/>
      <c r="F981" s="25" t="s">
        <v>43</v>
      </c>
      <c r="G981" s="26"/>
      <c r="H981" s="27"/>
      <c r="I981" s="27"/>
      <c r="J981" s="29">
        <v>0</v>
      </c>
      <c r="K981" s="28">
        <v>1479</v>
      </c>
      <c r="L981" s="28">
        <v>1479</v>
      </c>
      <c r="M981" s="240" t="str">
        <f>CONCATENATE(LEFT(K981,3),"0")</f>
        <v>1470</v>
      </c>
      <c r="N981" s="240" t="str">
        <f>CONCATENATE(LEFT(L981,3),"0")</f>
        <v>1470</v>
      </c>
      <c r="O981" s="30">
        <f>L981-K981+1</f>
        <v>1</v>
      </c>
      <c r="P981" s="27">
        <v>0</v>
      </c>
      <c r="Q981" s="27">
        <v>0</v>
      </c>
      <c r="R981" s="28"/>
      <c r="S981" s="28"/>
      <c r="T981" s="35" t="s">
        <v>103</v>
      </c>
      <c r="U981" s="104">
        <v>51.0167</v>
      </c>
      <c r="V981" s="124">
        <v>4.4667000000000003</v>
      </c>
      <c r="W981" s="32">
        <v>0</v>
      </c>
      <c r="X981" s="33">
        <v>0</v>
      </c>
      <c r="Y981" s="127">
        <v>0</v>
      </c>
      <c r="Z981" s="133"/>
      <c r="AA981" s="35"/>
      <c r="AB981" s="35"/>
      <c r="AC981" s="35"/>
      <c r="AD981" s="35"/>
      <c r="AE981" s="35"/>
      <c r="AF981" s="35"/>
      <c r="AG981" s="35"/>
      <c r="AH981" s="35"/>
      <c r="AI981" s="35"/>
      <c r="AJ981" s="35"/>
      <c r="AK981" s="35"/>
      <c r="AL981" s="35"/>
      <c r="AM981" s="35"/>
      <c r="AN981" s="127"/>
      <c r="AO981" s="38"/>
      <c r="AP981" s="39"/>
      <c r="AQ981" s="39"/>
      <c r="AR981" s="39"/>
      <c r="AS981" s="49"/>
      <c r="AT981" s="253"/>
      <c r="AU981" s="253"/>
      <c r="AV981" s="26"/>
      <c r="AW981" s="26"/>
      <c r="AX981" s="253" t="s">
        <v>55</v>
      </c>
      <c r="AY981" s="26">
        <v>1</v>
      </c>
      <c r="AZ981" s="197">
        <f>IF(AND(K981&lt;=1570,L981&gt;=1540),1,0)</f>
        <v>0</v>
      </c>
      <c r="BA981" s="197">
        <f>IF(AND(K981&lt;=1608,L981&gt;=1571),1,0)</f>
        <v>0</v>
      </c>
      <c r="BB981" s="197">
        <f>IF(AND(K981&lt;=1621,L981&gt;=1609),1,0)</f>
        <v>0</v>
      </c>
      <c r="BC981" s="197">
        <f>IF(AND(K981&lt;=1648,L981&gt;=1622),1,0)</f>
        <v>0</v>
      </c>
      <c r="BD981" s="197">
        <f>IF(AND(K981&lt;=1680,L981&gt;=1649),1,0)</f>
        <v>0</v>
      </c>
      <c r="BE981" s="189">
        <v>0</v>
      </c>
      <c r="BF981" s="189">
        <v>0</v>
      </c>
      <c r="BG981" s="189">
        <v>0</v>
      </c>
      <c r="BH981" s="189">
        <v>0</v>
      </c>
      <c r="BI981" s="189">
        <v>0</v>
      </c>
    </row>
    <row r="982" spans="1:61" customFormat="1" ht="15">
      <c r="A982" s="99" t="s">
        <v>513</v>
      </c>
      <c r="B982" s="111" t="s">
        <v>3964</v>
      </c>
      <c r="C982" s="243" t="s">
        <v>514</v>
      </c>
      <c r="D982" s="243" t="s">
        <v>4162</v>
      </c>
      <c r="E982" s="247">
        <v>2</v>
      </c>
      <c r="F982" s="25" t="s">
        <v>43</v>
      </c>
      <c r="G982" s="26"/>
      <c r="H982" s="27"/>
      <c r="I982" s="27"/>
      <c r="J982" s="29">
        <v>1</v>
      </c>
      <c r="K982" s="30">
        <v>1599</v>
      </c>
      <c r="L982" s="28">
        <v>1639</v>
      </c>
      <c r="M982" s="240" t="str">
        <f>CONCATENATE(LEFT(K982,3),"0")</f>
        <v>1590</v>
      </c>
      <c r="N982" s="240" t="str">
        <f>CONCATENATE(LEFT(L982,3),"0")</f>
        <v>1630</v>
      </c>
      <c r="O982" s="30">
        <f>L982-K982+1</f>
        <v>41</v>
      </c>
      <c r="P982" s="27">
        <v>1</v>
      </c>
      <c r="Q982" s="27">
        <v>1</v>
      </c>
      <c r="R982" s="28"/>
      <c r="S982" s="28"/>
      <c r="T982" s="35" t="s">
        <v>103</v>
      </c>
      <c r="U982" s="104">
        <v>51.0167</v>
      </c>
      <c r="V982" s="124">
        <v>4.4667000000000003</v>
      </c>
      <c r="W982" s="32">
        <v>0</v>
      </c>
      <c r="X982" s="33">
        <v>0</v>
      </c>
      <c r="Y982" s="127">
        <v>0</v>
      </c>
      <c r="Z982" s="133"/>
      <c r="AA982" s="35"/>
      <c r="AB982" s="35"/>
      <c r="AC982" s="35"/>
      <c r="AD982" s="35"/>
      <c r="AE982" s="35"/>
      <c r="AF982" s="35"/>
      <c r="AG982" s="35"/>
      <c r="AH982" s="35"/>
      <c r="AI982" s="35"/>
      <c r="AJ982" s="35"/>
      <c r="AK982" s="35"/>
      <c r="AL982" s="35"/>
      <c r="AM982" s="35"/>
      <c r="AN982" s="127"/>
      <c r="AO982" s="38"/>
      <c r="AP982" s="39"/>
      <c r="AQ982" s="39"/>
      <c r="AR982" s="39"/>
      <c r="AS982" s="49"/>
      <c r="AT982" s="253"/>
      <c r="AU982" s="253"/>
      <c r="AV982" s="26"/>
      <c r="AW982" s="26"/>
      <c r="AX982" s="253" t="s">
        <v>403</v>
      </c>
      <c r="AY982" s="26">
        <v>1</v>
      </c>
      <c r="AZ982" s="197">
        <f>IF(AND(K982&lt;=1570,L982&gt;=1540),1,0)</f>
        <v>0</v>
      </c>
      <c r="BA982" s="197">
        <f>IF(AND(K982&lt;=1608,L982&gt;=1571),1,0)</f>
        <v>1</v>
      </c>
      <c r="BB982" s="197">
        <f>IF(AND(K982&lt;=1621,L982&gt;=1609),1,0)</f>
        <v>1</v>
      </c>
      <c r="BC982" s="197">
        <f>IF(AND(K982&lt;=1648,L982&gt;=1622),1,0)</f>
        <v>1</v>
      </c>
      <c r="BD982" s="197">
        <f>IF(AND(K982&lt;=1680,L982&gt;=1649),1,0)</f>
        <v>0</v>
      </c>
      <c r="BE982" s="189">
        <v>0</v>
      </c>
      <c r="BF982" s="189">
        <v>0</v>
      </c>
      <c r="BG982" s="189">
        <v>0</v>
      </c>
      <c r="BH982" s="189">
        <v>0</v>
      </c>
      <c r="BI982" s="189">
        <v>0</v>
      </c>
    </row>
    <row r="983" spans="1:61" customFormat="1" ht="15">
      <c r="A983" s="99" t="s">
        <v>515</v>
      </c>
      <c r="B983" s="111" t="s">
        <v>3965</v>
      </c>
      <c r="C983" s="243" t="s">
        <v>516</v>
      </c>
      <c r="D983" s="243" t="s">
        <v>4162</v>
      </c>
      <c r="E983" s="247"/>
      <c r="F983" s="25" t="s">
        <v>43</v>
      </c>
      <c r="G983" s="26"/>
      <c r="H983" s="27"/>
      <c r="I983" s="27"/>
      <c r="J983" s="29">
        <v>0</v>
      </c>
      <c r="K983" s="190">
        <f>R983+18</f>
        <v>1535</v>
      </c>
      <c r="L983" s="196">
        <f>K983+18</f>
        <v>1553</v>
      </c>
      <c r="M983" s="240" t="str">
        <f>CONCATENATE(LEFT(K983,3),"0")</f>
        <v>1530</v>
      </c>
      <c r="N983" s="240" t="str">
        <f>CONCATENATE(LEFT(L983,3),"0")</f>
        <v>1550</v>
      </c>
      <c r="O983" s="30"/>
      <c r="P983" s="27">
        <v>0</v>
      </c>
      <c r="Q983" s="27">
        <v>0</v>
      </c>
      <c r="R983" s="28">
        <v>1517</v>
      </c>
      <c r="S983" s="28"/>
      <c r="T983" s="35" t="s">
        <v>103</v>
      </c>
      <c r="U983" s="104">
        <v>51.0167</v>
      </c>
      <c r="V983" s="124">
        <v>4.4667000000000003</v>
      </c>
      <c r="W983" s="32">
        <v>0</v>
      </c>
      <c r="X983" s="33">
        <v>0</v>
      </c>
      <c r="Y983" s="127">
        <v>0</v>
      </c>
      <c r="Z983" s="133"/>
      <c r="AA983" s="35"/>
      <c r="AB983" s="35"/>
      <c r="AC983" s="35"/>
      <c r="AD983" s="35"/>
      <c r="AE983" s="35"/>
      <c r="AF983" s="35"/>
      <c r="AG983" s="35"/>
      <c r="AH983" s="35"/>
      <c r="AI983" s="35"/>
      <c r="AJ983" s="35"/>
      <c r="AK983" s="35"/>
      <c r="AL983" s="35"/>
      <c r="AM983" s="35"/>
      <c r="AN983" s="127"/>
      <c r="AO983" s="38"/>
      <c r="AP983" s="39"/>
      <c r="AQ983" s="39"/>
      <c r="AR983" s="39"/>
      <c r="AS983" s="49"/>
      <c r="AT983" s="253"/>
      <c r="AU983" s="253"/>
      <c r="AV983" s="26"/>
      <c r="AW983" s="26"/>
      <c r="AX983" s="253"/>
      <c r="AY983" s="26">
        <v>1</v>
      </c>
      <c r="AZ983" s="197">
        <f>IF(AND(K983&lt;=1570,L983&gt;=1540),1,0)</f>
        <v>1</v>
      </c>
      <c r="BA983" s="197">
        <f>IF(AND(K983&lt;=1608,L983&gt;=1571),1,0)</f>
        <v>0</v>
      </c>
      <c r="BB983" s="197">
        <f>IF(AND(K983&lt;=1621,L983&gt;=1609),1,0)</f>
        <v>0</v>
      </c>
      <c r="BC983" s="197">
        <f>IF(AND(K983&lt;=1648,L983&gt;=1622),1,0)</f>
        <v>0</v>
      </c>
      <c r="BD983" s="197">
        <f>IF(AND(K983&lt;=1680,L983&gt;=1649),1,0)</f>
        <v>0</v>
      </c>
      <c r="BE983" s="189">
        <v>0</v>
      </c>
      <c r="BF983" s="189">
        <v>0</v>
      </c>
      <c r="BG983" s="189">
        <v>0</v>
      </c>
      <c r="BH983" s="189">
        <v>0</v>
      </c>
      <c r="BI983" s="189">
        <v>0</v>
      </c>
    </row>
    <row r="984" spans="1:61" customFormat="1" ht="15">
      <c r="A984" s="99" t="s">
        <v>517</v>
      </c>
      <c r="B984" s="111" t="s">
        <v>3965</v>
      </c>
      <c r="C984" s="243" t="s">
        <v>518</v>
      </c>
      <c r="D984" s="243" t="s">
        <v>4162</v>
      </c>
      <c r="E984" s="247"/>
      <c r="F984" s="25" t="s">
        <v>43</v>
      </c>
      <c r="G984" s="26"/>
      <c r="H984" s="27"/>
      <c r="I984" s="27">
        <v>1</v>
      </c>
      <c r="J984" s="29">
        <v>0</v>
      </c>
      <c r="K984" s="28"/>
      <c r="L984" s="28"/>
      <c r="M984" s="240"/>
      <c r="N984" s="240"/>
      <c r="O984" s="30"/>
      <c r="P984" s="27">
        <v>0</v>
      </c>
      <c r="Q984" s="27">
        <v>0</v>
      </c>
      <c r="R984" s="28"/>
      <c r="S984" s="28"/>
      <c r="T984" s="35" t="s">
        <v>103</v>
      </c>
      <c r="U984" s="104">
        <v>51.0167</v>
      </c>
      <c r="V984" s="124">
        <v>4.4667000000000003</v>
      </c>
      <c r="W984" s="32">
        <v>0</v>
      </c>
      <c r="X984" s="33">
        <v>0</v>
      </c>
      <c r="Y984" s="127">
        <v>0</v>
      </c>
      <c r="Z984" s="133"/>
      <c r="AA984" s="35"/>
      <c r="AB984" s="35"/>
      <c r="AC984" s="35"/>
      <c r="AD984" s="35"/>
      <c r="AE984" s="35"/>
      <c r="AF984" s="35"/>
      <c r="AG984" s="35"/>
      <c r="AH984" s="35"/>
      <c r="AI984" s="35"/>
      <c r="AJ984" s="35"/>
      <c r="AK984" s="35"/>
      <c r="AL984" s="35"/>
      <c r="AM984" s="35"/>
      <c r="AN984" s="127"/>
      <c r="AO984" s="38"/>
      <c r="AP984" s="39"/>
      <c r="AQ984" s="39"/>
      <c r="AR984" s="39"/>
      <c r="AS984" s="49"/>
      <c r="AT984" s="253"/>
      <c r="AU984" s="253"/>
      <c r="AV984" s="26"/>
      <c r="AW984" s="26"/>
      <c r="AX984" s="253"/>
      <c r="AY984" s="26">
        <v>1</v>
      </c>
      <c r="AZ984" s="197">
        <f>IF(AND(K984&lt;=1570,L984&gt;=1540),1,0)</f>
        <v>0</v>
      </c>
      <c r="BA984" s="197">
        <f>IF(AND(K984&lt;=1608,L984&gt;=1571),1,0)</f>
        <v>0</v>
      </c>
      <c r="BB984" s="197">
        <f>IF(AND(K984&lt;=1621,L984&gt;=1609),1,0)</f>
        <v>0</v>
      </c>
      <c r="BC984" s="197">
        <f>IF(AND(K984&lt;=1648,L984&gt;=1622),1,0)</f>
        <v>0</v>
      </c>
      <c r="BD984" s="197">
        <f>IF(AND(K984&lt;=1680,L984&gt;=1649),1,0)</f>
        <v>0</v>
      </c>
      <c r="BE984" s="189">
        <v>0</v>
      </c>
      <c r="BF984" s="189">
        <v>0</v>
      </c>
      <c r="BG984" s="189">
        <v>0</v>
      </c>
      <c r="BH984" s="189">
        <v>0</v>
      </c>
      <c r="BI984" s="189">
        <v>0</v>
      </c>
    </row>
    <row r="985" spans="1:61" customFormat="1" ht="15">
      <c r="A985" s="99" t="s">
        <v>519</v>
      </c>
      <c r="B985" s="111" t="s">
        <v>3966</v>
      </c>
      <c r="C985" s="243" t="s">
        <v>520</v>
      </c>
      <c r="D985" s="243" t="s">
        <v>4162</v>
      </c>
      <c r="E985" s="247"/>
      <c r="F985" s="25" t="s">
        <v>43</v>
      </c>
      <c r="G985" s="26"/>
      <c r="H985" s="27"/>
      <c r="I985" s="27"/>
      <c r="J985" s="29">
        <v>0</v>
      </c>
      <c r="K985" s="190">
        <f>R985+18</f>
        <v>1603</v>
      </c>
      <c r="L985" s="28">
        <v>1604</v>
      </c>
      <c r="M985" s="240" t="str">
        <f>CONCATENATE(LEFT(K985,3),"0")</f>
        <v>1600</v>
      </c>
      <c r="N985" s="240" t="str">
        <f>CONCATENATE(LEFT(L985,3),"0")</f>
        <v>1600</v>
      </c>
      <c r="O985" s="30">
        <f>L985-K985+1</f>
        <v>2</v>
      </c>
      <c r="P985" s="27">
        <v>0</v>
      </c>
      <c r="Q985" s="27">
        <v>0</v>
      </c>
      <c r="R985" s="28">
        <v>1585</v>
      </c>
      <c r="S985" s="28"/>
      <c r="T985" s="35" t="s">
        <v>103</v>
      </c>
      <c r="U985" s="104">
        <v>51.0167</v>
      </c>
      <c r="V985" s="124">
        <v>4.4667000000000003</v>
      </c>
      <c r="W985" s="32">
        <v>1</v>
      </c>
      <c r="X985" s="33">
        <v>1</v>
      </c>
      <c r="Y985" s="127">
        <v>0</v>
      </c>
      <c r="Z985" s="133" t="str">
        <f>CONCATENATE(LEFT(AA985,3),"0")</f>
        <v>1600</v>
      </c>
      <c r="AA985" s="35">
        <v>1604</v>
      </c>
      <c r="AB985" s="35"/>
      <c r="AC985" s="35" t="s">
        <v>51</v>
      </c>
      <c r="AD985" s="35"/>
      <c r="AE985" s="35"/>
      <c r="AF985" s="35"/>
      <c r="AG985" s="35"/>
      <c r="AH985" s="35"/>
      <c r="AI985" s="35"/>
      <c r="AJ985" s="35"/>
      <c r="AK985" s="35"/>
      <c r="AL985" s="35"/>
      <c r="AM985" s="35"/>
      <c r="AN985" s="252" t="str">
        <f>AC985</f>
        <v>Amsterdam</v>
      </c>
      <c r="AO985" s="38"/>
      <c r="AP985" s="39"/>
      <c r="AQ985" s="39"/>
      <c r="AR985" s="39"/>
      <c r="AS985" s="49"/>
      <c r="AT985" s="253"/>
      <c r="AU985" s="253"/>
      <c r="AV985" s="26"/>
      <c r="AW985" s="26"/>
      <c r="AX985" s="253" t="s">
        <v>339</v>
      </c>
      <c r="AY985" s="26">
        <v>1</v>
      </c>
      <c r="AZ985" s="197">
        <f>IF(AND(K985&lt;=1570,L985&gt;=1540),1,0)</f>
        <v>0</v>
      </c>
      <c r="BA985" s="197">
        <f>IF(AND(K985&lt;=1608,L985&gt;=1571),1,0)</f>
        <v>1</v>
      </c>
      <c r="BB985" s="197">
        <f>IF(AND(K985&lt;=1621,L985&gt;=1609),1,0)</f>
        <v>0</v>
      </c>
      <c r="BC985" s="197">
        <f>IF(AND(K985&lt;=1648,L985&gt;=1622),1,0)</f>
        <v>0</v>
      </c>
      <c r="BD985" s="197">
        <f>IF(AND(K985&lt;=1680,L985&gt;=1649),1,0)</f>
        <v>0</v>
      </c>
      <c r="BE985" s="189">
        <v>0</v>
      </c>
      <c r="BF985" s="189">
        <v>1</v>
      </c>
      <c r="BG985" s="189">
        <v>0</v>
      </c>
      <c r="BH985" s="189">
        <v>0</v>
      </c>
      <c r="BI985" s="189">
        <v>0</v>
      </c>
    </row>
    <row r="986" spans="1:61" customFormat="1" ht="15">
      <c r="A986" s="99" t="s">
        <v>521</v>
      </c>
      <c r="B986" s="111" t="s">
        <v>3967</v>
      </c>
      <c r="C986" s="243" t="s">
        <v>522</v>
      </c>
      <c r="D986" s="243" t="s">
        <v>4162</v>
      </c>
      <c r="E986" s="247">
        <v>5</v>
      </c>
      <c r="F986" s="25" t="s">
        <v>43</v>
      </c>
      <c r="G986" s="26"/>
      <c r="H986" s="27"/>
      <c r="I986" s="27"/>
      <c r="J986" s="29">
        <v>1</v>
      </c>
      <c r="K986" s="30">
        <v>1600</v>
      </c>
      <c r="L986" s="30">
        <v>1618</v>
      </c>
      <c r="M986" s="240" t="str">
        <f>CONCATENATE(LEFT(K986,3),"0")</f>
        <v>1600</v>
      </c>
      <c r="N986" s="240" t="str">
        <f>CONCATENATE(LEFT(L986,3),"0")</f>
        <v>1610</v>
      </c>
      <c r="O986" s="30">
        <f>L986-K986+1</f>
        <v>19</v>
      </c>
      <c r="P986" s="27">
        <v>0</v>
      </c>
      <c r="Q986" s="27">
        <v>0</v>
      </c>
      <c r="R986" s="28"/>
      <c r="S986" s="28"/>
      <c r="T986" s="35" t="s">
        <v>103</v>
      </c>
      <c r="U986" s="104">
        <v>51.0167</v>
      </c>
      <c r="V986" s="124">
        <v>4.4667000000000003</v>
      </c>
      <c r="W986" s="32">
        <v>0</v>
      </c>
      <c r="X986" s="33">
        <v>0</v>
      </c>
      <c r="Y986" s="127">
        <v>0</v>
      </c>
      <c r="Z986" s="133"/>
      <c r="AA986" s="35"/>
      <c r="AB986" s="35"/>
      <c r="AC986" s="35"/>
      <c r="AD986" s="35"/>
      <c r="AE986" s="35"/>
      <c r="AF986" s="35"/>
      <c r="AG986" s="35"/>
      <c r="AH986" s="35"/>
      <c r="AI986" s="35"/>
      <c r="AJ986" s="35"/>
      <c r="AK986" s="35"/>
      <c r="AL986" s="35"/>
      <c r="AM986" s="35"/>
      <c r="AN986" s="127"/>
      <c r="AO986" s="38"/>
      <c r="AP986" s="39"/>
      <c r="AQ986" s="39"/>
      <c r="AR986" s="39"/>
      <c r="AS986" s="49"/>
      <c r="AT986" s="253"/>
      <c r="AU986" s="253"/>
      <c r="AV986" s="26"/>
      <c r="AW986" s="26"/>
      <c r="AX986" s="253" t="s">
        <v>403</v>
      </c>
      <c r="AY986" s="26">
        <v>1</v>
      </c>
      <c r="AZ986" s="197">
        <f>IF(AND(K986&lt;=1570,L986&gt;=1540),1,0)</f>
        <v>0</v>
      </c>
      <c r="BA986" s="197">
        <f>IF(AND(K986&lt;=1608,L986&gt;=1571),1,0)</f>
        <v>1</v>
      </c>
      <c r="BB986" s="197">
        <f>IF(AND(K986&lt;=1621,L986&gt;=1609),1,0)</f>
        <v>1</v>
      </c>
      <c r="BC986" s="197">
        <f>IF(AND(K986&lt;=1648,L986&gt;=1622),1,0)</f>
        <v>0</v>
      </c>
      <c r="BD986" s="197">
        <f>IF(AND(K986&lt;=1680,L986&gt;=1649),1,0)</f>
        <v>0</v>
      </c>
      <c r="BE986" s="189">
        <v>0</v>
      </c>
      <c r="BF986" s="189">
        <v>0</v>
      </c>
      <c r="BG986" s="189">
        <v>0</v>
      </c>
      <c r="BH986" s="189">
        <v>0</v>
      </c>
      <c r="BI986" s="189">
        <v>0</v>
      </c>
    </row>
    <row r="987" spans="1:61" customFormat="1" ht="15">
      <c r="A987" s="99" t="s">
        <v>523</v>
      </c>
      <c r="B987" s="111" t="s">
        <v>2378</v>
      </c>
      <c r="C987" s="243" t="s">
        <v>524</v>
      </c>
      <c r="D987" s="243" t="s">
        <v>4162</v>
      </c>
      <c r="E987" s="247"/>
      <c r="F987" s="25" t="s">
        <v>43</v>
      </c>
      <c r="G987" s="26"/>
      <c r="H987" s="27"/>
      <c r="I987" s="27"/>
      <c r="J987" s="29">
        <v>0</v>
      </c>
      <c r="K987" s="28">
        <v>1597</v>
      </c>
      <c r="L987" s="28">
        <v>1599</v>
      </c>
      <c r="M987" s="240" t="str">
        <f>CONCATENATE(LEFT(K987,3),"0")</f>
        <v>1590</v>
      </c>
      <c r="N987" s="240" t="str">
        <f>CONCATENATE(LEFT(L987,3),"0")</f>
        <v>1590</v>
      </c>
      <c r="O987" s="30">
        <f>L987-K987+1</f>
        <v>3</v>
      </c>
      <c r="P987" s="27">
        <v>0</v>
      </c>
      <c r="Q987" s="27">
        <v>0</v>
      </c>
      <c r="R987" s="28">
        <v>1577</v>
      </c>
      <c r="S987" s="28">
        <v>1627</v>
      </c>
      <c r="T987" s="35" t="s">
        <v>103</v>
      </c>
      <c r="U987" s="104">
        <v>51.0167</v>
      </c>
      <c r="V987" s="124">
        <v>4.4667000000000003</v>
      </c>
      <c r="W987" s="32">
        <v>1</v>
      </c>
      <c r="X987" s="75">
        <v>1</v>
      </c>
      <c r="Y987" s="127">
        <v>0</v>
      </c>
      <c r="Z987" s="133" t="str">
        <f>CONCATENATE(LEFT(AA987,3),"0")</f>
        <v>1590</v>
      </c>
      <c r="AA987" s="25">
        <v>1599</v>
      </c>
      <c r="AB987" s="25">
        <v>1627</v>
      </c>
      <c r="AC987" s="25" t="s">
        <v>102</v>
      </c>
      <c r="AD987" s="35"/>
      <c r="AE987" s="35"/>
      <c r="AF987" s="35"/>
      <c r="AG987" s="35"/>
      <c r="AH987" s="35"/>
      <c r="AI987" s="35"/>
      <c r="AJ987" s="35"/>
      <c r="AK987" s="35"/>
      <c r="AL987" s="35"/>
      <c r="AM987" s="35"/>
      <c r="AN987" s="252" t="str">
        <f>AC987</f>
        <v>Rome</v>
      </c>
      <c r="AO987" s="38"/>
      <c r="AP987" s="39"/>
      <c r="AQ987" s="39"/>
      <c r="AR987" s="39"/>
      <c r="AS987" s="49"/>
      <c r="AT987" s="253"/>
      <c r="AU987" s="253"/>
      <c r="AV987" s="26"/>
      <c r="AW987" s="26"/>
      <c r="AX987" s="26" t="s">
        <v>55</v>
      </c>
      <c r="AY987" s="26">
        <v>1</v>
      </c>
      <c r="AZ987" s="197">
        <f>IF(AND(K987&lt;=1570,L987&gt;=1540),1,0)</f>
        <v>0</v>
      </c>
      <c r="BA987" s="197">
        <f>IF(AND(K987&lt;=1608,L987&gt;=1571),1,0)</f>
        <v>1</v>
      </c>
      <c r="BB987" s="197">
        <f>IF(AND(K987&lt;=1621,L987&gt;=1609),1,0)</f>
        <v>0</v>
      </c>
      <c r="BC987" s="197">
        <f>IF(AND(K987&lt;=1648,L987&gt;=1622),1,0)</f>
        <v>0</v>
      </c>
      <c r="BD987" s="197">
        <f>IF(AND(K987&lt;=1680,L987&gt;=1649),1,0)</f>
        <v>0</v>
      </c>
      <c r="BE987" s="189">
        <v>0</v>
      </c>
      <c r="BF987" s="189">
        <v>1</v>
      </c>
      <c r="BG987" s="189">
        <v>0</v>
      </c>
      <c r="BH987" s="189">
        <v>0</v>
      </c>
      <c r="BI987" s="189">
        <v>0</v>
      </c>
    </row>
    <row r="988" spans="1:61" customFormat="1" ht="15">
      <c r="A988" s="99" t="s">
        <v>525</v>
      </c>
      <c r="B988" s="111" t="s">
        <v>1883</v>
      </c>
      <c r="C988" s="243" t="s">
        <v>526</v>
      </c>
      <c r="D988" s="243" t="s">
        <v>4162</v>
      </c>
      <c r="E988" s="247">
        <v>1</v>
      </c>
      <c r="F988" s="25" t="s">
        <v>39</v>
      </c>
      <c r="G988" s="26"/>
      <c r="H988" s="27"/>
      <c r="I988" s="27"/>
      <c r="J988" s="29">
        <v>1</v>
      </c>
      <c r="K988" s="30">
        <v>1569</v>
      </c>
      <c r="L988" s="27">
        <v>1599</v>
      </c>
      <c r="M988" s="240" t="str">
        <f>CONCATENATE(LEFT(K988,3),"0")</f>
        <v>1560</v>
      </c>
      <c r="N988" s="240" t="str">
        <f>CONCATENATE(LEFT(L988,3),"0")</f>
        <v>1590</v>
      </c>
      <c r="O988" s="30">
        <f>L988-K988+1</f>
        <v>31</v>
      </c>
      <c r="P988" s="27">
        <v>0</v>
      </c>
      <c r="Q988" s="27">
        <v>0</v>
      </c>
      <c r="R988" s="28"/>
      <c r="S988" s="28"/>
      <c r="T988" s="35" t="s">
        <v>103</v>
      </c>
      <c r="U988" s="104">
        <v>51.0167</v>
      </c>
      <c r="V988" s="124">
        <v>4.4667000000000003</v>
      </c>
      <c r="W988" s="32">
        <v>1</v>
      </c>
      <c r="X988" s="33">
        <v>1</v>
      </c>
      <c r="Y988" s="127">
        <v>0</v>
      </c>
      <c r="Z988" s="133" t="str">
        <f>CONCATENATE(LEFT(AA988,3),"0")</f>
        <v>1590</v>
      </c>
      <c r="AA988" s="35">
        <v>1599</v>
      </c>
      <c r="AB988" s="35">
        <v>1627</v>
      </c>
      <c r="AC988" s="35" t="s">
        <v>102</v>
      </c>
      <c r="AD988" s="35"/>
      <c r="AE988" s="35"/>
      <c r="AF988" s="35"/>
      <c r="AG988" s="35"/>
      <c r="AH988" s="35"/>
      <c r="AI988" s="35"/>
      <c r="AJ988" s="35"/>
      <c r="AK988" s="35"/>
      <c r="AL988" s="35"/>
      <c r="AM988" s="35"/>
      <c r="AN988" s="252" t="str">
        <f>AC988</f>
        <v>Rome</v>
      </c>
      <c r="AO988" s="38"/>
      <c r="AP988" s="39"/>
      <c r="AQ988" s="39"/>
      <c r="AR988" s="39"/>
      <c r="AS988" s="49"/>
      <c r="AT988" s="253"/>
      <c r="AU988" s="253"/>
      <c r="AV988" s="26"/>
      <c r="AW988" s="26"/>
      <c r="AX988" s="253" t="s">
        <v>527</v>
      </c>
      <c r="AY988" s="26">
        <v>1</v>
      </c>
      <c r="AZ988" s="197">
        <f>IF(AND(K988&lt;=1570,L988&gt;=1540),1,0)</f>
        <v>1</v>
      </c>
      <c r="BA988" s="197">
        <f>IF(AND(K988&lt;=1608,L988&gt;=1571),1,0)</f>
        <v>1</v>
      </c>
      <c r="BB988" s="197">
        <f>IF(AND(K988&lt;=1621,L988&gt;=1609),1,0)</f>
        <v>0</v>
      </c>
      <c r="BC988" s="197">
        <f>IF(AND(K988&lt;=1648,L988&gt;=1622),1,0)</f>
        <v>0</v>
      </c>
      <c r="BD988" s="197">
        <f>IF(AND(K988&lt;=1680,L988&gt;=1649),1,0)</f>
        <v>0</v>
      </c>
      <c r="BE988" s="189">
        <v>0</v>
      </c>
      <c r="BF988" s="189">
        <v>1</v>
      </c>
      <c r="BG988" s="189">
        <v>0</v>
      </c>
      <c r="BH988" s="189">
        <v>0</v>
      </c>
      <c r="BI988" s="189">
        <v>0</v>
      </c>
    </row>
    <row r="989" spans="1:61" customFormat="1" ht="15">
      <c r="A989" s="99" t="s">
        <v>528</v>
      </c>
      <c r="B989" s="111" t="s">
        <v>3968</v>
      </c>
      <c r="C989" s="243" t="s">
        <v>529</v>
      </c>
      <c r="D989" s="243" t="s">
        <v>4162</v>
      </c>
      <c r="E989" s="247">
        <v>1</v>
      </c>
      <c r="F989" s="25" t="s">
        <v>39</v>
      </c>
      <c r="G989" s="26"/>
      <c r="H989" s="27"/>
      <c r="I989" s="27"/>
      <c r="J989" s="29">
        <v>1</v>
      </c>
      <c r="K989" s="30">
        <v>1560</v>
      </c>
      <c r="L989" s="30">
        <v>1566</v>
      </c>
      <c r="M989" s="240" t="str">
        <f>CONCATENATE(LEFT(K989,3),"0")</f>
        <v>1560</v>
      </c>
      <c r="N989" s="240" t="str">
        <f>CONCATENATE(LEFT(L989,3),"0")</f>
        <v>1560</v>
      </c>
      <c r="O989" s="30">
        <f>L989-K989+1</f>
        <v>7</v>
      </c>
      <c r="P989" s="27">
        <v>0</v>
      </c>
      <c r="Q989" s="27">
        <v>0</v>
      </c>
      <c r="R989" s="28"/>
      <c r="S989" s="28"/>
      <c r="T989" s="35" t="s">
        <v>103</v>
      </c>
      <c r="U989" s="104">
        <v>51.0167</v>
      </c>
      <c r="V989" s="124">
        <v>4.4667000000000003</v>
      </c>
      <c r="W989" s="32">
        <v>0</v>
      </c>
      <c r="X989" s="33">
        <v>0</v>
      </c>
      <c r="Y989" s="127">
        <v>0</v>
      </c>
      <c r="Z989" s="133"/>
      <c r="AA989" s="35"/>
      <c r="AB989" s="35"/>
      <c r="AC989" s="35"/>
      <c r="AD989" s="35"/>
      <c r="AE989" s="35"/>
      <c r="AF989" s="35"/>
      <c r="AG989" s="35"/>
      <c r="AH989" s="35"/>
      <c r="AI989" s="35"/>
      <c r="AJ989" s="35"/>
      <c r="AK989" s="35"/>
      <c r="AL989" s="35"/>
      <c r="AM989" s="35"/>
      <c r="AN989" s="127"/>
      <c r="AO989" s="38"/>
      <c r="AP989" s="39"/>
      <c r="AQ989" s="39"/>
      <c r="AR989" s="39"/>
      <c r="AS989" s="49"/>
      <c r="AT989" s="253"/>
      <c r="AU989" s="253"/>
      <c r="AV989" s="26"/>
      <c r="AW989" s="26"/>
      <c r="AX989" s="253" t="s">
        <v>40</v>
      </c>
      <c r="AY989" s="26">
        <v>1</v>
      </c>
      <c r="AZ989" s="197">
        <f>IF(AND(K989&lt;=1570,L989&gt;=1540),1,0)</f>
        <v>1</v>
      </c>
      <c r="BA989" s="197">
        <f>IF(AND(K989&lt;=1608,L989&gt;=1571),1,0)</f>
        <v>0</v>
      </c>
      <c r="BB989" s="197">
        <f>IF(AND(K989&lt;=1621,L989&gt;=1609),1,0)</f>
        <v>0</v>
      </c>
      <c r="BC989" s="197">
        <f>IF(AND(K989&lt;=1648,L989&gt;=1622),1,0)</f>
        <v>0</v>
      </c>
      <c r="BD989" s="197">
        <f>IF(AND(K989&lt;=1680,L989&gt;=1649),1,0)</f>
        <v>0</v>
      </c>
      <c r="BE989" s="189">
        <v>0</v>
      </c>
      <c r="BF989" s="189">
        <v>0</v>
      </c>
      <c r="BG989" s="189">
        <v>0</v>
      </c>
      <c r="BH989" s="189">
        <v>0</v>
      </c>
      <c r="BI989" s="189">
        <v>0</v>
      </c>
    </row>
    <row r="990" spans="1:61" customFormat="1" ht="15">
      <c r="A990" s="99" t="s">
        <v>530</v>
      </c>
      <c r="B990" s="111" t="s">
        <v>3538</v>
      </c>
      <c r="C990" s="243" t="s">
        <v>531</v>
      </c>
      <c r="D990" s="243" t="s">
        <v>4162</v>
      </c>
      <c r="E990" s="247"/>
      <c r="F990" s="25" t="s">
        <v>43</v>
      </c>
      <c r="G990" s="26"/>
      <c r="H990" s="27"/>
      <c r="I990" s="27"/>
      <c r="J990" s="29">
        <v>0</v>
      </c>
      <c r="K990" s="28">
        <v>1663</v>
      </c>
      <c r="L990" s="28">
        <v>1666</v>
      </c>
      <c r="M990" s="240" t="str">
        <f>CONCATENATE(LEFT(K990,3),"0")</f>
        <v>1660</v>
      </c>
      <c r="N990" s="240" t="str">
        <f>CONCATENATE(LEFT(L990,3),"0")</f>
        <v>1660</v>
      </c>
      <c r="O990" s="30">
        <f>L990-K990+1</f>
        <v>4</v>
      </c>
      <c r="P990" s="27">
        <v>0</v>
      </c>
      <c r="Q990" s="27">
        <v>0</v>
      </c>
      <c r="R990" s="28">
        <v>1637</v>
      </c>
      <c r="S990" s="28"/>
      <c r="T990" s="35" t="s">
        <v>103</v>
      </c>
      <c r="U990" s="104">
        <v>51.0167</v>
      </c>
      <c r="V990" s="124">
        <v>4.4667000000000003</v>
      </c>
      <c r="W990" s="32">
        <v>0</v>
      </c>
      <c r="X990" s="33">
        <v>0</v>
      </c>
      <c r="Y990" s="127">
        <v>0</v>
      </c>
      <c r="Z990" s="133"/>
      <c r="AA990" s="35"/>
      <c r="AB990" s="35"/>
      <c r="AC990" s="35"/>
      <c r="AD990" s="35"/>
      <c r="AE990" s="35"/>
      <c r="AF990" s="35"/>
      <c r="AG990" s="35"/>
      <c r="AH990" s="35"/>
      <c r="AI990" s="35"/>
      <c r="AJ990" s="35"/>
      <c r="AK990" s="35"/>
      <c r="AL990" s="35"/>
      <c r="AM990" s="35"/>
      <c r="AN990" s="127"/>
      <c r="AO990" s="38"/>
      <c r="AP990" s="39"/>
      <c r="AQ990" s="39"/>
      <c r="AR990" s="39"/>
      <c r="AS990" s="49"/>
      <c r="AT990" s="26" t="s">
        <v>186</v>
      </c>
      <c r="AU990" s="26" t="s">
        <v>532</v>
      </c>
      <c r="AV990" s="26"/>
      <c r="AW990" s="26"/>
      <c r="AX990" s="253"/>
      <c r="AY990" s="26">
        <v>1</v>
      </c>
      <c r="AZ990" s="197">
        <f>IF(AND(K990&lt;=1570,L990&gt;=1540),1,0)</f>
        <v>0</v>
      </c>
      <c r="BA990" s="197">
        <f>IF(AND(K990&lt;=1608,L990&gt;=1571),1,0)</f>
        <v>0</v>
      </c>
      <c r="BB990" s="197">
        <f>IF(AND(K990&lt;=1621,L990&gt;=1609),1,0)</f>
        <v>0</v>
      </c>
      <c r="BC990" s="197">
        <f>IF(AND(K990&lt;=1648,L990&gt;=1622),1,0)</f>
        <v>0</v>
      </c>
      <c r="BD990" s="197">
        <f>IF(AND(K990&lt;=1680,L990&gt;=1649),1,0)</f>
        <v>1</v>
      </c>
      <c r="BE990" s="189">
        <v>0</v>
      </c>
      <c r="BF990" s="189">
        <v>0</v>
      </c>
      <c r="BG990" s="189">
        <v>0</v>
      </c>
      <c r="BH990" s="189">
        <v>0</v>
      </c>
      <c r="BI990" s="189">
        <v>0</v>
      </c>
    </row>
    <row r="991" spans="1:61" customFormat="1" ht="15">
      <c r="A991" s="99" t="s">
        <v>532</v>
      </c>
      <c r="B991" s="111" t="s">
        <v>3538</v>
      </c>
      <c r="C991" s="243" t="s">
        <v>533</v>
      </c>
      <c r="D991" s="243" t="s">
        <v>4162</v>
      </c>
      <c r="E991" s="247">
        <v>1</v>
      </c>
      <c r="F991" s="25" t="s">
        <v>43</v>
      </c>
      <c r="G991" s="26"/>
      <c r="H991" s="27"/>
      <c r="I991" s="27"/>
      <c r="J991" s="29">
        <v>1</v>
      </c>
      <c r="K991" s="30">
        <v>1663</v>
      </c>
      <c r="L991" s="27">
        <v>1722</v>
      </c>
      <c r="M991" s="240" t="str">
        <f>CONCATENATE(LEFT(K991,3),"0")</f>
        <v>1660</v>
      </c>
      <c r="N991" s="240" t="str">
        <f>CONCATENATE(LEFT(L991,3),"0")</f>
        <v>1720</v>
      </c>
      <c r="O991" s="30">
        <f>L991-K991+1</f>
        <v>60</v>
      </c>
      <c r="P991" s="27">
        <v>0</v>
      </c>
      <c r="Q991" s="27">
        <v>0</v>
      </c>
      <c r="R991" s="28">
        <v>1640</v>
      </c>
      <c r="S991" s="28">
        <v>1722</v>
      </c>
      <c r="T991" s="35" t="s">
        <v>103</v>
      </c>
      <c r="U991" s="104">
        <v>51.0167</v>
      </c>
      <c r="V991" s="124">
        <v>4.4667000000000003</v>
      </c>
      <c r="W991" s="32">
        <v>0</v>
      </c>
      <c r="X991" s="33">
        <v>0</v>
      </c>
      <c r="Y991" s="127">
        <v>0</v>
      </c>
      <c r="Z991" s="133"/>
      <c r="AA991" s="35"/>
      <c r="AB991" s="35"/>
      <c r="AC991" s="35"/>
      <c r="AD991" s="35"/>
      <c r="AE991" s="35"/>
      <c r="AF991" s="35"/>
      <c r="AG991" s="35"/>
      <c r="AH991" s="35"/>
      <c r="AI991" s="35"/>
      <c r="AJ991" s="35"/>
      <c r="AK991" s="35"/>
      <c r="AL991" s="35"/>
      <c r="AM991" s="35"/>
      <c r="AN991" s="127"/>
      <c r="AO991" s="38"/>
      <c r="AP991" s="39"/>
      <c r="AQ991" s="39"/>
      <c r="AR991" s="39"/>
      <c r="AS991" s="49"/>
      <c r="AT991" s="26" t="s">
        <v>186</v>
      </c>
      <c r="AU991" s="26" t="s">
        <v>530</v>
      </c>
      <c r="AV991" s="26"/>
      <c r="AW991" s="26"/>
      <c r="AX991" s="253" t="s">
        <v>40</v>
      </c>
      <c r="AY991" s="26">
        <v>1</v>
      </c>
      <c r="AZ991" s="197">
        <f>IF(AND(K991&lt;=1570,L991&gt;=1540),1,0)</f>
        <v>0</v>
      </c>
      <c r="BA991" s="197">
        <f>IF(AND(K991&lt;=1608,L991&gt;=1571),1,0)</f>
        <v>0</v>
      </c>
      <c r="BB991" s="197">
        <f>IF(AND(K991&lt;=1621,L991&gt;=1609),1,0)</f>
        <v>0</v>
      </c>
      <c r="BC991" s="197">
        <f>IF(AND(K991&lt;=1648,L991&gt;=1622),1,0)</f>
        <v>0</v>
      </c>
      <c r="BD991" s="197">
        <f>IF(AND(K991&lt;=1680,L991&gt;=1649),1,0)</f>
        <v>1</v>
      </c>
      <c r="BE991" s="189">
        <v>0</v>
      </c>
      <c r="BF991" s="189">
        <v>0</v>
      </c>
      <c r="BG991" s="189">
        <v>0</v>
      </c>
      <c r="BH991" s="189">
        <v>0</v>
      </c>
      <c r="BI991" s="189">
        <v>0</v>
      </c>
    </row>
    <row r="992" spans="1:61" customFormat="1" ht="15">
      <c r="A992" s="99" t="s">
        <v>534</v>
      </c>
      <c r="B992" s="111" t="s">
        <v>3969</v>
      </c>
      <c r="C992" s="243" t="s">
        <v>535</v>
      </c>
      <c r="D992" s="243" t="s">
        <v>4162</v>
      </c>
      <c r="E992" s="247"/>
      <c r="F992" s="25" t="s">
        <v>43</v>
      </c>
      <c r="G992" s="26"/>
      <c r="H992" s="27"/>
      <c r="I992" s="27"/>
      <c r="J992" s="29">
        <v>0</v>
      </c>
      <c r="K992" s="190">
        <f>R992+18</f>
        <v>1588</v>
      </c>
      <c r="L992" s="27">
        <f>AA992</f>
        <v>1601</v>
      </c>
      <c r="M992" s="240" t="str">
        <f>CONCATENATE(LEFT(K992,3),"0")</f>
        <v>1580</v>
      </c>
      <c r="N992" s="240" t="str">
        <f>CONCATENATE(LEFT(L992,3),"0")</f>
        <v>1600</v>
      </c>
      <c r="O992" s="30"/>
      <c r="P992" s="27">
        <v>0</v>
      </c>
      <c r="Q992" s="27">
        <v>0</v>
      </c>
      <c r="R992" s="28">
        <v>1570</v>
      </c>
      <c r="S992" s="28">
        <v>1637</v>
      </c>
      <c r="T992" s="35" t="s">
        <v>103</v>
      </c>
      <c r="U992" s="104">
        <v>51.0167</v>
      </c>
      <c r="V992" s="124">
        <v>4.4667000000000003</v>
      </c>
      <c r="W992" s="32">
        <v>1</v>
      </c>
      <c r="X992" s="33">
        <v>1</v>
      </c>
      <c r="Y992" s="127">
        <v>0</v>
      </c>
      <c r="Z992" s="133" t="str">
        <f>CONCATENATE(LEFT(AA992,3),"0")</f>
        <v>1600</v>
      </c>
      <c r="AA992" s="35">
        <v>1601</v>
      </c>
      <c r="AB992" s="35">
        <v>1637</v>
      </c>
      <c r="AC992" s="35" t="s">
        <v>152</v>
      </c>
      <c r="AD992" s="35"/>
      <c r="AE992" s="35"/>
      <c r="AF992" s="35"/>
      <c r="AG992" s="35"/>
      <c r="AH992" s="35"/>
      <c r="AI992" s="35"/>
      <c r="AJ992" s="35"/>
      <c r="AK992" s="35"/>
      <c r="AL992" s="35"/>
      <c r="AM992" s="35"/>
      <c r="AN992" s="252" t="str">
        <f>AC992</f>
        <v>Paris</v>
      </c>
      <c r="AO992" s="38"/>
      <c r="AP992" s="39"/>
      <c r="AQ992" s="39"/>
      <c r="AR992" s="39"/>
      <c r="AS992" s="49"/>
      <c r="AT992" s="253"/>
      <c r="AU992" s="253"/>
      <c r="AV992" s="26"/>
      <c r="AW992" s="26"/>
      <c r="AX992" s="253" t="s">
        <v>55</v>
      </c>
      <c r="AY992" s="26">
        <v>1</v>
      </c>
      <c r="AZ992" s="197">
        <f>IF(AND(K992&lt;=1570,L992&gt;=1540),1,0)</f>
        <v>0</v>
      </c>
      <c r="BA992" s="197">
        <f>IF(AND(K992&lt;=1608,L992&gt;=1571),1,0)</f>
        <v>1</v>
      </c>
      <c r="BB992" s="197">
        <f>IF(AND(K992&lt;=1621,L992&gt;=1609),1,0)</f>
        <v>0</v>
      </c>
      <c r="BC992" s="197">
        <f>IF(AND(K992&lt;=1648,L992&gt;=1622),1,0)</f>
        <v>0</v>
      </c>
      <c r="BD992" s="197">
        <f>IF(AND(K992&lt;=1680,L992&gt;=1649),1,0)</f>
        <v>0</v>
      </c>
      <c r="BE992" s="189">
        <v>0</v>
      </c>
      <c r="BF992" s="189">
        <v>1</v>
      </c>
      <c r="BG992" s="189">
        <v>0</v>
      </c>
      <c r="BH992" s="189">
        <v>0</v>
      </c>
      <c r="BI992" s="189">
        <v>0</v>
      </c>
    </row>
    <row r="993" spans="1:61" customFormat="1" ht="15">
      <c r="A993" s="271" t="s">
        <v>536</v>
      </c>
      <c r="B993" s="111" t="s">
        <v>3970</v>
      </c>
      <c r="C993" s="243" t="s">
        <v>537</v>
      </c>
      <c r="D993" s="243" t="s">
        <v>4162</v>
      </c>
      <c r="E993" s="247"/>
      <c r="F993" s="25" t="s">
        <v>43</v>
      </c>
      <c r="G993" s="26"/>
      <c r="H993" s="27">
        <v>1</v>
      </c>
      <c r="I993" s="27"/>
      <c r="J993" s="29">
        <v>0</v>
      </c>
      <c r="K993" s="27"/>
      <c r="L993" s="27"/>
      <c r="M993" s="240"/>
      <c r="N993" s="240"/>
      <c r="O993" s="30"/>
      <c r="P993" s="27">
        <v>0</v>
      </c>
      <c r="Q993" s="27">
        <v>0</v>
      </c>
      <c r="R993" s="27"/>
      <c r="S993" s="27"/>
      <c r="T993" s="35" t="s">
        <v>103</v>
      </c>
      <c r="U993" s="104">
        <v>51.0167</v>
      </c>
      <c r="V993" s="124">
        <v>4.4667000000000003</v>
      </c>
      <c r="W993" s="32">
        <v>0</v>
      </c>
      <c r="X993" s="33">
        <v>0</v>
      </c>
      <c r="Y993" s="127">
        <v>0</v>
      </c>
      <c r="Z993" s="133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127"/>
      <c r="AO993" s="95"/>
      <c r="AP993" s="60"/>
      <c r="AQ993" s="60"/>
      <c r="AR993" s="60"/>
      <c r="AS993" s="60"/>
      <c r="AT993" s="26"/>
      <c r="AU993" s="26"/>
      <c r="AV993" s="26"/>
      <c r="AW993" s="26"/>
      <c r="AX993" s="26" t="s">
        <v>538</v>
      </c>
      <c r="AY993" s="26">
        <v>1</v>
      </c>
      <c r="AZ993" s="197">
        <f>IF(AND(K993&lt;=1570,L993&gt;=1540),1,0)</f>
        <v>0</v>
      </c>
      <c r="BA993" s="197">
        <f>IF(AND(K993&lt;=1608,L993&gt;=1571),1,0)</f>
        <v>0</v>
      </c>
      <c r="BB993" s="197">
        <f>IF(AND(K993&lt;=1621,L993&gt;=1609),1,0)</f>
        <v>0</v>
      </c>
      <c r="BC993" s="197">
        <f>IF(AND(K993&lt;=1648,L993&gt;=1622),1,0)</f>
        <v>0</v>
      </c>
      <c r="BD993" s="197">
        <f>IF(AND(K993&lt;=1680,L993&gt;=1649),1,0)</f>
        <v>0</v>
      </c>
      <c r="BE993" s="189">
        <v>0</v>
      </c>
      <c r="BF993" s="189">
        <v>0</v>
      </c>
      <c r="BG993" s="189">
        <v>0</v>
      </c>
      <c r="BH993" s="189">
        <v>0</v>
      </c>
      <c r="BI993" s="189">
        <v>0</v>
      </c>
    </row>
    <row r="994" spans="1:61" customFormat="1" ht="15">
      <c r="A994" s="271" t="s">
        <v>539</v>
      </c>
      <c r="B994" s="111" t="s">
        <v>3970</v>
      </c>
      <c r="C994" s="243" t="s">
        <v>540</v>
      </c>
      <c r="D994" s="243" t="s">
        <v>4162</v>
      </c>
      <c r="E994" s="247"/>
      <c r="F994" s="25" t="s">
        <v>43</v>
      </c>
      <c r="G994" s="26"/>
      <c r="H994" s="27">
        <v>1</v>
      </c>
      <c r="I994" s="27"/>
      <c r="J994" s="29">
        <v>0</v>
      </c>
      <c r="K994" s="27"/>
      <c r="L994" s="27"/>
      <c r="M994" s="240"/>
      <c r="N994" s="240"/>
      <c r="O994" s="30"/>
      <c r="P994" s="27">
        <v>0</v>
      </c>
      <c r="Q994" s="27">
        <v>0</v>
      </c>
      <c r="R994" s="27"/>
      <c r="S994" s="27"/>
      <c r="T994" s="35" t="s">
        <v>103</v>
      </c>
      <c r="U994" s="104">
        <v>51.0167</v>
      </c>
      <c r="V994" s="124">
        <v>4.4667000000000003</v>
      </c>
      <c r="W994" s="32">
        <v>0</v>
      </c>
      <c r="X994" s="33">
        <v>0</v>
      </c>
      <c r="Y994" s="127">
        <v>0</v>
      </c>
      <c r="Z994" s="133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127"/>
      <c r="AO994" s="95"/>
      <c r="AP994" s="60"/>
      <c r="AQ994" s="60"/>
      <c r="AR994" s="60"/>
      <c r="AS994" s="60"/>
      <c r="AT994" s="26"/>
      <c r="AU994" s="26"/>
      <c r="AV994" s="26"/>
      <c r="AW994" s="26"/>
      <c r="AX994" s="26" t="s">
        <v>538</v>
      </c>
      <c r="AY994" s="26">
        <v>1</v>
      </c>
      <c r="AZ994" s="197">
        <f>IF(AND(K994&lt;=1570,L994&gt;=1540),1,0)</f>
        <v>0</v>
      </c>
      <c r="BA994" s="197">
        <f>IF(AND(K994&lt;=1608,L994&gt;=1571),1,0)</f>
        <v>0</v>
      </c>
      <c r="BB994" s="197">
        <f>IF(AND(K994&lt;=1621,L994&gt;=1609),1,0)</f>
        <v>0</v>
      </c>
      <c r="BC994" s="197">
        <f>IF(AND(K994&lt;=1648,L994&gt;=1622),1,0)</f>
        <v>0</v>
      </c>
      <c r="BD994" s="197">
        <f>IF(AND(K994&lt;=1680,L994&gt;=1649),1,0)</f>
        <v>0</v>
      </c>
      <c r="BE994" s="189">
        <v>0</v>
      </c>
      <c r="BF994" s="189">
        <v>0</v>
      </c>
      <c r="BG994" s="189">
        <v>0</v>
      </c>
      <c r="BH994" s="189">
        <v>0</v>
      </c>
      <c r="BI994" s="189">
        <v>0</v>
      </c>
    </row>
    <row r="995" spans="1:61" customFormat="1" ht="15">
      <c r="A995" s="99" t="s">
        <v>541</v>
      </c>
      <c r="B995" s="111" t="s">
        <v>3971</v>
      </c>
      <c r="C995" s="243" t="s">
        <v>542</v>
      </c>
      <c r="D995" s="243" t="s">
        <v>4162</v>
      </c>
      <c r="E995" s="247">
        <v>1</v>
      </c>
      <c r="F995" s="25" t="s">
        <v>39</v>
      </c>
      <c r="G995" s="26"/>
      <c r="H995" s="27"/>
      <c r="I995" s="27"/>
      <c r="J995" s="29">
        <v>1</v>
      </c>
      <c r="K995" s="30">
        <v>1560</v>
      </c>
      <c r="L995" s="30">
        <v>1566</v>
      </c>
      <c r="M995" s="240" t="str">
        <f>CONCATENATE(LEFT(K995,3),"0")</f>
        <v>1560</v>
      </c>
      <c r="N995" s="240" t="str">
        <f>CONCATENATE(LEFT(L995,3),"0")</f>
        <v>1560</v>
      </c>
      <c r="O995" s="30">
        <f>L995-K995+1</f>
        <v>7</v>
      </c>
      <c r="P995" s="27">
        <v>0</v>
      </c>
      <c r="Q995" s="27">
        <v>0</v>
      </c>
      <c r="R995" s="28"/>
      <c r="S995" s="28"/>
      <c r="T995" s="35" t="s">
        <v>103</v>
      </c>
      <c r="U995" s="104">
        <v>51.0167</v>
      </c>
      <c r="V995" s="124">
        <v>4.4667000000000003</v>
      </c>
      <c r="W995" s="32">
        <v>0</v>
      </c>
      <c r="X995" s="33">
        <v>0</v>
      </c>
      <c r="Y995" s="127">
        <v>0</v>
      </c>
      <c r="Z995" s="133"/>
      <c r="AA995" s="35"/>
      <c r="AB995" s="35"/>
      <c r="AC995" s="35"/>
      <c r="AD995" s="35"/>
      <c r="AE995" s="35"/>
      <c r="AF995" s="35"/>
      <c r="AG995" s="35"/>
      <c r="AH995" s="35"/>
      <c r="AI995" s="35"/>
      <c r="AJ995" s="35"/>
      <c r="AK995" s="35"/>
      <c r="AL995" s="35"/>
      <c r="AM995" s="35"/>
      <c r="AN995" s="127"/>
      <c r="AO995" s="38"/>
      <c r="AP995" s="39"/>
      <c r="AQ995" s="39"/>
      <c r="AR995" s="39"/>
      <c r="AS995" s="49"/>
      <c r="AT995" s="253"/>
      <c r="AU995" s="253"/>
      <c r="AV995" s="26"/>
      <c r="AW995" s="26"/>
      <c r="AX995" s="253" t="s">
        <v>40</v>
      </c>
      <c r="AY995" s="26">
        <v>1</v>
      </c>
      <c r="AZ995" s="197">
        <f>IF(AND(K995&lt;=1570,L995&gt;=1540),1,0)</f>
        <v>1</v>
      </c>
      <c r="BA995" s="197">
        <f>IF(AND(K995&lt;=1608,L995&gt;=1571),1,0)</f>
        <v>0</v>
      </c>
      <c r="BB995" s="197">
        <f>IF(AND(K995&lt;=1621,L995&gt;=1609),1,0)</f>
        <v>0</v>
      </c>
      <c r="BC995" s="197">
        <f>IF(AND(K995&lt;=1648,L995&gt;=1622),1,0)</f>
        <v>0</v>
      </c>
      <c r="BD995" s="197">
        <f>IF(AND(K995&lt;=1680,L995&gt;=1649),1,0)</f>
        <v>0</v>
      </c>
      <c r="BE995" s="189">
        <v>0</v>
      </c>
      <c r="BF995" s="189">
        <v>0</v>
      </c>
      <c r="BG995" s="189">
        <v>0</v>
      </c>
      <c r="BH995" s="189">
        <v>0</v>
      </c>
      <c r="BI995" s="189">
        <v>0</v>
      </c>
    </row>
    <row r="996" spans="1:61" customFormat="1" ht="15">
      <c r="A996" s="99" t="s">
        <v>543</v>
      </c>
      <c r="B996" s="111" t="s">
        <v>3972</v>
      </c>
      <c r="C996" s="243" t="s">
        <v>544</v>
      </c>
      <c r="D996" s="243" t="s">
        <v>4162</v>
      </c>
      <c r="E996" s="247">
        <v>1</v>
      </c>
      <c r="F996" s="25" t="s">
        <v>39</v>
      </c>
      <c r="G996" s="26"/>
      <c r="H996" s="27"/>
      <c r="I996" s="27"/>
      <c r="J996" s="29">
        <v>1</v>
      </c>
      <c r="K996" s="30">
        <v>1560</v>
      </c>
      <c r="L996" s="30">
        <v>1566</v>
      </c>
      <c r="M996" s="240" t="str">
        <f>CONCATENATE(LEFT(K996,3),"0")</f>
        <v>1560</v>
      </c>
      <c r="N996" s="240" t="str">
        <f>CONCATENATE(LEFT(L996,3),"0")</f>
        <v>1560</v>
      </c>
      <c r="O996" s="30">
        <f>L996-K996+1</f>
        <v>7</v>
      </c>
      <c r="P996" s="27">
        <v>0</v>
      </c>
      <c r="Q996" s="27">
        <v>0</v>
      </c>
      <c r="R996" s="28"/>
      <c r="S996" s="28"/>
      <c r="T996" s="35" t="s">
        <v>103</v>
      </c>
      <c r="U996" s="104">
        <v>51.0167</v>
      </c>
      <c r="V996" s="124">
        <v>4.4667000000000003</v>
      </c>
      <c r="W996" s="32">
        <v>0</v>
      </c>
      <c r="X996" s="33">
        <v>0</v>
      </c>
      <c r="Y996" s="127">
        <v>0</v>
      </c>
      <c r="Z996" s="133"/>
      <c r="AA996" s="35"/>
      <c r="AB996" s="35"/>
      <c r="AC996" s="35"/>
      <c r="AD996" s="35"/>
      <c r="AE996" s="35"/>
      <c r="AF996" s="35"/>
      <c r="AG996" s="35"/>
      <c r="AH996" s="35"/>
      <c r="AI996" s="35"/>
      <c r="AJ996" s="35"/>
      <c r="AK996" s="35"/>
      <c r="AL996" s="35"/>
      <c r="AM996" s="35"/>
      <c r="AN996" s="127"/>
      <c r="AO996" s="38"/>
      <c r="AP996" s="39"/>
      <c r="AQ996" s="39"/>
      <c r="AR996" s="39"/>
      <c r="AS996" s="49"/>
      <c r="AT996" s="253"/>
      <c r="AU996" s="253"/>
      <c r="AV996" s="26"/>
      <c r="AW996" s="26"/>
      <c r="AX996" s="253" t="s">
        <v>40</v>
      </c>
      <c r="AY996" s="26">
        <v>1</v>
      </c>
      <c r="AZ996" s="197">
        <f>IF(AND(K996&lt;=1570,L996&gt;=1540),1,0)</f>
        <v>1</v>
      </c>
      <c r="BA996" s="197">
        <f>IF(AND(K996&lt;=1608,L996&gt;=1571),1,0)</f>
        <v>0</v>
      </c>
      <c r="BB996" s="197">
        <f>IF(AND(K996&lt;=1621,L996&gt;=1609),1,0)</f>
        <v>0</v>
      </c>
      <c r="BC996" s="197">
        <f>IF(AND(K996&lt;=1648,L996&gt;=1622),1,0)</f>
        <v>0</v>
      </c>
      <c r="BD996" s="197">
        <f>IF(AND(K996&lt;=1680,L996&gt;=1649),1,0)</f>
        <v>0</v>
      </c>
      <c r="BE996" s="189">
        <v>0</v>
      </c>
      <c r="BF996" s="189">
        <v>0</v>
      </c>
      <c r="BG996" s="189">
        <v>0</v>
      </c>
      <c r="BH996" s="189">
        <v>0</v>
      </c>
      <c r="BI996" s="189">
        <v>0</v>
      </c>
    </row>
    <row r="997" spans="1:61" customFormat="1" ht="15">
      <c r="A997" s="99" t="s">
        <v>545</v>
      </c>
      <c r="B997" s="111" t="s">
        <v>1847</v>
      </c>
      <c r="C997" s="243" t="s">
        <v>546</v>
      </c>
      <c r="D997" s="243" t="s">
        <v>4162</v>
      </c>
      <c r="E997" s="247">
        <v>1</v>
      </c>
      <c r="F997" s="25" t="s">
        <v>43</v>
      </c>
      <c r="G997" s="26"/>
      <c r="H997" s="27"/>
      <c r="I997" s="27"/>
      <c r="J997" s="29">
        <v>1</v>
      </c>
      <c r="K997" s="30">
        <v>1568</v>
      </c>
      <c r="L997" s="30">
        <v>1574</v>
      </c>
      <c r="M997" s="240" t="str">
        <f>CONCATENATE(LEFT(K997,3),"0")</f>
        <v>1560</v>
      </c>
      <c r="N997" s="240" t="str">
        <f>CONCATENATE(LEFT(L997,3),"0")</f>
        <v>1570</v>
      </c>
      <c r="O997" s="30">
        <f>L997-K997+1</f>
        <v>7</v>
      </c>
      <c r="P997" s="27">
        <v>0</v>
      </c>
      <c r="Q997" s="27">
        <v>0</v>
      </c>
      <c r="R997" s="28"/>
      <c r="S997" s="28"/>
      <c r="T997" s="35" t="s">
        <v>103</v>
      </c>
      <c r="U997" s="104">
        <v>51.0167</v>
      </c>
      <c r="V997" s="124">
        <v>4.4667000000000003</v>
      </c>
      <c r="W997" s="32">
        <v>0</v>
      </c>
      <c r="X997" s="33">
        <v>0</v>
      </c>
      <c r="Y997" s="127">
        <v>0</v>
      </c>
      <c r="Z997" s="133"/>
      <c r="AA997" s="35"/>
      <c r="AB997" s="35"/>
      <c r="AC997" s="35"/>
      <c r="AD997" s="35"/>
      <c r="AE997" s="35"/>
      <c r="AF997" s="35"/>
      <c r="AG997" s="35"/>
      <c r="AH997" s="35"/>
      <c r="AI997" s="35"/>
      <c r="AJ997" s="35"/>
      <c r="AK997" s="35"/>
      <c r="AL997" s="35"/>
      <c r="AM997" s="35"/>
      <c r="AN997" s="127"/>
      <c r="AO997" s="38"/>
      <c r="AP997" s="39"/>
      <c r="AQ997" s="39"/>
      <c r="AR997" s="39"/>
      <c r="AS997" s="49"/>
      <c r="AT997" s="253"/>
      <c r="AU997" s="253"/>
      <c r="AV997" s="26"/>
      <c r="AW997" s="26"/>
      <c r="AX997" s="253" t="s">
        <v>40</v>
      </c>
      <c r="AY997" s="26">
        <v>1</v>
      </c>
      <c r="AZ997" s="197">
        <f>IF(AND(K997&lt;=1570,L997&gt;=1540),1,0)</f>
        <v>1</v>
      </c>
      <c r="BA997" s="197">
        <f>IF(AND(K997&lt;=1608,L997&gt;=1571),1,0)</f>
        <v>1</v>
      </c>
      <c r="BB997" s="197">
        <f>IF(AND(K997&lt;=1621,L997&gt;=1609),1,0)</f>
        <v>0</v>
      </c>
      <c r="BC997" s="197">
        <f>IF(AND(K997&lt;=1648,L997&gt;=1622),1,0)</f>
        <v>0</v>
      </c>
      <c r="BD997" s="197">
        <f>IF(AND(K997&lt;=1680,L997&gt;=1649),1,0)</f>
        <v>0</v>
      </c>
      <c r="BE997" s="189">
        <v>0</v>
      </c>
      <c r="BF997" s="189">
        <v>0</v>
      </c>
      <c r="BG997" s="189">
        <v>0</v>
      </c>
      <c r="BH997" s="189">
        <v>0</v>
      </c>
      <c r="BI997" s="189">
        <v>0</v>
      </c>
    </row>
    <row r="998" spans="1:61" customFormat="1" ht="15">
      <c r="A998" s="99" t="s">
        <v>547</v>
      </c>
      <c r="B998" s="111" t="s">
        <v>2296</v>
      </c>
      <c r="C998" s="243" t="s">
        <v>548</v>
      </c>
      <c r="D998" s="243" t="s">
        <v>4162</v>
      </c>
      <c r="E998" s="247">
        <v>14</v>
      </c>
      <c r="F998" s="25" t="s">
        <v>74</v>
      </c>
      <c r="G998" s="26"/>
      <c r="H998" s="27"/>
      <c r="I998" s="27"/>
      <c r="J998" s="29">
        <v>1</v>
      </c>
      <c r="K998" s="30">
        <v>1604</v>
      </c>
      <c r="L998" s="30">
        <v>1655</v>
      </c>
      <c r="M998" s="240" t="str">
        <f>CONCATENATE(LEFT(K998,3),"0")</f>
        <v>1600</v>
      </c>
      <c r="N998" s="240" t="str">
        <f>CONCATENATE(LEFT(L998,3),"0")</f>
        <v>1650</v>
      </c>
      <c r="O998" s="30">
        <f>L998-K998+1</f>
        <v>52</v>
      </c>
      <c r="P998" s="27">
        <v>1</v>
      </c>
      <c r="Q998" s="27">
        <v>1</v>
      </c>
      <c r="R998" s="28"/>
      <c r="S998" s="28"/>
      <c r="T998" s="35" t="s">
        <v>103</v>
      </c>
      <c r="U998" s="104">
        <v>51.0167</v>
      </c>
      <c r="V998" s="124">
        <v>4.4667000000000003</v>
      </c>
      <c r="W998" s="32">
        <v>0</v>
      </c>
      <c r="X998" s="33">
        <v>0</v>
      </c>
      <c r="Y998" s="127">
        <v>0</v>
      </c>
      <c r="Z998" s="133"/>
      <c r="AA998" s="35"/>
      <c r="AB998" s="35"/>
      <c r="AC998" s="35"/>
      <c r="AD998" s="35"/>
      <c r="AE998" s="35"/>
      <c r="AF998" s="35"/>
      <c r="AG998" s="35"/>
      <c r="AH998" s="35"/>
      <c r="AI998" s="35"/>
      <c r="AJ998" s="35"/>
      <c r="AK998" s="35"/>
      <c r="AL998" s="35"/>
      <c r="AM998" s="35"/>
      <c r="AN998" s="127"/>
      <c r="AO998" s="38"/>
      <c r="AP998" s="39"/>
      <c r="AQ998" s="39"/>
      <c r="AR998" s="39"/>
      <c r="AS998" s="49"/>
      <c r="AT998" s="253"/>
      <c r="AU998" s="253"/>
      <c r="AV998" s="26"/>
      <c r="AW998" s="26"/>
      <c r="AX998" s="253" t="s">
        <v>40</v>
      </c>
      <c r="AY998" s="26">
        <v>1</v>
      </c>
      <c r="AZ998" s="197">
        <f>IF(AND(K998&lt;=1570,L998&gt;=1540),1,0)</f>
        <v>0</v>
      </c>
      <c r="BA998" s="197">
        <f>IF(AND(K998&lt;=1608,L998&gt;=1571),1,0)</f>
        <v>1</v>
      </c>
      <c r="BB998" s="197">
        <f>IF(AND(K998&lt;=1621,L998&gt;=1609),1,0)</f>
        <v>1</v>
      </c>
      <c r="BC998" s="197">
        <f>IF(AND(K998&lt;=1648,L998&gt;=1622),1,0)</f>
        <v>1</v>
      </c>
      <c r="BD998" s="197">
        <f>IF(AND(K998&lt;=1680,L998&gt;=1649),1,0)</f>
        <v>1</v>
      </c>
      <c r="BE998" s="189">
        <v>0</v>
      </c>
      <c r="BF998" s="189">
        <v>0</v>
      </c>
      <c r="BG998" s="189">
        <v>0</v>
      </c>
      <c r="BH998" s="189">
        <v>0</v>
      </c>
      <c r="BI998" s="189">
        <v>0</v>
      </c>
    </row>
    <row r="999" spans="1:61" customFormat="1" ht="15">
      <c r="A999" s="99" t="s">
        <v>549</v>
      </c>
      <c r="B999" s="111" t="s">
        <v>2296</v>
      </c>
      <c r="C999" s="243" t="s">
        <v>550</v>
      </c>
      <c r="D999" s="243" t="s">
        <v>4162</v>
      </c>
      <c r="E999" s="247">
        <v>4</v>
      </c>
      <c r="F999" s="25" t="s">
        <v>156</v>
      </c>
      <c r="G999" s="26"/>
      <c r="H999" s="27"/>
      <c r="I999" s="27"/>
      <c r="J999" s="29">
        <v>1</v>
      </c>
      <c r="K999" s="30">
        <v>1597</v>
      </c>
      <c r="L999" s="28">
        <v>1608</v>
      </c>
      <c r="M999" s="240" t="str">
        <f>CONCATENATE(LEFT(K999,3),"0")</f>
        <v>1590</v>
      </c>
      <c r="N999" s="240" t="str">
        <f>CONCATENATE(LEFT(L999,3),"0")</f>
        <v>1600</v>
      </c>
      <c r="O999" s="30">
        <f>L999-K999+1</f>
        <v>12</v>
      </c>
      <c r="P999" s="27">
        <v>0</v>
      </c>
      <c r="Q999" s="67">
        <v>1</v>
      </c>
      <c r="R999" s="28">
        <v>1574</v>
      </c>
      <c r="S999" s="28">
        <v>1629</v>
      </c>
      <c r="T999" s="35" t="s">
        <v>103</v>
      </c>
      <c r="U999" s="104">
        <v>51.0167</v>
      </c>
      <c r="V999" s="124">
        <v>4.4667000000000003</v>
      </c>
      <c r="W999" s="32">
        <v>1</v>
      </c>
      <c r="X999" s="33">
        <v>1</v>
      </c>
      <c r="Y999" s="127">
        <v>0</v>
      </c>
      <c r="Z999" s="133" t="str">
        <f>CONCATENATE(LEFT(AA999,3),"0")</f>
        <v>1600</v>
      </c>
      <c r="AA999" s="35">
        <v>1608</v>
      </c>
      <c r="AB999" s="35">
        <v>1629</v>
      </c>
      <c r="AC999" s="35" t="s">
        <v>63</v>
      </c>
      <c r="AD999" s="35"/>
      <c r="AE999" s="35"/>
      <c r="AF999" s="35"/>
      <c r="AG999" s="35"/>
      <c r="AH999" s="35"/>
      <c r="AI999" s="35"/>
      <c r="AJ999" s="35"/>
      <c r="AK999" s="35"/>
      <c r="AL999" s="35"/>
      <c r="AM999" s="35"/>
      <c r="AN999" s="252" t="str">
        <f>AC999</f>
        <v>Antwerp</v>
      </c>
      <c r="AO999" s="38"/>
      <c r="AP999" s="39"/>
      <c r="AQ999" s="39"/>
      <c r="AR999" s="39"/>
      <c r="AS999" s="49"/>
      <c r="AT999" s="26" t="s">
        <v>104</v>
      </c>
      <c r="AU999" s="26" t="s">
        <v>551</v>
      </c>
      <c r="AV999" s="26"/>
      <c r="AW999" s="26"/>
      <c r="AX999" s="253" t="s">
        <v>40</v>
      </c>
      <c r="AY999" s="26">
        <v>1</v>
      </c>
      <c r="AZ999" s="197">
        <f>IF(AND(K999&lt;=1570,L999&gt;=1540),1,0)</f>
        <v>0</v>
      </c>
      <c r="BA999" s="197">
        <f>IF(AND(K999&lt;=1608,L999&gt;=1571),1,0)</f>
        <v>1</v>
      </c>
      <c r="BB999" s="197">
        <f>IF(AND(K999&lt;=1621,L999&gt;=1609),1,0)</f>
        <v>0</v>
      </c>
      <c r="BC999" s="197">
        <f>IF(AND(K999&lt;=1648,L999&gt;=1622),1,0)</f>
        <v>0</v>
      </c>
      <c r="BD999" s="197">
        <f>IF(AND(K999&lt;=1680,L999&gt;=1649),1,0)</f>
        <v>0</v>
      </c>
      <c r="BE999" s="189">
        <v>0</v>
      </c>
      <c r="BF999" s="189">
        <v>1</v>
      </c>
      <c r="BG999" s="189">
        <v>0</v>
      </c>
      <c r="BH999" s="189">
        <v>0</v>
      </c>
      <c r="BI999" s="189">
        <v>0</v>
      </c>
    </row>
    <row r="1000" spans="1:61" customFormat="1" ht="15">
      <c r="A1000" s="99" t="s">
        <v>551</v>
      </c>
      <c r="B1000" s="111" t="s">
        <v>2296</v>
      </c>
      <c r="C1000" s="243" t="s">
        <v>552</v>
      </c>
      <c r="D1000" s="243" t="s">
        <v>4162</v>
      </c>
      <c r="E1000" s="247">
        <v>3</v>
      </c>
      <c r="F1000" s="25" t="s">
        <v>74</v>
      </c>
      <c r="G1000" s="26" t="s">
        <v>48</v>
      </c>
      <c r="H1000" s="27"/>
      <c r="I1000" s="27"/>
      <c r="J1000" s="29">
        <v>1</v>
      </c>
      <c r="K1000" s="30">
        <v>1642</v>
      </c>
      <c r="L1000" s="27">
        <v>1697</v>
      </c>
      <c r="M1000" s="240" t="str">
        <f>CONCATENATE(LEFT(K1000,3),"0")</f>
        <v>1640</v>
      </c>
      <c r="N1000" s="240" t="str">
        <f>CONCATENATE(LEFT(L1000,3),"0")</f>
        <v>1690</v>
      </c>
      <c r="O1000" s="30">
        <f>L1000-K1000+1</f>
        <v>56</v>
      </c>
      <c r="P1000" s="27">
        <v>0</v>
      </c>
      <c r="Q1000" s="27">
        <v>0</v>
      </c>
      <c r="R1000" s="28">
        <v>1617</v>
      </c>
      <c r="S1000" s="28">
        <v>1697</v>
      </c>
      <c r="T1000" s="35" t="s">
        <v>103</v>
      </c>
      <c r="U1000" s="104">
        <v>51.0167</v>
      </c>
      <c r="V1000" s="124">
        <v>4.4667000000000003</v>
      </c>
      <c r="W1000" s="32">
        <v>0</v>
      </c>
      <c r="X1000" s="33">
        <v>0</v>
      </c>
      <c r="Y1000" s="127">
        <v>0</v>
      </c>
      <c r="Z1000" s="133"/>
      <c r="AA1000" s="35"/>
      <c r="AB1000" s="35"/>
      <c r="AC1000" s="35"/>
      <c r="AD1000" s="35"/>
      <c r="AE1000" s="35"/>
      <c r="AF1000" s="35"/>
      <c r="AG1000" s="35"/>
      <c r="AH1000" s="35"/>
      <c r="AI1000" s="35"/>
      <c r="AJ1000" s="35"/>
      <c r="AK1000" s="35"/>
      <c r="AL1000" s="35"/>
      <c r="AM1000" s="35"/>
      <c r="AN1000" s="127"/>
      <c r="AO1000" s="38"/>
      <c r="AP1000" s="39"/>
      <c r="AQ1000" s="39"/>
      <c r="AR1000" s="39"/>
      <c r="AS1000" s="49"/>
      <c r="AT1000" s="26" t="s">
        <v>88</v>
      </c>
      <c r="AU1000" s="26" t="s">
        <v>549</v>
      </c>
      <c r="AV1000" s="26"/>
      <c r="AW1000" s="26"/>
      <c r="AX1000" s="253" t="s">
        <v>40</v>
      </c>
      <c r="AY1000" s="26">
        <v>1</v>
      </c>
      <c r="AZ1000" s="197">
        <f>IF(AND(K1000&lt;=1570,L1000&gt;=1540),1,0)</f>
        <v>0</v>
      </c>
      <c r="BA1000" s="197">
        <f>IF(AND(K1000&lt;=1608,L1000&gt;=1571),1,0)</f>
        <v>0</v>
      </c>
      <c r="BB1000" s="197">
        <f>IF(AND(K1000&lt;=1621,L1000&gt;=1609),1,0)</f>
        <v>0</v>
      </c>
      <c r="BC1000" s="197">
        <f>IF(AND(K1000&lt;=1648,L1000&gt;=1622),1,0)</f>
        <v>1</v>
      </c>
      <c r="BD1000" s="197">
        <f>IF(AND(K1000&lt;=1680,L1000&gt;=1649),1,0)</f>
        <v>1</v>
      </c>
      <c r="BE1000" s="189">
        <v>0</v>
      </c>
      <c r="BF1000" s="189">
        <v>0</v>
      </c>
      <c r="BG1000" s="189">
        <v>0</v>
      </c>
      <c r="BH1000" s="189">
        <v>0</v>
      </c>
      <c r="BI1000" s="189">
        <v>0</v>
      </c>
    </row>
    <row r="1001" spans="1:61" customFormat="1" ht="15">
      <c r="A1001" s="99" t="s">
        <v>553</v>
      </c>
      <c r="B1001" s="111" t="s">
        <v>2296</v>
      </c>
      <c r="C1001" s="243" t="s">
        <v>554</v>
      </c>
      <c r="D1001" s="243" t="s">
        <v>4162</v>
      </c>
      <c r="E1001" s="247"/>
      <c r="F1001" s="25" t="s">
        <v>43</v>
      </c>
      <c r="G1001" s="26"/>
      <c r="H1001" s="27"/>
      <c r="I1001" s="27"/>
      <c r="J1001" s="29">
        <v>0</v>
      </c>
      <c r="K1001" s="190">
        <f>R1001+18</f>
        <v>1667</v>
      </c>
      <c r="L1001" s="27">
        <f>AA1001</f>
        <v>1673</v>
      </c>
      <c r="M1001" s="240" t="str">
        <f>CONCATENATE(LEFT(K1001,3),"0")</f>
        <v>1660</v>
      </c>
      <c r="N1001" s="240" t="str">
        <f>CONCATENATE(LEFT(L1001,3),"0")</f>
        <v>1670</v>
      </c>
      <c r="O1001" s="30"/>
      <c r="P1001" s="27">
        <v>0</v>
      </c>
      <c r="Q1001" s="27">
        <v>0</v>
      </c>
      <c r="R1001" s="28">
        <v>1649</v>
      </c>
      <c r="S1001" s="28">
        <v>1673</v>
      </c>
      <c r="T1001" s="35" t="s">
        <v>103</v>
      </c>
      <c r="U1001" s="104">
        <v>51.0167</v>
      </c>
      <c r="V1001" s="124">
        <v>4.4667000000000003</v>
      </c>
      <c r="W1001" s="32">
        <v>0</v>
      </c>
      <c r="X1001" s="33">
        <v>1</v>
      </c>
      <c r="Y1001" s="127">
        <v>0</v>
      </c>
      <c r="Z1001" s="133" t="str">
        <f>CONCATENATE(LEFT(AA1001,3),"0")</f>
        <v>1670</v>
      </c>
      <c r="AA1001" s="35">
        <v>1673</v>
      </c>
      <c r="AB1001" s="35">
        <v>1673</v>
      </c>
      <c r="AC1001" s="35" t="s">
        <v>555</v>
      </c>
      <c r="AD1001" s="35"/>
      <c r="AE1001" s="35"/>
      <c r="AF1001" s="35"/>
      <c r="AG1001" s="35"/>
      <c r="AH1001" s="35"/>
      <c r="AI1001" s="35"/>
      <c r="AJ1001" s="35"/>
      <c r="AK1001" s="35"/>
      <c r="AL1001" s="35"/>
      <c r="AM1001" s="35"/>
      <c r="AN1001" s="252" t="str">
        <f>AC1001</f>
        <v>Naxos</v>
      </c>
      <c r="AO1001" s="38">
        <v>1</v>
      </c>
      <c r="AP1001" s="39" t="s">
        <v>110</v>
      </c>
      <c r="AQ1001" s="39"/>
      <c r="AR1001" s="39"/>
      <c r="AS1001" s="49"/>
      <c r="AT1001" s="26" t="s">
        <v>88</v>
      </c>
      <c r="AU1001" s="26" t="s">
        <v>551</v>
      </c>
      <c r="AV1001" s="26"/>
      <c r="AW1001" s="26"/>
      <c r="AX1001" s="253" t="s">
        <v>55</v>
      </c>
      <c r="AY1001" s="26">
        <v>1</v>
      </c>
      <c r="AZ1001" s="197">
        <f>IF(AND(K1001&lt;=1570,L1001&gt;=1540),1,0)</f>
        <v>0</v>
      </c>
      <c r="BA1001" s="197">
        <f>IF(AND(K1001&lt;=1608,L1001&gt;=1571),1,0)</f>
        <v>0</v>
      </c>
      <c r="BB1001" s="197">
        <f>IF(AND(K1001&lt;=1621,L1001&gt;=1609),1,0)</f>
        <v>0</v>
      </c>
      <c r="BC1001" s="197">
        <f>IF(AND(K1001&lt;=1648,L1001&gt;=1622),1,0)</f>
        <v>0</v>
      </c>
      <c r="BD1001" s="197">
        <f>IF(AND(K1001&lt;=1680,L1001&gt;=1649),1,0)</f>
        <v>1</v>
      </c>
      <c r="BE1001" s="189">
        <v>0</v>
      </c>
      <c r="BF1001" s="189">
        <v>0</v>
      </c>
      <c r="BG1001" s="189">
        <v>0</v>
      </c>
      <c r="BH1001" s="189">
        <v>0</v>
      </c>
      <c r="BI1001" s="189">
        <v>1</v>
      </c>
    </row>
    <row r="1002" spans="1:61" customFormat="1" ht="15">
      <c r="A1002" s="99" t="s">
        <v>556</v>
      </c>
      <c r="B1002" s="111" t="s">
        <v>2077</v>
      </c>
      <c r="C1002" s="243" t="s">
        <v>557</v>
      </c>
      <c r="D1002" s="243" t="s">
        <v>4162</v>
      </c>
      <c r="E1002" s="247">
        <v>9</v>
      </c>
      <c r="F1002" s="50" t="s">
        <v>156</v>
      </c>
      <c r="G1002" s="51"/>
      <c r="H1002" s="52"/>
      <c r="I1002" s="52"/>
      <c r="J1002" s="29">
        <v>1</v>
      </c>
      <c r="K1002" s="30">
        <v>1581</v>
      </c>
      <c r="L1002" s="30">
        <v>1617</v>
      </c>
      <c r="M1002" s="240" t="str">
        <f>CONCATENATE(LEFT(K1002,3),"0")</f>
        <v>1580</v>
      </c>
      <c r="N1002" s="240" t="str">
        <f>CONCATENATE(LEFT(L1002,3),"0")</f>
        <v>1610</v>
      </c>
      <c r="O1002" s="30">
        <f>L1002-K1002+1</f>
        <v>37</v>
      </c>
      <c r="P1002" s="27">
        <v>0</v>
      </c>
      <c r="Q1002" s="27">
        <v>1</v>
      </c>
      <c r="R1002" s="28"/>
      <c r="S1002" s="28"/>
      <c r="T1002" s="35" t="s">
        <v>103</v>
      </c>
      <c r="U1002" s="104">
        <v>51.0167</v>
      </c>
      <c r="V1002" s="124">
        <v>4.4667000000000003</v>
      </c>
      <c r="W1002" s="32">
        <v>0</v>
      </c>
      <c r="X1002" s="33">
        <v>0</v>
      </c>
      <c r="Y1002" s="127">
        <v>0</v>
      </c>
      <c r="Z1002" s="133"/>
      <c r="AA1002" s="35"/>
      <c r="AB1002" s="35"/>
      <c r="AC1002" s="35"/>
      <c r="AD1002" s="35"/>
      <c r="AE1002" s="35"/>
      <c r="AF1002" s="35"/>
      <c r="AG1002" s="35"/>
      <c r="AH1002" s="35"/>
      <c r="AI1002" s="35"/>
      <c r="AJ1002" s="35"/>
      <c r="AK1002" s="35"/>
      <c r="AL1002" s="35"/>
      <c r="AM1002" s="35"/>
      <c r="AN1002" s="127"/>
      <c r="AO1002" s="38"/>
      <c r="AP1002" s="39"/>
      <c r="AQ1002" s="39"/>
      <c r="AR1002" s="39"/>
      <c r="AS1002" s="49"/>
      <c r="AT1002" s="253"/>
      <c r="AU1002" s="253"/>
      <c r="AV1002" s="26"/>
      <c r="AW1002" s="26"/>
      <c r="AX1002" s="253" t="s">
        <v>40</v>
      </c>
      <c r="AY1002" s="26">
        <v>1</v>
      </c>
      <c r="AZ1002" s="197">
        <f>IF(AND(K1002&lt;=1570,L1002&gt;=1540),1,0)</f>
        <v>0</v>
      </c>
      <c r="BA1002" s="197">
        <f>IF(AND(K1002&lt;=1608,L1002&gt;=1571),1,0)</f>
        <v>1</v>
      </c>
      <c r="BB1002" s="197">
        <f>IF(AND(K1002&lt;=1621,L1002&gt;=1609),1,0)</f>
        <v>1</v>
      </c>
      <c r="BC1002" s="197">
        <f>IF(AND(K1002&lt;=1648,L1002&gt;=1622),1,0)</f>
        <v>0</v>
      </c>
      <c r="BD1002" s="197">
        <f>IF(AND(K1002&lt;=1680,L1002&gt;=1649),1,0)</f>
        <v>0</v>
      </c>
      <c r="BE1002" s="189">
        <v>0</v>
      </c>
      <c r="BF1002" s="189">
        <v>0</v>
      </c>
      <c r="BG1002" s="189">
        <v>0</v>
      </c>
      <c r="BH1002" s="189">
        <v>0</v>
      </c>
      <c r="BI1002" s="189">
        <v>0</v>
      </c>
    </row>
    <row r="1003" spans="1:61" customFormat="1" ht="15">
      <c r="A1003" s="99" t="s">
        <v>558</v>
      </c>
      <c r="B1003" s="111" t="s">
        <v>2077</v>
      </c>
      <c r="C1003" s="243" t="s">
        <v>559</v>
      </c>
      <c r="D1003" s="243" t="s">
        <v>4162</v>
      </c>
      <c r="E1003" s="247">
        <v>3</v>
      </c>
      <c r="F1003" s="25" t="s">
        <v>43</v>
      </c>
      <c r="G1003" s="26"/>
      <c r="H1003" s="27"/>
      <c r="I1003" s="27"/>
      <c r="J1003" s="29">
        <v>1</v>
      </c>
      <c r="K1003" s="27">
        <v>1556</v>
      </c>
      <c r="L1003" s="30">
        <v>1575</v>
      </c>
      <c r="M1003" s="240" t="str">
        <f>CONCATENATE(LEFT(K1003,3),"0")</f>
        <v>1550</v>
      </c>
      <c r="N1003" s="240" t="str">
        <f>CONCATENATE(LEFT(L1003,3),"0")</f>
        <v>1570</v>
      </c>
      <c r="O1003" s="30">
        <f>L1003-K1003+1</f>
        <v>20</v>
      </c>
      <c r="P1003" s="27">
        <v>0</v>
      </c>
      <c r="Q1003" s="27">
        <v>0</v>
      </c>
      <c r="R1003" s="28"/>
      <c r="S1003" s="28"/>
      <c r="T1003" s="35" t="s">
        <v>103</v>
      </c>
      <c r="U1003" s="104">
        <v>51.0167</v>
      </c>
      <c r="V1003" s="124">
        <v>4.4667000000000003</v>
      </c>
      <c r="W1003" s="32">
        <v>0</v>
      </c>
      <c r="X1003" s="33">
        <v>0</v>
      </c>
      <c r="Y1003" s="127">
        <v>0</v>
      </c>
      <c r="Z1003" s="133"/>
      <c r="AA1003" s="35"/>
      <c r="AB1003" s="35"/>
      <c r="AC1003" s="35"/>
      <c r="AD1003" s="35"/>
      <c r="AE1003" s="35"/>
      <c r="AF1003" s="35"/>
      <c r="AG1003" s="35"/>
      <c r="AH1003" s="35"/>
      <c r="AI1003" s="35"/>
      <c r="AJ1003" s="35"/>
      <c r="AK1003" s="35"/>
      <c r="AL1003" s="35"/>
      <c r="AM1003" s="35"/>
      <c r="AN1003" s="127"/>
      <c r="AO1003" s="38"/>
      <c r="AP1003" s="39"/>
      <c r="AQ1003" s="39"/>
      <c r="AR1003" s="39"/>
      <c r="AS1003" s="49"/>
      <c r="AT1003" s="253"/>
      <c r="AU1003" s="253"/>
      <c r="AV1003" s="26"/>
      <c r="AW1003" s="26"/>
      <c r="AX1003" s="253" t="s">
        <v>40</v>
      </c>
      <c r="AY1003" s="26">
        <v>1</v>
      </c>
      <c r="AZ1003" s="197">
        <f>IF(AND(K1003&lt;=1570,L1003&gt;=1540),1,0)</f>
        <v>1</v>
      </c>
      <c r="BA1003" s="197">
        <f>IF(AND(K1003&lt;=1608,L1003&gt;=1571),1,0)</f>
        <v>1</v>
      </c>
      <c r="BB1003" s="197">
        <f>IF(AND(K1003&lt;=1621,L1003&gt;=1609),1,0)</f>
        <v>0</v>
      </c>
      <c r="BC1003" s="197">
        <f>IF(AND(K1003&lt;=1648,L1003&gt;=1622),1,0)</f>
        <v>0</v>
      </c>
      <c r="BD1003" s="197">
        <f>IF(AND(K1003&lt;=1680,L1003&gt;=1649),1,0)</f>
        <v>0</v>
      </c>
      <c r="BE1003" s="189">
        <v>0</v>
      </c>
      <c r="BF1003" s="189">
        <v>0</v>
      </c>
      <c r="BG1003" s="189">
        <v>0</v>
      </c>
      <c r="BH1003" s="189">
        <v>0</v>
      </c>
      <c r="BI1003" s="189">
        <v>0</v>
      </c>
    </row>
    <row r="1004" spans="1:61" customFormat="1" ht="15">
      <c r="A1004" s="99" t="s">
        <v>560</v>
      </c>
      <c r="B1004" s="111" t="s">
        <v>3973</v>
      </c>
      <c r="C1004" s="243" t="s">
        <v>561</v>
      </c>
      <c r="D1004" s="243" t="s">
        <v>4162</v>
      </c>
      <c r="E1004" s="247">
        <v>1</v>
      </c>
      <c r="F1004" s="25" t="s">
        <v>39</v>
      </c>
      <c r="G1004" s="26"/>
      <c r="H1004" s="27"/>
      <c r="I1004" s="27"/>
      <c r="J1004" s="29">
        <v>1</v>
      </c>
      <c r="K1004" s="30">
        <v>1566</v>
      </c>
      <c r="L1004" s="30">
        <v>1572</v>
      </c>
      <c r="M1004" s="240" t="str">
        <f>CONCATENATE(LEFT(K1004,3),"0")</f>
        <v>1560</v>
      </c>
      <c r="N1004" s="240" t="str">
        <f>CONCATENATE(LEFT(L1004,3),"0")</f>
        <v>1570</v>
      </c>
      <c r="O1004" s="30">
        <f>L1004-K1004+1</f>
        <v>7</v>
      </c>
      <c r="P1004" s="27">
        <v>0</v>
      </c>
      <c r="Q1004" s="27">
        <v>0</v>
      </c>
      <c r="R1004" s="28"/>
      <c r="S1004" s="28"/>
      <c r="T1004" s="35" t="s">
        <v>103</v>
      </c>
      <c r="U1004" s="104">
        <v>51.0167</v>
      </c>
      <c r="V1004" s="124">
        <v>4.4667000000000003</v>
      </c>
      <c r="W1004" s="32">
        <v>0</v>
      </c>
      <c r="X1004" s="33">
        <v>0</v>
      </c>
      <c r="Y1004" s="127">
        <v>0</v>
      </c>
      <c r="Z1004" s="133"/>
      <c r="AA1004" s="35"/>
      <c r="AB1004" s="35"/>
      <c r="AC1004" s="35"/>
      <c r="AD1004" s="35"/>
      <c r="AE1004" s="35"/>
      <c r="AF1004" s="35"/>
      <c r="AG1004" s="35"/>
      <c r="AH1004" s="35"/>
      <c r="AI1004" s="35"/>
      <c r="AJ1004" s="35"/>
      <c r="AK1004" s="35"/>
      <c r="AL1004" s="35"/>
      <c r="AM1004" s="35"/>
      <c r="AN1004" s="127"/>
      <c r="AO1004" s="38"/>
      <c r="AP1004" s="39"/>
      <c r="AQ1004" s="39"/>
      <c r="AR1004" s="39"/>
      <c r="AS1004" s="49"/>
      <c r="AT1004" s="253"/>
      <c r="AU1004" s="253"/>
      <c r="AV1004" s="26"/>
      <c r="AW1004" s="26"/>
      <c r="AX1004" s="253" t="s">
        <v>40</v>
      </c>
      <c r="AY1004" s="26">
        <v>1</v>
      </c>
      <c r="AZ1004" s="197">
        <f>IF(AND(K1004&lt;=1570,L1004&gt;=1540),1,0)</f>
        <v>1</v>
      </c>
      <c r="BA1004" s="197">
        <f>IF(AND(K1004&lt;=1608,L1004&gt;=1571),1,0)</f>
        <v>1</v>
      </c>
      <c r="BB1004" s="197">
        <f>IF(AND(K1004&lt;=1621,L1004&gt;=1609),1,0)</f>
        <v>0</v>
      </c>
      <c r="BC1004" s="197">
        <f>IF(AND(K1004&lt;=1648,L1004&gt;=1622),1,0)</f>
        <v>0</v>
      </c>
      <c r="BD1004" s="197">
        <f>IF(AND(K1004&lt;=1680,L1004&gt;=1649),1,0)</f>
        <v>0</v>
      </c>
      <c r="BE1004" s="189">
        <v>0</v>
      </c>
      <c r="BF1004" s="189">
        <v>0</v>
      </c>
      <c r="BG1004" s="189">
        <v>0</v>
      </c>
      <c r="BH1004" s="189">
        <v>0</v>
      </c>
      <c r="BI1004" s="189">
        <v>0</v>
      </c>
    </row>
    <row r="1005" spans="1:61" customFormat="1" ht="15">
      <c r="A1005" s="99" t="s">
        <v>562</v>
      </c>
      <c r="B1005" s="111" t="s">
        <v>3974</v>
      </c>
      <c r="C1005" s="243" t="s">
        <v>563</v>
      </c>
      <c r="D1005" s="243" t="s">
        <v>4162</v>
      </c>
      <c r="E1005" s="247">
        <v>1</v>
      </c>
      <c r="F1005" s="25" t="s">
        <v>39</v>
      </c>
      <c r="G1005" s="26"/>
      <c r="H1005" s="27"/>
      <c r="I1005" s="27"/>
      <c r="J1005" s="29">
        <v>1</v>
      </c>
      <c r="K1005" s="30">
        <v>1571</v>
      </c>
      <c r="L1005" s="84">
        <v>1619</v>
      </c>
      <c r="M1005" s="240" t="str">
        <f>CONCATENATE(LEFT(K1005,3),"0")</f>
        <v>1570</v>
      </c>
      <c r="N1005" s="240" t="str">
        <f>CONCATENATE(LEFT(L1005,3),"0")</f>
        <v>1610</v>
      </c>
      <c r="O1005" s="30">
        <f>L1005-K1005+1</f>
        <v>49</v>
      </c>
      <c r="P1005" s="27">
        <v>1</v>
      </c>
      <c r="Q1005" s="27">
        <v>1</v>
      </c>
      <c r="R1005" s="28"/>
      <c r="S1005" s="28"/>
      <c r="T1005" s="35" t="s">
        <v>103</v>
      </c>
      <c r="U1005" s="104">
        <v>51.0167</v>
      </c>
      <c r="V1005" s="124">
        <v>4.4667000000000003</v>
      </c>
      <c r="W1005" s="32">
        <v>0</v>
      </c>
      <c r="X1005" s="33">
        <v>0</v>
      </c>
      <c r="Y1005" s="127">
        <v>0</v>
      </c>
      <c r="Z1005" s="133"/>
      <c r="AA1005" s="35"/>
      <c r="AB1005" s="35"/>
      <c r="AC1005" s="35"/>
      <c r="AD1005" s="35"/>
      <c r="AE1005" s="35"/>
      <c r="AF1005" s="35"/>
      <c r="AG1005" s="35"/>
      <c r="AH1005" s="35"/>
      <c r="AI1005" s="35"/>
      <c r="AJ1005" s="35"/>
      <c r="AK1005" s="35"/>
      <c r="AL1005" s="35"/>
      <c r="AM1005" s="35"/>
      <c r="AN1005" s="127"/>
      <c r="AO1005" s="38"/>
      <c r="AP1005" s="39"/>
      <c r="AQ1005" s="39"/>
      <c r="AR1005" s="39"/>
      <c r="AS1005" s="49"/>
      <c r="AT1005" s="253"/>
      <c r="AU1005" s="253"/>
      <c r="AV1005" s="26"/>
      <c r="AW1005" s="26"/>
      <c r="AX1005" s="253" t="s">
        <v>40</v>
      </c>
      <c r="AY1005" s="26">
        <v>1</v>
      </c>
      <c r="AZ1005" s="197">
        <f>IF(AND(K1005&lt;=1570,L1005&gt;=1540),1,0)</f>
        <v>0</v>
      </c>
      <c r="BA1005" s="197">
        <f>IF(AND(K1005&lt;=1608,L1005&gt;=1571),1,0)</f>
        <v>1</v>
      </c>
      <c r="BB1005" s="197">
        <f>IF(AND(K1005&lt;=1621,L1005&gt;=1609),1,0)</f>
        <v>1</v>
      </c>
      <c r="BC1005" s="197">
        <f>IF(AND(K1005&lt;=1648,L1005&gt;=1622),1,0)</f>
        <v>0</v>
      </c>
      <c r="BD1005" s="197">
        <f>IF(AND(K1005&lt;=1680,L1005&gt;=1649),1,0)</f>
        <v>0</v>
      </c>
      <c r="BE1005" s="189">
        <v>0</v>
      </c>
      <c r="BF1005" s="189">
        <v>0</v>
      </c>
      <c r="BG1005" s="189">
        <v>0</v>
      </c>
      <c r="BH1005" s="189">
        <v>0</v>
      </c>
      <c r="BI1005" s="189">
        <v>0</v>
      </c>
    </row>
    <row r="1006" spans="1:61" customFormat="1" ht="15">
      <c r="A1006" s="99" t="s">
        <v>564</v>
      </c>
      <c r="B1006" s="111" t="s">
        <v>3975</v>
      </c>
      <c r="C1006" s="243" t="s">
        <v>565</v>
      </c>
      <c r="D1006" s="243" t="s">
        <v>4162</v>
      </c>
      <c r="E1006" s="247">
        <v>1</v>
      </c>
      <c r="F1006" s="25" t="s">
        <v>39</v>
      </c>
      <c r="G1006" s="26"/>
      <c r="H1006" s="27"/>
      <c r="I1006" s="27"/>
      <c r="J1006" s="29">
        <v>1</v>
      </c>
      <c r="K1006" s="30">
        <v>1562</v>
      </c>
      <c r="L1006" s="30">
        <v>1568</v>
      </c>
      <c r="M1006" s="240" t="str">
        <f>CONCATENATE(LEFT(K1006,3),"0")</f>
        <v>1560</v>
      </c>
      <c r="N1006" s="240" t="str">
        <f>CONCATENATE(LEFT(L1006,3),"0")</f>
        <v>1560</v>
      </c>
      <c r="O1006" s="30">
        <f>L1006-K1006+1</f>
        <v>7</v>
      </c>
      <c r="P1006" s="27">
        <v>0</v>
      </c>
      <c r="Q1006" s="27">
        <v>0</v>
      </c>
      <c r="R1006" s="28"/>
      <c r="S1006" s="28"/>
      <c r="T1006" s="35" t="s">
        <v>103</v>
      </c>
      <c r="U1006" s="104">
        <v>51.0167</v>
      </c>
      <c r="V1006" s="124">
        <v>4.4667000000000003</v>
      </c>
      <c r="W1006" s="32">
        <v>0</v>
      </c>
      <c r="X1006" s="33">
        <v>0</v>
      </c>
      <c r="Y1006" s="127">
        <v>0</v>
      </c>
      <c r="Z1006" s="133"/>
      <c r="AA1006" s="35"/>
      <c r="AB1006" s="35"/>
      <c r="AC1006" s="35"/>
      <c r="AD1006" s="35"/>
      <c r="AE1006" s="35"/>
      <c r="AF1006" s="35"/>
      <c r="AG1006" s="35"/>
      <c r="AH1006" s="35"/>
      <c r="AI1006" s="35"/>
      <c r="AJ1006" s="35"/>
      <c r="AK1006" s="35"/>
      <c r="AL1006" s="35"/>
      <c r="AM1006" s="35"/>
      <c r="AN1006" s="127"/>
      <c r="AO1006" s="38"/>
      <c r="AP1006" s="39"/>
      <c r="AQ1006" s="39"/>
      <c r="AR1006" s="39"/>
      <c r="AS1006" s="49"/>
      <c r="AT1006" s="253"/>
      <c r="AU1006" s="253"/>
      <c r="AV1006" s="26"/>
      <c r="AW1006" s="26"/>
      <c r="AX1006" s="253" t="s">
        <v>40</v>
      </c>
      <c r="AY1006" s="26">
        <v>1</v>
      </c>
      <c r="AZ1006" s="197">
        <f>IF(AND(K1006&lt;=1570,L1006&gt;=1540),1,0)</f>
        <v>1</v>
      </c>
      <c r="BA1006" s="197">
        <f>IF(AND(K1006&lt;=1608,L1006&gt;=1571),1,0)</f>
        <v>0</v>
      </c>
      <c r="BB1006" s="197">
        <f>IF(AND(K1006&lt;=1621,L1006&gt;=1609),1,0)</f>
        <v>0</v>
      </c>
      <c r="BC1006" s="197">
        <f>IF(AND(K1006&lt;=1648,L1006&gt;=1622),1,0)</f>
        <v>0</v>
      </c>
      <c r="BD1006" s="197">
        <f>IF(AND(K1006&lt;=1680,L1006&gt;=1649),1,0)</f>
        <v>0</v>
      </c>
      <c r="BE1006" s="189">
        <v>0</v>
      </c>
      <c r="BF1006" s="189">
        <v>0</v>
      </c>
      <c r="BG1006" s="189">
        <v>0</v>
      </c>
      <c r="BH1006" s="189">
        <v>0</v>
      </c>
      <c r="BI1006" s="189">
        <v>0</v>
      </c>
    </row>
    <row r="1007" spans="1:61" customFormat="1" ht="15">
      <c r="A1007" s="99" t="s">
        <v>566</v>
      </c>
      <c r="B1007" s="111" t="s">
        <v>3976</v>
      </c>
      <c r="C1007" s="243" t="s">
        <v>567</v>
      </c>
      <c r="D1007" s="243" t="s">
        <v>4162</v>
      </c>
      <c r="E1007" s="247">
        <v>1</v>
      </c>
      <c r="F1007" s="25" t="s">
        <v>223</v>
      </c>
      <c r="G1007" s="26"/>
      <c r="H1007" s="27"/>
      <c r="I1007" s="27"/>
      <c r="J1007" s="29">
        <v>1</v>
      </c>
      <c r="K1007" s="96">
        <v>1639</v>
      </c>
      <c r="L1007" s="30">
        <v>1645</v>
      </c>
      <c r="M1007" s="240" t="str">
        <f>CONCATENATE(LEFT(K1007,3),"0")</f>
        <v>1630</v>
      </c>
      <c r="N1007" s="240" t="str">
        <f>CONCATENATE(LEFT(L1007,3),"0")</f>
        <v>1640</v>
      </c>
      <c r="O1007" s="30">
        <f>L1007-K1007+1</f>
        <v>7</v>
      </c>
      <c r="P1007" s="27">
        <v>0</v>
      </c>
      <c r="Q1007" s="27">
        <v>0</v>
      </c>
      <c r="R1007" s="28"/>
      <c r="S1007" s="28"/>
      <c r="T1007" s="35" t="s">
        <v>103</v>
      </c>
      <c r="U1007" s="104">
        <v>51.0167</v>
      </c>
      <c r="V1007" s="124">
        <v>4.4667000000000003</v>
      </c>
      <c r="W1007" s="32">
        <v>0</v>
      </c>
      <c r="X1007" s="33">
        <v>0</v>
      </c>
      <c r="Y1007" s="127">
        <v>0</v>
      </c>
      <c r="Z1007" s="133"/>
      <c r="AA1007" s="35"/>
      <c r="AB1007" s="35"/>
      <c r="AC1007" s="35"/>
      <c r="AD1007" s="35"/>
      <c r="AE1007" s="35"/>
      <c r="AF1007" s="35"/>
      <c r="AG1007" s="35"/>
      <c r="AH1007" s="35"/>
      <c r="AI1007" s="35"/>
      <c r="AJ1007" s="35"/>
      <c r="AK1007" s="35"/>
      <c r="AL1007" s="35"/>
      <c r="AM1007" s="35"/>
      <c r="AN1007" s="127"/>
      <c r="AO1007" s="38"/>
      <c r="AP1007" s="39"/>
      <c r="AQ1007" s="39"/>
      <c r="AR1007" s="39"/>
      <c r="AS1007" s="49"/>
      <c r="AT1007" s="253"/>
      <c r="AU1007" s="253"/>
      <c r="AV1007" s="26"/>
      <c r="AW1007" s="26"/>
      <c r="AX1007" s="253" t="s">
        <v>40</v>
      </c>
      <c r="AY1007" s="26">
        <v>1</v>
      </c>
      <c r="AZ1007" s="197">
        <f>IF(AND(K1007&lt;=1570,L1007&gt;=1540),1,0)</f>
        <v>0</v>
      </c>
      <c r="BA1007" s="197">
        <f>IF(AND(K1007&lt;=1608,L1007&gt;=1571),1,0)</f>
        <v>0</v>
      </c>
      <c r="BB1007" s="197">
        <f>IF(AND(K1007&lt;=1621,L1007&gt;=1609),1,0)</f>
        <v>0</v>
      </c>
      <c r="BC1007" s="197">
        <f>IF(AND(K1007&lt;=1648,L1007&gt;=1622),1,0)</f>
        <v>1</v>
      </c>
      <c r="BD1007" s="197">
        <f>IF(AND(K1007&lt;=1680,L1007&gt;=1649),1,0)</f>
        <v>0</v>
      </c>
      <c r="BE1007" s="189">
        <v>0</v>
      </c>
      <c r="BF1007" s="189">
        <v>0</v>
      </c>
      <c r="BG1007" s="189">
        <v>0</v>
      </c>
      <c r="BH1007" s="189">
        <v>0</v>
      </c>
      <c r="BI1007" s="189">
        <v>0</v>
      </c>
    </row>
    <row r="1008" spans="1:61" customFormat="1" ht="15">
      <c r="A1008" s="99" t="s">
        <v>568</v>
      </c>
      <c r="B1008" s="111" t="s">
        <v>2271</v>
      </c>
      <c r="C1008" s="243" t="s">
        <v>569</v>
      </c>
      <c r="D1008" s="243" t="s">
        <v>4162</v>
      </c>
      <c r="E1008" s="247"/>
      <c r="F1008" s="25" t="s">
        <v>43</v>
      </c>
      <c r="G1008" s="51"/>
      <c r="H1008" s="52"/>
      <c r="I1008" s="52"/>
      <c r="J1008" s="29">
        <v>0</v>
      </c>
      <c r="K1008" s="190">
        <f>R1008+18</f>
        <v>1688</v>
      </c>
      <c r="L1008" s="196">
        <f>K1008+18</f>
        <v>1706</v>
      </c>
      <c r="M1008" s="240" t="str">
        <f>CONCATENATE(LEFT(K1008,3),"0")</f>
        <v>1680</v>
      </c>
      <c r="N1008" s="240" t="str">
        <f>CONCATENATE(LEFT(L1008,3),"0")</f>
        <v>1700</v>
      </c>
      <c r="O1008" s="30"/>
      <c r="P1008" s="27">
        <v>0</v>
      </c>
      <c r="Q1008" s="27">
        <v>0</v>
      </c>
      <c r="R1008" s="52">
        <v>1670</v>
      </c>
      <c r="S1008" s="61"/>
      <c r="T1008" s="35" t="s">
        <v>103</v>
      </c>
      <c r="U1008" s="104">
        <v>51.0167</v>
      </c>
      <c r="V1008" s="124">
        <v>4.4667000000000003</v>
      </c>
      <c r="W1008" s="32">
        <v>0</v>
      </c>
      <c r="X1008" s="75">
        <v>1</v>
      </c>
      <c r="Y1008" s="127">
        <v>0</v>
      </c>
      <c r="Z1008" s="133">
        <v>1670</v>
      </c>
      <c r="AA1008" s="50"/>
      <c r="AB1008" s="50"/>
      <c r="AC1008" s="50" t="s">
        <v>306</v>
      </c>
      <c r="AD1008" s="62"/>
      <c r="AE1008" s="62"/>
      <c r="AF1008" s="62"/>
      <c r="AG1008" s="62"/>
      <c r="AH1008" s="62"/>
      <c r="AI1008" s="62"/>
      <c r="AJ1008" s="62"/>
      <c r="AK1008" s="62"/>
      <c r="AL1008" s="62"/>
      <c r="AM1008" s="62"/>
      <c r="AN1008" s="252" t="str">
        <f>AC1008</f>
        <v>Italy</v>
      </c>
      <c r="AO1008" s="38"/>
      <c r="AP1008" s="66"/>
      <c r="AQ1008" s="66"/>
      <c r="AR1008" s="66"/>
      <c r="AS1008" s="55"/>
      <c r="AT1008" s="51" t="s">
        <v>88</v>
      </c>
      <c r="AU1008" s="51" t="s">
        <v>570</v>
      </c>
      <c r="AV1008" s="51"/>
      <c r="AW1008" s="51"/>
      <c r="AX1008" s="256"/>
      <c r="AY1008" s="26">
        <v>1</v>
      </c>
      <c r="AZ1008" s="197">
        <f>IF(AND(K1008&lt;=1570,L1008&gt;=1540),1,0)</f>
        <v>0</v>
      </c>
      <c r="BA1008" s="197">
        <f>IF(AND(K1008&lt;=1608,L1008&gt;=1571),1,0)</f>
        <v>0</v>
      </c>
      <c r="BB1008" s="197">
        <f>IF(AND(K1008&lt;=1621,L1008&gt;=1609),1,0)</f>
        <v>0</v>
      </c>
      <c r="BC1008" s="197">
        <f>IF(AND(K1008&lt;=1648,L1008&gt;=1622),1,0)</f>
        <v>0</v>
      </c>
      <c r="BD1008" s="197">
        <f>IF(AND(K1008&lt;=1680,L1008&gt;=1649),1,0)</f>
        <v>0</v>
      </c>
      <c r="BE1008" s="189">
        <v>0</v>
      </c>
      <c r="BF1008" s="189">
        <v>0</v>
      </c>
      <c r="BG1008" s="189">
        <v>0</v>
      </c>
      <c r="BH1008" s="189">
        <v>0</v>
      </c>
      <c r="BI1008" s="189">
        <v>0</v>
      </c>
    </row>
    <row r="1009" spans="1:61" customFormat="1" ht="15">
      <c r="A1009" s="99" t="s">
        <v>571</v>
      </c>
      <c r="B1009" s="111" t="s">
        <v>2271</v>
      </c>
      <c r="C1009" s="243" t="s">
        <v>572</v>
      </c>
      <c r="D1009" s="243" t="s">
        <v>4162</v>
      </c>
      <c r="E1009" s="247">
        <v>18</v>
      </c>
      <c r="F1009" s="25" t="s">
        <v>43</v>
      </c>
      <c r="G1009" s="51"/>
      <c r="H1009" s="52"/>
      <c r="I1009" s="52"/>
      <c r="J1009" s="29">
        <v>1</v>
      </c>
      <c r="K1009" s="61">
        <v>1599</v>
      </c>
      <c r="L1009" s="61">
        <v>1643</v>
      </c>
      <c r="M1009" s="240" t="str">
        <f>CONCATENATE(LEFT(K1009,3),"0")</f>
        <v>1590</v>
      </c>
      <c r="N1009" s="240" t="str">
        <f>CONCATENATE(LEFT(L1009,3),"0")</f>
        <v>1640</v>
      </c>
      <c r="O1009" s="30">
        <f>L1009-K1009+1</f>
        <v>45</v>
      </c>
      <c r="P1009" s="27">
        <v>1</v>
      </c>
      <c r="Q1009" s="27">
        <v>1</v>
      </c>
      <c r="R1009" s="61">
        <v>1574</v>
      </c>
      <c r="S1009" s="61">
        <v>1643</v>
      </c>
      <c r="T1009" s="35" t="s">
        <v>103</v>
      </c>
      <c r="U1009" s="104">
        <v>51.0167</v>
      </c>
      <c r="V1009" s="124">
        <v>4.4667000000000003</v>
      </c>
      <c r="W1009" s="32">
        <v>1</v>
      </c>
      <c r="X1009" s="33">
        <v>1</v>
      </c>
      <c r="Y1009" s="127">
        <v>0</v>
      </c>
      <c r="Z1009" s="133" t="str">
        <f>CONCATENATE(LEFT(AA1009,3),"0")</f>
        <v>1590</v>
      </c>
      <c r="AA1009" s="62">
        <v>1599</v>
      </c>
      <c r="AB1009" s="62">
        <v>1604</v>
      </c>
      <c r="AC1009" s="62" t="s">
        <v>152</v>
      </c>
      <c r="AD1009" s="62">
        <v>1604</v>
      </c>
      <c r="AE1009" s="62">
        <v>1604</v>
      </c>
      <c r="AF1009" s="62" t="s">
        <v>573</v>
      </c>
      <c r="AG1009" s="62">
        <v>1605</v>
      </c>
      <c r="AH1009" s="62">
        <v>1645</v>
      </c>
      <c r="AI1009" s="62" t="s">
        <v>103</v>
      </c>
      <c r="AJ1009" s="62"/>
      <c r="AK1009" s="62"/>
      <c r="AL1009" s="62"/>
      <c r="AM1009" s="62"/>
      <c r="AN1009" s="252" t="str">
        <f>AI1009</f>
        <v>Mechelen</v>
      </c>
      <c r="AO1009" s="38"/>
      <c r="AP1009" s="66"/>
      <c r="AQ1009" s="66"/>
      <c r="AR1009" s="66"/>
      <c r="AS1009" s="55"/>
      <c r="AT1009" s="51" t="s">
        <v>104</v>
      </c>
      <c r="AU1009" s="51" t="s">
        <v>570</v>
      </c>
      <c r="AV1009" s="51" t="s">
        <v>104</v>
      </c>
      <c r="AW1009" s="51" t="s">
        <v>574</v>
      </c>
      <c r="AX1009" s="256" t="s">
        <v>114</v>
      </c>
      <c r="AY1009" s="26">
        <v>1</v>
      </c>
      <c r="AZ1009" s="197">
        <f>IF(AND(K1009&lt;=1570,L1009&gt;=1540),1,0)</f>
        <v>0</v>
      </c>
      <c r="BA1009" s="197">
        <f>IF(AND(K1009&lt;=1608,L1009&gt;=1571),1,0)</f>
        <v>1</v>
      </c>
      <c r="BB1009" s="197">
        <f>IF(AND(K1009&lt;=1621,L1009&gt;=1609),1,0)</f>
        <v>1</v>
      </c>
      <c r="BC1009" s="197">
        <f>IF(AND(K1009&lt;=1648,L1009&gt;=1622),1,0)</f>
        <v>1</v>
      </c>
      <c r="BD1009" s="197">
        <f>IF(AND(K1009&lt;=1680,L1009&gt;=1649),1,0)</f>
        <v>0</v>
      </c>
      <c r="BE1009" s="189">
        <v>0</v>
      </c>
      <c r="BF1009" s="189">
        <v>1</v>
      </c>
      <c r="BG1009" s="189">
        <v>0</v>
      </c>
      <c r="BH1009" s="189">
        <v>0</v>
      </c>
      <c r="BI1009" s="189">
        <v>0</v>
      </c>
    </row>
    <row r="1010" spans="1:61" customFormat="1" ht="15">
      <c r="A1010" s="99" t="s">
        <v>570</v>
      </c>
      <c r="B1010" s="111" t="s">
        <v>2271</v>
      </c>
      <c r="C1010" s="243" t="s">
        <v>575</v>
      </c>
      <c r="D1010" s="243" t="s">
        <v>4162</v>
      </c>
      <c r="E1010" s="247">
        <v>5</v>
      </c>
      <c r="F1010" s="25" t="s">
        <v>43</v>
      </c>
      <c r="G1010" s="51" t="s">
        <v>311</v>
      </c>
      <c r="H1010" s="52"/>
      <c r="I1010" s="52"/>
      <c r="J1010" s="29">
        <v>1</v>
      </c>
      <c r="K1010" s="52">
        <v>1654</v>
      </c>
      <c r="L1010" s="61">
        <v>1681</v>
      </c>
      <c r="M1010" s="240" t="str">
        <f>CONCATENATE(LEFT(K1010,3),"0")</f>
        <v>1650</v>
      </c>
      <c r="N1010" s="240" t="str">
        <f>CONCATENATE(LEFT(L1010,3),"0")</f>
        <v>1680</v>
      </c>
      <c r="O1010" s="30">
        <f>L1010-K1010+1</f>
        <v>28</v>
      </c>
      <c r="P1010" s="27">
        <v>0</v>
      </c>
      <c r="Q1010" s="27">
        <v>0</v>
      </c>
      <c r="R1010" s="61">
        <v>1616</v>
      </c>
      <c r="S1010" s="61">
        <v>1681</v>
      </c>
      <c r="T1010" s="35" t="s">
        <v>103</v>
      </c>
      <c r="U1010" s="104">
        <v>51.0167</v>
      </c>
      <c r="V1010" s="124">
        <v>4.4667000000000003</v>
      </c>
      <c r="W1010" s="32">
        <v>0</v>
      </c>
      <c r="X1010" s="33">
        <v>1</v>
      </c>
      <c r="Y1010" s="127">
        <v>0</v>
      </c>
      <c r="Z1010" s="133" t="str">
        <f>CONCATENATE(LEFT(AA1010,3),"0")</f>
        <v>1630</v>
      </c>
      <c r="AA1010" s="62">
        <v>1636</v>
      </c>
      <c r="AB1010" s="62">
        <v>1640</v>
      </c>
      <c r="AC1010" s="35" t="s">
        <v>63</v>
      </c>
      <c r="AD1010" s="62">
        <v>1640</v>
      </c>
      <c r="AE1010" s="62">
        <v>1649</v>
      </c>
      <c r="AF1010" s="62" t="s">
        <v>152</v>
      </c>
      <c r="AG1010" s="62">
        <v>1649</v>
      </c>
      <c r="AH1010" s="62">
        <v>1654</v>
      </c>
      <c r="AI1010" s="62" t="s">
        <v>576</v>
      </c>
      <c r="AJ1010" s="62">
        <v>1654</v>
      </c>
      <c r="AK1010" s="62">
        <v>1663</v>
      </c>
      <c r="AL1010" s="62" t="s">
        <v>103</v>
      </c>
      <c r="AM1010" s="62"/>
      <c r="AN1010" s="252" t="str">
        <f>AL1010</f>
        <v>Mechelen</v>
      </c>
      <c r="AO1010" s="38">
        <v>1</v>
      </c>
      <c r="AP1010" s="97" t="s">
        <v>577</v>
      </c>
      <c r="AQ1010" s="66"/>
      <c r="AR1010" s="66"/>
      <c r="AS1010" s="55"/>
      <c r="AT1010" s="26" t="s">
        <v>88</v>
      </c>
      <c r="AU1010" s="51" t="s">
        <v>571</v>
      </c>
      <c r="AV1010" s="256" t="s">
        <v>104</v>
      </c>
      <c r="AW1010" s="256" t="s">
        <v>568</v>
      </c>
      <c r="AX1010" s="256"/>
      <c r="AY1010" s="26">
        <v>1</v>
      </c>
      <c r="AZ1010" s="197">
        <f>IF(AND(K1010&lt;=1570,L1010&gt;=1540),1,0)</f>
        <v>0</v>
      </c>
      <c r="BA1010" s="197">
        <f>IF(AND(K1010&lt;=1608,L1010&gt;=1571),1,0)</f>
        <v>0</v>
      </c>
      <c r="BB1010" s="197">
        <f>IF(AND(K1010&lt;=1621,L1010&gt;=1609),1,0)</f>
        <v>0</v>
      </c>
      <c r="BC1010" s="197">
        <f>IF(AND(K1010&lt;=1648,L1010&gt;=1622),1,0)</f>
        <v>0</v>
      </c>
      <c r="BD1010" s="197">
        <f>IF(AND(K1010&lt;=1680,L1010&gt;=1649),1,0)</f>
        <v>1</v>
      </c>
      <c r="BE1010" s="189">
        <v>0</v>
      </c>
      <c r="BF1010" s="189">
        <v>0</v>
      </c>
      <c r="BG1010" s="189">
        <v>0</v>
      </c>
      <c r="BH1010" s="189">
        <v>1</v>
      </c>
      <c r="BI1010" s="189">
        <v>0</v>
      </c>
    </row>
    <row r="1011" spans="1:61" customFormat="1" ht="15">
      <c r="A1011" s="99" t="s">
        <v>574</v>
      </c>
      <c r="B1011" s="111" t="s">
        <v>2271</v>
      </c>
      <c r="C1011" s="243" t="s">
        <v>578</v>
      </c>
      <c r="D1011" s="243" t="s">
        <v>4162</v>
      </c>
      <c r="E1011" s="247">
        <v>2</v>
      </c>
      <c r="F1011" s="25" t="s">
        <v>43</v>
      </c>
      <c r="G1011" s="51" t="s">
        <v>311</v>
      </c>
      <c r="H1011" s="52"/>
      <c r="I1011" s="52"/>
      <c r="J1011" s="29">
        <v>1</v>
      </c>
      <c r="K1011" s="52">
        <v>1649</v>
      </c>
      <c r="L1011" s="52">
        <v>1654</v>
      </c>
      <c r="M1011" s="240" t="str">
        <f>CONCATENATE(LEFT(K1011,3),"0")</f>
        <v>1640</v>
      </c>
      <c r="N1011" s="240" t="str">
        <f>CONCATENATE(LEFT(L1011,3),"0")</f>
        <v>1650</v>
      </c>
      <c r="O1011" s="30">
        <f>L1011-K1011+1</f>
        <v>6</v>
      </c>
      <c r="P1011" s="27">
        <v>0</v>
      </c>
      <c r="Q1011" s="27">
        <v>0</v>
      </c>
      <c r="R1011" s="61">
        <v>1606</v>
      </c>
      <c r="S1011" s="61">
        <v>1654</v>
      </c>
      <c r="T1011" s="35" t="s">
        <v>103</v>
      </c>
      <c r="U1011" s="104">
        <v>51.0167</v>
      </c>
      <c r="V1011" s="124">
        <v>4.4667000000000003</v>
      </c>
      <c r="W1011" s="32">
        <v>0</v>
      </c>
      <c r="X1011" s="33">
        <v>1</v>
      </c>
      <c r="Y1011" s="127">
        <v>0</v>
      </c>
      <c r="Z1011" s="133">
        <v>1630</v>
      </c>
      <c r="AA1011" s="62">
        <v>1631</v>
      </c>
      <c r="AB1011" s="50">
        <v>1635</v>
      </c>
      <c r="AC1011" s="62" t="s">
        <v>579</v>
      </c>
      <c r="AD1011" s="62">
        <v>1649</v>
      </c>
      <c r="AE1011" s="62">
        <v>1654</v>
      </c>
      <c r="AF1011" s="62" t="s">
        <v>103</v>
      </c>
      <c r="AG1011" s="267"/>
      <c r="AH1011" s="189"/>
      <c r="AI1011" s="267"/>
      <c r="AJ1011" s="62"/>
      <c r="AK1011" s="62"/>
      <c r="AL1011" s="62"/>
      <c r="AM1011" s="62"/>
      <c r="AN1011" s="252" t="str">
        <f>AF1011</f>
        <v>Mechelen</v>
      </c>
      <c r="AO1011" s="38">
        <v>1</v>
      </c>
      <c r="AP1011" s="97" t="s">
        <v>577</v>
      </c>
      <c r="AQ1011" s="66"/>
      <c r="AR1011" s="66"/>
      <c r="AS1011" s="55"/>
      <c r="AT1011" s="51" t="s">
        <v>88</v>
      </c>
      <c r="AU1011" s="51" t="s">
        <v>571</v>
      </c>
      <c r="AV1011" s="51"/>
      <c r="AW1011" s="51"/>
      <c r="AX1011" s="256" t="s">
        <v>4230</v>
      </c>
      <c r="AY1011" s="26">
        <v>1</v>
      </c>
      <c r="AZ1011" s="197">
        <f>IF(AND(K1011&lt;=1570,L1011&gt;=1540),1,0)</f>
        <v>0</v>
      </c>
      <c r="BA1011" s="197">
        <f>IF(AND(K1011&lt;=1608,L1011&gt;=1571),1,0)</f>
        <v>0</v>
      </c>
      <c r="BB1011" s="197">
        <f>IF(AND(K1011&lt;=1621,L1011&gt;=1609),1,0)</f>
        <v>0</v>
      </c>
      <c r="BC1011" s="197">
        <f>IF(AND(K1011&lt;=1648,L1011&gt;=1622),1,0)</f>
        <v>0</v>
      </c>
      <c r="BD1011" s="197">
        <f>IF(AND(K1011&lt;=1680,L1011&gt;=1649),1,0)</f>
        <v>1</v>
      </c>
      <c r="BE1011" s="189">
        <v>0</v>
      </c>
      <c r="BF1011" s="189">
        <v>0</v>
      </c>
      <c r="BG1011" s="189">
        <v>0</v>
      </c>
      <c r="BH1011" s="189">
        <v>0</v>
      </c>
      <c r="BI1011" s="189">
        <v>0</v>
      </c>
    </row>
    <row r="1012" spans="1:61" customFormat="1" ht="15">
      <c r="A1012" s="99" t="s">
        <v>581</v>
      </c>
      <c r="B1012" s="111" t="s">
        <v>3977</v>
      </c>
      <c r="C1012" s="243" t="s">
        <v>582</v>
      </c>
      <c r="D1012" s="243" t="s">
        <v>4162</v>
      </c>
      <c r="E1012" s="247"/>
      <c r="F1012" s="25" t="s">
        <v>43</v>
      </c>
      <c r="G1012" s="26"/>
      <c r="H1012" s="27"/>
      <c r="I1012" s="27"/>
      <c r="J1012" s="29">
        <v>0</v>
      </c>
      <c r="K1012" s="61">
        <v>1570</v>
      </c>
      <c r="L1012" s="28">
        <v>1571</v>
      </c>
      <c r="M1012" s="240" t="str">
        <f>CONCATENATE(LEFT(K1012,3),"0")</f>
        <v>1570</v>
      </c>
      <c r="N1012" s="240" t="str">
        <f>CONCATENATE(LEFT(L1012,3),"0")</f>
        <v>1570</v>
      </c>
      <c r="O1012" s="30">
        <f>L1012-K1012+1</f>
        <v>2</v>
      </c>
      <c r="P1012" s="27">
        <v>0</v>
      </c>
      <c r="Q1012" s="27">
        <v>0</v>
      </c>
      <c r="R1012" s="28">
        <v>1520</v>
      </c>
      <c r="S1012" s="28">
        <v>1596</v>
      </c>
      <c r="T1012" s="35" t="s">
        <v>103</v>
      </c>
      <c r="U1012" s="104">
        <v>51.0167</v>
      </c>
      <c r="V1012" s="124">
        <v>4.4667000000000003</v>
      </c>
      <c r="W1012" s="32">
        <v>1</v>
      </c>
      <c r="X1012" s="33">
        <v>1</v>
      </c>
      <c r="Y1012" s="127">
        <v>0</v>
      </c>
      <c r="Z1012" s="133" t="str">
        <f>CONCATENATE(LEFT(AA1012,3),"0")</f>
        <v>1570</v>
      </c>
      <c r="AA1012" s="35">
        <v>1571</v>
      </c>
      <c r="AB1012" s="35">
        <v>1596</v>
      </c>
      <c r="AC1012" s="35" t="s">
        <v>63</v>
      </c>
      <c r="AD1012" s="35"/>
      <c r="AE1012" s="35"/>
      <c r="AF1012" s="35"/>
      <c r="AG1012" s="35"/>
      <c r="AH1012" s="35"/>
      <c r="AI1012" s="35"/>
      <c r="AJ1012" s="35"/>
      <c r="AK1012" s="35"/>
      <c r="AL1012" s="35"/>
      <c r="AM1012" s="35"/>
      <c r="AN1012" s="252" t="str">
        <f>AC1012</f>
        <v>Antwerp</v>
      </c>
      <c r="AO1012" s="38"/>
      <c r="AP1012" s="39"/>
      <c r="AQ1012" s="39"/>
      <c r="AR1012" s="39"/>
      <c r="AS1012" s="49"/>
      <c r="AT1012" s="253"/>
      <c r="AU1012" s="253"/>
      <c r="AV1012" s="26"/>
      <c r="AW1012" s="26"/>
      <c r="AX1012" s="253"/>
      <c r="AY1012" s="26">
        <v>1</v>
      </c>
      <c r="AZ1012" s="197">
        <f>IF(AND(K1012&lt;=1570,L1012&gt;=1540),1,0)</f>
        <v>1</v>
      </c>
      <c r="BA1012" s="197">
        <f>IF(AND(K1012&lt;=1608,L1012&gt;=1571),1,0)</f>
        <v>1</v>
      </c>
      <c r="BB1012" s="197">
        <f>IF(AND(K1012&lt;=1621,L1012&gt;=1609),1,0)</f>
        <v>0</v>
      </c>
      <c r="BC1012" s="197">
        <f>IF(AND(K1012&lt;=1648,L1012&gt;=1622),1,0)</f>
        <v>0</v>
      </c>
      <c r="BD1012" s="197">
        <f>IF(AND(K1012&lt;=1680,L1012&gt;=1649),1,0)</f>
        <v>0</v>
      </c>
      <c r="BE1012" s="189">
        <v>0</v>
      </c>
      <c r="BF1012" s="189">
        <v>1</v>
      </c>
      <c r="BG1012" s="189">
        <v>0</v>
      </c>
      <c r="BH1012" s="189">
        <v>0</v>
      </c>
      <c r="BI1012" s="189">
        <v>0</v>
      </c>
    </row>
    <row r="1013" spans="1:61" customFormat="1" ht="15">
      <c r="A1013" s="99" t="s">
        <v>583</v>
      </c>
      <c r="B1013" s="111" t="s">
        <v>3978</v>
      </c>
      <c r="C1013" s="243" t="s">
        <v>584</v>
      </c>
      <c r="D1013" s="243" t="s">
        <v>4162</v>
      </c>
      <c r="E1013" s="247"/>
      <c r="F1013" s="25" t="s">
        <v>585</v>
      </c>
      <c r="G1013" s="26"/>
      <c r="H1013" s="27"/>
      <c r="I1013" s="27"/>
      <c r="J1013" s="29">
        <v>0</v>
      </c>
      <c r="K1013" s="61">
        <v>1597</v>
      </c>
      <c r="L1013" s="27">
        <v>1602</v>
      </c>
      <c r="M1013" s="240" t="str">
        <f>CONCATENATE(LEFT(K1013,3),"0")</f>
        <v>1590</v>
      </c>
      <c r="N1013" s="240" t="str">
        <f>CONCATENATE(LEFT(L1013,3),"0")</f>
        <v>1600</v>
      </c>
      <c r="O1013" s="30">
        <f>L1013-K1013+1</f>
        <v>6</v>
      </c>
      <c r="P1013" s="27">
        <v>0</v>
      </c>
      <c r="Q1013" s="27">
        <v>0</v>
      </c>
      <c r="R1013" s="28">
        <v>1577</v>
      </c>
      <c r="S1013" s="28">
        <v>1609</v>
      </c>
      <c r="T1013" s="35" t="s">
        <v>103</v>
      </c>
      <c r="U1013" s="104">
        <v>51.0167</v>
      </c>
      <c r="V1013" s="124">
        <v>4.4667000000000003</v>
      </c>
      <c r="W1013" s="32">
        <v>1</v>
      </c>
      <c r="X1013" s="33">
        <v>1</v>
      </c>
      <c r="Y1013" s="127">
        <v>0</v>
      </c>
      <c r="Z1013" s="133" t="str">
        <f>CONCATENATE(LEFT(AA1013,3),"0")</f>
        <v>1600</v>
      </c>
      <c r="AA1013" s="35">
        <v>1602</v>
      </c>
      <c r="AB1013" s="35">
        <v>1609</v>
      </c>
      <c r="AC1013" s="35" t="s">
        <v>51</v>
      </c>
      <c r="AD1013" s="35"/>
      <c r="AE1013" s="35"/>
      <c r="AF1013" s="35"/>
      <c r="AG1013" s="35"/>
      <c r="AH1013" s="35"/>
      <c r="AI1013" s="35"/>
      <c r="AJ1013" s="35"/>
      <c r="AK1013" s="35"/>
      <c r="AL1013" s="35"/>
      <c r="AM1013" s="35"/>
      <c r="AN1013" s="252" t="str">
        <f>AC1013</f>
        <v>Amsterdam</v>
      </c>
      <c r="AO1013" s="38"/>
      <c r="AP1013" s="39"/>
      <c r="AQ1013" s="39"/>
      <c r="AR1013" s="39"/>
      <c r="AS1013" s="49"/>
      <c r="AT1013" s="253"/>
      <c r="AU1013" s="253"/>
      <c r="AV1013" s="26"/>
      <c r="AW1013" s="26"/>
      <c r="AX1013" s="253"/>
      <c r="AY1013" s="26">
        <v>1</v>
      </c>
      <c r="AZ1013" s="197">
        <f>IF(AND(K1013&lt;=1570,L1013&gt;=1540),1,0)</f>
        <v>0</v>
      </c>
      <c r="BA1013" s="197">
        <f>IF(AND(K1013&lt;=1608,L1013&gt;=1571),1,0)</f>
        <v>1</v>
      </c>
      <c r="BB1013" s="197">
        <f>IF(AND(K1013&lt;=1621,L1013&gt;=1609),1,0)</f>
        <v>0</v>
      </c>
      <c r="BC1013" s="197">
        <f>IF(AND(K1013&lt;=1648,L1013&gt;=1622),1,0)</f>
        <v>0</v>
      </c>
      <c r="BD1013" s="197">
        <f>IF(AND(K1013&lt;=1680,L1013&gt;=1649),1,0)</f>
        <v>0</v>
      </c>
      <c r="BE1013" s="189">
        <v>0</v>
      </c>
      <c r="BF1013" s="189">
        <v>1</v>
      </c>
      <c r="BG1013" s="189">
        <v>0</v>
      </c>
      <c r="BH1013" s="189">
        <v>0</v>
      </c>
      <c r="BI1013" s="189">
        <v>0</v>
      </c>
    </row>
    <row r="1014" spans="1:61" customFormat="1" ht="15">
      <c r="A1014" s="99" t="s">
        <v>586</v>
      </c>
      <c r="B1014" s="111" t="s">
        <v>3979</v>
      </c>
      <c r="C1014" s="243" t="s">
        <v>587</v>
      </c>
      <c r="D1014" s="243" t="s">
        <v>4162</v>
      </c>
      <c r="E1014" s="247"/>
      <c r="F1014" s="25" t="s">
        <v>43</v>
      </c>
      <c r="G1014" s="51"/>
      <c r="H1014" s="52"/>
      <c r="I1014" s="52"/>
      <c r="J1014" s="29">
        <v>0</v>
      </c>
      <c r="K1014" s="190">
        <f>R1014+18</f>
        <v>1557</v>
      </c>
      <c r="L1014" s="196">
        <f>K1014+18</f>
        <v>1575</v>
      </c>
      <c r="M1014" s="240" t="str">
        <f>CONCATENATE(LEFT(K1014,3),"0")</f>
        <v>1550</v>
      </c>
      <c r="N1014" s="240" t="str">
        <f>CONCATENATE(LEFT(L1014,3),"0")</f>
        <v>1570</v>
      </c>
      <c r="O1014" s="30"/>
      <c r="P1014" s="27">
        <v>0</v>
      </c>
      <c r="Q1014" s="27">
        <v>0</v>
      </c>
      <c r="R1014" s="28">
        <v>1539</v>
      </c>
      <c r="S1014" s="28"/>
      <c r="T1014" s="35" t="s">
        <v>103</v>
      </c>
      <c r="U1014" s="104">
        <v>51.0167</v>
      </c>
      <c r="V1014" s="124">
        <v>4.4667000000000003</v>
      </c>
      <c r="W1014" s="32">
        <v>0</v>
      </c>
      <c r="X1014" s="33">
        <v>0</v>
      </c>
      <c r="Y1014" s="127">
        <v>0</v>
      </c>
      <c r="Z1014" s="133"/>
      <c r="AA1014" s="35"/>
      <c r="AB1014" s="35"/>
      <c r="AC1014" s="35"/>
      <c r="AD1014" s="35"/>
      <c r="AE1014" s="35"/>
      <c r="AF1014" s="35"/>
      <c r="AG1014" s="35"/>
      <c r="AH1014" s="35"/>
      <c r="AI1014" s="35"/>
      <c r="AJ1014" s="35"/>
      <c r="AK1014" s="35"/>
      <c r="AL1014" s="35"/>
      <c r="AM1014" s="35"/>
      <c r="AN1014" s="127"/>
      <c r="AO1014" s="38"/>
      <c r="AP1014" s="39"/>
      <c r="AQ1014" s="39"/>
      <c r="AR1014" s="39"/>
      <c r="AS1014" s="49"/>
      <c r="AT1014" s="253"/>
      <c r="AU1014" s="253"/>
      <c r="AV1014" s="26"/>
      <c r="AW1014" s="26"/>
      <c r="AX1014" s="253" t="s">
        <v>55</v>
      </c>
      <c r="AY1014" s="26">
        <v>1</v>
      </c>
      <c r="AZ1014" s="197">
        <f>IF(AND(K1014&lt;=1570,L1014&gt;=1540),1,0)</f>
        <v>1</v>
      </c>
      <c r="BA1014" s="197">
        <f>IF(AND(K1014&lt;=1608,L1014&gt;=1571),1,0)</f>
        <v>1</v>
      </c>
      <c r="BB1014" s="197">
        <f>IF(AND(K1014&lt;=1621,L1014&gt;=1609),1,0)</f>
        <v>0</v>
      </c>
      <c r="BC1014" s="197">
        <f>IF(AND(K1014&lt;=1648,L1014&gt;=1622),1,0)</f>
        <v>0</v>
      </c>
      <c r="BD1014" s="197">
        <f>IF(AND(K1014&lt;=1680,L1014&gt;=1649),1,0)</f>
        <v>0</v>
      </c>
      <c r="BE1014" s="189">
        <v>0</v>
      </c>
      <c r="BF1014" s="189">
        <v>0</v>
      </c>
      <c r="BG1014" s="189">
        <v>0</v>
      </c>
      <c r="BH1014" s="189">
        <v>0</v>
      </c>
      <c r="BI1014" s="189">
        <v>0</v>
      </c>
    </row>
    <row r="1015" spans="1:61" customFormat="1" ht="15">
      <c r="A1015" s="99" t="s">
        <v>588</v>
      </c>
      <c r="B1015" s="111" t="s">
        <v>1915</v>
      </c>
      <c r="C1015" s="243" t="s">
        <v>589</v>
      </c>
      <c r="D1015" s="243" t="s">
        <v>4162</v>
      </c>
      <c r="E1015" s="247"/>
      <c r="F1015" s="25" t="s">
        <v>43</v>
      </c>
      <c r="G1015" s="26" t="s">
        <v>156</v>
      </c>
      <c r="H1015" s="27"/>
      <c r="I1015" s="27"/>
      <c r="J1015" s="29">
        <v>0</v>
      </c>
      <c r="K1015" s="28">
        <v>1637</v>
      </c>
      <c r="L1015" s="28">
        <v>1679</v>
      </c>
      <c r="M1015" s="240" t="str">
        <f>CONCATENATE(LEFT(K1015,3),"0")</f>
        <v>1630</v>
      </c>
      <c r="N1015" s="240" t="str">
        <f>CONCATENATE(LEFT(L1015,3),"0")</f>
        <v>1670</v>
      </c>
      <c r="O1015" s="30">
        <f>L1015-K1015+1</f>
        <v>43</v>
      </c>
      <c r="P1015" s="27">
        <v>0</v>
      </c>
      <c r="Q1015" s="27">
        <v>0</v>
      </c>
      <c r="R1015" s="27">
        <v>1599</v>
      </c>
      <c r="S1015" s="28"/>
      <c r="T1015" s="35" t="s">
        <v>103</v>
      </c>
      <c r="U1015" s="104">
        <v>51.0167</v>
      </c>
      <c r="V1015" s="124">
        <v>4.4667000000000003</v>
      </c>
      <c r="W1015" s="32">
        <v>0</v>
      </c>
      <c r="X1015" s="33">
        <v>0</v>
      </c>
      <c r="Y1015" s="127">
        <v>0</v>
      </c>
      <c r="Z1015" s="133"/>
      <c r="AA1015" s="35"/>
      <c r="AB1015" s="35"/>
      <c r="AC1015" s="35"/>
      <c r="AD1015" s="35"/>
      <c r="AE1015" s="35"/>
      <c r="AF1015" s="35"/>
      <c r="AG1015" s="35"/>
      <c r="AH1015" s="35"/>
      <c r="AI1015" s="35"/>
      <c r="AJ1015" s="35"/>
      <c r="AK1015" s="35"/>
      <c r="AL1015" s="35"/>
      <c r="AM1015" s="35"/>
      <c r="AN1015" s="127"/>
      <c r="AO1015" s="38"/>
      <c r="AP1015" s="39"/>
      <c r="AQ1015" s="39"/>
      <c r="AR1015" s="39"/>
      <c r="AS1015" s="49"/>
      <c r="AT1015" s="26" t="s">
        <v>88</v>
      </c>
      <c r="AU1015" s="26" t="s">
        <v>590</v>
      </c>
      <c r="AV1015" s="26"/>
      <c r="AW1015" s="26"/>
      <c r="AX1015" s="253" t="s">
        <v>591</v>
      </c>
      <c r="AY1015" s="26">
        <v>1</v>
      </c>
      <c r="AZ1015" s="197">
        <f>IF(AND(K1015&lt;=1570,L1015&gt;=1540),1,0)</f>
        <v>0</v>
      </c>
      <c r="BA1015" s="197">
        <f>IF(AND(K1015&lt;=1608,L1015&gt;=1571),1,0)</f>
        <v>0</v>
      </c>
      <c r="BB1015" s="197">
        <f>IF(AND(K1015&lt;=1621,L1015&gt;=1609),1,0)</f>
        <v>0</v>
      </c>
      <c r="BC1015" s="197">
        <f>IF(AND(K1015&lt;=1648,L1015&gt;=1622),1,0)</f>
        <v>1</v>
      </c>
      <c r="BD1015" s="197">
        <f>IF(AND(K1015&lt;=1680,L1015&gt;=1649),1,0)</f>
        <v>1</v>
      </c>
      <c r="BE1015" s="189">
        <v>0</v>
      </c>
      <c r="BF1015" s="189">
        <v>0</v>
      </c>
      <c r="BG1015" s="189">
        <v>0</v>
      </c>
      <c r="BH1015" s="189">
        <v>0</v>
      </c>
      <c r="BI1015" s="189">
        <v>0</v>
      </c>
    </row>
    <row r="1016" spans="1:61" customFormat="1" ht="15">
      <c r="A1016" s="99" t="s">
        <v>592</v>
      </c>
      <c r="B1016" s="111" t="s">
        <v>1915</v>
      </c>
      <c r="C1016" s="243" t="s">
        <v>593</v>
      </c>
      <c r="D1016" s="243" t="s">
        <v>4162</v>
      </c>
      <c r="E1016" s="247"/>
      <c r="F1016" s="25" t="s">
        <v>43</v>
      </c>
      <c r="G1016" s="26"/>
      <c r="H1016" s="27"/>
      <c r="I1016" s="27"/>
      <c r="J1016" s="29">
        <v>0</v>
      </c>
      <c r="K1016" s="28">
        <v>1561</v>
      </c>
      <c r="L1016" s="196">
        <f>K1016+18</f>
        <v>1579</v>
      </c>
      <c r="M1016" s="240" t="str">
        <f>CONCATENATE(LEFT(K1016,3),"0")</f>
        <v>1560</v>
      </c>
      <c r="N1016" s="240" t="str">
        <f>CONCATENATE(LEFT(L1016,3),"0")</f>
        <v>1570</v>
      </c>
      <c r="O1016" s="30"/>
      <c r="P1016" s="27">
        <v>0</v>
      </c>
      <c r="Q1016" s="27">
        <v>0</v>
      </c>
      <c r="R1016" s="28"/>
      <c r="S1016" s="28"/>
      <c r="T1016" s="35" t="s">
        <v>103</v>
      </c>
      <c r="U1016" s="104">
        <v>51.0167</v>
      </c>
      <c r="V1016" s="124">
        <v>4.4667000000000003</v>
      </c>
      <c r="W1016" s="32">
        <v>0</v>
      </c>
      <c r="X1016" s="33">
        <v>0</v>
      </c>
      <c r="Y1016" s="127">
        <v>0</v>
      </c>
      <c r="Z1016" s="133"/>
      <c r="AA1016" s="35"/>
      <c r="AB1016" s="35"/>
      <c r="AC1016" s="35"/>
      <c r="AD1016" s="35"/>
      <c r="AE1016" s="35"/>
      <c r="AF1016" s="35"/>
      <c r="AG1016" s="35"/>
      <c r="AH1016" s="35"/>
      <c r="AI1016" s="35"/>
      <c r="AJ1016" s="35"/>
      <c r="AK1016" s="35"/>
      <c r="AL1016" s="35"/>
      <c r="AM1016" s="35"/>
      <c r="AN1016" s="127"/>
      <c r="AO1016" s="38"/>
      <c r="AP1016" s="39"/>
      <c r="AQ1016" s="39"/>
      <c r="AR1016" s="39"/>
      <c r="AS1016" s="49"/>
      <c r="AT1016" s="26" t="s">
        <v>88</v>
      </c>
      <c r="AU1016" s="26" t="s">
        <v>594</v>
      </c>
      <c r="AV1016" s="26"/>
      <c r="AW1016" s="26"/>
      <c r="AX1016" s="26" t="s">
        <v>55</v>
      </c>
      <c r="AY1016" s="26">
        <v>1</v>
      </c>
      <c r="AZ1016" s="197">
        <f>IF(AND(K1016&lt;=1570,L1016&gt;=1540),1,0)</f>
        <v>1</v>
      </c>
      <c r="BA1016" s="197">
        <f>IF(AND(K1016&lt;=1608,L1016&gt;=1571),1,0)</f>
        <v>1</v>
      </c>
      <c r="BB1016" s="197">
        <f>IF(AND(K1016&lt;=1621,L1016&gt;=1609),1,0)</f>
        <v>0</v>
      </c>
      <c r="BC1016" s="197">
        <f>IF(AND(K1016&lt;=1648,L1016&gt;=1622),1,0)</f>
        <v>0</v>
      </c>
      <c r="BD1016" s="197">
        <f>IF(AND(K1016&lt;=1680,L1016&gt;=1649),1,0)</f>
        <v>0</v>
      </c>
      <c r="BE1016" s="189">
        <v>0</v>
      </c>
      <c r="BF1016" s="189">
        <v>0</v>
      </c>
      <c r="BG1016" s="189">
        <v>0</v>
      </c>
      <c r="BH1016" s="189">
        <v>0</v>
      </c>
      <c r="BI1016" s="189">
        <v>0</v>
      </c>
    </row>
    <row r="1017" spans="1:61" customFormat="1" ht="15">
      <c r="A1017" s="99" t="s">
        <v>594</v>
      </c>
      <c r="B1017" s="111" t="s">
        <v>1915</v>
      </c>
      <c r="C1017" s="243" t="s">
        <v>595</v>
      </c>
      <c r="D1017" s="243" t="s">
        <v>4162</v>
      </c>
      <c r="E1017" s="247">
        <v>1</v>
      </c>
      <c r="F1017" s="25" t="s">
        <v>43</v>
      </c>
      <c r="G1017" s="26"/>
      <c r="H1017" s="27"/>
      <c r="I1017" s="27"/>
      <c r="J1017" s="29">
        <v>1</v>
      </c>
      <c r="K1017" s="28"/>
      <c r="L1017" s="28"/>
      <c r="M1017" s="240"/>
      <c r="N1017" s="240"/>
      <c r="O1017" s="30"/>
      <c r="P1017" s="27">
        <v>0</v>
      </c>
      <c r="Q1017" s="27">
        <v>0</v>
      </c>
      <c r="R1017" s="28"/>
      <c r="S1017" s="28"/>
      <c r="T1017" s="35" t="s">
        <v>103</v>
      </c>
      <c r="U1017" s="104">
        <v>51.0167</v>
      </c>
      <c r="V1017" s="124">
        <v>4.4667000000000003</v>
      </c>
      <c r="W1017" s="32">
        <v>0</v>
      </c>
      <c r="X1017" s="33">
        <v>0</v>
      </c>
      <c r="Y1017" s="127">
        <v>0</v>
      </c>
      <c r="Z1017" s="133"/>
      <c r="AA1017" s="35"/>
      <c r="AB1017" s="35"/>
      <c r="AC1017" s="35"/>
      <c r="AD1017" s="35"/>
      <c r="AE1017" s="35"/>
      <c r="AF1017" s="35"/>
      <c r="AG1017" s="35"/>
      <c r="AH1017" s="35"/>
      <c r="AI1017" s="35"/>
      <c r="AJ1017" s="35"/>
      <c r="AK1017" s="35"/>
      <c r="AL1017" s="35"/>
      <c r="AM1017" s="35"/>
      <c r="AN1017" s="127"/>
      <c r="AO1017" s="38"/>
      <c r="AP1017" s="39"/>
      <c r="AQ1017" s="39"/>
      <c r="AR1017" s="39"/>
      <c r="AS1017" s="49"/>
      <c r="AT1017" s="26" t="s">
        <v>104</v>
      </c>
      <c r="AU1017" s="26" t="s">
        <v>592</v>
      </c>
      <c r="AV1017" s="26" t="s">
        <v>104</v>
      </c>
      <c r="AW1017" s="26" t="s">
        <v>590</v>
      </c>
      <c r="AX1017" s="253" t="s">
        <v>596</v>
      </c>
      <c r="AY1017" s="26">
        <v>1</v>
      </c>
      <c r="AZ1017" s="197">
        <f>IF(AND(K1017&lt;=1570,L1017&gt;=1540),1,0)</f>
        <v>0</v>
      </c>
      <c r="BA1017" s="197">
        <f>IF(AND(K1017&lt;=1608,L1017&gt;=1571),1,0)</f>
        <v>0</v>
      </c>
      <c r="BB1017" s="197">
        <f>IF(AND(K1017&lt;=1621,L1017&gt;=1609),1,0)</f>
        <v>0</v>
      </c>
      <c r="BC1017" s="197">
        <f>IF(AND(K1017&lt;=1648,L1017&gt;=1622),1,0)</f>
        <v>0</v>
      </c>
      <c r="BD1017" s="197">
        <f>IF(AND(K1017&lt;=1680,L1017&gt;=1649),1,0)</f>
        <v>0</v>
      </c>
      <c r="BE1017" s="189">
        <v>0</v>
      </c>
      <c r="BF1017" s="189">
        <v>0</v>
      </c>
      <c r="BG1017" s="189">
        <v>0</v>
      </c>
      <c r="BH1017" s="189">
        <v>0</v>
      </c>
      <c r="BI1017" s="189">
        <v>0</v>
      </c>
    </row>
    <row r="1018" spans="1:61" customFormat="1" ht="15">
      <c r="A1018" s="99" t="s">
        <v>590</v>
      </c>
      <c r="B1018" s="111" t="s">
        <v>1915</v>
      </c>
      <c r="C1018" s="243" t="s">
        <v>597</v>
      </c>
      <c r="D1018" s="243" t="s">
        <v>4162</v>
      </c>
      <c r="E1018" s="247">
        <v>4</v>
      </c>
      <c r="F1018" s="25" t="s">
        <v>43</v>
      </c>
      <c r="G1018" s="51"/>
      <c r="H1018" s="52"/>
      <c r="I1018" s="52"/>
      <c r="J1018" s="29">
        <v>1</v>
      </c>
      <c r="K1018" s="28">
        <v>1577</v>
      </c>
      <c r="L1018" s="28">
        <v>1618</v>
      </c>
      <c r="M1018" s="240" t="str">
        <f>CONCATENATE(LEFT(K1018,3),"0")</f>
        <v>1570</v>
      </c>
      <c r="N1018" s="240" t="str">
        <f>CONCATENATE(LEFT(L1018,3),"0")</f>
        <v>1610</v>
      </c>
      <c r="O1018" s="30">
        <f>L1018-K1018+1</f>
        <v>42</v>
      </c>
      <c r="P1018" s="27">
        <v>0</v>
      </c>
      <c r="Q1018" s="27">
        <v>0</v>
      </c>
      <c r="R1018" s="28">
        <v>1557</v>
      </c>
      <c r="S1018" s="28">
        <v>1618</v>
      </c>
      <c r="T1018" s="35" t="s">
        <v>103</v>
      </c>
      <c r="U1018" s="104">
        <v>51.0167</v>
      </c>
      <c r="V1018" s="124">
        <v>4.4667000000000003</v>
      </c>
      <c r="W1018" s="32">
        <v>0</v>
      </c>
      <c r="X1018" s="33">
        <v>0</v>
      </c>
      <c r="Y1018" s="127">
        <v>0</v>
      </c>
      <c r="Z1018" s="133"/>
      <c r="AA1018" s="35"/>
      <c r="AB1018" s="35"/>
      <c r="AC1018" s="35"/>
      <c r="AD1018" s="35"/>
      <c r="AE1018" s="35"/>
      <c r="AF1018" s="35"/>
      <c r="AG1018" s="35"/>
      <c r="AH1018" s="35"/>
      <c r="AI1018" s="35"/>
      <c r="AJ1018" s="35"/>
      <c r="AK1018" s="35"/>
      <c r="AL1018" s="35"/>
      <c r="AM1018" s="35"/>
      <c r="AN1018" s="127"/>
      <c r="AO1018" s="38"/>
      <c r="AP1018" s="39"/>
      <c r="AQ1018" s="39"/>
      <c r="AR1018" s="39"/>
      <c r="AS1018" s="49"/>
      <c r="AT1018" s="26" t="s">
        <v>88</v>
      </c>
      <c r="AU1018" s="26" t="s">
        <v>594</v>
      </c>
      <c r="AV1018" s="26"/>
      <c r="AW1018" s="26"/>
      <c r="AX1018" s="253" t="s">
        <v>598</v>
      </c>
      <c r="AY1018" s="26">
        <v>1</v>
      </c>
      <c r="AZ1018" s="197">
        <f>IF(AND(K1018&lt;=1570,L1018&gt;=1540),1,0)</f>
        <v>0</v>
      </c>
      <c r="BA1018" s="197">
        <f>IF(AND(K1018&lt;=1608,L1018&gt;=1571),1,0)</f>
        <v>1</v>
      </c>
      <c r="BB1018" s="197">
        <f>IF(AND(K1018&lt;=1621,L1018&gt;=1609),1,0)</f>
        <v>1</v>
      </c>
      <c r="BC1018" s="197">
        <f>IF(AND(K1018&lt;=1648,L1018&gt;=1622),1,0)</f>
        <v>0</v>
      </c>
      <c r="BD1018" s="197">
        <f>IF(AND(K1018&lt;=1680,L1018&gt;=1649),1,0)</f>
        <v>0</v>
      </c>
      <c r="BE1018" s="189">
        <v>0</v>
      </c>
      <c r="BF1018" s="189">
        <v>0</v>
      </c>
      <c r="BG1018" s="189">
        <v>0</v>
      </c>
      <c r="BH1018" s="189">
        <v>0</v>
      </c>
      <c r="BI1018" s="189">
        <v>0</v>
      </c>
    </row>
    <row r="1019" spans="1:61" customFormat="1" ht="15">
      <c r="A1019" s="99" t="s">
        <v>599</v>
      </c>
      <c r="B1019" s="111" t="s">
        <v>3980</v>
      </c>
      <c r="C1019" s="243" t="s">
        <v>600</v>
      </c>
      <c r="D1019" s="243" t="s">
        <v>4162</v>
      </c>
      <c r="E1019" s="247"/>
      <c r="F1019" s="25" t="s">
        <v>43</v>
      </c>
      <c r="G1019" s="51"/>
      <c r="H1019" s="52"/>
      <c r="I1019" s="52"/>
      <c r="J1019" s="29">
        <v>0</v>
      </c>
      <c r="K1019" s="190">
        <f>R1019+18</f>
        <v>1562</v>
      </c>
      <c r="L1019" s="27">
        <f>AA1019</f>
        <v>1565</v>
      </c>
      <c r="M1019" s="240" t="str">
        <f>CONCATENATE(LEFT(K1019,3),"0")</f>
        <v>1560</v>
      </c>
      <c r="N1019" s="240" t="str">
        <f>CONCATENATE(LEFT(L1019,3),"0")</f>
        <v>1560</v>
      </c>
      <c r="O1019" s="30"/>
      <c r="P1019" s="27">
        <v>0</v>
      </c>
      <c r="Q1019" s="27">
        <v>0</v>
      </c>
      <c r="R1019" s="28">
        <v>1544</v>
      </c>
      <c r="S1019" s="28">
        <v>1610</v>
      </c>
      <c r="T1019" s="35" t="s">
        <v>103</v>
      </c>
      <c r="U1019" s="104">
        <v>51.0167</v>
      </c>
      <c r="V1019" s="124">
        <v>4.4667000000000003</v>
      </c>
      <c r="W1019" s="32">
        <v>0</v>
      </c>
      <c r="X1019" s="33">
        <v>1</v>
      </c>
      <c r="Y1019" s="127">
        <v>0</v>
      </c>
      <c r="Z1019" s="133" t="str">
        <f>CONCATENATE(LEFT(AA1019,3),"0")</f>
        <v>1560</v>
      </c>
      <c r="AA1019" s="35">
        <v>1565</v>
      </c>
      <c r="AB1019" s="35">
        <v>1578</v>
      </c>
      <c r="AC1019" s="35" t="s">
        <v>63</v>
      </c>
      <c r="AD1019" s="35">
        <v>1585</v>
      </c>
      <c r="AE1019" s="35">
        <v>1610</v>
      </c>
      <c r="AF1019" s="35" t="s">
        <v>601</v>
      </c>
      <c r="AG1019" s="35"/>
      <c r="AH1019" s="35"/>
      <c r="AI1019" s="35"/>
      <c r="AJ1019" s="35"/>
      <c r="AK1019" s="35"/>
      <c r="AL1019" s="35"/>
      <c r="AM1019" s="35"/>
      <c r="AN1019" s="252" t="str">
        <f>AF1019</f>
        <v>Frankenthal</v>
      </c>
      <c r="AO1019" s="38"/>
      <c r="AP1019" s="39"/>
      <c r="AQ1019" s="39"/>
      <c r="AR1019" s="39"/>
      <c r="AS1019" s="49"/>
      <c r="AT1019" s="253"/>
      <c r="AU1019" s="253"/>
      <c r="AV1019" s="26"/>
      <c r="AW1019" s="26"/>
      <c r="AX1019" s="253"/>
      <c r="AY1019" s="26">
        <v>1</v>
      </c>
      <c r="AZ1019" s="197">
        <f>IF(AND(K1019&lt;=1570,L1019&gt;=1540),1,0)</f>
        <v>1</v>
      </c>
      <c r="BA1019" s="197">
        <f>IF(AND(K1019&lt;=1608,L1019&gt;=1571),1,0)</f>
        <v>0</v>
      </c>
      <c r="BB1019" s="197">
        <f>IF(AND(K1019&lt;=1621,L1019&gt;=1609),1,0)</f>
        <v>0</v>
      </c>
      <c r="BC1019" s="197">
        <f>IF(AND(K1019&lt;=1648,L1019&gt;=1622),1,0)</f>
        <v>0</v>
      </c>
      <c r="BD1019" s="197">
        <f>IF(AND(K1019&lt;=1680,L1019&gt;=1649),1,0)</f>
        <v>0</v>
      </c>
      <c r="BE1019" s="189">
        <v>1</v>
      </c>
      <c r="BF1019" s="189">
        <v>0</v>
      </c>
      <c r="BG1019" s="189">
        <v>0</v>
      </c>
      <c r="BH1019" s="189">
        <v>0</v>
      </c>
      <c r="BI1019" s="189">
        <v>0</v>
      </c>
    </row>
    <row r="1020" spans="1:61" customFormat="1" ht="15">
      <c r="A1020" s="99" t="s">
        <v>602</v>
      </c>
      <c r="B1020" s="111" t="s">
        <v>3981</v>
      </c>
      <c r="C1020" s="243" t="s">
        <v>603</v>
      </c>
      <c r="D1020" s="243" t="s">
        <v>4162</v>
      </c>
      <c r="E1020" s="247">
        <v>3</v>
      </c>
      <c r="F1020" s="25" t="s">
        <v>39</v>
      </c>
      <c r="G1020" s="26"/>
      <c r="H1020" s="27"/>
      <c r="I1020" s="27"/>
      <c r="J1020" s="29">
        <v>1</v>
      </c>
      <c r="K1020" s="30">
        <v>1554</v>
      </c>
      <c r="L1020" s="30">
        <v>1565</v>
      </c>
      <c r="M1020" s="240" t="str">
        <f>CONCATENATE(LEFT(K1020,3),"0")</f>
        <v>1550</v>
      </c>
      <c r="N1020" s="240" t="str">
        <f>CONCATENATE(LEFT(L1020,3),"0")</f>
        <v>1560</v>
      </c>
      <c r="O1020" s="30">
        <f>L1020-K1020+1</f>
        <v>12</v>
      </c>
      <c r="P1020" s="27">
        <v>0</v>
      </c>
      <c r="Q1020" s="27">
        <v>0</v>
      </c>
      <c r="R1020" s="28"/>
      <c r="S1020" s="28"/>
      <c r="T1020" s="35" t="s">
        <v>103</v>
      </c>
      <c r="U1020" s="104">
        <v>51.0167</v>
      </c>
      <c r="V1020" s="124">
        <v>4.4667000000000003</v>
      </c>
      <c r="W1020" s="32">
        <v>0</v>
      </c>
      <c r="X1020" s="33">
        <v>0</v>
      </c>
      <c r="Y1020" s="127">
        <v>0</v>
      </c>
      <c r="Z1020" s="133"/>
      <c r="AA1020" s="35"/>
      <c r="AB1020" s="35"/>
      <c r="AC1020" s="35"/>
      <c r="AD1020" s="35"/>
      <c r="AE1020" s="35"/>
      <c r="AF1020" s="35"/>
      <c r="AG1020" s="35"/>
      <c r="AH1020" s="35"/>
      <c r="AI1020" s="35"/>
      <c r="AJ1020" s="35"/>
      <c r="AK1020" s="35"/>
      <c r="AL1020" s="35"/>
      <c r="AM1020" s="35"/>
      <c r="AN1020" s="127"/>
      <c r="AO1020" s="38"/>
      <c r="AP1020" s="39"/>
      <c r="AQ1020" s="39"/>
      <c r="AR1020" s="39"/>
      <c r="AS1020" s="49"/>
      <c r="AT1020" s="253"/>
      <c r="AU1020" s="253"/>
      <c r="AV1020" s="26"/>
      <c r="AW1020" s="26"/>
      <c r="AX1020" s="253" t="s">
        <v>40</v>
      </c>
      <c r="AY1020" s="26">
        <v>1</v>
      </c>
      <c r="AZ1020" s="197">
        <f>IF(AND(K1020&lt;=1570,L1020&gt;=1540),1,0)</f>
        <v>1</v>
      </c>
      <c r="BA1020" s="197">
        <f>IF(AND(K1020&lt;=1608,L1020&gt;=1571),1,0)</f>
        <v>0</v>
      </c>
      <c r="BB1020" s="197">
        <f>IF(AND(K1020&lt;=1621,L1020&gt;=1609),1,0)</f>
        <v>0</v>
      </c>
      <c r="BC1020" s="197">
        <f>IF(AND(K1020&lt;=1648,L1020&gt;=1622),1,0)</f>
        <v>0</v>
      </c>
      <c r="BD1020" s="197">
        <f>IF(AND(K1020&lt;=1680,L1020&gt;=1649),1,0)</f>
        <v>0</v>
      </c>
      <c r="BE1020" s="189">
        <v>0</v>
      </c>
      <c r="BF1020" s="189">
        <v>0</v>
      </c>
      <c r="BG1020" s="189">
        <v>0</v>
      </c>
      <c r="BH1020" s="189">
        <v>0</v>
      </c>
      <c r="BI1020" s="189">
        <v>0</v>
      </c>
    </row>
    <row r="1021" spans="1:61" customFormat="1" ht="15">
      <c r="A1021" s="99" t="s">
        <v>604</v>
      </c>
      <c r="B1021" s="111" t="s">
        <v>2967</v>
      </c>
      <c r="C1021" s="243" t="s">
        <v>605</v>
      </c>
      <c r="D1021" s="243" t="s">
        <v>4162</v>
      </c>
      <c r="E1021" s="247"/>
      <c r="F1021" s="25" t="s">
        <v>43</v>
      </c>
      <c r="G1021" s="71"/>
      <c r="H1021" s="27">
        <v>1</v>
      </c>
      <c r="I1021" s="27"/>
      <c r="J1021" s="29">
        <v>0</v>
      </c>
      <c r="K1021" s="53">
        <v>1641</v>
      </c>
      <c r="L1021" s="53">
        <v>1641</v>
      </c>
      <c r="M1021" s="240" t="str">
        <f>CONCATENATE(LEFT(K1021,3),"0")</f>
        <v>1640</v>
      </c>
      <c r="N1021" s="240" t="str">
        <f>CONCATENATE(LEFT(L1021,3),"0")</f>
        <v>1640</v>
      </c>
      <c r="O1021" s="30">
        <f>L1021-K1021+1</f>
        <v>1</v>
      </c>
      <c r="P1021" s="27">
        <v>0</v>
      </c>
      <c r="Q1021" s="27">
        <v>0</v>
      </c>
      <c r="R1021" s="27">
        <v>1604</v>
      </c>
      <c r="S1021" s="28"/>
      <c r="T1021" s="35" t="s">
        <v>103</v>
      </c>
      <c r="U1021" s="104">
        <v>51.0167</v>
      </c>
      <c r="V1021" s="124">
        <v>4.4667000000000003</v>
      </c>
      <c r="W1021" s="32">
        <v>0</v>
      </c>
      <c r="X1021" s="33">
        <v>0</v>
      </c>
      <c r="Y1021" s="127">
        <v>0</v>
      </c>
      <c r="Z1021" s="133"/>
      <c r="AA1021" s="35"/>
      <c r="AB1021" s="35"/>
      <c r="AC1021" s="35"/>
      <c r="AD1021" s="35"/>
      <c r="AE1021" s="35"/>
      <c r="AF1021" s="35"/>
      <c r="AG1021" s="35"/>
      <c r="AH1021" s="35"/>
      <c r="AI1021" s="35"/>
      <c r="AJ1021" s="35"/>
      <c r="AK1021" s="35"/>
      <c r="AL1021" s="35"/>
      <c r="AM1021" s="35"/>
      <c r="AN1021" s="127"/>
      <c r="AO1021" s="38">
        <v>1</v>
      </c>
      <c r="AP1021" s="49" t="s">
        <v>110</v>
      </c>
      <c r="AQ1021" s="49" t="s">
        <v>94</v>
      </c>
      <c r="AR1021" s="49"/>
      <c r="AS1021" s="49"/>
      <c r="AT1021" s="254"/>
      <c r="AU1021" s="254"/>
      <c r="AV1021" s="71"/>
      <c r="AW1021" s="71"/>
      <c r="AX1021" s="26" t="s">
        <v>266</v>
      </c>
      <c r="AY1021" s="26">
        <v>1</v>
      </c>
      <c r="AZ1021" s="197">
        <f>IF(AND(K1021&lt;=1570,L1021&gt;=1540),1,0)</f>
        <v>0</v>
      </c>
      <c r="BA1021" s="197">
        <f>IF(AND(K1021&lt;=1608,L1021&gt;=1571),1,0)</f>
        <v>0</v>
      </c>
      <c r="BB1021" s="197">
        <f>IF(AND(K1021&lt;=1621,L1021&gt;=1609),1,0)</f>
        <v>0</v>
      </c>
      <c r="BC1021" s="197">
        <f>IF(AND(K1021&lt;=1648,L1021&gt;=1622),1,0)</f>
        <v>1</v>
      </c>
      <c r="BD1021" s="197">
        <f>IF(AND(K1021&lt;=1680,L1021&gt;=1649),1,0)</f>
        <v>0</v>
      </c>
      <c r="BE1021" s="189">
        <v>0</v>
      </c>
      <c r="BF1021" s="189">
        <v>0</v>
      </c>
      <c r="BG1021" s="189">
        <v>0</v>
      </c>
      <c r="BH1021" s="189">
        <v>0</v>
      </c>
      <c r="BI1021" s="189">
        <v>0</v>
      </c>
    </row>
    <row r="1022" spans="1:61" customFormat="1" ht="15">
      <c r="A1022" s="99" t="s">
        <v>606</v>
      </c>
      <c r="B1022" s="111" t="s">
        <v>3226</v>
      </c>
      <c r="C1022" s="243" t="s">
        <v>607</v>
      </c>
      <c r="D1022" s="243" t="s">
        <v>4162</v>
      </c>
      <c r="E1022" s="247">
        <v>1</v>
      </c>
      <c r="F1022" s="25" t="s">
        <v>223</v>
      </c>
      <c r="G1022" s="26"/>
      <c r="H1022" s="27"/>
      <c r="I1022" s="27"/>
      <c r="J1022" s="29">
        <v>1</v>
      </c>
      <c r="K1022" s="30">
        <v>1658</v>
      </c>
      <c r="L1022" s="30">
        <v>1664</v>
      </c>
      <c r="M1022" s="240" t="str">
        <f>CONCATENATE(LEFT(K1022,3),"0")</f>
        <v>1650</v>
      </c>
      <c r="N1022" s="240" t="str">
        <f>CONCATENATE(LEFT(L1022,3),"0")</f>
        <v>1660</v>
      </c>
      <c r="O1022" s="30">
        <f>L1022-K1022+1</f>
        <v>7</v>
      </c>
      <c r="P1022" s="27">
        <v>0</v>
      </c>
      <c r="Q1022" s="27">
        <v>0</v>
      </c>
      <c r="R1022" s="28"/>
      <c r="S1022" s="28"/>
      <c r="T1022" s="35" t="s">
        <v>103</v>
      </c>
      <c r="U1022" s="104">
        <v>51.0167</v>
      </c>
      <c r="V1022" s="124">
        <v>4.4667000000000003</v>
      </c>
      <c r="W1022" s="32">
        <v>0</v>
      </c>
      <c r="X1022" s="33">
        <v>0</v>
      </c>
      <c r="Y1022" s="127">
        <v>0</v>
      </c>
      <c r="Z1022" s="133"/>
      <c r="AA1022" s="35"/>
      <c r="AB1022" s="35"/>
      <c r="AC1022" s="35"/>
      <c r="AD1022" s="35"/>
      <c r="AE1022" s="35"/>
      <c r="AF1022" s="35"/>
      <c r="AG1022" s="35"/>
      <c r="AH1022" s="35"/>
      <c r="AI1022" s="35"/>
      <c r="AJ1022" s="35"/>
      <c r="AK1022" s="35"/>
      <c r="AL1022" s="35"/>
      <c r="AM1022" s="35"/>
      <c r="AN1022" s="127"/>
      <c r="AO1022" s="38"/>
      <c r="AP1022" s="39"/>
      <c r="AQ1022" s="39"/>
      <c r="AR1022" s="39"/>
      <c r="AS1022" s="49"/>
      <c r="AT1022" s="253"/>
      <c r="AU1022" s="253"/>
      <c r="AV1022" s="26"/>
      <c r="AW1022" s="26"/>
      <c r="AX1022" s="253" t="s">
        <v>40</v>
      </c>
      <c r="AY1022" s="26">
        <v>1</v>
      </c>
      <c r="AZ1022" s="197">
        <f>IF(AND(K1022&lt;=1570,L1022&gt;=1540),1,0)</f>
        <v>0</v>
      </c>
      <c r="BA1022" s="197">
        <f>IF(AND(K1022&lt;=1608,L1022&gt;=1571),1,0)</f>
        <v>0</v>
      </c>
      <c r="BB1022" s="197">
        <f>IF(AND(K1022&lt;=1621,L1022&gt;=1609),1,0)</f>
        <v>0</v>
      </c>
      <c r="BC1022" s="197">
        <f>IF(AND(K1022&lt;=1648,L1022&gt;=1622),1,0)</f>
        <v>0</v>
      </c>
      <c r="BD1022" s="197">
        <f>IF(AND(K1022&lt;=1680,L1022&gt;=1649),1,0)</f>
        <v>1</v>
      </c>
      <c r="BE1022" s="189">
        <v>0</v>
      </c>
      <c r="BF1022" s="189">
        <v>0</v>
      </c>
      <c r="BG1022" s="189">
        <v>0</v>
      </c>
      <c r="BH1022" s="189">
        <v>0</v>
      </c>
      <c r="BI1022" s="189">
        <v>0</v>
      </c>
    </row>
    <row r="1023" spans="1:61" customFormat="1" ht="15">
      <c r="A1023" s="99" t="s">
        <v>608</v>
      </c>
      <c r="B1023" s="111" t="s">
        <v>1971</v>
      </c>
      <c r="C1023" s="243" t="s">
        <v>609</v>
      </c>
      <c r="D1023" s="243" t="s">
        <v>4162</v>
      </c>
      <c r="E1023" s="247"/>
      <c r="F1023" s="25" t="s">
        <v>43</v>
      </c>
      <c r="G1023" s="26"/>
      <c r="H1023" s="27"/>
      <c r="I1023" s="27"/>
      <c r="J1023" s="29">
        <v>0</v>
      </c>
      <c r="K1023" s="28">
        <v>1689</v>
      </c>
      <c r="L1023" s="27">
        <v>1689</v>
      </c>
      <c r="M1023" s="240" t="str">
        <f>CONCATENATE(LEFT(K1023,3),"0")</f>
        <v>1680</v>
      </c>
      <c r="N1023" s="240" t="str">
        <f>CONCATENATE(LEFT(L1023,3),"0")</f>
        <v>1680</v>
      </c>
      <c r="O1023" s="30">
        <f>L1023-K1023+1</f>
        <v>1</v>
      </c>
      <c r="P1023" s="27">
        <v>0</v>
      </c>
      <c r="Q1023" s="27">
        <v>0</v>
      </c>
      <c r="R1023" s="28">
        <v>1669</v>
      </c>
      <c r="S1023" s="28">
        <v>1720</v>
      </c>
      <c r="T1023" s="35" t="s">
        <v>103</v>
      </c>
      <c r="U1023" s="104">
        <v>51.0167</v>
      </c>
      <c r="V1023" s="124">
        <v>4.4667000000000003</v>
      </c>
      <c r="W1023" s="32">
        <v>0</v>
      </c>
      <c r="X1023" s="33">
        <v>1</v>
      </c>
      <c r="Y1023" s="127">
        <v>0</v>
      </c>
      <c r="Z1023" s="133" t="str">
        <f>CONCATENATE(LEFT(AA1023,3),"0")</f>
        <v>1680</v>
      </c>
      <c r="AA1023" s="35">
        <v>1689</v>
      </c>
      <c r="AB1023" s="35">
        <v>1690</v>
      </c>
      <c r="AC1023" s="35" t="s">
        <v>610</v>
      </c>
      <c r="AD1023" s="35">
        <v>1690</v>
      </c>
      <c r="AE1023" s="35">
        <v>1720</v>
      </c>
      <c r="AF1023" s="35" t="s">
        <v>63</v>
      </c>
      <c r="AG1023" s="35"/>
      <c r="AH1023" s="35"/>
      <c r="AI1023" s="35"/>
      <c r="AJ1023" s="35"/>
      <c r="AK1023" s="35"/>
      <c r="AL1023" s="35"/>
      <c r="AM1023" s="35"/>
      <c r="AN1023" s="252" t="str">
        <f>AF1023</f>
        <v>Antwerp</v>
      </c>
      <c r="AO1023" s="38"/>
      <c r="AP1023" s="39"/>
      <c r="AQ1023" s="39"/>
      <c r="AR1023" s="39"/>
      <c r="AS1023" s="49"/>
      <c r="AT1023" s="253"/>
      <c r="AU1023" s="253"/>
      <c r="AV1023" s="26"/>
      <c r="AW1023" s="26"/>
      <c r="AX1023" s="253"/>
      <c r="AY1023" s="26">
        <v>1</v>
      </c>
      <c r="AZ1023" s="197">
        <f>IF(AND(K1023&lt;=1570,L1023&gt;=1540),1,0)</f>
        <v>0</v>
      </c>
      <c r="BA1023" s="197">
        <f>IF(AND(K1023&lt;=1608,L1023&gt;=1571),1,0)</f>
        <v>0</v>
      </c>
      <c r="BB1023" s="197">
        <f>IF(AND(K1023&lt;=1621,L1023&gt;=1609),1,0)</f>
        <v>0</v>
      </c>
      <c r="BC1023" s="197">
        <f>IF(AND(K1023&lt;=1648,L1023&gt;=1622),1,0)</f>
        <v>0</v>
      </c>
      <c r="BD1023" s="197">
        <f>IF(AND(K1023&lt;=1680,L1023&gt;=1649),1,0)</f>
        <v>0</v>
      </c>
      <c r="BE1023" s="189">
        <v>0</v>
      </c>
      <c r="BF1023" s="189">
        <v>0</v>
      </c>
      <c r="BG1023" s="189">
        <v>0</v>
      </c>
      <c r="BH1023" s="189">
        <v>0</v>
      </c>
      <c r="BI1023" s="189">
        <v>0</v>
      </c>
    </row>
    <row r="1024" spans="1:61" customFormat="1" ht="15">
      <c r="A1024" s="99" t="s">
        <v>611</v>
      </c>
      <c r="B1024" s="111" t="s">
        <v>3982</v>
      </c>
      <c r="C1024" s="243" t="s">
        <v>612</v>
      </c>
      <c r="D1024" s="243" t="s">
        <v>4162</v>
      </c>
      <c r="E1024" s="247"/>
      <c r="F1024" s="25" t="s">
        <v>496</v>
      </c>
      <c r="G1024" s="26"/>
      <c r="H1024" s="27"/>
      <c r="I1024" s="27"/>
      <c r="J1024" s="29">
        <v>0</v>
      </c>
      <c r="K1024" s="28">
        <v>1547</v>
      </c>
      <c r="L1024" s="28">
        <v>1550</v>
      </c>
      <c r="M1024" s="240" t="str">
        <f>CONCATENATE(LEFT(K1024,3),"0")</f>
        <v>1540</v>
      </c>
      <c r="N1024" s="240" t="str">
        <f>CONCATENATE(LEFT(L1024,3),"0")</f>
        <v>1550</v>
      </c>
      <c r="O1024" s="30">
        <f>L1024-K1024+1</f>
        <v>4</v>
      </c>
      <c r="P1024" s="27">
        <v>0</v>
      </c>
      <c r="Q1024" s="27">
        <v>0</v>
      </c>
      <c r="R1024" s="28"/>
      <c r="S1024" s="28"/>
      <c r="T1024" s="35" t="s">
        <v>103</v>
      </c>
      <c r="U1024" s="104">
        <v>51.0167</v>
      </c>
      <c r="V1024" s="124">
        <v>4.4667000000000003</v>
      </c>
      <c r="W1024" s="32">
        <v>0</v>
      </c>
      <c r="X1024" s="33">
        <v>0</v>
      </c>
      <c r="Y1024" s="127">
        <v>0</v>
      </c>
      <c r="Z1024" s="133"/>
      <c r="AA1024" s="35"/>
      <c r="AB1024" s="35"/>
      <c r="AC1024" s="35"/>
      <c r="AD1024" s="35"/>
      <c r="AE1024" s="35"/>
      <c r="AF1024" s="35"/>
      <c r="AG1024" s="35"/>
      <c r="AH1024" s="35"/>
      <c r="AI1024" s="35"/>
      <c r="AJ1024" s="35"/>
      <c r="AK1024" s="35"/>
      <c r="AL1024" s="35"/>
      <c r="AM1024" s="35"/>
      <c r="AN1024" s="127"/>
      <c r="AO1024" s="38"/>
      <c r="AP1024" s="39"/>
      <c r="AQ1024" s="39"/>
      <c r="AR1024" s="39"/>
      <c r="AS1024" s="49"/>
      <c r="AT1024" s="253"/>
      <c r="AU1024" s="253"/>
      <c r="AV1024" s="26"/>
      <c r="AW1024" s="26"/>
      <c r="AX1024" s="253" t="s">
        <v>613</v>
      </c>
      <c r="AY1024" s="26">
        <v>1</v>
      </c>
      <c r="AZ1024" s="197">
        <f>IF(AND(K1024&lt;=1570,L1024&gt;=1540),1,0)</f>
        <v>1</v>
      </c>
      <c r="BA1024" s="197">
        <f>IF(AND(K1024&lt;=1608,L1024&gt;=1571),1,0)</f>
        <v>0</v>
      </c>
      <c r="BB1024" s="197">
        <f>IF(AND(K1024&lt;=1621,L1024&gt;=1609),1,0)</f>
        <v>0</v>
      </c>
      <c r="BC1024" s="197">
        <f>IF(AND(K1024&lt;=1648,L1024&gt;=1622),1,0)</f>
        <v>0</v>
      </c>
      <c r="BD1024" s="197">
        <f>IF(AND(K1024&lt;=1680,L1024&gt;=1649),1,0)</f>
        <v>0</v>
      </c>
      <c r="BE1024" s="189">
        <v>0</v>
      </c>
      <c r="BF1024" s="189">
        <v>0</v>
      </c>
      <c r="BG1024" s="189">
        <v>0</v>
      </c>
      <c r="BH1024" s="189">
        <v>0</v>
      </c>
      <c r="BI1024" s="189">
        <v>0</v>
      </c>
    </row>
    <row r="1025" spans="1:61" customFormat="1" ht="15">
      <c r="A1025" s="99" t="s">
        <v>614</v>
      </c>
      <c r="B1025" s="111" t="s">
        <v>3983</v>
      </c>
      <c r="C1025" s="243" t="s">
        <v>615</v>
      </c>
      <c r="D1025" s="243" t="s">
        <v>4162</v>
      </c>
      <c r="E1025" s="247"/>
      <c r="F1025" s="25" t="s">
        <v>43</v>
      </c>
      <c r="G1025" s="26"/>
      <c r="H1025" s="27"/>
      <c r="I1025" s="27"/>
      <c r="J1025" s="29">
        <v>0</v>
      </c>
      <c r="K1025" s="28">
        <v>1674</v>
      </c>
      <c r="L1025" s="28">
        <v>1677</v>
      </c>
      <c r="M1025" s="240" t="str">
        <f>CONCATENATE(LEFT(K1025,3),"0")</f>
        <v>1670</v>
      </c>
      <c r="N1025" s="240" t="str">
        <f>CONCATENATE(LEFT(L1025,3),"0")</f>
        <v>1670</v>
      </c>
      <c r="O1025" s="30">
        <f>L1025-K1025+1</f>
        <v>4</v>
      </c>
      <c r="P1025" s="27">
        <v>0</v>
      </c>
      <c r="Q1025" s="27">
        <v>0</v>
      </c>
      <c r="R1025" s="28">
        <v>1649</v>
      </c>
      <c r="S1025" s="28">
        <v>1677</v>
      </c>
      <c r="T1025" s="35" t="s">
        <v>103</v>
      </c>
      <c r="U1025" s="104">
        <v>51.0167</v>
      </c>
      <c r="V1025" s="124">
        <v>4.4667000000000003</v>
      </c>
      <c r="W1025" s="32">
        <v>0</v>
      </c>
      <c r="X1025" s="75">
        <v>1</v>
      </c>
      <c r="Y1025" s="127">
        <v>0</v>
      </c>
      <c r="Z1025" s="133" t="str">
        <f>CONCATENATE(LEFT(AA1025,3),"0")</f>
        <v>1670</v>
      </c>
      <c r="AA1025" s="35">
        <v>1674</v>
      </c>
      <c r="AB1025" s="35"/>
      <c r="AC1025" s="35" t="s">
        <v>103</v>
      </c>
      <c r="AD1025" s="35"/>
      <c r="AE1025" s="35"/>
      <c r="AF1025" s="35"/>
      <c r="AG1025" s="35"/>
      <c r="AH1025" s="35"/>
      <c r="AI1025" s="35"/>
      <c r="AJ1025" s="35"/>
      <c r="AK1025" s="35"/>
      <c r="AL1025" s="35"/>
      <c r="AM1025" s="35"/>
      <c r="AN1025" s="252" t="str">
        <f>AC1025</f>
        <v>Mechelen</v>
      </c>
      <c r="AO1025" s="38"/>
      <c r="AP1025" s="39"/>
      <c r="AQ1025" s="39"/>
      <c r="AR1025" s="39"/>
      <c r="AS1025" s="49"/>
      <c r="AT1025" s="253"/>
      <c r="AU1025" s="253"/>
      <c r="AV1025" s="26"/>
      <c r="AW1025" s="26"/>
      <c r="AX1025" s="253"/>
      <c r="AY1025" s="26">
        <v>1</v>
      </c>
      <c r="AZ1025" s="197">
        <f>IF(AND(K1025&lt;=1570,L1025&gt;=1540),1,0)</f>
        <v>0</v>
      </c>
      <c r="BA1025" s="197">
        <f>IF(AND(K1025&lt;=1608,L1025&gt;=1571),1,0)</f>
        <v>0</v>
      </c>
      <c r="BB1025" s="197">
        <f>IF(AND(K1025&lt;=1621,L1025&gt;=1609),1,0)</f>
        <v>0</v>
      </c>
      <c r="BC1025" s="197">
        <f>IF(AND(K1025&lt;=1648,L1025&gt;=1622),1,0)</f>
        <v>0</v>
      </c>
      <c r="BD1025" s="197">
        <f>IF(AND(K1025&lt;=1680,L1025&gt;=1649),1,0)</f>
        <v>1</v>
      </c>
      <c r="BE1025" s="189">
        <v>0</v>
      </c>
      <c r="BF1025" s="189">
        <v>0</v>
      </c>
      <c r="BG1025" s="189">
        <v>0</v>
      </c>
      <c r="BH1025" s="189">
        <v>0</v>
      </c>
      <c r="BI1025" s="189">
        <v>1</v>
      </c>
    </row>
    <row r="1026" spans="1:61" customFormat="1" ht="15">
      <c r="A1026" s="99" t="s">
        <v>616</v>
      </c>
      <c r="B1026" s="111" t="s">
        <v>3984</v>
      </c>
      <c r="C1026" s="243" t="s">
        <v>617</v>
      </c>
      <c r="D1026" s="243" t="s">
        <v>4162</v>
      </c>
      <c r="E1026" s="247">
        <v>1</v>
      </c>
      <c r="F1026" s="25" t="s">
        <v>43</v>
      </c>
      <c r="G1026" s="26"/>
      <c r="H1026" s="27"/>
      <c r="I1026" s="27"/>
      <c r="J1026" s="29">
        <v>1</v>
      </c>
      <c r="K1026" s="30">
        <v>1552</v>
      </c>
      <c r="L1026" s="27">
        <v>1570</v>
      </c>
      <c r="M1026" s="240" t="str">
        <f>CONCATENATE(LEFT(K1026,3),"0")</f>
        <v>1550</v>
      </c>
      <c r="N1026" s="240" t="str">
        <f>CONCATENATE(LEFT(L1026,3),"0")</f>
        <v>1570</v>
      </c>
      <c r="O1026" s="30">
        <f>L1026-K1026+1</f>
        <v>19</v>
      </c>
      <c r="P1026" s="27">
        <v>0</v>
      </c>
      <c r="Q1026" s="27">
        <v>0</v>
      </c>
      <c r="R1026" s="28" t="s">
        <v>618</v>
      </c>
      <c r="S1026" s="28">
        <v>1570</v>
      </c>
      <c r="T1026" s="35" t="s">
        <v>103</v>
      </c>
      <c r="U1026" s="104">
        <v>51.0167</v>
      </c>
      <c r="V1026" s="124">
        <v>4.4667000000000003</v>
      </c>
      <c r="W1026" s="32">
        <v>0</v>
      </c>
      <c r="X1026" s="33">
        <v>0</v>
      </c>
      <c r="Y1026" s="127">
        <v>0</v>
      </c>
      <c r="Z1026" s="133"/>
      <c r="AA1026" s="35"/>
      <c r="AB1026" s="35"/>
      <c r="AC1026" s="35"/>
      <c r="AD1026" s="35"/>
      <c r="AE1026" s="35"/>
      <c r="AF1026" s="35"/>
      <c r="AG1026" s="35"/>
      <c r="AH1026" s="35"/>
      <c r="AI1026" s="35"/>
      <c r="AJ1026" s="35"/>
      <c r="AK1026" s="35"/>
      <c r="AL1026" s="35"/>
      <c r="AM1026" s="35"/>
      <c r="AN1026" s="127"/>
      <c r="AO1026" s="38"/>
      <c r="AP1026" s="39"/>
      <c r="AQ1026" s="39"/>
      <c r="AR1026" s="39"/>
      <c r="AS1026" s="49"/>
      <c r="AT1026" s="253"/>
      <c r="AU1026" s="253"/>
      <c r="AV1026" s="26"/>
      <c r="AW1026" s="26"/>
      <c r="AX1026" s="253" t="s">
        <v>40</v>
      </c>
      <c r="AY1026" s="26">
        <v>1</v>
      </c>
      <c r="AZ1026" s="197">
        <f>IF(AND(K1026&lt;=1570,L1026&gt;=1540),1,0)</f>
        <v>1</v>
      </c>
      <c r="BA1026" s="197">
        <f>IF(AND(K1026&lt;=1608,L1026&gt;=1571),1,0)</f>
        <v>0</v>
      </c>
      <c r="BB1026" s="197">
        <f>IF(AND(K1026&lt;=1621,L1026&gt;=1609),1,0)</f>
        <v>0</v>
      </c>
      <c r="BC1026" s="197">
        <f>IF(AND(K1026&lt;=1648,L1026&gt;=1622),1,0)</f>
        <v>0</v>
      </c>
      <c r="BD1026" s="197">
        <f>IF(AND(K1026&lt;=1680,L1026&gt;=1649),1,0)</f>
        <v>0</v>
      </c>
      <c r="BE1026" s="189">
        <v>0</v>
      </c>
      <c r="BF1026" s="189">
        <v>0</v>
      </c>
      <c r="BG1026" s="189">
        <v>0</v>
      </c>
      <c r="BH1026" s="189">
        <v>0</v>
      </c>
      <c r="BI1026" s="189">
        <v>0</v>
      </c>
    </row>
    <row r="1027" spans="1:61" customFormat="1" ht="15">
      <c r="A1027" s="99" t="s">
        <v>619</v>
      </c>
      <c r="B1027" s="111" t="s">
        <v>3984</v>
      </c>
      <c r="C1027" s="243" t="s">
        <v>620</v>
      </c>
      <c r="D1027" s="243" t="s">
        <v>4162</v>
      </c>
      <c r="E1027" s="247"/>
      <c r="F1027" s="25" t="s">
        <v>43</v>
      </c>
      <c r="G1027" s="26"/>
      <c r="H1027" s="27"/>
      <c r="I1027" s="27"/>
      <c r="J1027" s="29">
        <v>0</v>
      </c>
      <c r="K1027" s="190">
        <f>L1027-18</f>
        <v>1571</v>
      </c>
      <c r="L1027" s="28">
        <v>1589</v>
      </c>
      <c r="M1027" s="240" t="str">
        <f>CONCATENATE(LEFT(K1027,3),"0")</f>
        <v>1570</v>
      </c>
      <c r="N1027" s="240" t="str">
        <f>CONCATENATE(LEFT(L1027,3),"0")</f>
        <v>1580</v>
      </c>
      <c r="O1027" s="30">
        <f>L1027-K1027+1</f>
        <v>19</v>
      </c>
      <c r="P1027" s="27">
        <v>0</v>
      </c>
      <c r="Q1027" s="27">
        <v>0</v>
      </c>
      <c r="R1027" s="28"/>
      <c r="S1027" s="28">
        <v>1602</v>
      </c>
      <c r="T1027" s="35" t="s">
        <v>103</v>
      </c>
      <c r="U1027" s="104">
        <v>51.0167</v>
      </c>
      <c r="V1027" s="124">
        <v>4.4667000000000003</v>
      </c>
      <c r="W1027" s="32">
        <v>1</v>
      </c>
      <c r="X1027" s="33">
        <v>1</v>
      </c>
      <c r="Y1027" s="127">
        <v>0</v>
      </c>
      <c r="Z1027" s="133" t="str">
        <f>CONCATENATE(LEFT(AA1027,3),"0")</f>
        <v>1580</v>
      </c>
      <c r="AA1027" s="35">
        <v>1589</v>
      </c>
      <c r="AB1027" s="35">
        <v>1602</v>
      </c>
      <c r="AC1027" s="35" t="s">
        <v>63</v>
      </c>
      <c r="AD1027" s="35"/>
      <c r="AE1027" s="35"/>
      <c r="AF1027" s="35"/>
      <c r="AG1027" s="35"/>
      <c r="AH1027" s="35"/>
      <c r="AI1027" s="35"/>
      <c r="AJ1027" s="35"/>
      <c r="AK1027" s="35"/>
      <c r="AL1027" s="35"/>
      <c r="AM1027" s="35"/>
      <c r="AN1027" s="252" t="str">
        <f>AC1027</f>
        <v>Antwerp</v>
      </c>
      <c r="AO1027" s="38"/>
      <c r="AP1027" s="39"/>
      <c r="AQ1027" s="39"/>
      <c r="AR1027" s="39"/>
      <c r="AS1027" s="49"/>
      <c r="AT1027" s="253"/>
      <c r="AU1027" s="253"/>
      <c r="AV1027" s="26"/>
      <c r="AW1027" s="26"/>
      <c r="AX1027" s="253" t="s">
        <v>621</v>
      </c>
      <c r="AY1027" s="26">
        <v>1</v>
      </c>
      <c r="AZ1027" s="197">
        <f>IF(AND(K1027&lt;=1570,L1027&gt;=1540),1,0)</f>
        <v>0</v>
      </c>
      <c r="BA1027" s="197">
        <f>IF(AND(K1027&lt;=1608,L1027&gt;=1571),1,0)</f>
        <v>1</v>
      </c>
      <c r="BB1027" s="197">
        <f>IF(AND(K1027&lt;=1621,L1027&gt;=1609),1,0)</f>
        <v>0</v>
      </c>
      <c r="BC1027" s="197">
        <f>IF(AND(K1027&lt;=1648,L1027&gt;=1622),1,0)</f>
        <v>0</v>
      </c>
      <c r="BD1027" s="197">
        <f>IF(AND(K1027&lt;=1680,L1027&gt;=1649),1,0)</f>
        <v>0</v>
      </c>
      <c r="BE1027" s="189">
        <v>0</v>
      </c>
      <c r="BF1027" s="189">
        <v>1</v>
      </c>
      <c r="BG1027" s="189">
        <v>0</v>
      </c>
      <c r="BH1027" s="189">
        <v>0</v>
      </c>
      <c r="BI1027" s="189">
        <v>0</v>
      </c>
    </row>
    <row r="1028" spans="1:61" customFormat="1" ht="15">
      <c r="A1028" s="99" t="s">
        <v>622</v>
      </c>
      <c r="B1028" s="111" t="s">
        <v>3984</v>
      </c>
      <c r="C1028" s="243" t="s">
        <v>623</v>
      </c>
      <c r="D1028" s="243" t="s">
        <v>4162</v>
      </c>
      <c r="E1028" s="247"/>
      <c r="F1028" s="25" t="s">
        <v>43</v>
      </c>
      <c r="G1028" s="26"/>
      <c r="H1028" s="27"/>
      <c r="I1028" s="27"/>
      <c r="J1028" s="29">
        <v>0</v>
      </c>
      <c r="K1028" s="196">
        <f>S1028-18</f>
        <v>1576</v>
      </c>
      <c r="L1028" s="27">
        <f>AA1028</f>
        <v>1580</v>
      </c>
      <c r="M1028" s="240" t="str">
        <f>CONCATENATE(LEFT(K1028,3),"0")</f>
        <v>1570</v>
      </c>
      <c r="N1028" s="240" t="str">
        <f>CONCATENATE(LEFT(L1028,3),"0")</f>
        <v>1580</v>
      </c>
      <c r="O1028" s="30"/>
      <c r="P1028" s="27">
        <v>0</v>
      </c>
      <c r="Q1028" s="27">
        <v>0</v>
      </c>
      <c r="R1028" s="28"/>
      <c r="S1028" s="28" t="s">
        <v>144</v>
      </c>
      <c r="T1028" s="35" t="s">
        <v>103</v>
      </c>
      <c r="U1028" s="104">
        <v>51.0167</v>
      </c>
      <c r="V1028" s="124">
        <v>4.4667000000000003</v>
      </c>
      <c r="W1028" s="32">
        <v>1</v>
      </c>
      <c r="X1028" s="33">
        <v>1</v>
      </c>
      <c r="Y1028" s="127">
        <v>0</v>
      </c>
      <c r="Z1028" s="133" t="str">
        <f>CONCATENATE(LEFT(AA1028,3),"0")</f>
        <v>1580</v>
      </c>
      <c r="AA1028" s="35">
        <v>1580</v>
      </c>
      <c r="AB1028" s="35"/>
      <c r="AC1028" s="35" t="s">
        <v>69</v>
      </c>
      <c r="AD1028" s="35"/>
      <c r="AE1028" s="35"/>
      <c r="AF1028" s="35"/>
      <c r="AG1028" s="35"/>
      <c r="AH1028" s="35"/>
      <c r="AI1028" s="35"/>
      <c r="AJ1028" s="35"/>
      <c r="AK1028" s="35"/>
      <c r="AL1028" s="35"/>
      <c r="AM1028" s="35"/>
      <c r="AN1028" s="252" t="str">
        <f>AC1028</f>
        <v>Delft</v>
      </c>
      <c r="AO1028" s="38"/>
      <c r="AP1028" s="39"/>
      <c r="AQ1028" s="39"/>
      <c r="AR1028" s="39"/>
      <c r="AS1028" s="49"/>
      <c r="AT1028" s="253"/>
      <c r="AU1028" s="253"/>
      <c r="AV1028" s="26"/>
      <c r="AW1028" s="26"/>
      <c r="AX1028" s="253" t="s">
        <v>55</v>
      </c>
      <c r="AY1028" s="26">
        <v>1</v>
      </c>
      <c r="AZ1028" s="197">
        <f>IF(AND(K1028&lt;=1570,L1028&gt;=1540),1,0)</f>
        <v>0</v>
      </c>
      <c r="BA1028" s="197">
        <f>IF(AND(K1028&lt;=1608,L1028&gt;=1571),1,0)</f>
        <v>1</v>
      </c>
      <c r="BB1028" s="197">
        <f>IF(AND(K1028&lt;=1621,L1028&gt;=1609),1,0)</f>
        <v>0</v>
      </c>
      <c r="BC1028" s="197">
        <f>IF(AND(K1028&lt;=1648,L1028&gt;=1622),1,0)</f>
        <v>0</v>
      </c>
      <c r="BD1028" s="197">
        <f>IF(AND(K1028&lt;=1680,L1028&gt;=1649),1,0)</f>
        <v>0</v>
      </c>
      <c r="BE1028" s="189">
        <v>0</v>
      </c>
      <c r="BF1028" s="189">
        <v>1</v>
      </c>
      <c r="BG1028" s="189">
        <v>0</v>
      </c>
      <c r="BH1028" s="189">
        <v>0</v>
      </c>
      <c r="BI1028" s="189">
        <v>0</v>
      </c>
    </row>
    <row r="1029" spans="1:61" customFormat="1" ht="15">
      <c r="A1029" s="99" t="s">
        <v>624</v>
      </c>
      <c r="B1029" s="111" t="s">
        <v>3985</v>
      </c>
      <c r="C1029" s="243" t="s">
        <v>625</v>
      </c>
      <c r="D1029" s="243" t="s">
        <v>4162</v>
      </c>
      <c r="E1029" s="247"/>
      <c r="F1029" s="25" t="s">
        <v>43</v>
      </c>
      <c r="G1029" s="26"/>
      <c r="H1029" s="27"/>
      <c r="I1029" s="27"/>
      <c r="J1029" s="29">
        <v>0</v>
      </c>
      <c r="K1029" s="28">
        <v>1574</v>
      </c>
      <c r="L1029" s="28">
        <v>1588</v>
      </c>
      <c r="M1029" s="240" t="str">
        <f>CONCATENATE(LEFT(K1029,3),"0")</f>
        <v>1570</v>
      </c>
      <c r="N1029" s="240" t="str">
        <f>CONCATENATE(LEFT(L1029,3),"0")</f>
        <v>1580</v>
      </c>
      <c r="O1029" s="30">
        <f>L1029-K1029+1</f>
        <v>15</v>
      </c>
      <c r="P1029" s="27">
        <v>0</v>
      </c>
      <c r="Q1029" s="27">
        <v>0</v>
      </c>
      <c r="R1029" s="28">
        <v>1554</v>
      </c>
      <c r="S1029" s="28">
        <v>1609</v>
      </c>
      <c r="T1029" s="35" t="s">
        <v>103</v>
      </c>
      <c r="U1029" s="104">
        <v>51.0167</v>
      </c>
      <c r="V1029" s="124">
        <v>4.4667000000000003</v>
      </c>
      <c r="W1029" s="32">
        <v>1</v>
      </c>
      <c r="X1029" s="33">
        <v>1</v>
      </c>
      <c r="Y1029" s="127">
        <v>0</v>
      </c>
      <c r="Z1029" s="133" t="str">
        <f>CONCATENATE(LEFT(AA1029,3),"0")</f>
        <v>1580</v>
      </c>
      <c r="AA1029" s="35">
        <v>1588</v>
      </c>
      <c r="AB1029" s="35">
        <v>1609</v>
      </c>
      <c r="AC1029" s="35" t="s">
        <v>248</v>
      </c>
      <c r="AD1029" s="35"/>
      <c r="AE1029" s="35"/>
      <c r="AF1029" s="35"/>
      <c r="AG1029" s="35"/>
      <c r="AH1029" s="35"/>
      <c r="AI1029" s="35"/>
      <c r="AJ1029" s="35"/>
      <c r="AK1029" s="35"/>
      <c r="AL1029" s="35"/>
      <c r="AM1029" s="35"/>
      <c r="AN1029" s="252" t="str">
        <f>AC1029</f>
        <v>Rotterdam</v>
      </c>
      <c r="AO1029" s="38"/>
      <c r="AP1029" s="39"/>
      <c r="AQ1029" s="39"/>
      <c r="AR1029" s="39"/>
      <c r="AS1029" s="49"/>
      <c r="AT1029" s="253"/>
      <c r="AU1029" s="253"/>
      <c r="AV1029" s="26"/>
      <c r="AW1029" s="26"/>
      <c r="AX1029" s="253"/>
      <c r="AY1029" s="26">
        <v>1</v>
      </c>
      <c r="AZ1029" s="197">
        <f>IF(AND(K1029&lt;=1570,L1029&gt;=1540),1,0)</f>
        <v>0</v>
      </c>
      <c r="BA1029" s="197">
        <f>IF(AND(K1029&lt;=1608,L1029&gt;=1571),1,0)</f>
        <v>1</v>
      </c>
      <c r="BB1029" s="197">
        <f>IF(AND(K1029&lt;=1621,L1029&gt;=1609),1,0)</f>
        <v>0</v>
      </c>
      <c r="BC1029" s="197">
        <f>IF(AND(K1029&lt;=1648,L1029&gt;=1622),1,0)</f>
        <v>0</v>
      </c>
      <c r="BD1029" s="197">
        <f>IF(AND(K1029&lt;=1680,L1029&gt;=1649),1,0)</f>
        <v>0</v>
      </c>
      <c r="BE1029" s="189">
        <v>0</v>
      </c>
      <c r="BF1029" s="189">
        <v>1</v>
      </c>
      <c r="BG1029" s="189">
        <v>0</v>
      </c>
      <c r="BH1029" s="189">
        <v>0</v>
      </c>
      <c r="BI1029" s="189">
        <v>0</v>
      </c>
    </row>
    <row r="1030" spans="1:61" customFormat="1" ht="15">
      <c r="A1030" s="99" t="s">
        <v>626</v>
      </c>
      <c r="B1030" s="111" t="s">
        <v>2659</v>
      </c>
      <c r="C1030" s="243" t="s">
        <v>627</v>
      </c>
      <c r="D1030" s="243" t="s">
        <v>4162</v>
      </c>
      <c r="E1030" s="247">
        <v>3</v>
      </c>
      <c r="F1030" s="25" t="s">
        <v>43</v>
      </c>
      <c r="G1030" s="25"/>
      <c r="H1030" s="27">
        <v>1</v>
      </c>
      <c r="I1030" s="27"/>
      <c r="J1030" s="29">
        <v>1</v>
      </c>
      <c r="K1030" s="28">
        <v>1615</v>
      </c>
      <c r="L1030" s="30">
        <v>1635</v>
      </c>
      <c r="M1030" s="240" t="str">
        <f>CONCATENATE(LEFT(K1030,3),"0")</f>
        <v>1610</v>
      </c>
      <c r="N1030" s="240" t="str">
        <f>CONCATENATE(LEFT(L1030,3),"0")</f>
        <v>1630</v>
      </c>
      <c r="O1030" s="30">
        <f>L1030-K1030+1</f>
        <v>21</v>
      </c>
      <c r="P1030" s="27">
        <v>1</v>
      </c>
      <c r="Q1030" s="27">
        <v>1</v>
      </c>
      <c r="R1030" s="28">
        <v>1587</v>
      </c>
      <c r="S1030" s="28"/>
      <c r="T1030" s="35" t="s">
        <v>103</v>
      </c>
      <c r="U1030" s="104">
        <v>51.0167</v>
      </c>
      <c r="V1030" s="124">
        <v>4.4667000000000003</v>
      </c>
      <c r="W1030" s="32">
        <v>0</v>
      </c>
      <c r="X1030" s="33">
        <v>0</v>
      </c>
      <c r="Y1030" s="127">
        <v>0</v>
      </c>
      <c r="Z1030" s="133"/>
      <c r="AA1030" s="35"/>
      <c r="AB1030" s="35"/>
      <c r="AC1030" s="35"/>
      <c r="AD1030" s="35"/>
      <c r="AE1030" s="35"/>
      <c r="AF1030" s="35"/>
      <c r="AG1030" s="35"/>
      <c r="AH1030" s="35"/>
      <c r="AI1030" s="35"/>
      <c r="AJ1030" s="35"/>
      <c r="AK1030" s="35"/>
      <c r="AL1030" s="35"/>
      <c r="AM1030" s="35"/>
      <c r="AN1030" s="127"/>
      <c r="AO1030" s="38">
        <v>1</v>
      </c>
      <c r="AP1030" s="39" t="s">
        <v>110</v>
      </c>
      <c r="AQ1030" s="49" t="s">
        <v>94</v>
      </c>
      <c r="AR1030" s="39"/>
      <c r="AS1030" s="49"/>
      <c r="AT1030" s="253"/>
      <c r="AU1030" s="253"/>
      <c r="AV1030" s="26"/>
      <c r="AW1030" s="26"/>
      <c r="AX1030" s="253" t="s">
        <v>628</v>
      </c>
      <c r="AY1030" s="26">
        <v>1</v>
      </c>
      <c r="AZ1030" s="197">
        <f>IF(AND(K1030&lt;=1570,L1030&gt;=1540),1,0)</f>
        <v>0</v>
      </c>
      <c r="BA1030" s="197">
        <f>IF(AND(K1030&lt;=1608,L1030&gt;=1571),1,0)</f>
        <v>0</v>
      </c>
      <c r="BB1030" s="197">
        <f>IF(AND(K1030&lt;=1621,L1030&gt;=1609),1,0)</f>
        <v>1</v>
      </c>
      <c r="BC1030" s="197">
        <f>IF(AND(K1030&lt;=1648,L1030&gt;=1622),1,0)</f>
        <v>1</v>
      </c>
      <c r="BD1030" s="197">
        <f>IF(AND(K1030&lt;=1680,L1030&gt;=1649),1,0)</f>
        <v>0</v>
      </c>
      <c r="BE1030" s="189">
        <v>0</v>
      </c>
      <c r="BF1030" s="189">
        <v>0</v>
      </c>
      <c r="BG1030" s="189">
        <v>0</v>
      </c>
      <c r="BH1030" s="189">
        <v>0</v>
      </c>
      <c r="BI1030" s="189">
        <v>0</v>
      </c>
    </row>
    <row r="1031" spans="1:61" customFormat="1" ht="15">
      <c r="A1031" s="99" t="s">
        <v>629</v>
      </c>
      <c r="B1031" s="111" t="s">
        <v>3986</v>
      </c>
      <c r="C1031" s="243" t="s">
        <v>630</v>
      </c>
      <c r="D1031" s="243" t="s">
        <v>4162</v>
      </c>
      <c r="E1031" s="247">
        <v>1</v>
      </c>
      <c r="F1031" s="25" t="s">
        <v>223</v>
      </c>
      <c r="G1031" s="26"/>
      <c r="H1031" s="27"/>
      <c r="I1031" s="27"/>
      <c r="J1031" s="29">
        <v>1</v>
      </c>
      <c r="K1031" s="30">
        <v>1616</v>
      </c>
      <c r="L1031" s="30">
        <v>1622</v>
      </c>
      <c r="M1031" s="240" t="str">
        <f>CONCATENATE(LEFT(K1031,3),"0")</f>
        <v>1610</v>
      </c>
      <c r="N1031" s="240" t="str">
        <f>CONCATENATE(LEFT(L1031,3),"0")</f>
        <v>1620</v>
      </c>
      <c r="O1031" s="30">
        <f>L1031-K1031+1</f>
        <v>7</v>
      </c>
      <c r="P1031" s="27">
        <v>1</v>
      </c>
      <c r="Q1031" s="27">
        <v>0</v>
      </c>
      <c r="R1031" s="28"/>
      <c r="S1031" s="28"/>
      <c r="T1031" s="35" t="s">
        <v>103</v>
      </c>
      <c r="U1031" s="104">
        <v>51.0167</v>
      </c>
      <c r="V1031" s="124">
        <v>4.4667000000000003</v>
      </c>
      <c r="W1031" s="32">
        <v>0</v>
      </c>
      <c r="X1031" s="33">
        <v>0</v>
      </c>
      <c r="Y1031" s="127">
        <v>0</v>
      </c>
      <c r="Z1031" s="133"/>
      <c r="AA1031" s="35"/>
      <c r="AB1031" s="35"/>
      <c r="AC1031" s="35"/>
      <c r="AD1031" s="35"/>
      <c r="AE1031" s="35"/>
      <c r="AF1031" s="35"/>
      <c r="AG1031" s="35"/>
      <c r="AH1031" s="35"/>
      <c r="AI1031" s="35"/>
      <c r="AJ1031" s="35"/>
      <c r="AK1031" s="35"/>
      <c r="AL1031" s="35"/>
      <c r="AM1031" s="35"/>
      <c r="AN1031" s="127"/>
      <c r="AO1031" s="38"/>
      <c r="AP1031" s="39"/>
      <c r="AQ1031" s="39"/>
      <c r="AR1031" s="39"/>
      <c r="AS1031" s="49"/>
      <c r="AT1031" s="253"/>
      <c r="AU1031" s="253"/>
      <c r="AV1031" s="26"/>
      <c r="AW1031" s="26"/>
      <c r="AX1031" s="253" t="s">
        <v>40</v>
      </c>
      <c r="AY1031" s="26">
        <v>1</v>
      </c>
      <c r="AZ1031" s="197">
        <f>IF(AND(K1031&lt;=1570,L1031&gt;=1540),1,0)</f>
        <v>0</v>
      </c>
      <c r="BA1031" s="197">
        <f>IF(AND(K1031&lt;=1608,L1031&gt;=1571),1,0)</f>
        <v>0</v>
      </c>
      <c r="BB1031" s="197">
        <f>IF(AND(K1031&lt;=1621,L1031&gt;=1609),1,0)</f>
        <v>1</v>
      </c>
      <c r="BC1031" s="197">
        <f>IF(AND(K1031&lt;=1648,L1031&gt;=1622),1,0)</f>
        <v>1</v>
      </c>
      <c r="BD1031" s="197">
        <f>IF(AND(K1031&lt;=1680,L1031&gt;=1649),1,0)</f>
        <v>0</v>
      </c>
      <c r="BE1031" s="189">
        <v>0</v>
      </c>
      <c r="BF1031" s="189">
        <v>0</v>
      </c>
      <c r="BG1031" s="189">
        <v>0</v>
      </c>
      <c r="BH1031" s="189">
        <v>0</v>
      </c>
      <c r="BI1031" s="189">
        <v>0</v>
      </c>
    </row>
    <row r="1032" spans="1:61" customFormat="1" ht="15">
      <c r="A1032" s="99" t="s">
        <v>631</v>
      </c>
      <c r="B1032" s="111" t="s">
        <v>2968</v>
      </c>
      <c r="C1032" s="243" t="s">
        <v>632</v>
      </c>
      <c r="D1032" s="243" t="s">
        <v>4162</v>
      </c>
      <c r="E1032" s="247">
        <v>4</v>
      </c>
      <c r="F1032" s="25" t="s">
        <v>43</v>
      </c>
      <c r="G1032" s="26"/>
      <c r="H1032" s="27"/>
      <c r="I1032" s="27"/>
      <c r="J1032" s="29">
        <v>1</v>
      </c>
      <c r="K1032" s="28">
        <v>1624</v>
      </c>
      <c r="L1032" s="27">
        <v>1640</v>
      </c>
      <c r="M1032" s="240" t="str">
        <f>CONCATENATE(LEFT(K1032,3),"0")</f>
        <v>1620</v>
      </c>
      <c r="N1032" s="240" t="str">
        <f>CONCATENATE(LEFT(L1032,3),"0")</f>
        <v>1640</v>
      </c>
      <c r="O1032" s="30">
        <f>L1032-K1032+1</f>
        <v>17</v>
      </c>
      <c r="P1032" s="27">
        <v>0</v>
      </c>
      <c r="Q1032" s="27">
        <v>0</v>
      </c>
      <c r="R1032" s="28">
        <v>1603</v>
      </c>
      <c r="S1032" s="28">
        <v>1662</v>
      </c>
      <c r="T1032" s="35" t="s">
        <v>103</v>
      </c>
      <c r="U1032" s="104">
        <v>51.0167</v>
      </c>
      <c r="V1032" s="124">
        <v>4.4667000000000003</v>
      </c>
      <c r="W1032" s="32">
        <v>0</v>
      </c>
      <c r="X1032" s="33">
        <v>1</v>
      </c>
      <c r="Y1032" s="127">
        <v>0</v>
      </c>
      <c r="Z1032" s="133" t="str">
        <f>CONCATENATE(LEFT(AA1032,3),"0")</f>
        <v>1640</v>
      </c>
      <c r="AA1032" s="35">
        <v>1640</v>
      </c>
      <c r="AB1032" s="35">
        <v>1662</v>
      </c>
      <c r="AC1032" s="35" t="s">
        <v>633</v>
      </c>
      <c r="AD1032" s="35">
        <v>1679</v>
      </c>
      <c r="AE1032" s="35">
        <v>1704</v>
      </c>
      <c r="AF1032" s="35" t="s">
        <v>63</v>
      </c>
      <c r="AG1032" s="35"/>
      <c r="AH1032" s="35"/>
      <c r="AI1032" s="35"/>
      <c r="AJ1032" s="267"/>
      <c r="AK1032" s="189"/>
      <c r="AL1032" s="267"/>
      <c r="AM1032" s="35"/>
      <c r="AN1032" s="252" t="str">
        <f>AF1032</f>
        <v>Antwerp</v>
      </c>
      <c r="AO1032" s="38"/>
      <c r="AP1032" s="39"/>
      <c r="AQ1032" s="39"/>
      <c r="AR1032" s="39"/>
      <c r="AS1032" s="49"/>
      <c r="AT1032" s="26" t="s">
        <v>104</v>
      </c>
      <c r="AU1032" s="253" t="s">
        <v>634</v>
      </c>
      <c r="AV1032" s="26"/>
      <c r="AW1032" s="26"/>
      <c r="AX1032" s="253" t="s">
        <v>40</v>
      </c>
      <c r="AY1032" s="26">
        <v>1</v>
      </c>
      <c r="AZ1032" s="197">
        <f>IF(AND(K1032&lt;=1570,L1032&gt;=1540),1,0)</f>
        <v>0</v>
      </c>
      <c r="BA1032" s="197">
        <f>IF(AND(K1032&lt;=1608,L1032&gt;=1571),1,0)</f>
        <v>0</v>
      </c>
      <c r="BB1032" s="197">
        <f>IF(AND(K1032&lt;=1621,L1032&gt;=1609),1,0)</f>
        <v>0</v>
      </c>
      <c r="BC1032" s="197">
        <f>IF(AND(K1032&lt;=1648,L1032&gt;=1622),1,0)</f>
        <v>1</v>
      </c>
      <c r="BD1032" s="197">
        <f>IF(AND(K1032&lt;=1680,L1032&gt;=1649),1,0)</f>
        <v>0</v>
      </c>
      <c r="BE1032" s="189">
        <v>0</v>
      </c>
      <c r="BF1032" s="189">
        <v>0</v>
      </c>
      <c r="BG1032" s="189">
        <v>0</v>
      </c>
      <c r="BH1032" s="189">
        <v>1</v>
      </c>
      <c r="BI1032" s="189">
        <v>0</v>
      </c>
    </row>
    <row r="1033" spans="1:61" customFormat="1" ht="15">
      <c r="A1033" s="99" t="s">
        <v>634</v>
      </c>
      <c r="B1033" s="111" t="s">
        <v>2968</v>
      </c>
      <c r="C1033" s="243" t="s">
        <v>635</v>
      </c>
      <c r="D1033" s="243" t="s">
        <v>4162</v>
      </c>
      <c r="E1033" s="247"/>
      <c r="F1033" s="25" t="s">
        <v>43</v>
      </c>
      <c r="G1033" s="26"/>
      <c r="H1033" s="27"/>
      <c r="I1033" s="27"/>
      <c r="J1033" s="29">
        <v>0</v>
      </c>
      <c r="K1033" s="28">
        <v>1653</v>
      </c>
      <c r="L1033" s="28">
        <v>1660</v>
      </c>
      <c r="M1033" s="240" t="str">
        <f>CONCATENATE(LEFT(K1033,3),"0")</f>
        <v>1650</v>
      </c>
      <c r="N1033" s="240" t="str">
        <f>CONCATENATE(LEFT(L1033,3),"0")</f>
        <v>1660</v>
      </c>
      <c r="O1033" s="30">
        <f>L1033-K1033+1</f>
        <v>8</v>
      </c>
      <c r="P1033" s="27">
        <v>0</v>
      </c>
      <c r="Q1033" s="27">
        <v>0</v>
      </c>
      <c r="R1033" s="61">
        <v>1633</v>
      </c>
      <c r="S1033" s="28" t="s">
        <v>39</v>
      </c>
      <c r="T1033" s="35" t="s">
        <v>103</v>
      </c>
      <c r="U1033" s="104">
        <v>51.0167</v>
      </c>
      <c r="V1033" s="124">
        <v>4.4667000000000003</v>
      </c>
      <c r="W1033" s="32">
        <v>0</v>
      </c>
      <c r="X1033" s="33">
        <v>1</v>
      </c>
      <c r="Y1033" s="127">
        <v>0</v>
      </c>
      <c r="Z1033" s="133" t="str">
        <f>CONCATENATE(LEFT(AA1033,3),"0")</f>
        <v>1660</v>
      </c>
      <c r="AA1033" s="35">
        <v>1660</v>
      </c>
      <c r="AB1033" s="35">
        <v>1660</v>
      </c>
      <c r="AC1033" s="35" t="s">
        <v>218</v>
      </c>
      <c r="AD1033" s="35">
        <v>1664</v>
      </c>
      <c r="AE1033" s="35">
        <v>1666</v>
      </c>
      <c r="AF1033" s="35" t="s">
        <v>63</v>
      </c>
      <c r="AG1033" s="35">
        <v>1667</v>
      </c>
      <c r="AH1033" s="35">
        <v>1678</v>
      </c>
      <c r="AI1033" s="35" t="s">
        <v>102</v>
      </c>
      <c r="AJ1033" s="35">
        <v>1679</v>
      </c>
      <c r="AK1033" s="35">
        <v>1704</v>
      </c>
      <c r="AL1033" s="35" t="s">
        <v>63</v>
      </c>
      <c r="AM1033" s="35"/>
      <c r="AN1033" s="252" t="str">
        <f>AL1033</f>
        <v>Antwerp</v>
      </c>
      <c r="AO1033" s="38"/>
      <c r="AP1033" s="39"/>
      <c r="AQ1033" s="39"/>
      <c r="AR1033" s="39"/>
      <c r="AS1033" s="49"/>
      <c r="AT1033" s="26" t="s">
        <v>88</v>
      </c>
      <c r="AU1033" s="253" t="s">
        <v>631</v>
      </c>
      <c r="AV1033" s="26"/>
      <c r="AW1033" s="26"/>
      <c r="AX1033" s="253" t="s">
        <v>636</v>
      </c>
      <c r="AY1033" s="26">
        <v>1</v>
      </c>
      <c r="AZ1033" s="197">
        <f>IF(AND(K1033&lt;=1570,L1033&gt;=1540),1,0)</f>
        <v>0</v>
      </c>
      <c r="BA1033" s="197">
        <f>IF(AND(K1033&lt;=1608,L1033&gt;=1571),1,0)</f>
        <v>0</v>
      </c>
      <c r="BB1033" s="197">
        <f>IF(AND(K1033&lt;=1621,L1033&gt;=1609),1,0)</f>
        <v>0</v>
      </c>
      <c r="BC1033" s="197">
        <f>IF(AND(K1033&lt;=1648,L1033&gt;=1622),1,0)</f>
        <v>0</v>
      </c>
      <c r="BD1033" s="197">
        <f>IF(AND(K1033&lt;=1680,L1033&gt;=1649),1,0)</f>
        <v>1</v>
      </c>
      <c r="BE1033" s="189">
        <v>0</v>
      </c>
      <c r="BF1033" s="189">
        <v>0</v>
      </c>
      <c r="BG1033" s="189">
        <v>0</v>
      </c>
      <c r="BH1033" s="189">
        <v>0</v>
      </c>
      <c r="BI1033" s="189">
        <v>1</v>
      </c>
    </row>
    <row r="1034" spans="1:61" customFormat="1" ht="15">
      <c r="A1034" s="99" t="s">
        <v>637</v>
      </c>
      <c r="B1034" s="111" t="s">
        <v>2968</v>
      </c>
      <c r="C1034" s="243" t="s">
        <v>638</v>
      </c>
      <c r="D1034" s="243" t="s">
        <v>4162</v>
      </c>
      <c r="E1034" s="247"/>
      <c r="F1034" s="25" t="s">
        <v>43</v>
      </c>
      <c r="G1034" s="26"/>
      <c r="H1034" s="27"/>
      <c r="I1034" s="27"/>
      <c r="J1034" s="29">
        <v>0</v>
      </c>
      <c r="K1034" s="190">
        <f>R1034+18</f>
        <v>1684</v>
      </c>
      <c r="L1034" s="27">
        <v>1724</v>
      </c>
      <c r="M1034" s="240" t="str">
        <f>CONCATENATE(LEFT(K1034,3),"0")</f>
        <v>1680</v>
      </c>
      <c r="N1034" s="240" t="str">
        <f>CONCATENATE(LEFT(L1034,3),"0")</f>
        <v>1720</v>
      </c>
      <c r="O1034" s="30">
        <f>L1034-K1034+1</f>
        <v>41</v>
      </c>
      <c r="P1034" s="27">
        <v>1</v>
      </c>
      <c r="Q1034" s="27">
        <v>0</v>
      </c>
      <c r="R1034" s="61">
        <v>1666</v>
      </c>
      <c r="S1034" s="28">
        <v>1724</v>
      </c>
      <c r="T1034" s="35" t="s">
        <v>103</v>
      </c>
      <c r="U1034" s="104">
        <v>51.0167</v>
      </c>
      <c r="V1034" s="124">
        <v>4.4667000000000003</v>
      </c>
      <c r="W1034" s="32">
        <v>0</v>
      </c>
      <c r="X1034" s="33">
        <v>0</v>
      </c>
      <c r="Y1034" s="127">
        <v>0</v>
      </c>
      <c r="Z1034" s="133"/>
      <c r="AA1034" s="35"/>
      <c r="AB1034" s="35"/>
      <c r="AC1034" s="35"/>
      <c r="AD1034" s="35"/>
      <c r="AE1034" s="35"/>
      <c r="AF1034" s="35"/>
      <c r="AG1034" s="35"/>
      <c r="AH1034" s="35"/>
      <c r="AI1034" s="35"/>
      <c r="AJ1034" s="35"/>
      <c r="AK1034" s="35"/>
      <c r="AL1034" s="35"/>
      <c r="AM1034" s="35"/>
      <c r="AN1034" s="127"/>
      <c r="AO1034" s="38"/>
      <c r="AP1034" s="39"/>
      <c r="AQ1034" s="39"/>
      <c r="AR1034" s="39"/>
      <c r="AS1034" s="49"/>
      <c r="AT1034" s="26" t="s">
        <v>88</v>
      </c>
      <c r="AU1034" s="253" t="s">
        <v>634</v>
      </c>
      <c r="AV1034" s="26"/>
      <c r="AW1034" s="26"/>
      <c r="AX1034" s="253"/>
      <c r="AY1034" s="26">
        <v>1</v>
      </c>
      <c r="AZ1034" s="197">
        <f>IF(AND(K1034&lt;=1570,L1034&gt;=1540),1,0)</f>
        <v>0</v>
      </c>
      <c r="BA1034" s="197">
        <f>IF(AND(K1034&lt;=1608,L1034&gt;=1571),1,0)</f>
        <v>0</v>
      </c>
      <c r="BB1034" s="197">
        <f>IF(AND(K1034&lt;=1621,L1034&gt;=1609),1,0)</f>
        <v>0</v>
      </c>
      <c r="BC1034" s="197">
        <f>IF(AND(K1034&lt;=1648,L1034&gt;=1622),1,0)</f>
        <v>0</v>
      </c>
      <c r="BD1034" s="197">
        <f>IF(AND(K1034&lt;=1680,L1034&gt;=1649),1,0)</f>
        <v>0</v>
      </c>
      <c r="BE1034" s="189">
        <v>0</v>
      </c>
      <c r="BF1034" s="189">
        <v>0</v>
      </c>
      <c r="BG1034" s="189">
        <v>0</v>
      </c>
      <c r="BH1034" s="189">
        <v>0</v>
      </c>
      <c r="BI1034" s="189">
        <v>0</v>
      </c>
    </row>
    <row r="1035" spans="1:61" customFormat="1" ht="15">
      <c r="A1035" s="99" t="s">
        <v>639</v>
      </c>
      <c r="B1035" s="111" t="s">
        <v>3987</v>
      </c>
      <c r="C1035" s="243" t="s">
        <v>640</v>
      </c>
      <c r="D1035" s="243" t="s">
        <v>4162</v>
      </c>
      <c r="E1035" s="247">
        <v>3</v>
      </c>
      <c r="F1035" s="25" t="s">
        <v>43</v>
      </c>
      <c r="G1035" s="26"/>
      <c r="H1035" s="27"/>
      <c r="I1035" s="27"/>
      <c r="J1035" s="29">
        <v>1</v>
      </c>
      <c r="K1035" s="30">
        <v>1554</v>
      </c>
      <c r="L1035" s="30">
        <v>1567</v>
      </c>
      <c r="M1035" s="240" t="str">
        <f>CONCATENATE(LEFT(K1035,3),"0")</f>
        <v>1550</v>
      </c>
      <c r="N1035" s="240" t="str">
        <f>CONCATENATE(LEFT(L1035,3),"0")</f>
        <v>1560</v>
      </c>
      <c r="O1035" s="30">
        <f>L1035-K1035+1</f>
        <v>14</v>
      </c>
      <c r="P1035" s="27">
        <v>0</v>
      </c>
      <c r="Q1035" s="27">
        <v>0</v>
      </c>
      <c r="R1035" s="28"/>
      <c r="S1035" s="28"/>
      <c r="T1035" s="35" t="s">
        <v>103</v>
      </c>
      <c r="U1035" s="104">
        <v>51.0167</v>
      </c>
      <c r="V1035" s="124">
        <v>4.4667000000000003</v>
      </c>
      <c r="W1035" s="32">
        <v>0</v>
      </c>
      <c r="X1035" s="33">
        <v>0</v>
      </c>
      <c r="Y1035" s="127">
        <v>0</v>
      </c>
      <c r="Z1035" s="133"/>
      <c r="AA1035" s="35"/>
      <c r="AB1035" s="35"/>
      <c r="AC1035" s="35"/>
      <c r="AD1035" s="35"/>
      <c r="AE1035" s="35"/>
      <c r="AF1035" s="35"/>
      <c r="AG1035" s="35"/>
      <c r="AH1035" s="35"/>
      <c r="AI1035" s="35"/>
      <c r="AJ1035" s="35"/>
      <c r="AK1035" s="35"/>
      <c r="AL1035" s="35"/>
      <c r="AM1035" s="35"/>
      <c r="AN1035" s="127"/>
      <c r="AO1035" s="38"/>
      <c r="AP1035" s="39"/>
      <c r="AQ1035" s="39"/>
      <c r="AR1035" s="39"/>
      <c r="AS1035" s="49"/>
      <c r="AT1035" s="253"/>
      <c r="AU1035" s="253"/>
      <c r="AV1035" s="26"/>
      <c r="AW1035" s="26"/>
      <c r="AX1035" s="253" t="s">
        <v>40</v>
      </c>
      <c r="AY1035" s="26">
        <v>1</v>
      </c>
      <c r="AZ1035" s="197">
        <f>IF(AND(K1035&lt;=1570,L1035&gt;=1540),1,0)</f>
        <v>1</v>
      </c>
      <c r="BA1035" s="197">
        <f>IF(AND(K1035&lt;=1608,L1035&gt;=1571),1,0)</f>
        <v>0</v>
      </c>
      <c r="BB1035" s="197">
        <f>IF(AND(K1035&lt;=1621,L1035&gt;=1609),1,0)</f>
        <v>0</v>
      </c>
      <c r="BC1035" s="197">
        <f>IF(AND(K1035&lt;=1648,L1035&gt;=1622),1,0)</f>
        <v>0</v>
      </c>
      <c r="BD1035" s="197">
        <f>IF(AND(K1035&lt;=1680,L1035&gt;=1649),1,0)</f>
        <v>0</v>
      </c>
      <c r="BE1035" s="189">
        <v>0</v>
      </c>
      <c r="BF1035" s="189">
        <v>0</v>
      </c>
      <c r="BG1035" s="189">
        <v>0</v>
      </c>
      <c r="BH1035" s="189">
        <v>0</v>
      </c>
      <c r="BI1035" s="189">
        <v>0</v>
      </c>
    </row>
    <row r="1036" spans="1:61" customFormat="1" ht="15">
      <c r="A1036" s="99" t="s">
        <v>641</v>
      </c>
      <c r="B1036" s="111" t="s">
        <v>3988</v>
      </c>
      <c r="C1036" s="243" t="s">
        <v>642</v>
      </c>
      <c r="D1036" s="243" t="s">
        <v>4162</v>
      </c>
      <c r="E1036" s="247">
        <v>1</v>
      </c>
      <c r="F1036" s="25" t="s">
        <v>43</v>
      </c>
      <c r="G1036" s="26"/>
      <c r="H1036" s="27"/>
      <c r="I1036" s="27"/>
      <c r="J1036" s="29">
        <v>1</v>
      </c>
      <c r="K1036" s="30">
        <v>1560</v>
      </c>
      <c r="L1036" s="30">
        <v>1566</v>
      </c>
      <c r="M1036" s="240" t="str">
        <f>CONCATENATE(LEFT(K1036,3),"0")</f>
        <v>1560</v>
      </c>
      <c r="N1036" s="240" t="str">
        <f>CONCATENATE(LEFT(L1036,3),"0")</f>
        <v>1560</v>
      </c>
      <c r="O1036" s="30">
        <f>L1036-K1036+1</f>
        <v>7</v>
      </c>
      <c r="P1036" s="27">
        <v>0</v>
      </c>
      <c r="Q1036" s="27">
        <v>0</v>
      </c>
      <c r="R1036" s="28"/>
      <c r="S1036" s="28"/>
      <c r="T1036" s="35" t="s">
        <v>103</v>
      </c>
      <c r="U1036" s="104">
        <v>51.0167</v>
      </c>
      <c r="V1036" s="124">
        <v>4.4667000000000003</v>
      </c>
      <c r="W1036" s="32">
        <v>0</v>
      </c>
      <c r="X1036" s="33">
        <v>0</v>
      </c>
      <c r="Y1036" s="127">
        <v>0</v>
      </c>
      <c r="Z1036" s="133"/>
      <c r="AA1036" s="35"/>
      <c r="AB1036" s="35"/>
      <c r="AC1036" s="35"/>
      <c r="AD1036" s="35"/>
      <c r="AE1036" s="35"/>
      <c r="AF1036" s="35"/>
      <c r="AG1036" s="35"/>
      <c r="AH1036" s="35"/>
      <c r="AI1036" s="35"/>
      <c r="AJ1036" s="35"/>
      <c r="AK1036" s="35"/>
      <c r="AL1036" s="35"/>
      <c r="AM1036" s="35"/>
      <c r="AN1036" s="127"/>
      <c r="AO1036" s="38"/>
      <c r="AP1036" s="39"/>
      <c r="AQ1036" s="39"/>
      <c r="AR1036" s="39"/>
      <c r="AS1036" s="49"/>
      <c r="AT1036" s="253"/>
      <c r="AU1036" s="253"/>
      <c r="AV1036" s="26"/>
      <c r="AW1036" s="26"/>
      <c r="AX1036" s="253" t="s">
        <v>40</v>
      </c>
      <c r="AY1036" s="26">
        <v>1</v>
      </c>
      <c r="AZ1036" s="197">
        <f>IF(AND(K1036&lt;=1570,L1036&gt;=1540),1,0)</f>
        <v>1</v>
      </c>
      <c r="BA1036" s="197">
        <f>IF(AND(K1036&lt;=1608,L1036&gt;=1571),1,0)</f>
        <v>0</v>
      </c>
      <c r="BB1036" s="197">
        <f>IF(AND(K1036&lt;=1621,L1036&gt;=1609),1,0)</f>
        <v>0</v>
      </c>
      <c r="BC1036" s="197">
        <f>IF(AND(K1036&lt;=1648,L1036&gt;=1622),1,0)</f>
        <v>0</v>
      </c>
      <c r="BD1036" s="197">
        <f>IF(AND(K1036&lt;=1680,L1036&gt;=1649),1,0)</f>
        <v>0</v>
      </c>
      <c r="BE1036" s="189">
        <v>0</v>
      </c>
      <c r="BF1036" s="189">
        <v>0</v>
      </c>
      <c r="BG1036" s="189">
        <v>0</v>
      </c>
      <c r="BH1036" s="189">
        <v>0</v>
      </c>
      <c r="BI1036" s="189">
        <v>0</v>
      </c>
    </row>
    <row r="1037" spans="1:61" customFormat="1" ht="15">
      <c r="A1037" s="99" t="s">
        <v>643</v>
      </c>
      <c r="B1037" s="111" t="s">
        <v>3989</v>
      </c>
      <c r="C1037" s="243" t="s">
        <v>644</v>
      </c>
      <c r="D1037" s="243" t="s">
        <v>4162</v>
      </c>
      <c r="E1037" s="247">
        <v>2</v>
      </c>
      <c r="F1037" s="25" t="s">
        <v>311</v>
      </c>
      <c r="G1037" s="26"/>
      <c r="H1037" s="27"/>
      <c r="I1037" s="27"/>
      <c r="J1037" s="29">
        <v>1</v>
      </c>
      <c r="K1037" s="30">
        <v>1557</v>
      </c>
      <c r="L1037" s="27">
        <v>1558</v>
      </c>
      <c r="M1037" s="240" t="str">
        <f>CONCATENATE(LEFT(K1037,3),"0")</f>
        <v>1550</v>
      </c>
      <c r="N1037" s="240" t="str">
        <f>CONCATENATE(LEFT(L1037,3),"0")</f>
        <v>1550</v>
      </c>
      <c r="O1037" s="30">
        <f>L1037-K1037+1</f>
        <v>2</v>
      </c>
      <c r="P1037" s="27">
        <v>0</v>
      </c>
      <c r="Q1037" s="27">
        <v>0</v>
      </c>
      <c r="R1037" s="28">
        <v>1540</v>
      </c>
      <c r="S1037" s="28">
        <v>1590</v>
      </c>
      <c r="T1037" s="35" t="s">
        <v>103</v>
      </c>
      <c r="U1037" s="104">
        <v>51.0167</v>
      </c>
      <c r="V1037" s="124">
        <v>4.4667000000000003</v>
      </c>
      <c r="W1037" s="32">
        <v>0</v>
      </c>
      <c r="X1037" s="75">
        <v>1</v>
      </c>
      <c r="Y1037" s="127">
        <v>0</v>
      </c>
      <c r="Z1037" s="133" t="str">
        <f>CONCATENATE(LEFT(AA1037,3),"0")</f>
        <v>1550</v>
      </c>
      <c r="AA1037" s="35">
        <v>1558</v>
      </c>
      <c r="AB1037" s="35">
        <v>1568</v>
      </c>
      <c r="AC1037" s="35" t="s">
        <v>63</v>
      </c>
      <c r="AD1037" s="35">
        <v>1568</v>
      </c>
      <c r="AE1037" s="35">
        <v>1570</v>
      </c>
      <c r="AF1037" s="35" t="s">
        <v>646</v>
      </c>
      <c r="AG1037" s="35">
        <v>1570</v>
      </c>
      <c r="AH1037" s="35">
        <v>1585</v>
      </c>
      <c r="AI1037" s="35" t="s">
        <v>218</v>
      </c>
      <c r="AJ1037" s="35">
        <v>1585</v>
      </c>
      <c r="AK1037" s="35">
        <v>1589</v>
      </c>
      <c r="AL1037" s="35" t="s">
        <v>647</v>
      </c>
      <c r="AM1037" s="35" t="s">
        <v>218</v>
      </c>
      <c r="AN1037" s="252" t="str">
        <f>AL1037</f>
        <v>Hamburg</v>
      </c>
      <c r="AO1037" s="38"/>
      <c r="AP1037" s="39"/>
      <c r="AQ1037" s="39"/>
      <c r="AR1037" s="39"/>
      <c r="AS1037" s="49"/>
      <c r="AT1037" s="253" t="s">
        <v>104</v>
      </c>
      <c r="AU1037" s="253" t="s">
        <v>648</v>
      </c>
      <c r="AV1037" s="26"/>
      <c r="AW1037" s="26"/>
      <c r="AX1037" s="253" t="s">
        <v>40</v>
      </c>
      <c r="AY1037" s="26">
        <v>1</v>
      </c>
      <c r="AZ1037" s="197">
        <f>IF(AND(K1037&lt;=1570,L1037&gt;=1540),1,0)</f>
        <v>1</v>
      </c>
      <c r="BA1037" s="197">
        <f>IF(AND(K1037&lt;=1608,L1037&gt;=1571),1,0)</f>
        <v>0</v>
      </c>
      <c r="BB1037" s="197">
        <f>IF(AND(K1037&lt;=1621,L1037&gt;=1609),1,0)</f>
        <v>0</v>
      </c>
      <c r="BC1037" s="197">
        <f>IF(AND(K1037&lt;=1648,L1037&gt;=1622),1,0)</f>
        <v>0</v>
      </c>
      <c r="BD1037" s="197">
        <f>IF(AND(K1037&lt;=1680,L1037&gt;=1649),1,0)</f>
        <v>0</v>
      </c>
      <c r="BE1037" s="189">
        <v>1</v>
      </c>
      <c r="BF1037" s="189">
        <v>0</v>
      </c>
      <c r="BG1037" s="189">
        <v>0</v>
      </c>
      <c r="BH1037" s="189">
        <v>0</v>
      </c>
      <c r="BI1037" s="189">
        <v>0</v>
      </c>
    </row>
    <row r="1038" spans="1:61" customFormat="1" ht="15">
      <c r="A1038" s="99" t="s">
        <v>648</v>
      </c>
      <c r="B1038" s="111" t="s">
        <v>3989</v>
      </c>
      <c r="C1038" s="243" t="s">
        <v>649</v>
      </c>
      <c r="D1038" s="243" t="s">
        <v>4162</v>
      </c>
      <c r="E1038" s="247"/>
      <c r="F1038" s="25" t="s">
        <v>43</v>
      </c>
      <c r="G1038" s="26"/>
      <c r="H1038" s="27"/>
      <c r="I1038" s="27"/>
      <c r="J1038" s="29">
        <v>0</v>
      </c>
      <c r="K1038" s="28">
        <v>1520</v>
      </c>
      <c r="L1038" s="28">
        <v>1539</v>
      </c>
      <c r="M1038" s="240" t="str">
        <f>CONCATENATE(LEFT(K1038,3),"0")</f>
        <v>1520</v>
      </c>
      <c r="N1038" s="240" t="str">
        <f>CONCATENATE(LEFT(L1038,3),"0")</f>
        <v>1530</v>
      </c>
      <c r="O1038" s="30">
        <f>L1038-K1038+1</f>
        <v>20</v>
      </c>
      <c r="P1038" s="27">
        <v>0</v>
      </c>
      <c r="Q1038" s="27">
        <v>0</v>
      </c>
      <c r="R1038" s="28">
        <v>1500</v>
      </c>
      <c r="S1038" s="28">
        <v>1539</v>
      </c>
      <c r="T1038" s="35" t="s">
        <v>103</v>
      </c>
      <c r="U1038" s="104">
        <v>51.0167</v>
      </c>
      <c r="V1038" s="124">
        <v>4.4667000000000003</v>
      </c>
      <c r="W1038" s="32">
        <v>0</v>
      </c>
      <c r="X1038" s="33">
        <v>0</v>
      </c>
      <c r="Y1038" s="127">
        <v>0</v>
      </c>
      <c r="Z1038" s="133"/>
      <c r="AA1038" s="35"/>
      <c r="AB1038" s="35"/>
      <c r="AC1038" s="35"/>
      <c r="AD1038" s="35"/>
      <c r="AE1038" s="35"/>
      <c r="AF1038" s="35"/>
      <c r="AG1038" s="35"/>
      <c r="AH1038" s="35"/>
      <c r="AI1038" s="35"/>
      <c r="AJ1038" s="35"/>
      <c r="AK1038" s="35"/>
      <c r="AL1038" s="35"/>
      <c r="AM1038" s="35"/>
      <c r="AN1038" s="127"/>
      <c r="AO1038" s="38"/>
      <c r="AP1038" s="39"/>
      <c r="AQ1038" s="39"/>
      <c r="AR1038" s="39"/>
      <c r="AS1038" s="49"/>
      <c r="AT1038" s="253" t="s">
        <v>88</v>
      </c>
      <c r="AU1038" s="253" t="s">
        <v>643</v>
      </c>
      <c r="AV1038" s="26"/>
      <c r="AW1038" s="26"/>
      <c r="AX1038" s="253"/>
      <c r="AY1038" s="26">
        <v>1</v>
      </c>
      <c r="AZ1038" s="197">
        <f>IF(AND(K1038&lt;=1570,L1038&gt;=1540),1,0)</f>
        <v>0</v>
      </c>
      <c r="BA1038" s="197">
        <f>IF(AND(K1038&lt;=1608,L1038&gt;=1571),1,0)</f>
        <v>0</v>
      </c>
      <c r="BB1038" s="197">
        <f>IF(AND(K1038&lt;=1621,L1038&gt;=1609),1,0)</f>
        <v>0</v>
      </c>
      <c r="BC1038" s="197">
        <f>IF(AND(K1038&lt;=1648,L1038&gt;=1622),1,0)</f>
        <v>0</v>
      </c>
      <c r="BD1038" s="197">
        <f>IF(AND(K1038&lt;=1680,L1038&gt;=1649),1,0)</f>
        <v>0</v>
      </c>
      <c r="BE1038" s="189">
        <v>0</v>
      </c>
      <c r="BF1038" s="189">
        <v>0</v>
      </c>
      <c r="BG1038" s="189">
        <v>0</v>
      </c>
      <c r="BH1038" s="189">
        <v>0</v>
      </c>
      <c r="BI1038" s="189">
        <v>0</v>
      </c>
    </row>
    <row r="1039" spans="1:61" customFormat="1" ht="15">
      <c r="A1039" s="99" t="s">
        <v>650</v>
      </c>
      <c r="B1039" s="111" t="s">
        <v>3989</v>
      </c>
      <c r="C1039" s="243" t="s">
        <v>651</v>
      </c>
      <c r="D1039" s="243" t="s">
        <v>4162</v>
      </c>
      <c r="E1039" s="247"/>
      <c r="F1039" s="25" t="s">
        <v>43</v>
      </c>
      <c r="G1039" s="26"/>
      <c r="H1039" s="27"/>
      <c r="I1039" s="27"/>
      <c r="J1039" s="29">
        <v>0</v>
      </c>
      <c r="K1039" s="28">
        <v>1555</v>
      </c>
      <c r="L1039" s="28">
        <v>1568</v>
      </c>
      <c r="M1039" s="240" t="str">
        <f>CONCATENATE(LEFT(K1039,3),"0")</f>
        <v>1550</v>
      </c>
      <c r="N1039" s="240" t="str">
        <f>CONCATENATE(LEFT(L1039,3),"0")</f>
        <v>1560</v>
      </c>
      <c r="O1039" s="30">
        <f>L1039-K1039+1</f>
        <v>14</v>
      </c>
      <c r="P1039" s="27">
        <v>0</v>
      </c>
      <c r="Q1039" s="27">
        <v>0</v>
      </c>
      <c r="R1039" s="28">
        <v>1536</v>
      </c>
      <c r="S1039" s="28" t="s">
        <v>39</v>
      </c>
      <c r="T1039" s="35" t="s">
        <v>103</v>
      </c>
      <c r="U1039" s="104">
        <v>51.0167</v>
      </c>
      <c r="V1039" s="124">
        <v>4.4667000000000003</v>
      </c>
      <c r="W1039" s="32">
        <v>0</v>
      </c>
      <c r="X1039" s="33">
        <v>1</v>
      </c>
      <c r="Y1039" s="127">
        <v>0</v>
      </c>
      <c r="Z1039" s="133" t="str">
        <f>CONCATENATE(LEFT(AA1039,3),"0")</f>
        <v>1560</v>
      </c>
      <c r="AA1039" s="35">
        <v>1568</v>
      </c>
      <c r="AB1039" s="35">
        <v>1568</v>
      </c>
      <c r="AC1039" s="35" t="s">
        <v>646</v>
      </c>
      <c r="AD1039" s="35"/>
      <c r="AE1039" s="35"/>
      <c r="AF1039" s="35"/>
      <c r="AG1039" s="35"/>
      <c r="AH1039" s="35"/>
      <c r="AI1039" s="35"/>
      <c r="AJ1039" s="35"/>
      <c r="AK1039" s="35"/>
      <c r="AL1039" s="35"/>
      <c r="AM1039" s="35"/>
      <c r="AN1039" s="252" t="str">
        <f>AC1039</f>
        <v>England</v>
      </c>
      <c r="AO1039" s="38"/>
      <c r="AP1039" s="39"/>
      <c r="AQ1039" s="39"/>
      <c r="AR1039" s="39"/>
      <c r="AS1039" s="49"/>
      <c r="AT1039" s="253" t="s">
        <v>104</v>
      </c>
      <c r="AU1039" s="253" t="s">
        <v>648</v>
      </c>
      <c r="AV1039" s="26"/>
      <c r="AW1039" s="26"/>
      <c r="AX1039" s="253"/>
      <c r="AY1039" s="26">
        <v>1</v>
      </c>
      <c r="AZ1039" s="197">
        <f>IF(AND(K1039&lt;=1570,L1039&gt;=1540),1,0)</f>
        <v>1</v>
      </c>
      <c r="BA1039" s="197">
        <f>IF(AND(K1039&lt;=1608,L1039&gt;=1571),1,0)</f>
        <v>0</v>
      </c>
      <c r="BB1039" s="197">
        <f>IF(AND(K1039&lt;=1621,L1039&gt;=1609),1,0)</f>
        <v>0</v>
      </c>
      <c r="BC1039" s="197">
        <f>IF(AND(K1039&lt;=1648,L1039&gt;=1622),1,0)</f>
        <v>0</v>
      </c>
      <c r="BD1039" s="197">
        <f>IF(AND(K1039&lt;=1680,L1039&gt;=1649),1,0)</f>
        <v>0</v>
      </c>
      <c r="BE1039" s="189">
        <v>1</v>
      </c>
      <c r="BF1039" s="189">
        <v>0</v>
      </c>
      <c r="BG1039" s="189">
        <v>0</v>
      </c>
      <c r="BH1039" s="189">
        <v>0</v>
      </c>
      <c r="BI1039" s="189">
        <v>0</v>
      </c>
    </row>
    <row r="1040" spans="1:61" customFormat="1" ht="15">
      <c r="A1040" s="99" t="s">
        <v>652</v>
      </c>
      <c r="B1040" s="111" t="s">
        <v>3990</v>
      </c>
      <c r="C1040" s="243" t="s">
        <v>653</v>
      </c>
      <c r="D1040" s="243" t="s">
        <v>4162</v>
      </c>
      <c r="E1040" s="247">
        <v>1</v>
      </c>
      <c r="F1040" s="25" t="s">
        <v>74</v>
      </c>
      <c r="G1040" s="26"/>
      <c r="H1040" s="27"/>
      <c r="I1040" s="27"/>
      <c r="J1040" s="29">
        <v>1</v>
      </c>
      <c r="K1040" s="30">
        <v>1556</v>
      </c>
      <c r="L1040" s="30">
        <v>1562</v>
      </c>
      <c r="M1040" s="240" t="str">
        <f>CONCATENATE(LEFT(K1040,3),"0")</f>
        <v>1550</v>
      </c>
      <c r="N1040" s="240" t="str">
        <f>CONCATENATE(LEFT(L1040,3),"0")</f>
        <v>1560</v>
      </c>
      <c r="O1040" s="30">
        <f>L1040-K1040+1</f>
        <v>7</v>
      </c>
      <c r="P1040" s="27">
        <v>0</v>
      </c>
      <c r="Q1040" s="27">
        <v>0</v>
      </c>
      <c r="R1040" s="28"/>
      <c r="S1040" s="28"/>
      <c r="T1040" s="35" t="s">
        <v>103</v>
      </c>
      <c r="U1040" s="104">
        <v>51.0167</v>
      </c>
      <c r="V1040" s="124">
        <v>4.4667000000000003</v>
      </c>
      <c r="W1040" s="32">
        <v>0</v>
      </c>
      <c r="X1040" s="33">
        <v>0</v>
      </c>
      <c r="Y1040" s="127">
        <v>0</v>
      </c>
      <c r="Z1040" s="133"/>
      <c r="AA1040" s="35"/>
      <c r="AB1040" s="35"/>
      <c r="AC1040" s="35"/>
      <c r="AD1040" s="35"/>
      <c r="AE1040" s="35"/>
      <c r="AF1040" s="35"/>
      <c r="AG1040" s="35"/>
      <c r="AH1040" s="35"/>
      <c r="AI1040" s="35"/>
      <c r="AJ1040" s="35"/>
      <c r="AK1040" s="35"/>
      <c r="AL1040" s="35"/>
      <c r="AM1040" s="35"/>
      <c r="AN1040" s="127"/>
      <c r="AO1040" s="38"/>
      <c r="AP1040" s="39"/>
      <c r="AQ1040" s="39"/>
      <c r="AR1040" s="39"/>
      <c r="AS1040" s="49"/>
      <c r="AT1040" s="253"/>
      <c r="AU1040" s="253"/>
      <c r="AV1040" s="26"/>
      <c r="AW1040" s="26"/>
      <c r="AX1040" s="253" t="s">
        <v>40</v>
      </c>
      <c r="AY1040" s="26">
        <v>1</v>
      </c>
      <c r="AZ1040" s="197">
        <f>IF(AND(K1040&lt;=1570,L1040&gt;=1540),1,0)</f>
        <v>1</v>
      </c>
      <c r="BA1040" s="197">
        <f>IF(AND(K1040&lt;=1608,L1040&gt;=1571),1,0)</f>
        <v>0</v>
      </c>
      <c r="BB1040" s="197">
        <f>IF(AND(K1040&lt;=1621,L1040&gt;=1609),1,0)</f>
        <v>0</v>
      </c>
      <c r="BC1040" s="197">
        <f>IF(AND(K1040&lt;=1648,L1040&gt;=1622),1,0)</f>
        <v>0</v>
      </c>
      <c r="BD1040" s="197">
        <f>IF(AND(K1040&lt;=1680,L1040&gt;=1649),1,0)</f>
        <v>0</v>
      </c>
      <c r="BE1040" s="189">
        <v>0</v>
      </c>
      <c r="BF1040" s="189">
        <v>0</v>
      </c>
      <c r="BG1040" s="189">
        <v>0</v>
      </c>
      <c r="BH1040" s="189">
        <v>0</v>
      </c>
      <c r="BI1040" s="189">
        <v>0</v>
      </c>
    </row>
    <row r="1041" spans="1:61" customFormat="1" ht="15">
      <c r="A1041" s="99" t="s">
        <v>654</v>
      </c>
      <c r="B1041" s="111" t="s">
        <v>3991</v>
      </c>
      <c r="C1041" s="243" t="s">
        <v>655</v>
      </c>
      <c r="D1041" s="243" t="s">
        <v>4162</v>
      </c>
      <c r="E1041" s="247">
        <v>1</v>
      </c>
      <c r="F1041" s="25" t="s">
        <v>39</v>
      </c>
      <c r="G1041" s="26"/>
      <c r="H1041" s="27"/>
      <c r="I1041" s="27"/>
      <c r="J1041" s="29">
        <v>1</v>
      </c>
      <c r="K1041" s="30">
        <v>1571</v>
      </c>
      <c r="L1041" s="30">
        <v>1577</v>
      </c>
      <c r="M1041" s="240" t="str">
        <f>CONCATENATE(LEFT(K1041,3),"0")</f>
        <v>1570</v>
      </c>
      <c r="N1041" s="240" t="str">
        <f>CONCATENATE(LEFT(L1041,3),"0")</f>
        <v>1570</v>
      </c>
      <c r="O1041" s="30">
        <f>L1041-K1041+1</f>
        <v>7</v>
      </c>
      <c r="P1041" s="27">
        <v>0</v>
      </c>
      <c r="Q1041" s="27">
        <v>0</v>
      </c>
      <c r="R1041" s="28"/>
      <c r="S1041" s="28"/>
      <c r="T1041" s="35" t="s">
        <v>103</v>
      </c>
      <c r="U1041" s="104">
        <v>51.0167</v>
      </c>
      <c r="V1041" s="124">
        <v>4.4667000000000003</v>
      </c>
      <c r="W1041" s="32">
        <v>0</v>
      </c>
      <c r="X1041" s="33">
        <v>0</v>
      </c>
      <c r="Y1041" s="127">
        <v>0</v>
      </c>
      <c r="Z1041" s="133"/>
      <c r="AA1041" s="35"/>
      <c r="AB1041" s="35"/>
      <c r="AC1041" s="35"/>
      <c r="AD1041" s="35"/>
      <c r="AE1041" s="35"/>
      <c r="AF1041" s="35"/>
      <c r="AG1041" s="35"/>
      <c r="AH1041" s="35"/>
      <c r="AI1041" s="35"/>
      <c r="AJ1041" s="35"/>
      <c r="AK1041" s="35"/>
      <c r="AL1041" s="35"/>
      <c r="AM1041" s="35"/>
      <c r="AN1041" s="127"/>
      <c r="AO1041" s="38"/>
      <c r="AP1041" s="39"/>
      <c r="AQ1041" s="39"/>
      <c r="AR1041" s="39"/>
      <c r="AS1041" s="49"/>
      <c r="AT1041" s="253"/>
      <c r="AU1041" s="253"/>
      <c r="AV1041" s="26"/>
      <c r="AW1041" s="26"/>
      <c r="AX1041" s="253" t="s">
        <v>40</v>
      </c>
      <c r="AY1041" s="26">
        <v>1</v>
      </c>
      <c r="AZ1041" s="197">
        <f>IF(AND(K1041&lt;=1570,L1041&gt;=1540),1,0)</f>
        <v>0</v>
      </c>
      <c r="BA1041" s="197">
        <f>IF(AND(K1041&lt;=1608,L1041&gt;=1571),1,0)</f>
        <v>1</v>
      </c>
      <c r="BB1041" s="197">
        <f>IF(AND(K1041&lt;=1621,L1041&gt;=1609),1,0)</f>
        <v>0</v>
      </c>
      <c r="BC1041" s="197">
        <f>IF(AND(K1041&lt;=1648,L1041&gt;=1622),1,0)</f>
        <v>0</v>
      </c>
      <c r="BD1041" s="197">
        <f>IF(AND(K1041&lt;=1680,L1041&gt;=1649),1,0)</f>
        <v>0</v>
      </c>
      <c r="BE1041" s="189">
        <v>0</v>
      </c>
      <c r="BF1041" s="189">
        <v>0</v>
      </c>
      <c r="BG1041" s="189">
        <v>0</v>
      </c>
      <c r="BH1041" s="189">
        <v>0</v>
      </c>
      <c r="BI1041" s="189">
        <v>0</v>
      </c>
    </row>
    <row r="1042" spans="1:61" customFormat="1" ht="15">
      <c r="A1042" s="99" t="s">
        <v>656</v>
      </c>
      <c r="B1042" s="111" t="s">
        <v>3992</v>
      </c>
      <c r="C1042" s="243" t="s">
        <v>657</v>
      </c>
      <c r="D1042" s="243" t="s">
        <v>4162</v>
      </c>
      <c r="E1042" s="247">
        <v>1</v>
      </c>
      <c r="F1042" s="25" t="s">
        <v>74</v>
      </c>
      <c r="G1042" s="26"/>
      <c r="H1042" s="27"/>
      <c r="I1042" s="27"/>
      <c r="J1042" s="29">
        <v>1</v>
      </c>
      <c r="K1042" s="30">
        <v>1623</v>
      </c>
      <c r="L1042" s="30">
        <v>1629</v>
      </c>
      <c r="M1042" s="240" t="str">
        <f>CONCATENATE(LEFT(K1042,3),"0")</f>
        <v>1620</v>
      </c>
      <c r="N1042" s="240" t="str">
        <f>CONCATENATE(LEFT(L1042,3),"0")</f>
        <v>1620</v>
      </c>
      <c r="O1042" s="30">
        <f>L1042-K1042+1</f>
        <v>7</v>
      </c>
      <c r="P1042" s="27">
        <v>0</v>
      </c>
      <c r="Q1042" s="27">
        <v>0</v>
      </c>
      <c r="R1042" s="28"/>
      <c r="S1042" s="28"/>
      <c r="T1042" s="35" t="s">
        <v>103</v>
      </c>
      <c r="U1042" s="104">
        <v>51.0167</v>
      </c>
      <c r="V1042" s="124">
        <v>4.4667000000000003</v>
      </c>
      <c r="W1042" s="32">
        <v>0</v>
      </c>
      <c r="X1042" s="33">
        <v>0</v>
      </c>
      <c r="Y1042" s="127">
        <v>0</v>
      </c>
      <c r="Z1042" s="133"/>
      <c r="AA1042" s="35"/>
      <c r="AB1042" s="35"/>
      <c r="AC1042" s="35"/>
      <c r="AD1042" s="35"/>
      <c r="AE1042" s="35"/>
      <c r="AF1042" s="35"/>
      <c r="AG1042" s="35"/>
      <c r="AH1042" s="35"/>
      <c r="AI1042" s="35"/>
      <c r="AJ1042" s="35"/>
      <c r="AK1042" s="35"/>
      <c r="AL1042" s="35"/>
      <c r="AM1042" s="35"/>
      <c r="AN1042" s="127"/>
      <c r="AO1042" s="38"/>
      <c r="AP1042" s="39"/>
      <c r="AQ1042" s="39"/>
      <c r="AR1042" s="39"/>
      <c r="AS1042" s="49"/>
      <c r="AT1042" s="253"/>
      <c r="AU1042" s="253"/>
      <c r="AV1042" s="26"/>
      <c r="AW1042" s="26"/>
      <c r="AX1042" s="253" t="s">
        <v>40</v>
      </c>
      <c r="AY1042" s="26">
        <v>1</v>
      </c>
      <c r="AZ1042" s="197">
        <f>IF(AND(K1042&lt;=1570,L1042&gt;=1540),1,0)</f>
        <v>0</v>
      </c>
      <c r="BA1042" s="197">
        <f>IF(AND(K1042&lt;=1608,L1042&gt;=1571),1,0)</f>
        <v>0</v>
      </c>
      <c r="BB1042" s="197">
        <f>IF(AND(K1042&lt;=1621,L1042&gt;=1609),1,0)</f>
        <v>0</v>
      </c>
      <c r="BC1042" s="197">
        <f>IF(AND(K1042&lt;=1648,L1042&gt;=1622),1,0)</f>
        <v>1</v>
      </c>
      <c r="BD1042" s="197">
        <f>IF(AND(K1042&lt;=1680,L1042&gt;=1649),1,0)</f>
        <v>0</v>
      </c>
      <c r="BE1042" s="189">
        <v>0</v>
      </c>
      <c r="BF1042" s="189">
        <v>0</v>
      </c>
      <c r="BG1042" s="189">
        <v>0</v>
      </c>
      <c r="BH1042" s="189">
        <v>0</v>
      </c>
      <c r="BI1042" s="189">
        <v>0</v>
      </c>
    </row>
    <row r="1043" spans="1:61" customFormat="1" ht="15">
      <c r="A1043" s="99" t="s">
        <v>658</v>
      </c>
      <c r="B1043" s="111" t="s">
        <v>2660</v>
      </c>
      <c r="C1043" s="243" t="s">
        <v>659</v>
      </c>
      <c r="D1043" s="243" t="s">
        <v>4162</v>
      </c>
      <c r="E1043" s="247">
        <v>1</v>
      </c>
      <c r="F1043" s="25" t="s">
        <v>43</v>
      </c>
      <c r="G1043" s="26"/>
      <c r="H1043" s="27"/>
      <c r="I1043" s="27"/>
      <c r="J1043" s="29">
        <v>1</v>
      </c>
      <c r="K1043" s="30">
        <v>1611</v>
      </c>
      <c r="L1043" s="28">
        <v>1621</v>
      </c>
      <c r="M1043" s="240" t="str">
        <f>CONCATENATE(LEFT(K1043,3),"0")</f>
        <v>1610</v>
      </c>
      <c r="N1043" s="240" t="str">
        <f>CONCATENATE(LEFT(L1043,3),"0")</f>
        <v>1620</v>
      </c>
      <c r="O1043" s="30">
        <f>L1043-K1043+1</f>
        <v>11</v>
      </c>
      <c r="P1043" s="27">
        <v>1</v>
      </c>
      <c r="Q1043" s="27">
        <v>1</v>
      </c>
      <c r="R1043" s="28"/>
      <c r="S1043" s="28">
        <v>1652</v>
      </c>
      <c r="T1043" s="35" t="s">
        <v>103</v>
      </c>
      <c r="U1043" s="104">
        <v>51.0167</v>
      </c>
      <c r="V1043" s="124">
        <v>4.4667000000000003</v>
      </c>
      <c r="W1043" s="32">
        <v>1</v>
      </c>
      <c r="X1043" s="33">
        <v>1</v>
      </c>
      <c r="Y1043" s="127">
        <v>0</v>
      </c>
      <c r="Z1043" s="133" t="str">
        <f>CONCATENATE(LEFT(AA1043,3),"0")</f>
        <v>1620</v>
      </c>
      <c r="AA1043" s="35">
        <v>1621</v>
      </c>
      <c r="AB1043" s="35">
        <v>1652</v>
      </c>
      <c r="AC1043" s="35" t="s">
        <v>248</v>
      </c>
      <c r="AD1043" s="35"/>
      <c r="AE1043" s="35"/>
      <c r="AF1043" s="35"/>
      <c r="AG1043" s="35"/>
      <c r="AH1043" s="35"/>
      <c r="AI1043" s="35"/>
      <c r="AJ1043" s="35"/>
      <c r="AK1043" s="35"/>
      <c r="AL1043" s="35"/>
      <c r="AM1043" s="35"/>
      <c r="AN1043" s="252" t="str">
        <f>AC1043</f>
        <v>Rotterdam</v>
      </c>
      <c r="AO1043" s="38"/>
      <c r="AP1043" s="39"/>
      <c r="AQ1043" s="39"/>
      <c r="AR1043" s="39"/>
      <c r="AS1043" s="49"/>
      <c r="AT1043" s="253"/>
      <c r="AU1043" s="253"/>
      <c r="AV1043" s="26"/>
      <c r="AW1043" s="26"/>
      <c r="AX1043" s="253" t="s">
        <v>40</v>
      </c>
      <c r="AY1043" s="26">
        <v>1</v>
      </c>
      <c r="AZ1043" s="197">
        <f>IF(AND(K1043&lt;=1570,L1043&gt;=1540),1,0)</f>
        <v>0</v>
      </c>
      <c r="BA1043" s="197">
        <f>IF(AND(K1043&lt;=1608,L1043&gt;=1571),1,0)</f>
        <v>0</v>
      </c>
      <c r="BB1043" s="197">
        <f>IF(AND(K1043&lt;=1621,L1043&gt;=1609),1,0)</f>
        <v>1</v>
      </c>
      <c r="BC1043" s="197">
        <f>IF(AND(K1043&lt;=1648,L1043&gt;=1622),1,0)</f>
        <v>0</v>
      </c>
      <c r="BD1043" s="197">
        <f>IF(AND(K1043&lt;=1680,L1043&gt;=1649),1,0)</f>
        <v>0</v>
      </c>
      <c r="BE1043" s="189">
        <v>0</v>
      </c>
      <c r="BF1043" s="189">
        <v>0</v>
      </c>
      <c r="BG1043" s="189">
        <v>1</v>
      </c>
      <c r="BH1043" s="189">
        <v>0</v>
      </c>
      <c r="BI1043" s="189">
        <v>0</v>
      </c>
    </row>
    <row r="1044" spans="1:61" customFormat="1" ht="15">
      <c r="A1044" s="99" t="s">
        <v>660</v>
      </c>
      <c r="B1044" s="111" t="s">
        <v>3993</v>
      </c>
      <c r="C1044" s="243" t="s">
        <v>661</v>
      </c>
      <c r="D1044" s="243" t="s">
        <v>4162</v>
      </c>
      <c r="E1044" s="247"/>
      <c r="F1044" s="25" t="s">
        <v>43</v>
      </c>
      <c r="G1044" s="25"/>
      <c r="H1044" s="27">
        <v>1</v>
      </c>
      <c r="I1044" s="27"/>
      <c r="J1044" s="29">
        <v>0</v>
      </c>
      <c r="K1044" s="28">
        <v>1668</v>
      </c>
      <c r="L1044" s="52">
        <v>1702</v>
      </c>
      <c r="M1044" s="240" t="str">
        <f>CONCATENATE(LEFT(K1044,3),"0")</f>
        <v>1660</v>
      </c>
      <c r="N1044" s="240" t="str">
        <f>CONCATENATE(LEFT(L1044,3),"0")</f>
        <v>1700</v>
      </c>
      <c r="O1044" s="30">
        <f>L1044-K1044+1</f>
        <v>35</v>
      </c>
      <c r="P1044" s="27">
        <v>0</v>
      </c>
      <c r="Q1044" s="27">
        <v>0</v>
      </c>
      <c r="R1044" s="28">
        <v>1648</v>
      </c>
      <c r="S1044" s="28">
        <v>1727</v>
      </c>
      <c r="T1044" s="35" t="s">
        <v>103</v>
      </c>
      <c r="U1044" s="104">
        <v>51.0167</v>
      </c>
      <c r="V1044" s="124">
        <v>4.4667000000000003</v>
      </c>
      <c r="W1044" s="32">
        <v>0</v>
      </c>
      <c r="X1044" s="33">
        <v>1</v>
      </c>
      <c r="Y1044" s="127">
        <v>0</v>
      </c>
      <c r="Z1044" s="133" t="str">
        <f>CONCATENATE(LEFT(AA1044,3),"0")</f>
        <v>1670</v>
      </c>
      <c r="AA1044" s="35">
        <v>1675</v>
      </c>
      <c r="AB1044" s="35">
        <v>1675</v>
      </c>
      <c r="AC1044" s="35" t="s">
        <v>476</v>
      </c>
      <c r="AD1044" s="35">
        <v>1681</v>
      </c>
      <c r="AE1044" s="35">
        <v>1681</v>
      </c>
      <c r="AF1044" s="35" t="s">
        <v>60</v>
      </c>
      <c r="AG1044" s="35">
        <v>1682</v>
      </c>
      <c r="AH1044" s="35">
        <v>1702</v>
      </c>
      <c r="AI1044" s="35" t="s">
        <v>103</v>
      </c>
      <c r="AJ1044" s="35">
        <v>1702</v>
      </c>
      <c r="AK1044" s="35">
        <v>1716</v>
      </c>
      <c r="AL1044" s="35" t="s">
        <v>63</v>
      </c>
      <c r="AM1044" s="35"/>
      <c r="AN1044" s="252" t="str">
        <f>AL1044</f>
        <v>Antwerp</v>
      </c>
      <c r="AO1044" s="38"/>
      <c r="AP1044" s="39"/>
      <c r="AQ1044" s="39"/>
      <c r="AR1044" s="39"/>
      <c r="AS1044" s="49"/>
      <c r="AT1044" s="253" t="s">
        <v>88</v>
      </c>
      <c r="AU1044" s="253" t="s">
        <v>662</v>
      </c>
      <c r="AV1044" s="26"/>
      <c r="AW1044" s="26"/>
      <c r="AX1044" s="253"/>
      <c r="AY1044" s="26">
        <v>1</v>
      </c>
      <c r="AZ1044" s="197">
        <f>IF(AND(K1044&lt;=1570,L1044&gt;=1540),1,0)</f>
        <v>0</v>
      </c>
      <c r="BA1044" s="197">
        <f>IF(AND(K1044&lt;=1608,L1044&gt;=1571),1,0)</f>
        <v>0</v>
      </c>
      <c r="BB1044" s="197">
        <f>IF(AND(K1044&lt;=1621,L1044&gt;=1609),1,0)</f>
        <v>0</v>
      </c>
      <c r="BC1044" s="197">
        <f>IF(AND(K1044&lt;=1648,L1044&gt;=1622),1,0)</f>
        <v>0</v>
      </c>
      <c r="BD1044" s="197">
        <f>IF(AND(K1044&lt;=1680,L1044&gt;=1649),1,0)</f>
        <v>1</v>
      </c>
      <c r="BE1044" s="189">
        <v>0</v>
      </c>
      <c r="BF1044" s="189">
        <v>0</v>
      </c>
      <c r="BG1044" s="189">
        <v>0</v>
      </c>
      <c r="BH1044" s="189">
        <v>0</v>
      </c>
      <c r="BI1044" s="189">
        <v>1</v>
      </c>
    </row>
    <row r="1045" spans="1:61" customFormat="1" ht="15">
      <c r="A1045" s="99" t="s">
        <v>662</v>
      </c>
      <c r="B1045" s="111" t="s">
        <v>3993</v>
      </c>
      <c r="C1045" s="243" t="s">
        <v>663</v>
      </c>
      <c r="D1045" s="243" t="s">
        <v>4162</v>
      </c>
      <c r="E1045" s="247"/>
      <c r="F1045" s="25" t="s">
        <v>43</v>
      </c>
      <c r="G1045" s="26"/>
      <c r="H1045" s="27"/>
      <c r="I1045" s="27"/>
      <c r="J1045" s="29">
        <v>0</v>
      </c>
      <c r="K1045" s="190">
        <f>R1045+18</f>
        <v>1702</v>
      </c>
      <c r="L1045" s="27">
        <f>AA1045</f>
        <v>1706</v>
      </c>
      <c r="M1045" s="240" t="str">
        <f>CONCATENATE(LEFT(K1045,3),"0")</f>
        <v>1700</v>
      </c>
      <c r="N1045" s="240" t="str">
        <f>CONCATENATE(LEFT(L1045,3),"0")</f>
        <v>1700</v>
      </c>
      <c r="O1045" s="30"/>
      <c r="P1045" s="27">
        <v>0</v>
      </c>
      <c r="Q1045" s="27">
        <v>0</v>
      </c>
      <c r="R1045" s="28">
        <v>1684</v>
      </c>
      <c r="S1045" s="28">
        <v>1706</v>
      </c>
      <c r="T1045" s="35" t="s">
        <v>103</v>
      </c>
      <c r="U1045" s="104">
        <v>51.0167</v>
      </c>
      <c r="V1045" s="124">
        <v>4.4667000000000003</v>
      </c>
      <c r="W1045" s="32">
        <v>0</v>
      </c>
      <c r="X1045" s="33">
        <v>1</v>
      </c>
      <c r="Y1045" s="127">
        <v>0</v>
      </c>
      <c r="Z1045" s="133" t="str">
        <f>CONCATENATE(LEFT(AA1045,3),"0")</f>
        <v>1700</v>
      </c>
      <c r="AA1045" s="35">
        <v>1706</v>
      </c>
      <c r="AB1045" s="35">
        <v>1706</v>
      </c>
      <c r="AC1045" s="35" t="s">
        <v>63</v>
      </c>
      <c r="AD1045" s="35"/>
      <c r="AE1045" s="35"/>
      <c r="AF1045" s="35"/>
      <c r="AG1045" s="35"/>
      <c r="AH1045" s="35"/>
      <c r="AI1045" s="35"/>
      <c r="AJ1045" s="35"/>
      <c r="AK1045" s="35"/>
      <c r="AL1045" s="35"/>
      <c r="AM1045" s="35"/>
      <c r="AN1045" s="252" t="str">
        <f>AC1045</f>
        <v>Antwerp</v>
      </c>
      <c r="AO1045" s="38"/>
      <c r="AP1045" s="39"/>
      <c r="AQ1045" s="39"/>
      <c r="AR1045" s="39"/>
      <c r="AS1045" s="49"/>
      <c r="AT1045" s="253" t="s">
        <v>104</v>
      </c>
      <c r="AU1045" s="253" t="s">
        <v>660</v>
      </c>
      <c r="AV1045" s="26"/>
      <c r="AW1045" s="26"/>
      <c r="AX1045" s="253"/>
      <c r="AY1045" s="26">
        <v>1</v>
      </c>
      <c r="AZ1045" s="197">
        <f>IF(AND(K1045&lt;=1570,L1045&gt;=1540),1,0)</f>
        <v>0</v>
      </c>
      <c r="BA1045" s="197">
        <f>IF(AND(K1045&lt;=1608,L1045&gt;=1571),1,0)</f>
        <v>0</v>
      </c>
      <c r="BB1045" s="197">
        <f>IF(AND(K1045&lt;=1621,L1045&gt;=1609),1,0)</f>
        <v>0</v>
      </c>
      <c r="BC1045" s="197">
        <f>IF(AND(K1045&lt;=1648,L1045&gt;=1622),1,0)</f>
        <v>0</v>
      </c>
      <c r="BD1045" s="197">
        <f>IF(AND(K1045&lt;=1680,L1045&gt;=1649),1,0)</f>
        <v>0</v>
      </c>
      <c r="BE1045" s="189">
        <v>0</v>
      </c>
      <c r="BF1045" s="189">
        <v>0</v>
      </c>
      <c r="BG1045" s="189">
        <v>0</v>
      </c>
      <c r="BH1045" s="189">
        <v>0</v>
      </c>
      <c r="BI1045" s="189">
        <v>0</v>
      </c>
    </row>
    <row r="1046" spans="1:61" customFormat="1" ht="15">
      <c r="A1046" s="99" t="s">
        <v>664</v>
      </c>
      <c r="B1046" s="111" t="s">
        <v>3994</v>
      </c>
      <c r="C1046" s="243" t="s">
        <v>665</v>
      </c>
      <c r="D1046" s="243" t="s">
        <v>4162</v>
      </c>
      <c r="E1046" s="247">
        <v>1</v>
      </c>
      <c r="F1046" s="25" t="s">
        <v>43</v>
      </c>
      <c r="G1046" s="26"/>
      <c r="H1046" s="27">
        <v>1</v>
      </c>
      <c r="I1046" s="27"/>
      <c r="J1046" s="29">
        <v>1</v>
      </c>
      <c r="K1046" s="30">
        <v>1569</v>
      </c>
      <c r="L1046" s="30">
        <v>1575</v>
      </c>
      <c r="M1046" s="240" t="str">
        <f>CONCATENATE(LEFT(K1046,3),"0")</f>
        <v>1560</v>
      </c>
      <c r="N1046" s="240" t="str">
        <f>CONCATENATE(LEFT(L1046,3),"0")</f>
        <v>1570</v>
      </c>
      <c r="O1046" s="30">
        <f>L1046-K1046+1</f>
        <v>7</v>
      </c>
      <c r="P1046" s="27">
        <v>0</v>
      </c>
      <c r="Q1046" s="27">
        <v>0</v>
      </c>
      <c r="R1046" s="28"/>
      <c r="S1046" s="28"/>
      <c r="T1046" s="35" t="s">
        <v>103</v>
      </c>
      <c r="U1046" s="104">
        <v>51.0167</v>
      </c>
      <c r="V1046" s="124">
        <v>4.4667000000000003</v>
      </c>
      <c r="W1046" s="32">
        <v>0</v>
      </c>
      <c r="X1046" s="33">
        <v>0</v>
      </c>
      <c r="Y1046" s="127">
        <v>0</v>
      </c>
      <c r="Z1046" s="133"/>
      <c r="AA1046" s="35"/>
      <c r="AB1046" s="35"/>
      <c r="AC1046" s="35"/>
      <c r="AD1046" s="35"/>
      <c r="AE1046" s="35"/>
      <c r="AF1046" s="35"/>
      <c r="AG1046" s="35"/>
      <c r="AH1046" s="35"/>
      <c r="AI1046" s="35"/>
      <c r="AJ1046" s="35"/>
      <c r="AK1046" s="35"/>
      <c r="AL1046" s="35"/>
      <c r="AM1046" s="35"/>
      <c r="AN1046" s="127"/>
      <c r="AO1046" s="38"/>
      <c r="AP1046" s="39"/>
      <c r="AQ1046" s="39"/>
      <c r="AR1046" s="39"/>
      <c r="AS1046" s="49"/>
      <c r="AT1046" s="253"/>
      <c r="AU1046" s="253"/>
      <c r="AV1046" s="26"/>
      <c r="AW1046" s="26"/>
      <c r="AX1046" s="253" t="s">
        <v>40</v>
      </c>
      <c r="AY1046" s="26">
        <v>1</v>
      </c>
      <c r="AZ1046" s="197">
        <f>IF(AND(K1046&lt;=1570,L1046&gt;=1540),1,0)</f>
        <v>1</v>
      </c>
      <c r="BA1046" s="197">
        <f>IF(AND(K1046&lt;=1608,L1046&gt;=1571),1,0)</f>
        <v>1</v>
      </c>
      <c r="BB1046" s="197">
        <f>IF(AND(K1046&lt;=1621,L1046&gt;=1609),1,0)</f>
        <v>0</v>
      </c>
      <c r="BC1046" s="197">
        <f>IF(AND(K1046&lt;=1648,L1046&gt;=1622),1,0)</f>
        <v>0</v>
      </c>
      <c r="BD1046" s="197">
        <f>IF(AND(K1046&lt;=1680,L1046&gt;=1649),1,0)</f>
        <v>0</v>
      </c>
      <c r="BE1046" s="189">
        <v>0</v>
      </c>
      <c r="BF1046" s="189">
        <v>0</v>
      </c>
      <c r="BG1046" s="189">
        <v>0</v>
      </c>
      <c r="BH1046" s="189">
        <v>0</v>
      </c>
      <c r="BI1046" s="189">
        <v>0</v>
      </c>
    </row>
    <row r="1047" spans="1:61" customFormat="1" ht="15">
      <c r="A1047" s="99" t="s">
        <v>666</v>
      </c>
      <c r="B1047" s="111" t="s">
        <v>3994</v>
      </c>
      <c r="C1047" s="243" t="s">
        <v>667</v>
      </c>
      <c r="D1047" s="243" t="s">
        <v>4162</v>
      </c>
      <c r="E1047" s="247">
        <v>1</v>
      </c>
      <c r="F1047" s="25" t="s">
        <v>43</v>
      </c>
      <c r="G1047" s="26"/>
      <c r="H1047" s="27"/>
      <c r="I1047" s="27"/>
      <c r="J1047" s="29">
        <v>1</v>
      </c>
      <c r="K1047" s="28">
        <v>1570</v>
      </c>
      <c r="L1047" s="27">
        <v>1595</v>
      </c>
      <c r="M1047" s="240" t="str">
        <f>CONCATENATE(LEFT(K1047,3),"0")</f>
        <v>1570</v>
      </c>
      <c r="N1047" s="240" t="str">
        <f>CONCATENATE(LEFT(L1047,3),"0")</f>
        <v>1590</v>
      </c>
      <c r="O1047" s="30">
        <f>L1047-K1047+1</f>
        <v>26</v>
      </c>
      <c r="P1047" s="27">
        <v>0</v>
      </c>
      <c r="Q1047" s="27">
        <v>0</v>
      </c>
      <c r="R1047" s="28" t="s">
        <v>668</v>
      </c>
      <c r="S1047" s="28">
        <v>1595</v>
      </c>
      <c r="T1047" s="35" t="s">
        <v>103</v>
      </c>
      <c r="U1047" s="104">
        <v>51.0167</v>
      </c>
      <c r="V1047" s="124">
        <v>4.4667000000000003</v>
      </c>
      <c r="W1047" s="32">
        <v>0</v>
      </c>
      <c r="X1047" s="33">
        <v>0</v>
      </c>
      <c r="Y1047" s="127">
        <v>0</v>
      </c>
      <c r="Z1047" s="133"/>
      <c r="AA1047" s="35"/>
      <c r="AB1047" s="35"/>
      <c r="AC1047" s="35"/>
      <c r="AD1047" s="35"/>
      <c r="AE1047" s="35"/>
      <c r="AF1047" s="35"/>
      <c r="AG1047" s="35"/>
      <c r="AH1047" s="35"/>
      <c r="AI1047" s="35"/>
      <c r="AJ1047" s="35"/>
      <c r="AK1047" s="35"/>
      <c r="AL1047" s="35"/>
      <c r="AM1047" s="35"/>
      <c r="AN1047" s="127"/>
      <c r="AO1047" s="38"/>
      <c r="AP1047" s="39"/>
      <c r="AQ1047" s="39"/>
      <c r="AR1047" s="39"/>
      <c r="AS1047" s="49"/>
      <c r="AT1047" s="253"/>
      <c r="AU1047" s="253"/>
      <c r="AV1047" s="26"/>
      <c r="AW1047" s="26"/>
      <c r="AX1047" s="253" t="s">
        <v>40</v>
      </c>
      <c r="AY1047" s="26">
        <v>1</v>
      </c>
      <c r="AZ1047" s="197">
        <f>IF(AND(K1047&lt;=1570,L1047&gt;=1540),1,0)</f>
        <v>1</v>
      </c>
      <c r="BA1047" s="197">
        <f>IF(AND(K1047&lt;=1608,L1047&gt;=1571),1,0)</f>
        <v>1</v>
      </c>
      <c r="BB1047" s="197">
        <f>IF(AND(K1047&lt;=1621,L1047&gt;=1609),1,0)</f>
        <v>0</v>
      </c>
      <c r="BC1047" s="197">
        <f>IF(AND(K1047&lt;=1648,L1047&gt;=1622),1,0)</f>
        <v>0</v>
      </c>
      <c r="BD1047" s="197">
        <f>IF(AND(K1047&lt;=1680,L1047&gt;=1649),1,0)</f>
        <v>0</v>
      </c>
      <c r="BE1047" s="189">
        <v>0</v>
      </c>
      <c r="BF1047" s="189">
        <v>0</v>
      </c>
      <c r="BG1047" s="189">
        <v>0</v>
      </c>
      <c r="BH1047" s="189">
        <v>0</v>
      </c>
      <c r="BI1047" s="189">
        <v>0</v>
      </c>
    </row>
    <row r="1048" spans="1:61" customFormat="1" ht="15">
      <c r="A1048" s="99" t="s">
        <v>669</v>
      </c>
      <c r="B1048" s="111" t="s">
        <v>3994</v>
      </c>
      <c r="C1048" s="243" t="s">
        <v>670</v>
      </c>
      <c r="D1048" s="243" t="s">
        <v>4162</v>
      </c>
      <c r="E1048" s="247">
        <v>4</v>
      </c>
      <c r="F1048" s="25" t="s">
        <v>43</v>
      </c>
      <c r="G1048" s="25"/>
      <c r="H1048" s="27">
        <v>1</v>
      </c>
      <c r="I1048" s="27"/>
      <c r="J1048" s="29">
        <v>1</v>
      </c>
      <c r="K1048" s="28">
        <v>1546</v>
      </c>
      <c r="L1048" s="28">
        <v>1580</v>
      </c>
      <c r="M1048" s="240" t="str">
        <f>CONCATENATE(LEFT(K1048,3),"0")</f>
        <v>1540</v>
      </c>
      <c r="N1048" s="240" t="str">
        <f>CONCATENATE(LEFT(L1048,3),"0")</f>
        <v>1580</v>
      </c>
      <c r="O1048" s="30">
        <f>L1048-K1048+1</f>
        <v>35</v>
      </c>
      <c r="P1048" s="27">
        <v>0</v>
      </c>
      <c r="Q1048" s="27">
        <v>0</v>
      </c>
      <c r="R1048" s="28">
        <v>1527</v>
      </c>
      <c r="S1048" s="28">
        <v>1580</v>
      </c>
      <c r="T1048" s="35" t="s">
        <v>103</v>
      </c>
      <c r="U1048" s="104">
        <v>51.0167</v>
      </c>
      <c r="V1048" s="124">
        <v>4.4667000000000003</v>
      </c>
      <c r="W1048" s="32">
        <v>0</v>
      </c>
      <c r="X1048" s="33">
        <v>0</v>
      </c>
      <c r="Y1048" s="127">
        <v>0</v>
      </c>
      <c r="Z1048" s="133"/>
      <c r="AA1048" s="35"/>
      <c r="AB1048" s="35"/>
      <c r="AC1048" s="35"/>
      <c r="AD1048" s="35"/>
      <c r="AE1048" s="35"/>
      <c r="AF1048" s="35"/>
      <c r="AG1048" s="35"/>
      <c r="AH1048" s="35"/>
      <c r="AI1048" s="35"/>
      <c r="AJ1048" s="35"/>
      <c r="AK1048" s="35"/>
      <c r="AL1048" s="35"/>
      <c r="AM1048" s="35"/>
      <c r="AN1048" s="127"/>
      <c r="AO1048" s="38"/>
      <c r="AP1048" s="39"/>
      <c r="AQ1048" s="39"/>
      <c r="AR1048" s="39"/>
      <c r="AS1048" s="49"/>
      <c r="AT1048" s="253"/>
      <c r="AU1048" s="253"/>
      <c r="AV1048" s="26"/>
      <c r="AW1048" s="26"/>
      <c r="AX1048" s="253" t="s">
        <v>40</v>
      </c>
      <c r="AY1048" s="26">
        <v>1</v>
      </c>
      <c r="AZ1048" s="197">
        <f>IF(AND(K1048&lt;=1570,L1048&gt;=1540),1,0)</f>
        <v>1</v>
      </c>
      <c r="BA1048" s="197">
        <f>IF(AND(K1048&lt;=1608,L1048&gt;=1571),1,0)</f>
        <v>1</v>
      </c>
      <c r="BB1048" s="197">
        <f>IF(AND(K1048&lt;=1621,L1048&gt;=1609),1,0)</f>
        <v>0</v>
      </c>
      <c r="BC1048" s="197">
        <f>IF(AND(K1048&lt;=1648,L1048&gt;=1622),1,0)</f>
        <v>0</v>
      </c>
      <c r="BD1048" s="197">
        <f>IF(AND(K1048&lt;=1680,L1048&gt;=1649),1,0)</f>
        <v>0</v>
      </c>
      <c r="BE1048" s="189">
        <v>0</v>
      </c>
      <c r="BF1048" s="189">
        <v>0</v>
      </c>
      <c r="BG1048" s="189">
        <v>0</v>
      </c>
      <c r="BH1048" s="189">
        <v>0</v>
      </c>
      <c r="BI1048" s="189">
        <v>0</v>
      </c>
    </row>
    <row r="1049" spans="1:61" customFormat="1" ht="15">
      <c r="A1049" s="99" t="s">
        <v>671</v>
      </c>
      <c r="B1049" s="111" t="s">
        <v>3994</v>
      </c>
      <c r="C1049" s="243" t="s">
        <v>672</v>
      </c>
      <c r="D1049" s="243" t="s">
        <v>4162</v>
      </c>
      <c r="E1049" s="247"/>
      <c r="F1049" s="25" t="s">
        <v>43</v>
      </c>
      <c r="G1049" s="25"/>
      <c r="H1049" s="27">
        <v>1</v>
      </c>
      <c r="I1049" s="27"/>
      <c r="J1049" s="29">
        <v>0</v>
      </c>
      <c r="K1049" s="28">
        <v>1571</v>
      </c>
      <c r="L1049" s="28">
        <v>1595</v>
      </c>
      <c r="M1049" s="240" t="str">
        <f>CONCATENATE(LEFT(K1049,3),"0")</f>
        <v>1570</v>
      </c>
      <c r="N1049" s="240" t="str">
        <f>CONCATENATE(LEFT(L1049,3),"0")</f>
        <v>1590</v>
      </c>
      <c r="O1049" s="30">
        <f>L1049-K1049+1</f>
        <v>25</v>
      </c>
      <c r="P1049" s="27">
        <v>0</v>
      </c>
      <c r="Q1049" s="27">
        <v>0</v>
      </c>
      <c r="R1049" s="28" t="s">
        <v>39</v>
      </c>
      <c r="S1049" s="28">
        <v>1595</v>
      </c>
      <c r="T1049" s="35" t="s">
        <v>103</v>
      </c>
      <c r="U1049" s="104">
        <v>51.0167</v>
      </c>
      <c r="V1049" s="124">
        <v>4.4667000000000003</v>
      </c>
      <c r="W1049" s="32">
        <v>0</v>
      </c>
      <c r="X1049" s="33">
        <v>0</v>
      </c>
      <c r="Y1049" s="127">
        <v>0</v>
      </c>
      <c r="Z1049" s="133"/>
      <c r="AA1049" s="35"/>
      <c r="AB1049" s="35"/>
      <c r="AC1049" s="35"/>
      <c r="AD1049" s="35"/>
      <c r="AE1049" s="35"/>
      <c r="AF1049" s="35"/>
      <c r="AG1049" s="35"/>
      <c r="AH1049" s="35"/>
      <c r="AI1049" s="35"/>
      <c r="AJ1049" s="35"/>
      <c r="AK1049" s="35"/>
      <c r="AL1049" s="35"/>
      <c r="AM1049" s="35"/>
      <c r="AN1049" s="127"/>
      <c r="AO1049" s="38"/>
      <c r="AP1049" s="39"/>
      <c r="AQ1049" s="39"/>
      <c r="AR1049" s="39"/>
      <c r="AS1049" s="49"/>
      <c r="AT1049" s="253"/>
      <c r="AU1049" s="253"/>
      <c r="AV1049" s="26"/>
      <c r="AW1049" s="26"/>
      <c r="AX1049" s="253"/>
      <c r="AY1049" s="26">
        <v>1</v>
      </c>
      <c r="AZ1049" s="197">
        <f>IF(AND(K1049&lt;=1570,L1049&gt;=1540),1,0)</f>
        <v>0</v>
      </c>
      <c r="BA1049" s="197">
        <f>IF(AND(K1049&lt;=1608,L1049&gt;=1571),1,0)</f>
        <v>1</v>
      </c>
      <c r="BB1049" s="197">
        <f>IF(AND(K1049&lt;=1621,L1049&gt;=1609),1,0)</f>
        <v>0</v>
      </c>
      <c r="BC1049" s="197">
        <f>IF(AND(K1049&lt;=1648,L1049&gt;=1622),1,0)</f>
        <v>0</v>
      </c>
      <c r="BD1049" s="197">
        <f>IF(AND(K1049&lt;=1680,L1049&gt;=1649),1,0)</f>
        <v>0</v>
      </c>
      <c r="BE1049" s="189">
        <v>0</v>
      </c>
      <c r="BF1049" s="189">
        <v>0</v>
      </c>
      <c r="BG1049" s="189">
        <v>0</v>
      </c>
      <c r="BH1049" s="189">
        <v>0</v>
      </c>
      <c r="BI1049" s="189">
        <v>0</v>
      </c>
    </row>
    <row r="1050" spans="1:61" customFormat="1" ht="15">
      <c r="A1050" s="99" t="s">
        <v>673</v>
      </c>
      <c r="B1050" s="111" t="s">
        <v>2027</v>
      </c>
      <c r="C1050" s="243" t="s">
        <v>674</v>
      </c>
      <c r="D1050" s="243" t="s">
        <v>4162</v>
      </c>
      <c r="E1050" s="247">
        <v>1</v>
      </c>
      <c r="F1050" s="25" t="s">
        <v>43</v>
      </c>
      <c r="G1050" s="25"/>
      <c r="H1050" s="27">
        <v>1</v>
      </c>
      <c r="I1050" s="27"/>
      <c r="J1050" s="29">
        <v>1</v>
      </c>
      <c r="K1050" s="27">
        <v>1667</v>
      </c>
      <c r="L1050" s="28">
        <v>1682</v>
      </c>
      <c r="M1050" s="240" t="str">
        <f>CONCATENATE(LEFT(K1050,3),"0")</f>
        <v>1660</v>
      </c>
      <c r="N1050" s="240" t="str">
        <f>CONCATENATE(LEFT(L1050,3),"0")</f>
        <v>1680</v>
      </c>
      <c r="O1050" s="30">
        <f>L1050-K1050+1</f>
        <v>16</v>
      </c>
      <c r="P1050" s="27">
        <v>0</v>
      </c>
      <c r="Q1050" s="27">
        <v>0</v>
      </c>
      <c r="R1050" s="28">
        <v>1637</v>
      </c>
      <c r="S1050" s="28">
        <v>1682</v>
      </c>
      <c r="T1050" s="35" t="s">
        <v>103</v>
      </c>
      <c r="U1050" s="104">
        <v>51.0167</v>
      </c>
      <c r="V1050" s="124">
        <v>4.4667000000000003</v>
      </c>
      <c r="W1050" s="32">
        <v>0</v>
      </c>
      <c r="X1050" s="33">
        <v>1</v>
      </c>
      <c r="Y1050" s="127">
        <v>0</v>
      </c>
      <c r="Z1050" s="133" t="str">
        <f>CONCATENATE(LEFT(AA1050,3),"0")</f>
        <v>1660</v>
      </c>
      <c r="AA1050" s="35">
        <v>1666</v>
      </c>
      <c r="AB1050" s="35">
        <v>1667</v>
      </c>
      <c r="AC1050" s="35" t="s">
        <v>63</v>
      </c>
      <c r="AD1050" s="35">
        <v>1667</v>
      </c>
      <c r="AE1050" s="35">
        <v>1682</v>
      </c>
      <c r="AF1050" s="35" t="s">
        <v>103</v>
      </c>
      <c r="AG1050" s="35"/>
      <c r="AH1050" s="35"/>
      <c r="AI1050" s="35"/>
      <c r="AJ1050" s="35"/>
      <c r="AK1050" s="35"/>
      <c r="AL1050" s="35"/>
      <c r="AM1050" s="35"/>
      <c r="AN1050" s="252" t="str">
        <f>AF1050</f>
        <v>Mechelen</v>
      </c>
      <c r="AO1050" s="38"/>
      <c r="AP1050" s="39"/>
      <c r="AQ1050" s="39"/>
      <c r="AR1050" s="39"/>
      <c r="AS1050" s="49"/>
      <c r="AT1050" s="253"/>
      <c r="AU1050" s="253"/>
      <c r="AV1050" s="26"/>
      <c r="AW1050" s="26"/>
      <c r="AX1050" s="253" t="s">
        <v>40</v>
      </c>
      <c r="AY1050" s="26">
        <v>1</v>
      </c>
      <c r="AZ1050" s="197">
        <f>IF(AND(K1050&lt;=1570,L1050&gt;=1540),1,0)</f>
        <v>0</v>
      </c>
      <c r="BA1050" s="197">
        <f>IF(AND(K1050&lt;=1608,L1050&gt;=1571),1,0)</f>
        <v>0</v>
      </c>
      <c r="BB1050" s="197">
        <f>IF(AND(K1050&lt;=1621,L1050&gt;=1609),1,0)</f>
        <v>0</v>
      </c>
      <c r="BC1050" s="197">
        <f>IF(AND(K1050&lt;=1648,L1050&gt;=1622),1,0)</f>
        <v>0</v>
      </c>
      <c r="BD1050" s="197">
        <f>IF(AND(K1050&lt;=1680,L1050&gt;=1649),1,0)</f>
        <v>1</v>
      </c>
      <c r="BE1050" s="189">
        <v>0</v>
      </c>
      <c r="BF1050" s="189">
        <v>0</v>
      </c>
      <c r="BG1050" s="189">
        <v>0</v>
      </c>
      <c r="BH1050" s="189">
        <v>0</v>
      </c>
      <c r="BI1050" s="189">
        <v>1</v>
      </c>
    </row>
    <row r="1051" spans="1:61" customFormat="1" ht="15">
      <c r="A1051" s="99" t="s">
        <v>675</v>
      </c>
      <c r="B1051" s="111" t="s">
        <v>2027</v>
      </c>
      <c r="C1051" s="243" t="s">
        <v>676</v>
      </c>
      <c r="D1051" s="243" t="s">
        <v>4162</v>
      </c>
      <c r="E1051" s="247">
        <v>1</v>
      </c>
      <c r="F1051" s="25" t="s">
        <v>74</v>
      </c>
      <c r="G1051" s="26"/>
      <c r="H1051" s="27"/>
      <c r="I1051" s="27"/>
      <c r="J1051" s="29">
        <v>1</v>
      </c>
      <c r="K1051" s="30">
        <v>1609</v>
      </c>
      <c r="L1051" s="30">
        <v>1615</v>
      </c>
      <c r="M1051" s="240" t="str">
        <f>CONCATENATE(LEFT(K1051,3),"0")</f>
        <v>1600</v>
      </c>
      <c r="N1051" s="240" t="str">
        <f>CONCATENATE(LEFT(L1051,3),"0")</f>
        <v>1610</v>
      </c>
      <c r="O1051" s="30">
        <f>L1051-K1051+1</f>
        <v>7</v>
      </c>
      <c r="P1051" s="27">
        <v>0</v>
      </c>
      <c r="Q1051" s="27">
        <v>0</v>
      </c>
      <c r="R1051" s="28"/>
      <c r="S1051" s="28"/>
      <c r="T1051" s="35" t="s">
        <v>103</v>
      </c>
      <c r="U1051" s="104">
        <v>51.0167</v>
      </c>
      <c r="V1051" s="124">
        <v>4.4667000000000003</v>
      </c>
      <c r="W1051" s="32">
        <v>0</v>
      </c>
      <c r="X1051" s="33">
        <v>0</v>
      </c>
      <c r="Y1051" s="127">
        <v>0</v>
      </c>
      <c r="Z1051" s="133"/>
      <c r="AA1051" s="35"/>
      <c r="AB1051" s="35"/>
      <c r="AC1051" s="35"/>
      <c r="AD1051" s="35"/>
      <c r="AE1051" s="35"/>
      <c r="AF1051" s="35"/>
      <c r="AG1051" s="35"/>
      <c r="AH1051" s="35"/>
      <c r="AI1051" s="35"/>
      <c r="AJ1051" s="35"/>
      <c r="AK1051" s="35"/>
      <c r="AL1051" s="35"/>
      <c r="AM1051" s="35"/>
      <c r="AN1051" s="127"/>
      <c r="AO1051" s="38"/>
      <c r="AP1051" s="39"/>
      <c r="AQ1051" s="39"/>
      <c r="AR1051" s="39"/>
      <c r="AS1051" s="49"/>
      <c r="AT1051" s="253"/>
      <c r="AU1051" s="253"/>
      <c r="AV1051" s="26"/>
      <c r="AW1051" s="26"/>
      <c r="AX1051" s="253" t="s">
        <v>40</v>
      </c>
      <c r="AY1051" s="26">
        <v>1</v>
      </c>
      <c r="AZ1051" s="197">
        <f>IF(AND(K1051&lt;=1570,L1051&gt;=1540),1,0)</f>
        <v>0</v>
      </c>
      <c r="BA1051" s="197">
        <f>IF(AND(K1051&lt;=1608,L1051&gt;=1571),1,0)</f>
        <v>0</v>
      </c>
      <c r="BB1051" s="197">
        <f>IF(AND(K1051&lt;=1621,L1051&gt;=1609),1,0)</f>
        <v>1</v>
      </c>
      <c r="BC1051" s="197">
        <f>IF(AND(K1051&lt;=1648,L1051&gt;=1622),1,0)</f>
        <v>0</v>
      </c>
      <c r="BD1051" s="197">
        <f>IF(AND(K1051&lt;=1680,L1051&gt;=1649),1,0)</f>
        <v>0</v>
      </c>
      <c r="BE1051" s="189">
        <v>0</v>
      </c>
      <c r="BF1051" s="189">
        <v>0</v>
      </c>
      <c r="BG1051" s="189">
        <v>0</v>
      </c>
      <c r="BH1051" s="189">
        <v>0</v>
      </c>
      <c r="BI1051" s="189">
        <v>0</v>
      </c>
    </row>
    <row r="1052" spans="1:61" customFormat="1" ht="15">
      <c r="A1052" s="99" t="s">
        <v>677</v>
      </c>
      <c r="B1052" s="111" t="s">
        <v>3995</v>
      </c>
      <c r="C1052" s="243" t="s">
        <v>678</v>
      </c>
      <c r="D1052" s="243" t="s">
        <v>4162</v>
      </c>
      <c r="E1052" s="247">
        <v>1</v>
      </c>
      <c r="F1052" s="25" t="s">
        <v>74</v>
      </c>
      <c r="G1052" s="26"/>
      <c r="H1052" s="27"/>
      <c r="I1052" s="27"/>
      <c r="J1052" s="29">
        <v>1</v>
      </c>
      <c r="K1052" s="30">
        <v>1637</v>
      </c>
      <c r="L1052" s="30">
        <v>1643</v>
      </c>
      <c r="M1052" s="240" t="str">
        <f>CONCATENATE(LEFT(K1052,3),"0")</f>
        <v>1630</v>
      </c>
      <c r="N1052" s="240" t="str">
        <f>CONCATENATE(LEFT(L1052,3),"0")</f>
        <v>1640</v>
      </c>
      <c r="O1052" s="30">
        <f>L1052-K1052+1</f>
        <v>7</v>
      </c>
      <c r="P1052" s="27">
        <v>0</v>
      </c>
      <c r="Q1052" s="27">
        <v>0</v>
      </c>
      <c r="R1052" s="28"/>
      <c r="S1052" s="28"/>
      <c r="T1052" s="35" t="s">
        <v>103</v>
      </c>
      <c r="U1052" s="104">
        <v>51.0167</v>
      </c>
      <c r="V1052" s="124">
        <v>4.4667000000000003</v>
      </c>
      <c r="W1052" s="32">
        <v>0</v>
      </c>
      <c r="X1052" s="33">
        <v>0</v>
      </c>
      <c r="Y1052" s="127">
        <v>0</v>
      </c>
      <c r="Z1052" s="133"/>
      <c r="AA1052" s="35"/>
      <c r="AB1052" s="35"/>
      <c r="AC1052" s="35"/>
      <c r="AD1052" s="35"/>
      <c r="AE1052" s="35"/>
      <c r="AF1052" s="35"/>
      <c r="AG1052" s="35"/>
      <c r="AH1052" s="35"/>
      <c r="AI1052" s="35"/>
      <c r="AJ1052" s="35"/>
      <c r="AK1052" s="35"/>
      <c r="AL1052" s="35"/>
      <c r="AM1052" s="35"/>
      <c r="AN1052" s="127"/>
      <c r="AO1052" s="38"/>
      <c r="AP1052" s="39"/>
      <c r="AQ1052" s="39"/>
      <c r="AR1052" s="39"/>
      <c r="AS1052" s="49"/>
      <c r="AT1052" s="253"/>
      <c r="AU1052" s="253"/>
      <c r="AV1052" s="26"/>
      <c r="AW1052" s="26"/>
      <c r="AX1052" s="253" t="s">
        <v>40</v>
      </c>
      <c r="AY1052" s="26">
        <v>1</v>
      </c>
      <c r="AZ1052" s="197">
        <f>IF(AND(K1052&lt;=1570,L1052&gt;=1540),1,0)</f>
        <v>0</v>
      </c>
      <c r="BA1052" s="197">
        <f>IF(AND(K1052&lt;=1608,L1052&gt;=1571),1,0)</f>
        <v>0</v>
      </c>
      <c r="BB1052" s="197">
        <f>IF(AND(K1052&lt;=1621,L1052&gt;=1609),1,0)</f>
        <v>0</v>
      </c>
      <c r="BC1052" s="197">
        <f>IF(AND(K1052&lt;=1648,L1052&gt;=1622),1,0)</f>
        <v>1</v>
      </c>
      <c r="BD1052" s="197">
        <f>IF(AND(K1052&lt;=1680,L1052&gt;=1649),1,0)</f>
        <v>0</v>
      </c>
      <c r="BE1052" s="189">
        <v>0</v>
      </c>
      <c r="BF1052" s="189">
        <v>0</v>
      </c>
      <c r="BG1052" s="189">
        <v>0</v>
      </c>
      <c r="BH1052" s="189">
        <v>0</v>
      </c>
      <c r="BI1052" s="189">
        <v>0</v>
      </c>
    </row>
    <row r="1053" spans="1:61" customFormat="1" ht="15">
      <c r="A1053" s="99" t="s">
        <v>679</v>
      </c>
      <c r="B1053" s="111" t="s">
        <v>3996</v>
      </c>
      <c r="C1053" s="243" t="s">
        <v>680</v>
      </c>
      <c r="D1053" s="243" t="s">
        <v>4162</v>
      </c>
      <c r="E1053" s="247">
        <v>1</v>
      </c>
      <c r="F1053" s="25" t="s">
        <v>74</v>
      </c>
      <c r="G1053" s="26"/>
      <c r="H1053" s="27"/>
      <c r="I1053" s="27"/>
      <c r="J1053" s="29">
        <v>1</v>
      </c>
      <c r="K1053" s="30">
        <v>1593</v>
      </c>
      <c r="L1053" s="30">
        <v>1599</v>
      </c>
      <c r="M1053" s="240" t="str">
        <f>CONCATENATE(LEFT(K1053,3),"0")</f>
        <v>1590</v>
      </c>
      <c r="N1053" s="240" t="str">
        <f>CONCATENATE(LEFT(L1053,3),"0")</f>
        <v>1590</v>
      </c>
      <c r="O1053" s="30">
        <f>L1053-K1053+1</f>
        <v>7</v>
      </c>
      <c r="P1053" s="27">
        <v>0</v>
      </c>
      <c r="Q1053" s="27">
        <v>0</v>
      </c>
      <c r="R1053" s="28"/>
      <c r="S1053" s="28"/>
      <c r="T1053" s="35" t="s">
        <v>103</v>
      </c>
      <c r="U1053" s="104">
        <v>51.0167</v>
      </c>
      <c r="V1053" s="124">
        <v>4.4667000000000003</v>
      </c>
      <c r="W1053" s="32">
        <v>0</v>
      </c>
      <c r="X1053" s="33">
        <v>0</v>
      </c>
      <c r="Y1053" s="127">
        <v>0</v>
      </c>
      <c r="Z1053" s="133"/>
      <c r="AA1053" s="35"/>
      <c r="AB1053" s="35"/>
      <c r="AC1053" s="35"/>
      <c r="AD1053" s="35"/>
      <c r="AE1053" s="35"/>
      <c r="AF1053" s="35"/>
      <c r="AG1053" s="35"/>
      <c r="AH1053" s="35"/>
      <c r="AI1053" s="35"/>
      <c r="AJ1053" s="35"/>
      <c r="AK1053" s="35"/>
      <c r="AL1053" s="35"/>
      <c r="AM1053" s="35"/>
      <c r="AN1053" s="127"/>
      <c r="AO1053" s="38"/>
      <c r="AP1053" s="39"/>
      <c r="AQ1053" s="39"/>
      <c r="AR1053" s="39"/>
      <c r="AS1053" s="49"/>
      <c r="AT1053" s="253"/>
      <c r="AU1053" s="253"/>
      <c r="AV1053" s="26"/>
      <c r="AW1053" s="26"/>
      <c r="AX1053" s="253" t="s">
        <v>40</v>
      </c>
      <c r="AY1053" s="26">
        <v>1</v>
      </c>
      <c r="AZ1053" s="197">
        <f>IF(AND(K1053&lt;=1570,L1053&gt;=1540),1,0)</f>
        <v>0</v>
      </c>
      <c r="BA1053" s="197">
        <f>IF(AND(K1053&lt;=1608,L1053&gt;=1571),1,0)</f>
        <v>1</v>
      </c>
      <c r="BB1053" s="197">
        <f>IF(AND(K1053&lt;=1621,L1053&gt;=1609),1,0)</f>
        <v>0</v>
      </c>
      <c r="BC1053" s="197">
        <f>IF(AND(K1053&lt;=1648,L1053&gt;=1622),1,0)</f>
        <v>0</v>
      </c>
      <c r="BD1053" s="197">
        <f>IF(AND(K1053&lt;=1680,L1053&gt;=1649),1,0)</f>
        <v>0</v>
      </c>
      <c r="BE1053" s="189">
        <v>0</v>
      </c>
      <c r="BF1053" s="189">
        <v>0</v>
      </c>
      <c r="BG1053" s="189">
        <v>0</v>
      </c>
      <c r="BH1053" s="189">
        <v>0</v>
      </c>
      <c r="BI1053" s="189">
        <v>0</v>
      </c>
    </row>
    <row r="1054" spans="1:61" customFormat="1" ht="15">
      <c r="A1054" s="99" t="s">
        <v>681</v>
      </c>
      <c r="B1054" s="111" t="s">
        <v>3997</v>
      </c>
      <c r="C1054" s="243" t="s">
        <v>682</v>
      </c>
      <c r="D1054" s="243" t="s">
        <v>4162</v>
      </c>
      <c r="E1054" s="247"/>
      <c r="F1054" s="25" t="s">
        <v>43</v>
      </c>
      <c r="G1054" s="26"/>
      <c r="H1054" s="27"/>
      <c r="I1054" s="27"/>
      <c r="J1054" s="29">
        <v>0</v>
      </c>
      <c r="K1054" s="28">
        <v>1565</v>
      </c>
      <c r="L1054" s="28">
        <v>1597</v>
      </c>
      <c r="M1054" s="240" t="str">
        <f>CONCATENATE(LEFT(K1054,3),"0")</f>
        <v>1560</v>
      </c>
      <c r="N1054" s="240" t="str">
        <f>CONCATENATE(LEFT(L1054,3),"0")</f>
        <v>1590</v>
      </c>
      <c r="O1054" s="30">
        <f>L1054-K1054+1</f>
        <v>33</v>
      </c>
      <c r="P1054" s="27">
        <v>0</v>
      </c>
      <c r="Q1054" s="27">
        <v>0</v>
      </c>
      <c r="R1054" s="28"/>
      <c r="S1054" s="28"/>
      <c r="T1054" s="35" t="s">
        <v>103</v>
      </c>
      <c r="U1054" s="104">
        <v>51.0167</v>
      </c>
      <c r="V1054" s="124">
        <v>4.4667000000000003</v>
      </c>
      <c r="W1054" s="32">
        <v>0</v>
      </c>
      <c r="X1054" s="33">
        <v>0</v>
      </c>
      <c r="Y1054" s="127">
        <v>0</v>
      </c>
      <c r="Z1054" s="133"/>
      <c r="AA1054" s="35"/>
      <c r="AB1054" s="35"/>
      <c r="AC1054" s="35"/>
      <c r="AD1054" s="35"/>
      <c r="AE1054" s="35"/>
      <c r="AF1054" s="35"/>
      <c r="AG1054" s="35"/>
      <c r="AH1054" s="35"/>
      <c r="AI1054" s="35"/>
      <c r="AJ1054" s="35"/>
      <c r="AK1054" s="35"/>
      <c r="AL1054" s="35"/>
      <c r="AM1054" s="35"/>
      <c r="AN1054" s="127"/>
      <c r="AO1054" s="38"/>
      <c r="AP1054" s="39"/>
      <c r="AQ1054" s="39"/>
      <c r="AR1054" s="39"/>
      <c r="AS1054" s="49"/>
      <c r="AT1054" s="253"/>
      <c r="AU1054" s="253"/>
      <c r="AV1054" s="26"/>
      <c r="AW1054" s="26"/>
      <c r="AX1054" s="253" t="s">
        <v>683</v>
      </c>
      <c r="AY1054" s="26">
        <v>1</v>
      </c>
      <c r="AZ1054" s="197">
        <f>IF(AND(K1054&lt;=1570,L1054&gt;=1540),1,0)</f>
        <v>1</v>
      </c>
      <c r="BA1054" s="197">
        <f>IF(AND(K1054&lt;=1608,L1054&gt;=1571),1,0)</f>
        <v>1</v>
      </c>
      <c r="BB1054" s="197">
        <f>IF(AND(K1054&lt;=1621,L1054&gt;=1609),1,0)</f>
        <v>0</v>
      </c>
      <c r="BC1054" s="197">
        <f>IF(AND(K1054&lt;=1648,L1054&gt;=1622),1,0)</f>
        <v>0</v>
      </c>
      <c r="BD1054" s="197">
        <f>IF(AND(K1054&lt;=1680,L1054&gt;=1649),1,0)</f>
        <v>0</v>
      </c>
      <c r="BE1054" s="189">
        <v>0</v>
      </c>
      <c r="BF1054" s="189">
        <v>0</v>
      </c>
      <c r="BG1054" s="189">
        <v>0</v>
      </c>
      <c r="BH1054" s="189">
        <v>0</v>
      </c>
      <c r="BI1054" s="189">
        <v>0</v>
      </c>
    </row>
    <row r="1055" spans="1:61" customFormat="1" ht="15">
      <c r="A1055" s="99" t="s">
        <v>684</v>
      </c>
      <c r="B1055" s="111" t="s">
        <v>3997</v>
      </c>
      <c r="C1055" s="243" t="s">
        <v>685</v>
      </c>
      <c r="D1055" s="243" t="s">
        <v>4162</v>
      </c>
      <c r="E1055" s="247"/>
      <c r="F1055" s="25" t="s">
        <v>43</v>
      </c>
      <c r="G1055" s="26"/>
      <c r="H1055" s="27"/>
      <c r="I1055" s="27"/>
      <c r="J1055" s="29">
        <v>0</v>
      </c>
      <c r="K1055" s="28">
        <v>1507</v>
      </c>
      <c r="L1055" s="28">
        <v>1570</v>
      </c>
      <c r="M1055" s="240" t="str">
        <f>CONCATENATE(LEFT(K1055,3),"0")</f>
        <v>1500</v>
      </c>
      <c r="N1055" s="240" t="str">
        <f>CONCATENATE(LEFT(L1055,3),"0")</f>
        <v>1570</v>
      </c>
      <c r="O1055" s="30">
        <f>L1055-K1055+1</f>
        <v>64</v>
      </c>
      <c r="P1055" s="27">
        <v>0</v>
      </c>
      <c r="Q1055" s="27">
        <v>0</v>
      </c>
      <c r="R1055" s="28"/>
      <c r="S1055" s="28"/>
      <c r="T1055" s="35" t="s">
        <v>103</v>
      </c>
      <c r="U1055" s="104">
        <v>51.0167</v>
      </c>
      <c r="V1055" s="124">
        <v>4.4667000000000003</v>
      </c>
      <c r="W1055" s="32">
        <v>0</v>
      </c>
      <c r="X1055" s="33">
        <v>0</v>
      </c>
      <c r="Y1055" s="127">
        <v>0</v>
      </c>
      <c r="Z1055" s="133"/>
      <c r="AA1055" s="35"/>
      <c r="AB1055" s="35"/>
      <c r="AC1055" s="35"/>
      <c r="AD1055" s="35"/>
      <c r="AE1055" s="35"/>
      <c r="AF1055" s="35"/>
      <c r="AG1055" s="35"/>
      <c r="AH1055" s="35"/>
      <c r="AI1055" s="35"/>
      <c r="AJ1055" s="35"/>
      <c r="AK1055" s="35"/>
      <c r="AL1055" s="35"/>
      <c r="AM1055" s="35"/>
      <c r="AN1055" s="127"/>
      <c r="AO1055" s="38"/>
      <c r="AP1055" s="39"/>
      <c r="AQ1055" s="39"/>
      <c r="AR1055" s="39"/>
      <c r="AS1055" s="49"/>
      <c r="AT1055" s="253"/>
      <c r="AU1055" s="253"/>
      <c r="AV1055" s="26"/>
      <c r="AW1055" s="26"/>
      <c r="AX1055" s="253" t="s">
        <v>686</v>
      </c>
      <c r="AY1055" s="26">
        <v>1</v>
      </c>
      <c r="AZ1055" s="197">
        <f>IF(AND(K1055&lt;=1570,L1055&gt;=1540),1,0)</f>
        <v>1</v>
      </c>
      <c r="BA1055" s="197">
        <f>IF(AND(K1055&lt;=1608,L1055&gt;=1571),1,0)</f>
        <v>0</v>
      </c>
      <c r="BB1055" s="197">
        <f>IF(AND(K1055&lt;=1621,L1055&gt;=1609),1,0)</f>
        <v>0</v>
      </c>
      <c r="BC1055" s="197">
        <f>IF(AND(K1055&lt;=1648,L1055&gt;=1622),1,0)</f>
        <v>0</v>
      </c>
      <c r="BD1055" s="197">
        <f>IF(AND(K1055&lt;=1680,L1055&gt;=1649),1,0)</f>
        <v>0</v>
      </c>
      <c r="BE1055" s="189">
        <v>0</v>
      </c>
      <c r="BF1055" s="189">
        <v>0</v>
      </c>
      <c r="BG1055" s="189">
        <v>0</v>
      </c>
      <c r="BH1055" s="189">
        <v>0</v>
      </c>
      <c r="BI1055" s="189">
        <v>0</v>
      </c>
    </row>
    <row r="1056" spans="1:61" customFormat="1" ht="15">
      <c r="A1056" s="99" t="s">
        <v>687</v>
      </c>
      <c r="B1056" s="111" t="s">
        <v>3998</v>
      </c>
      <c r="C1056" s="243" t="s">
        <v>688</v>
      </c>
      <c r="D1056" s="243" t="s">
        <v>4162</v>
      </c>
      <c r="E1056" s="247">
        <v>1</v>
      </c>
      <c r="F1056" s="25" t="s">
        <v>223</v>
      </c>
      <c r="G1056" s="26"/>
      <c r="H1056" s="27"/>
      <c r="I1056" s="27"/>
      <c r="J1056" s="29">
        <v>1</v>
      </c>
      <c r="K1056" s="30">
        <v>1658</v>
      </c>
      <c r="L1056" s="30">
        <v>1664</v>
      </c>
      <c r="M1056" s="240" t="str">
        <f>CONCATENATE(LEFT(K1056,3),"0")</f>
        <v>1650</v>
      </c>
      <c r="N1056" s="240" t="str">
        <f>CONCATENATE(LEFT(L1056,3),"0")</f>
        <v>1660</v>
      </c>
      <c r="O1056" s="30">
        <f>L1056-K1056+1</f>
        <v>7</v>
      </c>
      <c r="P1056" s="27">
        <v>0</v>
      </c>
      <c r="Q1056" s="27">
        <v>0</v>
      </c>
      <c r="R1056" s="28"/>
      <c r="S1056" s="28"/>
      <c r="T1056" s="35" t="s">
        <v>103</v>
      </c>
      <c r="U1056" s="104">
        <v>51.0167</v>
      </c>
      <c r="V1056" s="124">
        <v>4.4667000000000003</v>
      </c>
      <c r="W1056" s="32">
        <v>0</v>
      </c>
      <c r="X1056" s="33">
        <v>0</v>
      </c>
      <c r="Y1056" s="127">
        <v>0</v>
      </c>
      <c r="Z1056" s="133"/>
      <c r="AA1056" s="35"/>
      <c r="AB1056" s="35"/>
      <c r="AC1056" s="35"/>
      <c r="AD1056" s="35"/>
      <c r="AE1056" s="35"/>
      <c r="AF1056" s="35"/>
      <c r="AG1056" s="35"/>
      <c r="AH1056" s="35"/>
      <c r="AI1056" s="35"/>
      <c r="AJ1056" s="35"/>
      <c r="AK1056" s="35"/>
      <c r="AL1056" s="35"/>
      <c r="AM1056" s="35"/>
      <c r="AN1056" s="127"/>
      <c r="AO1056" s="38"/>
      <c r="AP1056" s="39"/>
      <c r="AQ1056" s="39"/>
      <c r="AR1056" s="39"/>
      <c r="AS1056" s="49"/>
      <c r="AT1056" s="253"/>
      <c r="AU1056" s="253"/>
      <c r="AV1056" s="26"/>
      <c r="AW1056" s="26"/>
      <c r="AX1056" s="253" t="s">
        <v>40</v>
      </c>
      <c r="AY1056" s="26">
        <v>1</v>
      </c>
      <c r="AZ1056" s="197">
        <f>IF(AND(K1056&lt;=1570,L1056&gt;=1540),1,0)</f>
        <v>0</v>
      </c>
      <c r="BA1056" s="197">
        <f>IF(AND(K1056&lt;=1608,L1056&gt;=1571),1,0)</f>
        <v>0</v>
      </c>
      <c r="BB1056" s="197">
        <f>IF(AND(K1056&lt;=1621,L1056&gt;=1609),1,0)</f>
        <v>0</v>
      </c>
      <c r="BC1056" s="197">
        <f>IF(AND(K1056&lt;=1648,L1056&gt;=1622),1,0)</f>
        <v>0</v>
      </c>
      <c r="BD1056" s="197">
        <f>IF(AND(K1056&lt;=1680,L1056&gt;=1649),1,0)</f>
        <v>1</v>
      </c>
      <c r="BE1056" s="189">
        <v>0</v>
      </c>
      <c r="BF1056" s="189">
        <v>0</v>
      </c>
      <c r="BG1056" s="189">
        <v>0</v>
      </c>
      <c r="BH1056" s="189">
        <v>0</v>
      </c>
      <c r="BI1056" s="189">
        <v>0</v>
      </c>
    </row>
    <row r="1057" spans="1:61" customFormat="1" ht="15">
      <c r="A1057" s="99" t="s">
        <v>689</v>
      </c>
      <c r="B1057" s="111" t="s">
        <v>3999</v>
      </c>
      <c r="C1057" s="243" t="s">
        <v>690</v>
      </c>
      <c r="D1057" s="243" t="s">
        <v>4162</v>
      </c>
      <c r="E1057" s="247">
        <v>1</v>
      </c>
      <c r="F1057" s="25" t="s">
        <v>223</v>
      </c>
      <c r="G1057" s="26"/>
      <c r="H1057" s="27"/>
      <c r="I1057" s="27"/>
      <c r="J1057" s="29">
        <v>1</v>
      </c>
      <c r="K1057" s="30">
        <v>1655</v>
      </c>
      <c r="L1057" s="30">
        <v>1661</v>
      </c>
      <c r="M1057" s="240" t="str">
        <f>CONCATENATE(LEFT(K1057,3),"0")</f>
        <v>1650</v>
      </c>
      <c r="N1057" s="240" t="str">
        <f>CONCATENATE(LEFT(L1057,3),"0")</f>
        <v>1660</v>
      </c>
      <c r="O1057" s="30">
        <f>L1057-K1057+1</f>
        <v>7</v>
      </c>
      <c r="P1057" s="27">
        <v>0</v>
      </c>
      <c r="Q1057" s="27">
        <v>0</v>
      </c>
      <c r="R1057" s="28"/>
      <c r="S1057" s="28"/>
      <c r="T1057" s="35" t="s">
        <v>103</v>
      </c>
      <c r="U1057" s="104">
        <v>51.0167</v>
      </c>
      <c r="V1057" s="124">
        <v>4.4667000000000003</v>
      </c>
      <c r="W1057" s="32">
        <v>0</v>
      </c>
      <c r="X1057" s="33">
        <v>0</v>
      </c>
      <c r="Y1057" s="127">
        <v>0</v>
      </c>
      <c r="Z1057" s="133"/>
      <c r="AA1057" s="35"/>
      <c r="AB1057" s="35"/>
      <c r="AC1057" s="35"/>
      <c r="AD1057" s="35"/>
      <c r="AE1057" s="35"/>
      <c r="AF1057" s="35"/>
      <c r="AG1057" s="35"/>
      <c r="AH1057" s="35"/>
      <c r="AI1057" s="35"/>
      <c r="AJ1057" s="35"/>
      <c r="AK1057" s="35"/>
      <c r="AL1057" s="35"/>
      <c r="AM1057" s="35"/>
      <c r="AN1057" s="127"/>
      <c r="AO1057" s="38"/>
      <c r="AP1057" s="39"/>
      <c r="AQ1057" s="39"/>
      <c r="AR1057" s="39"/>
      <c r="AS1057" s="49"/>
      <c r="AT1057" s="253"/>
      <c r="AU1057" s="253"/>
      <c r="AV1057" s="26"/>
      <c r="AW1057" s="26"/>
      <c r="AX1057" s="253" t="s">
        <v>40</v>
      </c>
      <c r="AY1057" s="26">
        <v>1</v>
      </c>
      <c r="AZ1057" s="197">
        <f>IF(AND(K1057&lt;=1570,L1057&gt;=1540),1,0)</f>
        <v>0</v>
      </c>
      <c r="BA1057" s="197">
        <f>IF(AND(K1057&lt;=1608,L1057&gt;=1571),1,0)</f>
        <v>0</v>
      </c>
      <c r="BB1057" s="197">
        <f>IF(AND(K1057&lt;=1621,L1057&gt;=1609),1,0)</f>
        <v>0</v>
      </c>
      <c r="BC1057" s="197">
        <f>IF(AND(K1057&lt;=1648,L1057&gt;=1622),1,0)</f>
        <v>0</v>
      </c>
      <c r="BD1057" s="197">
        <f>IF(AND(K1057&lt;=1680,L1057&gt;=1649),1,0)</f>
        <v>1</v>
      </c>
      <c r="BE1057" s="189">
        <v>0</v>
      </c>
      <c r="BF1057" s="189">
        <v>0</v>
      </c>
      <c r="BG1057" s="189">
        <v>0</v>
      </c>
      <c r="BH1057" s="189">
        <v>0</v>
      </c>
      <c r="BI1057" s="189">
        <v>0</v>
      </c>
    </row>
    <row r="1058" spans="1:61" customFormat="1" ht="15">
      <c r="A1058" s="99" t="s">
        <v>691</v>
      </c>
      <c r="B1058" s="111" t="s">
        <v>4000</v>
      </c>
      <c r="C1058" s="243" t="s">
        <v>692</v>
      </c>
      <c r="D1058" s="243" t="s">
        <v>4162</v>
      </c>
      <c r="E1058" s="247"/>
      <c r="F1058" s="25" t="s">
        <v>43</v>
      </c>
      <c r="G1058" s="26"/>
      <c r="H1058" s="27"/>
      <c r="I1058" s="27"/>
      <c r="J1058" s="29">
        <v>0</v>
      </c>
      <c r="K1058" s="28">
        <v>1576</v>
      </c>
      <c r="L1058" s="27">
        <v>1594</v>
      </c>
      <c r="M1058" s="240" t="str">
        <f>CONCATENATE(LEFT(K1058,3),"0")</f>
        <v>1570</v>
      </c>
      <c r="N1058" s="240" t="str">
        <f>CONCATENATE(LEFT(L1058,3),"0")</f>
        <v>1590</v>
      </c>
      <c r="O1058" s="30">
        <f>L1058-K1058+1</f>
        <v>19</v>
      </c>
      <c r="P1058" s="27">
        <v>0</v>
      </c>
      <c r="Q1058" s="27">
        <v>0</v>
      </c>
      <c r="R1058" s="28"/>
      <c r="S1058" s="28">
        <v>1612</v>
      </c>
      <c r="T1058" s="35" t="s">
        <v>103</v>
      </c>
      <c r="U1058" s="104">
        <v>51.0167</v>
      </c>
      <c r="V1058" s="124">
        <v>4.4667000000000003</v>
      </c>
      <c r="W1058" s="32">
        <v>1</v>
      </c>
      <c r="X1058" s="33">
        <v>1</v>
      </c>
      <c r="Y1058" s="127">
        <v>0</v>
      </c>
      <c r="Z1058" s="133" t="str">
        <f>CONCATENATE(LEFT(AA1058,3),"0")</f>
        <v>1590</v>
      </c>
      <c r="AA1058" s="35">
        <v>1594</v>
      </c>
      <c r="AB1058" s="35">
        <v>1612</v>
      </c>
      <c r="AC1058" s="35" t="s">
        <v>51</v>
      </c>
      <c r="AD1058" s="35"/>
      <c r="AE1058" s="35"/>
      <c r="AF1058" s="35"/>
      <c r="AG1058" s="35"/>
      <c r="AH1058" s="35"/>
      <c r="AI1058" s="35"/>
      <c r="AJ1058" s="35"/>
      <c r="AK1058" s="35"/>
      <c r="AL1058" s="35"/>
      <c r="AM1058" s="35"/>
      <c r="AN1058" s="252" t="str">
        <f>AC1058</f>
        <v>Amsterdam</v>
      </c>
      <c r="AO1058" s="38"/>
      <c r="AP1058" s="39"/>
      <c r="AQ1058" s="39"/>
      <c r="AR1058" s="39"/>
      <c r="AS1058" s="49"/>
      <c r="AT1058" s="253"/>
      <c r="AU1058" s="253"/>
      <c r="AV1058" s="26"/>
      <c r="AW1058" s="26"/>
      <c r="AX1058" s="253"/>
      <c r="AY1058" s="26">
        <v>1</v>
      </c>
      <c r="AZ1058" s="197">
        <f>IF(AND(K1058&lt;=1570,L1058&gt;=1540),1,0)</f>
        <v>0</v>
      </c>
      <c r="BA1058" s="197">
        <f>IF(AND(K1058&lt;=1608,L1058&gt;=1571),1,0)</f>
        <v>1</v>
      </c>
      <c r="BB1058" s="197">
        <f>IF(AND(K1058&lt;=1621,L1058&gt;=1609),1,0)</f>
        <v>0</v>
      </c>
      <c r="BC1058" s="197">
        <f>IF(AND(K1058&lt;=1648,L1058&gt;=1622),1,0)</f>
        <v>0</v>
      </c>
      <c r="BD1058" s="197">
        <f>IF(AND(K1058&lt;=1680,L1058&gt;=1649),1,0)</f>
        <v>0</v>
      </c>
      <c r="BE1058" s="189">
        <v>0</v>
      </c>
      <c r="BF1058" s="189">
        <v>1</v>
      </c>
      <c r="BG1058" s="189">
        <v>0</v>
      </c>
      <c r="BH1058" s="189">
        <v>0</v>
      </c>
      <c r="BI1058" s="189">
        <v>0</v>
      </c>
    </row>
    <row r="1059" spans="1:61" customFormat="1" ht="15">
      <c r="A1059" s="99" t="s">
        <v>693</v>
      </c>
      <c r="B1059" s="111" t="s">
        <v>2539</v>
      </c>
      <c r="C1059" s="243" t="s">
        <v>694</v>
      </c>
      <c r="D1059" s="243" t="s">
        <v>4162</v>
      </c>
      <c r="E1059" s="247">
        <v>14</v>
      </c>
      <c r="F1059" s="50" t="s">
        <v>74</v>
      </c>
      <c r="G1059" s="51" t="s">
        <v>48</v>
      </c>
      <c r="H1059" s="52"/>
      <c r="I1059" s="52"/>
      <c r="J1059" s="29">
        <v>1</v>
      </c>
      <c r="K1059" s="30">
        <v>1632</v>
      </c>
      <c r="L1059" s="30">
        <v>1669</v>
      </c>
      <c r="M1059" s="240" t="str">
        <f>CONCATENATE(LEFT(K1059,3),"0")</f>
        <v>1630</v>
      </c>
      <c r="N1059" s="240" t="str">
        <f>CONCATENATE(LEFT(L1059,3),"0")</f>
        <v>1660</v>
      </c>
      <c r="O1059" s="30">
        <f>L1059-K1059+1</f>
        <v>38</v>
      </c>
      <c r="P1059" s="27">
        <v>0</v>
      </c>
      <c r="Q1059" s="27">
        <v>0</v>
      </c>
      <c r="R1059" s="28"/>
      <c r="S1059" s="28"/>
      <c r="T1059" s="35" t="s">
        <v>103</v>
      </c>
      <c r="U1059" s="104">
        <v>51.0167</v>
      </c>
      <c r="V1059" s="124">
        <v>4.4667000000000003</v>
      </c>
      <c r="W1059" s="32">
        <v>0</v>
      </c>
      <c r="X1059" s="33">
        <v>0</v>
      </c>
      <c r="Y1059" s="127">
        <v>0</v>
      </c>
      <c r="Z1059" s="133"/>
      <c r="AA1059" s="35"/>
      <c r="AB1059" s="35"/>
      <c r="AC1059" s="35"/>
      <c r="AD1059" s="35"/>
      <c r="AE1059" s="35"/>
      <c r="AF1059" s="35"/>
      <c r="AG1059" s="35"/>
      <c r="AH1059" s="35"/>
      <c r="AI1059" s="35"/>
      <c r="AJ1059" s="35"/>
      <c r="AK1059" s="35"/>
      <c r="AL1059" s="35"/>
      <c r="AM1059" s="35"/>
      <c r="AN1059" s="127"/>
      <c r="AO1059" s="38"/>
      <c r="AP1059" s="39"/>
      <c r="AQ1059" s="39"/>
      <c r="AR1059" s="39"/>
      <c r="AS1059" s="49"/>
      <c r="AT1059" s="253"/>
      <c r="AU1059" s="253"/>
      <c r="AV1059" s="26"/>
      <c r="AW1059" s="26"/>
      <c r="AX1059" s="253" t="s">
        <v>695</v>
      </c>
      <c r="AY1059" s="26">
        <v>1</v>
      </c>
      <c r="AZ1059" s="197">
        <f>IF(AND(K1059&lt;=1570,L1059&gt;=1540),1,0)</f>
        <v>0</v>
      </c>
      <c r="BA1059" s="197">
        <f>IF(AND(K1059&lt;=1608,L1059&gt;=1571),1,0)</f>
        <v>0</v>
      </c>
      <c r="BB1059" s="197">
        <f>IF(AND(K1059&lt;=1621,L1059&gt;=1609),1,0)</f>
        <v>0</v>
      </c>
      <c r="BC1059" s="197">
        <f>IF(AND(K1059&lt;=1648,L1059&gt;=1622),1,0)</f>
        <v>1</v>
      </c>
      <c r="BD1059" s="197">
        <f>IF(AND(K1059&lt;=1680,L1059&gt;=1649),1,0)</f>
        <v>1</v>
      </c>
      <c r="BE1059" s="189">
        <v>0</v>
      </c>
      <c r="BF1059" s="189">
        <v>0</v>
      </c>
      <c r="BG1059" s="189">
        <v>0</v>
      </c>
      <c r="BH1059" s="189">
        <v>0</v>
      </c>
      <c r="BI1059" s="189">
        <v>0</v>
      </c>
    </row>
    <row r="1060" spans="1:61" customFormat="1" ht="15">
      <c r="A1060" s="99" t="s">
        <v>696</v>
      </c>
      <c r="B1060" s="111" t="s">
        <v>2539</v>
      </c>
      <c r="C1060" s="243" t="s">
        <v>697</v>
      </c>
      <c r="D1060" s="243" t="s">
        <v>4162</v>
      </c>
      <c r="E1060" s="247">
        <v>1</v>
      </c>
      <c r="F1060" s="25" t="s">
        <v>74</v>
      </c>
      <c r="G1060" s="26"/>
      <c r="H1060" s="27"/>
      <c r="I1060" s="27"/>
      <c r="J1060" s="29">
        <v>1</v>
      </c>
      <c r="K1060" s="30">
        <v>1670</v>
      </c>
      <c r="L1060" s="30">
        <v>1676</v>
      </c>
      <c r="M1060" s="240" t="str">
        <f>CONCATENATE(LEFT(K1060,3),"0")</f>
        <v>1670</v>
      </c>
      <c r="N1060" s="240" t="str">
        <f>CONCATENATE(LEFT(L1060,3),"0")</f>
        <v>1670</v>
      </c>
      <c r="O1060" s="30">
        <f>L1060-K1060+1</f>
        <v>7</v>
      </c>
      <c r="P1060" s="27">
        <v>0</v>
      </c>
      <c r="Q1060" s="27">
        <v>0</v>
      </c>
      <c r="R1060" s="28"/>
      <c r="S1060" s="28"/>
      <c r="T1060" s="35" t="s">
        <v>103</v>
      </c>
      <c r="U1060" s="104">
        <v>51.0167</v>
      </c>
      <c r="V1060" s="124">
        <v>4.4667000000000003</v>
      </c>
      <c r="W1060" s="32">
        <v>0</v>
      </c>
      <c r="X1060" s="33">
        <v>0</v>
      </c>
      <c r="Y1060" s="127">
        <v>0</v>
      </c>
      <c r="Z1060" s="133"/>
      <c r="AA1060" s="35"/>
      <c r="AB1060" s="35"/>
      <c r="AC1060" s="35"/>
      <c r="AD1060" s="35"/>
      <c r="AE1060" s="35"/>
      <c r="AF1060" s="35"/>
      <c r="AG1060" s="35"/>
      <c r="AH1060" s="35"/>
      <c r="AI1060" s="35"/>
      <c r="AJ1060" s="35"/>
      <c r="AK1060" s="35"/>
      <c r="AL1060" s="35"/>
      <c r="AM1060" s="35"/>
      <c r="AN1060" s="127"/>
      <c r="AO1060" s="38"/>
      <c r="AP1060" s="39"/>
      <c r="AQ1060" s="39"/>
      <c r="AR1060" s="39"/>
      <c r="AS1060" s="49"/>
      <c r="AT1060" s="253"/>
      <c r="AU1060" s="253"/>
      <c r="AV1060" s="26"/>
      <c r="AW1060" s="26"/>
      <c r="AX1060" s="253" t="s">
        <v>40</v>
      </c>
      <c r="AY1060" s="26">
        <v>1</v>
      </c>
      <c r="AZ1060" s="197">
        <f>IF(AND(K1060&lt;=1570,L1060&gt;=1540),1,0)</f>
        <v>0</v>
      </c>
      <c r="BA1060" s="197">
        <f>IF(AND(K1060&lt;=1608,L1060&gt;=1571),1,0)</f>
        <v>0</v>
      </c>
      <c r="BB1060" s="197">
        <f>IF(AND(K1060&lt;=1621,L1060&gt;=1609),1,0)</f>
        <v>0</v>
      </c>
      <c r="BC1060" s="197">
        <f>IF(AND(K1060&lt;=1648,L1060&gt;=1622),1,0)</f>
        <v>0</v>
      </c>
      <c r="BD1060" s="197">
        <f>IF(AND(K1060&lt;=1680,L1060&gt;=1649),1,0)</f>
        <v>1</v>
      </c>
      <c r="BE1060" s="189">
        <v>0</v>
      </c>
      <c r="BF1060" s="189">
        <v>0</v>
      </c>
      <c r="BG1060" s="189">
        <v>0</v>
      </c>
      <c r="BH1060" s="189">
        <v>0</v>
      </c>
      <c r="BI1060" s="189">
        <v>0</v>
      </c>
    </row>
    <row r="1061" spans="1:61" customFormat="1" ht="15">
      <c r="A1061" s="99" t="s">
        <v>698</v>
      </c>
      <c r="B1061" s="111" t="s">
        <v>4001</v>
      </c>
      <c r="C1061" s="243" t="s">
        <v>699</v>
      </c>
      <c r="D1061" s="243" t="s">
        <v>4162</v>
      </c>
      <c r="E1061" s="247">
        <v>2</v>
      </c>
      <c r="F1061" s="25" t="s">
        <v>43</v>
      </c>
      <c r="G1061" s="26"/>
      <c r="H1061" s="27"/>
      <c r="I1061" s="27"/>
      <c r="J1061" s="29">
        <v>1</v>
      </c>
      <c r="K1061" s="30">
        <v>1583</v>
      </c>
      <c r="L1061" s="30">
        <v>1591</v>
      </c>
      <c r="M1061" s="240" t="str">
        <f>CONCATENATE(LEFT(K1061,3),"0")</f>
        <v>1580</v>
      </c>
      <c r="N1061" s="240" t="str">
        <f>CONCATENATE(LEFT(L1061,3),"0")</f>
        <v>1590</v>
      </c>
      <c r="O1061" s="30">
        <f>L1061-K1061+1</f>
        <v>9</v>
      </c>
      <c r="P1061" s="27">
        <v>0</v>
      </c>
      <c r="Q1061" s="27">
        <v>0</v>
      </c>
      <c r="R1061" s="28"/>
      <c r="S1061" s="28"/>
      <c r="T1061" s="35" t="s">
        <v>103</v>
      </c>
      <c r="U1061" s="104">
        <v>51.0167</v>
      </c>
      <c r="V1061" s="124">
        <v>4.4667000000000003</v>
      </c>
      <c r="W1061" s="32">
        <v>0</v>
      </c>
      <c r="X1061" s="33">
        <v>0</v>
      </c>
      <c r="Y1061" s="127">
        <v>0</v>
      </c>
      <c r="Z1061" s="133"/>
      <c r="AA1061" s="35"/>
      <c r="AB1061" s="35"/>
      <c r="AC1061" s="35"/>
      <c r="AD1061" s="35"/>
      <c r="AE1061" s="35"/>
      <c r="AF1061" s="35"/>
      <c r="AG1061" s="35"/>
      <c r="AH1061" s="35"/>
      <c r="AI1061" s="35"/>
      <c r="AJ1061" s="35"/>
      <c r="AK1061" s="35"/>
      <c r="AL1061" s="35"/>
      <c r="AM1061" s="35"/>
      <c r="AN1061" s="127"/>
      <c r="AO1061" s="38"/>
      <c r="AP1061" s="39"/>
      <c r="AQ1061" s="39"/>
      <c r="AR1061" s="39"/>
      <c r="AS1061" s="49"/>
      <c r="AT1061" s="253"/>
      <c r="AU1061" s="253"/>
      <c r="AV1061" s="26"/>
      <c r="AW1061" s="26"/>
      <c r="AX1061" s="253" t="s">
        <v>40</v>
      </c>
      <c r="AY1061" s="26">
        <v>1</v>
      </c>
      <c r="AZ1061" s="197">
        <f>IF(AND(K1061&lt;=1570,L1061&gt;=1540),1,0)</f>
        <v>0</v>
      </c>
      <c r="BA1061" s="197">
        <f>IF(AND(K1061&lt;=1608,L1061&gt;=1571),1,0)</f>
        <v>1</v>
      </c>
      <c r="BB1061" s="197">
        <f>IF(AND(K1061&lt;=1621,L1061&gt;=1609),1,0)</f>
        <v>0</v>
      </c>
      <c r="BC1061" s="197">
        <f>IF(AND(K1061&lt;=1648,L1061&gt;=1622),1,0)</f>
        <v>0</v>
      </c>
      <c r="BD1061" s="197">
        <f>IF(AND(K1061&lt;=1680,L1061&gt;=1649),1,0)</f>
        <v>0</v>
      </c>
      <c r="BE1061" s="189">
        <v>0</v>
      </c>
      <c r="BF1061" s="189">
        <v>0</v>
      </c>
      <c r="BG1061" s="189">
        <v>0</v>
      </c>
      <c r="BH1061" s="189">
        <v>0</v>
      </c>
      <c r="BI1061" s="189">
        <v>0</v>
      </c>
    </row>
    <row r="1062" spans="1:61" customFormat="1" ht="15">
      <c r="A1062" s="99" t="s">
        <v>700</v>
      </c>
      <c r="B1062" s="111" t="s">
        <v>4001</v>
      </c>
      <c r="C1062" s="243" t="s">
        <v>701</v>
      </c>
      <c r="D1062" s="243" t="s">
        <v>4162</v>
      </c>
      <c r="E1062" s="247"/>
      <c r="F1062" s="25" t="s">
        <v>43</v>
      </c>
      <c r="G1062" s="26"/>
      <c r="H1062" s="27"/>
      <c r="I1062" s="27"/>
      <c r="J1062" s="29">
        <v>0</v>
      </c>
      <c r="K1062" s="28">
        <v>1549</v>
      </c>
      <c r="L1062" s="196">
        <f>K1062+18</f>
        <v>1567</v>
      </c>
      <c r="M1062" s="240" t="str">
        <f>CONCATENATE(LEFT(K1062,3),"0")</f>
        <v>1540</v>
      </c>
      <c r="N1062" s="240" t="str">
        <f>CONCATENATE(LEFT(L1062,3),"0")</f>
        <v>1560</v>
      </c>
      <c r="O1062" s="30"/>
      <c r="P1062" s="27">
        <v>0</v>
      </c>
      <c r="Q1062" s="27">
        <v>0</v>
      </c>
      <c r="R1062" s="28"/>
      <c r="S1062" s="28"/>
      <c r="T1062" s="35" t="s">
        <v>103</v>
      </c>
      <c r="U1062" s="104">
        <v>51.0167</v>
      </c>
      <c r="V1062" s="124">
        <v>4.4667000000000003</v>
      </c>
      <c r="W1062" s="32">
        <v>0</v>
      </c>
      <c r="X1062" s="33">
        <v>0</v>
      </c>
      <c r="Y1062" s="127">
        <v>0</v>
      </c>
      <c r="Z1062" s="133"/>
      <c r="AA1062" s="35"/>
      <c r="AB1062" s="35"/>
      <c r="AC1062" s="35"/>
      <c r="AD1062" s="35"/>
      <c r="AE1062" s="35"/>
      <c r="AF1062" s="35"/>
      <c r="AG1062" s="35"/>
      <c r="AH1062" s="35"/>
      <c r="AI1062" s="35"/>
      <c r="AJ1062" s="35"/>
      <c r="AK1062" s="35"/>
      <c r="AL1062" s="35"/>
      <c r="AM1062" s="35"/>
      <c r="AN1062" s="127"/>
      <c r="AO1062" s="38"/>
      <c r="AP1062" s="39"/>
      <c r="AQ1062" s="39"/>
      <c r="AR1062" s="39"/>
      <c r="AS1062" s="49"/>
      <c r="AT1062" s="253"/>
      <c r="AU1062" s="253"/>
      <c r="AV1062" s="26"/>
      <c r="AW1062" s="26"/>
      <c r="AX1062" s="253" t="s">
        <v>702</v>
      </c>
      <c r="AY1062" s="26">
        <v>1</v>
      </c>
      <c r="AZ1062" s="197">
        <f>IF(AND(K1062&lt;=1570,L1062&gt;=1540),1,0)</f>
        <v>1</v>
      </c>
      <c r="BA1062" s="197">
        <f>IF(AND(K1062&lt;=1608,L1062&gt;=1571),1,0)</f>
        <v>0</v>
      </c>
      <c r="BB1062" s="197">
        <f>IF(AND(K1062&lt;=1621,L1062&gt;=1609),1,0)</f>
        <v>0</v>
      </c>
      <c r="BC1062" s="197">
        <f>IF(AND(K1062&lt;=1648,L1062&gt;=1622),1,0)</f>
        <v>0</v>
      </c>
      <c r="BD1062" s="197">
        <f>IF(AND(K1062&lt;=1680,L1062&gt;=1649),1,0)</f>
        <v>0</v>
      </c>
      <c r="BE1062" s="189">
        <v>0</v>
      </c>
      <c r="BF1062" s="189">
        <v>0</v>
      </c>
      <c r="BG1062" s="189">
        <v>0</v>
      </c>
      <c r="BH1062" s="189">
        <v>0</v>
      </c>
      <c r="BI1062" s="189">
        <v>0</v>
      </c>
    </row>
    <row r="1063" spans="1:61" customFormat="1" ht="15">
      <c r="A1063" s="99" t="s">
        <v>703</v>
      </c>
      <c r="B1063" s="111" t="s">
        <v>4002</v>
      </c>
      <c r="C1063" s="243" t="s">
        <v>704</v>
      </c>
      <c r="D1063" s="243" t="s">
        <v>4162</v>
      </c>
      <c r="E1063" s="247">
        <v>2</v>
      </c>
      <c r="F1063" s="25" t="s">
        <v>74</v>
      </c>
      <c r="G1063" s="26"/>
      <c r="H1063" s="27"/>
      <c r="I1063" s="27"/>
      <c r="J1063" s="29">
        <v>1</v>
      </c>
      <c r="K1063" s="30">
        <v>1660</v>
      </c>
      <c r="L1063" s="30">
        <v>1673</v>
      </c>
      <c r="M1063" s="240" t="str">
        <f>CONCATENATE(LEFT(K1063,3),"0")</f>
        <v>1660</v>
      </c>
      <c r="N1063" s="240" t="str">
        <f>CONCATENATE(LEFT(L1063,3),"0")</f>
        <v>1670</v>
      </c>
      <c r="O1063" s="30">
        <f>L1063-K1063+1</f>
        <v>14</v>
      </c>
      <c r="P1063" s="27">
        <v>0</v>
      </c>
      <c r="Q1063" s="27">
        <v>0</v>
      </c>
      <c r="R1063" s="28"/>
      <c r="S1063" s="28"/>
      <c r="T1063" s="35" t="s">
        <v>103</v>
      </c>
      <c r="U1063" s="104">
        <v>51.0167</v>
      </c>
      <c r="V1063" s="124">
        <v>4.4667000000000003</v>
      </c>
      <c r="W1063" s="32">
        <v>0</v>
      </c>
      <c r="X1063" s="33">
        <v>0</v>
      </c>
      <c r="Y1063" s="127">
        <v>0</v>
      </c>
      <c r="Z1063" s="133"/>
      <c r="AA1063" s="35"/>
      <c r="AB1063" s="35"/>
      <c r="AC1063" s="35"/>
      <c r="AD1063" s="35"/>
      <c r="AE1063" s="35"/>
      <c r="AF1063" s="35"/>
      <c r="AG1063" s="35"/>
      <c r="AH1063" s="35"/>
      <c r="AI1063" s="35"/>
      <c r="AJ1063" s="35"/>
      <c r="AK1063" s="35"/>
      <c r="AL1063" s="35"/>
      <c r="AM1063" s="35"/>
      <c r="AN1063" s="127"/>
      <c r="AO1063" s="38"/>
      <c r="AP1063" s="39"/>
      <c r="AQ1063" s="39"/>
      <c r="AR1063" s="39"/>
      <c r="AS1063" s="49"/>
      <c r="AT1063" s="253"/>
      <c r="AU1063" s="253"/>
      <c r="AV1063" s="26"/>
      <c r="AW1063" s="26"/>
      <c r="AX1063" s="253" t="s">
        <v>40</v>
      </c>
      <c r="AY1063" s="26">
        <v>1</v>
      </c>
      <c r="AZ1063" s="197">
        <f>IF(AND(K1063&lt;=1570,L1063&gt;=1540),1,0)</f>
        <v>0</v>
      </c>
      <c r="BA1063" s="197">
        <f>IF(AND(K1063&lt;=1608,L1063&gt;=1571),1,0)</f>
        <v>0</v>
      </c>
      <c r="BB1063" s="197">
        <f>IF(AND(K1063&lt;=1621,L1063&gt;=1609),1,0)</f>
        <v>0</v>
      </c>
      <c r="BC1063" s="197">
        <f>IF(AND(K1063&lt;=1648,L1063&gt;=1622),1,0)</f>
        <v>0</v>
      </c>
      <c r="BD1063" s="197">
        <f>IF(AND(K1063&lt;=1680,L1063&gt;=1649),1,0)</f>
        <v>1</v>
      </c>
      <c r="BE1063" s="189">
        <v>0</v>
      </c>
      <c r="BF1063" s="189">
        <v>0</v>
      </c>
      <c r="BG1063" s="189">
        <v>0</v>
      </c>
      <c r="BH1063" s="189">
        <v>0</v>
      </c>
      <c r="BI1063" s="189">
        <v>0</v>
      </c>
    </row>
    <row r="1064" spans="1:61" customFormat="1" ht="15">
      <c r="A1064" s="99" t="s">
        <v>705</v>
      </c>
      <c r="B1064" s="111" t="s">
        <v>2779</v>
      </c>
      <c r="C1064" s="243" t="s">
        <v>706</v>
      </c>
      <c r="D1064" s="243" t="s">
        <v>4162</v>
      </c>
      <c r="E1064" s="247">
        <v>8</v>
      </c>
      <c r="F1064" s="25" t="s">
        <v>74</v>
      </c>
      <c r="G1064" s="26"/>
      <c r="H1064" s="27"/>
      <c r="I1064" s="27"/>
      <c r="J1064" s="29">
        <v>1</v>
      </c>
      <c r="K1064" s="30">
        <v>1661</v>
      </c>
      <c r="L1064" s="30">
        <v>1689</v>
      </c>
      <c r="M1064" s="240" t="str">
        <f>CONCATENATE(LEFT(K1064,3),"0")</f>
        <v>1660</v>
      </c>
      <c r="N1064" s="240" t="str">
        <f>CONCATENATE(LEFT(L1064,3),"0")</f>
        <v>1680</v>
      </c>
      <c r="O1064" s="30">
        <f>L1064-K1064+1</f>
        <v>29</v>
      </c>
      <c r="P1064" s="27">
        <v>0</v>
      </c>
      <c r="Q1064" s="27">
        <v>0</v>
      </c>
      <c r="R1064" s="28"/>
      <c r="S1064" s="28"/>
      <c r="T1064" s="35" t="s">
        <v>103</v>
      </c>
      <c r="U1064" s="104">
        <v>51.0167</v>
      </c>
      <c r="V1064" s="124">
        <v>4.4667000000000003</v>
      </c>
      <c r="W1064" s="32">
        <v>0</v>
      </c>
      <c r="X1064" s="33">
        <v>0</v>
      </c>
      <c r="Y1064" s="127">
        <v>0</v>
      </c>
      <c r="Z1064" s="133"/>
      <c r="AA1064" s="35"/>
      <c r="AB1064" s="35"/>
      <c r="AC1064" s="35"/>
      <c r="AD1064" s="35"/>
      <c r="AE1064" s="35"/>
      <c r="AF1064" s="35"/>
      <c r="AG1064" s="35"/>
      <c r="AH1064" s="35"/>
      <c r="AI1064" s="35"/>
      <c r="AJ1064" s="35"/>
      <c r="AK1064" s="35"/>
      <c r="AL1064" s="35"/>
      <c r="AM1064" s="35"/>
      <c r="AN1064" s="127"/>
      <c r="AO1064" s="38"/>
      <c r="AP1064" s="39"/>
      <c r="AQ1064" s="39"/>
      <c r="AR1064" s="39"/>
      <c r="AS1064" s="49"/>
      <c r="AT1064" s="253"/>
      <c r="AU1064" s="253"/>
      <c r="AV1064" s="26"/>
      <c r="AW1064" s="26"/>
      <c r="AX1064" s="253" t="s">
        <v>40</v>
      </c>
      <c r="AY1064" s="26">
        <v>1</v>
      </c>
      <c r="AZ1064" s="197">
        <f>IF(AND(K1064&lt;=1570,L1064&gt;=1540),1,0)</f>
        <v>0</v>
      </c>
      <c r="BA1064" s="197">
        <f>IF(AND(K1064&lt;=1608,L1064&gt;=1571),1,0)</f>
        <v>0</v>
      </c>
      <c r="BB1064" s="197">
        <f>IF(AND(K1064&lt;=1621,L1064&gt;=1609),1,0)</f>
        <v>0</v>
      </c>
      <c r="BC1064" s="197">
        <f>IF(AND(K1064&lt;=1648,L1064&gt;=1622),1,0)</f>
        <v>0</v>
      </c>
      <c r="BD1064" s="197">
        <f>IF(AND(K1064&lt;=1680,L1064&gt;=1649),1,0)</f>
        <v>1</v>
      </c>
      <c r="BE1064" s="189">
        <v>0</v>
      </c>
      <c r="BF1064" s="189">
        <v>0</v>
      </c>
      <c r="BG1064" s="189">
        <v>0</v>
      </c>
      <c r="BH1064" s="189">
        <v>0</v>
      </c>
      <c r="BI1064" s="189">
        <v>0</v>
      </c>
    </row>
    <row r="1065" spans="1:61" customFormat="1" ht="15">
      <c r="A1065" s="99" t="s">
        <v>707</v>
      </c>
      <c r="B1065" s="111" t="s">
        <v>2779</v>
      </c>
      <c r="C1065" s="243" t="s">
        <v>708</v>
      </c>
      <c r="D1065" s="243" t="s">
        <v>4162</v>
      </c>
      <c r="E1065" s="247">
        <v>2</v>
      </c>
      <c r="F1065" s="25" t="s">
        <v>74</v>
      </c>
      <c r="G1065" s="26"/>
      <c r="H1065" s="27"/>
      <c r="I1065" s="27"/>
      <c r="J1065" s="29">
        <v>1</v>
      </c>
      <c r="K1065" s="30">
        <v>1629</v>
      </c>
      <c r="L1065" s="30">
        <v>1639</v>
      </c>
      <c r="M1065" s="240" t="str">
        <f>CONCATENATE(LEFT(K1065,3),"0")</f>
        <v>1620</v>
      </c>
      <c r="N1065" s="240" t="str">
        <f>CONCATENATE(LEFT(L1065,3),"0")</f>
        <v>1630</v>
      </c>
      <c r="O1065" s="30">
        <f>L1065-K1065+1</f>
        <v>11</v>
      </c>
      <c r="P1065" s="27">
        <v>0</v>
      </c>
      <c r="Q1065" s="27">
        <v>0</v>
      </c>
      <c r="R1065" s="28"/>
      <c r="S1065" s="28"/>
      <c r="T1065" s="35" t="s">
        <v>103</v>
      </c>
      <c r="U1065" s="104">
        <v>51.0167</v>
      </c>
      <c r="V1065" s="124">
        <v>4.4667000000000003</v>
      </c>
      <c r="W1065" s="32">
        <v>0</v>
      </c>
      <c r="X1065" s="33">
        <v>0</v>
      </c>
      <c r="Y1065" s="127">
        <v>0</v>
      </c>
      <c r="Z1065" s="133"/>
      <c r="AA1065" s="35"/>
      <c r="AB1065" s="35"/>
      <c r="AC1065" s="35"/>
      <c r="AD1065" s="35"/>
      <c r="AE1065" s="35"/>
      <c r="AF1065" s="35"/>
      <c r="AG1065" s="35"/>
      <c r="AH1065" s="35"/>
      <c r="AI1065" s="35"/>
      <c r="AJ1065" s="35"/>
      <c r="AK1065" s="35"/>
      <c r="AL1065" s="35"/>
      <c r="AM1065" s="35"/>
      <c r="AN1065" s="127"/>
      <c r="AO1065" s="38"/>
      <c r="AP1065" s="39"/>
      <c r="AQ1065" s="39"/>
      <c r="AR1065" s="39"/>
      <c r="AS1065" s="49"/>
      <c r="AT1065" s="253"/>
      <c r="AU1065" s="253"/>
      <c r="AV1065" s="26"/>
      <c r="AW1065" s="26"/>
      <c r="AX1065" s="253" t="s">
        <v>40</v>
      </c>
      <c r="AY1065" s="26">
        <v>1</v>
      </c>
      <c r="AZ1065" s="197">
        <f>IF(AND(K1065&lt;=1570,L1065&gt;=1540),1,0)</f>
        <v>0</v>
      </c>
      <c r="BA1065" s="197">
        <f>IF(AND(K1065&lt;=1608,L1065&gt;=1571),1,0)</f>
        <v>0</v>
      </c>
      <c r="BB1065" s="197">
        <f>IF(AND(K1065&lt;=1621,L1065&gt;=1609),1,0)</f>
        <v>0</v>
      </c>
      <c r="BC1065" s="197">
        <f>IF(AND(K1065&lt;=1648,L1065&gt;=1622),1,0)</f>
        <v>1</v>
      </c>
      <c r="BD1065" s="197">
        <f>IF(AND(K1065&lt;=1680,L1065&gt;=1649),1,0)</f>
        <v>0</v>
      </c>
      <c r="BE1065" s="189">
        <v>0</v>
      </c>
      <c r="BF1065" s="189">
        <v>0</v>
      </c>
      <c r="BG1065" s="189">
        <v>0</v>
      </c>
      <c r="BH1065" s="189">
        <v>0</v>
      </c>
      <c r="BI1065" s="189">
        <v>0</v>
      </c>
    </row>
    <row r="1066" spans="1:61" customFormat="1" ht="15">
      <c r="A1066" s="99" t="s">
        <v>709</v>
      </c>
      <c r="B1066" s="111" t="s">
        <v>4003</v>
      </c>
      <c r="C1066" s="243" t="s">
        <v>710</v>
      </c>
      <c r="D1066" s="243" t="s">
        <v>4162</v>
      </c>
      <c r="E1066" s="247"/>
      <c r="F1066" s="25" t="s">
        <v>711</v>
      </c>
      <c r="G1066" s="25"/>
      <c r="H1066" s="27"/>
      <c r="I1066" s="27"/>
      <c r="J1066" s="29">
        <v>0</v>
      </c>
      <c r="K1066" s="190">
        <f>L1066-18</f>
        <v>1591</v>
      </c>
      <c r="L1066" s="28">
        <v>1609</v>
      </c>
      <c r="M1066" s="240" t="str">
        <f>CONCATENATE(LEFT(K1066,3),"0")</f>
        <v>1590</v>
      </c>
      <c r="N1066" s="240" t="str">
        <f>CONCATENATE(LEFT(L1066,3),"0")</f>
        <v>1600</v>
      </c>
      <c r="O1066" s="30">
        <f>L1066-K1066+1</f>
        <v>19</v>
      </c>
      <c r="P1066" s="27">
        <v>0</v>
      </c>
      <c r="Q1066" s="27">
        <v>0</v>
      </c>
      <c r="R1066" s="28"/>
      <c r="S1066" s="28"/>
      <c r="T1066" s="35" t="s">
        <v>103</v>
      </c>
      <c r="U1066" s="104">
        <v>51.0167</v>
      </c>
      <c r="V1066" s="124">
        <v>4.4667000000000003</v>
      </c>
      <c r="W1066" s="32">
        <v>1</v>
      </c>
      <c r="X1066" s="33">
        <v>1</v>
      </c>
      <c r="Y1066" s="127">
        <v>0</v>
      </c>
      <c r="Z1066" s="133" t="str">
        <f>CONCATENATE(LEFT(AA1066,3),"0")</f>
        <v>1600</v>
      </c>
      <c r="AA1066" s="35">
        <v>1609</v>
      </c>
      <c r="AB1066" s="35">
        <v>1639</v>
      </c>
      <c r="AC1066" s="35" t="s">
        <v>60</v>
      </c>
      <c r="AD1066" s="35"/>
      <c r="AE1066" s="35"/>
      <c r="AF1066" s="35"/>
      <c r="AG1066" s="35"/>
      <c r="AH1066" s="35"/>
      <c r="AI1066" s="35"/>
      <c r="AJ1066" s="35"/>
      <c r="AK1066" s="35"/>
      <c r="AL1066" s="35"/>
      <c r="AM1066" s="35"/>
      <c r="AN1066" s="252" t="str">
        <f>AC1066</f>
        <v>Brussels</v>
      </c>
      <c r="AO1066" s="38"/>
      <c r="AP1066" s="39"/>
      <c r="AQ1066" s="39"/>
      <c r="AR1066" s="39"/>
      <c r="AS1066" s="49"/>
      <c r="AT1066" s="253"/>
      <c r="AU1066" s="253"/>
      <c r="AV1066" s="26"/>
      <c r="AW1066" s="26"/>
      <c r="AX1066" s="253" t="s">
        <v>55</v>
      </c>
      <c r="AY1066" s="26">
        <v>1</v>
      </c>
      <c r="AZ1066" s="197">
        <f>IF(AND(K1066&lt;=1570,L1066&gt;=1540),1,0)</f>
        <v>0</v>
      </c>
      <c r="BA1066" s="197">
        <f>IF(AND(K1066&lt;=1608,L1066&gt;=1571),1,0)</f>
        <v>1</v>
      </c>
      <c r="BB1066" s="197">
        <f>IF(AND(K1066&lt;=1621,L1066&gt;=1609),1,0)</f>
        <v>1</v>
      </c>
      <c r="BC1066" s="197">
        <f>IF(AND(K1066&lt;=1648,L1066&gt;=1622),1,0)</f>
        <v>0</v>
      </c>
      <c r="BD1066" s="197">
        <f>IF(AND(K1066&lt;=1680,L1066&gt;=1649),1,0)</f>
        <v>0</v>
      </c>
      <c r="BE1066" s="189">
        <v>0</v>
      </c>
      <c r="BF1066" s="189">
        <v>0</v>
      </c>
      <c r="BG1066" s="189">
        <v>1</v>
      </c>
      <c r="BH1066" s="189">
        <v>0</v>
      </c>
      <c r="BI1066" s="189">
        <v>0</v>
      </c>
    </row>
    <row r="1067" spans="1:61" customFormat="1" ht="15">
      <c r="A1067" s="99" t="s">
        <v>712</v>
      </c>
      <c r="B1067" s="111" t="s">
        <v>4004</v>
      </c>
      <c r="C1067" s="243" t="s">
        <v>713</v>
      </c>
      <c r="D1067" s="243" t="s">
        <v>4162</v>
      </c>
      <c r="E1067" s="247"/>
      <c r="F1067" s="25" t="s">
        <v>43</v>
      </c>
      <c r="G1067" s="26"/>
      <c r="H1067" s="27"/>
      <c r="I1067" s="27"/>
      <c r="J1067" s="29">
        <v>0</v>
      </c>
      <c r="K1067" s="28">
        <v>1670</v>
      </c>
      <c r="L1067" s="28">
        <v>1678</v>
      </c>
      <c r="M1067" s="240" t="str">
        <f>CONCATENATE(LEFT(K1067,3),"0")</f>
        <v>1670</v>
      </c>
      <c r="N1067" s="240" t="str">
        <f>CONCATENATE(LEFT(L1067,3),"0")</f>
        <v>1670</v>
      </c>
      <c r="O1067" s="30">
        <f>L1067-K1067+1</f>
        <v>9</v>
      </c>
      <c r="P1067" s="27">
        <v>0</v>
      </c>
      <c r="Q1067" s="27">
        <v>0</v>
      </c>
      <c r="R1067" s="28">
        <v>1650</v>
      </c>
      <c r="S1067" s="28">
        <v>1678</v>
      </c>
      <c r="T1067" s="35" t="s">
        <v>103</v>
      </c>
      <c r="U1067" s="104">
        <v>51.0167</v>
      </c>
      <c r="V1067" s="124">
        <v>4.4667000000000003</v>
      </c>
      <c r="W1067" s="32">
        <v>0</v>
      </c>
      <c r="X1067" s="33">
        <v>0</v>
      </c>
      <c r="Y1067" s="127">
        <v>0</v>
      </c>
      <c r="Z1067" s="133"/>
      <c r="AA1067" s="35"/>
      <c r="AB1067" s="35"/>
      <c r="AC1067" s="35"/>
      <c r="AD1067" s="35"/>
      <c r="AE1067" s="35"/>
      <c r="AF1067" s="35"/>
      <c r="AG1067" s="35"/>
      <c r="AH1067" s="35"/>
      <c r="AI1067" s="35"/>
      <c r="AJ1067" s="35"/>
      <c r="AK1067" s="35"/>
      <c r="AL1067" s="35"/>
      <c r="AM1067" s="35"/>
      <c r="AN1067" s="127"/>
      <c r="AO1067" s="38"/>
      <c r="AP1067" s="39"/>
      <c r="AQ1067" s="39"/>
      <c r="AR1067" s="39"/>
      <c r="AS1067" s="49"/>
      <c r="AT1067" s="253"/>
      <c r="AU1067" s="253"/>
      <c r="AV1067" s="26"/>
      <c r="AW1067" s="26"/>
      <c r="AX1067" s="253"/>
      <c r="AY1067" s="26">
        <v>1</v>
      </c>
      <c r="AZ1067" s="197">
        <f>IF(AND(K1067&lt;=1570,L1067&gt;=1540),1,0)</f>
        <v>0</v>
      </c>
      <c r="BA1067" s="197">
        <f>IF(AND(K1067&lt;=1608,L1067&gt;=1571),1,0)</f>
        <v>0</v>
      </c>
      <c r="BB1067" s="197">
        <f>IF(AND(K1067&lt;=1621,L1067&gt;=1609),1,0)</f>
        <v>0</v>
      </c>
      <c r="BC1067" s="197">
        <f>IF(AND(K1067&lt;=1648,L1067&gt;=1622),1,0)</f>
        <v>0</v>
      </c>
      <c r="BD1067" s="197">
        <f>IF(AND(K1067&lt;=1680,L1067&gt;=1649),1,0)</f>
        <v>1</v>
      </c>
      <c r="BE1067" s="189">
        <v>0</v>
      </c>
      <c r="BF1067" s="189">
        <v>0</v>
      </c>
      <c r="BG1067" s="189">
        <v>0</v>
      </c>
      <c r="BH1067" s="189">
        <v>0</v>
      </c>
      <c r="BI1067" s="189">
        <v>0</v>
      </c>
    </row>
    <row r="1068" spans="1:61" customFormat="1" ht="15">
      <c r="A1068" s="99" t="s">
        <v>714</v>
      </c>
      <c r="B1068" s="111" t="s">
        <v>4005</v>
      </c>
      <c r="C1068" s="243" t="s">
        <v>715</v>
      </c>
      <c r="D1068" s="243" t="s">
        <v>4162</v>
      </c>
      <c r="E1068" s="247">
        <v>1</v>
      </c>
      <c r="F1068" s="25" t="s">
        <v>43</v>
      </c>
      <c r="G1068" s="26"/>
      <c r="H1068" s="27"/>
      <c r="I1068" s="27"/>
      <c r="J1068" s="29">
        <v>1</v>
      </c>
      <c r="K1068" s="30">
        <v>1583</v>
      </c>
      <c r="L1068" s="30">
        <v>1589</v>
      </c>
      <c r="M1068" s="240" t="str">
        <f>CONCATENATE(LEFT(K1068,3),"0")</f>
        <v>1580</v>
      </c>
      <c r="N1068" s="240" t="str">
        <f>CONCATENATE(LEFT(L1068,3),"0")</f>
        <v>1580</v>
      </c>
      <c r="O1068" s="30">
        <f>L1068-K1068+1</f>
        <v>7</v>
      </c>
      <c r="P1068" s="27">
        <v>0</v>
      </c>
      <c r="Q1068" s="27">
        <v>0</v>
      </c>
      <c r="R1068" s="28"/>
      <c r="S1068" s="28"/>
      <c r="T1068" s="35" t="s">
        <v>103</v>
      </c>
      <c r="U1068" s="104">
        <v>51.0167</v>
      </c>
      <c r="V1068" s="124">
        <v>4.4667000000000003</v>
      </c>
      <c r="W1068" s="32">
        <v>0</v>
      </c>
      <c r="X1068" s="33">
        <v>0</v>
      </c>
      <c r="Y1068" s="127">
        <v>0</v>
      </c>
      <c r="Z1068" s="133"/>
      <c r="AA1068" s="35"/>
      <c r="AB1068" s="35"/>
      <c r="AC1068" s="35"/>
      <c r="AD1068" s="35"/>
      <c r="AE1068" s="35"/>
      <c r="AF1068" s="35"/>
      <c r="AG1068" s="35"/>
      <c r="AH1068" s="35"/>
      <c r="AI1068" s="35"/>
      <c r="AJ1068" s="35"/>
      <c r="AK1068" s="35"/>
      <c r="AL1068" s="35"/>
      <c r="AM1068" s="35"/>
      <c r="AN1068" s="127"/>
      <c r="AO1068" s="38"/>
      <c r="AP1068" s="39"/>
      <c r="AQ1068" s="39"/>
      <c r="AR1068" s="39"/>
      <c r="AS1068" s="49"/>
      <c r="AT1068" s="253"/>
      <c r="AU1068" s="253"/>
      <c r="AV1068" s="26"/>
      <c r="AW1068" s="26"/>
      <c r="AX1068" s="253" t="s">
        <v>40</v>
      </c>
      <c r="AY1068" s="26">
        <v>1</v>
      </c>
      <c r="AZ1068" s="197">
        <f>IF(AND(K1068&lt;=1570,L1068&gt;=1540),1,0)</f>
        <v>0</v>
      </c>
      <c r="BA1068" s="197">
        <f>IF(AND(K1068&lt;=1608,L1068&gt;=1571),1,0)</f>
        <v>1</v>
      </c>
      <c r="BB1068" s="197">
        <f>IF(AND(K1068&lt;=1621,L1068&gt;=1609),1,0)</f>
        <v>0</v>
      </c>
      <c r="BC1068" s="197">
        <f>IF(AND(K1068&lt;=1648,L1068&gt;=1622),1,0)</f>
        <v>0</v>
      </c>
      <c r="BD1068" s="197">
        <f>IF(AND(K1068&lt;=1680,L1068&gt;=1649),1,0)</f>
        <v>0</v>
      </c>
      <c r="BE1068" s="189">
        <v>0</v>
      </c>
      <c r="BF1068" s="189">
        <v>0</v>
      </c>
      <c r="BG1068" s="189">
        <v>0</v>
      </c>
      <c r="BH1068" s="189">
        <v>0</v>
      </c>
      <c r="BI1068" s="189">
        <v>0</v>
      </c>
    </row>
    <row r="1069" spans="1:61" customFormat="1" ht="15">
      <c r="A1069" s="99" t="s">
        <v>716</v>
      </c>
      <c r="B1069" s="111" t="s">
        <v>1886</v>
      </c>
      <c r="C1069" s="243" t="s">
        <v>717</v>
      </c>
      <c r="D1069" s="243" t="s">
        <v>4162</v>
      </c>
      <c r="E1069" s="247">
        <v>1</v>
      </c>
      <c r="F1069" s="25" t="s">
        <v>43</v>
      </c>
      <c r="G1069" s="26"/>
      <c r="H1069" s="27"/>
      <c r="I1069" s="27"/>
      <c r="J1069" s="29">
        <v>1</v>
      </c>
      <c r="K1069" s="30">
        <v>1607</v>
      </c>
      <c r="L1069" s="28">
        <v>1619</v>
      </c>
      <c r="M1069" s="240" t="str">
        <f>CONCATENATE(LEFT(K1069,3),"0")</f>
        <v>1600</v>
      </c>
      <c r="N1069" s="240" t="str">
        <f>CONCATENATE(LEFT(L1069,3),"0")</f>
        <v>1610</v>
      </c>
      <c r="O1069" s="30">
        <f>L1069-K1069+1</f>
        <v>13</v>
      </c>
      <c r="P1069" s="27">
        <v>1</v>
      </c>
      <c r="Q1069" s="27">
        <v>1</v>
      </c>
      <c r="R1069" s="28"/>
      <c r="S1069" s="28"/>
      <c r="T1069" s="35" t="s">
        <v>103</v>
      </c>
      <c r="U1069" s="104">
        <v>51.0167</v>
      </c>
      <c r="V1069" s="124">
        <v>4.4667000000000003</v>
      </c>
      <c r="W1069" s="32">
        <v>0</v>
      </c>
      <c r="X1069" s="33">
        <v>0</v>
      </c>
      <c r="Y1069" s="127">
        <v>0</v>
      </c>
      <c r="Z1069" s="133"/>
      <c r="AA1069" s="35"/>
      <c r="AB1069" s="35"/>
      <c r="AC1069" s="35"/>
      <c r="AD1069" s="35"/>
      <c r="AE1069" s="35"/>
      <c r="AF1069" s="35"/>
      <c r="AG1069" s="35"/>
      <c r="AH1069" s="35"/>
      <c r="AI1069" s="35"/>
      <c r="AJ1069" s="35"/>
      <c r="AK1069" s="35"/>
      <c r="AL1069" s="35"/>
      <c r="AM1069" s="35"/>
      <c r="AN1069" s="127"/>
      <c r="AO1069" s="38"/>
      <c r="AP1069" s="39"/>
      <c r="AQ1069" s="39"/>
      <c r="AR1069" s="39"/>
      <c r="AS1069" s="49"/>
      <c r="AT1069" s="253"/>
      <c r="AU1069" s="253"/>
      <c r="AV1069" s="26"/>
      <c r="AW1069" s="26"/>
      <c r="AX1069" s="253" t="s">
        <v>718</v>
      </c>
      <c r="AY1069" s="26">
        <v>1</v>
      </c>
      <c r="AZ1069" s="197">
        <f>IF(AND(K1069&lt;=1570,L1069&gt;=1540),1,0)</f>
        <v>0</v>
      </c>
      <c r="BA1069" s="197">
        <f>IF(AND(K1069&lt;=1608,L1069&gt;=1571),1,0)</f>
        <v>1</v>
      </c>
      <c r="BB1069" s="197">
        <f>IF(AND(K1069&lt;=1621,L1069&gt;=1609),1,0)</f>
        <v>1</v>
      </c>
      <c r="BC1069" s="197">
        <f>IF(AND(K1069&lt;=1648,L1069&gt;=1622),1,0)</f>
        <v>0</v>
      </c>
      <c r="BD1069" s="197">
        <f>IF(AND(K1069&lt;=1680,L1069&gt;=1649),1,0)</f>
        <v>0</v>
      </c>
      <c r="BE1069" s="189">
        <v>0</v>
      </c>
      <c r="BF1069" s="189">
        <v>0</v>
      </c>
      <c r="BG1069" s="189">
        <v>0</v>
      </c>
      <c r="BH1069" s="189">
        <v>0</v>
      </c>
      <c r="BI1069" s="189">
        <v>0</v>
      </c>
    </row>
    <row r="1070" spans="1:61" customFormat="1" ht="15">
      <c r="A1070" s="99" t="s">
        <v>719</v>
      </c>
      <c r="B1070" s="111" t="s">
        <v>1886</v>
      </c>
      <c r="C1070" s="243" t="s">
        <v>720</v>
      </c>
      <c r="D1070" s="243" t="s">
        <v>4162</v>
      </c>
      <c r="E1070" s="247">
        <v>1</v>
      </c>
      <c r="F1070" s="25" t="s">
        <v>39</v>
      </c>
      <c r="G1070" s="26"/>
      <c r="H1070" s="27"/>
      <c r="I1070" s="27"/>
      <c r="J1070" s="29">
        <v>1</v>
      </c>
      <c r="K1070" s="30">
        <v>1545</v>
      </c>
      <c r="L1070" s="30">
        <v>1551</v>
      </c>
      <c r="M1070" s="240" t="str">
        <f>CONCATENATE(LEFT(K1070,3),"0")</f>
        <v>1540</v>
      </c>
      <c r="N1070" s="240" t="str">
        <f>CONCATENATE(LEFT(L1070,3),"0")</f>
        <v>1550</v>
      </c>
      <c r="O1070" s="30">
        <f>L1070-K1070+1</f>
        <v>7</v>
      </c>
      <c r="P1070" s="27">
        <v>0</v>
      </c>
      <c r="Q1070" s="27">
        <v>0</v>
      </c>
      <c r="R1070" s="28"/>
      <c r="S1070" s="28"/>
      <c r="T1070" s="35" t="s">
        <v>103</v>
      </c>
      <c r="U1070" s="104">
        <v>51.0167</v>
      </c>
      <c r="V1070" s="124">
        <v>4.4667000000000003</v>
      </c>
      <c r="W1070" s="32">
        <v>0</v>
      </c>
      <c r="X1070" s="33">
        <v>0</v>
      </c>
      <c r="Y1070" s="127">
        <v>0</v>
      </c>
      <c r="Z1070" s="133"/>
      <c r="AA1070" s="35"/>
      <c r="AB1070" s="35"/>
      <c r="AC1070" s="35"/>
      <c r="AD1070" s="35"/>
      <c r="AE1070" s="35"/>
      <c r="AF1070" s="35"/>
      <c r="AG1070" s="35"/>
      <c r="AH1070" s="35"/>
      <c r="AI1070" s="35"/>
      <c r="AJ1070" s="35"/>
      <c r="AK1070" s="35"/>
      <c r="AL1070" s="35"/>
      <c r="AM1070" s="35"/>
      <c r="AN1070" s="127"/>
      <c r="AO1070" s="38"/>
      <c r="AP1070" s="39"/>
      <c r="AQ1070" s="39"/>
      <c r="AR1070" s="39"/>
      <c r="AS1070" s="49"/>
      <c r="AT1070" s="253"/>
      <c r="AU1070" s="253"/>
      <c r="AV1070" s="26"/>
      <c r="AW1070" s="26"/>
      <c r="AX1070" s="253" t="s">
        <v>40</v>
      </c>
      <c r="AY1070" s="26">
        <v>1</v>
      </c>
      <c r="AZ1070" s="197">
        <f>IF(AND(K1070&lt;=1570,L1070&gt;=1540),1,0)</f>
        <v>1</v>
      </c>
      <c r="BA1070" s="197">
        <f>IF(AND(K1070&lt;=1608,L1070&gt;=1571),1,0)</f>
        <v>0</v>
      </c>
      <c r="BB1070" s="197">
        <f>IF(AND(K1070&lt;=1621,L1070&gt;=1609),1,0)</f>
        <v>0</v>
      </c>
      <c r="BC1070" s="197">
        <f>IF(AND(K1070&lt;=1648,L1070&gt;=1622),1,0)</f>
        <v>0</v>
      </c>
      <c r="BD1070" s="197">
        <f>IF(AND(K1070&lt;=1680,L1070&gt;=1649),1,0)</f>
        <v>0</v>
      </c>
      <c r="BE1070" s="189">
        <v>0</v>
      </c>
      <c r="BF1070" s="189">
        <v>0</v>
      </c>
      <c r="BG1070" s="189">
        <v>0</v>
      </c>
      <c r="BH1070" s="189">
        <v>0</v>
      </c>
      <c r="BI1070" s="189">
        <v>0</v>
      </c>
    </row>
    <row r="1071" spans="1:61" customFormat="1" ht="15">
      <c r="A1071" s="99" t="s">
        <v>721</v>
      </c>
      <c r="B1071" s="111" t="s">
        <v>4006</v>
      </c>
      <c r="C1071" s="243" t="s">
        <v>722</v>
      </c>
      <c r="D1071" s="243" t="s">
        <v>4162</v>
      </c>
      <c r="E1071" s="247">
        <v>1</v>
      </c>
      <c r="F1071" s="25" t="s">
        <v>223</v>
      </c>
      <c r="G1071" s="26"/>
      <c r="H1071" s="27"/>
      <c r="I1071" s="27"/>
      <c r="J1071" s="29">
        <v>1</v>
      </c>
      <c r="K1071" s="30">
        <v>1628</v>
      </c>
      <c r="L1071" s="30">
        <v>1634</v>
      </c>
      <c r="M1071" s="240" t="str">
        <f>CONCATENATE(LEFT(K1071,3),"0")</f>
        <v>1620</v>
      </c>
      <c r="N1071" s="240" t="str">
        <f>CONCATENATE(LEFT(L1071,3),"0")</f>
        <v>1630</v>
      </c>
      <c r="O1071" s="30">
        <f>L1071-K1071+1</f>
        <v>7</v>
      </c>
      <c r="P1071" s="27">
        <v>0</v>
      </c>
      <c r="Q1071" s="27">
        <v>0</v>
      </c>
      <c r="R1071" s="28"/>
      <c r="S1071" s="28"/>
      <c r="T1071" s="35" t="s">
        <v>103</v>
      </c>
      <c r="U1071" s="104">
        <v>51.0167</v>
      </c>
      <c r="V1071" s="124">
        <v>4.4667000000000003</v>
      </c>
      <c r="W1071" s="32">
        <v>0</v>
      </c>
      <c r="X1071" s="33">
        <v>0</v>
      </c>
      <c r="Y1071" s="127">
        <v>0</v>
      </c>
      <c r="Z1071" s="133"/>
      <c r="AA1071" s="35"/>
      <c r="AB1071" s="35"/>
      <c r="AC1071" s="35"/>
      <c r="AD1071" s="35"/>
      <c r="AE1071" s="35"/>
      <c r="AF1071" s="35"/>
      <c r="AG1071" s="35"/>
      <c r="AH1071" s="35"/>
      <c r="AI1071" s="35"/>
      <c r="AJ1071" s="35"/>
      <c r="AK1071" s="35"/>
      <c r="AL1071" s="35"/>
      <c r="AM1071" s="35"/>
      <c r="AN1071" s="127"/>
      <c r="AO1071" s="38"/>
      <c r="AP1071" s="39"/>
      <c r="AQ1071" s="39"/>
      <c r="AR1071" s="39"/>
      <c r="AS1071" s="49"/>
      <c r="AT1071" s="253"/>
      <c r="AU1071" s="253"/>
      <c r="AV1071" s="26"/>
      <c r="AW1071" s="26"/>
      <c r="AX1071" s="253" t="s">
        <v>40</v>
      </c>
      <c r="AY1071" s="26">
        <v>1</v>
      </c>
      <c r="AZ1071" s="197">
        <f>IF(AND(K1071&lt;=1570,L1071&gt;=1540),1,0)</f>
        <v>0</v>
      </c>
      <c r="BA1071" s="197">
        <f>IF(AND(K1071&lt;=1608,L1071&gt;=1571),1,0)</f>
        <v>0</v>
      </c>
      <c r="BB1071" s="197">
        <f>IF(AND(K1071&lt;=1621,L1071&gt;=1609),1,0)</f>
        <v>0</v>
      </c>
      <c r="BC1071" s="197">
        <f>IF(AND(K1071&lt;=1648,L1071&gt;=1622),1,0)</f>
        <v>1</v>
      </c>
      <c r="BD1071" s="197">
        <f>IF(AND(K1071&lt;=1680,L1071&gt;=1649),1,0)</f>
        <v>0</v>
      </c>
      <c r="BE1071" s="189">
        <v>0</v>
      </c>
      <c r="BF1071" s="189">
        <v>0</v>
      </c>
      <c r="BG1071" s="189">
        <v>0</v>
      </c>
      <c r="BH1071" s="189">
        <v>0</v>
      </c>
      <c r="BI1071" s="189">
        <v>0</v>
      </c>
    </row>
    <row r="1072" spans="1:61" customFormat="1" ht="15">
      <c r="A1072" s="99" t="s">
        <v>723</v>
      </c>
      <c r="B1072" s="111" t="s">
        <v>4007</v>
      </c>
      <c r="C1072" s="243" t="s">
        <v>724</v>
      </c>
      <c r="D1072" s="243" t="s">
        <v>4162</v>
      </c>
      <c r="E1072" s="247">
        <v>3</v>
      </c>
      <c r="F1072" s="25" t="s">
        <v>43</v>
      </c>
      <c r="G1072" s="26"/>
      <c r="H1072" s="27"/>
      <c r="I1072" s="27"/>
      <c r="J1072" s="29">
        <v>1</v>
      </c>
      <c r="K1072" s="30">
        <v>1555</v>
      </c>
      <c r="L1072" s="30">
        <v>1566</v>
      </c>
      <c r="M1072" s="240" t="str">
        <f>CONCATENATE(LEFT(K1072,3),"0")</f>
        <v>1550</v>
      </c>
      <c r="N1072" s="240" t="str">
        <f>CONCATENATE(LEFT(L1072,3),"0")</f>
        <v>1560</v>
      </c>
      <c r="O1072" s="30">
        <f>L1072-K1072+1</f>
        <v>12</v>
      </c>
      <c r="P1072" s="27">
        <v>0</v>
      </c>
      <c r="Q1072" s="27">
        <v>0</v>
      </c>
      <c r="R1072" s="28"/>
      <c r="S1072" s="28"/>
      <c r="T1072" s="35" t="s">
        <v>103</v>
      </c>
      <c r="U1072" s="104">
        <v>51.0167</v>
      </c>
      <c r="V1072" s="124">
        <v>4.4667000000000003</v>
      </c>
      <c r="W1072" s="32">
        <v>0</v>
      </c>
      <c r="X1072" s="33">
        <v>0</v>
      </c>
      <c r="Y1072" s="127">
        <v>0</v>
      </c>
      <c r="Z1072" s="133"/>
      <c r="AA1072" s="35"/>
      <c r="AB1072" s="35"/>
      <c r="AC1072" s="35"/>
      <c r="AD1072" s="35"/>
      <c r="AE1072" s="35"/>
      <c r="AF1072" s="35"/>
      <c r="AG1072" s="35"/>
      <c r="AH1072" s="35"/>
      <c r="AI1072" s="35"/>
      <c r="AJ1072" s="35"/>
      <c r="AK1072" s="35"/>
      <c r="AL1072" s="35"/>
      <c r="AM1072" s="35"/>
      <c r="AN1072" s="127"/>
      <c r="AO1072" s="38"/>
      <c r="AP1072" s="39"/>
      <c r="AQ1072" s="39"/>
      <c r="AR1072" s="39"/>
      <c r="AS1072" s="49"/>
      <c r="AT1072" s="253"/>
      <c r="AU1072" s="253"/>
      <c r="AV1072" s="26"/>
      <c r="AW1072" s="26"/>
      <c r="AX1072" s="253" t="s">
        <v>40</v>
      </c>
      <c r="AY1072" s="26">
        <v>1</v>
      </c>
      <c r="AZ1072" s="197">
        <f>IF(AND(K1072&lt;=1570,L1072&gt;=1540),1,0)</f>
        <v>1</v>
      </c>
      <c r="BA1072" s="197">
        <f>IF(AND(K1072&lt;=1608,L1072&gt;=1571),1,0)</f>
        <v>0</v>
      </c>
      <c r="BB1072" s="197">
        <f>IF(AND(K1072&lt;=1621,L1072&gt;=1609),1,0)</f>
        <v>0</v>
      </c>
      <c r="BC1072" s="197">
        <f>IF(AND(K1072&lt;=1648,L1072&gt;=1622),1,0)</f>
        <v>0</v>
      </c>
      <c r="BD1072" s="197">
        <f>IF(AND(K1072&lt;=1680,L1072&gt;=1649),1,0)</f>
        <v>0</v>
      </c>
      <c r="BE1072" s="189">
        <v>0</v>
      </c>
      <c r="BF1072" s="189">
        <v>0</v>
      </c>
      <c r="BG1072" s="189">
        <v>0</v>
      </c>
      <c r="BH1072" s="189">
        <v>0</v>
      </c>
      <c r="BI1072" s="189">
        <v>0</v>
      </c>
    </row>
    <row r="1073" spans="1:61" customFormat="1" ht="15">
      <c r="A1073" s="99" t="s">
        <v>725</v>
      </c>
      <c r="B1073" s="111" t="s">
        <v>4008</v>
      </c>
      <c r="C1073" s="243" t="s">
        <v>726</v>
      </c>
      <c r="D1073" s="243" t="s">
        <v>4162</v>
      </c>
      <c r="E1073" s="247"/>
      <c r="F1073" s="25" t="s">
        <v>43</v>
      </c>
      <c r="G1073" s="26"/>
      <c r="H1073" s="27"/>
      <c r="I1073" s="27"/>
      <c r="J1073" s="29">
        <v>0</v>
      </c>
      <c r="K1073" s="28">
        <v>1597</v>
      </c>
      <c r="L1073" s="28">
        <v>1599</v>
      </c>
      <c r="M1073" s="240" t="str">
        <f>CONCATENATE(LEFT(K1073,3),"0")</f>
        <v>1590</v>
      </c>
      <c r="N1073" s="240" t="str">
        <f>CONCATENATE(LEFT(L1073,3),"0")</f>
        <v>1590</v>
      </c>
      <c r="O1073" s="30">
        <f>L1073-K1073+1</f>
        <v>3</v>
      </c>
      <c r="P1073" s="27">
        <v>0</v>
      </c>
      <c r="Q1073" s="27">
        <v>0</v>
      </c>
      <c r="R1073" s="28">
        <v>1577</v>
      </c>
      <c r="S1073" s="28">
        <v>1627</v>
      </c>
      <c r="T1073" s="35" t="s">
        <v>103</v>
      </c>
      <c r="U1073" s="104">
        <v>51.0167</v>
      </c>
      <c r="V1073" s="124">
        <v>4.4667000000000003</v>
      </c>
      <c r="W1073" s="32">
        <v>1</v>
      </c>
      <c r="X1073" s="33">
        <v>1</v>
      </c>
      <c r="Y1073" s="127">
        <v>0</v>
      </c>
      <c r="Z1073" s="133" t="str">
        <f>CONCATENATE(LEFT(AA1073,3),"0")</f>
        <v>1590</v>
      </c>
      <c r="AA1073" s="35">
        <v>1599</v>
      </c>
      <c r="AB1073" s="35">
        <v>1627</v>
      </c>
      <c r="AC1073" s="35" t="s">
        <v>102</v>
      </c>
      <c r="AD1073" s="35"/>
      <c r="AE1073" s="35"/>
      <c r="AF1073" s="35"/>
      <c r="AG1073" s="35"/>
      <c r="AH1073" s="35"/>
      <c r="AI1073" s="35"/>
      <c r="AJ1073" s="35"/>
      <c r="AK1073" s="35"/>
      <c r="AL1073" s="35"/>
      <c r="AM1073" s="35"/>
      <c r="AN1073" s="252" t="str">
        <f>AC1073</f>
        <v>Rome</v>
      </c>
      <c r="AO1073" s="38"/>
      <c r="AP1073" s="39"/>
      <c r="AQ1073" s="39"/>
      <c r="AR1073" s="39"/>
      <c r="AS1073" s="49"/>
      <c r="AT1073" s="253"/>
      <c r="AU1073" s="253"/>
      <c r="AV1073" s="26"/>
      <c r="AW1073" s="26"/>
      <c r="AX1073" s="253"/>
      <c r="AY1073" s="26">
        <v>1</v>
      </c>
      <c r="AZ1073" s="197">
        <f>IF(AND(K1073&lt;=1570,L1073&gt;=1540),1,0)</f>
        <v>0</v>
      </c>
      <c r="BA1073" s="197">
        <f>IF(AND(K1073&lt;=1608,L1073&gt;=1571),1,0)</f>
        <v>1</v>
      </c>
      <c r="BB1073" s="197">
        <f>IF(AND(K1073&lt;=1621,L1073&gt;=1609),1,0)</f>
        <v>0</v>
      </c>
      <c r="BC1073" s="197">
        <f>IF(AND(K1073&lt;=1648,L1073&gt;=1622),1,0)</f>
        <v>0</v>
      </c>
      <c r="BD1073" s="197">
        <f>IF(AND(K1073&lt;=1680,L1073&gt;=1649),1,0)</f>
        <v>0</v>
      </c>
      <c r="BE1073" s="189">
        <v>0</v>
      </c>
      <c r="BF1073" s="189">
        <v>1</v>
      </c>
      <c r="BG1073" s="189">
        <v>0</v>
      </c>
      <c r="BH1073" s="189">
        <v>0</v>
      </c>
      <c r="BI1073" s="189">
        <v>0</v>
      </c>
    </row>
    <row r="1074" spans="1:61" customFormat="1" ht="15">
      <c r="A1074" s="99" t="s">
        <v>727</v>
      </c>
      <c r="B1074" s="111" t="s">
        <v>4009</v>
      </c>
      <c r="C1074" s="243" t="s">
        <v>728</v>
      </c>
      <c r="D1074" s="243" t="s">
        <v>4162</v>
      </c>
      <c r="E1074" s="247"/>
      <c r="F1074" s="25" t="s">
        <v>43</v>
      </c>
      <c r="G1074" s="26"/>
      <c r="H1074" s="27"/>
      <c r="I1074" s="27"/>
      <c r="J1074" s="29">
        <v>0</v>
      </c>
      <c r="K1074" s="28">
        <v>1573</v>
      </c>
      <c r="L1074" s="28">
        <v>1575</v>
      </c>
      <c r="M1074" s="240" t="str">
        <f>CONCATENATE(LEFT(K1074,3),"0")</f>
        <v>1570</v>
      </c>
      <c r="N1074" s="240" t="str">
        <f>CONCATENATE(LEFT(L1074,3),"0")</f>
        <v>1570</v>
      </c>
      <c r="O1074" s="30">
        <f>L1074-K1074+1</f>
        <v>3</v>
      </c>
      <c r="P1074" s="27">
        <v>0</v>
      </c>
      <c r="Q1074" s="27">
        <v>0</v>
      </c>
      <c r="R1074" s="28"/>
      <c r="S1074" s="28">
        <v>1575</v>
      </c>
      <c r="T1074" s="35" t="s">
        <v>103</v>
      </c>
      <c r="U1074" s="104">
        <v>51.0167</v>
      </c>
      <c r="V1074" s="124">
        <v>4.4667000000000003</v>
      </c>
      <c r="W1074" s="32">
        <v>1</v>
      </c>
      <c r="X1074" s="33">
        <v>1</v>
      </c>
      <c r="Y1074" s="127">
        <v>0</v>
      </c>
      <c r="Z1074" s="133" t="str">
        <f>CONCATENATE(LEFT(AA1074,3),"0")</f>
        <v>1570</v>
      </c>
      <c r="AA1074" s="35">
        <v>1575</v>
      </c>
      <c r="AB1074" s="35"/>
      <c r="AC1074" s="35" t="s">
        <v>460</v>
      </c>
      <c r="AD1074" s="35"/>
      <c r="AE1074" s="35"/>
      <c r="AF1074" s="35"/>
      <c r="AG1074" s="35"/>
      <c r="AH1074" s="35"/>
      <c r="AI1074" s="35"/>
      <c r="AJ1074" s="35"/>
      <c r="AK1074" s="35"/>
      <c r="AL1074" s="35"/>
      <c r="AM1074" s="35"/>
      <c r="AN1074" s="252" t="str">
        <f>AC1074</f>
        <v>Leipzig</v>
      </c>
      <c r="AO1074" s="38"/>
      <c r="AP1074" s="39"/>
      <c r="AQ1074" s="39"/>
      <c r="AR1074" s="39"/>
      <c r="AS1074" s="49"/>
      <c r="AT1074" s="253"/>
      <c r="AU1074" s="253"/>
      <c r="AV1074" s="26"/>
      <c r="AW1074" s="26"/>
      <c r="AX1074" s="253" t="s">
        <v>729</v>
      </c>
      <c r="AY1074" s="26">
        <v>1</v>
      </c>
      <c r="AZ1074" s="197">
        <f>IF(AND(K1074&lt;=1570,L1074&gt;=1540),1,0)</f>
        <v>0</v>
      </c>
      <c r="BA1074" s="197">
        <f>IF(AND(K1074&lt;=1608,L1074&gt;=1571),1,0)</f>
        <v>1</v>
      </c>
      <c r="BB1074" s="197">
        <f>IF(AND(K1074&lt;=1621,L1074&gt;=1609),1,0)</f>
        <v>0</v>
      </c>
      <c r="BC1074" s="197">
        <f>IF(AND(K1074&lt;=1648,L1074&gt;=1622),1,0)</f>
        <v>0</v>
      </c>
      <c r="BD1074" s="197">
        <f>IF(AND(K1074&lt;=1680,L1074&gt;=1649),1,0)</f>
        <v>0</v>
      </c>
      <c r="BE1074" s="189">
        <v>0</v>
      </c>
      <c r="BF1074" s="189">
        <v>1</v>
      </c>
      <c r="BG1074" s="189">
        <v>0</v>
      </c>
      <c r="BH1074" s="189">
        <v>0</v>
      </c>
      <c r="BI1074" s="189">
        <v>0</v>
      </c>
    </row>
    <row r="1075" spans="1:61" customFormat="1" ht="15">
      <c r="A1075" s="99" t="s">
        <v>730</v>
      </c>
      <c r="B1075" s="111" t="s">
        <v>4010</v>
      </c>
      <c r="C1075" s="243" t="s">
        <v>731</v>
      </c>
      <c r="D1075" s="243" t="s">
        <v>4162</v>
      </c>
      <c r="E1075" s="247"/>
      <c r="F1075" s="25" t="s">
        <v>43</v>
      </c>
      <c r="G1075" s="26"/>
      <c r="H1075" s="27"/>
      <c r="I1075" s="27"/>
      <c r="J1075" s="29">
        <v>0</v>
      </c>
      <c r="K1075" s="190">
        <f>L1075-18</f>
        <v>1557</v>
      </c>
      <c r="L1075" s="28">
        <v>1575</v>
      </c>
      <c r="M1075" s="240" t="str">
        <f>CONCATENATE(LEFT(K1075,3),"0")</f>
        <v>1550</v>
      </c>
      <c r="N1075" s="240" t="str">
        <f>CONCATENATE(LEFT(L1075,3),"0")</f>
        <v>1570</v>
      </c>
      <c r="O1075" s="30">
        <f>L1075-K1075+1</f>
        <v>19</v>
      </c>
      <c r="P1075" s="27">
        <v>0</v>
      </c>
      <c r="Q1075" s="27">
        <v>0</v>
      </c>
      <c r="R1075" s="28"/>
      <c r="S1075" s="28"/>
      <c r="T1075" s="35" t="s">
        <v>103</v>
      </c>
      <c r="U1075" s="104">
        <v>51.0167</v>
      </c>
      <c r="V1075" s="124">
        <v>4.4667000000000003</v>
      </c>
      <c r="W1075" s="32">
        <v>1</v>
      </c>
      <c r="X1075" s="33">
        <v>1</v>
      </c>
      <c r="Y1075" s="127">
        <v>0</v>
      </c>
      <c r="Z1075" s="133" t="str">
        <f>CONCATENATE(LEFT(AA1075,3),"0")</f>
        <v>1570</v>
      </c>
      <c r="AA1075" s="35">
        <v>1575</v>
      </c>
      <c r="AB1075" s="35"/>
      <c r="AC1075" s="35" t="s">
        <v>102</v>
      </c>
      <c r="AD1075" s="35"/>
      <c r="AE1075" s="35"/>
      <c r="AF1075" s="35"/>
      <c r="AG1075" s="35"/>
      <c r="AH1075" s="35"/>
      <c r="AI1075" s="35"/>
      <c r="AJ1075" s="35"/>
      <c r="AK1075" s="35"/>
      <c r="AL1075" s="35"/>
      <c r="AM1075" s="35"/>
      <c r="AN1075" s="252" t="str">
        <f>AC1075</f>
        <v>Rome</v>
      </c>
      <c r="AO1075" s="38"/>
      <c r="AP1075" s="39"/>
      <c r="AQ1075" s="39"/>
      <c r="AR1075" s="39"/>
      <c r="AS1075" s="49"/>
      <c r="AT1075" s="253"/>
      <c r="AU1075" s="253"/>
      <c r="AV1075" s="26"/>
      <c r="AW1075" s="26"/>
      <c r="AX1075" s="253"/>
      <c r="AY1075" s="26">
        <v>1</v>
      </c>
      <c r="AZ1075" s="197">
        <f>IF(AND(K1075&lt;=1570,L1075&gt;=1540),1,0)</f>
        <v>1</v>
      </c>
      <c r="BA1075" s="197">
        <f>IF(AND(K1075&lt;=1608,L1075&gt;=1571),1,0)</f>
        <v>1</v>
      </c>
      <c r="BB1075" s="197">
        <f>IF(AND(K1075&lt;=1621,L1075&gt;=1609),1,0)</f>
        <v>0</v>
      </c>
      <c r="BC1075" s="197">
        <f>IF(AND(K1075&lt;=1648,L1075&gt;=1622),1,0)</f>
        <v>0</v>
      </c>
      <c r="BD1075" s="197">
        <f>IF(AND(K1075&lt;=1680,L1075&gt;=1649),1,0)</f>
        <v>0</v>
      </c>
      <c r="BE1075" s="189">
        <v>0</v>
      </c>
      <c r="BF1075" s="189">
        <v>1</v>
      </c>
      <c r="BG1075" s="189">
        <v>0</v>
      </c>
      <c r="BH1075" s="189">
        <v>0</v>
      </c>
      <c r="BI1075" s="189">
        <v>0</v>
      </c>
    </row>
    <row r="1076" spans="1:61" customFormat="1" ht="15">
      <c r="A1076" s="99" t="s">
        <v>732</v>
      </c>
      <c r="B1076" s="111" t="s">
        <v>2189</v>
      </c>
      <c r="C1076" s="243" t="s">
        <v>733</v>
      </c>
      <c r="D1076" s="243" t="s">
        <v>4162</v>
      </c>
      <c r="E1076" s="247">
        <v>2</v>
      </c>
      <c r="F1076" s="25" t="s">
        <v>43</v>
      </c>
      <c r="G1076" s="26"/>
      <c r="H1076" s="27"/>
      <c r="I1076" s="27"/>
      <c r="J1076" s="29">
        <v>1</v>
      </c>
      <c r="K1076" s="30">
        <v>1591</v>
      </c>
      <c r="L1076" s="30">
        <v>1601</v>
      </c>
      <c r="M1076" s="240" t="str">
        <f>CONCATENATE(LEFT(K1076,3),"0")</f>
        <v>1590</v>
      </c>
      <c r="N1076" s="240" t="str">
        <f>CONCATENATE(LEFT(L1076,3),"0")</f>
        <v>1600</v>
      </c>
      <c r="O1076" s="30">
        <f>L1076-K1076+1</f>
        <v>11</v>
      </c>
      <c r="P1076" s="27">
        <v>0</v>
      </c>
      <c r="Q1076" s="27">
        <v>0</v>
      </c>
      <c r="R1076" s="28"/>
      <c r="S1076" s="28"/>
      <c r="T1076" s="35" t="s">
        <v>103</v>
      </c>
      <c r="U1076" s="104">
        <v>51.0167</v>
      </c>
      <c r="V1076" s="124">
        <v>4.4667000000000003</v>
      </c>
      <c r="W1076" s="32">
        <v>0</v>
      </c>
      <c r="X1076" s="33">
        <v>0</v>
      </c>
      <c r="Y1076" s="127">
        <v>0</v>
      </c>
      <c r="Z1076" s="133"/>
      <c r="AA1076" s="35"/>
      <c r="AB1076" s="35"/>
      <c r="AC1076" s="35"/>
      <c r="AD1076" s="35"/>
      <c r="AE1076" s="35"/>
      <c r="AF1076" s="35"/>
      <c r="AG1076" s="35"/>
      <c r="AH1076" s="35"/>
      <c r="AI1076" s="35"/>
      <c r="AJ1076" s="35"/>
      <c r="AK1076" s="35"/>
      <c r="AL1076" s="35"/>
      <c r="AM1076" s="35"/>
      <c r="AN1076" s="127"/>
      <c r="AO1076" s="38"/>
      <c r="AP1076" s="39"/>
      <c r="AQ1076" s="39"/>
      <c r="AR1076" s="39"/>
      <c r="AS1076" s="49"/>
      <c r="AT1076" s="253"/>
      <c r="AU1076" s="253"/>
      <c r="AV1076" s="26"/>
      <c r="AW1076" s="26"/>
      <c r="AX1076" s="253" t="s">
        <v>40</v>
      </c>
      <c r="AY1076" s="26">
        <v>1</v>
      </c>
      <c r="AZ1076" s="197">
        <f>IF(AND(K1076&lt;=1570,L1076&gt;=1540),1,0)</f>
        <v>0</v>
      </c>
      <c r="BA1076" s="197">
        <f>IF(AND(K1076&lt;=1608,L1076&gt;=1571),1,0)</f>
        <v>1</v>
      </c>
      <c r="BB1076" s="197">
        <f>IF(AND(K1076&lt;=1621,L1076&gt;=1609),1,0)</f>
        <v>0</v>
      </c>
      <c r="BC1076" s="197">
        <f>IF(AND(K1076&lt;=1648,L1076&gt;=1622),1,0)</f>
        <v>0</v>
      </c>
      <c r="BD1076" s="197">
        <f>IF(AND(K1076&lt;=1680,L1076&gt;=1649),1,0)</f>
        <v>0</v>
      </c>
      <c r="BE1076" s="189">
        <v>0</v>
      </c>
      <c r="BF1076" s="189">
        <v>0</v>
      </c>
      <c r="BG1076" s="189">
        <v>0</v>
      </c>
      <c r="BH1076" s="189">
        <v>0</v>
      </c>
      <c r="BI1076" s="189">
        <v>0</v>
      </c>
    </row>
    <row r="1077" spans="1:61" customFormat="1" ht="15">
      <c r="A1077" s="99" t="s">
        <v>734</v>
      </c>
      <c r="B1077" s="111" t="s">
        <v>3136</v>
      </c>
      <c r="C1077" s="243" t="s">
        <v>735</v>
      </c>
      <c r="D1077" s="243" t="s">
        <v>4162</v>
      </c>
      <c r="E1077" s="247">
        <v>1</v>
      </c>
      <c r="F1077" s="25" t="s">
        <v>43</v>
      </c>
      <c r="G1077" s="26"/>
      <c r="H1077" s="27"/>
      <c r="I1077" s="27"/>
      <c r="J1077" s="29">
        <v>1</v>
      </c>
      <c r="K1077" s="28">
        <v>1554</v>
      </c>
      <c r="L1077" s="28">
        <v>1566</v>
      </c>
      <c r="M1077" s="240" t="str">
        <f>CONCATENATE(LEFT(K1077,3),"0")</f>
        <v>1550</v>
      </c>
      <c r="N1077" s="240" t="str">
        <f>CONCATENATE(LEFT(L1077,3),"0")</f>
        <v>1560</v>
      </c>
      <c r="O1077" s="30">
        <f>L1077-K1077+1</f>
        <v>13</v>
      </c>
      <c r="P1077" s="27">
        <v>0</v>
      </c>
      <c r="Q1077" s="27">
        <v>0</v>
      </c>
      <c r="R1077" s="28"/>
      <c r="S1077" s="28"/>
      <c r="T1077" s="35" t="s">
        <v>103</v>
      </c>
      <c r="U1077" s="104">
        <v>51.0167</v>
      </c>
      <c r="V1077" s="124">
        <v>4.4667000000000003</v>
      </c>
      <c r="W1077" s="32">
        <v>0</v>
      </c>
      <c r="X1077" s="33">
        <v>1</v>
      </c>
      <c r="Y1077" s="127">
        <v>0</v>
      </c>
      <c r="Z1077" s="133" t="str">
        <f>CONCATENATE(LEFT(AA1077,3),"0")</f>
        <v>1560</v>
      </c>
      <c r="AA1077" s="35">
        <v>1566</v>
      </c>
      <c r="AB1077" s="35"/>
      <c r="AC1077" s="35" t="s">
        <v>63</v>
      </c>
      <c r="AD1077" s="35"/>
      <c r="AE1077" s="35"/>
      <c r="AF1077" s="35"/>
      <c r="AG1077" s="35"/>
      <c r="AH1077" s="35"/>
      <c r="AI1077" s="35"/>
      <c r="AJ1077" s="35"/>
      <c r="AK1077" s="35"/>
      <c r="AL1077" s="35"/>
      <c r="AM1077" s="35"/>
      <c r="AN1077" s="252" t="str">
        <f>AC1077</f>
        <v>Antwerp</v>
      </c>
      <c r="AO1077" s="38"/>
      <c r="AP1077" s="39"/>
      <c r="AQ1077" s="39"/>
      <c r="AR1077" s="39"/>
      <c r="AS1077" s="49"/>
      <c r="AT1077" s="253"/>
      <c r="AU1077" s="253"/>
      <c r="AV1077" s="26"/>
      <c r="AW1077" s="26"/>
      <c r="AX1077" s="253" t="s">
        <v>736</v>
      </c>
      <c r="AY1077" s="26">
        <v>1</v>
      </c>
      <c r="AZ1077" s="197">
        <f>IF(AND(K1077&lt;=1570,L1077&gt;=1540),1,0)</f>
        <v>1</v>
      </c>
      <c r="BA1077" s="197">
        <f>IF(AND(K1077&lt;=1608,L1077&gt;=1571),1,0)</f>
        <v>0</v>
      </c>
      <c r="BB1077" s="197">
        <f>IF(AND(K1077&lt;=1621,L1077&gt;=1609),1,0)</f>
        <v>0</v>
      </c>
      <c r="BC1077" s="197">
        <f>IF(AND(K1077&lt;=1648,L1077&gt;=1622),1,0)</f>
        <v>0</v>
      </c>
      <c r="BD1077" s="197">
        <f>IF(AND(K1077&lt;=1680,L1077&gt;=1649),1,0)</f>
        <v>0</v>
      </c>
      <c r="BE1077" s="189">
        <v>1</v>
      </c>
      <c r="BF1077" s="189">
        <v>0</v>
      </c>
      <c r="BG1077" s="189">
        <v>0</v>
      </c>
      <c r="BH1077" s="189">
        <v>0</v>
      </c>
      <c r="BI1077" s="189">
        <v>0</v>
      </c>
    </row>
    <row r="1078" spans="1:61" customFormat="1" ht="15">
      <c r="A1078" s="99" t="s">
        <v>737</v>
      </c>
      <c r="B1078" s="111" t="s">
        <v>4011</v>
      </c>
      <c r="C1078" s="243" t="s">
        <v>738</v>
      </c>
      <c r="D1078" s="243" t="s">
        <v>4162</v>
      </c>
      <c r="E1078" s="247">
        <v>1</v>
      </c>
      <c r="F1078" s="25" t="s">
        <v>223</v>
      </c>
      <c r="G1078" s="26"/>
      <c r="H1078" s="27"/>
      <c r="I1078" s="27"/>
      <c r="J1078" s="29">
        <v>1</v>
      </c>
      <c r="K1078" s="30">
        <v>1669</v>
      </c>
      <c r="L1078" s="30">
        <v>1675</v>
      </c>
      <c r="M1078" s="240" t="str">
        <f>CONCATENATE(LEFT(K1078,3),"0")</f>
        <v>1660</v>
      </c>
      <c r="N1078" s="240" t="str">
        <f>CONCATENATE(LEFT(L1078,3),"0")</f>
        <v>1670</v>
      </c>
      <c r="O1078" s="30">
        <f>L1078-K1078+1</f>
        <v>7</v>
      </c>
      <c r="P1078" s="27">
        <v>0</v>
      </c>
      <c r="Q1078" s="27">
        <v>0</v>
      </c>
      <c r="R1078" s="28"/>
      <c r="S1078" s="28"/>
      <c r="T1078" s="35" t="s">
        <v>103</v>
      </c>
      <c r="U1078" s="104">
        <v>51.0167</v>
      </c>
      <c r="V1078" s="124">
        <v>4.4667000000000003</v>
      </c>
      <c r="W1078" s="32">
        <v>0</v>
      </c>
      <c r="X1078" s="33">
        <v>0</v>
      </c>
      <c r="Y1078" s="127">
        <v>0</v>
      </c>
      <c r="Z1078" s="133"/>
      <c r="AA1078" s="35"/>
      <c r="AB1078" s="35"/>
      <c r="AC1078" s="35"/>
      <c r="AD1078" s="35"/>
      <c r="AE1078" s="35"/>
      <c r="AF1078" s="35"/>
      <c r="AG1078" s="35"/>
      <c r="AH1078" s="35"/>
      <c r="AI1078" s="35"/>
      <c r="AJ1078" s="35"/>
      <c r="AK1078" s="35"/>
      <c r="AL1078" s="35"/>
      <c r="AM1078" s="35"/>
      <c r="AN1078" s="127"/>
      <c r="AO1078" s="38"/>
      <c r="AP1078" s="39"/>
      <c r="AQ1078" s="39"/>
      <c r="AR1078" s="39"/>
      <c r="AS1078" s="49"/>
      <c r="AT1078" s="253"/>
      <c r="AU1078" s="253"/>
      <c r="AV1078" s="26"/>
      <c r="AW1078" s="26"/>
      <c r="AX1078" s="253" t="s">
        <v>40</v>
      </c>
      <c r="AY1078" s="26">
        <v>1</v>
      </c>
      <c r="AZ1078" s="197">
        <f>IF(AND(K1078&lt;=1570,L1078&gt;=1540),1,0)</f>
        <v>0</v>
      </c>
      <c r="BA1078" s="197">
        <f>IF(AND(K1078&lt;=1608,L1078&gt;=1571),1,0)</f>
        <v>0</v>
      </c>
      <c r="BB1078" s="197">
        <f>IF(AND(K1078&lt;=1621,L1078&gt;=1609),1,0)</f>
        <v>0</v>
      </c>
      <c r="BC1078" s="197">
        <f>IF(AND(K1078&lt;=1648,L1078&gt;=1622),1,0)</f>
        <v>0</v>
      </c>
      <c r="BD1078" s="197">
        <f>IF(AND(K1078&lt;=1680,L1078&gt;=1649),1,0)</f>
        <v>1</v>
      </c>
      <c r="BE1078" s="189">
        <v>0</v>
      </c>
      <c r="BF1078" s="189">
        <v>0</v>
      </c>
      <c r="BG1078" s="189">
        <v>0</v>
      </c>
      <c r="BH1078" s="189">
        <v>0</v>
      </c>
      <c r="BI1078" s="189">
        <v>0</v>
      </c>
    </row>
    <row r="1079" spans="1:61" customFormat="1" ht="15">
      <c r="A1079" s="99" t="s">
        <v>739</v>
      </c>
      <c r="B1079" s="111" t="s">
        <v>4012</v>
      </c>
      <c r="C1079" s="243" t="s">
        <v>740</v>
      </c>
      <c r="D1079" s="243" t="s">
        <v>4162</v>
      </c>
      <c r="E1079" s="247">
        <v>1</v>
      </c>
      <c r="F1079" s="25" t="s">
        <v>43</v>
      </c>
      <c r="G1079" s="26"/>
      <c r="H1079" s="27"/>
      <c r="I1079" s="27"/>
      <c r="J1079" s="29">
        <v>1</v>
      </c>
      <c r="K1079" s="30">
        <v>1600</v>
      </c>
      <c r="L1079" s="30">
        <v>1606</v>
      </c>
      <c r="M1079" s="240" t="str">
        <f>CONCATENATE(LEFT(K1079,3),"0")</f>
        <v>1600</v>
      </c>
      <c r="N1079" s="240" t="str">
        <f>CONCATENATE(LEFT(L1079,3),"0")</f>
        <v>1600</v>
      </c>
      <c r="O1079" s="30">
        <f>L1079-K1079+1</f>
        <v>7</v>
      </c>
      <c r="P1079" s="27">
        <v>0</v>
      </c>
      <c r="Q1079" s="27">
        <v>0</v>
      </c>
      <c r="R1079" s="28"/>
      <c r="S1079" s="28"/>
      <c r="T1079" s="35" t="s">
        <v>103</v>
      </c>
      <c r="U1079" s="104">
        <v>51.0167</v>
      </c>
      <c r="V1079" s="124">
        <v>4.4667000000000003</v>
      </c>
      <c r="W1079" s="32">
        <v>0</v>
      </c>
      <c r="X1079" s="33">
        <v>0</v>
      </c>
      <c r="Y1079" s="127">
        <v>0</v>
      </c>
      <c r="Z1079" s="133"/>
      <c r="AA1079" s="35"/>
      <c r="AB1079" s="35"/>
      <c r="AC1079" s="35"/>
      <c r="AD1079" s="35"/>
      <c r="AE1079" s="35"/>
      <c r="AF1079" s="35"/>
      <c r="AG1079" s="35"/>
      <c r="AH1079" s="35"/>
      <c r="AI1079" s="35"/>
      <c r="AJ1079" s="35"/>
      <c r="AK1079" s="35"/>
      <c r="AL1079" s="35"/>
      <c r="AM1079" s="35"/>
      <c r="AN1079" s="127"/>
      <c r="AO1079" s="38"/>
      <c r="AP1079" s="39"/>
      <c r="AQ1079" s="39"/>
      <c r="AR1079" s="39"/>
      <c r="AS1079" s="49"/>
      <c r="AT1079" s="253"/>
      <c r="AU1079" s="253"/>
      <c r="AV1079" s="26"/>
      <c r="AW1079" s="26"/>
      <c r="AX1079" s="253" t="s">
        <v>40</v>
      </c>
      <c r="AY1079" s="26">
        <v>1</v>
      </c>
      <c r="AZ1079" s="197">
        <f>IF(AND(K1079&lt;=1570,L1079&gt;=1540),1,0)</f>
        <v>0</v>
      </c>
      <c r="BA1079" s="197">
        <f>IF(AND(K1079&lt;=1608,L1079&gt;=1571),1,0)</f>
        <v>1</v>
      </c>
      <c r="BB1079" s="197">
        <f>IF(AND(K1079&lt;=1621,L1079&gt;=1609),1,0)</f>
        <v>0</v>
      </c>
      <c r="BC1079" s="197">
        <f>IF(AND(K1079&lt;=1648,L1079&gt;=1622),1,0)</f>
        <v>0</v>
      </c>
      <c r="BD1079" s="197">
        <f>IF(AND(K1079&lt;=1680,L1079&gt;=1649),1,0)</f>
        <v>0</v>
      </c>
      <c r="BE1079" s="189">
        <v>0</v>
      </c>
      <c r="BF1079" s="189">
        <v>0</v>
      </c>
      <c r="BG1079" s="189">
        <v>0</v>
      </c>
      <c r="BH1079" s="189">
        <v>0</v>
      </c>
      <c r="BI1079" s="189">
        <v>0</v>
      </c>
    </row>
    <row r="1080" spans="1:61" customFormat="1" ht="15">
      <c r="A1080" s="99" t="s">
        <v>741</v>
      </c>
      <c r="B1080" s="111" t="s">
        <v>4013</v>
      </c>
      <c r="C1080" s="243" t="s">
        <v>742</v>
      </c>
      <c r="D1080" s="243" t="s">
        <v>4162</v>
      </c>
      <c r="E1080" s="247">
        <v>2</v>
      </c>
      <c r="F1080" s="25" t="s">
        <v>223</v>
      </c>
      <c r="G1080" s="26"/>
      <c r="H1080" s="27"/>
      <c r="I1080" s="27"/>
      <c r="J1080" s="29">
        <v>1</v>
      </c>
      <c r="K1080" s="30">
        <v>1672</v>
      </c>
      <c r="L1080" s="30">
        <v>1685</v>
      </c>
      <c r="M1080" s="240" t="str">
        <f>CONCATENATE(LEFT(K1080,3),"0")</f>
        <v>1670</v>
      </c>
      <c r="N1080" s="240" t="str">
        <f>CONCATENATE(LEFT(L1080,3),"0")</f>
        <v>1680</v>
      </c>
      <c r="O1080" s="30">
        <f>L1080-K1080+1</f>
        <v>14</v>
      </c>
      <c r="P1080" s="27">
        <v>0</v>
      </c>
      <c r="Q1080" s="27">
        <v>0</v>
      </c>
      <c r="R1080" s="28"/>
      <c r="S1080" s="28"/>
      <c r="T1080" s="35" t="s">
        <v>103</v>
      </c>
      <c r="U1080" s="104">
        <v>51.0167</v>
      </c>
      <c r="V1080" s="124">
        <v>4.4667000000000003</v>
      </c>
      <c r="W1080" s="32">
        <v>0</v>
      </c>
      <c r="X1080" s="33">
        <v>0</v>
      </c>
      <c r="Y1080" s="127">
        <v>0</v>
      </c>
      <c r="Z1080" s="133"/>
      <c r="AA1080" s="35"/>
      <c r="AB1080" s="35"/>
      <c r="AC1080" s="35"/>
      <c r="AD1080" s="35"/>
      <c r="AE1080" s="35"/>
      <c r="AF1080" s="35"/>
      <c r="AG1080" s="35"/>
      <c r="AH1080" s="35"/>
      <c r="AI1080" s="35"/>
      <c r="AJ1080" s="35"/>
      <c r="AK1080" s="35"/>
      <c r="AL1080" s="35"/>
      <c r="AM1080" s="35"/>
      <c r="AN1080" s="127"/>
      <c r="AO1080" s="38"/>
      <c r="AP1080" s="39"/>
      <c r="AQ1080" s="39"/>
      <c r="AR1080" s="39"/>
      <c r="AS1080" s="49"/>
      <c r="AT1080" s="253"/>
      <c r="AU1080" s="253"/>
      <c r="AV1080" s="26"/>
      <c r="AW1080" s="26"/>
      <c r="AX1080" s="253" t="s">
        <v>40</v>
      </c>
      <c r="AY1080" s="26">
        <v>1</v>
      </c>
      <c r="AZ1080" s="197">
        <f>IF(AND(K1080&lt;=1570,L1080&gt;=1540),1,0)</f>
        <v>0</v>
      </c>
      <c r="BA1080" s="197">
        <f>IF(AND(K1080&lt;=1608,L1080&gt;=1571),1,0)</f>
        <v>0</v>
      </c>
      <c r="BB1080" s="197">
        <f>IF(AND(K1080&lt;=1621,L1080&gt;=1609),1,0)</f>
        <v>0</v>
      </c>
      <c r="BC1080" s="197">
        <f>IF(AND(K1080&lt;=1648,L1080&gt;=1622),1,0)</f>
        <v>0</v>
      </c>
      <c r="BD1080" s="197">
        <f>IF(AND(K1080&lt;=1680,L1080&gt;=1649),1,0)</f>
        <v>1</v>
      </c>
      <c r="BE1080" s="189">
        <v>0</v>
      </c>
      <c r="BF1080" s="189">
        <v>0</v>
      </c>
      <c r="BG1080" s="189">
        <v>0</v>
      </c>
      <c r="BH1080" s="189">
        <v>0</v>
      </c>
      <c r="BI1080" s="189">
        <v>0</v>
      </c>
    </row>
    <row r="1081" spans="1:61" customFormat="1" ht="15">
      <c r="A1081" s="99" t="s">
        <v>743</v>
      </c>
      <c r="B1081" s="111" t="s">
        <v>2634</v>
      </c>
      <c r="C1081" s="243" t="s">
        <v>744</v>
      </c>
      <c r="D1081" s="243" t="s">
        <v>4162</v>
      </c>
      <c r="E1081" s="247">
        <v>4</v>
      </c>
      <c r="F1081" s="25" t="s">
        <v>43</v>
      </c>
      <c r="G1081" s="26"/>
      <c r="H1081" s="27"/>
      <c r="I1081" s="27"/>
      <c r="J1081" s="29">
        <v>1</v>
      </c>
      <c r="K1081" s="30">
        <v>1604</v>
      </c>
      <c r="L1081" s="30">
        <v>1620</v>
      </c>
      <c r="M1081" s="240" t="str">
        <f>CONCATENATE(LEFT(K1081,3),"0")</f>
        <v>1600</v>
      </c>
      <c r="N1081" s="240" t="str">
        <f>CONCATENATE(LEFT(L1081,3),"0")</f>
        <v>1620</v>
      </c>
      <c r="O1081" s="30">
        <f>L1081-K1081+1</f>
        <v>17</v>
      </c>
      <c r="P1081" s="27">
        <v>1</v>
      </c>
      <c r="Q1081" s="27">
        <v>1</v>
      </c>
      <c r="R1081" s="28"/>
      <c r="S1081" s="28"/>
      <c r="T1081" s="35" t="s">
        <v>103</v>
      </c>
      <c r="U1081" s="104">
        <v>51.0167</v>
      </c>
      <c r="V1081" s="124">
        <v>4.4667000000000003</v>
      </c>
      <c r="W1081" s="32">
        <v>0</v>
      </c>
      <c r="X1081" s="33">
        <v>0</v>
      </c>
      <c r="Y1081" s="127">
        <v>0</v>
      </c>
      <c r="Z1081" s="133"/>
      <c r="AA1081" s="35"/>
      <c r="AB1081" s="35"/>
      <c r="AC1081" s="35"/>
      <c r="AD1081" s="35"/>
      <c r="AE1081" s="35"/>
      <c r="AF1081" s="35"/>
      <c r="AG1081" s="35"/>
      <c r="AH1081" s="35"/>
      <c r="AI1081" s="35"/>
      <c r="AJ1081" s="35"/>
      <c r="AK1081" s="35"/>
      <c r="AL1081" s="35"/>
      <c r="AM1081" s="35"/>
      <c r="AN1081" s="127"/>
      <c r="AO1081" s="38"/>
      <c r="AP1081" s="39"/>
      <c r="AQ1081" s="39"/>
      <c r="AR1081" s="39"/>
      <c r="AS1081" s="49"/>
      <c r="AT1081" s="253"/>
      <c r="AU1081" s="253"/>
      <c r="AV1081" s="26"/>
      <c r="AW1081" s="26"/>
      <c r="AX1081" s="253" t="s">
        <v>40</v>
      </c>
      <c r="AY1081" s="26">
        <v>1</v>
      </c>
      <c r="AZ1081" s="197">
        <f>IF(AND(K1081&lt;=1570,L1081&gt;=1540),1,0)</f>
        <v>0</v>
      </c>
      <c r="BA1081" s="197">
        <f>IF(AND(K1081&lt;=1608,L1081&gt;=1571),1,0)</f>
        <v>1</v>
      </c>
      <c r="BB1081" s="197">
        <f>IF(AND(K1081&lt;=1621,L1081&gt;=1609),1,0)</f>
        <v>1</v>
      </c>
      <c r="BC1081" s="197">
        <f>IF(AND(K1081&lt;=1648,L1081&gt;=1622),1,0)</f>
        <v>0</v>
      </c>
      <c r="BD1081" s="197">
        <f>IF(AND(K1081&lt;=1680,L1081&gt;=1649),1,0)</f>
        <v>0</v>
      </c>
      <c r="BE1081" s="189">
        <v>0</v>
      </c>
      <c r="BF1081" s="189">
        <v>0</v>
      </c>
      <c r="BG1081" s="189">
        <v>0</v>
      </c>
      <c r="BH1081" s="189">
        <v>0</v>
      </c>
      <c r="BI1081" s="189">
        <v>0</v>
      </c>
    </row>
    <row r="1082" spans="1:61" customFormat="1" ht="15">
      <c r="A1082" s="99" t="s">
        <v>745</v>
      </c>
      <c r="B1082" s="111" t="s">
        <v>2634</v>
      </c>
      <c r="C1082" s="243" t="s">
        <v>746</v>
      </c>
      <c r="D1082" s="243" t="s">
        <v>4162</v>
      </c>
      <c r="E1082" s="247">
        <v>2</v>
      </c>
      <c r="F1082" s="25" t="s">
        <v>43</v>
      </c>
      <c r="G1082" s="26"/>
      <c r="H1082" s="27">
        <v>1</v>
      </c>
      <c r="I1082" s="27"/>
      <c r="J1082" s="29">
        <v>1</v>
      </c>
      <c r="K1082" s="30">
        <v>1604</v>
      </c>
      <c r="L1082" s="30">
        <v>1618</v>
      </c>
      <c r="M1082" s="240" t="str">
        <f>CONCATENATE(LEFT(K1082,3),"0")</f>
        <v>1600</v>
      </c>
      <c r="N1082" s="240" t="str">
        <f>CONCATENATE(LEFT(L1082,3),"0")</f>
        <v>1610</v>
      </c>
      <c r="O1082" s="30">
        <f>L1082-K1082+1</f>
        <v>15</v>
      </c>
      <c r="P1082" s="27">
        <v>0</v>
      </c>
      <c r="Q1082" s="27">
        <v>1</v>
      </c>
      <c r="R1082" s="28"/>
      <c r="S1082" s="28"/>
      <c r="T1082" s="35" t="s">
        <v>103</v>
      </c>
      <c r="U1082" s="104">
        <v>51.0167</v>
      </c>
      <c r="V1082" s="124">
        <v>4.4667000000000003</v>
      </c>
      <c r="W1082" s="32">
        <v>0</v>
      </c>
      <c r="X1082" s="33">
        <v>0</v>
      </c>
      <c r="Y1082" s="127">
        <v>0</v>
      </c>
      <c r="Z1082" s="133"/>
      <c r="AA1082" s="35"/>
      <c r="AB1082" s="35"/>
      <c r="AC1082" s="35"/>
      <c r="AD1082" s="35"/>
      <c r="AE1082" s="35"/>
      <c r="AF1082" s="35"/>
      <c r="AG1082" s="35"/>
      <c r="AH1082" s="35"/>
      <c r="AI1082" s="35"/>
      <c r="AJ1082" s="35"/>
      <c r="AK1082" s="35"/>
      <c r="AL1082" s="35"/>
      <c r="AM1082" s="35"/>
      <c r="AN1082" s="127"/>
      <c r="AO1082" s="38"/>
      <c r="AP1082" s="39"/>
      <c r="AQ1082" s="39"/>
      <c r="AR1082" s="39"/>
      <c r="AS1082" s="49"/>
      <c r="AT1082" s="253"/>
      <c r="AU1082" s="253"/>
      <c r="AV1082" s="26"/>
      <c r="AW1082" s="26"/>
      <c r="AX1082" s="253" t="s">
        <v>40</v>
      </c>
      <c r="AY1082" s="26">
        <v>1</v>
      </c>
      <c r="AZ1082" s="197">
        <f>IF(AND(K1082&lt;=1570,L1082&gt;=1540),1,0)</f>
        <v>0</v>
      </c>
      <c r="BA1082" s="197">
        <f>IF(AND(K1082&lt;=1608,L1082&gt;=1571),1,0)</f>
        <v>1</v>
      </c>
      <c r="BB1082" s="197">
        <f>IF(AND(K1082&lt;=1621,L1082&gt;=1609),1,0)</f>
        <v>1</v>
      </c>
      <c r="BC1082" s="197">
        <f>IF(AND(K1082&lt;=1648,L1082&gt;=1622),1,0)</f>
        <v>0</v>
      </c>
      <c r="BD1082" s="197">
        <f>IF(AND(K1082&lt;=1680,L1082&gt;=1649),1,0)</f>
        <v>0</v>
      </c>
      <c r="BE1082" s="189">
        <v>0</v>
      </c>
      <c r="BF1082" s="189">
        <v>0</v>
      </c>
      <c r="BG1082" s="189">
        <v>0</v>
      </c>
      <c r="BH1082" s="189">
        <v>0</v>
      </c>
      <c r="BI1082" s="189">
        <v>0</v>
      </c>
    </row>
    <row r="1083" spans="1:61" customFormat="1" ht="15">
      <c r="A1083" s="273" t="s">
        <v>747</v>
      </c>
      <c r="B1083" s="111" t="s">
        <v>2634</v>
      </c>
      <c r="C1083" s="243" t="s">
        <v>748</v>
      </c>
      <c r="D1083" s="243" t="s">
        <v>4162</v>
      </c>
      <c r="E1083" s="247">
        <v>2</v>
      </c>
      <c r="F1083" s="25" t="s">
        <v>43</v>
      </c>
      <c r="G1083" s="26"/>
      <c r="H1083" s="27"/>
      <c r="I1083" s="27"/>
      <c r="J1083" s="29">
        <v>1</v>
      </c>
      <c r="K1083" s="30">
        <v>1613</v>
      </c>
      <c r="L1083" s="30">
        <v>1622</v>
      </c>
      <c r="M1083" s="240" t="str">
        <f>CONCATENATE(LEFT(K1083,3),"0")</f>
        <v>1610</v>
      </c>
      <c r="N1083" s="240" t="str">
        <f>CONCATENATE(LEFT(L1083,3),"0")</f>
        <v>1620</v>
      </c>
      <c r="O1083" s="30">
        <f>L1083-K1083+1</f>
        <v>10</v>
      </c>
      <c r="P1083" s="27">
        <v>1</v>
      </c>
      <c r="Q1083" s="27">
        <v>1</v>
      </c>
      <c r="R1083" s="28"/>
      <c r="S1083" s="28"/>
      <c r="T1083" s="35" t="s">
        <v>103</v>
      </c>
      <c r="U1083" s="104">
        <v>51.0167</v>
      </c>
      <c r="V1083" s="124">
        <v>4.4667000000000003</v>
      </c>
      <c r="W1083" s="32">
        <v>0</v>
      </c>
      <c r="X1083" s="33">
        <v>0</v>
      </c>
      <c r="Y1083" s="127">
        <v>0</v>
      </c>
      <c r="Z1083" s="133"/>
      <c r="AA1083" s="35"/>
      <c r="AB1083" s="35"/>
      <c r="AC1083" s="35"/>
      <c r="AD1083" s="35"/>
      <c r="AE1083" s="35"/>
      <c r="AF1083" s="35"/>
      <c r="AG1083" s="35"/>
      <c r="AH1083" s="35"/>
      <c r="AI1083" s="35"/>
      <c r="AJ1083" s="35"/>
      <c r="AK1083" s="35"/>
      <c r="AL1083" s="35"/>
      <c r="AM1083" s="35"/>
      <c r="AN1083" s="127"/>
      <c r="AO1083" s="38"/>
      <c r="AP1083" s="39"/>
      <c r="AQ1083" s="39"/>
      <c r="AR1083" s="39"/>
      <c r="AS1083" s="49"/>
      <c r="AT1083" s="253"/>
      <c r="AU1083" s="253"/>
      <c r="AV1083" s="26"/>
      <c r="AW1083" s="26"/>
      <c r="AX1083" s="253" t="s">
        <v>40</v>
      </c>
      <c r="AY1083" s="26">
        <v>1</v>
      </c>
      <c r="AZ1083" s="197">
        <f>IF(AND(K1083&lt;=1570,L1083&gt;=1540),1,0)</f>
        <v>0</v>
      </c>
      <c r="BA1083" s="197">
        <f>IF(AND(K1083&lt;=1608,L1083&gt;=1571),1,0)</f>
        <v>0</v>
      </c>
      <c r="BB1083" s="197">
        <f>IF(AND(K1083&lt;=1621,L1083&gt;=1609),1,0)</f>
        <v>1</v>
      </c>
      <c r="BC1083" s="197">
        <f>IF(AND(K1083&lt;=1648,L1083&gt;=1622),1,0)</f>
        <v>1</v>
      </c>
      <c r="BD1083" s="197">
        <f>IF(AND(K1083&lt;=1680,L1083&gt;=1649),1,0)</f>
        <v>0</v>
      </c>
      <c r="BE1083" s="189">
        <v>0</v>
      </c>
      <c r="BF1083" s="189">
        <v>0</v>
      </c>
      <c r="BG1083" s="189">
        <v>0</v>
      </c>
      <c r="BH1083" s="189">
        <v>0</v>
      </c>
      <c r="BI1083" s="189">
        <v>0</v>
      </c>
    </row>
    <row r="1084" spans="1:61" customFormat="1" ht="15">
      <c r="A1084" s="99" t="s">
        <v>749</v>
      </c>
      <c r="B1084" s="111" t="s">
        <v>4014</v>
      </c>
      <c r="C1084" s="243" t="s">
        <v>750</v>
      </c>
      <c r="D1084" s="243" t="s">
        <v>4162</v>
      </c>
      <c r="E1084" s="247">
        <v>1</v>
      </c>
      <c r="F1084" s="25" t="s">
        <v>43</v>
      </c>
      <c r="G1084" s="26"/>
      <c r="H1084" s="27"/>
      <c r="I1084" s="27"/>
      <c r="J1084" s="29">
        <v>1</v>
      </c>
      <c r="K1084" s="28">
        <v>1614</v>
      </c>
      <c r="L1084" s="28">
        <v>1624</v>
      </c>
      <c r="M1084" s="240" t="str">
        <f>CONCATENATE(LEFT(K1084,3),"0")</f>
        <v>1610</v>
      </c>
      <c r="N1084" s="240" t="str">
        <f>CONCATENATE(LEFT(L1084,3),"0")</f>
        <v>1620</v>
      </c>
      <c r="O1084" s="30">
        <f>L1084-K1084+1</f>
        <v>11</v>
      </c>
      <c r="P1084" s="27">
        <v>1</v>
      </c>
      <c r="Q1084" s="27">
        <v>0</v>
      </c>
      <c r="R1084" s="28">
        <v>1683</v>
      </c>
      <c r="S1084" s="28"/>
      <c r="T1084" s="35" t="s">
        <v>103</v>
      </c>
      <c r="U1084" s="104">
        <v>51.0167</v>
      </c>
      <c r="V1084" s="124">
        <v>4.4667000000000003</v>
      </c>
      <c r="W1084" s="32">
        <v>0</v>
      </c>
      <c r="X1084" s="33">
        <v>0</v>
      </c>
      <c r="Y1084" s="127">
        <v>0</v>
      </c>
      <c r="Z1084" s="133"/>
      <c r="AA1084" s="35"/>
      <c r="AB1084" s="35"/>
      <c r="AC1084" s="35"/>
      <c r="AD1084" s="35"/>
      <c r="AE1084" s="35"/>
      <c r="AF1084" s="35"/>
      <c r="AG1084" s="35"/>
      <c r="AH1084" s="35"/>
      <c r="AI1084" s="35"/>
      <c r="AJ1084" s="35"/>
      <c r="AK1084" s="35"/>
      <c r="AL1084" s="35"/>
      <c r="AM1084" s="35"/>
      <c r="AN1084" s="127"/>
      <c r="AO1084" s="38"/>
      <c r="AP1084" s="39"/>
      <c r="AQ1084" s="39"/>
      <c r="AR1084" s="39"/>
      <c r="AS1084" s="49"/>
      <c r="AT1084" s="253"/>
      <c r="AU1084" s="253"/>
      <c r="AV1084" s="26"/>
      <c r="AW1084" s="26"/>
      <c r="AX1084" s="253" t="s">
        <v>40</v>
      </c>
      <c r="AY1084" s="26">
        <v>1</v>
      </c>
      <c r="AZ1084" s="197">
        <f>IF(AND(K1084&lt;=1570,L1084&gt;=1540),1,0)</f>
        <v>0</v>
      </c>
      <c r="BA1084" s="197">
        <f>IF(AND(K1084&lt;=1608,L1084&gt;=1571),1,0)</f>
        <v>0</v>
      </c>
      <c r="BB1084" s="197">
        <f>IF(AND(K1084&lt;=1621,L1084&gt;=1609),1,0)</f>
        <v>1</v>
      </c>
      <c r="BC1084" s="197">
        <f>IF(AND(K1084&lt;=1648,L1084&gt;=1622),1,0)</f>
        <v>1</v>
      </c>
      <c r="BD1084" s="197">
        <f>IF(AND(K1084&lt;=1680,L1084&gt;=1649),1,0)</f>
        <v>0</v>
      </c>
      <c r="BE1084" s="189">
        <v>0</v>
      </c>
      <c r="BF1084" s="189">
        <v>0</v>
      </c>
      <c r="BG1084" s="189">
        <v>0</v>
      </c>
      <c r="BH1084" s="189">
        <v>0</v>
      </c>
      <c r="BI1084" s="189">
        <v>0</v>
      </c>
    </row>
    <row r="1085" spans="1:61" customFormat="1" ht="15">
      <c r="A1085" s="99" t="s">
        <v>751</v>
      </c>
      <c r="B1085" s="111" t="s">
        <v>1986</v>
      </c>
      <c r="C1085" s="243" t="s">
        <v>752</v>
      </c>
      <c r="D1085" s="243" t="s">
        <v>4162</v>
      </c>
      <c r="E1085" s="247">
        <v>1</v>
      </c>
      <c r="F1085" s="25" t="s">
        <v>156</v>
      </c>
      <c r="G1085" s="26"/>
      <c r="H1085" s="27"/>
      <c r="I1085" s="27"/>
      <c r="J1085" s="29">
        <v>1</v>
      </c>
      <c r="K1085" s="30">
        <v>1616</v>
      </c>
      <c r="L1085" s="30">
        <v>1622</v>
      </c>
      <c r="M1085" s="240" t="str">
        <f>CONCATENATE(LEFT(K1085,3),"0")</f>
        <v>1610</v>
      </c>
      <c r="N1085" s="240" t="str">
        <f>CONCATENATE(LEFT(L1085,3),"0")</f>
        <v>1620</v>
      </c>
      <c r="O1085" s="30">
        <f>L1085-K1085+1</f>
        <v>7</v>
      </c>
      <c r="P1085" s="27">
        <v>1</v>
      </c>
      <c r="Q1085" s="27">
        <v>1</v>
      </c>
      <c r="R1085" s="28"/>
      <c r="S1085" s="28"/>
      <c r="T1085" s="35" t="s">
        <v>103</v>
      </c>
      <c r="U1085" s="104">
        <v>51.0167</v>
      </c>
      <c r="V1085" s="124">
        <v>4.4667000000000003</v>
      </c>
      <c r="W1085" s="32">
        <v>0</v>
      </c>
      <c r="X1085" s="33">
        <v>0</v>
      </c>
      <c r="Y1085" s="127">
        <v>0</v>
      </c>
      <c r="Z1085" s="133"/>
      <c r="AA1085" s="35"/>
      <c r="AB1085" s="35"/>
      <c r="AC1085" s="35"/>
      <c r="AD1085" s="35"/>
      <c r="AE1085" s="35"/>
      <c r="AF1085" s="35"/>
      <c r="AG1085" s="35"/>
      <c r="AH1085" s="35"/>
      <c r="AI1085" s="35"/>
      <c r="AJ1085" s="35"/>
      <c r="AK1085" s="35"/>
      <c r="AL1085" s="35"/>
      <c r="AM1085" s="35"/>
      <c r="AN1085" s="127"/>
      <c r="AO1085" s="38"/>
      <c r="AP1085" s="39"/>
      <c r="AQ1085" s="39"/>
      <c r="AR1085" s="39"/>
      <c r="AS1085" s="49"/>
      <c r="AT1085" s="253"/>
      <c r="AU1085" s="253"/>
      <c r="AV1085" s="26"/>
      <c r="AW1085" s="26"/>
      <c r="AX1085" s="253" t="s">
        <v>40</v>
      </c>
      <c r="AY1085" s="26">
        <v>1</v>
      </c>
      <c r="AZ1085" s="197">
        <f>IF(AND(K1085&lt;=1570,L1085&gt;=1540),1,0)</f>
        <v>0</v>
      </c>
      <c r="BA1085" s="197">
        <f>IF(AND(K1085&lt;=1608,L1085&gt;=1571),1,0)</f>
        <v>0</v>
      </c>
      <c r="BB1085" s="197">
        <f>IF(AND(K1085&lt;=1621,L1085&gt;=1609),1,0)</f>
        <v>1</v>
      </c>
      <c r="BC1085" s="197">
        <f>IF(AND(K1085&lt;=1648,L1085&gt;=1622),1,0)</f>
        <v>1</v>
      </c>
      <c r="BD1085" s="197">
        <f>IF(AND(K1085&lt;=1680,L1085&gt;=1649),1,0)</f>
        <v>0</v>
      </c>
      <c r="BE1085" s="189">
        <v>0</v>
      </c>
      <c r="BF1085" s="189">
        <v>0</v>
      </c>
      <c r="BG1085" s="189">
        <v>0</v>
      </c>
      <c r="BH1085" s="189">
        <v>0</v>
      </c>
      <c r="BI1085" s="189">
        <v>0</v>
      </c>
    </row>
    <row r="1086" spans="1:61" customFormat="1" ht="15">
      <c r="A1086" s="99" t="s">
        <v>753</v>
      </c>
      <c r="B1086" s="111" t="s">
        <v>1986</v>
      </c>
      <c r="C1086" s="243" t="s">
        <v>754</v>
      </c>
      <c r="D1086" s="243" t="s">
        <v>4162</v>
      </c>
      <c r="E1086" s="247">
        <v>2</v>
      </c>
      <c r="F1086" s="25" t="s">
        <v>43</v>
      </c>
      <c r="G1086" s="26"/>
      <c r="H1086" s="27"/>
      <c r="I1086" s="27"/>
      <c r="J1086" s="29">
        <v>1</v>
      </c>
      <c r="K1086" s="30">
        <v>1607</v>
      </c>
      <c r="L1086" s="30">
        <v>1615</v>
      </c>
      <c r="M1086" s="240" t="str">
        <f>CONCATENATE(LEFT(K1086,3),"0")</f>
        <v>1600</v>
      </c>
      <c r="N1086" s="240" t="str">
        <f>CONCATENATE(LEFT(L1086,3),"0")</f>
        <v>1610</v>
      </c>
      <c r="O1086" s="30">
        <f>L1086-K1086+1</f>
        <v>9</v>
      </c>
      <c r="P1086" s="27">
        <v>0</v>
      </c>
      <c r="Q1086" s="27">
        <v>0</v>
      </c>
      <c r="R1086" s="28"/>
      <c r="S1086" s="28"/>
      <c r="T1086" s="35" t="s">
        <v>103</v>
      </c>
      <c r="U1086" s="104">
        <v>51.0167</v>
      </c>
      <c r="V1086" s="124">
        <v>4.4667000000000003</v>
      </c>
      <c r="W1086" s="32">
        <v>0</v>
      </c>
      <c r="X1086" s="33">
        <v>0</v>
      </c>
      <c r="Y1086" s="127">
        <v>0</v>
      </c>
      <c r="Z1086" s="133"/>
      <c r="AA1086" s="35"/>
      <c r="AB1086" s="35"/>
      <c r="AC1086" s="35"/>
      <c r="AD1086" s="35"/>
      <c r="AE1086" s="35"/>
      <c r="AF1086" s="35"/>
      <c r="AG1086" s="35"/>
      <c r="AH1086" s="35"/>
      <c r="AI1086" s="35"/>
      <c r="AJ1086" s="35"/>
      <c r="AK1086" s="35"/>
      <c r="AL1086" s="35"/>
      <c r="AM1086" s="35"/>
      <c r="AN1086" s="127"/>
      <c r="AO1086" s="38"/>
      <c r="AP1086" s="39"/>
      <c r="AQ1086" s="39"/>
      <c r="AR1086" s="39"/>
      <c r="AS1086" s="49"/>
      <c r="AT1086" s="253"/>
      <c r="AU1086" s="253"/>
      <c r="AV1086" s="26"/>
      <c r="AW1086" s="26"/>
      <c r="AX1086" s="253" t="s">
        <v>40</v>
      </c>
      <c r="AY1086" s="26">
        <v>1</v>
      </c>
      <c r="AZ1086" s="197">
        <f>IF(AND(K1086&lt;=1570,L1086&gt;=1540),1,0)</f>
        <v>0</v>
      </c>
      <c r="BA1086" s="197">
        <f>IF(AND(K1086&lt;=1608,L1086&gt;=1571),1,0)</f>
        <v>1</v>
      </c>
      <c r="BB1086" s="197">
        <f>IF(AND(K1086&lt;=1621,L1086&gt;=1609),1,0)</f>
        <v>1</v>
      </c>
      <c r="BC1086" s="197">
        <f>IF(AND(K1086&lt;=1648,L1086&gt;=1622),1,0)</f>
        <v>0</v>
      </c>
      <c r="BD1086" s="197">
        <f>IF(AND(K1086&lt;=1680,L1086&gt;=1649),1,0)</f>
        <v>0</v>
      </c>
      <c r="BE1086" s="189">
        <v>0</v>
      </c>
      <c r="BF1086" s="189">
        <v>0</v>
      </c>
      <c r="BG1086" s="189">
        <v>0</v>
      </c>
      <c r="BH1086" s="189">
        <v>0</v>
      </c>
      <c r="BI1086" s="189">
        <v>0</v>
      </c>
    </row>
    <row r="1087" spans="1:61" customFormat="1" ht="15">
      <c r="A1087" s="99" t="s">
        <v>755</v>
      </c>
      <c r="B1087" s="111" t="s">
        <v>1986</v>
      </c>
      <c r="C1087" s="243" t="s">
        <v>756</v>
      </c>
      <c r="D1087" s="243" t="s">
        <v>4162</v>
      </c>
      <c r="E1087" s="247"/>
      <c r="F1087" s="25" t="s">
        <v>43</v>
      </c>
      <c r="G1087" s="26"/>
      <c r="H1087" s="27"/>
      <c r="I1087" s="27"/>
      <c r="J1087" s="29">
        <v>0</v>
      </c>
      <c r="K1087" s="28">
        <v>1588</v>
      </c>
      <c r="L1087" s="28">
        <v>1612</v>
      </c>
      <c r="M1087" s="240" t="str">
        <f>CONCATENATE(LEFT(K1087,3),"0")</f>
        <v>1580</v>
      </c>
      <c r="N1087" s="240" t="str">
        <f>CONCATENATE(LEFT(L1087,3),"0")</f>
        <v>1610</v>
      </c>
      <c r="O1087" s="30">
        <f>L1087-K1087+1</f>
        <v>25</v>
      </c>
      <c r="P1087" s="27">
        <v>0</v>
      </c>
      <c r="Q1087" s="27">
        <v>0</v>
      </c>
      <c r="R1087" s="28">
        <v>1568</v>
      </c>
      <c r="S1087" s="28">
        <v>1641</v>
      </c>
      <c r="T1087" s="35" t="s">
        <v>103</v>
      </c>
      <c r="U1087" s="104">
        <v>51.0167</v>
      </c>
      <c r="V1087" s="124">
        <v>4.4667000000000003</v>
      </c>
      <c r="W1087" s="32">
        <v>1</v>
      </c>
      <c r="X1087" s="33">
        <v>1</v>
      </c>
      <c r="Y1087" s="127">
        <v>0</v>
      </c>
      <c r="Z1087" s="133" t="str">
        <f>CONCATENATE(LEFT(AA1087,3),"0")</f>
        <v>1610</v>
      </c>
      <c r="AA1087" s="35">
        <v>1612</v>
      </c>
      <c r="AB1087" s="35">
        <v>1641</v>
      </c>
      <c r="AC1087" s="35" t="s">
        <v>69</v>
      </c>
      <c r="AD1087" s="35"/>
      <c r="AE1087" s="35"/>
      <c r="AF1087" s="35"/>
      <c r="AG1087" s="35"/>
      <c r="AH1087" s="35"/>
      <c r="AI1087" s="35"/>
      <c r="AJ1087" s="35"/>
      <c r="AK1087" s="35"/>
      <c r="AL1087" s="35"/>
      <c r="AM1087" s="35"/>
      <c r="AN1087" s="252" t="str">
        <f>AC1087</f>
        <v>Delft</v>
      </c>
      <c r="AO1087" s="38"/>
      <c r="AP1087" s="39"/>
      <c r="AQ1087" s="39"/>
      <c r="AR1087" s="39"/>
      <c r="AS1087" s="49"/>
      <c r="AT1087" s="253"/>
      <c r="AU1087" s="253"/>
      <c r="AV1087" s="26"/>
      <c r="AW1087" s="26"/>
      <c r="AX1087" s="253"/>
      <c r="AY1087" s="26">
        <v>1</v>
      </c>
      <c r="AZ1087" s="197">
        <f>IF(AND(K1087&lt;=1570,L1087&gt;=1540),1,0)</f>
        <v>0</v>
      </c>
      <c r="BA1087" s="197">
        <f>IF(AND(K1087&lt;=1608,L1087&gt;=1571),1,0)</f>
        <v>1</v>
      </c>
      <c r="BB1087" s="197">
        <f>IF(AND(K1087&lt;=1621,L1087&gt;=1609),1,0)</f>
        <v>1</v>
      </c>
      <c r="BC1087" s="197">
        <f>IF(AND(K1087&lt;=1648,L1087&gt;=1622),1,0)</f>
        <v>0</v>
      </c>
      <c r="BD1087" s="197">
        <f>IF(AND(K1087&lt;=1680,L1087&gt;=1649),1,0)</f>
        <v>0</v>
      </c>
      <c r="BE1087" s="189">
        <v>0</v>
      </c>
      <c r="BF1087" s="189">
        <v>0</v>
      </c>
      <c r="BG1087" s="189">
        <v>1</v>
      </c>
      <c r="BH1087" s="189">
        <v>0</v>
      </c>
      <c r="BI1087" s="189">
        <v>0</v>
      </c>
    </row>
    <row r="1088" spans="1:61" customFormat="1" ht="15">
      <c r="A1088" s="99" t="s">
        <v>757</v>
      </c>
      <c r="B1088" s="111" t="s">
        <v>4015</v>
      </c>
      <c r="C1088" s="243" t="s">
        <v>758</v>
      </c>
      <c r="D1088" s="243" t="s">
        <v>4162</v>
      </c>
      <c r="E1088" s="247">
        <v>1</v>
      </c>
      <c r="F1088" s="25" t="s">
        <v>74</v>
      </c>
      <c r="G1088" s="26"/>
      <c r="H1088" s="27"/>
      <c r="I1088" s="27"/>
      <c r="J1088" s="29">
        <v>1</v>
      </c>
      <c r="K1088" s="30">
        <v>1679</v>
      </c>
      <c r="L1088" s="30">
        <v>1685</v>
      </c>
      <c r="M1088" s="240" t="str">
        <f>CONCATENATE(LEFT(K1088,3),"0")</f>
        <v>1670</v>
      </c>
      <c r="N1088" s="240" t="str">
        <f>CONCATENATE(LEFT(L1088,3),"0")</f>
        <v>1680</v>
      </c>
      <c r="O1088" s="30">
        <f>L1088-K1088+1</f>
        <v>7</v>
      </c>
      <c r="P1088" s="27">
        <v>0</v>
      </c>
      <c r="Q1088" s="27">
        <v>0</v>
      </c>
      <c r="R1088" s="28"/>
      <c r="S1088" s="28"/>
      <c r="T1088" s="35" t="s">
        <v>103</v>
      </c>
      <c r="U1088" s="104">
        <v>51.0167</v>
      </c>
      <c r="V1088" s="124">
        <v>4.4667000000000003</v>
      </c>
      <c r="W1088" s="32">
        <v>0</v>
      </c>
      <c r="X1088" s="33">
        <v>0</v>
      </c>
      <c r="Y1088" s="127">
        <v>0</v>
      </c>
      <c r="Z1088" s="133"/>
      <c r="AA1088" s="35"/>
      <c r="AB1088" s="35"/>
      <c r="AC1088" s="35"/>
      <c r="AD1088" s="35"/>
      <c r="AE1088" s="35"/>
      <c r="AF1088" s="35"/>
      <c r="AG1088" s="35"/>
      <c r="AH1088" s="35"/>
      <c r="AI1088" s="35"/>
      <c r="AJ1088" s="35"/>
      <c r="AK1088" s="35"/>
      <c r="AL1088" s="35"/>
      <c r="AM1088" s="35"/>
      <c r="AN1088" s="127"/>
      <c r="AO1088" s="38"/>
      <c r="AP1088" s="39"/>
      <c r="AQ1088" s="39"/>
      <c r="AR1088" s="39"/>
      <c r="AS1088" s="49"/>
      <c r="AT1088" s="253"/>
      <c r="AU1088" s="253"/>
      <c r="AV1088" s="26"/>
      <c r="AW1088" s="26"/>
      <c r="AX1088" s="253" t="s">
        <v>40</v>
      </c>
      <c r="AY1088" s="26">
        <v>1</v>
      </c>
      <c r="AZ1088" s="197">
        <f>IF(AND(K1088&lt;=1570,L1088&gt;=1540),1,0)</f>
        <v>0</v>
      </c>
      <c r="BA1088" s="197">
        <f>IF(AND(K1088&lt;=1608,L1088&gt;=1571),1,0)</f>
        <v>0</v>
      </c>
      <c r="BB1088" s="197">
        <f>IF(AND(K1088&lt;=1621,L1088&gt;=1609),1,0)</f>
        <v>0</v>
      </c>
      <c r="BC1088" s="197">
        <f>IF(AND(K1088&lt;=1648,L1088&gt;=1622),1,0)</f>
        <v>0</v>
      </c>
      <c r="BD1088" s="197">
        <f>IF(AND(K1088&lt;=1680,L1088&gt;=1649),1,0)</f>
        <v>1</v>
      </c>
      <c r="BE1088" s="189">
        <v>0</v>
      </c>
      <c r="BF1088" s="189">
        <v>0</v>
      </c>
      <c r="BG1088" s="189">
        <v>0</v>
      </c>
      <c r="BH1088" s="189">
        <v>0</v>
      </c>
      <c r="BI1088" s="189">
        <v>0</v>
      </c>
    </row>
    <row r="1089" spans="1:61" customFormat="1" ht="15">
      <c r="A1089" s="99" t="s">
        <v>759</v>
      </c>
      <c r="B1089" s="111" t="s">
        <v>2478</v>
      </c>
      <c r="C1089" s="243" t="s">
        <v>760</v>
      </c>
      <c r="D1089" s="243" t="s">
        <v>4162</v>
      </c>
      <c r="E1089" s="247">
        <v>1</v>
      </c>
      <c r="F1089" s="25" t="s">
        <v>39</v>
      </c>
      <c r="G1089" s="26"/>
      <c r="H1089" s="27"/>
      <c r="I1089" s="27"/>
      <c r="J1089" s="29">
        <v>1</v>
      </c>
      <c r="K1089" s="30">
        <v>1560</v>
      </c>
      <c r="L1089" s="30">
        <v>1566</v>
      </c>
      <c r="M1089" s="240" t="str">
        <f>CONCATENATE(LEFT(K1089,3),"0")</f>
        <v>1560</v>
      </c>
      <c r="N1089" s="240" t="str">
        <f>CONCATENATE(LEFT(L1089,3),"0")</f>
        <v>1560</v>
      </c>
      <c r="O1089" s="30">
        <f>L1089-K1089+1</f>
        <v>7</v>
      </c>
      <c r="P1089" s="27">
        <v>0</v>
      </c>
      <c r="Q1089" s="27">
        <v>0</v>
      </c>
      <c r="R1089" s="28"/>
      <c r="S1089" s="28"/>
      <c r="T1089" s="35" t="s">
        <v>103</v>
      </c>
      <c r="U1089" s="104">
        <v>51.0167</v>
      </c>
      <c r="V1089" s="124">
        <v>4.4667000000000003</v>
      </c>
      <c r="W1089" s="32">
        <v>0</v>
      </c>
      <c r="X1089" s="33">
        <v>0</v>
      </c>
      <c r="Y1089" s="127">
        <v>0</v>
      </c>
      <c r="Z1089" s="133"/>
      <c r="AA1089" s="35"/>
      <c r="AB1089" s="35"/>
      <c r="AC1089" s="35"/>
      <c r="AD1089" s="35"/>
      <c r="AE1089" s="35"/>
      <c r="AF1089" s="35"/>
      <c r="AG1089" s="35"/>
      <c r="AH1089" s="35"/>
      <c r="AI1089" s="35"/>
      <c r="AJ1089" s="35"/>
      <c r="AK1089" s="35"/>
      <c r="AL1089" s="35"/>
      <c r="AM1089" s="35"/>
      <c r="AN1089" s="127"/>
      <c r="AO1089" s="38"/>
      <c r="AP1089" s="39"/>
      <c r="AQ1089" s="39"/>
      <c r="AR1089" s="39"/>
      <c r="AS1089" s="49"/>
      <c r="AT1089" s="253"/>
      <c r="AU1089" s="253"/>
      <c r="AV1089" s="26"/>
      <c r="AW1089" s="26"/>
      <c r="AX1089" s="253" t="s">
        <v>40</v>
      </c>
      <c r="AY1089" s="26">
        <v>1</v>
      </c>
      <c r="AZ1089" s="197">
        <f>IF(AND(K1089&lt;=1570,L1089&gt;=1540),1,0)</f>
        <v>1</v>
      </c>
      <c r="BA1089" s="197">
        <f>IF(AND(K1089&lt;=1608,L1089&gt;=1571),1,0)</f>
        <v>0</v>
      </c>
      <c r="BB1089" s="197">
        <f>IF(AND(K1089&lt;=1621,L1089&gt;=1609),1,0)</f>
        <v>0</v>
      </c>
      <c r="BC1089" s="197">
        <f>IF(AND(K1089&lt;=1648,L1089&gt;=1622),1,0)</f>
        <v>0</v>
      </c>
      <c r="BD1089" s="197">
        <f>IF(AND(K1089&lt;=1680,L1089&gt;=1649),1,0)</f>
        <v>0</v>
      </c>
      <c r="BE1089" s="189">
        <v>0</v>
      </c>
      <c r="BF1089" s="189">
        <v>0</v>
      </c>
      <c r="BG1089" s="189">
        <v>0</v>
      </c>
      <c r="BH1089" s="189">
        <v>0</v>
      </c>
      <c r="BI1089" s="189">
        <v>0</v>
      </c>
    </row>
    <row r="1090" spans="1:61" customFormat="1" ht="15">
      <c r="A1090" s="99" t="s">
        <v>761</v>
      </c>
      <c r="B1090" s="111" t="s">
        <v>4016</v>
      </c>
      <c r="C1090" s="243" t="s">
        <v>762</v>
      </c>
      <c r="D1090" s="243" t="s">
        <v>4162</v>
      </c>
      <c r="E1090" s="247">
        <v>6</v>
      </c>
      <c r="F1090" s="25" t="s">
        <v>43</v>
      </c>
      <c r="G1090" s="25"/>
      <c r="H1090" s="27">
        <v>1</v>
      </c>
      <c r="I1090" s="27"/>
      <c r="J1090" s="29">
        <v>1</v>
      </c>
      <c r="K1090" s="30">
        <v>1586</v>
      </c>
      <c r="L1090" s="30">
        <v>1619</v>
      </c>
      <c r="M1090" s="240" t="str">
        <f>CONCATENATE(LEFT(K1090,3),"0")</f>
        <v>1580</v>
      </c>
      <c r="N1090" s="240" t="str">
        <f>CONCATENATE(LEFT(L1090,3),"0")</f>
        <v>1610</v>
      </c>
      <c r="O1090" s="30">
        <f>L1090-K1090+1</f>
        <v>34</v>
      </c>
      <c r="P1090" s="27">
        <v>1</v>
      </c>
      <c r="Q1090" s="27">
        <v>1</v>
      </c>
      <c r="R1090" s="28">
        <v>1567</v>
      </c>
      <c r="S1090" s="28"/>
      <c r="T1090" s="35" t="s">
        <v>103</v>
      </c>
      <c r="U1090" s="104">
        <v>51.0167</v>
      </c>
      <c r="V1090" s="124">
        <v>4.4667000000000003</v>
      </c>
      <c r="W1090" s="32">
        <v>0</v>
      </c>
      <c r="X1090" s="33">
        <v>0</v>
      </c>
      <c r="Y1090" s="127">
        <v>0</v>
      </c>
      <c r="Z1090" s="133"/>
      <c r="AA1090" s="35"/>
      <c r="AB1090" s="35"/>
      <c r="AC1090" s="35"/>
      <c r="AD1090" s="35"/>
      <c r="AE1090" s="35"/>
      <c r="AF1090" s="35"/>
      <c r="AG1090" s="35"/>
      <c r="AH1090" s="35"/>
      <c r="AI1090" s="35"/>
      <c r="AJ1090" s="35"/>
      <c r="AK1090" s="35"/>
      <c r="AL1090" s="35"/>
      <c r="AM1090" s="35"/>
      <c r="AN1090" s="127"/>
      <c r="AO1090" s="38">
        <v>1</v>
      </c>
      <c r="AP1090" s="39" t="s">
        <v>78</v>
      </c>
      <c r="AQ1090" s="39"/>
      <c r="AR1090" s="39"/>
      <c r="AS1090" s="49" t="s">
        <v>76</v>
      </c>
      <c r="AT1090" s="253"/>
      <c r="AU1090" s="253"/>
      <c r="AV1090" s="26"/>
      <c r="AW1090" s="26"/>
      <c r="AX1090" s="253" t="s">
        <v>321</v>
      </c>
      <c r="AY1090" s="26">
        <v>1</v>
      </c>
      <c r="AZ1090" s="197">
        <f>IF(AND(K1090&lt;=1570,L1090&gt;=1540),1,0)</f>
        <v>0</v>
      </c>
      <c r="BA1090" s="197">
        <f>IF(AND(K1090&lt;=1608,L1090&gt;=1571),1,0)</f>
        <v>1</v>
      </c>
      <c r="BB1090" s="197">
        <f>IF(AND(K1090&lt;=1621,L1090&gt;=1609),1,0)</f>
        <v>1</v>
      </c>
      <c r="BC1090" s="197">
        <f>IF(AND(K1090&lt;=1648,L1090&gt;=1622),1,0)</f>
        <v>0</v>
      </c>
      <c r="BD1090" s="197">
        <f>IF(AND(K1090&lt;=1680,L1090&gt;=1649),1,0)</f>
        <v>0</v>
      </c>
      <c r="BE1090" s="189">
        <v>0</v>
      </c>
      <c r="BF1090" s="189">
        <v>0</v>
      </c>
      <c r="BG1090" s="189">
        <v>0</v>
      </c>
      <c r="BH1090" s="189">
        <v>0</v>
      </c>
      <c r="BI1090" s="189">
        <v>0</v>
      </c>
    </row>
    <row r="1091" spans="1:61" customFormat="1" ht="15">
      <c r="A1091" s="99" t="s">
        <v>763</v>
      </c>
      <c r="B1091" s="111" t="s">
        <v>4017</v>
      </c>
      <c r="C1091" s="243" t="s">
        <v>764</v>
      </c>
      <c r="D1091" s="243" t="s">
        <v>4162</v>
      </c>
      <c r="E1091" s="247">
        <v>1</v>
      </c>
      <c r="F1091" s="25" t="s">
        <v>39</v>
      </c>
      <c r="G1091" s="26"/>
      <c r="H1091" s="27"/>
      <c r="I1091" s="27"/>
      <c r="J1091" s="29">
        <v>1</v>
      </c>
      <c r="K1091" s="30">
        <v>1550</v>
      </c>
      <c r="L1091" s="30">
        <v>1556</v>
      </c>
      <c r="M1091" s="240" t="str">
        <f>CONCATENATE(LEFT(K1091,3),"0")</f>
        <v>1550</v>
      </c>
      <c r="N1091" s="240" t="str">
        <f>CONCATENATE(LEFT(L1091,3),"0")</f>
        <v>1550</v>
      </c>
      <c r="O1091" s="30">
        <f>L1091-K1091+1</f>
        <v>7</v>
      </c>
      <c r="P1091" s="27">
        <v>0</v>
      </c>
      <c r="Q1091" s="27">
        <v>0</v>
      </c>
      <c r="R1091" s="28"/>
      <c r="S1091" s="28"/>
      <c r="T1091" s="35" t="s">
        <v>103</v>
      </c>
      <c r="U1091" s="104">
        <v>51.0167</v>
      </c>
      <c r="V1091" s="124">
        <v>4.4667000000000003</v>
      </c>
      <c r="W1091" s="32">
        <v>0</v>
      </c>
      <c r="X1091" s="33">
        <v>0</v>
      </c>
      <c r="Y1091" s="127">
        <v>0</v>
      </c>
      <c r="Z1091" s="133"/>
      <c r="AA1091" s="35"/>
      <c r="AB1091" s="35"/>
      <c r="AC1091" s="35"/>
      <c r="AD1091" s="35"/>
      <c r="AE1091" s="35"/>
      <c r="AF1091" s="35"/>
      <c r="AG1091" s="35"/>
      <c r="AH1091" s="35"/>
      <c r="AI1091" s="35"/>
      <c r="AJ1091" s="35"/>
      <c r="AK1091" s="35"/>
      <c r="AL1091" s="35"/>
      <c r="AM1091" s="35"/>
      <c r="AN1091" s="127"/>
      <c r="AO1091" s="38"/>
      <c r="AP1091" s="39"/>
      <c r="AQ1091" s="39"/>
      <c r="AR1091" s="39"/>
      <c r="AS1091" s="49"/>
      <c r="AT1091" s="253"/>
      <c r="AU1091" s="253"/>
      <c r="AV1091" s="26"/>
      <c r="AW1091" s="26"/>
      <c r="AX1091" s="253" t="s">
        <v>40</v>
      </c>
      <c r="AY1091" s="26">
        <v>1</v>
      </c>
      <c r="AZ1091" s="197">
        <f>IF(AND(K1091&lt;=1570,L1091&gt;=1540),1,0)</f>
        <v>1</v>
      </c>
      <c r="BA1091" s="197">
        <f>IF(AND(K1091&lt;=1608,L1091&gt;=1571),1,0)</f>
        <v>0</v>
      </c>
      <c r="BB1091" s="197">
        <f>IF(AND(K1091&lt;=1621,L1091&gt;=1609),1,0)</f>
        <v>0</v>
      </c>
      <c r="BC1091" s="197">
        <f>IF(AND(K1091&lt;=1648,L1091&gt;=1622),1,0)</f>
        <v>0</v>
      </c>
      <c r="BD1091" s="197">
        <f>IF(AND(K1091&lt;=1680,L1091&gt;=1649),1,0)</f>
        <v>0</v>
      </c>
      <c r="BE1091" s="189">
        <v>0</v>
      </c>
      <c r="BF1091" s="189">
        <v>0</v>
      </c>
      <c r="BG1091" s="189">
        <v>0</v>
      </c>
      <c r="BH1091" s="189">
        <v>0</v>
      </c>
      <c r="BI1091" s="189">
        <v>0</v>
      </c>
    </row>
    <row r="1092" spans="1:61" customFormat="1" ht="15">
      <c r="A1092" s="99" t="s">
        <v>765</v>
      </c>
      <c r="B1092" s="111" t="s">
        <v>4018</v>
      </c>
      <c r="C1092" s="243" t="s">
        <v>766</v>
      </c>
      <c r="D1092" s="243" t="s">
        <v>4162</v>
      </c>
      <c r="E1092" s="247"/>
      <c r="F1092" s="25" t="s">
        <v>43</v>
      </c>
      <c r="G1092" s="26"/>
      <c r="H1092" s="27"/>
      <c r="I1092" s="27"/>
      <c r="J1092" s="29">
        <v>0</v>
      </c>
      <c r="K1092" s="28">
        <v>1580</v>
      </c>
      <c r="L1092" s="28">
        <v>1631</v>
      </c>
      <c r="M1092" s="240" t="str">
        <f>CONCATENATE(LEFT(K1092,3),"0")</f>
        <v>1580</v>
      </c>
      <c r="N1092" s="240" t="str">
        <f>CONCATENATE(LEFT(L1092,3),"0")</f>
        <v>1630</v>
      </c>
      <c r="O1092" s="30">
        <f>L1092-K1092+1</f>
        <v>52</v>
      </c>
      <c r="P1092" s="27">
        <v>1</v>
      </c>
      <c r="Q1092" s="27">
        <v>1</v>
      </c>
      <c r="R1092" s="28">
        <v>1550</v>
      </c>
      <c r="S1092" s="28">
        <v>1631</v>
      </c>
      <c r="T1092" s="35" t="s">
        <v>103</v>
      </c>
      <c r="U1092" s="104">
        <v>51.0167</v>
      </c>
      <c r="V1092" s="124">
        <v>4.4667000000000003</v>
      </c>
      <c r="W1092" s="32">
        <v>0</v>
      </c>
      <c r="X1092" s="33">
        <v>0</v>
      </c>
      <c r="Y1092" s="127">
        <v>0</v>
      </c>
      <c r="Z1092" s="133"/>
      <c r="AA1092" s="35"/>
      <c r="AB1092" s="35"/>
      <c r="AC1092" s="35"/>
      <c r="AD1092" s="35"/>
      <c r="AE1092" s="35"/>
      <c r="AF1092" s="35"/>
      <c r="AG1092" s="35"/>
      <c r="AH1092" s="35"/>
      <c r="AI1092" s="35"/>
      <c r="AJ1092" s="35"/>
      <c r="AK1092" s="35"/>
      <c r="AL1092" s="35"/>
      <c r="AM1092" s="35"/>
      <c r="AN1092" s="127"/>
      <c r="AO1092" s="38"/>
      <c r="AP1092" s="39"/>
      <c r="AQ1092" s="39"/>
      <c r="AR1092" s="39"/>
      <c r="AS1092" s="49"/>
      <c r="AT1092" s="253"/>
      <c r="AU1092" s="253"/>
      <c r="AV1092" s="26"/>
      <c r="AW1092" s="26"/>
      <c r="AX1092" s="253" t="s">
        <v>767</v>
      </c>
      <c r="AY1092" s="26">
        <v>1</v>
      </c>
      <c r="AZ1092" s="197">
        <f>IF(AND(K1092&lt;=1570,L1092&gt;=1540),1,0)</f>
        <v>0</v>
      </c>
      <c r="BA1092" s="197">
        <f>IF(AND(K1092&lt;=1608,L1092&gt;=1571),1,0)</f>
        <v>1</v>
      </c>
      <c r="BB1092" s="197">
        <f>IF(AND(K1092&lt;=1621,L1092&gt;=1609),1,0)</f>
        <v>1</v>
      </c>
      <c r="BC1092" s="197">
        <f>IF(AND(K1092&lt;=1648,L1092&gt;=1622),1,0)</f>
        <v>1</v>
      </c>
      <c r="BD1092" s="197">
        <f>IF(AND(K1092&lt;=1680,L1092&gt;=1649),1,0)</f>
        <v>0</v>
      </c>
      <c r="BE1092" s="189">
        <v>0</v>
      </c>
      <c r="BF1092" s="189">
        <v>0</v>
      </c>
      <c r="BG1092" s="189">
        <v>0</v>
      </c>
      <c r="BH1092" s="189">
        <v>0</v>
      </c>
      <c r="BI1092" s="189">
        <v>0</v>
      </c>
    </row>
    <row r="1093" spans="1:61" customFormat="1" ht="15">
      <c r="A1093" s="99" t="s">
        <v>768</v>
      </c>
      <c r="B1093" s="111" t="s">
        <v>4018</v>
      </c>
      <c r="C1093" s="243" t="s">
        <v>769</v>
      </c>
      <c r="D1093" s="243" t="s">
        <v>4162</v>
      </c>
      <c r="E1093" s="247"/>
      <c r="F1093" s="25" t="s">
        <v>43</v>
      </c>
      <c r="G1093" s="26"/>
      <c r="H1093" s="27"/>
      <c r="I1093" s="27"/>
      <c r="J1093" s="29">
        <v>0</v>
      </c>
      <c r="K1093" s="28">
        <v>1605</v>
      </c>
      <c r="L1093" s="28">
        <v>1647</v>
      </c>
      <c r="M1093" s="240" t="str">
        <f>CONCATENATE(LEFT(K1093,3),"0")</f>
        <v>1600</v>
      </c>
      <c r="N1093" s="240" t="str">
        <f>CONCATENATE(LEFT(L1093,3),"0")</f>
        <v>1640</v>
      </c>
      <c r="O1093" s="30">
        <f>L1093-K1093+1</f>
        <v>43</v>
      </c>
      <c r="P1093" s="27">
        <v>1</v>
      </c>
      <c r="Q1093" s="27">
        <v>0</v>
      </c>
      <c r="R1093" s="28">
        <v>1585</v>
      </c>
      <c r="S1093" s="28">
        <v>1647</v>
      </c>
      <c r="T1093" s="35" t="s">
        <v>103</v>
      </c>
      <c r="U1093" s="104">
        <v>51.0167</v>
      </c>
      <c r="V1093" s="124">
        <v>4.4667000000000003</v>
      </c>
      <c r="W1093" s="32">
        <v>0</v>
      </c>
      <c r="X1093" s="33">
        <v>0</v>
      </c>
      <c r="Y1093" s="127">
        <v>0</v>
      </c>
      <c r="Z1093" s="133"/>
      <c r="AA1093" s="35"/>
      <c r="AB1093" s="35"/>
      <c r="AC1093" s="35"/>
      <c r="AD1093" s="35"/>
      <c r="AE1093" s="35"/>
      <c r="AF1093" s="35"/>
      <c r="AG1093" s="35"/>
      <c r="AH1093" s="35"/>
      <c r="AI1093" s="35"/>
      <c r="AJ1093" s="35"/>
      <c r="AK1093" s="35"/>
      <c r="AL1093" s="35"/>
      <c r="AM1093" s="35"/>
      <c r="AN1093" s="127"/>
      <c r="AO1093" s="38"/>
      <c r="AP1093" s="39"/>
      <c r="AQ1093" s="39"/>
      <c r="AR1093" s="39"/>
      <c r="AS1093" s="49"/>
      <c r="AT1093" s="253"/>
      <c r="AU1093" s="253"/>
      <c r="AV1093" s="26"/>
      <c r="AW1093" s="26"/>
      <c r="AX1093" s="253" t="s">
        <v>770</v>
      </c>
      <c r="AY1093" s="26">
        <v>1</v>
      </c>
      <c r="AZ1093" s="197">
        <f>IF(AND(K1093&lt;=1570,L1093&gt;=1540),1,0)</f>
        <v>0</v>
      </c>
      <c r="BA1093" s="197">
        <f>IF(AND(K1093&lt;=1608,L1093&gt;=1571),1,0)</f>
        <v>1</v>
      </c>
      <c r="BB1093" s="197">
        <f>IF(AND(K1093&lt;=1621,L1093&gt;=1609),1,0)</f>
        <v>1</v>
      </c>
      <c r="BC1093" s="197">
        <f>IF(AND(K1093&lt;=1648,L1093&gt;=1622),1,0)</f>
        <v>1</v>
      </c>
      <c r="BD1093" s="197">
        <f>IF(AND(K1093&lt;=1680,L1093&gt;=1649),1,0)</f>
        <v>0</v>
      </c>
      <c r="BE1093" s="189">
        <v>0</v>
      </c>
      <c r="BF1093" s="189">
        <v>0</v>
      </c>
      <c r="BG1093" s="189">
        <v>0</v>
      </c>
      <c r="BH1093" s="189">
        <v>0</v>
      </c>
      <c r="BI1093" s="189">
        <v>0</v>
      </c>
    </row>
    <row r="1094" spans="1:61" customFormat="1" ht="15">
      <c r="A1094" s="99" t="s">
        <v>771</v>
      </c>
      <c r="B1094" s="111" t="s">
        <v>4019</v>
      </c>
      <c r="C1094" s="243" t="s">
        <v>772</v>
      </c>
      <c r="D1094" s="243" t="s">
        <v>4162</v>
      </c>
      <c r="E1094" s="247"/>
      <c r="F1094" s="25" t="s">
        <v>43</v>
      </c>
      <c r="G1094" s="26"/>
      <c r="H1094" s="27"/>
      <c r="I1094" s="27"/>
      <c r="J1094" s="29">
        <v>0</v>
      </c>
      <c r="K1094" s="28">
        <v>1523</v>
      </c>
      <c r="L1094" s="28">
        <v>1542</v>
      </c>
      <c r="M1094" s="240" t="str">
        <f>CONCATENATE(LEFT(K1094,3),"0")</f>
        <v>1520</v>
      </c>
      <c r="N1094" s="240" t="str">
        <f>CONCATENATE(LEFT(L1094,3),"0")</f>
        <v>1540</v>
      </c>
      <c r="O1094" s="30">
        <f>L1094-K1094+1</f>
        <v>20</v>
      </c>
      <c r="P1094" s="27">
        <v>0</v>
      </c>
      <c r="Q1094" s="27">
        <v>0</v>
      </c>
      <c r="R1094" s="28"/>
      <c r="S1094" s="28"/>
      <c r="T1094" s="35" t="s">
        <v>103</v>
      </c>
      <c r="U1094" s="104">
        <v>51.0167</v>
      </c>
      <c r="V1094" s="124">
        <v>4.4667000000000003</v>
      </c>
      <c r="W1094" s="32">
        <v>0</v>
      </c>
      <c r="X1094" s="33">
        <v>0</v>
      </c>
      <c r="Y1094" s="127">
        <v>0</v>
      </c>
      <c r="Z1094" s="133"/>
      <c r="AA1094" s="35"/>
      <c r="AB1094" s="35"/>
      <c r="AC1094" s="35"/>
      <c r="AD1094" s="35"/>
      <c r="AE1094" s="35"/>
      <c r="AF1094" s="35"/>
      <c r="AG1094" s="35"/>
      <c r="AH1094" s="35"/>
      <c r="AI1094" s="35"/>
      <c r="AJ1094" s="35"/>
      <c r="AK1094" s="35"/>
      <c r="AL1094" s="35"/>
      <c r="AM1094" s="35"/>
      <c r="AN1094" s="127"/>
      <c r="AO1094" s="38"/>
      <c r="AP1094" s="39"/>
      <c r="AQ1094" s="39"/>
      <c r="AR1094" s="39"/>
      <c r="AS1094" s="49"/>
      <c r="AT1094" s="253"/>
      <c r="AU1094" s="253"/>
      <c r="AV1094" s="26"/>
      <c r="AW1094" s="26"/>
      <c r="AX1094" s="253" t="s">
        <v>613</v>
      </c>
      <c r="AY1094" s="26">
        <v>1</v>
      </c>
      <c r="AZ1094" s="197">
        <f>IF(AND(K1094&lt;=1570,L1094&gt;=1540),1,0)</f>
        <v>1</v>
      </c>
      <c r="BA1094" s="197">
        <f>IF(AND(K1094&lt;=1608,L1094&gt;=1571),1,0)</f>
        <v>0</v>
      </c>
      <c r="BB1094" s="197">
        <f>IF(AND(K1094&lt;=1621,L1094&gt;=1609),1,0)</f>
        <v>0</v>
      </c>
      <c r="BC1094" s="197">
        <f>IF(AND(K1094&lt;=1648,L1094&gt;=1622),1,0)</f>
        <v>0</v>
      </c>
      <c r="BD1094" s="197">
        <f>IF(AND(K1094&lt;=1680,L1094&gt;=1649),1,0)</f>
        <v>0</v>
      </c>
      <c r="BE1094" s="189">
        <v>0</v>
      </c>
      <c r="BF1094" s="189">
        <v>0</v>
      </c>
      <c r="BG1094" s="189">
        <v>0</v>
      </c>
      <c r="BH1094" s="189">
        <v>0</v>
      </c>
      <c r="BI1094" s="189">
        <v>0</v>
      </c>
    </row>
    <row r="1095" spans="1:61" customFormat="1" ht="15">
      <c r="A1095" s="99" t="s">
        <v>773</v>
      </c>
      <c r="B1095" s="111" t="s">
        <v>4020</v>
      </c>
      <c r="C1095" s="243" t="s">
        <v>774</v>
      </c>
      <c r="D1095" s="243" t="s">
        <v>4162</v>
      </c>
      <c r="E1095" s="247">
        <v>1</v>
      </c>
      <c r="F1095" s="25" t="s">
        <v>39</v>
      </c>
      <c r="G1095" s="26"/>
      <c r="H1095" s="27"/>
      <c r="I1095" s="27"/>
      <c r="J1095" s="29">
        <v>1</v>
      </c>
      <c r="K1095" s="30">
        <v>1560</v>
      </c>
      <c r="L1095" s="30">
        <v>1566</v>
      </c>
      <c r="M1095" s="240" t="str">
        <f>CONCATENATE(LEFT(K1095,3),"0")</f>
        <v>1560</v>
      </c>
      <c r="N1095" s="240" t="str">
        <f>CONCATENATE(LEFT(L1095,3),"0")</f>
        <v>1560</v>
      </c>
      <c r="O1095" s="30">
        <f>L1095-K1095+1</f>
        <v>7</v>
      </c>
      <c r="P1095" s="27">
        <v>0</v>
      </c>
      <c r="Q1095" s="27">
        <v>0</v>
      </c>
      <c r="R1095" s="28"/>
      <c r="S1095" s="28"/>
      <c r="T1095" s="35" t="s">
        <v>103</v>
      </c>
      <c r="U1095" s="104">
        <v>51.0167</v>
      </c>
      <c r="V1095" s="124">
        <v>4.4667000000000003</v>
      </c>
      <c r="W1095" s="32">
        <v>0</v>
      </c>
      <c r="X1095" s="33">
        <v>0</v>
      </c>
      <c r="Y1095" s="127">
        <v>0</v>
      </c>
      <c r="Z1095" s="133"/>
      <c r="AA1095" s="35"/>
      <c r="AB1095" s="35"/>
      <c r="AC1095" s="35"/>
      <c r="AD1095" s="35"/>
      <c r="AE1095" s="35"/>
      <c r="AF1095" s="35"/>
      <c r="AG1095" s="35"/>
      <c r="AH1095" s="35"/>
      <c r="AI1095" s="35"/>
      <c r="AJ1095" s="35"/>
      <c r="AK1095" s="35"/>
      <c r="AL1095" s="35"/>
      <c r="AM1095" s="35"/>
      <c r="AN1095" s="127"/>
      <c r="AO1095" s="38"/>
      <c r="AP1095" s="39"/>
      <c r="AQ1095" s="39"/>
      <c r="AR1095" s="39"/>
      <c r="AS1095" s="49"/>
      <c r="AT1095" s="253"/>
      <c r="AU1095" s="253"/>
      <c r="AV1095" s="26"/>
      <c r="AW1095" s="26"/>
      <c r="AX1095" s="253" t="s">
        <v>40</v>
      </c>
      <c r="AY1095" s="26">
        <v>1</v>
      </c>
      <c r="AZ1095" s="197">
        <f>IF(AND(K1095&lt;=1570,L1095&gt;=1540),1,0)</f>
        <v>1</v>
      </c>
      <c r="BA1095" s="197">
        <f>IF(AND(K1095&lt;=1608,L1095&gt;=1571),1,0)</f>
        <v>0</v>
      </c>
      <c r="BB1095" s="197">
        <f>IF(AND(K1095&lt;=1621,L1095&gt;=1609),1,0)</f>
        <v>0</v>
      </c>
      <c r="BC1095" s="197">
        <f>IF(AND(K1095&lt;=1648,L1095&gt;=1622),1,0)</f>
        <v>0</v>
      </c>
      <c r="BD1095" s="197">
        <f>IF(AND(K1095&lt;=1680,L1095&gt;=1649),1,0)</f>
        <v>0</v>
      </c>
      <c r="BE1095" s="189">
        <v>0</v>
      </c>
      <c r="BF1095" s="189">
        <v>0</v>
      </c>
      <c r="BG1095" s="189">
        <v>0</v>
      </c>
      <c r="BH1095" s="189">
        <v>0</v>
      </c>
      <c r="BI1095" s="189">
        <v>0</v>
      </c>
    </row>
    <row r="1096" spans="1:61" customFormat="1" ht="15">
      <c r="A1096" s="99" t="s">
        <v>775</v>
      </c>
      <c r="B1096" s="111" t="s">
        <v>3139</v>
      </c>
      <c r="C1096" s="243" t="s">
        <v>776</v>
      </c>
      <c r="D1096" s="243" t="s">
        <v>4162</v>
      </c>
      <c r="E1096" s="247">
        <v>1</v>
      </c>
      <c r="F1096" s="25" t="s">
        <v>344</v>
      </c>
      <c r="G1096" s="26"/>
      <c r="H1096" s="27"/>
      <c r="I1096" s="27"/>
      <c r="J1096" s="29">
        <v>1</v>
      </c>
      <c r="K1096" s="30">
        <v>1616</v>
      </c>
      <c r="L1096" s="30">
        <v>1622</v>
      </c>
      <c r="M1096" s="240" t="str">
        <f>CONCATENATE(LEFT(K1096,3),"0")</f>
        <v>1610</v>
      </c>
      <c r="N1096" s="240" t="str">
        <f>CONCATENATE(LEFT(L1096,3),"0")</f>
        <v>1620</v>
      </c>
      <c r="O1096" s="30">
        <f>L1096-K1096+1</f>
        <v>7</v>
      </c>
      <c r="P1096" s="27">
        <v>1</v>
      </c>
      <c r="Q1096" s="27">
        <v>0</v>
      </c>
      <c r="R1096" s="28"/>
      <c r="S1096" s="28"/>
      <c r="T1096" s="35" t="s">
        <v>103</v>
      </c>
      <c r="U1096" s="104">
        <v>51.0167</v>
      </c>
      <c r="V1096" s="124">
        <v>4.4667000000000003</v>
      </c>
      <c r="W1096" s="32">
        <v>0</v>
      </c>
      <c r="X1096" s="33">
        <v>0</v>
      </c>
      <c r="Y1096" s="127">
        <v>0</v>
      </c>
      <c r="Z1096" s="133"/>
      <c r="AA1096" s="35"/>
      <c r="AB1096" s="35"/>
      <c r="AC1096" s="35"/>
      <c r="AD1096" s="35"/>
      <c r="AE1096" s="35"/>
      <c r="AF1096" s="35"/>
      <c r="AG1096" s="35"/>
      <c r="AH1096" s="35"/>
      <c r="AI1096" s="35"/>
      <c r="AJ1096" s="35"/>
      <c r="AK1096" s="35"/>
      <c r="AL1096" s="35"/>
      <c r="AM1096" s="35"/>
      <c r="AN1096" s="127"/>
      <c r="AO1096" s="38"/>
      <c r="AP1096" s="39"/>
      <c r="AQ1096" s="39"/>
      <c r="AR1096" s="39"/>
      <c r="AS1096" s="49"/>
      <c r="AT1096" s="253"/>
      <c r="AU1096" s="253"/>
      <c r="AV1096" s="26"/>
      <c r="AW1096" s="26"/>
      <c r="AX1096" s="253" t="s">
        <v>40</v>
      </c>
      <c r="AY1096" s="26">
        <v>1</v>
      </c>
      <c r="AZ1096" s="197">
        <f>IF(AND(K1096&lt;=1570,L1096&gt;=1540),1,0)</f>
        <v>0</v>
      </c>
      <c r="BA1096" s="197">
        <f>IF(AND(K1096&lt;=1608,L1096&gt;=1571),1,0)</f>
        <v>0</v>
      </c>
      <c r="BB1096" s="197">
        <f>IF(AND(K1096&lt;=1621,L1096&gt;=1609),1,0)</f>
        <v>1</v>
      </c>
      <c r="BC1096" s="197">
        <f>IF(AND(K1096&lt;=1648,L1096&gt;=1622),1,0)</f>
        <v>1</v>
      </c>
      <c r="BD1096" s="197">
        <f>IF(AND(K1096&lt;=1680,L1096&gt;=1649),1,0)</f>
        <v>0</v>
      </c>
      <c r="BE1096" s="189">
        <v>0</v>
      </c>
      <c r="BF1096" s="189">
        <v>0</v>
      </c>
      <c r="BG1096" s="189">
        <v>0</v>
      </c>
      <c r="BH1096" s="189">
        <v>0</v>
      </c>
      <c r="BI1096" s="189">
        <v>0</v>
      </c>
    </row>
    <row r="1097" spans="1:61" customFormat="1" ht="15">
      <c r="A1097" s="99" t="s">
        <v>777</v>
      </c>
      <c r="B1097" s="111" t="s">
        <v>3139</v>
      </c>
      <c r="C1097" s="243" t="s">
        <v>778</v>
      </c>
      <c r="D1097" s="243" t="s">
        <v>4162</v>
      </c>
      <c r="E1097" s="247"/>
      <c r="F1097" s="25" t="s">
        <v>74</v>
      </c>
      <c r="G1097" s="26"/>
      <c r="H1097" s="27"/>
      <c r="I1097" s="27"/>
      <c r="J1097" s="29">
        <v>0</v>
      </c>
      <c r="K1097" s="190">
        <f>R1097+18</f>
        <v>1626</v>
      </c>
      <c r="L1097" s="27">
        <v>1637</v>
      </c>
      <c r="M1097" s="240" t="str">
        <f>CONCATENATE(LEFT(K1097,3),"0")</f>
        <v>1620</v>
      </c>
      <c r="N1097" s="240" t="str">
        <f>CONCATENATE(LEFT(L1097,3),"0")</f>
        <v>1630</v>
      </c>
      <c r="O1097" s="30">
        <f>L1097-K1097+1</f>
        <v>12</v>
      </c>
      <c r="P1097" s="27">
        <v>1</v>
      </c>
      <c r="Q1097" s="27">
        <v>0</v>
      </c>
      <c r="R1097" s="28">
        <v>1608</v>
      </c>
      <c r="S1097" s="28"/>
      <c r="T1097" s="35" t="s">
        <v>103</v>
      </c>
      <c r="U1097" s="104">
        <v>51.0167</v>
      </c>
      <c r="V1097" s="124">
        <v>4.4667000000000003</v>
      </c>
      <c r="W1097" s="32">
        <v>0</v>
      </c>
      <c r="X1097" s="33">
        <v>1</v>
      </c>
      <c r="Y1097" s="127">
        <v>0</v>
      </c>
      <c r="Z1097" s="133" t="str">
        <f>CONCATENATE(LEFT(AA1097,3),"0")</f>
        <v>1630</v>
      </c>
      <c r="AA1097" s="35">
        <v>1637</v>
      </c>
      <c r="AB1097" s="35"/>
      <c r="AC1097" s="35" t="s">
        <v>51</v>
      </c>
      <c r="AD1097" s="35"/>
      <c r="AE1097" s="35"/>
      <c r="AF1097" s="35"/>
      <c r="AG1097" s="35"/>
      <c r="AH1097" s="35"/>
      <c r="AI1097" s="35"/>
      <c r="AJ1097" s="35"/>
      <c r="AK1097" s="35"/>
      <c r="AL1097" s="35"/>
      <c r="AM1097" s="35"/>
      <c r="AN1097" s="252" t="str">
        <f>AC1097</f>
        <v>Amsterdam</v>
      </c>
      <c r="AO1097" s="38"/>
      <c r="AP1097" s="39"/>
      <c r="AQ1097" s="39"/>
      <c r="AR1097" s="39"/>
      <c r="AS1097" s="49"/>
      <c r="AT1097" s="253"/>
      <c r="AU1097" s="253"/>
      <c r="AV1097" s="26"/>
      <c r="AW1097" s="26"/>
      <c r="AX1097" s="253"/>
      <c r="AY1097" s="26">
        <v>1</v>
      </c>
      <c r="AZ1097" s="197">
        <f>IF(AND(K1097&lt;=1570,L1097&gt;=1540),1,0)</f>
        <v>0</v>
      </c>
      <c r="BA1097" s="197">
        <f>IF(AND(K1097&lt;=1608,L1097&gt;=1571),1,0)</f>
        <v>0</v>
      </c>
      <c r="BB1097" s="197">
        <f>IF(AND(K1097&lt;=1621,L1097&gt;=1609),1,0)</f>
        <v>0</v>
      </c>
      <c r="BC1097" s="197">
        <f>IF(AND(K1097&lt;=1648,L1097&gt;=1622),1,0)</f>
        <v>1</v>
      </c>
      <c r="BD1097" s="197">
        <f>IF(AND(K1097&lt;=1680,L1097&gt;=1649),1,0)</f>
        <v>0</v>
      </c>
      <c r="BE1097" s="189">
        <v>0</v>
      </c>
      <c r="BF1097" s="189">
        <v>0</v>
      </c>
      <c r="BG1097" s="189">
        <v>0</v>
      </c>
      <c r="BH1097" s="189">
        <v>1</v>
      </c>
      <c r="BI1097" s="189">
        <v>0</v>
      </c>
    </row>
    <row r="1098" spans="1:61" customFormat="1" ht="15">
      <c r="A1098" s="99" t="s">
        <v>779</v>
      </c>
      <c r="B1098" s="111" t="s">
        <v>2693</v>
      </c>
      <c r="C1098" s="243" t="s">
        <v>780</v>
      </c>
      <c r="D1098" s="243" t="s">
        <v>4162</v>
      </c>
      <c r="E1098" s="247"/>
      <c r="F1098" s="25" t="s">
        <v>43</v>
      </c>
      <c r="G1098" s="25"/>
      <c r="H1098" s="27">
        <v>1</v>
      </c>
      <c r="I1098" s="27">
        <v>1</v>
      </c>
      <c r="J1098" s="29">
        <v>0</v>
      </c>
      <c r="K1098" s="28">
        <v>1619</v>
      </c>
      <c r="L1098" s="61">
        <v>1667</v>
      </c>
      <c r="M1098" s="240" t="str">
        <f>CONCATENATE(LEFT(K1098,3),"0")</f>
        <v>1610</v>
      </c>
      <c r="N1098" s="240" t="str">
        <f>CONCATENATE(LEFT(L1098,3),"0")</f>
        <v>1660</v>
      </c>
      <c r="O1098" s="30">
        <f>L1098-K1098+1</f>
        <v>49</v>
      </c>
      <c r="P1098" s="27">
        <v>1</v>
      </c>
      <c r="Q1098" s="27">
        <v>1</v>
      </c>
      <c r="R1098" s="28"/>
      <c r="S1098" s="28">
        <v>1667</v>
      </c>
      <c r="T1098" s="35" t="s">
        <v>103</v>
      </c>
      <c r="U1098" s="104">
        <v>51.0167</v>
      </c>
      <c r="V1098" s="124">
        <v>4.4667000000000003</v>
      </c>
      <c r="W1098" s="32">
        <v>0</v>
      </c>
      <c r="X1098" s="33">
        <v>1</v>
      </c>
      <c r="Y1098" s="127">
        <v>0</v>
      </c>
      <c r="Z1098" s="133">
        <v>1620</v>
      </c>
      <c r="AA1098" s="62"/>
      <c r="AB1098" s="62"/>
      <c r="AC1098" s="35" t="s">
        <v>63</v>
      </c>
      <c r="AD1098" s="35"/>
      <c r="AE1098" s="35"/>
      <c r="AF1098" s="35"/>
      <c r="AG1098" s="35"/>
      <c r="AH1098" s="35"/>
      <c r="AI1098" s="35"/>
      <c r="AJ1098" s="35"/>
      <c r="AK1098" s="35"/>
      <c r="AL1098" s="35"/>
      <c r="AM1098" s="35"/>
      <c r="AN1098" s="252" t="str">
        <f>AC1098</f>
        <v>Antwerp</v>
      </c>
      <c r="AO1098" s="38">
        <v>1</v>
      </c>
      <c r="AP1098" s="49" t="s">
        <v>781</v>
      </c>
      <c r="AQ1098" s="49" t="s">
        <v>110</v>
      </c>
      <c r="AR1098" s="49"/>
      <c r="AS1098" s="49"/>
      <c r="AT1098" s="254"/>
      <c r="AU1098" s="254"/>
      <c r="AV1098" s="71"/>
      <c r="AW1098" s="71"/>
      <c r="AX1098" s="253" t="s">
        <v>266</v>
      </c>
      <c r="AY1098" s="26">
        <v>1</v>
      </c>
      <c r="AZ1098" s="197">
        <f>IF(AND(K1098&lt;=1570,L1098&gt;=1540),1,0)</f>
        <v>0</v>
      </c>
      <c r="BA1098" s="197">
        <f>IF(AND(K1098&lt;=1608,L1098&gt;=1571),1,0)</f>
        <v>0</v>
      </c>
      <c r="BB1098" s="197">
        <f>IF(AND(K1098&lt;=1621,L1098&gt;=1609),1,0)</f>
        <v>1</v>
      </c>
      <c r="BC1098" s="197">
        <f>IF(AND(K1098&lt;=1648,L1098&gt;=1622),1,0)</f>
        <v>1</v>
      </c>
      <c r="BD1098" s="197">
        <f>IF(AND(K1098&lt;=1680,L1098&gt;=1649),1,0)</f>
        <v>1</v>
      </c>
      <c r="BE1098" s="189">
        <v>0</v>
      </c>
      <c r="BF1098" s="189">
        <v>0</v>
      </c>
      <c r="BG1098" s="189">
        <v>0</v>
      </c>
      <c r="BH1098" s="189">
        <v>0</v>
      </c>
      <c r="BI1098" s="189">
        <v>0</v>
      </c>
    </row>
    <row r="1099" spans="1:61" customFormat="1" ht="15">
      <c r="A1099" s="99" t="s">
        <v>782</v>
      </c>
      <c r="B1099" s="111" t="s">
        <v>3433</v>
      </c>
      <c r="C1099" s="243" t="s">
        <v>783</v>
      </c>
      <c r="D1099" s="243" t="s">
        <v>4162</v>
      </c>
      <c r="E1099" s="247"/>
      <c r="F1099" s="25" t="s">
        <v>43</v>
      </c>
      <c r="G1099" s="26"/>
      <c r="H1099" s="27"/>
      <c r="I1099" s="27"/>
      <c r="J1099" s="29">
        <v>0</v>
      </c>
      <c r="K1099" s="28">
        <v>1679</v>
      </c>
      <c r="L1099" s="28">
        <v>1690</v>
      </c>
      <c r="M1099" s="240" t="str">
        <f>CONCATENATE(LEFT(K1099,3),"0")</f>
        <v>1670</v>
      </c>
      <c r="N1099" s="240" t="str">
        <f>CONCATENATE(LEFT(L1099,3),"0")</f>
        <v>1690</v>
      </c>
      <c r="O1099" s="30">
        <f>L1099-K1099+1</f>
        <v>12</v>
      </c>
      <c r="P1099" s="27">
        <v>0</v>
      </c>
      <c r="Q1099" s="27">
        <v>0</v>
      </c>
      <c r="R1099" s="28">
        <v>1659</v>
      </c>
      <c r="S1099" s="28">
        <v>1735</v>
      </c>
      <c r="T1099" s="35" t="s">
        <v>103</v>
      </c>
      <c r="U1099" s="104">
        <v>51.0167</v>
      </c>
      <c r="V1099" s="124">
        <v>4.4667000000000003</v>
      </c>
      <c r="W1099" s="32">
        <v>0</v>
      </c>
      <c r="X1099" s="33">
        <v>1</v>
      </c>
      <c r="Y1099" s="127">
        <v>0</v>
      </c>
      <c r="Z1099" s="133" t="str">
        <f>CONCATENATE(LEFT(AA1099,3),"0")</f>
        <v>1690</v>
      </c>
      <c r="AA1099" s="35">
        <v>1690</v>
      </c>
      <c r="AB1099" s="35">
        <v>1735</v>
      </c>
      <c r="AC1099" s="35" t="s">
        <v>50</v>
      </c>
      <c r="AD1099" s="35"/>
      <c r="AE1099" s="35"/>
      <c r="AF1099" s="35"/>
      <c r="AG1099" s="35"/>
      <c r="AH1099" s="35"/>
      <c r="AI1099" s="35"/>
      <c r="AJ1099" s="35"/>
      <c r="AK1099" s="35"/>
      <c r="AL1099" s="35"/>
      <c r="AM1099" s="35"/>
      <c r="AN1099" s="252" t="str">
        <f>AC1099</f>
        <v>Prague</v>
      </c>
      <c r="AO1099" s="38"/>
      <c r="AP1099" s="39"/>
      <c r="AQ1099" s="39"/>
      <c r="AR1099" s="39"/>
      <c r="AS1099" s="49"/>
      <c r="AT1099" s="253"/>
      <c r="AU1099" s="253"/>
      <c r="AV1099" s="26"/>
      <c r="AW1099" s="26"/>
      <c r="AX1099" s="253"/>
      <c r="AY1099" s="26">
        <v>1</v>
      </c>
      <c r="AZ1099" s="197">
        <f>IF(AND(K1099&lt;=1570,L1099&gt;=1540),1,0)</f>
        <v>0</v>
      </c>
      <c r="BA1099" s="197">
        <f>IF(AND(K1099&lt;=1608,L1099&gt;=1571),1,0)</f>
        <v>0</v>
      </c>
      <c r="BB1099" s="197">
        <f>IF(AND(K1099&lt;=1621,L1099&gt;=1609),1,0)</f>
        <v>0</v>
      </c>
      <c r="BC1099" s="197">
        <f>IF(AND(K1099&lt;=1648,L1099&gt;=1622),1,0)</f>
        <v>0</v>
      </c>
      <c r="BD1099" s="197">
        <f>IF(AND(K1099&lt;=1680,L1099&gt;=1649),1,0)</f>
        <v>1</v>
      </c>
      <c r="BE1099" s="189">
        <v>0</v>
      </c>
      <c r="BF1099" s="189">
        <v>0</v>
      </c>
      <c r="BG1099" s="189">
        <v>0</v>
      </c>
      <c r="BH1099" s="189">
        <v>0</v>
      </c>
      <c r="BI1099" s="189">
        <v>0</v>
      </c>
    </row>
    <row r="1100" spans="1:61" customFormat="1" ht="15">
      <c r="A1100" s="99" t="s">
        <v>784</v>
      </c>
      <c r="B1100" s="111" t="s">
        <v>3433</v>
      </c>
      <c r="C1100" s="243" t="s">
        <v>785</v>
      </c>
      <c r="D1100" s="243" t="s">
        <v>4162</v>
      </c>
      <c r="E1100" s="247"/>
      <c r="F1100" s="25" t="s">
        <v>43</v>
      </c>
      <c r="G1100" s="26"/>
      <c r="H1100" s="27"/>
      <c r="I1100" s="27"/>
      <c r="J1100" s="29">
        <v>0</v>
      </c>
      <c r="K1100" s="28">
        <v>1648</v>
      </c>
      <c r="L1100" s="28">
        <v>1653</v>
      </c>
      <c r="M1100" s="240" t="str">
        <f>CONCATENATE(LEFT(K1100,3),"0")</f>
        <v>1640</v>
      </c>
      <c r="N1100" s="240" t="str">
        <f>CONCATENATE(LEFT(L1100,3),"0")</f>
        <v>1650</v>
      </c>
      <c r="O1100" s="30">
        <f>L1100-K1100+1</f>
        <v>6</v>
      </c>
      <c r="P1100" s="27">
        <v>0</v>
      </c>
      <c r="Q1100" s="27">
        <v>0</v>
      </c>
      <c r="R1100" s="28">
        <v>1628</v>
      </c>
      <c r="S1100" s="28">
        <v>1706</v>
      </c>
      <c r="T1100" s="35" t="s">
        <v>103</v>
      </c>
      <c r="U1100" s="104">
        <v>51.0167</v>
      </c>
      <c r="V1100" s="124">
        <v>4.4667000000000003</v>
      </c>
      <c r="W1100" s="32">
        <v>0</v>
      </c>
      <c r="X1100" s="33">
        <v>1</v>
      </c>
      <c r="Y1100" s="127">
        <v>0</v>
      </c>
      <c r="Z1100" s="133" t="str">
        <f>CONCATENATE(LEFT(AA1100,3),"0")</f>
        <v>1650</v>
      </c>
      <c r="AA1100" s="35">
        <v>1653</v>
      </c>
      <c r="AB1100" s="35">
        <v>1659</v>
      </c>
      <c r="AC1100" s="35" t="s">
        <v>786</v>
      </c>
      <c r="AD1100" s="35">
        <v>1659</v>
      </c>
      <c r="AE1100" s="35">
        <v>1706</v>
      </c>
      <c r="AF1100" s="35" t="s">
        <v>787</v>
      </c>
      <c r="AG1100" s="35"/>
      <c r="AH1100" s="35"/>
      <c r="AI1100" s="35"/>
      <c r="AJ1100" s="35"/>
      <c r="AK1100" s="35"/>
      <c r="AL1100" s="35"/>
      <c r="AM1100" s="35"/>
      <c r="AN1100" s="252" t="str">
        <f>AF1100</f>
        <v>Wurzburg</v>
      </c>
      <c r="AO1100" s="38"/>
      <c r="AP1100" s="39"/>
      <c r="AQ1100" s="39"/>
      <c r="AR1100" s="39"/>
      <c r="AS1100" s="49"/>
      <c r="AT1100" s="253"/>
      <c r="AU1100" s="253"/>
      <c r="AV1100" s="26"/>
      <c r="AW1100" s="26"/>
      <c r="AX1100" s="253"/>
      <c r="AY1100" s="26">
        <v>1</v>
      </c>
      <c r="AZ1100" s="197">
        <f>IF(AND(K1100&lt;=1570,L1100&gt;=1540),1,0)</f>
        <v>0</v>
      </c>
      <c r="BA1100" s="197">
        <f>IF(AND(K1100&lt;=1608,L1100&gt;=1571),1,0)</f>
        <v>0</v>
      </c>
      <c r="BB1100" s="197">
        <f>IF(AND(K1100&lt;=1621,L1100&gt;=1609),1,0)</f>
        <v>0</v>
      </c>
      <c r="BC1100" s="197">
        <f>IF(AND(K1100&lt;=1648,L1100&gt;=1622),1,0)</f>
        <v>1</v>
      </c>
      <c r="BD1100" s="197">
        <f>IF(AND(K1100&lt;=1680,L1100&gt;=1649),1,0)</f>
        <v>1</v>
      </c>
      <c r="BE1100" s="189">
        <v>0</v>
      </c>
      <c r="BF1100" s="189">
        <v>0</v>
      </c>
      <c r="BG1100" s="189">
        <v>0</v>
      </c>
      <c r="BH1100" s="189">
        <v>0</v>
      </c>
      <c r="BI1100" s="189">
        <v>1</v>
      </c>
    </row>
    <row r="1101" spans="1:61" customFormat="1" ht="15">
      <c r="A1101" s="99" t="s">
        <v>788</v>
      </c>
      <c r="B1101" s="111" t="s">
        <v>2543</v>
      </c>
      <c r="C1101" s="243" t="s">
        <v>789</v>
      </c>
      <c r="D1101" s="243" t="s">
        <v>4162</v>
      </c>
      <c r="E1101" s="247">
        <v>3</v>
      </c>
      <c r="F1101" s="25" t="s">
        <v>43</v>
      </c>
      <c r="G1101" s="26"/>
      <c r="H1101" s="27"/>
      <c r="I1101" s="27"/>
      <c r="J1101" s="29">
        <v>1</v>
      </c>
      <c r="K1101" s="30">
        <v>1611</v>
      </c>
      <c r="L1101" s="30">
        <v>1629</v>
      </c>
      <c r="M1101" s="240" t="str">
        <f>CONCATENATE(LEFT(K1101,3),"0")</f>
        <v>1610</v>
      </c>
      <c r="N1101" s="240" t="str">
        <f>CONCATENATE(LEFT(L1101,3),"0")</f>
        <v>1620</v>
      </c>
      <c r="O1101" s="30">
        <f>L1101-K1101+1</f>
        <v>19</v>
      </c>
      <c r="P1101" s="27">
        <v>1</v>
      </c>
      <c r="Q1101" s="27">
        <v>1</v>
      </c>
      <c r="R1101" s="28"/>
      <c r="S1101" s="28"/>
      <c r="T1101" s="35" t="s">
        <v>103</v>
      </c>
      <c r="U1101" s="104">
        <v>51.0167</v>
      </c>
      <c r="V1101" s="124">
        <v>4.4667000000000003</v>
      </c>
      <c r="W1101" s="32">
        <v>0</v>
      </c>
      <c r="X1101" s="33">
        <v>0</v>
      </c>
      <c r="Y1101" s="127">
        <v>0</v>
      </c>
      <c r="Z1101" s="133"/>
      <c r="AA1101" s="35"/>
      <c r="AB1101" s="35"/>
      <c r="AC1101" s="35"/>
      <c r="AD1101" s="35"/>
      <c r="AE1101" s="35"/>
      <c r="AF1101" s="35"/>
      <c r="AG1101" s="35"/>
      <c r="AH1101" s="35"/>
      <c r="AI1101" s="35"/>
      <c r="AJ1101" s="35"/>
      <c r="AK1101" s="35"/>
      <c r="AL1101" s="35"/>
      <c r="AM1101" s="35"/>
      <c r="AN1101" s="127"/>
      <c r="AO1101" s="38"/>
      <c r="AP1101" s="39"/>
      <c r="AQ1101" s="39"/>
      <c r="AR1101" s="39"/>
      <c r="AS1101" s="49"/>
      <c r="AT1101" s="253"/>
      <c r="AU1101" s="253"/>
      <c r="AV1101" s="26"/>
      <c r="AW1101" s="26"/>
      <c r="AX1101" s="253" t="s">
        <v>40</v>
      </c>
      <c r="AY1101" s="26">
        <v>1</v>
      </c>
      <c r="AZ1101" s="197">
        <f>IF(AND(K1101&lt;=1570,L1101&gt;=1540),1,0)</f>
        <v>0</v>
      </c>
      <c r="BA1101" s="197">
        <f>IF(AND(K1101&lt;=1608,L1101&gt;=1571),1,0)</f>
        <v>0</v>
      </c>
      <c r="BB1101" s="197">
        <f>IF(AND(K1101&lt;=1621,L1101&gt;=1609),1,0)</f>
        <v>1</v>
      </c>
      <c r="BC1101" s="197">
        <f>IF(AND(K1101&lt;=1648,L1101&gt;=1622),1,0)</f>
        <v>1</v>
      </c>
      <c r="BD1101" s="197">
        <f>IF(AND(K1101&lt;=1680,L1101&gt;=1649),1,0)</f>
        <v>0</v>
      </c>
      <c r="BE1101" s="189">
        <v>0</v>
      </c>
      <c r="BF1101" s="189">
        <v>0</v>
      </c>
      <c r="BG1101" s="189">
        <v>0</v>
      </c>
      <c r="BH1101" s="189">
        <v>0</v>
      </c>
      <c r="BI1101" s="189">
        <v>0</v>
      </c>
    </row>
    <row r="1102" spans="1:61" customFormat="1" ht="15">
      <c r="A1102" s="99" t="s">
        <v>790</v>
      </c>
      <c r="B1102" s="111" t="s">
        <v>4021</v>
      </c>
      <c r="C1102" s="243" t="s">
        <v>791</v>
      </c>
      <c r="D1102" s="243" t="s">
        <v>4162</v>
      </c>
      <c r="E1102" s="247">
        <v>2</v>
      </c>
      <c r="F1102" s="25" t="s">
        <v>39</v>
      </c>
      <c r="G1102" s="26"/>
      <c r="H1102" s="27"/>
      <c r="I1102" s="27"/>
      <c r="J1102" s="29">
        <v>1</v>
      </c>
      <c r="K1102" s="30">
        <v>1553</v>
      </c>
      <c r="L1102" s="30">
        <v>1563</v>
      </c>
      <c r="M1102" s="240" t="str">
        <f>CONCATENATE(LEFT(K1102,3),"0")</f>
        <v>1550</v>
      </c>
      <c r="N1102" s="240" t="str">
        <f>CONCATENATE(LEFT(L1102,3),"0")</f>
        <v>1560</v>
      </c>
      <c r="O1102" s="30">
        <f>L1102-K1102+1</f>
        <v>11</v>
      </c>
      <c r="P1102" s="27">
        <v>0</v>
      </c>
      <c r="Q1102" s="27">
        <v>0</v>
      </c>
      <c r="R1102" s="28"/>
      <c r="S1102" s="28"/>
      <c r="T1102" s="35" t="s">
        <v>103</v>
      </c>
      <c r="U1102" s="104">
        <v>51.0167</v>
      </c>
      <c r="V1102" s="124">
        <v>4.4667000000000003</v>
      </c>
      <c r="W1102" s="32">
        <v>0</v>
      </c>
      <c r="X1102" s="33">
        <v>0</v>
      </c>
      <c r="Y1102" s="127">
        <v>0</v>
      </c>
      <c r="Z1102" s="133"/>
      <c r="AA1102" s="35"/>
      <c r="AB1102" s="35"/>
      <c r="AC1102" s="35"/>
      <c r="AD1102" s="35"/>
      <c r="AE1102" s="35"/>
      <c r="AF1102" s="35"/>
      <c r="AG1102" s="35"/>
      <c r="AH1102" s="35"/>
      <c r="AI1102" s="35"/>
      <c r="AJ1102" s="35"/>
      <c r="AK1102" s="35"/>
      <c r="AL1102" s="35"/>
      <c r="AM1102" s="35"/>
      <c r="AN1102" s="127"/>
      <c r="AO1102" s="38"/>
      <c r="AP1102" s="39"/>
      <c r="AQ1102" s="39"/>
      <c r="AR1102" s="39"/>
      <c r="AS1102" s="49"/>
      <c r="AT1102" s="253"/>
      <c r="AU1102" s="253"/>
      <c r="AV1102" s="26"/>
      <c r="AW1102" s="26"/>
      <c r="AX1102" s="253" t="s">
        <v>40</v>
      </c>
      <c r="AY1102" s="26">
        <v>1</v>
      </c>
      <c r="AZ1102" s="197">
        <f>IF(AND(K1102&lt;=1570,L1102&gt;=1540),1,0)</f>
        <v>1</v>
      </c>
      <c r="BA1102" s="197">
        <f>IF(AND(K1102&lt;=1608,L1102&gt;=1571),1,0)</f>
        <v>0</v>
      </c>
      <c r="BB1102" s="197">
        <f>IF(AND(K1102&lt;=1621,L1102&gt;=1609),1,0)</f>
        <v>0</v>
      </c>
      <c r="BC1102" s="197">
        <f>IF(AND(K1102&lt;=1648,L1102&gt;=1622),1,0)</f>
        <v>0</v>
      </c>
      <c r="BD1102" s="197">
        <f>IF(AND(K1102&lt;=1680,L1102&gt;=1649),1,0)</f>
        <v>0</v>
      </c>
      <c r="BE1102" s="189">
        <v>0</v>
      </c>
      <c r="BF1102" s="189">
        <v>0</v>
      </c>
      <c r="BG1102" s="189">
        <v>0</v>
      </c>
      <c r="BH1102" s="189">
        <v>0</v>
      </c>
      <c r="BI1102" s="189">
        <v>0</v>
      </c>
    </row>
    <row r="1103" spans="1:61" customFormat="1" ht="15">
      <c r="A1103" s="99" t="s">
        <v>792</v>
      </c>
      <c r="B1103" s="111" t="s">
        <v>2974</v>
      </c>
      <c r="C1103" s="243" t="s">
        <v>793</v>
      </c>
      <c r="D1103" s="243" t="s">
        <v>4162</v>
      </c>
      <c r="E1103" s="247"/>
      <c r="F1103" s="25" t="s">
        <v>43</v>
      </c>
      <c r="G1103" s="26"/>
      <c r="H1103" s="27"/>
      <c r="I1103" s="27"/>
      <c r="J1103" s="29">
        <v>0</v>
      </c>
      <c r="K1103" s="28">
        <v>1640</v>
      </c>
      <c r="L1103" s="28">
        <v>1687</v>
      </c>
      <c r="M1103" s="240" t="str">
        <f>CONCATENATE(LEFT(K1103,3),"0")</f>
        <v>1640</v>
      </c>
      <c r="N1103" s="240" t="str">
        <f>CONCATENATE(LEFT(L1103,3),"0")</f>
        <v>1680</v>
      </c>
      <c r="O1103" s="30">
        <f>L1103-K1103+1</f>
        <v>48</v>
      </c>
      <c r="P1103" s="27">
        <v>0</v>
      </c>
      <c r="Q1103" s="27">
        <v>0</v>
      </c>
      <c r="R1103" s="28">
        <v>1620</v>
      </c>
      <c r="S1103" s="28">
        <v>1687</v>
      </c>
      <c r="T1103" s="35" t="s">
        <v>103</v>
      </c>
      <c r="U1103" s="104">
        <v>51.0167</v>
      </c>
      <c r="V1103" s="124">
        <v>4.4667000000000003</v>
      </c>
      <c r="W1103" s="32">
        <v>0</v>
      </c>
      <c r="X1103" s="33">
        <v>0</v>
      </c>
      <c r="Y1103" s="127">
        <v>0</v>
      </c>
      <c r="Z1103" s="133"/>
      <c r="AA1103" s="35"/>
      <c r="AB1103" s="35"/>
      <c r="AC1103" s="35"/>
      <c r="AD1103" s="35"/>
      <c r="AE1103" s="35"/>
      <c r="AF1103" s="35"/>
      <c r="AG1103" s="35"/>
      <c r="AH1103" s="35"/>
      <c r="AI1103" s="35"/>
      <c r="AJ1103" s="35"/>
      <c r="AK1103" s="35"/>
      <c r="AL1103" s="35"/>
      <c r="AM1103" s="35"/>
      <c r="AN1103" s="127"/>
      <c r="AO1103" s="38"/>
      <c r="AP1103" s="39"/>
      <c r="AQ1103" s="39"/>
      <c r="AR1103" s="39"/>
      <c r="AS1103" s="49"/>
      <c r="AT1103" s="253"/>
      <c r="AU1103" s="253"/>
      <c r="AV1103" s="26"/>
      <c r="AW1103" s="26"/>
      <c r="AX1103" s="253"/>
      <c r="AY1103" s="26">
        <v>1</v>
      </c>
      <c r="AZ1103" s="197">
        <f>IF(AND(K1103&lt;=1570,L1103&gt;=1540),1,0)</f>
        <v>0</v>
      </c>
      <c r="BA1103" s="197">
        <f>IF(AND(K1103&lt;=1608,L1103&gt;=1571),1,0)</f>
        <v>0</v>
      </c>
      <c r="BB1103" s="197">
        <f>IF(AND(K1103&lt;=1621,L1103&gt;=1609),1,0)</f>
        <v>0</v>
      </c>
      <c r="BC1103" s="197">
        <f>IF(AND(K1103&lt;=1648,L1103&gt;=1622),1,0)</f>
        <v>1</v>
      </c>
      <c r="BD1103" s="197">
        <f>IF(AND(K1103&lt;=1680,L1103&gt;=1649),1,0)</f>
        <v>1</v>
      </c>
      <c r="BE1103" s="189">
        <v>0</v>
      </c>
      <c r="BF1103" s="189">
        <v>0</v>
      </c>
      <c r="BG1103" s="189">
        <v>0</v>
      </c>
      <c r="BH1103" s="189">
        <v>0</v>
      </c>
      <c r="BI1103" s="189">
        <v>0</v>
      </c>
    </row>
    <row r="1104" spans="1:61" customFormat="1" ht="15">
      <c r="A1104" s="99" t="s">
        <v>794</v>
      </c>
      <c r="B1104" s="111" t="s">
        <v>2974</v>
      </c>
      <c r="C1104" s="243" t="s">
        <v>795</v>
      </c>
      <c r="D1104" s="243" t="s">
        <v>4162</v>
      </c>
      <c r="E1104" s="247"/>
      <c r="F1104" s="25" t="s">
        <v>43</v>
      </c>
      <c r="G1104" s="26"/>
      <c r="H1104" s="27"/>
      <c r="I1104" s="27"/>
      <c r="J1104" s="29">
        <v>0</v>
      </c>
      <c r="K1104" s="28">
        <v>1640</v>
      </c>
      <c r="L1104" s="28">
        <v>1670</v>
      </c>
      <c r="M1104" s="240" t="str">
        <f>CONCATENATE(LEFT(K1104,3),"0")</f>
        <v>1640</v>
      </c>
      <c r="N1104" s="240" t="str">
        <f>CONCATENATE(LEFT(L1104,3),"0")</f>
        <v>1670</v>
      </c>
      <c r="O1104" s="30">
        <f>L1104-K1104+1</f>
        <v>31</v>
      </c>
      <c r="P1104" s="27">
        <v>0</v>
      </c>
      <c r="Q1104" s="27">
        <v>0</v>
      </c>
      <c r="R1104" s="28">
        <v>1620</v>
      </c>
      <c r="S1104" s="28" t="s">
        <v>796</v>
      </c>
      <c r="T1104" s="35" t="s">
        <v>103</v>
      </c>
      <c r="U1104" s="104">
        <v>51.0167</v>
      </c>
      <c r="V1104" s="124">
        <v>4.4667000000000003</v>
      </c>
      <c r="W1104" s="32">
        <v>0</v>
      </c>
      <c r="X1104" s="33">
        <v>0</v>
      </c>
      <c r="Y1104" s="127">
        <v>0</v>
      </c>
      <c r="Z1104" s="133"/>
      <c r="AA1104" s="35"/>
      <c r="AB1104" s="35"/>
      <c r="AC1104" s="35"/>
      <c r="AD1104" s="35"/>
      <c r="AE1104" s="35"/>
      <c r="AF1104" s="35"/>
      <c r="AG1104" s="35"/>
      <c r="AH1104" s="35"/>
      <c r="AI1104" s="35"/>
      <c r="AJ1104" s="35"/>
      <c r="AK1104" s="35"/>
      <c r="AL1104" s="35"/>
      <c r="AM1104" s="35"/>
      <c r="AN1104" s="127"/>
      <c r="AO1104" s="38"/>
      <c r="AP1104" s="39"/>
      <c r="AQ1104" s="39"/>
      <c r="AR1104" s="39"/>
      <c r="AS1104" s="49"/>
      <c r="AT1104" s="253"/>
      <c r="AU1104" s="253"/>
      <c r="AV1104" s="26"/>
      <c r="AW1104" s="26"/>
      <c r="AX1104" s="253"/>
      <c r="AY1104" s="26">
        <v>1</v>
      </c>
      <c r="AZ1104" s="197">
        <f>IF(AND(K1104&lt;=1570,L1104&gt;=1540),1,0)</f>
        <v>0</v>
      </c>
      <c r="BA1104" s="197">
        <f>IF(AND(K1104&lt;=1608,L1104&gt;=1571),1,0)</f>
        <v>0</v>
      </c>
      <c r="BB1104" s="197">
        <f>IF(AND(K1104&lt;=1621,L1104&gt;=1609),1,0)</f>
        <v>0</v>
      </c>
      <c r="BC1104" s="197">
        <f>IF(AND(K1104&lt;=1648,L1104&gt;=1622),1,0)</f>
        <v>1</v>
      </c>
      <c r="BD1104" s="197">
        <f>IF(AND(K1104&lt;=1680,L1104&gt;=1649),1,0)</f>
        <v>1</v>
      </c>
      <c r="BE1104" s="189">
        <v>0</v>
      </c>
      <c r="BF1104" s="189">
        <v>0</v>
      </c>
      <c r="BG1104" s="189">
        <v>0</v>
      </c>
      <c r="BH1104" s="189">
        <v>0</v>
      </c>
      <c r="BI1104" s="189">
        <v>0</v>
      </c>
    </row>
    <row r="1105" spans="1:61" customFormat="1" ht="15">
      <c r="A1105" s="99" t="s">
        <v>797</v>
      </c>
      <c r="B1105" s="111" t="s">
        <v>2974</v>
      </c>
      <c r="C1105" s="243" t="s">
        <v>798</v>
      </c>
      <c r="D1105" s="243" t="s">
        <v>4162</v>
      </c>
      <c r="E1105" s="247"/>
      <c r="F1105" s="25" t="s">
        <v>43</v>
      </c>
      <c r="G1105" s="26"/>
      <c r="H1105" s="27"/>
      <c r="I1105" s="27"/>
      <c r="J1105" s="29">
        <v>0</v>
      </c>
      <c r="K1105" s="28">
        <v>1599</v>
      </c>
      <c r="L1105" s="28">
        <v>1614</v>
      </c>
      <c r="M1105" s="240" t="str">
        <f>CONCATENATE(LEFT(K1105,3),"0")</f>
        <v>1590</v>
      </c>
      <c r="N1105" s="240" t="str">
        <f>CONCATENATE(LEFT(L1105,3),"0")</f>
        <v>1610</v>
      </c>
      <c r="O1105" s="30">
        <f>L1105-K1105+1</f>
        <v>16</v>
      </c>
      <c r="P1105" s="27">
        <v>0</v>
      </c>
      <c r="Q1105" s="27">
        <v>0</v>
      </c>
      <c r="R1105" s="28"/>
      <c r="S1105" s="28"/>
      <c r="T1105" s="35" t="s">
        <v>103</v>
      </c>
      <c r="U1105" s="104">
        <v>51.0167</v>
      </c>
      <c r="V1105" s="124">
        <v>4.4667000000000003</v>
      </c>
      <c r="W1105" s="32">
        <v>0</v>
      </c>
      <c r="X1105" s="33">
        <v>0</v>
      </c>
      <c r="Y1105" s="127">
        <v>0</v>
      </c>
      <c r="Z1105" s="133"/>
      <c r="AA1105" s="35"/>
      <c r="AB1105" s="35"/>
      <c r="AC1105" s="35"/>
      <c r="AD1105" s="35"/>
      <c r="AE1105" s="35"/>
      <c r="AF1105" s="35"/>
      <c r="AG1105" s="35"/>
      <c r="AH1105" s="35"/>
      <c r="AI1105" s="35"/>
      <c r="AJ1105" s="35"/>
      <c r="AK1105" s="35"/>
      <c r="AL1105" s="35"/>
      <c r="AM1105" s="35"/>
      <c r="AN1105" s="127"/>
      <c r="AO1105" s="38"/>
      <c r="AP1105" s="39"/>
      <c r="AQ1105" s="39"/>
      <c r="AR1105" s="39"/>
      <c r="AS1105" s="49"/>
      <c r="AT1105" s="26" t="s">
        <v>104</v>
      </c>
      <c r="AU1105" s="26" t="s">
        <v>799</v>
      </c>
      <c r="AV1105" s="26"/>
      <c r="AW1105" s="26"/>
      <c r="AX1105" s="253"/>
      <c r="AY1105" s="26">
        <v>1</v>
      </c>
      <c r="AZ1105" s="197">
        <f>IF(AND(K1105&lt;=1570,L1105&gt;=1540),1,0)</f>
        <v>0</v>
      </c>
      <c r="BA1105" s="197">
        <f>IF(AND(K1105&lt;=1608,L1105&gt;=1571),1,0)</f>
        <v>1</v>
      </c>
      <c r="BB1105" s="197">
        <f>IF(AND(K1105&lt;=1621,L1105&gt;=1609),1,0)</f>
        <v>1</v>
      </c>
      <c r="BC1105" s="197">
        <f>IF(AND(K1105&lt;=1648,L1105&gt;=1622),1,0)</f>
        <v>0</v>
      </c>
      <c r="BD1105" s="197">
        <f>IF(AND(K1105&lt;=1680,L1105&gt;=1649),1,0)</f>
        <v>0</v>
      </c>
      <c r="BE1105" s="189">
        <v>0</v>
      </c>
      <c r="BF1105" s="189">
        <v>0</v>
      </c>
      <c r="BG1105" s="189">
        <v>0</v>
      </c>
      <c r="BH1105" s="189">
        <v>0</v>
      </c>
      <c r="BI1105" s="189">
        <v>0</v>
      </c>
    </row>
    <row r="1106" spans="1:61" customFormat="1" ht="15">
      <c r="A1106" s="258" t="s">
        <v>799</v>
      </c>
      <c r="B1106" s="111" t="s">
        <v>2974</v>
      </c>
      <c r="C1106" s="243" t="s">
        <v>800</v>
      </c>
      <c r="D1106" s="243" t="s">
        <v>4162</v>
      </c>
      <c r="E1106" s="247">
        <v>2</v>
      </c>
      <c r="F1106" s="74" t="s">
        <v>74</v>
      </c>
      <c r="G1106" s="60"/>
      <c r="H1106" s="89"/>
      <c r="I1106" s="89"/>
      <c r="J1106" s="29">
        <v>1</v>
      </c>
      <c r="K1106" s="86">
        <v>1642</v>
      </c>
      <c r="L1106" s="86">
        <v>1672</v>
      </c>
      <c r="M1106" s="240" t="str">
        <f>CONCATENATE(LEFT(K1106,3),"0")</f>
        <v>1640</v>
      </c>
      <c r="N1106" s="240" t="str">
        <f>CONCATENATE(LEFT(L1106,3),"0")</f>
        <v>1670</v>
      </c>
      <c r="O1106" s="30">
        <f>L1106-K1106+1</f>
        <v>31</v>
      </c>
      <c r="P1106" s="27">
        <v>0</v>
      </c>
      <c r="Q1106" s="27">
        <v>0</v>
      </c>
      <c r="R1106" s="86"/>
      <c r="S1106" s="28"/>
      <c r="T1106" s="35" t="s">
        <v>103</v>
      </c>
      <c r="U1106" s="104">
        <v>51.0167</v>
      </c>
      <c r="V1106" s="124">
        <v>4.4667000000000003</v>
      </c>
      <c r="W1106" s="32">
        <v>0</v>
      </c>
      <c r="X1106" s="33">
        <v>0</v>
      </c>
      <c r="Y1106" s="127">
        <v>0</v>
      </c>
      <c r="Z1106" s="133"/>
      <c r="AA1106" s="35"/>
      <c r="AB1106" s="91"/>
      <c r="AC1106" s="91"/>
      <c r="AD1106" s="35"/>
      <c r="AE1106" s="91"/>
      <c r="AF1106" s="35"/>
      <c r="AG1106" s="35"/>
      <c r="AH1106" s="91"/>
      <c r="AI1106" s="35"/>
      <c r="AJ1106" s="35"/>
      <c r="AK1106" s="91"/>
      <c r="AL1106" s="35"/>
      <c r="AM1106" s="35"/>
      <c r="AN1106" s="127"/>
      <c r="AO1106" s="92"/>
      <c r="AP1106" s="39"/>
      <c r="AQ1106" s="39"/>
      <c r="AR1106" s="39"/>
      <c r="AS1106" s="39"/>
      <c r="AT1106" s="26" t="s">
        <v>88</v>
      </c>
      <c r="AU1106" s="26" t="s">
        <v>797</v>
      </c>
      <c r="AV1106" s="26"/>
      <c r="AW1106" s="26"/>
      <c r="AX1106" s="253" t="s">
        <v>40</v>
      </c>
      <c r="AY1106" s="26">
        <v>1</v>
      </c>
      <c r="AZ1106" s="197">
        <f>IF(AND(K1106&lt;=1570,L1106&gt;=1540),1,0)</f>
        <v>0</v>
      </c>
      <c r="BA1106" s="197">
        <f>IF(AND(K1106&lt;=1608,L1106&gt;=1571),1,0)</f>
        <v>0</v>
      </c>
      <c r="BB1106" s="197">
        <f>IF(AND(K1106&lt;=1621,L1106&gt;=1609),1,0)</f>
        <v>0</v>
      </c>
      <c r="BC1106" s="197">
        <f>IF(AND(K1106&lt;=1648,L1106&gt;=1622),1,0)</f>
        <v>1</v>
      </c>
      <c r="BD1106" s="197">
        <f>IF(AND(K1106&lt;=1680,L1106&gt;=1649),1,0)</f>
        <v>1</v>
      </c>
      <c r="BE1106" s="189">
        <v>0</v>
      </c>
      <c r="BF1106" s="189">
        <v>0</v>
      </c>
      <c r="BG1106" s="189">
        <v>0</v>
      </c>
      <c r="BH1106" s="189">
        <v>0</v>
      </c>
      <c r="BI1106" s="189">
        <v>0</v>
      </c>
    </row>
    <row r="1107" spans="1:61" customFormat="1" ht="15">
      <c r="A1107" s="99" t="s">
        <v>801</v>
      </c>
      <c r="B1107" s="111" t="s">
        <v>2974</v>
      </c>
      <c r="C1107" s="243" t="s">
        <v>802</v>
      </c>
      <c r="D1107" s="243" t="s">
        <v>4162</v>
      </c>
      <c r="E1107" s="247"/>
      <c r="F1107" s="25" t="s">
        <v>43</v>
      </c>
      <c r="G1107" s="26"/>
      <c r="H1107" s="27"/>
      <c r="I1107" s="27"/>
      <c r="J1107" s="29">
        <v>0</v>
      </c>
      <c r="K1107" s="28">
        <v>1620</v>
      </c>
      <c r="L1107" s="196">
        <f>K1107+18</f>
        <v>1638</v>
      </c>
      <c r="M1107" s="240" t="str">
        <f>CONCATENATE(LEFT(K1107,3),"0")</f>
        <v>1620</v>
      </c>
      <c r="N1107" s="240" t="str">
        <f>CONCATENATE(LEFT(L1107,3),"0")</f>
        <v>1630</v>
      </c>
      <c r="O1107" s="30"/>
      <c r="P1107" s="27">
        <v>0</v>
      </c>
      <c r="Q1107" s="27">
        <v>0</v>
      </c>
      <c r="R1107" s="28">
        <v>1600</v>
      </c>
      <c r="S1107" s="28"/>
      <c r="T1107" s="35" t="s">
        <v>103</v>
      </c>
      <c r="U1107" s="104">
        <v>51.0167</v>
      </c>
      <c r="V1107" s="124">
        <v>4.4667000000000003</v>
      </c>
      <c r="W1107" s="32">
        <v>0</v>
      </c>
      <c r="X1107" s="33">
        <v>0</v>
      </c>
      <c r="Y1107" s="127">
        <v>0</v>
      </c>
      <c r="Z1107" s="133"/>
      <c r="AA1107" s="35"/>
      <c r="AB1107" s="35"/>
      <c r="AC1107" s="35"/>
      <c r="AD1107" s="35"/>
      <c r="AE1107" s="35"/>
      <c r="AF1107" s="35"/>
      <c r="AG1107" s="35"/>
      <c r="AH1107" s="35"/>
      <c r="AI1107" s="35"/>
      <c r="AJ1107" s="35"/>
      <c r="AK1107" s="35"/>
      <c r="AL1107" s="35"/>
      <c r="AM1107" s="35"/>
      <c r="AN1107" s="127"/>
      <c r="AO1107" s="38"/>
      <c r="AP1107" s="39"/>
      <c r="AQ1107" s="39"/>
      <c r="AR1107" s="39"/>
      <c r="AS1107" s="49"/>
      <c r="AT1107" s="253"/>
      <c r="AU1107" s="253"/>
      <c r="AV1107" s="26"/>
      <c r="AW1107" s="26"/>
      <c r="AX1107" s="253"/>
      <c r="AY1107" s="26">
        <v>1</v>
      </c>
      <c r="AZ1107" s="197">
        <f>IF(AND(K1107&lt;=1570,L1107&gt;=1540),1,0)</f>
        <v>0</v>
      </c>
      <c r="BA1107" s="197">
        <f>IF(AND(K1107&lt;=1608,L1107&gt;=1571),1,0)</f>
        <v>0</v>
      </c>
      <c r="BB1107" s="197">
        <f>IF(AND(K1107&lt;=1621,L1107&gt;=1609),1,0)</f>
        <v>1</v>
      </c>
      <c r="BC1107" s="197">
        <f>IF(AND(K1107&lt;=1648,L1107&gt;=1622),1,0)</f>
        <v>1</v>
      </c>
      <c r="BD1107" s="197">
        <f>IF(AND(K1107&lt;=1680,L1107&gt;=1649),1,0)</f>
        <v>0</v>
      </c>
      <c r="BE1107" s="189">
        <v>0</v>
      </c>
      <c r="BF1107" s="189">
        <v>0</v>
      </c>
      <c r="BG1107" s="189">
        <v>0</v>
      </c>
      <c r="BH1107" s="189">
        <v>0</v>
      </c>
      <c r="BI1107" s="189">
        <v>0</v>
      </c>
    </row>
    <row r="1108" spans="1:61" customFormat="1" ht="15">
      <c r="A1108" s="99" t="s">
        <v>803</v>
      </c>
      <c r="B1108" s="111" t="s">
        <v>4022</v>
      </c>
      <c r="C1108" s="243" t="s">
        <v>804</v>
      </c>
      <c r="D1108" s="243" t="s">
        <v>4162</v>
      </c>
      <c r="E1108" s="247">
        <v>1</v>
      </c>
      <c r="F1108" s="25" t="s">
        <v>43</v>
      </c>
      <c r="G1108" s="26"/>
      <c r="H1108" s="27"/>
      <c r="I1108" s="27"/>
      <c r="J1108" s="29">
        <v>1</v>
      </c>
      <c r="K1108" s="30">
        <v>1551</v>
      </c>
      <c r="L1108" s="30">
        <v>1557</v>
      </c>
      <c r="M1108" s="240" t="str">
        <f>CONCATENATE(LEFT(K1108,3),"0")</f>
        <v>1550</v>
      </c>
      <c r="N1108" s="240" t="str">
        <f>CONCATENATE(LEFT(L1108,3),"0")</f>
        <v>1550</v>
      </c>
      <c r="O1108" s="30">
        <f>L1108-K1108+1</f>
        <v>7</v>
      </c>
      <c r="P1108" s="27">
        <v>0</v>
      </c>
      <c r="Q1108" s="27">
        <v>0</v>
      </c>
      <c r="R1108" s="28"/>
      <c r="S1108" s="28"/>
      <c r="T1108" s="35" t="s">
        <v>103</v>
      </c>
      <c r="U1108" s="104">
        <v>51.0167</v>
      </c>
      <c r="V1108" s="124">
        <v>4.4667000000000003</v>
      </c>
      <c r="W1108" s="32">
        <v>0</v>
      </c>
      <c r="X1108" s="33">
        <v>0</v>
      </c>
      <c r="Y1108" s="127">
        <v>0</v>
      </c>
      <c r="Z1108" s="133"/>
      <c r="AA1108" s="35"/>
      <c r="AB1108" s="35"/>
      <c r="AC1108" s="35"/>
      <c r="AD1108" s="35"/>
      <c r="AE1108" s="35"/>
      <c r="AF1108" s="35"/>
      <c r="AG1108" s="35"/>
      <c r="AH1108" s="35"/>
      <c r="AI1108" s="35"/>
      <c r="AJ1108" s="35"/>
      <c r="AK1108" s="35"/>
      <c r="AL1108" s="35"/>
      <c r="AM1108" s="35"/>
      <c r="AN1108" s="127"/>
      <c r="AO1108" s="38"/>
      <c r="AP1108" s="39"/>
      <c r="AQ1108" s="39"/>
      <c r="AR1108" s="39"/>
      <c r="AS1108" s="49"/>
      <c r="AT1108" s="253"/>
      <c r="AU1108" s="253"/>
      <c r="AV1108" s="26"/>
      <c r="AW1108" s="26"/>
      <c r="AX1108" s="253" t="s">
        <v>40</v>
      </c>
      <c r="AY1108" s="26">
        <v>1</v>
      </c>
      <c r="AZ1108" s="197">
        <f>IF(AND(K1108&lt;=1570,L1108&gt;=1540),1,0)</f>
        <v>1</v>
      </c>
      <c r="BA1108" s="197">
        <f>IF(AND(K1108&lt;=1608,L1108&gt;=1571),1,0)</f>
        <v>0</v>
      </c>
      <c r="BB1108" s="197">
        <f>IF(AND(K1108&lt;=1621,L1108&gt;=1609),1,0)</f>
        <v>0</v>
      </c>
      <c r="BC1108" s="197">
        <f>IF(AND(K1108&lt;=1648,L1108&gt;=1622),1,0)</f>
        <v>0</v>
      </c>
      <c r="BD1108" s="197">
        <f>IF(AND(K1108&lt;=1680,L1108&gt;=1649),1,0)</f>
        <v>0</v>
      </c>
      <c r="BE1108" s="189">
        <v>0</v>
      </c>
      <c r="BF1108" s="189">
        <v>0</v>
      </c>
      <c r="BG1108" s="189">
        <v>0</v>
      </c>
      <c r="BH1108" s="189">
        <v>0</v>
      </c>
      <c r="BI1108" s="189">
        <v>0</v>
      </c>
    </row>
    <row r="1109" spans="1:61" customFormat="1" ht="15">
      <c r="A1109" s="99" t="s">
        <v>805</v>
      </c>
      <c r="B1109" s="111" t="s">
        <v>1658</v>
      </c>
      <c r="C1109" s="243" t="s">
        <v>806</v>
      </c>
      <c r="D1109" s="243" t="s">
        <v>4162</v>
      </c>
      <c r="E1109" s="247">
        <v>1</v>
      </c>
      <c r="F1109" s="25" t="s">
        <v>223</v>
      </c>
      <c r="G1109" s="26"/>
      <c r="H1109" s="27"/>
      <c r="I1109" s="27"/>
      <c r="J1109" s="29">
        <v>1</v>
      </c>
      <c r="K1109" s="30">
        <v>1669</v>
      </c>
      <c r="L1109" s="30">
        <v>1675</v>
      </c>
      <c r="M1109" s="240" t="str">
        <f>CONCATENATE(LEFT(K1109,3),"0")</f>
        <v>1660</v>
      </c>
      <c r="N1109" s="240" t="str">
        <f>CONCATENATE(LEFT(L1109,3),"0")</f>
        <v>1670</v>
      </c>
      <c r="O1109" s="30">
        <f>L1109-K1109+1</f>
        <v>7</v>
      </c>
      <c r="P1109" s="27">
        <v>0</v>
      </c>
      <c r="Q1109" s="27">
        <v>0</v>
      </c>
      <c r="R1109" s="28"/>
      <c r="S1109" s="28"/>
      <c r="T1109" s="35" t="s">
        <v>103</v>
      </c>
      <c r="U1109" s="104">
        <v>51.0167</v>
      </c>
      <c r="V1109" s="124">
        <v>4.4667000000000003</v>
      </c>
      <c r="W1109" s="32">
        <v>0</v>
      </c>
      <c r="X1109" s="33">
        <v>0</v>
      </c>
      <c r="Y1109" s="127">
        <v>0</v>
      </c>
      <c r="Z1109" s="133"/>
      <c r="AA1109" s="35"/>
      <c r="AB1109" s="35"/>
      <c r="AC1109" s="35"/>
      <c r="AD1109" s="35"/>
      <c r="AE1109" s="35"/>
      <c r="AF1109" s="35"/>
      <c r="AG1109" s="35"/>
      <c r="AH1109" s="35"/>
      <c r="AI1109" s="35"/>
      <c r="AJ1109" s="35"/>
      <c r="AK1109" s="35"/>
      <c r="AL1109" s="35"/>
      <c r="AM1109" s="35"/>
      <c r="AN1109" s="127"/>
      <c r="AO1109" s="38"/>
      <c r="AP1109" s="39"/>
      <c r="AQ1109" s="39"/>
      <c r="AR1109" s="39"/>
      <c r="AS1109" s="49"/>
      <c r="AT1109" s="253"/>
      <c r="AU1109" s="253"/>
      <c r="AV1109" s="26"/>
      <c r="AW1109" s="26"/>
      <c r="AX1109" s="253" t="s">
        <v>40</v>
      </c>
      <c r="AY1109" s="26">
        <v>1</v>
      </c>
      <c r="AZ1109" s="197">
        <f>IF(AND(K1109&lt;=1570,L1109&gt;=1540),1,0)</f>
        <v>0</v>
      </c>
      <c r="BA1109" s="197">
        <f>IF(AND(K1109&lt;=1608,L1109&gt;=1571),1,0)</f>
        <v>0</v>
      </c>
      <c r="BB1109" s="197">
        <f>IF(AND(K1109&lt;=1621,L1109&gt;=1609),1,0)</f>
        <v>0</v>
      </c>
      <c r="BC1109" s="197">
        <f>IF(AND(K1109&lt;=1648,L1109&gt;=1622),1,0)</f>
        <v>0</v>
      </c>
      <c r="BD1109" s="197">
        <f>IF(AND(K1109&lt;=1680,L1109&gt;=1649),1,0)</f>
        <v>1</v>
      </c>
      <c r="BE1109" s="189">
        <v>0</v>
      </c>
      <c r="BF1109" s="189">
        <v>0</v>
      </c>
      <c r="BG1109" s="189">
        <v>0</v>
      </c>
      <c r="BH1109" s="189">
        <v>0</v>
      </c>
      <c r="BI1109" s="189">
        <v>0</v>
      </c>
    </row>
    <row r="1110" spans="1:61" customFormat="1" ht="15">
      <c r="A1110" s="99" t="s">
        <v>807</v>
      </c>
      <c r="B1110" s="111" t="s">
        <v>1658</v>
      </c>
      <c r="C1110" s="243" t="s">
        <v>808</v>
      </c>
      <c r="D1110" s="243" t="s">
        <v>4162</v>
      </c>
      <c r="E1110" s="247">
        <v>1</v>
      </c>
      <c r="F1110" s="50" t="s">
        <v>43</v>
      </c>
      <c r="G1110" s="51"/>
      <c r="H1110" s="52"/>
      <c r="I1110" s="52"/>
      <c r="J1110" s="29">
        <v>1</v>
      </c>
      <c r="K1110" s="28">
        <v>1545</v>
      </c>
      <c r="L1110" s="28">
        <v>1555</v>
      </c>
      <c r="M1110" s="240" t="str">
        <f>CONCATENATE(LEFT(K1110,3),"0")</f>
        <v>1540</v>
      </c>
      <c r="N1110" s="240" t="str">
        <f>CONCATENATE(LEFT(L1110,3),"0")</f>
        <v>1550</v>
      </c>
      <c r="O1110" s="30">
        <f>L1110-K1110+1</f>
        <v>11</v>
      </c>
      <c r="P1110" s="27">
        <v>0</v>
      </c>
      <c r="Q1110" s="27">
        <v>0</v>
      </c>
      <c r="R1110" s="28"/>
      <c r="S1110" s="28"/>
      <c r="T1110" s="35" t="s">
        <v>103</v>
      </c>
      <c r="U1110" s="104">
        <v>51.0167</v>
      </c>
      <c r="V1110" s="124">
        <v>4.4667000000000003</v>
      </c>
      <c r="W1110" s="32">
        <v>0</v>
      </c>
      <c r="X1110" s="33">
        <v>0</v>
      </c>
      <c r="Y1110" s="127">
        <v>0</v>
      </c>
      <c r="Z1110" s="133"/>
      <c r="AA1110" s="35"/>
      <c r="AB1110" s="35"/>
      <c r="AC1110" s="35"/>
      <c r="AD1110" s="35"/>
      <c r="AE1110" s="35"/>
      <c r="AF1110" s="35"/>
      <c r="AG1110" s="35"/>
      <c r="AH1110" s="35"/>
      <c r="AI1110" s="35"/>
      <c r="AJ1110" s="35"/>
      <c r="AK1110" s="35"/>
      <c r="AL1110" s="35"/>
      <c r="AM1110" s="35"/>
      <c r="AN1110" s="127"/>
      <c r="AO1110" s="38"/>
      <c r="AP1110" s="39"/>
      <c r="AQ1110" s="39"/>
      <c r="AR1110" s="39"/>
      <c r="AS1110" s="49"/>
      <c r="AT1110" s="253"/>
      <c r="AU1110" s="253"/>
      <c r="AV1110" s="26"/>
      <c r="AW1110" s="26"/>
      <c r="AX1110" s="253" t="s">
        <v>40</v>
      </c>
      <c r="AY1110" s="26">
        <v>1</v>
      </c>
      <c r="AZ1110" s="197">
        <f>IF(AND(K1110&lt;=1570,L1110&gt;=1540),1,0)</f>
        <v>1</v>
      </c>
      <c r="BA1110" s="197">
        <f>IF(AND(K1110&lt;=1608,L1110&gt;=1571),1,0)</f>
        <v>0</v>
      </c>
      <c r="BB1110" s="197">
        <f>IF(AND(K1110&lt;=1621,L1110&gt;=1609),1,0)</f>
        <v>0</v>
      </c>
      <c r="BC1110" s="197">
        <f>IF(AND(K1110&lt;=1648,L1110&gt;=1622),1,0)</f>
        <v>0</v>
      </c>
      <c r="BD1110" s="197">
        <f>IF(AND(K1110&lt;=1680,L1110&gt;=1649),1,0)</f>
        <v>0</v>
      </c>
      <c r="BE1110" s="189">
        <v>0</v>
      </c>
      <c r="BF1110" s="189">
        <v>0</v>
      </c>
      <c r="BG1110" s="189">
        <v>0</v>
      </c>
      <c r="BH1110" s="189">
        <v>0</v>
      </c>
      <c r="BI1110" s="189">
        <v>0</v>
      </c>
    </row>
    <row r="1111" spans="1:61" customFormat="1" ht="15">
      <c r="A1111" s="99" t="s">
        <v>809</v>
      </c>
      <c r="B1111" s="111" t="s">
        <v>1658</v>
      </c>
      <c r="C1111" s="243" t="s">
        <v>810</v>
      </c>
      <c r="D1111" s="243" t="s">
        <v>4162</v>
      </c>
      <c r="E1111" s="247">
        <v>2</v>
      </c>
      <c r="F1111" s="50" t="s">
        <v>223</v>
      </c>
      <c r="G1111" s="51"/>
      <c r="H1111" s="52"/>
      <c r="I1111" s="52"/>
      <c r="J1111" s="29">
        <v>1</v>
      </c>
      <c r="K1111" s="30">
        <v>1659</v>
      </c>
      <c r="L1111" s="30">
        <v>1667</v>
      </c>
      <c r="M1111" s="240" t="str">
        <f>CONCATENATE(LEFT(K1111,3),"0")</f>
        <v>1650</v>
      </c>
      <c r="N1111" s="240" t="str">
        <f>CONCATENATE(LEFT(L1111,3),"0")</f>
        <v>1660</v>
      </c>
      <c r="O1111" s="30">
        <f>L1111-K1111+1</f>
        <v>9</v>
      </c>
      <c r="P1111" s="27">
        <v>0</v>
      </c>
      <c r="Q1111" s="27">
        <v>0</v>
      </c>
      <c r="R1111" s="28"/>
      <c r="S1111" s="28"/>
      <c r="T1111" s="35" t="s">
        <v>103</v>
      </c>
      <c r="U1111" s="104">
        <v>51.0167</v>
      </c>
      <c r="V1111" s="124">
        <v>4.4667000000000003</v>
      </c>
      <c r="W1111" s="32">
        <v>0</v>
      </c>
      <c r="X1111" s="33">
        <v>0</v>
      </c>
      <c r="Y1111" s="127">
        <v>0</v>
      </c>
      <c r="Z1111" s="133"/>
      <c r="AA1111" s="35"/>
      <c r="AB1111" s="35"/>
      <c r="AC1111" s="35"/>
      <c r="AD1111" s="35"/>
      <c r="AE1111" s="35"/>
      <c r="AF1111" s="35"/>
      <c r="AG1111" s="35"/>
      <c r="AH1111" s="35"/>
      <c r="AI1111" s="35"/>
      <c r="AJ1111" s="35"/>
      <c r="AK1111" s="35"/>
      <c r="AL1111" s="35"/>
      <c r="AM1111" s="35"/>
      <c r="AN1111" s="127"/>
      <c r="AO1111" s="38"/>
      <c r="AP1111" s="39"/>
      <c r="AQ1111" s="39"/>
      <c r="AR1111" s="39"/>
      <c r="AS1111" s="49"/>
      <c r="AT1111" s="253"/>
      <c r="AU1111" s="253"/>
      <c r="AV1111" s="26"/>
      <c r="AW1111" s="26"/>
      <c r="AX1111" s="253" t="s">
        <v>40</v>
      </c>
      <c r="AY1111" s="26">
        <v>1</v>
      </c>
      <c r="AZ1111" s="197">
        <f>IF(AND(K1111&lt;=1570,L1111&gt;=1540),1,0)</f>
        <v>0</v>
      </c>
      <c r="BA1111" s="197">
        <f>IF(AND(K1111&lt;=1608,L1111&gt;=1571),1,0)</f>
        <v>0</v>
      </c>
      <c r="BB1111" s="197">
        <f>IF(AND(K1111&lt;=1621,L1111&gt;=1609),1,0)</f>
        <v>0</v>
      </c>
      <c r="BC1111" s="197">
        <f>IF(AND(K1111&lt;=1648,L1111&gt;=1622),1,0)</f>
        <v>0</v>
      </c>
      <c r="BD1111" s="197">
        <f>IF(AND(K1111&lt;=1680,L1111&gt;=1649),1,0)</f>
        <v>1</v>
      </c>
      <c r="BE1111" s="189">
        <v>0</v>
      </c>
      <c r="BF1111" s="189">
        <v>0</v>
      </c>
      <c r="BG1111" s="189">
        <v>0</v>
      </c>
      <c r="BH1111" s="189">
        <v>0</v>
      </c>
      <c r="BI1111" s="189">
        <v>0</v>
      </c>
    </row>
    <row r="1112" spans="1:61" customFormat="1" ht="15">
      <c r="A1112" s="99" t="s">
        <v>811</v>
      </c>
      <c r="B1112" s="111" t="s">
        <v>1658</v>
      </c>
      <c r="C1112" s="243" t="s">
        <v>812</v>
      </c>
      <c r="D1112" s="243" t="s">
        <v>4162</v>
      </c>
      <c r="E1112" s="247">
        <v>3</v>
      </c>
      <c r="F1112" s="50" t="s">
        <v>74</v>
      </c>
      <c r="G1112" s="51"/>
      <c r="H1112" s="52"/>
      <c r="I1112" s="52"/>
      <c r="J1112" s="29">
        <v>1</v>
      </c>
      <c r="K1112" s="30">
        <v>1642</v>
      </c>
      <c r="L1112" s="30">
        <v>1657</v>
      </c>
      <c r="M1112" s="240" t="str">
        <f>CONCATENATE(LEFT(K1112,3),"0")</f>
        <v>1640</v>
      </c>
      <c r="N1112" s="240" t="str">
        <f>CONCATENATE(LEFT(L1112,3),"0")</f>
        <v>1650</v>
      </c>
      <c r="O1112" s="30">
        <f>L1112-K1112+1</f>
        <v>16</v>
      </c>
      <c r="P1112" s="27">
        <v>0</v>
      </c>
      <c r="Q1112" s="27">
        <v>0</v>
      </c>
      <c r="R1112" s="28"/>
      <c r="S1112" s="28"/>
      <c r="T1112" s="35" t="s">
        <v>103</v>
      </c>
      <c r="U1112" s="104">
        <v>51.0167</v>
      </c>
      <c r="V1112" s="124">
        <v>4.4667000000000003</v>
      </c>
      <c r="W1112" s="32">
        <v>0</v>
      </c>
      <c r="X1112" s="33">
        <v>0</v>
      </c>
      <c r="Y1112" s="127">
        <v>0</v>
      </c>
      <c r="Z1112" s="133"/>
      <c r="AA1112" s="35"/>
      <c r="AB1112" s="35"/>
      <c r="AC1112" s="35"/>
      <c r="AD1112" s="35"/>
      <c r="AE1112" s="35"/>
      <c r="AF1112" s="35"/>
      <c r="AG1112" s="35"/>
      <c r="AH1112" s="35"/>
      <c r="AI1112" s="35"/>
      <c r="AJ1112" s="35"/>
      <c r="AK1112" s="35"/>
      <c r="AL1112" s="35"/>
      <c r="AM1112" s="35"/>
      <c r="AN1112" s="127"/>
      <c r="AO1112" s="38"/>
      <c r="AP1112" s="39"/>
      <c r="AQ1112" s="39"/>
      <c r="AR1112" s="39"/>
      <c r="AS1112" s="49"/>
      <c r="AT1112" s="253"/>
      <c r="AU1112" s="253"/>
      <c r="AV1112" s="26"/>
      <c r="AW1112" s="26"/>
      <c r="AX1112" s="253" t="s">
        <v>40</v>
      </c>
      <c r="AY1112" s="26">
        <v>1</v>
      </c>
      <c r="AZ1112" s="197">
        <f>IF(AND(K1112&lt;=1570,L1112&gt;=1540),1,0)</f>
        <v>0</v>
      </c>
      <c r="BA1112" s="197">
        <f>IF(AND(K1112&lt;=1608,L1112&gt;=1571),1,0)</f>
        <v>0</v>
      </c>
      <c r="BB1112" s="197">
        <f>IF(AND(K1112&lt;=1621,L1112&gt;=1609),1,0)</f>
        <v>0</v>
      </c>
      <c r="BC1112" s="197">
        <f>IF(AND(K1112&lt;=1648,L1112&gt;=1622),1,0)</f>
        <v>1</v>
      </c>
      <c r="BD1112" s="197">
        <f>IF(AND(K1112&lt;=1680,L1112&gt;=1649),1,0)</f>
        <v>1</v>
      </c>
      <c r="BE1112" s="189">
        <v>0</v>
      </c>
      <c r="BF1112" s="189">
        <v>0</v>
      </c>
      <c r="BG1112" s="189">
        <v>0</v>
      </c>
      <c r="BH1112" s="189">
        <v>0</v>
      </c>
      <c r="BI1112" s="189">
        <v>0</v>
      </c>
    </row>
    <row r="1113" spans="1:61" customFormat="1" ht="15">
      <c r="A1113" s="99" t="s">
        <v>813</v>
      </c>
      <c r="B1113" s="111" t="s">
        <v>1919</v>
      </c>
      <c r="C1113" s="243" t="s">
        <v>814</v>
      </c>
      <c r="D1113" s="243" t="s">
        <v>4162</v>
      </c>
      <c r="E1113" s="247">
        <v>1</v>
      </c>
      <c r="F1113" s="50" t="s">
        <v>43</v>
      </c>
      <c r="G1113" s="51"/>
      <c r="H1113" s="52"/>
      <c r="I1113" s="52"/>
      <c r="J1113" s="29">
        <v>1</v>
      </c>
      <c r="K1113" s="30">
        <v>1573</v>
      </c>
      <c r="L1113" s="30">
        <v>1579</v>
      </c>
      <c r="M1113" s="240" t="str">
        <f>CONCATENATE(LEFT(K1113,3),"0")</f>
        <v>1570</v>
      </c>
      <c r="N1113" s="240" t="str">
        <f>CONCATENATE(LEFT(L1113,3),"0")</f>
        <v>1570</v>
      </c>
      <c r="O1113" s="30">
        <f>L1113-K1113+1</f>
        <v>7</v>
      </c>
      <c r="P1113" s="27">
        <v>0</v>
      </c>
      <c r="Q1113" s="27">
        <v>0</v>
      </c>
      <c r="R1113" s="28"/>
      <c r="S1113" s="28"/>
      <c r="T1113" s="35" t="s">
        <v>103</v>
      </c>
      <c r="U1113" s="104">
        <v>51.0167</v>
      </c>
      <c r="V1113" s="124">
        <v>4.4667000000000003</v>
      </c>
      <c r="W1113" s="32">
        <v>0</v>
      </c>
      <c r="X1113" s="33">
        <v>0</v>
      </c>
      <c r="Y1113" s="127">
        <v>0</v>
      </c>
      <c r="Z1113" s="133"/>
      <c r="AA1113" s="35"/>
      <c r="AB1113" s="35"/>
      <c r="AC1113" s="35"/>
      <c r="AD1113" s="35"/>
      <c r="AE1113" s="35"/>
      <c r="AF1113" s="35"/>
      <c r="AG1113" s="35"/>
      <c r="AH1113" s="35"/>
      <c r="AI1113" s="35"/>
      <c r="AJ1113" s="35"/>
      <c r="AK1113" s="35"/>
      <c r="AL1113" s="35"/>
      <c r="AM1113" s="35"/>
      <c r="AN1113" s="127"/>
      <c r="AO1113" s="38"/>
      <c r="AP1113" s="39"/>
      <c r="AQ1113" s="39"/>
      <c r="AR1113" s="39"/>
      <c r="AS1113" s="49"/>
      <c r="AT1113" s="253"/>
      <c r="AU1113" s="253"/>
      <c r="AV1113" s="26"/>
      <c r="AW1113" s="26"/>
      <c r="AX1113" s="253" t="s">
        <v>40</v>
      </c>
      <c r="AY1113" s="26">
        <v>1</v>
      </c>
      <c r="AZ1113" s="197">
        <f>IF(AND(K1113&lt;=1570,L1113&gt;=1540),1,0)</f>
        <v>0</v>
      </c>
      <c r="BA1113" s="197">
        <f>IF(AND(K1113&lt;=1608,L1113&gt;=1571),1,0)</f>
        <v>1</v>
      </c>
      <c r="BB1113" s="197">
        <f>IF(AND(K1113&lt;=1621,L1113&gt;=1609),1,0)</f>
        <v>0</v>
      </c>
      <c r="BC1113" s="197">
        <f>IF(AND(K1113&lt;=1648,L1113&gt;=1622),1,0)</f>
        <v>0</v>
      </c>
      <c r="BD1113" s="197">
        <f>IF(AND(K1113&lt;=1680,L1113&gt;=1649),1,0)</f>
        <v>0</v>
      </c>
      <c r="BE1113" s="189">
        <v>0</v>
      </c>
      <c r="BF1113" s="189">
        <v>0</v>
      </c>
      <c r="BG1113" s="189">
        <v>0</v>
      </c>
      <c r="BH1113" s="189">
        <v>0</v>
      </c>
      <c r="BI1113" s="189">
        <v>0</v>
      </c>
    </row>
    <row r="1114" spans="1:61" customFormat="1" ht="15">
      <c r="A1114" s="99" t="s">
        <v>815</v>
      </c>
      <c r="B1114" s="111" t="s">
        <v>4023</v>
      </c>
      <c r="C1114" s="243" t="s">
        <v>816</v>
      </c>
      <c r="D1114" s="243" t="s">
        <v>4162</v>
      </c>
      <c r="E1114" s="247"/>
      <c r="F1114" s="25" t="s">
        <v>43</v>
      </c>
      <c r="G1114" s="26"/>
      <c r="H1114" s="27"/>
      <c r="I1114" s="27"/>
      <c r="J1114" s="29">
        <v>0</v>
      </c>
      <c r="K1114" s="28">
        <v>1626</v>
      </c>
      <c r="L1114" s="28">
        <v>1647</v>
      </c>
      <c r="M1114" s="240" t="str">
        <f>CONCATENATE(LEFT(K1114,3),"0")</f>
        <v>1620</v>
      </c>
      <c r="N1114" s="240" t="str">
        <f>CONCATENATE(LEFT(L1114,3),"0")</f>
        <v>1640</v>
      </c>
      <c r="O1114" s="30">
        <f>L1114-K1114+1</f>
        <v>22</v>
      </c>
      <c r="P1114" s="27">
        <v>0</v>
      </c>
      <c r="Q1114" s="27">
        <v>0</v>
      </c>
      <c r="R1114" s="28">
        <v>1606</v>
      </c>
      <c r="S1114" s="28">
        <v>1654</v>
      </c>
      <c r="T1114" s="35" t="s">
        <v>103</v>
      </c>
      <c r="U1114" s="104">
        <v>51.0167</v>
      </c>
      <c r="V1114" s="124">
        <v>4.4667000000000003</v>
      </c>
      <c r="W1114" s="32">
        <v>0</v>
      </c>
      <c r="X1114" s="33">
        <v>1</v>
      </c>
      <c r="Y1114" s="127">
        <v>0</v>
      </c>
      <c r="Z1114" s="133" t="str">
        <f>CONCATENATE(LEFT(AA1114,3),"0")</f>
        <v>1640</v>
      </c>
      <c r="AA1114" s="35">
        <v>1647</v>
      </c>
      <c r="AB1114" s="35">
        <v>1654</v>
      </c>
      <c r="AC1114" s="35" t="s">
        <v>60</v>
      </c>
      <c r="AD1114" s="35"/>
      <c r="AE1114" s="35"/>
      <c r="AF1114" s="35"/>
      <c r="AG1114" s="35"/>
      <c r="AH1114" s="35"/>
      <c r="AI1114" s="35"/>
      <c r="AJ1114" s="35"/>
      <c r="AK1114" s="35"/>
      <c r="AL1114" s="35"/>
      <c r="AM1114" s="35"/>
      <c r="AN1114" s="252" t="str">
        <f>AC1114</f>
        <v>Brussels</v>
      </c>
      <c r="AO1114" s="38"/>
      <c r="AP1114" s="39"/>
      <c r="AQ1114" s="39"/>
      <c r="AR1114" s="39"/>
      <c r="AS1114" s="49"/>
      <c r="AT1114" s="253"/>
      <c r="AU1114" s="253"/>
      <c r="AV1114" s="26"/>
      <c r="AW1114" s="26"/>
      <c r="AX1114" s="253"/>
      <c r="AY1114" s="26">
        <v>1</v>
      </c>
      <c r="AZ1114" s="197">
        <f>IF(AND(K1114&lt;=1570,L1114&gt;=1540),1,0)</f>
        <v>0</v>
      </c>
      <c r="BA1114" s="197">
        <f>IF(AND(K1114&lt;=1608,L1114&gt;=1571),1,0)</f>
        <v>0</v>
      </c>
      <c r="BB1114" s="197">
        <f>IF(AND(K1114&lt;=1621,L1114&gt;=1609),1,0)</f>
        <v>0</v>
      </c>
      <c r="BC1114" s="197">
        <f>IF(AND(K1114&lt;=1648,L1114&gt;=1622),1,0)</f>
        <v>1</v>
      </c>
      <c r="BD1114" s="197">
        <f>IF(AND(K1114&lt;=1680,L1114&gt;=1649),1,0)</f>
        <v>0</v>
      </c>
      <c r="BE1114" s="189">
        <v>0</v>
      </c>
      <c r="BF1114" s="189">
        <v>0</v>
      </c>
      <c r="BG1114" s="189">
        <v>0</v>
      </c>
      <c r="BH1114" s="189">
        <v>1</v>
      </c>
      <c r="BI1114" s="189">
        <v>0</v>
      </c>
    </row>
    <row r="1115" spans="1:61" customFormat="1" ht="15">
      <c r="A1115" s="99" t="s">
        <v>817</v>
      </c>
      <c r="B1115" s="111" t="s">
        <v>4024</v>
      </c>
      <c r="C1115" s="243" t="s">
        <v>818</v>
      </c>
      <c r="D1115" s="243" t="s">
        <v>4162</v>
      </c>
      <c r="E1115" s="247"/>
      <c r="F1115" s="25" t="s">
        <v>43</v>
      </c>
      <c r="G1115" s="26"/>
      <c r="H1115" s="27"/>
      <c r="I1115" s="27"/>
      <c r="J1115" s="29">
        <v>0</v>
      </c>
      <c r="K1115" s="190">
        <f>L1115-18</f>
        <v>1584</v>
      </c>
      <c r="L1115" s="27">
        <v>1602</v>
      </c>
      <c r="M1115" s="240" t="str">
        <f>CONCATENATE(LEFT(K1115,3),"0")</f>
        <v>1580</v>
      </c>
      <c r="N1115" s="240" t="str">
        <f>CONCATENATE(LEFT(L1115,3),"0")</f>
        <v>1600</v>
      </c>
      <c r="O1115" s="30">
        <f>L1115-K1115+1</f>
        <v>19</v>
      </c>
      <c r="P1115" s="27">
        <v>0</v>
      </c>
      <c r="Q1115" s="27">
        <v>0</v>
      </c>
      <c r="R1115" s="28"/>
      <c r="S1115" s="28"/>
      <c r="T1115" s="35" t="s">
        <v>103</v>
      </c>
      <c r="U1115" s="104">
        <v>51.0167</v>
      </c>
      <c r="V1115" s="124">
        <v>4.4667000000000003</v>
      </c>
      <c r="W1115" s="32">
        <v>1</v>
      </c>
      <c r="X1115" s="33">
        <v>1</v>
      </c>
      <c r="Y1115" s="127">
        <v>0</v>
      </c>
      <c r="Z1115" s="133" t="str">
        <f>CONCATENATE(LEFT(AA1115,3),"0")</f>
        <v>1600</v>
      </c>
      <c r="AA1115" s="35">
        <v>1602</v>
      </c>
      <c r="AB1115" s="35"/>
      <c r="AC1115" s="35" t="s">
        <v>51</v>
      </c>
      <c r="AD1115" s="35"/>
      <c r="AE1115" s="35"/>
      <c r="AF1115" s="35"/>
      <c r="AG1115" s="35"/>
      <c r="AH1115" s="35"/>
      <c r="AI1115" s="35"/>
      <c r="AJ1115" s="35"/>
      <c r="AK1115" s="35"/>
      <c r="AL1115" s="35"/>
      <c r="AM1115" s="35"/>
      <c r="AN1115" s="252" t="str">
        <f>AC1115</f>
        <v>Amsterdam</v>
      </c>
      <c r="AO1115" s="38"/>
      <c r="AP1115" s="39"/>
      <c r="AQ1115" s="39"/>
      <c r="AR1115" s="39"/>
      <c r="AS1115" s="49"/>
      <c r="AT1115" s="253"/>
      <c r="AU1115" s="253"/>
      <c r="AV1115" s="26"/>
      <c r="AW1115" s="26"/>
      <c r="AX1115" s="253" t="s">
        <v>55</v>
      </c>
      <c r="AY1115" s="26">
        <v>1</v>
      </c>
      <c r="AZ1115" s="197">
        <f>IF(AND(K1115&lt;=1570,L1115&gt;=1540),1,0)</f>
        <v>0</v>
      </c>
      <c r="BA1115" s="197">
        <f>IF(AND(K1115&lt;=1608,L1115&gt;=1571),1,0)</f>
        <v>1</v>
      </c>
      <c r="BB1115" s="197">
        <f>IF(AND(K1115&lt;=1621,L1115&gt;=1609),1,0)</f>
        <v>0</v>
      </c>
      <c r="BC1115" s="197">
        <f>IF(AND(K1115&lt;=1648,L1115&gt;=1622),1,0)</f>
        <v>0</v>
      </c>
      <c r="BD1115" s="197">
        <f>IF(AND(K1115&lt;=1680,L1115&gt;=1649),1,0)</f>
        <v>0</v>
      </c>
      <c r="BE1115" s="189">
        <v>0</v>
      </c>
      <c r="BF1115" s="189">
        <v>1</v>
      </c>
      <c r="BG1115" s="189">
        <v>0</v>
      </c>
      <c r="BH1115" s="189">
        <v>0</v>
      </c>
      <c r="BI1115" s="189">
        <v>0</v>
      </c>
    </row>
    <row r="1116" spans="1:61" customFormat="1" ht="15">
      <c r="A1116" s="99" t="s">
        <v>819</v>
      </c>
      <c r="B1116" s="111" t="s">
        <v>3011</v>
      </c>
      <c r="C1116" s="243" t="s">
        <v>820</v>
      </c>
      <c r="D1116" s="243" t="s">
        <v>4162</v>
      </c>
      <c r="E1116" s="247">
        <v>5</v>
      </c>
      <c r="F1116" s="25" t="s">
        <v>43</v>
      </c>
      <c r="G1116" s="26"/>
      <c r="H1116" s="27">
        <v>1</v>
      </c>
      <c r="I1116" s="27"/>
      <c r="J1116" s="29">
        <v>1</v>
      </c>
      <c r="K1116" s="30">
        <v>1635</v>
      </c>
      <c r="L1116" s="30">
        <v>1660</v>
      </c>
      <c r="M1116" s="240" t="str">
        <f>CONCATENATE(LEFT(K1116,3),"0")</f>
        <v>1630</v>
      </c>
      <c r="N1116" s="240" t="str">
        <f>CONCATENATE(LEFT(L1116,3),"0")</f>
        <v>1660</v>
      </c>
      <c r="O1116" s="30">
        <f>L1116-K1116+1</f>
        <v>26</v>
      </c>
      <c r="P1116" s="27">
        <v>0</v>
      </c>
      <c r="Q1116" s="27">
        <v>0</v>
      </c>
      <c r="R1116" s="28"/>
      <c r="S1116" s="28"/>
      <c r="T1116" s="35" t="s">
        <v>103</v>
      </c>
      <c r="U1116" s="104">
        <v>51.0167</v>
      </c>
      <c r="V1116" s="124">
        <v>4.4667000000000003</v>
      </c>
      <c r="W1116" s="32">
        <v>0</v>
      </c>
      <c r="X1116" s="33">
        <v>0</v>
      </c>
      <c r="Y1116" s="127">
        <v>0</v>
      </c>
      <c r="Z1116" s="133"/>
      <c r="AA1116" s="35"/>
      <c r="AB1116" s="35"/>
      <c r="AC1116" s="35"/>
      <c r="AD1116" s="35"/>
      <c r="AE1116" s="35"/>
      <c r="AF1116" s="62"/>
      <c r="AG1116" s="35"/>
      <c r="AH1116" s="35"/>
      <c r="AI1116" s="35"/>
      <c r="AJ1116" s="35"/>
      <c r="AK1116" s="35"/>
      <c r="AL1116" s="35"/>
      <c r="AM1116" s="35"/>
      <c r="AN1116" s="127"/>
      <c r="AO1116" s="38">
        <v>1</v>
      </c>
      <c r="AP1116" s="39" t="s">
        <v>110</v>
      </c>
      <c r="AQ1116" s="39"/>
      <c r="AR1116" s="39"/>
      <c r="AS1116" s="49"/>
      <c r="AT1116" s="253"/>
      <c r="AU1116" s="253"/>
      <c r="AV1116" s="26"/>
      <c r="AW1116" s="26"/>
      <c r="AX1116" s="253" t="s">
        <v>821</v>
      </c>
      <c r="AY1116" s="26">
        <v>1</v>
      </c>
      <c r="AZ1116" s="197">
        <f>IF(AND(K1116&lt;=1570,L1116&gt;=1540),1,0)</f>
        <v>0</v>
      </c>
      <c r="BA1116" s="197">
        <f>IF(AND(K1116&lt;=1608,L1116&gt;=1571),1,0)</f>
        <v>0</v>
      </c>
      <c r="BB1116" s="197">
        <f>IF(AND(K1116&lt;=1621,L1116&gt;=1609),1,0)</f>
        <v>0</v>
      </c>
      <c r="BC1116" s="197">
        <f>IF(AND(K1116&lt;=1648,L1116&gt;=1622),1,0)</f>
        <v>1</v>
      </c>
      <c r="BD1116" s="197">
        <f>IF(AND(K1116&lt;=1680,L1116&gt;=1649),1,0)</f>
        <v>1</v>
      </c>
      <c r="BE1116" s="189">
        <v>0</v>
      </c>
      <c r="BF1116" s="189">
        <v>0</v>
      </c>
      <c r="BG1116" s="189">
        <v>0</v>
      </c>
      <c r="BH1116" s="189">
        <v>0</v>
      </c>
      <c r="BI1116" s="189">
        <v>0</v>
      </c>
    </row>
    <row r="1117" spans="1:61" customFormat="1" ht="15">
      <c r="A1117" s="99" t="s">
        <v>822</v>
      </c>
      <c r="B1117" s="111" t="s">
        <v>4025</v>
      </c>
      <c r="C1117" s="243" t="s">
        <v>823</v>
      </c>
      <c r="D1117" s="243" t="s">
        <v>4162</v>
      </c>
      <c r="E1117" s="247"/>
      <c r="F1117" s="25" t="s">
        <v>43</v>
      </c>
      <c r="G1117" s="26"/>
      <c r="H1117" s="27"/>
      <c r="I1117" s="27"/>
      <c r="J1117" s="29">
        <v>0</v>
      </c>
      <c r="K1117" s="28">
        <v>1712</v>
      </c>
      <c r="L1117" s="61">
        <v>1715</v>
      </c>
      <c r="M1117" s="240" t="str">
        <f>CONCATENATE(LEFT(K1117,3),"0")</f>
        <v>1710</v>
      </c>
      <c r="N1117" s="240" t="str">
        <f>CONCATENATE(LEFT(L1117,3),"0")</f>
        <v>1710</v>
      </c>
      <c r="O1117" s="30">
        <f>L1117-K1117+1</f>
        <v>4</v>
      </c>
      <c r="P1117" s="27">
        <v>0</v>
      </c>
      <c r="Q1117" s="27">
        <v>0</v>
      </c>
      <c r="R1117" s="28">
        <v>1634</v>
      </c>
      <c r="S1117" s="28">
        <v>1715</v>
      </c>
      <c r="T1117" s="35" t="s">
        <v>103</v>
      </c>
      <c r="U1117" s="104">
        <v>51.0167</v>
      </c>
      <c r="V1117" s="124">
        <v>4.4667000000000003</v>
      </c>
      <c r="W1117" s="32">
        <v>0</v>
      </c>
      <c r="X1117" s="33">
        <v>1</v>
      </c>
      <c r="Y1117" s="127">
        <v>0</v>
      </c>
      <c r="Z1117" s="133" t="str">
        <f>CONCATENATE(LEFT(AA1117,3),"0")</f>
        <v>1650</v>
      </c>
      <c r="AA1117" s="35">
        <v>1657</v>
      </c>
      <c r="AB1117" s="35">
        <v>1659</v>
      </c>
      <c r="AC1117" s="35" t="s">
        <v>102</v>
      </c>
      <c r="AD1117" s="35">
        <v>1660</v>
      </c>
      <c r="AE1117" s="35">
        <v>1661</v>
      </c>
      <c r="AF1117" s="62" t="s">
        <v>824</v>
      </c>
      <c r="AG1117" s="35">
        <v>1661</v>
      </c>
      <c r="AH1117" s="35">
        <v>1712</v>
      </c>
      <c r="AI1117" s="35" t="s">
        <v>63</v>
      </c>
      <c r="AJ1117" s="35">
        <v>1712</v>
      </c>
      <c r="AK1117" s="35">
        <v>1715</v>
      </c>
      <c r="AL1117" s="35" t="s">
        <v>103</v>
      </c>
      <c r="AM1117" s="35"/>
      <c r="AN1117" s="252" t="str">
        <f>AL1117</f>
        <v>Mechelen</v>
      </c>
      <c r="AO1117" s="38"/>
      <c r="AP1117" s="39"/>
      <c r="AQ1117" s="39"/>
      <c r="AR1117" s="39"/>
      <c r="AS1117" s="49"/>
      <c r="AT1117" s="253"/>
      <c r="AU1117" s="253"/>
      <c r="AV1117" s="26"/>
      <c r="AW1117" s="26"/>
      <c r="AX1117" s="253"/>
      <c r="AY1117" s="26">
        <v>1</v>
      </c>
      <c r="AZ1117" s="197">
        <f>IF(AND(K1117&lt;=1570,L1117&gt;=1540),1,0)</f>
        <v>0</v>
      </c>
      <c r="BA1117" s="197">
        <f>IF(AND(K1117&lt;=1608,L1117&gt;=1571),1,0)</f>
        <v>0</v>
      </c>
      <c r="BB1117" s="197">
        <f>IF(AND(K1117&lt;=1621,L1117&gt;=1609),1,0)</f>
        <v>0</v>
      </c>
      <c r="BC1117" s="197">
        <f>IF(AND(K1117&lt;=1648,L1117&gt;=1622),1,0)</f>
        <v>0</v>
      </c>
      <c r="BD1117" s="197">
        <f>IF(AND(K1117&lt;=1680,L1117&gt;=1649),1,0)</f>
        <v>0</v>
      </c>
      <c r="BE1117" s="189">
        <v>0</v>
      </c>
      <c r="BF1117" s="189">
        <v>0</v>
      </c>
      <c r="BG1117" s="189">
        <v>0</v>
      </c>
      <c r="BH1117" s="189">
        <v>0</v>
      </c>
      <c r="BI1117" s="189">
        <v>1</v>
      </c>
    </row>
    <row r="1118" spans="1:61" customFormat="1" ht="15">
      <c r="A1118" s="99" t="s">
        <v>825</v>
      </c>
      <c r="B1118" s="111" t="s">
        <v>4026</v>
      </c>
      <c r="C1118" s="243" t="s">
        <v>826</v>
      </c>
      <c r="D1118" s="243" t="s">
        <v>4162</v>
      </c>
      <c r="E1118" s="247">
        <v>1</v>
      </c>
      <c r="F1118" s="25" t="s">
        <v>74</v>
      </c>
      <c r="G1118" s="26"/>
      <c r="H1118" s="27"/>
      <c r="I1118" s="27"/>
      <c r="J1118" s="29">
        <v>1</v>
      </c>
      <c r="K1118" s="30">
        <v>1596</v>
      </c>
      <c r="L1118" s="30">
        <v>1602</v>
      </c>
      <c r="M1118" s="240" t="str">
        <f>CONCATENATE(LEFT(K1118,3),"0")</f>
        <v>1590</v>
      </c>
      <c r="N1118" s="240" t="str">
        <f>CONCATENATE(LEFT(L1118,3),"0")</f>
        <v>1600</v>
      </c>
      <c r="O1118" s="30">
        <f>L1118-K1118+1</f>
        <v>7</v>
      </c>
      <c r="P1118" s="27">
        <v>0</v>
      </c>
      <c r="Q1118" s="27">
        <v>0</v>
      </c>
      <c r="R1118" s="28"/>
      <c r="S1118" s="28"/>
      <c r="T1118" s="35" t="s">
        <v>103</v>
      </c>
      <c r="U1118" s="104">
        <v>51.0167</v>
      </c>
      <c r="V1118" s="124">
        <v>4.4667000000000003</v>
      </c>
      <c r="W1118" s="32">
        <v>0</v>
      </c>
      <c r="X1118" s="33">
        <v>0</v>
      </c>
      <c r="Y1118" s="127">
        <v>0</v>
      </c>
      <c r="Z1118" s="133"/>
      <c r="AA1118" s="35"/>
      <c r="AB1118" s="35"/>
      <c r="AC1118" s="35"/>
      <c r="AD1118" s="35"/>
      <c r="AE1118" s="35"/>
      <c r="AF1118" s="62"/>
      <c r="AG1118" s="35"/>
      <c r="AH1118" s="35"/>
      <c r="AI1118" s="35"/>
      <c r="AJ1118" s="35"/>
      <c r="AK1118" s="35"/>
      <c r="AL1118" s="35"/>
      <c r="AM1118" s="35"/>
      <c r="AN1118" s="127"/>
      <c r="AO1118" s="38"/>
      <c r="AP1118" s="39"/>
      <c r="AQ1118" s="39"/>
      <c r="AR1118" s="39"/>
      <c r="AS1118" s="49"/>
      <c r="AT1118" s="253"/>
      <c r="AU1118" s="253"/>
      <c r="AV1118" s="26"/>
      <c r="AW1118" s="26"/>
      <c r="AX1118" s="253" t="s">
        <v>40</v>
      </c>
      <c r="AY1118" s="26">
        <v>1</v>
      </c>
      <c r="AZ1118" s="197">
        <f>IF(AND(K1118&lt;=1570,L1118&gt;=1540),1,0)</f>
        <v>0</v>
      </c>
      <c r="BA1118" s="197">
        <f>IF(AND(K1118&lt;=1608,L1118&gt;=1571),1,0)</f>
        <v>1</v>
      </c>
      <c r="BB1118" s="197">
        <f>IF(AND(K1118&lt;=1621,L1118&gt;=1609),1,0)</f>
        <v>0</v>
      </c>
      <c r="BC1118" s="197">
        <f>IF(AND(K1118&lt;=1648,L1118&gt;=1622),1,0)</f>
        <v>0</v>
      </c>
      <c r="BD1118" s="197">
        <f>IF(AND(K1118&lt;=1680,L1118&gt;=1649),1,0)</f>
        <v>0</v>
      </c>
      <c r="BE1118" s="189">
        <v>0</v>
      </c>
      <c r="BF1118" s="189">
        <v>0</v>
      </c>
      <c r="BG1118" s="189">
        <v>0</v>
      </c>
      <c r="BH1118" s="189">
        <v>0</v>
      </c>
      <c r="BI1118" s="189">
        <v>0</v>
      </c>
    </row>
    <row r="1119" spans="1:61" customFormat="1" ht="15">
      <c r="A1119" s="99" t="s">
        <v>827</v>
      </c>
      <c r="B1119" s="111" t="s">
        <v>4027</v>
      </c>
      <c r="C1119" s="243" t="s">
        <v>828</v>
      </c>
      <c r="D1119" s="243" t="s">
        <v>4162</v>
      </c>
      <c r="E1119" s="247">
        <v>1</v>
      </c>
      <c r="F1119" s="25" t="s">
        <v>39</v>
      </c>
      <c r="G1119" s="26"/>
      <c r="H1119" s="27"/>
      <c r="I1119" s="27"/>
      <c r="J1119" s="29">
        <v>1</v>
      </c>
      <c r="K1119" s="30">
        <v>1552</v>
      </c>
      <c r="L1119" s="30">
        <v>1558</v>
      </c>
      <c r="M1119" s="240" t="str">
        <f>CONCATENATE(LEFT(K1119,3),"0")</f>
        <v>1550</v>
      </c>
      <c r="N1119" s="240" t="str">
        <f>CONCATENATE(LEFT(L1119,3),"0")</f>
        <v>1550</v>
      </c>
      <c r="O1119" s="30">
        <f>L1119-K1119+1</f>
        <v>7</v>
      </c>
      <c r="P1119" s="27">
        <v>0</v>
      </c>
      <c r="Q1119" s="27">
        <v>0</v>
      </c>
      <c r="R1119" s="28"/>
      <c r="S1119" s="28"/>
      <c r="T1119" s="35" t="s">
        <v>103</v>
      </c>
      <c r="U1119" s="104">
        <v>51.0167</v>
      </c>
      <c r="V1119" s="124">
        <v>4.4667000000000003</v>
      </c>
      <c r="W1119" s="32">
        <v>0</v>
      </c>
      <c r="X1119" s="33">
        <v>0</v>
      </c>
      <c r="Y1119" s="127">
        <v>0</v>
      </c>
      <c r="Z1119" s="133"/>
      <c r="AA1119" s="35"/>
      <c r="AB1119" s="35"/>
      <c r="AC1119" s="35"/>
      <c r="AD1119" s="35"/>
      <c r="AE1119" s="35"/>
      <c r="AF1119" s="62"/>
      <c r="AG1119" s="35"/>
      <c r="AH1119" s="35"/>
      <c r="AI1119" s="35"/>
      <c r="AJ1119" s="35"/>
      <c r="AK1119" s="35"/>
      <c r="AL1119" s="35"/>
      <c r="AM1119" s="35"/>
      <c r="AN1119" s="127"/>
      <c r="AO1119" s="38"/>
      <c r="AP1119" s="39"/>
      <c r="AQ1119" s="39"/>
      <c r="AR1119" s="39"/>
      <c r="AS1119" s="49"/>
      <c r="AT1119" s="253"/>
      <c r="AU1119" s="253"/>
      <c r="AV1119" s="26"/>
      <c r="AW1119" s="26"/>
      <c r="AX1119" s="253" t="s">
        <v>40</v>
      </c>
      <c r="AY1119" s="26">
        <v>1</v>
      </c>
      <c r="AZ1119" s="197">
        <f>IF(AND(K1119&lt;=1570,L1119&gt;=1540),1,0)</f>
        <v>1</v>
      </c>
      <c r="BA1119" s="197">
        <f>IF(AND(K1119&lt;=1608,L1119&gt;=1571),1,0)</f>
        <v>0</v>
      </c>
      <c r="BB1119" s="197">
        <f>IF(AND(K1119&lt;=1621,L1119&gt;=1609),1,0)</f>
        <v>0</v>
      </c>
      <c r="BC1119" s="197">
        <f>IF(AND(K1119&lt;=1648,L1119&gt;=1622),1,0)</f>
        <v>0</v>
      </c>
      <c r="BD1119" s="197">
        <f>IF(AND(K1119&lt;=1680,L1119&gt;=1649),1,0)</f>
        <v>0</v>
      </c>
      <c r="BE1119" s="189">
        <v>0</v>
      </c>
      <c r="BF1119" s="189">
        <v>0</v>
      </c>
      <c r="BG1119" s="189">
        <v>0</v>
      </c>
      <c r="BH1119" s="189">
        <v>0</v>
      </c>
      <c r="BI1119" s="189">
        <v>0</v>
      </c>
    </row>
    <row r="1120" spans="1:61" customFormat="1" ht="15">
      <c r="A1120" s="99" t="s">
        <v>829</v>
      </c>
      <c r="B1120" s="111" t="s">
        <v>4028</v>
      </c>
      <c r="C1120" s="243" t="s">
        <v>830</v>
      </c>
      <c r="D1120" s="243" t="s">
        <v>4162</v>
      </c>
      <c r="E1120" s="247">
        <v>1</v>
      </c>
      <c r="F1120" s="25" t="s">
        <v>43</v>
      </c>
      <c r="G1120" s="26"/>
      <c r="H1120" s="27"/>
      <c r="I1120" s="27"/>
      <c r="J1120" s="29">
        <v>1</v>
      </c>
      <c r="K1120" s="30">
        <v>1556</v>
      </c>
      <c r="L1120" s="30">
        <v>1562</v>
      </c>
      <c r="M1120" s="240" t="str">
        <f>CONCATENATE(LEFT(K1120,3),"0")</f>
        <v>1550</v>
      </c>
      <c r="N1120" s="240" t="str">
        <f>CONCATENATE(LEFT(L1120,3),"0")</f>
        <v>1560</v>
      </c>
      <c r="O1120" s="30">
        <f>L1120-K1120+1</f>
        <v>7</v>
      </c>
      <c r="P1120" s="27">
        <v>0</v>
      </c>
      <c r="Q1120" s="27">
        <v>0</v>
      </c>
      <c r="R1120" s="28"/>
      <c r="S1120" s="28"/>
      <c r="T1120" s="35" t="s">
        <v>103</v>
      </c>
      <c r="U1120" s="104">
        <v>51.0167</v>
      </c>
      <c r="V1120" s="124">
        <v>4.4667000000000003</v>
      </c>
      <c r="W1120" s="32">
        <v>0</v>
      </c>
      <c r="X1120" s="33">
        <v>0</v>
      </c>
      <c r="Y1120" s="127">
        <v>0</v>
      </c>
      <c r="Z1120" s="133"/>
      <c r="AA1120" s="35"/>
      <c r="AB1120" s="35"/>
      <c r="AC1120" s="35"/>
      <c r="AD1120" s="35"/>
      <c r="AE1120" s="35"/>
      <c r="AF1120" s="62"/>
      <c r="AG1120" s="35"/>
      <c r="AH1120" s="35"/>
      <c r="AI1120" s="35"/>
      <c r="AJ1120" s="35"/>
      <c r="AK1120" s="35"/>
      <c r="AL1120" s="35"/>
      <c r="AM1120" s="35"/>
      <c r="AN1120" s="127"/>
      <c r="AO1120" s="38"/>
      <c r="AP1120" s="39"/>
      <c r="AQ1120" s="39"/>
      <c r="AR1120" s="39"/>
      <c r="AS1120" s="49"/>
      <c r="AT1120" s="253"/>
      <c r="AU1120" s="253"/>
      <c r="AV1120" s="26"/>
      <c r="AW1120" s="26"/>
      <c r="AX1120" s="253" t="s">
        <v>40</v>
      </c>
      <c r="AY1120" s="26">
        <v>1</v>
      </c>
      <c r="AZ1120" s="197">
        <f>IF(AND(K1120&lt;=1570,L1120&gt;=1540),1,0)</f>
        <v>1</v>
      </c>
      <c r="BA1120" s="197">
        <f>IF(AND(K1120&lt;=1608,L1120&gt;=1571),1,0)</f>
        <v>0</v>
      </c>
      <c r="BB1120" s="197">
        <f>IF(AND(K1120&lt;=1621,L1120&gt;=1609),1,0)</f>
        <v>0</v>
      </c>
      <c r="BC1120" s="197">
        <f>IF(AND(K1120&lt;=1648,L1120&gt;=1622),1,0)</f>
        <v>0</v>
      </c>
      <c r="BD1120" s="197">
        <f>IF(AND(K1120&lt;=1680,L1120&gt;=1649),1,0)</f>
        <v>0</v>
      </c>
      <c r="BE1120" s="189">
        <v>0</v>
      </c>
      <c r="BF1120" s="189">
        <v>0</v>
      </c>
      <c r="BG1120" s="189">
        <v>0</v>
      </c>
      <c r="BH1120" s="189">
        <v>0</v>
      </c>
      <c r="BI1120" s="189">
        <v>0</v>
      </c>
    </row>
    <row r="1121" spans="1:61" customFormat="1" ht="15">
      <c r="A1121" s="99" t="s">
        <v>831</v>
      </c>
      <c r="B1121" s="111" t="s">
        <v>3774</v>
      </c>
      <c r="C1121" s="243" t="s">
        <v>832</v>
      </c>
      <c r="D1121" s="243" t="s">
        <v>4162</v>
      </c>
      <c r="E1121" s="247"/>
      <c r="F1121" s="25" t="s">
        <v>43</v>
      </c>
      <c r="G1121" s="50"/>
      <c r="H1121" s="27">
        <v>1</v>
      </c>
      <c r="I1121" s="27"/>
      <c r="J1121" s="29">
        <v>0</v>
      </c>
      <c r="K1121" s="28">
        <v>1676</v>
      </c>
      <c r="L1121" s="28">
        <v>1687</v>
      </c>
      <c r="M1121" s="240" t="str">
        <f>CONCATENATE(LEFT(K1121,3),"0")</f>
        <v>1670</v>
      </c>
      <c r="N1121" s="240" t="str">
        <f>CONCATENATE(LEFT(L1121,3),"0")</f>
        <v>1680</v>
      </c>
      <c r="O1121" s="30">
        <f>L1121-K1121+1</f>
        <v>12</v>
      </c>
      <c r="P1121" s="27">
        <v>0</v>
      </c>
      <c r="Q1121" s="27">
        <v>0</v>
      </c>
      <c r="R1121" s="28">
        <v>1656</v>
      </c>
      <c r="S1121" s="28">
        <v>1705</v>
      </c>
      <c r="T1121" s="35" t="s">
        <v>103</v>
      </c>
      <c r="U1121" s="104">
        <v>51.0167</v>
      </c>
      <c r="V1121" s="124">
        <v>4.4667000000000003</v>
      </c>
      <c r="W1121" s="32">
        <v>0</v>
      </c>
      <c r="X1121" s="33">
        <v>1</v>
      </c>
      <c r="Y1121" s="127">
        <v>0</v>
      </c>
      <c r="Z1121" s="133" t="str">
        <f>CONCATENATE(LEFT(AA1121,3),"0")</f>
        <v>1680</v>
      </c>
      <c r="AA1121" s="35">
        <v>1687</v>
      </c>
      <c r="AB1121" s="35">
        <v>1687</v>
      </c>
      <c r="AC1121" s="35" t="s">
        <v>833</v>
      </c>
      <c r="AD1121" s="35">
        <v>1687</v>
      </c>
      <c r="AE1121" s="35">
        <v>1687</v>
      </c>
      <c r="AF1121" s="62" t="s">
        <v>102</v>
      </c>
      <c r="AG1121" s="35"/>
      <c r="AH1121" s="35"/>
      <c r="AI1121" s="35"/>
      <c r="AJ1121" s="35"/>
      <c r="AK1121" s="35"/>
      <c r="AL1121" s="35"/>
      <c r="AM1121" s="35"/>
      <c r="AN1121" s="252" t="str">
        <f>AF1121</f>
        <v>Rome</v>
      </c>
      <c r="AO1121" s="38"/>
      <c r="AP1121" s="39"/>
      <c r="AQ1121" s="39"/>
      <c r="AR1121" s="39"/>
      <c r="AS1121" s="49"/>
      <c r="AT1121" s="253"/>
      <c r="AU1121" s="253"/>
      <c r="AV1121" s="26"/>
      <c r="AW1121" s="26"/>
      <c r="AX1121" s="253"/>
      <c r="AY1121" s="26">
        <v>1</v>
      </c>
      <c r="AZ1121" s="197">
        <f>IF(AND(K1121&lt;=1570,L1121&gt;=1540),1,0)</f>
        <v>0</v>
      </c>
      <c r="BA1121" s="197">
        <f>IF(AND(K1121&lt;=1608,L1121&gt;=1571),1,0)</f>
        <v>0</v>
      </c>
      <c r="BB1121" s="197">
        <f>IF(AND(K1121&lt;=1621,L1121&gt;=1609),1,0)</f>
        <v>0</v>
      </c>
      <c r="BC1121" s="197">
        <f>IF(AND(K1121&lt;=1648,L1121&gt;=1622),1,0)</f>
        <v>0</v>
      </c>
      <c r="BD1121" s="197">
        <f>IF(AND(K1121&lt;=1680,L1121&gt;=1649),1,0)</f>
        <v>1</v>
      </c>
      <c r="BE1121" s="189">
        <v>0</v>
      </c>
      <c r="BF1121" s="189">
        <v>0</v>
      </c>
      <c r="BG1121" s="189">
        <v>0</v>
      </c>
      <c r="BH1121" s="189">
        <v>0</v>
      </c>
      <c r="BI1121" s="189">
        <v>0</v>
      </c>
    </row>
    <row r="1122" spans="1:61" customFormat="1" ht="15">
      <c r="A1122" s="99" t="s">
        <v>834</v>
      </c>
      <c r="B1122" s="111" t="s">
        <v>4029</v>
      </c>
      <c r="C1122" s="243" t="s">
        <v>835</v>
      </c>
      <c r="D1122" s="243" t="s">
        <v>4162</v>
      </c>
      <c r="E1122" s="247">
        <v>2</v>
      </c>
      <c r="F1122" s="50" t="s">
        <v>39</v>
      </c>
      <c r="G1122" s="51"/>
      <c r="H1122" s="52"/>
      <c r="I1122" s="52"/>
      <c r="J1122" s="29">
        <v>1</v>
      </c>
      <c r="K1122" s="30">
        <v>1616</v>
      </c>
      <c r="L1122" s="30">
        <v>1634</v>
      </c>
      <c r="M1122" s="240" t="str">
        <f>CONCATENATE(LEFT(K1122,3),"0")</f>
        <v>1610</v>
      </c>
      <c r="N1122" s="240" t="str">
        <f>CONCATENATE(LEFT(L1122,3),"0")</f>
        <v>1630</v>
      </c>
      <c r="O1122" s="30">
        <f>L1122-K1122+1</f>
        <v>19</v>
      </c>
      <c r="P1122" s="27">
        <v>1</v>
      </c>
      <c r="Q1122" s="27">
        <v>0</v>
      </c>
      <c r="R1122" s="28"/>
      <c r="S1122" s="28"/>
      <c r="T1122" s="35" t="s">
        <v>103</v>
      </c>
      <c r="U1122" s="104">
        <v>51.0167</v>
      </c>
      <c r="V1122" s="124">
        <v>4.4667000000000003</v>
      </c>
      <c r="W1122" s="32">
        <v>0</v>
      </c>
      <c r="X1122" s="33">
        <v>0</v>
      </c>
      <c r="Y1122" s="127">
        <v>0</v>
      </c>
      <c r="Z1122" s="133"/>
      <c r="AA1122" s="35"/>
      <c r="AB1122" s="35"/>
      <c r="AC1122" s="35"/>
      <c r="AD1122" s="35"/>
      <c r="AE1122" s="35"/>
      <c r="AF1122" s="35"/>
      <c r="AG1122" s="35"/>
      <c r="AH1122" s="35"/>
      <c r="AI1122" s="35"/>
      <c r="AJ1122" s="35"/>
      <c r="AK1122" s="35"/>
      <c r="AL1122" s="35"/>
      <c r="AM1122" s="35"/>
      <c r="AN1122" s="127"/>
      <c r="AO1122" s="38"/>
      <c r="AP1122" s="39"/>
      <c r="AQ1122" s="39"/>
      <c r="AR1122" s="39"/>
      <c r="AS1122" s="49"/>
      <c r="AT1122" s="253"/>
      <c r="AU1122" s="253"/>
      <c r="AV1122" s="26"/>
      <c r="AW1122" s="26"/>
      <c r="AX1122" s="253" t="s">
        <v>40</v>
      </c>
      <c r="AY1122" s="26">
        <v>1</v>
      </c>
      <c r="AZ1122" s="197">
        <f>IF(AND(K1122&lt;=1570,L1122&gt;=1540),1,0)</f>
        <v>0</v>
      </c>
      <c r="BA1122" s="197">
        <f>IF(AND(K1122&lt;=1608,L1122&gt;=1571),1,0)</f>
        <v>0</v>
      </c>
      <c r="BB1122" s="197">
        <f>IF(AND(K1122&lt;=1621,L1122&gt;=1609),1,0)</f>
        <v>1</v>
      </c>
      <c r="BC1122" s="197">
        <f>IF(AND(K1122&lt;=1648,L1122&gt;=1622),1,0)</f>
        <v>1</v>
      </c>
      <c r="BD1122" s="197">
        <f>IF(AND(K1122&lt;=1680,L1122&gt;=1649),1,0)</f>
        <v>0</v>
      </c>
      <c r="BE1122" s="189">
        <v>0</v>
      </c>
      <c r="BF1122" s="189">
        <v>0</v>
      </c>
      <c r="BG1122" s="189">
        <v>0</v>
      </c>
      <c r="BH1122" s="189">
        <v>0</v>
      </c>
      <c r="BI1122" s="189">
        <v>0</v>
      </c>
    </row>
    <row r="1123" spans="1:61" customFormat="1" ht="15">
      <c r="A1123" s="99" t="s">
        <v>836</v>
      </c>
      <c r="B1123" s="111" t="s">
        <v>1712</v>
      </c>
      <c r="C1123" s="243" t="s">
        <v>837</v>
      </c>
      <c r="D1123" s="243" t="s">
        <v>4162</v>
      </c>
      <c r="E1123" s="247">
        <v>3</v>
      </c>
      <c r="F1123" s="25" t="s">
        <v>39</v>
      </c>
      <c r="G1123" s="26"/>
      <c r="H1123" s="27"/>
      <c r="I1123" s="27"/>
      <c r="J1123" s="29">
        <v>1</v>
      </c>
      <c r="K1123" s="30">
        <v>1557</v>
      </c>
      <c r="L1123" s="30">
        <v>1575</v>
      </c>
      <c r="M1123" s="240" t="str">
        <f>CONCATENATE(LEFT(K1123,3),"0")</f>
        <v>1550</v>
      </c>
      <c r="N1123" s="240" t="str">
        <f>CONCATENATE(LEFT(L1123,3),"0")</f>
        <v>1570</v>
      </c>
      <c r="O1123" s="30">
        <f>L1123-K1123+1</f>
        <v>19</v>
      </c>
      <c r="P1123" s="27">
        <v>0</v>
      </c>
      <c r="Q1123" s="27">
        <v>0</v>
      </c>
      <c r="R1123" s="28"/>
      <c r="S1123" s="28"/>
      <c r="T1123" s="35" t="s">
        <v>103</v>
      </c>
      <c r="U1123" s="104">
        <v>51.0167</v>
      </c>
      <c r="V1123" s="124">
        <v>4.4667000000000003</v>
      </c>
      <c r="W1123" s="32">
        <v>0</v>
      </c>
      <c r="X1123" s="33">
        <v>0</v>
      </c>
      <c r="Y1123" s="127">
        <v>0</v>
      </c>
      <c r="Z1123" s="133"/>
      <c r="AA1123" s="35"/>
      <c r="AB1123" s="35"/>
      <c r="AC1123" s="35"/>
      <c r="AD1123" s="35"/>
      <c r="AE1123" s="35"/>
      <c r="AF1123" s="35"/>
      <c r="AG1123" s="35"/>
      <c r="AH1123" s="35"/>
      <c r="AI1123" s="35"/>
      <c r="AJ1123" s="35"/>
      <c r="AK1123" s="35"/>
      <c r="AL1123" s="35"/>
      <c r="AM1123" s="35"/>
      <c r="AN1123" s="127"/>
      <c r="AO1123" s="38"/>
      <c r="AP1123" s="39"/>
      <c r="AQ1123" s="39"/>
      <c r="AR1123" s="39"/>
      <c r="AS1123" s="49"/>
      <c r="AT1123" s="253"/>
      <c r="AU1123" s="253"/>
      <c r="AV1123" s="26"/>
      <c r="AW1123" s="26"/>
      <c r="AX1123" s="253" t="s">
        <v>40</v>
      </c>
      <c r="AY1123" s="26">
        <v>1</v>
      </c>
      <c r="AZ1123" s="197">
        <f>IF(AND(K1123&lt;=1570,L1123&gt;=1540),1,0)</f>
        <v>1</v>
      </c>
      <c r="BA1123" s="197">
        <f>IF(AND(K1123&lt;=1608,L1123&gt;=1571),1,0)</f>
        <v>1</v>
      </c>
      <c r="BB1123" s="197">
        <f>IF(AND(K1123&lt;=1621,L1123&gt;=1609),1,0)</f>
        <v>0</v>
      </c>
      <c r="BC1123" s="197">
        <f>IF(AND(K1123&lt;=1648,L1123&gt;=1622),1,0)</f>
        <v>0</v>
      </c>
      <c r="BD1123" s="197">
        <f>IF(AND(K1123&lt;=1680,L1123&gt;=1649),1,0)</f>
        <v>0</v>
      </c>
      <c r="BE1123" s="189">
        <v>0</v>
      </c>
      <c r="BF1123" s="189">
        <v>0</v>
      </c>
      <c r="BG1123" s="189">
        <v>0</v>
      </c>
      <c r="BH1123" s="189">
        <v>0</v>
      </c>
      <c r="BI1123" s="189">
        <v>0</v>
      </c>
    </row>
    <row r="1124" spans="1:61" customFormat="1" ht="15">
      <c r="A1124" s="99" t="s">
        <v>838</v>
      </c>
      <c r="B1124" s="111" t="s">
        <v>1712</v>
      </c>
      <c r="C1124" s="243" t="s">
        <v>839</v>
      </c>
      <c r="D1124" s="243" t="s">
        <v>4162</v>
      </c>
      <c r="E1124" s="247">
        <v>1</v>
      </c>
      <c r="F1124" s="25" t="s">
        <v>39</v>
      </c>
      <c r="G1124" s="26"/>
      <c r="H1124" s="27"/>
      <c r="I1124" s="27"/>
      <c r="J1124" s="29">
        <v>1</v>
      </c>
      <c r="K1124" s="30">
        <v>1561</v>
      </c>
      <c r="L1124" s="30">
        <v>1567</v>
      </c>
      <c r="M1124" s="240" t="str">
        <f>CONCATENATE(LEFT(K1124,3),"0")</f>
        <v>1560</v>
      </c>
      <c r="N1124" s="240" t="str">
        <f>CONCATENATE(LEFT(L1124,3),"0")</f>
        <v>1560</v>
      </c>
      <c r="O1124" s="30">
        <f>L1124-K1124+1</f>
        <v>7</v>
      </c>
      <c r="P1124" s="27">
        <v>0</v>
      </c>
      <c r="Q1124" s="27">
        <v>0</v>
      </c>
      <c r="R1124" s="28"/>
      <c r="S1124" s="28"/>
      <c r="T1124" s="35" t="s">
        <v>103</v>
      </c>
      <c r="U1124" s="104">
        <v>51.0167</v>
      </c>
      <c r="V1124" s="124">
        <v>4.4667000000000003</v>
      </c>
      <c r="W1124" s="32">
        <v>0</v>
      </c>
      <c r="X1124" s="33">
        <v>0</v>
      </c>
      <c r="Y1124" s="127">
        <v>0</v>
      </c>
      <c r="Z1124" s="133"/>
      <c r="AA1124" s="35"/>
      <c r="AB1124" s="35"/>
      <c r="AC1124" s="35"/>
      <c r="AD1124" s="35"/>
      <c r="AE1124" s="35"/>
      <c r="AF1124" s="35"/>
      <c r="AG1124" s="35"/>
      <c r="AH1124" s="35"/>
      <c r="AI1124" s="35"/>
      <c r="AJ1124" s="35"/>
      <c r="AK1124" s="35"/>
      <c r="AL1124" s="35"/>
      <c r="AM1124" s="35"/>
      <c r="AN1124" s="127"/>
      <c r="AO1124" s="38"/>
      <c r="AP1124" s="39"/>
      <c r="AQ1124" s="39"/>
      <c r="AR1124" s="39"/>
      <c r="AS1124" s="49"/>
      <c r="AT1124" s="253"/>
      <c r="AU1124" s="253"/>
      <c r="AV1124" s="26"/>
      <c r="AW1124" s="26"/>
      <c r="AX1124" s="253" t="s">
        <v>40</v>
      </c>
      <c r="AY1124" s="26">
        <v>1</v>
      </c>
      <c r="AZ1124" s="197">
        <f>IF(AND(K1124&lt;=1570,L1124&gt;=1540),1,0)</f>
        <v>1</v>
      </c>
      <c r="BA1124" s="197">
        <f>IF(AND(K1124&lt;=1608,L1124&gt;=1571),1,0)</f>
        <v>0</v>
      </c>
      <c r="BB1124" s="197">
        <f>IF(AND(K1124&lt;=1621,L1124&gt;=1609),1,0)</f>
        <v>0</v>
      </c>
      <c r="BC1124" s="197">
        <f>IF(AND(K1124&lt;=1648,L1124&gt;=1622),1,0)</f>
        <v>0</v>
      </c>
      <c r="BD1124" s="197">
        <f>IF(AND(K1124&lt;=1680,L1124&gt;=1649),1,0)</f>
        <v>0</v>
      </c>
      <c r="BE1124" s="189">
        <v>0</v>
      </c>
      <c r="BF1124" s="189">
        <v>0</v>
      </c>
      <c r="BG1124" s="189">
        <v>0</v>
      </c>
      <c r="BH1124" s="189">
        <v>0</v>
      </c>
      <c r="BI1124" s="189">
        <v>0</v>
      </c>
    </row>
    <row r="1125" spans="1:61" customFormat="1" ht="15">
      <c r="A1125" s="99" t="s">
        <v>840</v>
      </c>
      <c r="B1125" s="111" t="s">
        <v>1712</v>
      </c>
      <c r="C1125" s="243" t="s">
        <v>841</v>
      </c>
      <c r="D1125" s="243" t="s">
        <v>4162</v>
      </c>
      <c r="E1125" s="247">
        <v>1</v>
      </c>
      <c r="F1125" s="25" t="s">
        <v>74</v>
      </c>
      <c r="G1125" s="26"/>
      <c r="H1125" s="27"/>
      <c r="I1125" s="27"/>
      <c r="J1125" s="29">
        <v>1</v>
      </c>
      <c r="K1125" s="30">
        <v>1588</v>
      </c>
      <c r="L1125" s="30">
        <v>1594</v>
      </c>
      <c r="M1125" s="240" t="str">
        <f>CONCATENATE(LEFT(K1125,3),"0")</f>
        <v>1580</v>
      </c>
      <c r="N1125" s="240" t="str">
        <f>CONCATENATE(LEFT(L1125,3),"0")</f>
        <v>1590</v>
      </c>
      <c r="O1125" s="30">
        <f>L1125-K1125+1</f>
        <v>7</v>
      </c>
      <c r="P1125" s="27">
        <v>0</v>
      </c>
      <c r="Q1125" s="27">
        <v>0</v>
      </c>
      <c r="R1125" s="28"/>
      <c r="S1125" s="28"/>
      <c r="T1125" s="35" t="s">
        <v>103</v>
      </c>
      <c r="U1125" s="104">
        <v>51.0167</v>
      </c>
      <c r="V1125" s="124">
        <v>4.4667000000000003</v>
      </c>
      <c r="W1125" s="32">
        <v>0</v>
      </c>
      <c r="X1125" s="33">
        <v>0</v>
      </c>
      <c r="Y1125" s="127">
        <v>0</v>
      </c>
      <c r="Z1125" s="133"/>
      <c r="AA1125" s="35"/>
      <c r="AB1125" s="35"/>
      <c r="AC1125" s="35"/>
      <c r="AD1125" s="35"/>
      <c r="AE1125" s="35"/>
      <c r="AF1125" s="35"/>
      <c r="AG1125" s="35"/>
      <c r="AH1125" s="35"/>
      <c r="AI1125" s="35"/>
      <c r="AJ1125" s="35"/>
      <c r="AK1125" s="35"/>
      <c r="AL1125" s="35"/>
      <c r="AM1125" s="35"/>
      <c r="AN1125" s="127"/>
      <c r="AO1125" s="38"/>
      <c r="AP1125" s="39"/>
      <c r="AQ1125" s="39"/>
      <c r="AR1125" s="39"/>
      <c r="AS1125" s="49"/>
      <c r="AT1125" s="253"/>
      <c r="AU1125" s="253"/>
      <c r="AV1125" s="26"/>
      <c r="AW1125" s="26"/>
      <c r="AX1125" s="253" t="s">
        <v>40</v>
      </c>
      <c r="AY1125" s="26">
        <v>1</v>
      </c>
      <c r="AZ1125" s="197">
        <f>IF(AND(K1125&lt;=1570,L1125&gt;=1540),1,0)</f>
        <v>0</v>
      </c>
      <c r="BA1125" s="197">
        <f>IF(AND(K1125&lt;=1608,L1125&gt;=1571),1,0)</f>
        <v>1</v>
      </c>
      <c r="BB1125" s="197">
        <f>IF(AND(K1125&lt;=1621,L1125&gt;=1609),1,0)</f>
        <v>0</v>
      </c>
      <c r="BC1125" s="197">
        <f>IF(AND(K1125&lt;=1648,L1125&gt;=1622),1,0)</f>
        <v>0</v>
      </c>
      <c r="BD1125" s="197">
        <f>IF(AND(K1125&lt;=1680,L1125&gt;=1649),1,0)</f>
        <v>0</v>
      </c>
      <c r="BE1125" s="189">
        <v>0</v>
      </c>
      <c r="BF1125" s="189">
        <v>0</v>
      </c>
      <c r="BG1125" s="189">
        <v>0</v>
      </c>
      <c r="BH1125" s="189">
        <v>0</v>
      </c>
      <c r="BI1125" s="189">
        <v>0</v>
      </c>
    </row>
    <row r="1126" spans="1:61" customFormat="1" ht="15">
      <c r="A1126" s="99" t="s">
        <v>842</v>
      </c>
      <c r="B1126" s="111" t="s">
        <v>1712</v>
      </c>
      <c r="C1126" s="243" t="s">
        <v>843</v>
      </c>
      <c r="D1126" s="243" t="s">
        <v>4162</v>
      </c>
      <c r="E1126" s="247">
        <v>4</v>
      </c>
      <c r="F1126" s="25" t="s">
        <v>344</v>
      </c>
      <c r="G1126" s="26"/>
      <c r="H1126" s="27"/>
      <c r="I1126" s="27"/>
      <c r="J1126" s="29">
        <v>1</v>
      </c>
      <c r="K1126" s="30">
        <v>1609</v>
      </c>
      <c r="L1126" s="30">
        <v>1629</v>
      </c>
      <c r="M1126" s="240" t="str">
        <f>CONCATENATE(LEFT(K1126,3),"0")</f>
        <v>1600</v>
      </c>
      <c r="N1126" s="240" t="str">
        <f>CONCATENATE(LEFT(L1126,3),"0")</f>
        <v>1620</v>
      </c>
      <c r="O1126" s="30">
        <f>L1126-K1126+1</f>
        <v>21</v>
      </c>
      <c r="P1126" s="27">
        <v>1</v>
      </c>
      <c r="Q1126" s="27">
        <v>1</v>
      </c>
      <c r="R1126" s="28"/>
      <c r="S1126" s="28"/>
      <c r="T1126" s="35" t="s">
        <v>103</v>
      </c>
      <c r="U1126" s="104">
        <v>51.0167</v>
      </c>
      <c r="V1126" s="124">
        <v>4.4667000000000003</v>
      </c>
      <c r="W1126" s="32">
        <v>0</v>
      </c>
      <c r="X1126" s="33">
        <v>0</v>
      </c>
      <c r="Y1126" s="127">
        <v>0</v>
      </c>
      <c r="Z1126" s="133"/>
      <c r="AA1126" s="35"/>
      <c r="AB1126" s="35"/>
      <c r="AC1126" s="35"/>
      <c r="AD1126" s="35"/>
      <c r="AE1126" s="35"/>
      <c r="AF1126" s="35"/>
      <c r="AG1126" s="35"/>
      <c r="AH1126" s="35"/>
      <c r="AI1126" s="35"/>
      <c r="AJ1126" s="35"/>
      <c r="AK1126" s="35"/>
      <c r="AL1126" s="35"/>
      <c r="AM1126" s="35"/>
      <c r="AN1126" s="127"/>
      <c r="AO1126" s="38"/>
      <c r="AP1126" s="39"/>
      <c r="AQ1126" s="39"/>
      <c r="AR1126" s="39"/>
      <c r="AS1126" s="49"/>
      <c r="AT1126" s="253"/>
      <c r="AU1126" s="253"/>
      <c r="AV1126" s="26"/>
      <c r="AW1126" s="26"/>
      <c r="AX1126" s="253" t="s">
        <v>40</v>
      </c>
      <c r="AY1126" s="26">
        <v>1</v>
      </c>
      <c r="AZ1126" s="197">
        <f>IF(AND(K1126&lt;=1570,L1126&gt;=1540),1,0)</f>
        <v>0</v>
      </c>
      <c r="BA1126" s="197">
        <f>IF(AND(K1126&lt;=1608,L1126&gt;=1571),1,0)</f>
        <v>0</v>
      </c>
      <c r="BB1126" s="197">
        <f>IF(AND(K1126&lt;=1621,L1126&gt;=1609),1,0)</f>
        <v>1</v>
      </c>
      <c r="BC1126" s="197">
        <f>IF(AND(K1126&lt;=1648,L1126&gt;=1622),1,0)</f>
        <v>1</v>
      </c>
      <c r="BD1126" s="197">
        <f>IF(AND(K1126&lt;=1680,L1126&gt;=1649),1,0)</f>
        <v>0</v>
      </c>
      <c r="BE1126" s="189">
        <v>0</v>
      </c>
      <c r="BF1126" s="189">
        <v>0</v>
      </c>
      <c r="BG1126" s="189">
        <v>0</v>
      </c>
      <c r="BH1126" s="189">
        <v>0</v>
      </c>
      <c r="BI1126" s="189">
        <v>0</v>
      </c>
    </row>
    <row r="1127" spans="1:61" customFormat="1" ht="15">
      <c r="A1127" s="99" t="s">
        <v>844</v>
      </c>
      <c r="B1127" s="111" t="s">
        <v>4030</v>
      </c>
      <c r="C1127" s="243" t="s">
        <v>845</v>
      </c>
      <c r="D1127" s="243" t="s">
        <v>4162</v>
      </c>
      <c r="E1127" s="247">
        <v>1</v>
      </c>
      <c r="F1127" s="25" t="s">
        <v>223</v>
      </c>
      <c r="G1127" s="26"/>
      <c r="H1127" s="27"/>
      <c r="I1127" s="27"/>
      <c r="J1127" s="29">
        <v>1</v>
      </c>
      <c r="K1127" s="30">
        <v>1657</v>
      </c>
      <c r="L1127" s="30">
        <v>1663</v>
      </c>
      <c r="M1127" s="240" t="str">
        <f>CONCATENATE(LEFT(K1127,3),"0")</f>
        <v>1650</v>
      </c>
      <c r="N1127" s="240" t="str">
        <f>CONCATENATE(LEFT(L1127,3),"0")</f>
        <v>1660</v>
      </c>
      <c r="O1127" s="30">
        <f>L1127-K1127+1</f>
        <v>7</v>
      </c>
      <c r="P1127" s="27">
        <v>0</v>
      </c>
      <c r="Q1127" s="27">
        <v>0</v>
      </c>
      <c r="R1127" s="28"/>
      <c r="S1127" s="28"/>
      <c r="T1127" s="35" t="s">
        <v>103</v>
      </c>
      <c r="U1127" s="104">
        <v>51.0167</v>
      </c>
      <c r="V1127" s="124">
        <v>4.4667000000000003</v>
      </c>
      <c r="W1127" s="32">
        <v>0</v>
      </c>
      <c r="X1127" s="33">
        <v>0</v>
      </c>
      <c r="Y1127" s="127">
        <v>0</v>
      </c>
      <c r="Z1127" s="133"/>
      <c r="AA1127" s="35"/>
      <c r="AB1127" s="35"/>
      <c r="AC1127" s="35"/>
      <c r="AD1127" s="35"/>
      <c r="AE1127" s="35"/>
      <c r="AF1127" s="35"/>
      <c r="AG1127" s="35"/>
      <c r="AH1127" s="35"/>
      <c r="AI1127" s="35"/>
      <c r="AJ1127" s="35"/>
      <c r="AK1127" s="35"/>
      <c r="AL1127" s="35"/>
      <c r="AM1127" s="35"/>
      <c r="AN1127" s="127"/>
      <c r="AO1127" s="38"/>
      <c r="AP1127" s="39"/>
      <c r="AQ1127" s="39"/>
      <c r="AR1127" s="39"/>
      <c r="AS1127" s="49"/>
      <c r="AT1127" s="253"/>
      <c r="AU1127" s="253"/>
      <c r="AV1127" s="26"/>
      <c r="AW1127" s="26"/>
      <c r="AX1127" s="253" t="s">
        <v>40</v>
      </c>
      <c r="AY1127" s="26">
        <v>1</v>
      </c>
      <c r="AZ1127" s="197">
        <f>IF(AND(K1127&lt;=1570,L1127&gt;=1540),1,0)</f>
        <v>0</v>
      </c>
      <c r="BA1127" s="197">
        <f>IF(AND(K1127&lt;=1608,L1127&gt;=1571),1,0)</f>
        <v>0</v>
      </c>
      <c r="BB1127" s="197">
        <f>IF(AND(K1127&lt;=1621,L1127&gt;=1609),1,0)</f>
        <v>0</v>
      </c>
      <c r="BC1127" s="197">
        <f>IF(AND(K1127&lt;=1648,L1127&gt;=1622),1,0)</f>
        <v>0</v>
      </c>
      <c r="BD1127" s="197">
        <f>IF(AND(K1127&lt;=1680,L1127&gt;=1649),1,0)</f>
        <v>1</v>
      </c>
      <c r="BE1127" s="189">
        <v>0</v>
      </c>
      <c r="BF1127" s="189">
        <v>0</v>
      </c>
      <c r="BG1127" s="189">
        <v>0</v>
      </c>
      <c r="BH1127" s="189">
        <v>0</v>
      </c>
      <c r="BI1127" s="189">
        <v>0</v>
      </c>
    </row>
    <row r="1128" spans="1:61" customFormat="1" ht="15">
      <c r="A1128" s="99" t="s">
        <v>846</v>
      </c>
      <c r="B1128" s="111" t="s">
        <v>3330</v>
      </c>
      <c r="C1128" s="243" t="s">
        <v>847</v>
      </c>
      <c r="D1128" s="243" t="s">
        <v>4162</v>
      </c>
      <c r="E1128" s="247">
        <v>1</v>
      </c>
      <c r="F1128" s="25" t="s">
        <v>223</v>
      </c>
      <c r="G1128" s="26"/>
      <c r="H1128" s="27"/>
      <c r="I1128" s="27"/>
      <c r="J1128" s="29">
        <v>1</v>
      </c>
      <c r="K1128" s="30">
        <v>1670</v>
      </c>
      <c r="L1128" s="30">
        <v>1676</v>
      </c>
      <c r="M1128" s="240" t="str">
        <f>CONCATENATE(LEFT(K1128,3),"0")</f>
        <v>1670</v>
      </c>
      <c r="N1128" s="240" t="str">
        <f>CONCATENATE(LEFT(L1128,3),"0")</f>
        <v>1670</v>
      </c>
      <c r="O1128" s="30">
        <f>L1128-K1128+1</f>
        <v>7</v>
      </c>
      <c r="P1128" s="27">
        <v>0</v>
      </c>
      <c r="Q1128" s="27">
        <v>0</v>
      </c>
      <c r="R1128" s="28"/>
      <c r="S1128" s="28"/>
      <c r="T1128" s="35" t="s">
        <v>103</v>
      </c>
      <c r="U1128" s="104">
        <v>51.0167</v>
      </c>
      <c r="V1128" s="124">
        <v>4.4667000000000003</v>
      </c>
      <c r="W1128" s="32">
        <v>0</v>
      </c>
      <c r="X1128" s="33">
        <v>0</v>
      </c>
      <c r="Y1128" s="127">
        <v>0</v>
      </c>
      <c r="Z1128" s="133"/>
      <c r="AA1128" s="35"/>
      <c r="AB1128" s="35"/>
      <c r="AC1128" s="35"/>
      <c r="AD1128" s="35"/>
      <c r="AE1128" s="35"/>
      <c r="AF1128" s="35"/>
      <c r="AG1128" s="35"/>
      <c r="AH1128" s="35"/>
      <c r="AI1128" s="35"/>
      <c r="AJ1128" s="35"/>
      <c r="AK1128" s="35"/>
      <c r="AL1128" s="35"/>
      <c r="AM1128" s="35"/>
      <c r="AN1128" s="127"/>
      <c r="AO1128" s="38"/>
      <c r="AP1128" s="39"/>
      <c r="AQ1128" s="39"/>
      <c r="AR1128" s="39"/>
      <c r="AS1128" s="49"/>
      <c r="AT1128" s="253"/>
      <c r="AU1128" s="253"/>
      <c r="AV1128" s="26"/>
      <c r="AW1128" s="26"/>
      <c r="AX1128" s="253" t="s">
        <v>40</v>
      </c>
      <c r="AY1128" s="26">
        <v>1</v>
      </c>
      <c r="AZ1128" s="197">
        <f>IF(AND(K1128&lt;=1570,L1128&gt;=1540),1,0)</f>
        <v>0</v>
      </c>
      <c r="BA1128" s="197">
        <f>IF(AND(K1128&lt;=1608,L1128&gt;=1571),1,0)</f>
        <v>0</v>
      </c>
      <c r="BB1128" s="197">
        <f>IF(AND(K1128&lt;=1621,L1128&gt;=1609),1,0)</f>
        <v>0</v>
      </c>
      <c r="BC1128" s="197">
        <f>IF(AND(K1128&lt;=1648,L1128&gt;=1622),1,0)</f>
        <v>0</v>
      </c>
      <c r="BD1128" s="197">
        <f>IF(AND(K1128&lt;=1680,L1128&gt;=1649),1,0)</f>
        <v>1</v>
      </c>
      <c r="BE1128" s="189">
        <v>0</v>
      </c>
      <c r="BF1128" s="189">
        <v>0</v>
      </c>
      <c r="BG1128" s="189">
        <v>0</v>
      </c>
      <c r="BH1128" s="189">
        <v>0</v>
      </c>
      <c r="BI1128" s="189">
        <v>0</v>
      </c>
    </row>
    <row r="1129" spans="1:61" customFormat="1" ht="15">
      <c r="A1129" s="99" t="s">
        <v>848</v>
      </c>
      <c r="B1129" s="111" t="s">
        <v>3330</v>
      </c>
      <c r="C1129" s="243" t="s">
        <v>849</v>
      </c>
      <c r="D1129" s="243" t="s">
        <v>4162</v>
      </c>
      <c r="E1129" s="247">
        <v>1</v>
      </c>
      <c r="F1129" s="25" t="s">
        <v>223</v>
      </c>
      <c r="G1129" s="26"/>
      <c r="H1129" s="27"/>
      <c r="I1129" s="27"/>
      <c r="J1129" s="29">
        <v>1</v>
      </c>
      <c r="K1129" s="30">
        <v>1658</v>
      </c>
      <c r="L1129" s="30">
        <v>1664</v>
      </c>
      <c r="M1129" s="240" t="str">
        <f>CONCATENATE(LEFT(K1129,3),"0")</f>
        <v>1650</v>
      </c>
      <c r="N1129" s="240" t="str">
        <f>CONCATENATE(LEFT(L1129,3),"0")</f>
        <v>1660</v>
      </c>
      <c r="O1129" s="30">
        <f>L1129-K1129+1</f>
        <v>7</v>
      </c>
      <c r="P1129" s="27">
        <v>0</v>
      </c>
      <c r="Q1129" s="27">
        <v>0</v>
      </c>
      <c r="R1129" s="28"/>
      <c r="S1129" s="28"/>
      <c r="T1129" s="35" t="s">
        <v>103</v>
      </c>
      <c r="U1129" s="104">
        <v>51.0167</v>
      </c>
      <c r="V1129" s="124">
        <v>4.4667000000000003</v>
      </c>
      <c r="W1129" s="32">
        <v>0</v>
      </c>
      <c r="X1129" s="33">
        <v>0</v>
      </c>
      <c r="Y1129" s="127">
        <v>0</v>
      </c>
      <c r="Z1129" s="133"/>
      <c r="AA1129" s="35"/>
      <c r="AB1129" s="35"/>
      <c r="AC1129" s="35"/>
      <c r="AD1129" s="35"/>
      <c r="AE1129" s="35"/>
      <c r="AF1129" s="35"/>
      <c r="AG1129" s="35"/>
      <c r="AH1129" s="35"/>
      <c r="AI1129" s="35"/>
      <c r="AJ1129" s="35"/>
      <c r="AK1129" s="35"/>
      <c r="AL1129" s="35"/>
      <c r="AM1129" s="35"/>
      <c r="AN1129" s="127"/>
      <c r="AO1129" s="38"/>
      <c r="AP1129" s="39"/>
      <c r="AQ1129" s="39"/>
      <c r="AR1129" s="39"/>
      <c r="AS1129" s="49"/>
      <c r="AT1129" s="253"/>
      <c r="AU1129" s="253"/>
      <c r="AV1129" s="26"/>
      <c r="AW1129" s="26"/>
      <c r="AX1129" s="253" t="s">
        <v>40</v>
      </c>
      <c r="AY1129" s="26">
        <v>1</v>
      </c>
      <c r="AZ1129" s="197">
        <f>IF(AND(K1129&lt;=1570,L1129&gt;=1540),1,0)</f>
        <v>0</v>
      </c>
      <c r="BA1129" s="197">
        <f>IF(AND(K1129&lt;=1608,L1129&gt;=1571),1,0)</f>
        <v>0</v>
      </c>
      <c r="BB1129" s="197">
        <f>IF(AND(K1129&lt;=1621,L1129&gt;=1609),1,0)</f>
        <v>0</v>
      </c>
      <c r="BC1129" s="197">
        <f>IF(AND(K1129&lt;=1648,L1129&gt;=1622),1,0)</f>
        <v>0</v>
      </c>
      <c r="BD1129" s="197">
        <f>IF(AND(K1129&lt;=1680,L1129&gt;=1649),1,0)</f>
        <v>1</v>
      </c>
      <c r="BE1129" s="189">
        <v>0</v>
      </c>
      <c r="BF1129" s="189">
        <v>0</v>
      </c>
      <c r="BG1129" s="189">
        <v>0</v>
      </c>
      <c r="BH1129" s="189">
        <v>0</v>
      </c>
      <c r="BI1129" s="189">
        <v>0</v>
      </c>
    </row>
    <row r="1130" spans="1:61" customFormat="1" ht="15">
      <c r="A1130" s="99" t="s">
        <v>850</v>
      </c>
      <c r="B1130" s="111" t="s">
        <v>3330</v>
      </c>
      <c r="C1130" s="243" t="s">
        <v>851</v>
      </c>
      <c r="D1130" s="243" t="s">
        <v>4162</v>
      </c>
      <c r="E1130" s="247">
        <v>2</v>
      </c>
      <c r="F1130" s="25" t="s">
        <v>43</v>
      </c>
      <c r="G1130" s="25" t="s">
        <v>223</v>
      </c>
      <c r="H1130" s="27"/>
      <c r="I1130" s="27"/>
      <c r="J1130" s="29">
        <v>1</v>
      </c>
      <c r="K1130" s="84">
        <v>1619</v>
      </c>
      <c r="L1130" s="30">
        <v>1647</v>
      </c>
      <c r="M1130" s="240" t="str">
        <f>CONCATENATE(LEFT(K1130,3),"0")</f>
        <v>1610</v>
      </c>
      <c r="N1130" s="240" t="str">
        <f>CONCATENATE(LEFT(L1130,3),"0")</f>
        <v>1640</v>
      </c>
      <c r="O1130" s="30">
        <f>L1130-K1130+1</f>
        <v>29</v>
      </c>
      <c r="P1130" s="27">
        <v>1</v>
      </c>
      <c r="Q1130" s="27">
        <v>1</v>
      </c>
      <c r="R1130" s="28"/>
      <c r="S1130" s="27">
        <v>1679</v>
      </c>
      <c r="T1130" s="35" t="s">
        <v>103</v>
      </c>
      <c r="U1130" s="104">
        <v>51.0167</v>
      </c>
      <c r="V1130" s="124">
        <v>4.4667000000000003</v>
      </c>
      <c r="W1130" s="32">
        <v>0</v>
      </c>
      <c r="X1130" s="33">
        <v>0</v>
      </c>
      <c r="Y1130" s="127">
        <v>0</v>
      </c>
      <c r="Z1130" s="133"/>
      <c r="AA1130" s="35"/>
      <c r="AB1130" s="35"/>
      <c r="AC1130" s="35"/>
      <c r="AD1130" s="35"/>
      <c r="AE1130" s="35"/>
      <c r="AF1130" s="35"/>
      <c r="AG1130" s="35"/>
      <c r="AH1130" s="35"/>
      <c r="AI1130" s="35"/>
      <c r="AJ1130" s="35"/>
      <c r="AK1130" s="35"/>
      <c r="AL1130" s="35"/>
      <c r="AM1130" s="35"/>
      <c r="AN1130" s="127"/>
      <c r="AO1130" s="38"/>
      <c r="AP1130" s="39"/>
      <c r="AQ1130" s="39"/>
      <c r="AR1130" s="39"/>
      <c r="AS1130" s="49"/>
      <c r="AT1130" s="253"/>
      <c r="AU1130" s="253"/>
      <c r="AV1130" s="26"/>
      <c r="AW1130" s="26"/>
      <c r="AX1130" s="253" t="s">
        <v>40</v>
      </c>
      <c r="AY1130" s="26">
        <v>1</v>
      </c>
      <c r="AZ1130" s="197">
        <f>IF(AND(K1130&lt;=1570,L1130&gt;=1540),1,0)</f>
        <v>0</v>
      </c>
      <c r="BA1130" s="197">
        <f>IF(AND(K1130&lt;=1608,L1130&gt;=1571),1,0)</f>
        <v>0</v>
      </c>
      <c r="BB1130" s="197">
        <f>IF(AND(K1130&lt;=1621,L1130&gt;=1609),1,0)</f>
        <v>1</v>
      </c>
      <c r="BC1130" s="197">
        <f>IF(AND(K1130&lt;=1648,L1130&gt;=1622),1,0)</f>
        <v>1</v>
      </c>
      <c r="BD1130" s="197">
        <f>IF(AND(K1130&lt;=1680,L1130&gt;=1649),1,0)</f>
        <v>0</v>
      </c>
      <c r="BE1130" s="189">
        <v>0</v>
      </c>
      <c r="BF1130" s="189">
        <v>0</v>
      </c>
      <c r="BG1130" s="189">
        <v>0</v>
      </c>
      <c r="BH1130" s="189">
        <v>0</v>
      </c>
      <c r="BI1130" s="189">
        <v>0</v>
      </c>
    </row>
    <row r="1131" spans="1:61" customFormat="1" ht="15">
      <c r="A1131" s="99" t="s">
        <v>852</v>
      </c>
      <c r="B1131" s="111" t="s">
        <v>3330</v>
      </c>
      <c r="C1131" s="243" t="s">
        <v>853</v>
      </c>
      <c r="D1131" s="243" t="s">
        <v>4162</v>
      </c>
      <c r="E1131" s="247">
        <v>1</v>
      </c>
      <c r="F1131" s="25" t="s">
        <v>223</v>
      </c>
      <c r="G1131" s="26"/>
      <c r="H1131" s="27"/>
      <c r="I1131" s="27"/>
      <c r="J1131" s="29">
        <v>1</v>
      </c>
      <c r="K1131" s="30">
        <v>1623</v>
      </c>
      <c r="L1131" s="30">
        <v>1629</v>
      </c>
      <c r="M1131" s="240" t="str">
        <f>CONCATENATE(LEFT(K1131,3),"0")</f>
        <v>1620</v>
      </c>
      <c r="N1131" s="240" t="str">
        <f>CONCATENATE(LEFT(L1131,3),"0")</f>
        <v>1620</v>
      </c>
      <c r="O1131" s="30">
        <f>L1131-K1131+1</f>
        <v>7</v>
      </c>
      <c r="P1131" s="27">
        <v>0</v>
      </c>
      <c r="Q1131" s="27">
        <v>0</v>
      </c>
      <c r="R1131" s="28"/>
      <c r="S1131" s="28"/>
      <c r="T1131" s="35" t="s">
        <v>103</v>
      </c>
      <c r="U1131" s="104">
        <v>51.0167</v>
      </c>
      <c r="V1131" s="124">
        <v>4.4667000000000003</v>
      </c>
      <c r="W1131" s="32">
        <v>0</v>
      </c>
      <c r="X1131" s="33">
        <v>0</v>
      </c>
      <c r="Y1131" s="127">
        <v>0</v>
      </c>
      <c r="Z1131" s="133"/>
      <c r="AA1131" s="35"/>
      <c r="AB1131" s="35"/>
      <c r="AC1131" s="35"/>
      <c r="AD1131" s="35"/>
      <c r="AE1131" s="35"/>
      <c r="AF1131" s="35"/>
      <c r="AG1131" s="35"/>
      <c r="AH1131" s="35"/>
      <c r="AI1131" s="35"/>
      <c r="AJ1131" s="35"/>
      <c r="AK1131" s="35"/>
      <c r="AL1131" s="35"/>
      <c r="AM1131" s="35"/>
      <c r="AN1131" s="127"/>
      <c r="AO1131" s="38"/>
      <c r="AP1131" s="39"/>
      <c r="AQ1131" s="39"/>
      <c r="AR1131" s="39"/>
      <c r="AS1131" s="49"/>
      <c r="AT1131" s="253"/>
      <c r="AU1131" s="253"/>
      <c r="AV1131" s="26"/>
      <c r="AW1131" s="26"/>
      <c r="AX1131" s="253" t="s">
        <v>40</v>
      </c>
      <c r="AY1131" s="26">
        <v>1</v>
      </c>
      <c r="AZ1131" s="197">
        <f>IF(AND(K1131&lt;=1570,L1131&gt;=1540),1,0)</f>
        <v>0</v>
      </c>
      <c r="BA1131" s="197">
        <f>IF(AND(K1131&lt;=1608,L1131&gt;=1571),1,0)</f>
        <v>0</v>
      </c>
      <c r="BB1131" s="197">
        <f>IF(AND(K1131&lt;=1621,L1131&gt;=1609),1,0)</f>
        <v>0</v>
      </c>
      <c r="BC1131" s="197">
        <f>IF(AND(K1131&lt;=1648,L1131&gt;=1622),1,0)</f>
        <v>1</v>
      </c>
      <c r="BD1131" s="197">
        <f>IF(AND(K1131&lt;=1680,L1131&gt;=1649),1,0)</f>
        <v>0</v>
      </c>
      <c r="BE1131" s="189">
        <v>0</v>
      </c>
      <c r="BF1131" s="189">
        <v>0</v>
      </c>
      <c r="BG1131" s="189">
        <v>0</v>
      </c>
      <c r="BH1131" s="189">
        <v>0</v>
      </c>
      <c r="BI1131" s="189">
        <v>0</v>
      </c>
    </row>
    <row r="1132" spans="1:61" customFormat="1" ht="15">
      <c r="A1132" s="99" t="s">
        <v>854</v>
      </c>
      <c r="B1132" s="111" t="s">
        <v>2603</v>
      </c>
      <c r="C1132" s="243" t="s">
        <v>855</v>
      </c>
      <c r="D1132" s="243" t="s">
        <v>4162</v>
      </c>
      <c r="E1132" s="247">
        <v>1</v>
      </c>
      <c r="F1132" s="25" t="s">
        <v>43</v>
      </c>
      <c r="G1132" s="26"/>
      <c r="H1132" s="27"/>
      <c r="I1132" s="27"/>
      <c r="J1132" s="29">
        <v>1</v>
      </c>
      <c r="K1132" s="30">
        <v>1608</v>
      </c>
      <c r="L1132" s="30">
        <v>1614</v>
      </c>
      <c r="M1132" s="240" t="str">
        <f>CONCATENATE(LEFT(K1132,3),"0")</f>
        <v>1600</v>
      </c>
      <c r="N1132" s="240" t="str">
        <f>CONCATENATE(LEFT(L1132,3),"0")</f>
        <v>1610</v>
      </c>
      <c r="O1132" s="30">
        <f>L1132-K1132+1</f>
        <v>7</v>
      </c>
      <c r="P1132" s="27">
        <v>0</v>
      </c>
      <c r="Q1132" s="27">
        <v>0</v>
      </c>
      <c r="R1132" s="28"/>
      <c r="S1132" s="28"/>
      <c r="T1132" s="35" t="s">
        <v>103</v>
      </c>
      <c r="U1132" s="104">
        <v>51.0167</v>
      </c>
      <c r="V1132" s="124">
        <v>4.4667000000000003</v>
      </c>
      <c r="W1132" s="32">
        <v>0</v>
      </c>
      <c r="X1132" s="33">
        <v>0</v>
      </c>
      <c r="Y1132" s="127">
        <v>0</v>
      </c>
      <c r="Z1132" s="133"/>
      <c r="AA1132" s="35"/>
      <c r="AB1132" s="35"/>
      <c r="AC1132" s="35"/>
      <c r="AD1132" s="35"/>
      <c r="AE1132" s="35"/>
      <c r="AF1132" s="35"/>
      <c r="AG1132" s="35"/>
      <c r="AH1132" s="35"/>
      <c r="AI1132" s="35"/>
      <c r="AJ1132" s="35"/>
      <c r="AK1132" s="35"/>
      <c r="AL1132" s="35"/>
      <c r="AM1132" s="35"/>
      <c r="AN1132" s="127"/>
      <c r="AO1132" s="38"/>
      <c r="AP1132" s="39"/>
      <c r="AQ1132" s="39"/>
      <c r="AR1132" s="39"/>
      <c r="AS1132" s="49"/>
      <c r="AT1132" s="253"/>
      <c r="AU1132" s="253"/>
      <c r="AV1132" s="26"/>
      <c r="AW1132" s="26"/>
      <c r="AX1132" s="253" t="s">
        <v>40</v>
      </c>
      <c r="AY1132" s="26">
        <v>1</v>
      </c>
      <c r="AZ1132" s="197">
        <f>IF(AND(K1132&lt;=1570,L1132&gt;=1540),1,0)</f>
        <v>0</v>
      </c>
      <c r="BA1132" s="197">
        <f>IF(AND(K1132&lt;=1608,L1132&gt;=1571),1,0)</f>
        <v>1</v>
      </c>
      <c r="BB1132" s="197">
        <f>IF(AND(K1132&lt;=1621,L1132&gt;=1609),1,0)</f>
        <v>1</v>
      </c>
      <c r="BC1132" s="197">
        <f>IF(AND(K1132&lt;=1648,L1132&gt;=1622),1,0)</f>
        <v>0</v>
      </c>
      <c r="BD1132" s="197">
        <f>IF(AND(K1132&lt;=1680,L1132&gt;=1649),1,0)</f>
        <v>0</v>
      </c>
      <c r="BE1132" s="189">
        <v>0</v>
      </c>
      <c r="BF1132" s="189">
        <v>0</v>
      </c>
      <c r="BG1132" s="189">
        <v>0</v>
      </c>
      <c r="BH1132" s="189">
        <v>0</v>
      </c>
      <c r="BI1132" s="189">
        <v>0</v>
      </c>
    </row>
    <row r="1133" spans="1:61" customFormat="1" ht="15">
      <c r="A1133" s="99" t="s">
        <v>856</v>
      </c>
      <c r="B1133" s="111" t="s">
        <v>4031</v>
      </c>
      <c r="C1133" s="243" t="s">
        <v>857</v>
      </c>
      <c r="D1133" s="243" t="s">
        <v>4162</v>
      </c>
      <c r="E1133" s="247">
        <v>1</v>
      </c>
      <c r="F1133" s="25" t="s">
        <v>39</v>
      </c>
      <c r="G1133" s="26"/>
      <c r="H1133" s="27"/>
      <c r="I1133" s="27"/>
      <c r="J1133" s="29">
        <v>1</v>
      </c>
      <c r="K1133" s="30">
        <v>1558</v>
      </c>
      <c r="L1133" s="30">
        <v>1564</v>
      </c>
      <c r="M1133" s="240" t="str">
        <f>CONCATENATE(LEFT(K1133,3),"0")</f>
        <v>1550</v>
      </c>
      <c r="N1133" s="240" t="str">
        <f>CONCATENATE(LEFT(L1133,3),"0")</f>
        <v>1560</v>
      </c>
      <c r="O1133" s="30">
        <f>L1133-K1133+1</f>
        <v>7</v>
      </c>
      <c r="P1133" s="27">
        <v>0</v>
      </c>
      <c r="Q1133" s="27">
        <v>0</v>
      </c>
      <c r="R1133" s="28"/>
      <c r="S1133" s="28"/>
      <c r="T1133" s="35" t="s">
        <v>103</v>
      </c>
      <c r="U1133" s="104">
        <v>51.0167</v>
      </c>
      <c r="V1133" s="124">
        <v>4.4667000000000003</v>
      </c>
      <c r="W1133" s="32">
        <v>0</v>
      </c>
      <c r="X1133" s="33">
        <v>0</v>
      </c>
      <c r="Y1133" s="127">
        <v>0</v>
      </c>
      <c r="Z1133" s="133"/>
      <c r="AA1133" s="35"/>
      <c r="AB1133" s="35"/>
      <c r="AC1133" s="35"/>
      <c r="AD1133" s="35"/>
      <c r="AE1133" s="35"/>
      <c r="AF1133" s="35"/>
      <c r="AG1133" s="35"/>
      <c r="AH1133" s="35"/>
      <c r="AI1133" s="35"/>
      <c r="AJ1133" s="35"/>
      <c r="AK1133" s="35"/>
      <c r="AL1133" s="35"/>
      <c r="AM1133" s="35"/>
      <c r="AN1133" s="127"/>
      <c r="AO1133" s="38"/>
      <c r="AP1133" s="39"/>
      <c r="AQ1133" s="39"/>
      <c r="AR1133" s="39"/>
      <c r="AS1133" s="49"/>
      <c r="AT1133" s="253"/>
      <c r="AU1133" s="253"/>
      <c r="AV1133" s="26"/>
      <c r="AW1133" s="26"/>
      <c r="AX1133" s="253" t="s">
        <v>40</v>
      </c>
      <c r="AY1133" s="26">
        <v>1</v>
      </c>
      <c r="AZ1133" s="197">
        <f>IF(AND(K1133&lt;=1570,L1133&gt;=1540),1,0)</f>
        <v>1</v>
      </c>
      <c r="BA1133" s="197">
        <f>IF(AND(K1133&lt;=1608,L1133&gt;=1571),1,0)</f>
        <v>0</v>
      </c>
      <c r="BB1133" s="197">
        <f>IF(AND(K1133&lt;=1621,L1133&gt;=1609),1,0)</f>
        <v>0</v>
      </c>
      <c r="BC1133" s="197">
        <f>IF(AND(K1133&lt;=1648,L1133&gt;=1622),1,0)</f>
        <v>0</v>
      </c>
      <c r="BD1133" s="197">
        <f>IF(AND(K1133&lt;=1680,L1133&gt;=1649),1,0)</f>
        <v>0</v>
      </c>
      <c r="BE1133" s="189">
        <v>0</v>
      </c>
      <c r="BF1133" s="189">
        <v>0</v>
      </c>
      <c r="BG1133" s="189">
        <v>0</v>
      </c>
      <c r="BH1133" s="189">
        <v>0</v>
      </c>
      <c r="BI1133" s="189">
        <v>0</v>
      </c>
    </row>
    <row r="1134" spans="1:61" customFormat="1" ht="15">
      <c r="A1134" s="99" t="s">
        <v>858</v>
      </c>
      <c r="B1134" s="111" t="s">
        <v>4032</v>
      </c>
      <c r="C1134" s="243" t="s">
        <v>859</v>
      </c>
      <c r="D1134" s="243" t="s">
        <v>4162</v>
      </c>
      <c r="E1134" s="247"/>
      <c r="F1134" s="25" t="s">
        <v>43</v>
      </c>
      <c r="G1134" s="26"/>
      <c r="H1134" s="27"/>
      <c r="I1134" s="27"/>
      <c r="J1134" s="29">
        <v>0</v>
      </c>
      <c r="K1134" s="190">
        <f>L1134-18</f>
        <v>1516</v>
      </c>
      <c r="L1134" s="28">
        <v>1534</v>
      </c>
      <c r="M1134" s="240" t="str">
        <f>CONCATENATE(LEFT(K1134,3),"0")</f>
        <v>1510</v>
      </c>
      <c r="N1134" s="240" t="str">
        <f>CONCATENATE(LEFT(L1134,3),"0")</f>
        <v>1530</v>
      </c>
      <c r="O1134" s="30">
        <f>L1134-K1134+1</f>
        <v>19</v>
      </c>
      <c r="P1134" s="27">
        <v>0</v>
      </c>
      <c r="Q1134" s="27">
        <v>0</v>
      </c>
      <c r="R1134" s="28"/>
      <c r="S1134" s="28">
        <v>1534</v>
      </c>
      <c r="T1134" s="35" t="s">
        <v>103</v>
      </c>
      <c r="U1134" s="104">
        <v>51.0167</v>
      </c>
      <c r="V1134" s="124">
        <v>4.4667000000000003</v>
      </c>
      <c r="W1134" s="32">
        <v>0</v>
      </c>
      <c r="X1134" s="33">
        <v>0</v>
      </c>
      <c r="Y1134" s="127">
        <v>0</v>
      </c>
      <c r="Z1134" s="133"/>
      <c r="AA1134" s="35"/>
      <c r="AB1134" s="35"/>
      <c r="AC1134" s="35"/>
      <c r="AD1134" s="35"/>
      <c r="AE1134" s="35"/>
      <c r="AF1134" s="35"/>
      <c r="AG1134" s="35"/>
      <c r="AH1134" s="35"/>
      <c r="AI1134" s="35"/>
      <c r="AJ1134" s="35"/>
      <c r="AK1134" s="35"/>
      <c r="AL1134" s="35"/>
      <c r="AM1134" s="35"/>
      <c r="AN1134" s="127"/>
      <c r="AO1134" s="38"/>
      <c r="AP1134" s="39"/>
      <c r="AQ1134" s="39"/>
      <c r="AR1134" s="39"/>
      <c r="AS1134" s="49"/>
      <c r="AT1134" s="253"/>
      <c r="AU1134" s="253"/>
      <c r="AV1134" s="26"/>
      <c r="AW1134" s="26"/>
      <c r="AX1134" s="253" t="s">
        <v>860</v>
      </c>
      <c r="AY1134" s="26">
        <v>1</v>
      </c>
      <c r="AZ1134" s="197">
        <f>IF(AND(K1134&lt;=1570,L1134&gt;=1540),1,0)</f>
        <v>0</v>
      </c>
      <c r="BA1134" s="197">
        <f>IF(AND(K1134&lt;=1608,L1134&gt;=1571),1,0)</f>
        <v>0</v>
      </c>
      <c r="BB1134" s="197">
        <f>IF(AND(K1134&lt;=1621,L1134&gt;=1609),1,0)</f>
        <v>0</v>
      </c>
      <c r="BC1134" s="197">
        <f>IF(AND(K1134&lt;=1648,L1134&gt;=1622),1,0)</f>
        <v>0</v>
      </c>
      <c r="BD1134" s="197">
        <f>IF(AND(K1134&lt;=1680,L1134&gt;=1649),1,0)</f>
        <v>0</v>
      </c>
      <c r="BE1134" s="189">
        <v>0</v>
      </c>
      <c r="BF1134" s="189">
        <v>0</v>
      </c>
      <c r="BG1134" s="189">
        <v>0</v>
      </c>
      <c r="BH1134" s="189">
        <v>0</v>
      </c>
      <c r="BI1134" s="189">
        <v>0</v>
      </c>
    </row>
    <row r="1135" spans="1:61" customFormat="1" ht="15">
      <c r="A1135" s="99" t="s">
        <v>861</v>
      </c>
      <c r="B1135" s="111" t="s">
        <v>2230</v>
      </c>
      <c r="C1135" s="243" t="s">
        <v>862</v>
      </c>
      <c r="D1135" s="243" t="s">
        <v>4162</v>
      </c>
      <c r="E1135" s="247">
        <v>1</v>
      </c>
      <c r="F1135" s="25" t="s">
        <v>43</v>
      </c>
      <c r="G1135" s="26"/>
      <c r="H1135" s="27"/>
      <c r="I1135" s="27"/>
      <c r="J1135" s="29">
        <v>1</v>
      </c>
      <c r="K1135" s="30">
        <v>1612</v>
      </c>
      <c r="L1135" s="30">
        <v>1618</v>
      </c>
      <c r="M1135" s="240" t="str">
        <f>CONCATENATE(LEFT(K1135,3),"0")</f>
        <v>1610</v>
      </c>
      <c r="N1135" s="240" t="str">
        <f>CONCATENATE(LEFT(L1135,3),"0")</f>
        <v>1610</v>
      </c>
      <c r="O1135" s="30">
        <f>L1135-K1135+1</f>
        <v>7</v>
      </c>
      <c r="P1135" s="27">
        <v>0</v>
      </c>
      <c r="Q1135" s="27">
        <v>0</v>
      </c>
      <c r="R1135" s="28"/>
      <c r="S1135" s="28"/>
      <c r="T1135" s="35" t="s">
        <v>103</v>
      </c>
      <c r="U1135" s="104">
        <v>51.0167</v>
      </c>
      <c r="V1135" s="124">
        <v>4.4667000000000003</v>
      </c>
      <c r="W1135" s="32">
        <v>0</v>
      </c>
      <c r="X1135" s="33">
        <v>0</v>
      </c>
      <c r="Y1135" s="127">
        <v>0</v>
      </c>
      <c r="Z1135" s="133"/>
      <c r="AA1135" s="35"/>
      <c r="AB1135" s="35"/>
      <c r="AC1135" s="35"/>
      <c r="AD1135" s="35"/>
      <c r="AE1135" s="35"/>
      <c r="AF1135" s="35"/>
      <c r="AG1135" s="35"/>
      <c r="AH1135" s="35"/>
      <c r="AI1135" s="35"/>
      <c r="AJ1135" s="35"/>
      <c r="AK1135" s="35"/>
      <c r="AL1135" s="35"/>
      <c r="AM1135" s="35"/>
      <c r="AN1135" s="127"/>
      <c r="AO1135" s="38"/>
      <c r="AP1135" s="39"/>
      <c r="AQ1135" s="39"/>
      <c r="AR1135" s="39"/>
      <c r="AS1135" s="49"/>
      <c r="AT1135" s="253"/>
      <c r="AU1135" s="253"/>
      <c r="AV1135" s="26"/>
      <c r="AW1135" s="26"/>
      <c r="AX1135" s="253" t="s">
        <v>40</v>
      </c>
      <c r="AY1135" s="26">
        <v>1</v>
      </c>
      <c r="AZ1135" s="197">
        <f>IF(AND(K1135&lt;=1570,L1135&gt;=1540),1,0)</f>
        <v>0</v>
      </c>
      <c r="BA1135" s="197">
        <f>IF(AND(K1135&lt;=1608,L1135&gt;=1571),1,0)</f>
        <v>0</v>
      </c>
      <c r="BB1135" s="197">
        <f>IF(AND(K1135&lt;=1621,L1135&gt;=1609),1,0)</f>
        <v>1</v>
      </c>
      <c r="BC1135" s="197">
        <f>IF(AND(K1135&lt;=1648,L1135&gt;=1622),1,0)</f>
        <v>0</v>
      </c>
      <c r="BD1135" s="197">
        <f>IF(AND(K1135&lt;=1680,L1135&gt;=1649),1,0)</f>
        <v>0</v>
      </c>
      <c r="BE1135" s="189">
        <v>0</v>
      </c>
      <c r="BF1135" s="189">
        <v>0</v>
      </c>
      <c r="BG1135" s="189">
        <v>0</v>
      </c>
      <c r="BH1135" s="189">
        <v>0</v>
      </c>
      <c r="BI1135" s="189">
        <v>0</v>
      </c>
    </row>
    <row r="1136" spans="1:61" customFormat="1" ht="15">
      <c r="A1136" s="99" t="s">
        <v>863</v>
      </c>
      <c r="B1136" s="111" t="s">
        <v>2230</v>
      </c>
      <c r="C1136" s="243" t="s">
        <v>864</v>
      </c>
      <c r="D1136" s="243" t="s">
        <v>4162</v>
      </c>
      <c r="E1136" s="247">
        <v>2</v>
      </c>
      <c r="F1136" s="25" t="s">
        <v>43</v>
      </c>
      <c r="G1136" s="26"/>
      <c r="H1136" s="27"/>
      <c r="I1136" s="27"/>
      <c r="J1136" s="29">
        <v>1</v>
      </c>
      <c r="K1136" s="30">
        <v>1636</v>
      </c>
      <c r="L1136" s="30">
        <v>1645</v>
      </c>
      <c r="M1136" s="240" t="str">
        <f>CONCATENATE(LEFT(K1136,3),"0")</f>
        <v>1630</v>
      </c>
      <c r="N1136" s="240" t="str">
        <f>CONCATENATE(LEFT(L1136,3),"0")</f>
        <v>1640</v>
      </c>
      <c r="O1136" s="30">
        <f>L1136-K1136+1</f>
        <v>10</v>
      </c>
      <c r="P1136" s="27">
        <v>0</v>
      </c>
      <c r="Q1136" s="27">
        <v>0</v>
      </c>
      <c r="R1136" s="28"/>
      <c r="S1136" s="28"/>
      <c r="T1136" s="35" t="s">
        <v>103</v>
      </c>
      <c r="U1136" s="104">
        <v>51.0167</v>
      </c>
      <c r="V1136" s="124">
        <v>4.4667000000000003</v>
      </c>
      <c r="W1136" s="32">
        <v>0</v>
      </c>
      <c r="X1136" s="33">
        <v>0</v>
      </c>
      <c r="Y1136" s="127">
        <v>0</v>
      </c>
      <c r="Z1136" s="133"/>
      <c r="AA1136" s="35"/>
      <c r="AB1136" s="35"/>
      <c r="AC1136" s="35"/>
      <c r="AD1136" s="35"/>
      <c r="AE1136" s="35"/>
      <c r="AF1136" s="35"/>
      <c r="AG1136" s="35"/>
      <c r="AH1136" s="35"/>
      <c r="AI1136" s="35"/>
      <c r="AJ1136" s="35"/>
      <c r="AK1136" s="35"/>
      <c r="AL1136" s="35"/>
      <c r="AM1136" s="35"/>
      <c r="AN1136" s="127"/>
      <c r="AO1136" s="38"/>
      <c r="AP1136" s="39"/>
      <c r="AQ1136" s="39"/>
      <c r="AR1136" s="39"/>
      <c r="AS1136" s="49"/>
      <c r="AT1136" s="253"/>
      <c r="AU1136" s="253"/>
      <c r="AV1136" s="26"/>
      <c r="AW1136" s="26"/>
      <c r="AX1136" s="253" t="s">
        <v>40</v>
      </c>
      <c r="AY1136" s="26">
        <v>1</v>
      </c>
      <c r="AZ1136" s="197">
        <f>IF(AND(K1136&lt;=1570,L1136&gt;=1540),1,0)</f>
        <v>0</v>
      </c>
      <c r="BA1136" s="197">
        <f>IF(AND(K1136&lt;=1608,L1136&gt;=1571),1,0)</f>
        <v>0</v>
      </c>
      <c r="BB1136" s="197">
        <f>IF(AND(K1136&lt;=1621,L1136&gt;=1609),1,0)</f>
        <v>0</v>
      </c>
      <c r="BC1136" s="197">
        <f>IF(AND(K1136&lt;=1648,L1136&gt;=1622),1,0)</f>
        <v>1</v>
      </c>
      <c r="BD1136" s="197">
        <f>IF(AND(K1136&lt;=1680,L1136&gt;=1649),1,0)</f>
        <v>0</v>
      </c>
      <c r="BE1136" s="189">
        <v>0</v>
      </c>
      <c r="BF1136" s="189">
        <v>0</v>
      </c>
      <c r="BG1136" s="189">
        <v>0</v>
      </c>
      <c r="BH1136" s="189">
        <v>0</v>
      </c>
      <c r="BI1136" s="189">
        <v>0</v>
      </c>
    </row>
    <row r="1137" spans="1:61" customFormat="1" ht="15">
      <c r="A1137" s="99" t="s">
        <v>865</v>
      </c>
      <c r="B1137" s="111" t="s">
        <v>4033</v>
      </c>
      <c r="C1137" s="243" t="s">
        <v>866</v>
      </c>
      <c r="D1137" s="243" t="s">
        <v>4162</v>
      </c>
      <c r="E1137" s="247"/>
      <c r="F1137" s="25" t="s">
        <v>43</v>
      </c>
      <c r="G1137" s="71"/>
      <c r="H1137" s="27"/>
      <c r="I1137" s="27"/>
      <c r="J1137" s="29">
        <v>0</v>
      </c>
      <c r="K1137" s="28"/>
      <c r="L1137" s="28"/>
      <c r="M1137" s="240"/>
      <c r="N1137" s="240"/>
      <c r="O1137" s="30"/>
      <c r="P1137" s="27">
        <v>0</v>
      </c>
      <c r="Q1137" s="27">
        <v>0</v>
      </c>
      <c r="R1137" s="28"/>
      <c r="S1137" s="28"/>
      <c r="T1137" s="35" t="s">
        <v>103</v>
      </c>
      <c r="U1137" s="104">
        <v>51.0167</v>
      </c>
      <c r="V1137" s="124">
        <v>4.4667000000000003</v>
      </c>
      <c r="W1137" s="32">
        <v>0</v>
      </c>
      <c r="X1137" s="33">
        <v>0</v>
      </c>
      <c r="Y1137" s="127">
        <v>0</v>
      </c>
      <c r="Z1137" s="133"/>
      <c r="AA1137" s="35"/>
      <c r="AB1137" s="35"/>
      <c r="AC1137" s="35"/>
      <c r="AD1137" s="35"/>
      <c r="AE1137" s="35"/>
      <c r="AF1137" s="35"/>
      <c r="AG1137" s="35"/>
      <c r="AH1137" s="35"/>
      <c r="AI1137" s="35"/>
      <c r="AJ1137" s="35"/>
      <c r="AK1137" s="35"/>
      <c r="AL1137" s="35"/>
      <c r="AM1137" s="35"/>
      <c r="AN1137" s="127"/>
      <c r="AO1137" s="38">
        <v>1</v>
      </c>
      <c r="AP1137" s="49" t="s">
        <v>94</v>
      </c>
      <c r="AQ1137" s="49"/>
      <c r="AR1137" s="49"/>
      <c r="AS1137" s="49"/>
      <c r="AT1137" s="254"/>
      <c r="AU1137" s="254"/>
      <c r="AV1137" s="71"/>
      <c r="AW1137" s="71"/>
      <c r="AX1137" s="253" t="s">
        <v>266</v>
      </c>
      <c r="AY1137" s="26">
        <v>1</v>
      </c>
      <c r="AZ1137" s="197">
        <f>IF(AND(K1137&lt;=1570,L1137&gt;=1540),1,0)</f>
        <v>0</v>
      </c>
      <c r="BA1137" s="197">
        <f>IF(AND(K1137&lt;=1608,L1137&gt;=1571),1,0)</f>
        <v>0</v>
      </c>
      <c r="BB1137" s="197">
        <f>IF(AND(K1137&lt;=1621,L1137&gt;=1609),1,0)</f>
        <v>0</v>
      </c>
      <c r="BC1137" s="197">
        <f>IF(AND(K1137&lt;=1648,L1137&gt;=1622),1,0)</f>
        <v>0</v>
      </c>
      <c r="BD1137" s="197">
        <f>IF(AND(K1137&lt;=1680,L1137&gt;=1649),1,0)</f>
        <v>0</v>
      </c>
      <c r="BE1137" s="189">
        <v>0</v>
      </c>
      <c r="BF1137" s="189">
        <v>0</v>
      </c>
      <c r="BG1137" s="189">
        <v>0</v>
      </c>
      <c r="BH1137" s="189">
        <v>0</v>
      </c>
      <c r="BI1137" s="189">
        <v>0</v>
      </c>
    </row>
    <row r="1138" spans="1:61" customFormat="1" ht="15">
      <c r="A1138" s="99" t="s">
        <v>867</v>
      </c>
      <c r="B1138" s="111" t="s">
        <v>4034</v>
      </c>
      <c r="C1138" s="243" t="s">
        <v>868</v>
      </c>
      <c r="D1138" s="243" t="s">
        <v>4162</v>
      </c>
      <c r="E1138" s="247"/>
      <c r="F1138" s="25" t="s">
        <v>43</v>
      </c>
      <c r="G1138" s="25"/>
      <c r="H1138" s="27">
        <v>1</v>
      </c>
      <c r="I1138" s="27"/>
      <c r="J1138" s="29">
        <v>0</v>
      </c>
      <c r="K1138" s="190">
        <f>L1138-18</f>
        <v>1552</v>
      </c>
      <c r="L1138" s="28">
        <v>1570</v>
      </c>
      <c r="M1138" s="240" t="str">
        <f>CONCATENATE(LEFT(K1138,3),"0")</f>
        <v>1550</v>
      </c>
      <c r="N1138" s="240" t="str">
        <f>CONCATENATE(LEFT(L1138,3),"0")</f>
        <v>1570</v>
      </c>
      <c r="O1138" s="30">
        <f>L1138-K1138+1</f>
        <v>19</v>
      </c>
      <c r="P1138" s="27">
        <v>0</v>
      </c>
      <c r="Q1138" s="27">
        <v>0</v>
      </c>
      <c r="R1138" s="28"/>
      <c r="S1138" s="28">
        <v>1610</v>
      </c>
      <c r="T1138" s="35" t="s">
        <v>103</v>
      </c>
      <c r="U1138" s="104">
        <v>51.0167</v>
      </c>
      <c r="V1138" s="124">
        <v>4.4667000000000003</v>
      </c>
      <c r="W1138" s="32">
        <v>1</v>
      </c>
      <c r="X1138" s="33">
        <v>1</v>
      </c>
      <c r="Y1138" s="127">
        <v>0</v>
      </c>
      <c r="Z1138" s="133" t="str">
        <f>CONCATENATE(LEFT(AA1138,3),"0")</f>
        <v>1570</v>
      </c>
      <c r="AA1138" s="35">
        <v>1570</v>
      </c>
      <c r="AB1138" s="35">
        <v>1570</v>
      </c>
      <c r="AC1138" s="35" t="s">
        <v>218</v>
      </c>
      <c r="AD1138" s="35">
        <v>1570</v>
      </c>
      <c r="AE1138" s="35">
        <v>1585</v>
      </c>
      <c r="AF1138" s="35" t="s">
        <v>869</v>
      </c>
      <c r="AG1138" s="35">
        <v>1586</v>
      </c>
      <c r="AH1138" s="35">
        <v>1599</v>
      </c>
      <c r="AI1138" s="35" t="s">
        <v>51</v>
      </c>
      <c r="AJ1138" s="35">
        <v>1599</v>
      </c>
      <c r="AK1138" s="35">
        <v>1600</v>
      </c>
      <c r="AL1138" s="35" t="s">
        <v>870</v>
      </c>
      <c r="AM1138" s="35"/>
      <c r="AN1138" s="252" t="str">
        <f>AL1138</f>
        <v>Hoorn</v>
      </c>
      <c r="AO1138" s="38"/>
      <c r="AP1138" s="49"/>
      <c r="AQ1138" s="49"/>
      <c r="AR1138" s="49"/>
      <c r="AS1138" s="49"/>
      <c r="AT1138" s="254"/>
      <c r="AU1138" s="254"/>
      <c r="AV1138" s="71"/>
      <c r="AW1138" s="71"/>
      <c r="AX1138" s="253" t="s">
        <v>871</v>
      </c>
      <c r="AY1138" s="26">
        <v>1</v>
      </c>
      <c r="AZ1138" s="197">
        <f>IF(AND(K1138&lt;=1570,L1138&gt;=1540),1,0)</f>
        <v>1</v>
      </c>
      <c r="BA1138" s="197">
        <f>IF(AND(K1138&lt;=1608,L1138&gt;=1571),1,0)</f>
        <v>0</v>
      </c>
      <c r="BB1138" s="197">
        <f>IF(AND(K1138&lt;=1621,L1138&gt;=1609),1,0)</f>
        <v>0</v>
      </c>
      <c r="BC1138" s="197">
        <f>IF(AND(K1138&lt;=1648,L1138&gt;=1622),1,0)</f>
        <v>0</v>
      </c>
      <c r="BD1138" s="197">
        <f>IF(AND(K1138&lt;=1680,L1138&gt;=1649),1,0)</f>
        <v>0</v>
      </c>
      <c r="BE1138" s="189">
        <v>1</v>
      </c>
      <c r="BF1138" s="189">
        <v>0</v>
      </c>
      <c r="BG1138" s="189">
        <v>0</v>
      </c>
      <c r="BH1138" s="189">
        <v>0</v>
      </c>
      <c r="BI1138" s="189">
        <v>0</v>
      </c>
    </row>
    <row r="1139" spans="1:61" customFormat="1" ht="15">
      <c r="A1139" s="99" t="s">
        <v>872</v>
      </c>
      <c r="B1139" s="111" t="s">
        <v>4034</v>
      </c>
      <c r="C1139" s="243" t="s">
        <v>873</v>
      </c>
      <c r="D1139" s="243" t="s">
        <v>4162</v>
      </c>
      <c r="E1139" s="247"/>
      <c r="F1139" s="25" t="s">
        <v>43</v>
      </c>
      <c r="G1139" s="71" t="s">
        <v>874</v>
      </c>
      <c r="H1139" s="27"/>
      <c r="I1139" s="27">
        <v>1</v>
      </c>
      <c r="J1139" s="29">
        <v>0</v>
      </c>
      <c r="K1139" s="28">
        <v>1566</v>
      </c>
      <c r="L1139" s="28">
        <v>1569</v>
      </c>
      <c r="M1139" s="240" t="str">
        <f>CONCATENATE(LEFT(K1139,3),"0")</f>
        <v>1560</v>
      </c>
      <c r="N1139" s="240" t="str">
        <f>CONCATENATE(LEFT(L1139,3),"0")</f>
        <v>1560</v>
      </c>
      <c r="O1139" s="30">
        <f>L1139-K1139+1</f>
        <v>4</v>
      </c>
      <c r="P1139" s="27">
        <v>0</v>
      </c>
      <c r="Q1139" s="27">
        <v>0</v>
      </c>
      <c r="R1139" s="28"/>
      <c r="S1139" s="28"/>
      <c r="T1139" s="35" t="s">
        <v>103</v>
      </c>
      <c r="U1139" s="104">
        <v>51.0167</v>
      </c>
      <c r="V1139" s="124">
        <v>4.4667000000000003</v>
      </c>
      <c r="W1139" s="32">
        <v>0</v>
      </c>
      <c r="X1139" s="33">
        <v>1</v>
      </c>
      <c r="Y1139" s="127">
        <v>0</v>
      </c>
      <c r="Z1139" s="133" t="str">
        <f>CONCATENATE(LEFT(AA1139,3),"0")</f>
        <v>1560</v>
      </c>
      <c r="AA1139" s="35">
        <v>1569</v>
      </c>
      <c r="AB1139" s="35">
        <v>1580</v>
      </c>
      <c r="AC1139" s="35" t="s">
        <v>218</v>
      </c>
      <c r="AD1139" s="35">
        <v>1580</v>
      </c>
      <c r="AE1139" s="35">
        <v>1580</v>
      </c>
      <c r="AF1139" s="35" t="s">
        <v>63</v>
      </c>
      <c r="AG1139" s="35"/>
      <c r="AH1139" s="35"/>
      <c r="AI1139" s="35"/>
      <c r="AJ1139" s="35"/>
      <c r="AK1139" s="35"/>
      <c r="AL1139" s="35"/>
      <c r="AM1139" s="35"/>
      <c r="AN1139" s="252" t="str">
        <f>AF1139</f>
        <v>Antwerp</v>
      </c>
      <c r="AO1139" s="38"/>
      <c r="AP1139" s="49"/>
      <c r="AQ1139" s="49"/>
      <c r="AR1139" s="49"/>
      <c r="AS1139" s="49"/>
      <c r="AT1139" s="254"/>
      <c r="AU1139" s="254"/>
      <c r="AV1139" s="71"/>
      <c r="AW1139" s="71"/>
      <c r="AX1139" s="253" t="s">
        <v>55</v>
      </c>
      <c r="AY1139" s="26">
        <v>1</v>
      </c>
      <c r="AZ1139" s="197">
        <f>IF(AND(K1139&lt;=1570,L1139&gt;=1540),1,0)</f>
        <v>1</v>
      </c>
      <c r="BA1139" s="197">
        <f>IF(AND(K1139&lt;=1608,L1139&gt;=1571),1,0)</f>
        <v>0</v>
      </c>
      <c r="BB1139" s="197">
        <f>IF(AND(K1139&lt;=1621,L1139&gt;=1609),1,0)</f>
        <v>0</v>
      </c>
      <c r="BC1139" s="197">
        <f>IF(AND(K1139&lt;=1648,L1139&gt;=1622),1,0)</f>
        <v>0</v>
      </c>
      <c r="BD1139" s="197">
        <f>IF(AND(K1139&lt;=1680,L1139&gt;=1649),1,0)</f>
        <v>0</v>
      </c>
      <c r="BE1139" s="189">
        <v>1</v>
      </c>
      <c r="BF1139" s="189">
        <v>0</v>
      </c>
      <c r="BG1139" s="189">
        <v>0</v>
      </c>
      <c r="BH1139" s="189">
        <v>0</v>
      </c>
      <c r="BI1139" s="189">
        <v>0</v>
      </c>
    </row>
    <row r="1140" spans="1:61" customFormat="1" ht="15">
      <c r="A1140" s="99" t="s">
        <v>875</v>
      </c>
      <c r="B1140" s="111" t="s">
        <v>4035</v>
      </c>
      <c r="C1140" s="243" t="s">
        <v>876</v>
      </c>
      <c r="D1140" s="243" t="s">
        <v>4162</v>
      </c>
      <c r="E1140" s="247">
        <v>1</v>
      </c>
      <c r="F1140" s="25" t="s">
        <v>74</v>
      </c>
      <c r="G1140" s="26"/>
      <c r="H1140" s="27"/>
      <c r="I1140" s="27"/>
      <c r="J1140" s="29">
        <v>1</v>
      </c>
      <c r="K1140" s="30">
        <v>1664</v>
      </c>
      <c r="L1140" s="30">
        <v>1670</v>
      </c>
      <c r="M1140" s="240" t="str">
        <f>CONCATENATE(LEFT(K1140,3),"0")</f>
        <v>1660</v>
      </c>
      <c r="N1140" s="240" t="str">
        <f>CONCATENATE(LEFT(L1140,3),"0")</f>
        <v>1670</v>
      </c>
      <c r="O1140" s="30">
        <f>L1140-K1140+1</f>
        <v>7</v>
      </c>
      <c r="P1140" s="27">
        <v>0</v>
      </c>
      <c r="Q1140" s="27">
        <v>0</v>
      </c>
      <c r="R1140" s="28"/>
      <c r="S1140" s="28"/>
      <c r="T1140" s="35" t="s">
        <v>103</v>
      </c>
      <c r="U1140" s="104">
        <v>51.0167</v>
      </c>
      <c r="V1140" s="124">
        <v>4.4667000000000003</v>
      </c>
      <c r="W1140" s="32">
        <v>0</v>
      </c>
      <c r="X1140" s="33">
        <v>0</v>
      </c>
      <c r="Y1140" s="127">
        <v>0</v>
      </c>
      <c r="Z1140" s="133"/>
      <c r="AA1140" s="35"/>
      <c r="AB1140" s="35"/>
      <c r="AC1140" s="35"/>
      <c r="AD1140" s="35"/>
      <c r="AE1140" s="35"/>
      <c r="AF1140" s="35"/>
      <c r="AG1140" s="35"/>
      <c r="AH1140" s="35"/>
      <c r="AI1140" s="35"/>
      <c r="AJ1140" s="35"/>
      <c r="AK1140" s="35"/>
      <c r="AL1140" s="35"/>
      <c r="AM1140" s="35"/>
      <c r="AN1140" s="127"/>
      <c r="AO1140" s="38"/>
      <c r="AP1140" s="39"/>
      <c r="AQ1140" s="39"/>
      <c r="AR1140" s="39"/>
      <c r="AS1140" s="49"/>
      <c r="AT1140" s="253"/>
      <c r="AU1140" s="253"/>
      <c r="AV1140" s="26"/>
      <c r="AW1140" s="26"/>
      <c r="AX1140" s="253" t="s">
        <v>40</v>
      </c>
      <c r="AY1140" s="26">
        <v>1</v>
      </c>
      <c r="AZ1140" s="197">
        <f>IF(AND(K1140&lt;=1570,L1140&gt;=1540),1,0)</f>
        <v>0</v>
      </c>
      <c r="BA1140" s="197">
        <f>IF(AND(K1140&lt;=1608,L1140&gt;=1571),1,0)</f>
        <v>0</v>
      </c>
      <c r="BB1140" s="197">
        <f>IF(AND(K1140&lt;=1621,L1140&gt;=1609),1,0)</f>
        <v>0</v>
      </c>
      <c r="BC1140" s="197">
        <f>IF(AND(K1140&lt;=1648,L1140&gt;=1622),1,0)</f>
        <v>0</v>
      </c>
      <c r="BD1140" s="197">
        <f>IF(AND(K1140&lt;=1680,L1140&gt;=1649),1,0)</f>
        <v>1</v>
      </c>
      <c r="BE1140" s="189">
        <v>0</v>
      </c>
      <c r="BF1140" s="189">
        <v>0</v>
      </c>
      <c r="BG1140" s="189">
        <v>0</v>
      </c>
      <c r="BH1140" s="189">
        <v>0</v>
      </c>
      <c r="BI1140" s="189">
        <v>0</v>
      </c>
    </row>
    <row r="1141" spans="1:61" customFormat="1" ht="15">
      <c r="A1141" s="99" t="s">
        <v>877</v>
      </c>
      <c r="B1141" s="111" t="s">
        <v>4036</v>
      </c>
      <c r="C1141" s="243" t="s">
        <v>878</v>
      </c>
      <c r="D1141" s="243" t="s">
        <v>4162</v>
      </c>
      <c r="E1141" s="247"/>
      <c r="F1141" s="25" t="s">
        <v>43</v>
      </c>
      <c r="G1141" s="26"/>
      <c r="H1141" s="27"/>
      <c r="I1141" s="27"/>
      <c r="J1141" s="29">
        <v>0</v>
      </c>
      <c r="K1141" s="28">
        <v>1684</v>
      </c>
      <c r="L1141" s="28">
        <v>1694</v>
      </c>
      <c r="M1141" s="240" t="str">
        <f>CONCATENATE(LEFT(K1141,3),"0")</f>
        <v>1680</v>
      </c>
      <c r="N1141" s="240" t="str">
        <f>CONCATENATE(LEFT(L1141,3),"0")</f>
        <v>1690</v>
      </c>
      <c r="O1141" s="30">
        <f>L1141-K1141+1</f>
        <v>11</v>
      </c>
      <c r="P1141" s="27">
        <v>0</v>
      </c>
      <c r="Q1141" s="27">
        <v>0</v>
      </c>
      <c r="R1141" s="28">
        <v>1658</v>
      </c>
      <c r="S1141" s="28">
        <v>1726</v>
      </c>
      <c r="T1141" s="35" t="s">
        <v>103</v>
      </c>
      <c r="U1141" s="104">
        <v>51.0167</v>
      </c>
      <c r="V1141" s="124">
        <v>4.4667000000000003</v>
      </c>
      <c r="W1141" s="32">
        <v>0</v>
      </c>
      <c r="X1141" s="33">
        <v>1</v>
      </c>
      <c r="Y1141" s="127">
        <v>0</v>
      </c>
      <c r="Z1141" s="133" t="str">
        <f>CONCATENATE(LEFT(AA1141,3),"0")</f>
        <v>1680</v>
      </c>
      <c r="AA1141" s="35">
        <v>1680</v>
      </c>
      <c r="AB1141" s="35">
        <v>1684</v>
      </c>
      <c r="AC1141" s="35" t="s">
        <v>63</v>
      </c>
      <c r="AD1141" s="35">
        <v>1684</v>
      </c>
      <c r="AE1141" s="35">
        <v>1694</v>
      </c>
      <c r="AF1141" s="35" t="s">
        <v>103</v>
      </c>
      <c r="AG1141" s="35">
        <v>1694</v>
      </c>
      <c r="AH1141" s="35">
        <v>1726</v>
      </c>
      <c r="AI1141" s="35" t="s">
        <v>879</v>
      </c>
      <c r="AJ1141" s="35"/>
      <c r="AK1141" s="35"/>
      <c r="AL1141" s="35"/>
      <c r="AM1141" s="35"/>
      <c r="AN1141" s="252" t="str">
        <f>AI1141</f>
        <v>Vienna</v>
      </c>
      <c r="AO1141" s="38"/>
      <c r="AP1141" s="39"/>
      <c r="AQ1141" s="39"/>
      <c r="AR1141" s="39"/>
      <c r="AS1141" s="49"/>
      <c r="AT1141" s="253"/>
      <c r="AU1141" s="253"/>
      <c r="AV1141" s="26"/>
      <c r="AW1141" s="26"/>
      <c r="AX1141" s="253"/>
      <c r="AY1141" s="26">
        <v>1</v>
      </c>
      <c r="AZ1141" s="197">
        <f>IF(AND(K1141&lt;=1570,L1141&gt;=1540),1,0)</f>
        <v>0</v>
      </c>
      <c r="BA1141" s="197">
        <f>IF(AND(K1141&lt;=1608,L1141&gt;=1571),1,0)</f>
        <v>0</v>
      </c>
      <c r="BB1141" s="197">
        <f>IF(AND(K1141&lt;=1621,L1141&gt;=1609),1,0)</f>
        <v>0</v>
      </c>
      <c r="BC1141" s="197">
        <f>IF(AND(K1141&lt;=1648,L1141&gt;=1622),1,0)</f>
        <v>0</v>
      </c>
      <c r="BD1141" s="197">
        <f>IF(AND(K1141&lt;=1680,L1141&gt;=1649),1,0)</f>
        <v>0</v>
      </c>
      <c r="BE1141" s="189">
        <v>0</v>
      </c>
      <c r="BF1141" s="189">
        <v>0</v>
      </c>
      <c r="BG1141" s="189">
        <v>0</v>
      </c>
      <c r="BH1141" s="189">
        <v>0</v>
      </c>
      <c r="BI1141" s="189">
        <v>1</v>
      </c>
    </row>
    <row r="1142" spans="1:61" customFormat="1" ht="15">
      <c r="A1142" s="99" t="s">
        <v>880</v>
      </c>
      <c r="B1142" s="111" t="s">
        <v>4037</v>
      </c>
      <c r="C1142" s="243" t="s">
        <v>881</v>
      </c>
      <c r="D1142" s="243" t="s">
        <v>4162</v>
      </c>
      <c r="E1142" s="247">
        <v>2</v>
      </c>
      <c r="F1142" s="25" t="s">
        <v>43</v>
      </c>
      <c r="G1142" s="51"/>
      <c r="H1142" s="52"/>
      <c r="I1142" s="52"/>
      <c r="J1142" s="29">
        <v>1</v>
      </c>
      <c r="K1142" s="30">
        <v>1609</v>
      </c>
      <c r="L1142" s="28">
        <v>1619</v>
      </c>
      <c r="M1142" s="240" t="str">
        <f>CONCATENATE(LEFT(K1142,3),"0")</f>
        <v>1600</v>
      </c>
      <c r="N1142" s="240" t="str">
        <f>CONCATENATE(LEFT(L1142,3),"0")</f>
        <v>1610</v>
      </c>
      <c r="O1142" s="30">
        <f>L1142-K1142+1</f>
        <v>11</v>
      </c>
      <c r="P1142" s="27">
        <v>1</v>
      </c>
      <c r="Q1142" s="27">
        <v>1</v>
      </c>
      <c r="R1142" s="28"/>
      <c r="S1142" s="28"/>
      <c r="T1142" s="35" t="s">
        <v>103</v>
      </c>
      <c r="U1142" s="104">
        <v>51.0167</v>
      </c>
      <c r="V1142" s="124">
        <v>4.4667000000000003</v>
      </c>
      <c r="W1142" s="32">
        <v>0</v>
      </c>
      <c r="X1142" s="33">
        <v>0</v>
      </c>
      <c r="Y1142" s="127">
        <v>0</v>
      </c>
      <c r="Z1142" s="133"/>
      <c r="AA1142" s="35"/>
      <c r="AB1142" s="35"/>
      <c r="AC1142" s="35"/>
      <c r="AD1142" s="35"/>
      <c r="AE1142" s="35"/>
      <c r="AF1142" s="35"/>
      <c r="AG1142" s="35"/>
      <c r="AH1142" s="35"/>
      <c r="AI1142" s="35"/>
      <c r="AJ1142" s="35"/>
      <c r="AK1142" s="35"/>
      <c r="AL1142" s="35"/>
      <c r="AM1142" s="35"/>
      <c r="AN1142" s="127"/>
      <c r="AO1142" s="38"/>
      <c r="AP1142" s="39"/>
      <c r="AQ1142" s="39"/>
      <c r="AR1142" s="39"/>
      <c r="AS1142" s="49"/>
      <c r="AT1142" s="253"/>
      <c r="AU1142" s="253"/>
      <c r="AV1142" s="26"/>
      <c r="AW1142" s="26"/>
      <c r="AX1142" s="253" t="s">
        <v>40</v>
      </c>
      <c r="AY1142" s="26">
        <v>1</v>
      </c>
      <c r="AZ1142" s="197">
        <f>IF(AND(K1142&lt;=1570,L1142&gt;=1540),1,0)</f>
        <v>0</v>
      </c>
      <c r="BA1142" s="197">
        <f>IF(AND(K1142&lt;=1608,L1142&gt;=1571),1,0)</f>
        <v>0</v>
      </c>
      <c r="BB1142" s="197">
        <f>IF(AND(K1142&lt;=1621,L1142&gt;=1609),1,0)</f>
        <v>1</v>
      </c>
      <c r="BC1142" s="197">
        <f>IF(AND(K1142&lt;=1648,L1142&gt;=1622),1,0)</f>
        <v>0</v>
      </c>
      <c r="BD1142" s="197">
        <f>IF(AND(K1142&lt;=1680,L1142&gt;=1649),1,0)</f>
        <v>0</v>
      </c>
      <c r="BE1142" s="189">
        <v>0</v>
      </c>
      <c r="BF1142" s="189">
        <v>0</v>
      </c>
      <c r="BG1142" s="189">
        <v>0</v>
      </c>
      <c r="BH1142" s="189">
        <v>0</v>
      </c>
      <c r="BI1142" s="189">
        <v>0</v>
      </c>
    </row>
    <row r="1143" spans="1:61" customFormat="1" ht="15">
      <c r="A1143" s="99" t="s">
        <v>882</v>
      </c>
      <c r="B1143" s="111" t="s">
        <v>4038</v>
      </c>
      <c r="C1143" s="243" t="s">
        <v>883</v>
      </c>
      <c r="D1143" s="243" t="s">
        <v>4162</v>
      </c>
      <c r="E1143" s="247"/>
      <c r="F1143" s="25" t="s">
        <v>43</v>
      </c>
      <c r="G1143" s="51"/>
      <c r="H1143" s="52"/>
      <c r="I1143" s="52"/>
      <c r="J1143" s="29">
        <v>0</v>
      </c>
      <c r="K1143" s="28">
        <v>1533</v>
      </c>
      <c r="L1143" s="28">
        <f>K1143+18</f>
        <v>1551</v>
      </c>
      <c r="M1143" s="240" t="str">
        <f>CONCATENATE(LEFT(K1143,3),"0")</f>
        <v>1530</v>
      </c>
      <c r="N1143" s="240" t="str">
        <f>CONCATENATE(LEFT(L1143,3),"0")</f>
        <v>1550</v>
      </c>
      <c r="O1143" s="30"/>
      <c r="P1143" s="27">
        <v>0</v>
      </c>
      <c r="Q1143" s="27">
        <v>0</v>
      </c>
      <c r="R1143" s="28"/>
      <c r="S1143" s="28"/>
      <c r="T1143" s="35" t="s">
        <v>103</v>
      </c>
      <c r="U1143" s="104">
        <v>51.0167</v>
      </c>
      <c r="V1143" s="124">
        <v>4.4667000000000003</v>
      </c>
      <c r="W1143" s="32">
        <v>0</v>
      </c>
      <c r="X1143" s="33">
        <v>0</v>
      </c>
      <c r="Y1143" s="127">
        <v>0</v>
      </c>
      <c r="Z1143" s="133"/>
      <c r="AA1143" s="35"/>
      <c r="AB1143" s="35"/>
      <c r="AC1143" s="35"/>
      <c r="AD1143" s="35"/>
      <c r="AE1143" s="35"/>
      <c r="AF1143" s="35"/>
      <c r="AG1143" s="35"/>
      <c r="AH1143" s="35"/>
      <c r="AI1143" s="35"/>
      <c r="AJ1143" s="35"/>
      <c r="AK1143" s="35"/>
      <c r="AL1143" s="35"/>
      <c r="AM1143" s="35"/>
      <c r="AN1143" s="127"/>
      <c r="AO1143" s="38"/>
      <c r="AP1143" s="39"/>
      <c r="AQ1143" s="39"/>
      <c r="AR1143" s="39"/>
      <c r="AS1143" s="49"/>
      <c r="AT1143" s="253"/>
      <c r="AU1143" s="253"/>
      <c r="AV1143" s="26"/>
      <c r="AW1143" s="26"/>
      <c r="AX1143" s="253"/>
      <c r="AY1143" s="26">
        <v>1</v>
      </c>
      <c r="AZ1143" s="197">
        <f>IF(AND(K1143&lt;=1570,L1143&gt;=1540),1,0)</f>
        <v>1</v>
      </c>
      <c r="BA1143" s="197">
        <f>IF(AND(K1143&lt;=1608,L1143&gt;=1571),1,0)</f>
        <v>0</v>
      </c>
      <c r="BB1143" s="197">
        <f>IF(AND(K1143&lt;=1621,L1143&gt;=1609),1,0)</f>
        <v>0</v>
      </c>
      <c r="BC1143" s="197">
        <f>IF(AND(K1143&lt;=1648,L1143&gt;=1622),1,0)</f>
        <v>0</v>
      </c>
      <c r="BD1143" s="197">
        <f>IF(AND(K1143&lt;=1680,L1143&gt;=1649),1,0)</f>
        <v>0</v>
      </c>
      <c r="BE1143" s="189">
        <v>0</v>
      </c>
      <c r="BF1143" s="189">
        <v>0</v>
      </c>
      <c r="BG1143" s="189">
        <v>0</v>
      </c>
      <c r="BH1143" s="189">
        <v>0</v>
      </c>
      <c r="BI1143" s="189">
        <v>0</v>
      </c>
    </row>
    <row r="1144" spans="1:61" customFormat="1" ht="15">
      <c r="A1144" s="99" t="s">
        <v>884</v>
      </c>
      <c r="B1144" s="111" t="s">
        <v>4038</v>
      </c>
      <c r="C1144" s="243" t="s">
        <v>885</v>
      </c>
      <c r="D1144" s="243" t="s">
        <v>4162</v>
      </c>
      <c r="E1144" s="247">
        <v>1</v>
      </c>
      <c r="F1144" s="25" t="s">
        <v>223</v>
      </c>
      <c r="G1144" s="26"/>
      <c r="H1144" s="27"/>
      <c r="I1144" s="27"/>
      <c r="J1144" s="29">
        <v>1</v>
      </c>
      <c r="K1144" s="30">
        <v>1666</v>
      </c>
      <c r="L1144" s="28">
        <v>1672</v>
      </c>
      <c r="M1144" s="240" t="str">
        <f>CONCATENATE(LEFT(K1144,3),"0")</f>
        <v>1660</v>
      </c>
      <c r="N1144" s="240" t="str">
        <f>CONCATENATE(LEFT(L1144,3),"0")</f>
        <v>1670</v>
      </c>
      <c r="O1144" s="30">
        <f>L1144-K1144+1</f>
        <v>7</v>
      </c>
      <c r="P1144" s="27">
        <v>0</v>
      </c>
      <c r="Q1144" s="27">
        <v>0</v>
      </c>
      <c r="R1144" s="28"/>
      <c r="S1144" s="28"/>
      <c r="T1144" s="35" t="s">
        <v>103</v>
      </c>
      <c r="U1144" s="104">
        <v>51.0167</v>
      </c>
      <c r="V1144" s="124">
        <v>4.4667000000000003</v>
      </c>
      <c r="W1144" s="32">
        <v>0</v>
      </c>
      <c r="X1144" s="33">
        <v>0</v>
      </c>
      <c r="Y1144" s="127">
        <v>0</v>
      </c>
      <c r="Z1144" s="133"/>
      <c r="AA1144" s="35"/>
      <c r="AB1144" s="35"/>
      <c r="AC1144" s="35"/>
      <c r="AD1144" s="35"/>
      <c r="AE1144" s="35"/>
      <c r="AF1144" s="35"/>
      <c r="AG1144" s="35"/>
      <c r="AH1144" s="35"/>
      <c r="AI1144" s="35"/>
      <c r="AJ1144" s="35"/>
      <c r="AK1144" s="35"/>
      <c r="AL1144" s="35"/>
      <c r="AM1144" s="35"/>
      <c r="AN1144" s="127"/>
      <c r="AO1144" s="38"/>
      <c r="AP1144" s="39"/>
      <c r="AQ1144" s="39"/>
      <c r="AR1144" s="39"/>
      <c r="AS1144" s="49"/>
      <c r="AT1144" s="253"/>
      <c r="AU1144" s="253"/>
      <c r="AV1144" s="26"/>
      <c r="AW1144" s="26"/>
      <c r="AX1144" s="253" t="s">
        <v>40</v>
      </c>
      <c r="AY1144" s="26">
        <v>1</v>
      </c>
      <c r="AZ1144" s="197">
        <f>IF(AND(K1144&lt;=1570,L1144&gt;=1540),1,0)</f>
        <v>0</v>
      </c>
      <c r="BA1144" s="197">
        <f>IF(AND(K1144&lt;=1608,L1144&gt;=1571),1,0)</f>
        <v>0</v>
      </c>
      <c r="BB1144" s="197">
        <f>IF(AND(K1144&lt;=1621,L1144&gt;=1609),1,0)</f>
        <v>0</v>
      </c>
      <c r="BC1144" s="197">
        <f>IF(AND(K1144&lt;=1648,L1144&gt;=1622),1,0)</f>
        <v>0</v>
      </c>
      <c r="BD1144" s="197">
        <f>IF(AND(K1144&lt;=1680,L1144&gt;=1649),1,0)</f>
        <v>1</v>
      </c>
      <c r="BE1144" s="189">
        <v>0</v>
      </c>
      <c r="BF1144" s="189">
        <v>0</v>
      </c>
      <c r="BG1144" s="189">
        <v>0</v>
      </c>
      <c r="BH1144" s="189">
        <v>0</v>
      </c>
      <c r="BI1144" s="189">
        <v>0</v>
      </c>
    </row>
    <row r="1145" spans="1:61" customFormat="1" ht="15">
      <c r="A1145" s="99" t="s">
        <v>886</v>
      </c>
      <c r="B1145" s="111" t="s">
        <v>4039</v>
      </c>
      <c r="C1145" s="243" t="s">
        <v>887</v>
      </c>
      <c r="D1145" s="243" t="s">
        <v>4162</v>
      </c>
      <c r="E1145" s="247"/>
      <c r="F1145" s="25" t="s">
        <v>43</v>
      </c>
      <c r="G1145" s="26"/>
      <c r="H1145" s="27"/>
      <c r="I1145" s="27"/>
      <c r="J1145" s="29">
        <v>0</v>
      </c>
      <c r="K1145" s="28">
        <v>1533</v>
      </c>
      <c r="L1145" s="28">
        <f>K1145+18</f>
        <v>1551</v>
      </c>
      <c r="M1145" s="240" t="str">
        <f>CONCATENATE(LEFT(K1145,3),"0")</f>
        <v>1530</v>
      </c>
      <c r="N1145" s="240" t="str">
        <f>CONCATENATE(LEFT(L1145,3),"0")</f>
        <v>1550</v>
      </c>
      <c r="O1145" s="30"/>
      <c r="P1145" s="27">
        <v>0</v>
      </c>
      <c r="Q1145" s="27">
        <v>0</v>
      </c>
      <c r="R1145" s="28"/>
      <c r="S1145" s="28"/>
      <c r="T1145" s="35" t="s">
        <v>103</v>
      </c>
      <c r="U1145" s="104">
        <v>51.0167</v>
      </c>
      <c r="V1145" s="124">
        <v>4.4667000000000003</v>
      </c>
      <c r="W1145" s="32">
        <v>0</v>
      </c>
      <c r="X1145" s="33">
        <v>0</v>
      </c>
      <c r="Y1145" s="127">
        <v>0</v>
      </c>
      <c r="Z1145" s="133"/>
      <c r="AA1145" s="35"/>
      <c r="AB1145" s="35"/>
      <c r="AC1145" s="35"/>
      <c r="AD1145" s="35"/>
      <c r="AE1145" s="35"/>
      <c r="AF1145" s="35"/>
      <c r="AG1145" s="35"/>
      <c r="AH1145" s="35"/>
      <c r="AI1145" s="35"/>
      <c r="AJ1145" s="35"/>
      <c r="AK1145" s="35"/>
      <c r="AL1145" s="35"/>
      <c r="AM1145" s="35"/>
      <c r="AN1145" s="127"/>
      <c r="AO1145" s="38"/>
      <c r="AP1145" s="39"/>
      <c r="AQ1145" s="39"/>
      <c r="AR1145" s="39"/>
      <c r="AS1145" s="49"/>
      <c r="AT1145" s="253"/>
      <c r="AU1145" s="253"/>
      <c r="AV1145" s="26"/>
      <c r="AW1145" s="26"/>
      <c r="AX1145" s="253" t="s">
        <v>888</v>
      </c>
      <c r="AY1145" s="26">
        <v>1</v>
      </c>
      <c r="AZ1145" s="197">
        <f>IF(AND(K1145&lt;=1570,L1145&gt;=1540),1,0)</f>
        <v>1</v>
      </c>
      <c r="BA1145" s="197">
        <f>IF(AND(K1145&lt;=1608,L1145&gt;=1571),1,0)</f>
        <v>0</v>
      </c>
      <c r="BB1145" s="197">
        <f>IF(AND(K1145&lt;=1621,L1145&gt;=1609),1,0)</f>
        <v>0</v>
      </c>
      <c r="BC1145" s="197">
        <f>IF(AND(K1145&lt;=1648,L1145&gt;=1622),1,0)</f>
        <v>0</v>
      </c>
      <c r="BD1145" s="197">
        <f>IF(AND(K1145&lt;=1680,L1145&gt;=1649),1,0)</f>
        <v>0</v>
      </c>
      <c r="BE1145" s="189">
        <v>0</v>
      </c>
      <c r="BF1145" s="189">
        <v>0</v>
      </c>
      <c r="BG1145" s="189">
        <v>0</v>
      </c>
      <c r="BH1145" s="189">
        <v>0</v>
      </c>
      <c r="BI1145" s="189">
        <v>0</v>
      </c>
    </row>
    <row r="1146" spans="1:61" customFormat="1" ht="15">
      <c r="A1146" s="99" t="s">
        <v>889</v>
      </c>
      <c r="B1146" s="111" t="s">
        <v>4040</v>
      </c>
      <c r="C1146" s="243" t="s">
        <v>890</v>
      </c>
      <c r="D1146" s="243" t="s">
        <v>4162</v>
      </c>
      <c r="E1146" s="247">
        <v>1</v>
      </c>
      <c r="F1146" s="25" t="s">
        <v>39</v>
      </c>
      <c r="G1146" s="26"/>
      <c r="H1146" s="27"/>
      <c r="I1146" s="27"/>
      <c r="J1146" s="29">
        <v>1</v>
      </c>
      <c r="K1146" s="30">
        <v>1559</v>
      </c>
      <c r="L1146" s="28">
        <v>1565</v>
      </c>
      <c r="M1146" s="240" t="str">
        <f>CONCATENATE(LEFT(K1146,3),"0")</f>
        <v>1550</v>
      </c>
      <c r="N1146" s="240" t="str">
        <f>CONCATENATE(LEFT(L1146,3),"0")</f>
        <v>1560</v>
      </c>
      <c r="O1146" s="30">
        <f>L1146-K1146+1</f>
        <v>7</v>
      </c>
      <c r="P1146" s="27">
        <v>0</v>
      </c>
      <c r="Q1146" s="27">
        <v>0</v>
      </c>
      <c r="R1146" s="28"/>
      <c r="S1146" s="28"/>
      <c r="T1146" s="35" t="s">
        <v>103</v>
      </c>
      <c r="U1146" s="104">
        <v>51.0167</v>
      </c>
      <c r="V1146" s="124">
        <v>4.4667000000000003</v>
      </c>
      <c r="W1146" s="32">
        <v>0</v>
      </c>
      <c r="X1146" s="33">
        <v>0</v>
      </c>
      <c r="Y1146" s="127">
        <v>0</v>
      </c>
      <c r="Z1146" s="133"/>
      <c r="AA1146" s="35"/>
      <c r="AB1146" s="35"/>
      <c r="AC1146" s="35"/>
      <c r="AD1146" s="35"/>
      <c r="AE1146" s="35"/>
      <c r="AF1146" s="35"/>
      <c r="AG1146" s="35"/>
      <c r="AH1146" s="35"/>
      <c r="AI1146" s="35"/>
      <c r="AJ1146" s="35"/>
      <c r="AK1146" s="35"/>
      <c r="AL1146" s="35"/>
      <c r="AM1146" s="35"/>
      <c r="AN1146" s="127"/>
      <c r="AO1146" s="38"/>
      <c r="AP1146" s="39"/>
      <c r="AQ1146" s="39"/>
      <c r="AR1146" s="39"/>
      <c r="AS1146" s="49"/>
      <c r="AT1146" s="253"/>
      <c r="AU1146" s="253"/>
      <c r="AV1146" s="26"/>
      <c r="AW1146" s="26"/>
      <c r="AX1146" s="253" t="s">
        <v>40</v>
      </c>
      <c r="AY1146" s="26">
        <v>1</v>
      </c>
      <c r="AZ1146" s="197">
        <f>IF(AND(K1146&lt;=1570,L1146&gt;=1540),1,0)</f>
        <v>1</v>
      </c>
      <c r="BA1146" s="197">
        <f>IF(AND(K1146&lt;=1608,L1146&gt;=1571),1,0)</f>
        <v>0</v>
      </c>
      <c r="BB1146" s="197">
        <f>IF(AND(K1146&lt;=1621,L1146&gt;=1609),1,0)</f>
        <v>0</v>
      </c>
      <c r="BC1146" s="197">
        <f>IF(AND(K1146&lt;=1648,L1146&gt;=1622),1,0)</f>
        <v>0</v>
      </c>
      <c r="BD1146" s="197">
        <f>IF(AND(K1146&lt;=1680,L1146&gt;=1649),1,0)</f>
        <v>0</v>
      </c>
      <c r="BE1146" s="189">
        <v>0</v>
      </c>
      <c r="BF1146" s="189">
        <v>0</v>
      </c>
      <c r="BG1146" s="189">
        <v>0</v>
      </c>
      <c r="BH1146" s="189">
        <v>0</v>
      </c>
      <c r="BI1146" s="189">
        <v>0</v>
      </c>
    </row>
    <row r="1147" spans="1:61" customFormat="1" ht="15">
      <c r="A1147" s="99" t="s">
        <v>891</v>
      </c>
      <c r="B1147" s="111" t="s">
        <v>4041</v>
      </c>
      <c r="C1147" s="243" t="s">
        <v>892</v>
      </c>
      <c r="D1147" s="243" t="s">
        <v>4162</v>
      </c>
      <c r="E1147" s="247">
        <v>1</v>
      </c>
      <c r="F1147" s="25" t="s">
        <v>223</v>
      </c>
      <c r="G1147" s="26"/>
      <c r="H1147" s="27"/>
      <c r="I1147" s="27"/>
      <c r="J1147" s="29">
        <v>1</v>
      </c>
      <c r="K1147" s="30">
        <v>1622</v>
      </c>
      <c r="L1147" s="28">
        <v>1628</v>
      </c>
      <c r="M1147" s="240" t="str">
        <f>CONCATENATE(LEFT(K1147,3),"0")</f>
        <v>1620</v>
      </c>
      <c r="N1147" s="240" t="str">
        <f>CONCATENATE(LEFT(L1147,3),"0")</f>
        <v>1620</v>
      </c>
      <c r="O1147" s="30">
        <f>L1147-K1147+1</f>
        <v>7</v>
      </c>
      <c r="P1147" s="27">
        <v>0</v>
      </c>
      <c r="Q1147" s="27">
        <v>0</v>
      </c>
      <c r="R1147" s="28"/>
      <c r="S1147" s="28"/>
      <c r="T1147" s="35" t="s">
        <v>103</v>
      </c>
      <c r="U1147" s="104">
        <v>51.0167</v>
      </c>
      <c r="V1147" s="124">
        <v>4.4667000000000003</v>
      </c>
      <c r="W1147" s="32">
        <v>0</v>
      </c>
      <c r="X1147" s="33">
        <v>0</v>
      </c>
      <c r="Y1147" s="127">
        <v>0</v>
      </c>
      <c r="Z1147" s="133"/>
      <c r="AA1147" s="35"/>
      <c r="AB1147" s="35"/>
      <c r="AC1147" s="35"/>
      <c r="AD1147" s="35"/>
      <c r="AE1147" s="35"/>
      <c r="AF1147" s="35"/>
      <c r="AG1147" s="35"/>
      <c r="AH1147" s="35"/>
      <c r="AI1147" s="35"/>
      <c r="AJ1147" s="35"/>
      <c r="AK1147" s="35"/>
      <c r="AL1147" s="35"/>
      <c r="AM1147" s="35"/>
      <c r="AN1147" s="127"/>
      <c r="AO1147" s="38"/>
      <c r="AP1147" s="39"/>
      <c r="AQ1147" s="39"/>
      <c r="AR1147" s="39"/>
      <c r="AS1147" s="49"/>
      <c r="AT1147" s="253"/>
      <c r="AU1147" s="253"/>
      <c r="AV1147" s="26"/>
      <c r="AW1147" s="26"/>
      <c r="AX1147" s="253" t="s">
        <v>40</v>
      </c>
      <c r="AY1147" s="26">
        <v>1</v>
      </c>
      <c r="AZ1147" s="197">
        <f>IF(AND(K1147&lt;=1570,L1147&gt;=1540),1,0)</f>
        <v>0</v>
      </c>
      <c r="BA1147" s="197">
        <f>IF(AND(K1147&lt;=1608,L1147&gt;=1571),1,0)</f>
        <v>0</v>
      </c>
      <c r="BB1147" s="197">
        <f>IF(AND(K1147&lt;=1621,L1147&gt;=1609),1,0)</f>
        <v>0</v>
      </c>
      <c r="BC1147" s="197">
        <f>IF(AND(K1147&lt;=1648,L1147&gt;=1622),1,0)</f>
        <v>1</v>
      </c>
      <c r="BD1147" s="197">
        <f>IF(AND(K1147&lt;=1680,L1147&gt;=1649),1,0)</f>
        <v>0</v>
      </c>
      <c r="BE1147" s="189">
        <v>0</v>
      </c>
      <c r="BF1147" s="189">
        <v>0</v>
      </c>
      <c r="BG1147" s="189">
        <v>0</v>
      </c>
      <c r="BH1147" s="189">
        <v>0</v>
      </c>
      <c r="BI1147" s="189">
        <v>0</v>
      </c>
    </row>
    <row r="1148" spans="1:61" customFormat="1" ht="15">
      <c r="A1148" s="99" t="s">
        <v>893</v>
      </c>
      <c r="B1148" s="111" t="s">
        <v>4041</v>
      </c>
      <c r="C1148" s="243" t="s">
        <v>894</v>
      </c>
      <c r="D1148" s="243" t="s">
        <v>4162</v>
      </c>
      <c r="E1148" s="247">
        <v>1</v>
      </c>
      <c r="F1148" s="25" t="s">
        <v>43</v>
      </c>
      <c r="G1148" s="26"/>
      <c r="H1148" s="27"/>
      <c r="I1148" s="27"/>
      <c r="J1148" s="29">
        <v>1</v>
      </c>
      <c r="K1148" s="30">
        <v>1551</v>
      </c>
      <c r="L1148" s="28">
        <v>1557</v>
      </c>
      <c r="M1148" s="240" t="str">
        <f>CONCATENATE(LEFT(K1148,3),"0")</f>
        <v>1550</v>
      </c>
      <c r="N1148" s="240" t="str">
        <f>CONCATENATE(LEFT(L1148,3),"0")</f>
        <v>1550</v>
      </c>
      <c r="O1148" s="30">
        <f>L1148-K1148+1</f>
        <v>7</v>
      </c>
      <c r="P1148" s="27">
        <v>0</v>
      </c>
      <c r="Q1148" s="27">
        <v>0</v>
      </c>
      <c r="R1148" s="28"/>
      <c r="S1148" s="28"/>
      <c r="T1148" s="35" t="s">
        <v>103</v>
      </c>
      <c r="U1148" s="104">
        <v>51.0167</v>
      </c>
      <c r="V1148" s="124">
        <v>4.4667000000000003</v>
      </c>
      <c r="W1148" s="32">
        <v>0</v>
      </c>
      <c r="X1148" s="33">
        <v>0</v>
      </c>
      <c r="Y1148" s="127">
        <v>0</v>
      </c>
      <c r="Z1148" s="133"/>
      <c r="AA1148" s="35"/>
      <c r="AB1148" s="35"/>
      <c r="AC1148" s="35"/>
      <c r="AD1148" s="35"/>
      <c r="AE1148" s="35"/>
      <c r="AF1148" s="35"/>
      <c r="AG1148" s="35"/>
      <c r="AH1148" s="35"/>
      <c r="AI1148" s="35"/>
      <c r="AJ1148" s="35"/>
      <c r="AK1148" s="35"/>
      <c r="AL1148" s="35"/>
      <c r="AM1148" s="35"/>
      <c r="AN1148" s="127"/>
      <c r="AO1148" s="38"/>
      <c r="AP1148" s="39"/>
      <c r="AQ1148" s="39"/>
      <c r="AR1148" s="39"/>
      <c r="AS1148" s="49"/>
      <c r="AT1148" s="253"/>
      <c r="AU1148" s="253"/>
      <c r="AV1148" s="26"/>
      <c r="AW1148" s="26"/>
      <c r="AX1148" s="253" t="s">
        <v>40</v>
      </c>
      <c r="AY1148" s="26">
        <v>1</v>
      </c>
      <c r="AZ1148" s="197">
        <f>IF(AND(K1148&lt;=1570,L1148&gt;=1540),1,0)</f>
        <v>1</v>
      </c>
      <c r="BA1148" s="197">
        <f>IF(AND(K1148&lt;=1608,L1148&gt;=1571),1,0)</f>
        <v>0</v>
      </c>
      <c r="BB1148" s="197">
        <f>IF(AND(K1148&lt;=1621,L1148&gt;=1609),1,0)</f>
        <v>0</v>
      </c>
      <c r="BC1148" s="197">
        <f>IF(AND(K1148&lt;=1648,L1148&gt;=1622),1,0)</f>
        <v>0</v>
      </c>
      <c r="BD1148" s="197">
        <f>IF(AND(K1148&lt;=1680,L1148&gt;=1649),1,0)</f>
        <v>0</v>
      </c>
      <c r="BE1148" s="189">
        <v>0</v>
      </c>
      <c r="BF1148" s="189">
        <v>0</v>
      </c>
      <c r="BG1148" s="189">
        <v>0</v>
      </c>
      <c r="BH1148" s="189">
        <v>0</v>
      </c>
      <c r="BI1148" s="189">
        <v>0</v>
      </c>
    </row>
    <row r="1149" spans="1:61" customFormat="1" ht="15">
      <c r="A1149" s="99" t="s">
        <v>895</v>
      </c>
      <c r="B1149" s="111" t="s">
        <v>4042</v>
      </c>
      <c r="C1149" s="243" t="s">
        <v>896</v>
      </c>
      <c r="D1149" s="243" t="s">
        <v>4162</v>
      </c>
      <c r="E1149" s="247"/>
      <c r="F1149" s="25" t="s">
        <v>43</v>
      </c>
      <c r="G1149" s="26"/>
      <c r="H1149" s="27"/>
      <c r="I1149" s="27"/>
      <c r="J1149" s="29">
        <v>0</v>
      </c>
      <c r="K1149" s="190">
        <f>L1149-18</f>
        <v>1598</v>
      </c>
      <c r="L1149" s="28">
        <v>1616</v>
      </c>
      <c r="M1149" s="240" t="str">
        <f>CONCATENATE(LEFT(K1149,3),"0")</f>
        <v>1590</v>
      </c>
      <c r="N1149" s="240" t="str">
        <f>CONCATENATE(LEFT(L1149,3),"0")</f>
        <v>1610</v>
      </c>
      <c r="O1149" s="30">
        <f>L1149-K1149+1</f>
        <v>19</v>
      </c>
      <c r="P1149" s="27">
        <v>0</v>
      </c>
      <c r="Q1149" s="27">
        <v>0</v>
      </c>
      <c r="R1149" s="28"/>
      <c r="S1149" s="28">
        <v>1616</v>
      </c>
      <c r="T1149" s="35" t="s">
        <v>103</v>
      </c>
      <c r="U1149" s="104">
        <v>51.0167</v>
      </c>
      <c r="V1149" s="124">
        <v>4.4667000000000003</v>
      </c>
      <c r="W1149" s="32">
        <v>0</v>
      </c>
      <c r="X1149" s="33">
        <v>0</v>
      </c>
      <c r="Y1149" s="127">
        <v>0</v>
      </c>
      <c r="Z1149" s="133"/>
      <c r="AA1149" s="35"/>
      <c r="AB1149" s="35"/>
      <c r="AC1149" s="35"/>
      <c r="AD1149" s="35"/>
      <c r="AE1149" s="35"/>
      <c r="AF1149" s="35"/>
      <c r="AG1149" s="35"/>
      <c r="AH1149" s="35"/>
      <c r="AI1149" s="35"/>
      <c r="AJ1149" s="35"/>
      <c r="AK1149" s="35"/>
      <c r="AL1149" s="35"/>
      <c r="AM1149" s="35"/>
      <c r="AN1149" s="127"/>
      <c r="AO1149" s="38"/>
      <c r="AP1149" s="39"/>
      <c r="AQ1149" s="39"/>
      <c r="AR1149" s="39"/>
      <c r="AS1149" s="49"/>
      <c r="AT1149" s="253"/>
      <c r="AU1149" s="253"/>
      <c r="AV1149" s="26"/>
      <c r="AW1149" s="26"/>
      <c r="AX1149" s="253"/>
      <c r="AY1149" s="26">
        <v>1</v>
      </c>
      <c r="AZ1149" s="197">
        <f>IF(AND(K1149&lt;=1570,L1149&gt;=1540),1,0)</f>
        <v>0</v>
      </c>
      <c r="BA1149" s="197">
        <f>IF(AND(K1149&lt;=1608,L1149&gt;=1571),1,0)</f>
        <v>1</v>
      </c>
      <c r="BB1149" s="197">
        <f>IF(AND(K1149&lt;=1621,L1149&gt;=1609),1,0)</f>
        <v>1</v>
      </c>
      <c r="BC1149" s="197">
        <f>IF(AND(K1149&lt;=1648,L1149&gt;=1622),1,0)</f>
        <v>0</v>
      </c>
      <c r="BD1149" s="197">
        <f>IF(AND(K1149&lt;=1680,L1149&gt;=1649),1,0)</f>
        <v>0</v>
      </c>
      <c r="BE1149" s="189">
        <v>0</v>
      </c>
      <c r="BF1149" s="189">
        <v>0</v>
      </c>
      <c r="BG1149" s="189">
        <v>0</v>
      </c>
      <c r="BH1149" s="189">
        <v>0</v>
      </c>
      <c r="BI1149" s="189">
        <v>0</v>
      </c>
    </row>
    <row r="1150" spans="1:61" customFormat="1" ht="15">
      <c r="A1150" s="99" t="s">
        <v>897</v>
      </c>
      <c r="B1150" s="111" t="s">
        <v>4042</v>
      </c>
      <c r="C1150" s="243" t="s">
        <v>898</v>
      </c>
      <c r="D1150" s="243" t="s">
        <v>4162</v>
      </c>
      <c r="E1150" s="247"/>
      <c r="F1150" s="25" t="s">
        <v>43</v>
      </c>
      <c r="G1150" s="25"/>
      <c r="H1150" s="27">
        <v>1</v>
      </c>
      <c r="I1150" s="27"/>
      <c r="J1150" s="29">
        <v>0</v>
      </c>
      <c r="K1150" s="190">
        <f>L1150-18</f>
        <v>1582</v>
      </c>
      <c r="L1150" s="28">
        <v>1600</v>
      </c>
      <c r="M1150" s="240" t="str">
        <f>CONCATENATE(LEFT(K1150,3),"0")</f>
        <v>1580</v>
      </c>
      <c r="N1150" s="240" t="str">
        <f>CONCATENATE(LEFT(L1150,3),"0")</f>
        <v>1600</v>
      </c>
      <c r="O1150" s="30">
        <f>L1150-K1150+1</f>
        <v>19</v>
      </c>
      <c r="P1150" s="27">
        <v>0</v>
      </c>
      <c r="Q1150" s="27">
        <v>0</v>
      </c>
      <c r="R1150" s="28"/>
      <c r="S1150" s="28"/>
      <c r="T1150" s="35" t="s">
        <v>103</v>
      </c>
      <c r="U1150" s="104">
        <v>51.0167</v>
      </c>
      <c r="V1150" s="124">
        <v>4.4667000000000003</v>
      </c>
      <c r="W1150" s="32">
        <v>1</v>
      </c>
      <c r="X1150" s="33">
        <v>1</v>
      </c>
      <c r="Y1150" s="127">
        <v>0</v>
      </c>
      <c r="Z1150" s="133" t="str">
        <f>CONCATENATE(LEFT(AA1150,3),"0")</f>
        <v>1600</v>
      </c>
      <c r="AA1150" s="35">
        <v>1600</v>
      </c>
      <c r="AB1150" s="35"/>
      <c r="AC1150" s="35" t="s">
        <v>63</v>
      </c>
      <c r="AD1150" s="35"/>
      <c r="AE1150" s="35"/>
      <c r="AF1150" s="35"/>
      <c r="AG1150" s="35"/>
      <c r="AH1150" s="35"/>
      <c r="AI1150" s="35"/>
      <c r="AJ1150" s="35"/>
      <c r="AK1150" s="35"/>
      <c r="AL1150" s="35"/>
      <c r="AM1150" s="35"/>
      <c r="AN1150" s="252" t="str">
        <f>AC1150</f>
        <v>Antwerp</v>
      </c>
      <c r="AO1150" s="38"/>
      <c r="AP1150" s="39"/>
      <c r="AQ1150" s="39"/>
      <c r="AR1150" s="39"/>
      <c r="AS1150" s="49"/>
      <c r="AT1150" s="253"/>
      <c r="AU1150" s="253"/>
      <c r="AV1150" s="26"/>
      <c r="AW1150" s="26"/>
      <c r="AX1150" s="253" t="s">
        <v>899</v>
      </c>
      <c r="AY1150" s="26">
        <v>1</v>
      </c>
      <c r="AZ1150" s="197">
        <f>IF(AND(K1150&lt;=1570,L1150&gt;=1540),1,0)</f>
        <v>0</v>
      </c>
      <c r="BA1150" s="197">
        <f>IF(AND(K1150&lt;=1608,L1150&gt;=1571),1,0)</f>
        <v>1</v>
      </c>
      <c r="BB1150" s="197">
        <f>IF(AND(K1150&lt;=1621,L1150&gt;=1609),1,0)</f>
        <v>0</v>
      </c>
      <c r="BC1150" s="197">
        <f>IF(AND(K1150&lt;=1648,L1150&gt;=1622),1,0)</f>
        <v>0</v>
      </c>
      <c r="BD1150" s="197">
        <f>IF(AND(K1150&lt;=1680,L1150&gt;=1649),1,0)</f>
        <v>0</v>
      </c>
      <c r="BE1150" s="189">
        <v>0</v>
      </c>
      <c r="BF1150" s="189">
        <v>1</v>
      </c>
      <c r="BG1150" s="189">
        <v>0</v>
      </c>
      <c r="BH1150" s="189">
        <v>0</v>
      </c>
      <c r="BI1150" s="189">
        <v>0</v>
      </c>
    </row>
    <row r="1151" spans="1:61" customFormat="1" ht="15">
      <c r="A1151" s="99" t="s">
        <v>900</v>
      </c>
      <c r="B1151" s="111" t="s">
        <v>4042</v>
      </c>
      <c r="C1151" s="243" t="s">
        <v>901</v>
      </c>
      <c r="D1151" s="243" t="s">
        <v>4162</v>
      </c>
      <c r="E1151" s="247">
        <v>3</v>
      </c>
      <c r="F1151" s="25" t="s">
        <v>43</v>
      </c>
      <c r="G1151" s="26"/>
      <c r="H1151" s="27"/>
      <c r="I1151" s="27"/>
      <c r="J1151" s="29">
        <v>1</v>
      </c>
      <c r="K1151" s="30">
        <v>1603</v>
      </c>
      <c r="L1151" s="28">
        <v>1619</v>
      </c>
      <c r="M1151" s="240" t="str">
        <f>CONCATENATE(LEFT(K1151,3),"0")</f>
        <v>1600</v>
      </c>
      <c r="N1151" s="240" t="str">
        <f>CONCATENATE(LEFT(L1151,3),"0")</f>
        <v>1610</v>
      </c>
      <c r="O1151" s="30">
        <f>L1151-K1151+1</f>
        <v>17</v>
      </c>
      <c r="P1151" s="27">
        <v>1</v>
      </c>
      <c r="Q1151" s="27">
        <v>1</v>
      </c>
      <c r="R1151" s="28"/>
      <c r="S1151" s="28"/>
      <c r="T1151" s="35" t="s">
        <v>103</v>
      </c>
      <c r="U1151" s="104">
        <v>51.0167</v>
      </c>
      <c r="V1151" s="124">
        <v>4.4667000000000003</v>
      </c>
      <c r="W1151" s="32">
        <v>0</v>
      </c>
      <c r="X1151" s="33">
        <v>0</v>
      </c>
      <c r="Y1151" s="127">
        <v>0</v>
      </c>
      <c r="Z1151" s="133"/>
      <c r="AA1151" s="35"/>
      <c r="AB1151" s="35"/>
      <c r="AC1151" s="35"/>
      <c r="AD1151" s="35"/>
      <c r="AE1151" s="35"/>
      <c r="AF1151" s="35"/>
      <c r="AG1151" s="35"/>
      <c r="AH1151" s="35"/>
      <c r="AI1151" s="35"/>
      <c r="AJ1151" s="35"/>
      <c r="AK1151" s="35"/>
      <c r="AL1151" s="35"/>
      <c r="AM1151" s="35"/>
      <c r="AN1151" s="127"/>
      <c r="AO1151" s="38"/>
      <c r="AP1151" s="39"/>
      <c r="AQ1151" s="39"/>
      <c r="AR1151" s="39"/>
      <c r="AS1151" s="49"/>
      <c r="AT1151" s="253"/>
      <c r="AU1151" s="253"/>
      <c r="AV1151" s="26"/>
      <c r="AW1151" s="26"/>
      <c r="AX1151" s="253" t="s">
        <v>40</v>
      </c>
      <c r="AY1151" s="26">
        <v>1</v>
      </c>
      <c r="AZ1151" s="197">
        <f>IF(AND(K1151&lt;=1570,L1151&gt;=1540),1,0)</f>
        <v>0</v>
      </c>
      <c r="BA1151" s="197">
        <f>IF(AND(K1151&lt;=1608,L1151&gt;=1571),1,0)</f>
        <v>1</v>
      </c>
      <c r="BB1151" s="197">
        <f>IF(AND(K1151&lt;=1621,L1151&gt;=1609),1,0)</f>
        <v>1</v>
      </c>
      <c r="BC1151" s="197">
        <f>IF(AND(K1151&lt;=1648,L1151&gt;=1622),1,0)</f>
        <v>0</v>
      </c>
      <c r="BD1151" s="197">
        <f>IF(AND(K1151&lt;=1680,L1151&gt;=1649),1,0)</f>
        <v>0</v>
      </c>
      <c r="BE1151" s="189">
        <v>0</v>
      </c>
      <c r="BF1151" s="189">
        <v>0</v>
      </c>
      <c r="BG1151" s="189">
        <v>0</v>
      </c>
      <c r="BH1151" s="189">
        <v>0</v>
      </c>
      <c r="BI1151" s="189">
        <v>0</v>
      </c>
    </row>
    <row r="1152" spans="1:61" customFormat="1" ht="15">
      <c r="A1152" s="99" t="s">
        <v>902</v>
      </c>
      <c r="B1152" s="111" t="s">
        <v>4042</v>
      </c>
      <c r="C1152" s="243" t="s">
        <v>903</v>
      </c>
      <c r="D1152" s="243" t="s">
        <v>4162</v>
      </c>
      <c r="E1152" s="247">
        <v>7</v>
      </c>
      <c r="F1152" s="25" t="s">
        <v>43</v>
      </c>
      <c r="G1152" s="26"/>
      <c r="H1152" s="27"/>
      <c r="I1152" s="27"/>
      <c r="J1152" s="29">
        <v>1</v>
      </c>
      <c r="K1152" s="30">
        <v>1590</v>
      </c>
      <c r="L1152" s="28">
        <v>1613</v>
      </c>
      <c r="M1152" s="240" t="str">
        <f>CONCATENATE(LEFT(K1152,3),"0")</f>
        <v>1590</v>
      </c>
      <c r="N1152" s="240" t="str">
        <f>CONCATENATE(LEFT(L1152,3),"0")</f>
        <v>1610</v>
      </c>
      <c r="O1152" s="30">
        <f>L1152-K1152+1</f>
        <v>24</v>
      </c>
      <c r="P1152" s="27">
        <v>0</v>
      </c>
      <c r="Q1152" s="27">
        <v>0</v>
      </c>
      <c r="R1152" s="28"/>
      <c r="S1152" s="28"/>
      <c r="T1152" s="35" t="s">
        <v>103</v>
      </c>
      <c r="U1152" s="104">
        <v>51.0167</v>
      </c>
      <c r="V1152" s="124">
        <v>4.4667000000000003</v>
      </c>
      <c r="W1152" s="32">
        <v>0</v>
      </c>
      <c r="X1152" s="33">
        <v>0</v>
      </c>
      <c r="Y1152" s="127">
        <v>0</v>
      </c>
      <c r="Z1152" s="133"/>
      <c r="AA1152" s="35"/>
      <c r="AB1152" s="35"/>
      <c r="AC1152" s="35"/>
      <c r="AD1152" s="35"/>
      <c r="AE1152" s="35"/>
      <c r="AF1152" s="35"/>
      <c r="AG1152" s="35"/>
      <c r="AH1152" s="35"/>
      <c r="AI1152" s="35"/>
      <c r="AJ1152" s="35"/>
      <c r="AK1152" s="35"/>
      <c r="AL1152" s="35"/>
      <c r="AM1152" s="35"/>
      <c r="AN1152" s="127"/>
      <c r="AO1152" s="38"/>
      <c r="AP1152" s="39"/>
      <c r="AQ1152" s="39"/>
      <c r="AR1152" s="39"/>
      <c r="AS1152" s="49"/>
      <c r="AT1152" s="253"/>
      <c r="AU1152" s="253"/>
      <c r="AV1152" s="26"/>
      <c r="AW1152" s="26"/>
      <c r="AX1152" s="253" t="s">
        <v>40</v>
      </c>
      <c r="AY1152" s="26">
        <v>1</v>
      </c>
      <c r="AZ1152" s="197">
        <f>IF(AND(K1152&lt;=1570,L1152&gt;=1540),1,0)</f>
        <v>0</v>
      </c>
      <c r="BA1152" s="197">
        <f>IF(AND(K1152&lt;=1608,L1152&gt;=1571),1,0)</f>
        <v>1</v>
      </c>
      <c r="BB1152" s="197">
        <f>IF(AND(K1152&lt;=1621,L1152&gt;=1609),1,0)</f>
        <v>1</v>
      </c>
      <c r="BC1152" s="197">
        <f>IF(AND(K1152&lt;=1648,L1152&gt;=1622),1,0)</f>
        <v>0</v>
      </c>
      <c r="BD1152" s="197">
        <f>IF(AND(K1152&lt;=1680,L1152&gt;=1649),1,0)</f>
        <v>0</v>
      </c>
      <c r="BE1152" s="189">
        <v>0</v>
      </c>
      <c r="BF1152" s="189">
        <v>0</v>
      </c>
      <c r="BG1152" s="189">
        <v>0</v>
      </c>
      <c r="BH1152" s="189">
        <v>0</v>
      </c>
      <c r="BI1152" s="189">
        <v>0</v>
      </c>
    </row>
    <row r="1153" spans="1:61" customFormat="1" ht="15">
      <c r="A1153" s="99" t="s">
        <v>904</v>
      </c>
      <c r="B1153" s="111" t="s">
        <v>4042</v>
      </c>
      <c r="C1153" s="243" t="s">
        <v>905</v>
      </c>
      <c r="D1153" s="243" t="s">
        <v>4162</v>
      </c>
      <c r="E1153" s="247"/>
      <c r="F1153" s="25" t="s">
        <v>43</v>
      </c>
      <c r="G1153" s="26"/>
      <c r="H1153" s="27"/>
      <c r="I1153" s="27"/>
      <c r="J1153" s="29">
        <v>0</v>
      </c>
      <c r="K1153" s="28">
        <v>1602</v>
      </c>
      <c r="L1153" s="28">
        <f>K1153+18</f>
        <v>1620</v>
      </c>
      <c r="M1153" s="240" t="str">
        <f>CONCATENATE(LEFT(K1153,3),"0")</f>
        <v>1600</v>
      </c>
      <c r="N1153" s="240" t="str">
        <f>CONCATENATE(LEFT(L1153,3),"0")</f>
        <v>1620</v>
      </c>
      <c r="O1153" s="30"/>
      <c r="P1153" s="27">
        <v>0</v>
      </c>
      <c r="Q1153" s="27">
        <v>0</v>
      </c>
      <c r="R1153" s="28"/>
      <c r="S1153" s="28"/>
      <c r="T1153" s="35" t="s">
        <v>103</v>
      </c>
      <c r="U1153" s="104">
        <v>51.0167</v>
      </c>
      <c r="V1153" s="124">
        <v>4.4667000000000003</v>
      </c>
      <c r="W1153" s="32">
        <v>0</v>
      </c>
      <c r="X1153" s="33">
        <v>0</v>
      </c>
      <c r="Y1153" s="127">
        <v>0</v>
      </c>
      <c r="Z1153" s="133"/>
      <c r="AA1153" s="35"/>
      <c r="AB1153" s="35"/>
      <c r="AC1153" s="35"/>
      <c r="AD1153" s="35"/>
      <c r="AE1153" s="35"/>
      <c r="AF1153" s="35"/>
      <c r="AG1153" s="35"/>
      <c r="AH1153" s="35"/>
      <c r="AI1153" s="35"/>
      <c r="AJ1153" s="35"/>
      <c r="AK1153" s="35"/>
      <c r="AL1153" s="35"/>
      <c r="AM1153" s="35"/>
      <c r="AN1153" s="127"/>
      <c r="AO1153" s="38"/>
      <c r="AP1153" s="39"/>
      <c r="AQ1153" s="39"/>
      <c r="AR1153" s="39"/>
      <c r="AS1153" s="49"/>
      <c r="AT1153" s="253"/>
      <c r="AU1153" s="253"/>
      <c r="AV1153" s="26"/>
      <c r="AW1153" s="26"/>
      <c r="AX1153" s="253" t="s">
        <v>736</v>
      </c>
      <c r="AY1153" s="26">
        <v>1</v>
      </c>
      <c r="AZ1153" s="197">
        <f>IF(AND(K1153&lt;=1570,L1153&gt;=1540),1,0)</f>
        <v>0</v>
      </c>
      <c r="BA1153" s="197">
        <f>IF(AND(K1153&lt;=1608,L1153&gt;=1571),1,0)</f>
        <v>1</v>
      </c>
      <c r="BB1153" s="197">
        <f>IF(AND(K1153&lt;=1621,L1153&gt;=1609),1,0)</f>
        <v>1</v>
      </c>
      <c r="BC1153" s="197">
        <f>IF(AND(K1153&lt;=1648,L1153&gt;=1622),1,0)</f>
        <v>0</v>
      </c>
      <c r="BD1153" s="197">
        <f>IF(AND(K1153&lt;=1680,L1153&gt;=1649),1,0)</f>
        <v>0</v>
      </c>
      <c r="BE1153" s="189">
        <v>0</v>
      </c>
      <c r="BF1153" s="189">
        <v>0</v>
      </c>
      <c r="BG1153" s="189">
        <v>0</v>
      </c>
      <c r="BH1153" s="189">
        <v>0</v>
      </c>
      <c r="BI1153" s="189">
        <v>0</v>
      </c>
    </row>
    <row r="1154" spans="1:61" customFormat="1" ht="15">
      <c r="A1154" s="99" t="s">
        <v>906</v>
      </c>
      <c r="B1154" s="111" t="s">
        <v>4042</v>
      </c>
      <c r="C1154" s="243" t="s">
        <v>907</v>
      </c>
      <c r="D1154" s="243" t="s">
        <v>4162</v>
      </c>
      <c r="E1154" s="247"/>
      <c r="F1154" s="25" t="s">
        <v>43</v>
      </c>
      <c r="G1154" s="26"/>
      <c r="H1154" s="27"/>
      <c r="I1154" s="27"/>
      <c r="J1154" s="29">
        <v>0</v>
      </c>
      <c r="K1154" s="28">
        <v>1551</v>
      </c>
      <c r="L1154" s="28">
        <f>K1154+18</f>
        <v>1569</v>
      </c>
      <c r="M1154" s="240" t="str">
        <f>CONCATENATE(LEFT(K1154,3),"0")</f>
        <v>1550</v>
      </c>
      <c r="N1154" s="240" t="str">
        <f>CONCATENATE(LEFT(L1154,3),"0")</f>
        <v>1560</v>
      </c>
      <c r="O1154" s="30"/>
      <c r="P1154" s="27">
        <v>0</v>
      </c>
      <c r="Q1154" s="27">
        <v>0</v>
      </c>
      <c r="R1154" s="28"/>
      <c r="S1154" s="28"/>
      <c r="T1154" s="35" t="s">
        <v>103</v>
      </c>
      <c r="U1154" s="104">
        <v>51.0167</v>
      </c>
      <c r="V1154" s="124">
        <v>4.4667000000000003</v>
      </c>
      <c r="W1154" s="32">
        <v>0</v>
      </c>
      <c r="X1154" s="33">
        <v>0</v>
      </c>
      <c r="Y1154" s="127">
        <v>0</v>
      </c>
      <c r="Z1154" s="133"/>
      <c r="AA1154" s="35"/>
      <c r="AB1154" s="35"/>
      <c r="AC1154" s="35"/>
      <c r="AD1154" s="35"/>
      <c r="AE1154" s="35"/>
      <c r="AF1154" s="35"/>
      <c r="AG1154" s="35"/>
      <c r="AH1154" s="35"/>
      <c r="AI1154" s="35"/>
      <c r="AJ1154" s="35"/>
      <c r="AK1154" s="35"/>
      <c r="AL1154" s="35"/>
      <c r="AM1154" s="35"/>
      <c r="AN1154" s="127"/>
      <c r="AO1154" s="38"/>
      <c r="AP1154" s="39"/>
      <c r="AQ1154" s="39"/>
      <c r="AR1154" s="39"/>
      <c r="AS1154" s="49"/>
      <c r="AT1154" s="253"/>
      <c r="AU1154" s="253"/>
      <c r="AV1154" s="26"/>
      <c r="AW1154" s="26"/>
      <c r="AX1154" s="253"/>
      <c r="AY1154" s="26">
        <v>1</v>
      </c>
      <c r="AZ1154" s="197">
        <f>IF(AND(K1154&lt;=1570,L1154&gt;=1540),1,0)</f>
        <v>1</v>
      </c>
      <c r="BA1154" s="197">
        <f>IF(AND(K1154&lt;=1608,L1154&gt;=1571),1,0)</f>
        <v>0</v>
      </c>
      <c r="BB1154" s="197">
        <f>IF(AND(K1154&lt;=1621,L1154&gt;=1609),1,0)</f>
        <v>0</v>
      </c>
      <c r="BC1154" s="197">
        <f>IF(AND(K1154&lt;=1648,L1154&gt;=1622),1,0)</f>
        <v>0</v>
      </c>
      <c r="BD1154" s="197">
        <f>IF(AND(K1154&lt;=1680,L1154&gt;=1649),1,0)</f>
        <v>0</v>
      </c>
      <c r="BE1154" s="189">
        <v>0</v>
      </c>
      <c r="BF1154" s="189">
        <v>0</v>
      </c>
      <c r="BG1154" s="189">
        <v>0</v>
      </c>
      <c r="BH1154" s="189">
        <v>0</v>
      </c>
      <c r="BI1154" s="189">
        <v>0</v>
      </c>
    </row>
    <row r="1155" spans="1:61" customFormat="1" ht="15">
      <c r="A1155" s="99" t="s">
        <v>908</v>
      </c>
      <c r="B1155" s="111" t="s">
        <v>2557</v>
      </c>
      <c r="C1155" s="243" t="s">
        <v>909</v>
      </c>
      <c r="D1155" s="243" t="s">
        <v>4162</v>
      </c>
      <c r="E1155" s="247">
        <v>1</v>
      </c>
      <c r="F1155" s="25" t="s">
        <v>43</v>
      </c>
      <c r="G1155" s="26"/>
      <c r="H1155" s="27"/>
      <c r="I1155" s="27"/>
      <c r="J1155" s="29">
        <v>1</v>
      </c>
      <c r="K1155" s="30">
        <v>1614</v>
      </c>
      <c r="L1155" s="28">
        <v>1620</v>
      </c>
      <c r="M1155" s="240" t="str">
        <f>CONCATENATE(LEFT(K1155,3),"0")</f>
        <v>1610</v>
      </c>
      <c r="N1155" s="240" t="str">
        <f>CONCATENATE(LEFT(L1155,3),"0")</f>
        <v>1620</v>
      </c>
      <c r="O1155" s="30">
        <f>L1155-K1155+1</f>
        <v>7</v>
      </c>
      <c r="P1155" s="27">
        <v>1</v>
      </c>
      <c r="Q1155" s="27">
        <v>1</v>
      </c>
      <c r="R1155" s="28"/>
      <c r="S1155" s="28"/>
      <c r="T1155" s="35" t="s">
        <v>103</v>
      </c>
      <c r="U1155" s="104">
        <v>51.0167</v>
      </c>
      <c r="V1155" s="124">
        <v>4.4667000000000003</v>
      </c>
      <c r="W1155" s="32">
        <v>0</v>
      </c>
      <c r="X1155" s="33">
        <v>0</v>
      </c>
      <c r="Y1155" s="127">
        <v>0</v>
      </c>
      <c r="Z1155" s="133"/>
      <c r="AA1155" s="35"/>
      <c r="AB1155" s="35"/>
      <c r="AC1155" s="35"/>
      <c r="AD1155" s="35"/>
      <c r="AE1155" s="35"/>
      <c r="AF1155" s="35"/>
      <c r="AG1155" s="35"/>
      <c r="AH1155" s="35"/>
      <c r="AI1155" s="35"/>
      <c r="AJ1155" s="35"/>
      <c r="AK1155" s="35"/>
      <c r="AL1155" s="35"/>
      <c r="AM1155" s="35"/>
      <c r="AN1155" s="127"/>
      <c r="AO1155" s="38"/>
      <c r="AP1155" s="39"/>
      <c r="AQ1155" s="39"/>
      <c r="AR1155" s="39"/>
      <c r="AS1155" s="49"/>
      <c r="AT1155" s="253"/>
      <c r="AU1155" s="253"/>
      <c r="AV1155" s="26"/>
      <c r="AW1155" s="26"/>
      <c r="AX1155" s="253" t="s">
        <v>40</v>
      </c>
      <c r="AY1155" s="26">
        <v>1</v>
      </c>
      <c r="AZ1155" s="197">
        <f>IF(AND(K1155&lt;=1570,L1155&gt;=1540),1,0)</f>
        <v>0</v>
      </c>
      <c r="BA1155" s="197">
        <f>IF(AND(K1155&lt;=1608,L1155&gt;=1571),1,0)</f>
        <v>0</v>
      </c>
      <c r="BB1155" s="197">
        <f>IF(AND(K1155&lt;=1621,L1155&gt;=1609),1,0)</f>
        <v>1</v>
      </c>
      <c r="BC1155" s="197">
        <f>IF(AND(K1155&lt;=1648,L1155&gt;=1622),1,0)</f>
        <v>0</v>
      </c>
      <c r="BD1155" s="197">
        <f>IF(AND(K1155&lt;=1680,L1155&gt;=1649),1,0)</f>
        <v>0</v>
      </c>
      <c r="BE1155" s="189">
        <v>0</v>
      </c>
      <c r="BF1155" s="189">
        <v>0</v>
      </c>
      <c r="BG1155" s="189">
        <v>0</v>
      </c>
      <c r="BH1155" s="189">
        <v>0</v>
      </c>
      <c r="BI1155" s="189">
        <v>0</v>
      </c>
    </row>
    <row r="1156" spans="1:61" customFormat="1" ht="15">
      <c r="A1156" s="99" t="s">
        <v>910</v>
      </c>
      <c r="B1156" s="111" t="s">
        <v>4043</v>
      </c>
      <c r="C1156" s="243" t="s">
        <v>911</v>
      </c>
      <c r="D1156" s="243" t="s">
        <v>4162</v>
      </c>
      <c r="E1156" s="247">
        <v>10</v>
      </c>
      <c r="F1156" s="25" t="s">
        <v>74</v>
      </c>
      <c r="G1156" s="26"/>
      <c r="H1156" s="27"/>
      <c r="I1156" s="27"/>
      <c r="J1156" s="29">
        <v>1</v>
      </c>
      <c r="K1156" s="30">
        <v>1606</v>
      </c>
      <c r="L1156" s="28">
        <v>1657</v>
      </c>
      <c r="M1156" s="240" t="str">
        <f>CONCATENATE(LEFT(K1156,3),"0")</f>
        <v>1600</v>
      </c>
      <c r="N1156" s="240" t="str">
        <f>CONCATENATE(LEFT(L1156,3),"0")</f>
        <v>1650</v>
      </c>
      <c r="O1156" s="30">
        <f>L1156-K1156+1</f>
        <v>52</v>
      </c>
      <c r="P1156" s="27">
        <v>1</v>
      </c>
      <c r="Q1156" s="27">
        <v>1</v>
      </c>
      <c r="R1156" s="28"/>
      <c r="S1156" s="28"/>
      <c r="T1156" s="35" t="s">
        <v>103</v>
      </c>
      <c r="U1156" s="104">
        <v>51.0167</v>
      </c>
      <c r="V1156" s="124">
        <v>4.4667000000000003</v>
      </c>
      <c r="W1156" s="32">
        <v>0</v>
      </c>
      <c r="X1156" s="33">
        <v>0</v>
      </c>
      <c r="Y1156" s="127">
        <v>0</v>
      </c>
      <c r="Z1156" s="133"/>
      <c r="AA1156" s="35"/>
      <c r="AB1156" s="35"/>
      <c r="AC1156" s="35"/>
      <c r="AD1156" s="35"/>
      <c r="AE1156" s="35"/>
      <c r="AF1156" s="35"/>
      <c r="AG1156" s="35"/>
      <c r="AH1156" s="35"/>
      <c r="AI1156" s="35"/>
      <c r="AJ1156" s="35"/>
      <c r="AK1156" s="35"/>
      <c r="AL1156" s="35"/>
      <c r="AM1156" s="35"/>
      <c r="AN1156" s="127"/>
      <c r="AO1156" s="38"/>
      <c r="AP1156" s="39"/>
      <c r="AQ1156" s="39"/>
      <c r="AR1156" s="39"/>
      <c r="AS1156" s="49"/>
      <c r="AT1156" s="253"/>
      <c r="AU1156" s="253"/>
      <c r="AV1156" s="26"/>
      <c r="AW1156" s="26"/>
      <c r="AX1156" s="253" t="s">
        <v>40</v>
      </c>
      <c r="AY1156" s="26">
        <v>1</v>
      </c>
      <c r="AZ1156" s="197">
        <f>IF(AND(K1156&lt;=1570,L1156&gt;=1540),1,0)</f>
        <v>0</v>
      </c>
      <c r="BA1156" s="197">
        <f>IF(AND(K1156&lt;=1608,L1156&gt;=1571),1,0)</f>
        <v>1</v>
      </c>
      <c r="BB1156" s="197">
        <f>IF(AND(K1156&lt;=1621,L1156&gt;=1609),1,0)</f>
        <v>1</v>
      </c>
      <c r="BC1156" s="197">
        <f>IF(AND(K1156&lt;=1648,L1156&gt;=1622),1,0)</f>
        <v>1</v>
      </c>
      <c r="BD1156" s="197">
        <f>IF(AND(K1156&lt;=1680,L1156&gt;=1649),1,0)</f>
        <v>1</v>
      </c>
      <c r="BE1156" s="189">
        <v>0</v>
      </c>
      <c r="BF1156" s="189">
        <v>0</v>
      </c>
      <c r="BG1156" s="189">
        <v>0</v>
      </c>
      <c r="BH1156" s="189">
        <v>0</v>
      </c>
      <c r="BI1156" s="189">
        <v>0</v>
      </c>
    </row>
    <row r="1157" spans="1:61" customFormat="1" ht="15">
      <c r="A1157" s="99" t="s">
        <v>912</v>
      </c>
      <c r="B1157" s="111" t="s">
        <v>4044</v>
      </c>
      <c r="C1157" s="243" t="s">
        <v>913</v>
      </c>
      <c r="D1157" s="243" t="s">
        <v>4162</v>
      </c>
      <c r="E1157" s="247"/>
      <c r="F1157" s="25" t="s">
        <v>43</v>
      </c>
      <c r="G1157" s="26"/>
      <c r="H1157" s="27"/>
      <c r="I1157" s="27"/>
      <c r="J1157" s="29">
        <v>0</v>
      </c>
      <c r="K1157" s="28">
        <v>1542</v>
      </c>
      <c r="L1157" s="28">
        <v>1586</v>
      </c>
      <c r="M1157" s="240" t="str">
        <f>CONCATENATE(LEFT(K1157,3),"0")</f>
        <v>1540</v>
      </c>
      <c r="N1157" s="240" t="str">
        <f>CONCATENATE(LEFT(L1157,3),"0")</f>
        <v>1580</v>
      </c>
      <c r="O1157" s="30">
        <f>L1157-K1157+1</f>
        <v>45</v>
      </c>
      <c r="P1157" s="27">
        <v>0</v>
      </c>
      <c r="Q1157" s="27">
        <v>0</v>
      </c>
      <c r="R1157" s="28"/>
      <c r="S1157" s="28">
        <v>1586</v>
      </c>
      <c r="T1157" s="35" t="s">
        <v>103</v>
      </c>
      <c r="U1157" s="104">
        <v>51.0167</v>
      </c>
      <c r="V1157" s="124">
        <v>4.4667000000000003</v>
      </c>
      <c r="W1157" s="32">
        <v>0</v>
      </c>
      <c r="X1157" s="33">
        <v>0</v>
      </c>
      <c r="Y1157" s="127">
        <v>0</v>
      </c>
      <c r="Z1157" s="133"/>
      <c r="AA1157" s="35"/>
      <c r="AB1157" s="35"/>
      <c r="AC1157" s="35"/>
      <c r="AD1157" s="35"/>
      <c r="AE1157" s="35"/>
      <c r="AF1157" s="35"/>
      <c r="AG1157" s="35"/>
      <c r="AH1157" s="35"/>
      <c r="AI1157" s="35"/>
      <c r="AJ1157" s="35"/>
      <c r="AK1157" s="35"/>
      <c r="AL1157" s="35"/>
      <c r="AM1157" s="35"/>
      <c r="AN1157" s="127"/>
      <c r="AO1157" s="38"/>
      <c r="AP1157" s="39"/>
      <c r="AQ1157" s="39"/>
      <c r="AR1157" s="39"/>
      <c r="AS1157" s="49"/>
      <c r="AT1157" s="253"/>
      <c r="AU1157" s="253"/>
      <c r="AV1157" s="26"/>
      <c r="AW1157" s="26"/>
      <c r="AX1157" s="253" t="s">
        <v>914</v>
      </c>
      <c r="AY1157" s="26">
        <v>1</v>
      </c>
      <c r="AZ1157" s="197">
        <f>IF(AND(K1157&lt;=1570,L1157&gt;=1540),1,0)</f>
        <v>1</v>
      </c>
      <c r="BA1157" s="197">
        <f>IF(AND(K1157&lt;=1608,L1157&gt;=1571),1,0)</f>
        <v>1</v>
      </c>
      <c r="BB1157" s="197">
        <f>IF(AND(K1157&lt;=1621,L1157&gt;=1609),1,0)</f>
        <v>0</v>
      </c>
      <c r="BC1157" s="197">
        <f>IF(AND(K1157&lt;=1648,L1157&gt;=1622),1,0)</f>
        <v>0</v>
      </c>
      <c r="BD1157" s="197">
        <f>IF(AND(K1157&lt;=1680,L1157&gt;=1649),1,0)</f>
        <v>0</v>
      </c>
      <c r="BE1157" s="189">
        <v>0</v>
      </c>
      <c r="BF1157" s="189">
        <v>0</v>
      </c>
      <c r="BG1157" s="189">
        <v>0</v>
      </c>
      <c r="BH1157" s="189">
        <v>0</v>
      </c>
      <c r="BI1157" s="189">
        <v>0</v>
      </c>
    </row>
    <row r="1158" spans="1:61" customFormat="1" ht="15">
      <c r="A1158" s="99" t="s">
        <v>915</v>
      </c>
      <c r="B1158" s="111" t="s">
        <v>4044</v>
      </c>
      <c r="C1158" s="243" t="s">
        <v>916</v>
      </c>
      <c r="D1158" s="243" t="s">
        <v>4162</v>
      </c>
      <c r="E1158" s="247"/>
      <c r="F1158" s="25" t="s">
        <v>43</v>
      </c>
      <c r="G1158" s="26"/>
      <c r="H1158" s="27"/>
      <c r="I1158" s="27">
        <v>1</v>
      </c>
      <c r="J1158" s="29">
        <v>0</v>
      </c>
      <c r="K1158" s="190">
        <f>L1158-18</f>
        <v>1557</v>
      </c>
      <c r="L1158" s="28">
        <v>1575</v>
      </c>
      <c r="M1158" s="240" t="str">
        <f>CONCATENATE(LEFT(K1158,3),"0")</f>
        <v>1550</v>
      </c>
      <c r="N1158" s="240" t="str">
        <f>CONCATENATE(LEFT(L1158,3),"0")</f>
        <v>1570</v>
      </c>
      <c r="O1158" s="30">
        <f>L1158-K1158+1</f>
        <v>19</v>
      </c>
      <c r="P1158" s="27">
        <v>0</v>
      </c>
      <c r="Q1158" s="27">
        <v>0</v>
      </c>
      <c r="R1158" s="28"/>
      <c r="S1158" s="28">
        <v>1624</v>
      </c>
      <c r="T1158" s="35" t="s">
        <v>103</v>
      </c>
      <c r="U1158" s="104">
        <v>51.0167</v>
      </c>
      <c r="V1158" s="124">
        <v>4.4667000000000003</v>
      </c>
      <c r="W1158" s="32">
        <v>1</v>
      </c>
      <c r="X1158" s="33">
        <v>1</v>
      </c>
      <c r="Y1158" s="127">
        <v>0</v>
      </c>
      <c r="Z1158" s="133" t="str">
        <f>CONCATENATE(LEFT(AA1158,3),"0")</f>
        <v>1570</v>
      </c>
      <c r="AA1158" s="35">
        <v>1575</v>
      </c>
      <c r="AB1158" s="35">
        <v>1624</v>
      </c>
      <c r="AC1158" s="35" t="s">
        <v>63</v>
      </c>
      <c r="AD1158" s="35"/>
      <c r="AE1158" s="35"/>
      <c r="AF1158" s="35"/>
      <c r="AG1158" s="35"/>
      <c r="AH1158" s="35"/>
      <c r="AI1158" s="35"/>
      <c r="AJ1158" s="35"/>
      <c r="AK1158" s="35"/>
      <c r="AL1158" s="35"/>
      <c r="AM1158" s="35"/>
      <c r="AN1158" s="252" t="str">
        <f>AC1158</f>
        <v>Antwerp</v>
      </c>
      <c r="AO1158" s="38">
        <v>1</v>
      </c>
      <c r="AP1158" s="39" t="s">
        <v>63</v>
      </c>
      <c r="AQ1158" s="39"/>
      <c r="AR1158" s="39"/>
      <c r="AS1158" s="49"/>
      <c r="AT1158" s="253"/>
      <c r="AU1158" s="253"/>
      <c r="AV1158" s="26"/>
      <c r="AW1158" s="26"/>
      <c r="AX1158" s="253" t="s">
        <v>917</v>
      </c>
      <c r="AY1158" s="26">
        <v>1</v>
      </c>
      <c r="AZ1158" s="197">
        <f>IF(AND(K1158&lt;=1570,L1158&gt;=1540),1,0)</f>
        <v>1</v>
      </c>
      <c r="BA1158" s="197">
        <f>IF(AND(K1158&lt;=1608,L1158&gt;=1571),1,0)</f>
        <v>1</v>
      </c>
      <c r="BB1158" s="197">
        <f>IF(AND(K1158&lt;=1621,L1158&gt;=1609),1,0)</f>
        <v>0</v>
      </c>
      <c r="BC1158" s="197">
        <f>IF(AND(K1158&lt;=1648,L1158&gt;=1622),1,0)</f>
        <v>0</v>
      </c>
      <c r="BD1158" s="197">
        <f>IF(AND(K1158&lt;=1680,L1158&gt;=1649),1,0)</f>
        <v>0</v>
      </c>
      <c r="BE1158" s="189">
        <v>0</v>
      </c>
      <c r="BF1158" s="189">
        <v>1</v>
      </c>
      <c r="BG1158" s="189">
        <v>0</v>
      </c>
      <c r="BH1158" s="189">
        <v>0</v>
      </c>
      <c r="BI1158" s="189">
        <v>0</v>
      </c>
    </row>
    <row r="1159" spans="1:61" customFormat="1" ht="15">
      <c r="A1159" s="99" t="s">
        <v>918</v>
      </c>
      <c r="B1159" s="111" t="s">
        <v>4044</v>
      </c>
      <c r="C1159" s="243" t="s">
        <v>919</v>
      </c>
      <c r="D1159" s="243" t="s">
        <v>4162</v>
      </c>
      <c r="E1159" s="247"/>
      <c r="F1159" s="25" t="s">
        <v>43</v>
      </c>
      <c r="G1159" s="26"/>
      <c r="H1159" s="27"/>
      <c r="I1159" s="27"/>
      <c r="J1159" s="29">
        <v>0</v>
      </c>
      <c r="K1159" s="28">
        <v>1551</v>
      </c>
      <c r="L1159" s="28">
        <v>1591</v>
      </c>
      <c r="M1159" s="240" t="str">
        <f>CONCATENATE(LEFT(K1159,3),"0")</f>
        <v>1550</v>
      </c>
      <c r="N1159" s="240" t="str">
        <f>CONCATENATE(LEFT(L1159,3),"0")</f>
        <v>1590</v>
      </c>
      <c r="O1159" s="30">
        <f>L1159-K1159+1</f>
        <v>41</v>
      </c>
      <c r="P1159" s="27">
        <v>0</v>
      </c>
      <c r="Q1159" s="27">
        <v>0</v>
      </c>
      <c r="R1159" s="28"/>
      <c r="S1159" s="28">
        <v>1591</v>
      </c>
      <c r="T1159" s="35" t="s">
        <v>103</v>
      </c>
      <c r="U1159" s="104">
        <v>51.0167</v>
      </c>
      <c r="V1159" s="124">
        <v>4.4667000000000003</v>
      </c>
      <c r="W1159" s="32">
        <v>0</v>
      </c>
      <c r="X1159" s="33">
        <v>0</v>
      </c>
      <c r="Y1159" s="127">
        <v>0</v>
      </c>
      <c r="Z1159" s="133"/>
      <c r="AA1159" s="35"/>
      <c r="AB1159" s="35"/>
      <c r="AC1159" s="35"/>
      <c r="AD1159" s="35"/>
      <c r="AE1159" s="35"/>
      <c r="AF1159" s="35"/>
      <c r="AG1159" s="35"/>
      <c r="AH1159" s="35"/>
      <c r="AI1159" s="35"/>
      <c r="AJ1159" s="35"/>
      <c r="AK1159" s="35"/>
      <c r="AL1159" s="35"/>
      <c r="AM1159" s="35"/>
      <c r="AN1159" s="127"/>
      <c r="AO1159" s="38"/>
      <c r="AP1159" s="39"/>
      <c r="AQ1159" s="39"/>
      <c r="AR1159" s="39"/>
      <c r="AS1159" s="49"/>
      <c r="AT1159" s="253"/>
      <c r="AU1159" s="253"/>
      <c r="AV1159" s="26"/>
      <c r="AW1159" s="26"/>
      <c r="AX1159" s="253" t="s">
        <v>920</v>
      </c>
      <c r="AY1159" s="26">
        <v>1</v>
      </c>
      <c r="AZ1159" s="197">
        <f>IF(AND(K1159&lt;=1570,L1159&gt;=1540),1,0)</f>
        <v>1</v>
      </c>
      <c r="BA1159" s="197">
        <f>IF(AND(K1159&lt;=1608,L1159&gt;=1571),1,0)</f>
        <v>1</v>
      </c>
      <c r="BB1159" s="197">
        <f>IF(AND(K1159&lt;=1621,L1159&gt;=1609),1,0)</f>
        <v>0</v>
      </c>
      <c r="BC1159" s="197">
        <f>IF(AND(K1159&lt;=1648,L1159&gt;=1622),1,0)</f>
        <v>0</v>
      </c>
      <c r="BD1159" s="197">
        <f>IF(AND(K1159&lt;=1680,L1159&gt;=1649),1,0)</f>
        <v>0</v>
      </c>
      <c r="BE1159" s="189">
        <v>0</v>
      </c>
      <c r="BF1159" s="189">
        <v>0</v>
      </c>
      <c r="BG1159" s="189">
        <v>0</v>
      </c>
      <c r="BH1159" s="189">
        <v>0</v>
      </c>
      <c r="BI1159" s="189">
        <v>0</v>
      </c>
    </row>
    <row r="1160" spans="1:61" customFormat="1" ht="15">
      <c r="A1160" s="99" t="s">
        <v>921</v>
      </c>
      <c r="B1160" s="111" t="s">
        <v>4044</v>
      </c>
      <c r="C1160" s="243" t="s">
        <v>922</v>
      </c>
      <c r="D1160" s="243" t="s">
        <v>4162</v>
      </c>
      <c r="E1160" s="247"/>
      <c r="F1160" s="25" t="s">
        <v>43</v>
      </c>
      <c r="G1160" s="26"/>
      <c r="H1160" s="27"/>
      <c r="I1160" s="27"/>
      <c r="J1160" s="29">
        <v>0</v>
      </c>
      <c r="K1160" s="28">
        <v>1504</v>
      </c>
      <c r="L1160" s="28">
        <v>1533</v>
      </c>
      <c r="M1160" s="240" t="str">
        <f>CONCATENATE(LEFT(K1160,3),"0")</f>
        <v>1500</v>
      </c>
      <c r="N1160" s="240" t="str">
        <f>CONCATENATE(LEFT(L1160,3),"0")</f>
        <v>1530</v>
      </c>
      <c r="O1160" s="30">
        <f>L1160-K1160+1</f>
        <v>30</v>
      </c>
      <c r="P1160" s="27">
        <v>0</v>
      </c>
      <c r="Q1160" s="27">
        <v>0</v>
      </c>
      <c r="R1160" s="28">
        <v>1475</v>
      </c>
      <c r="S1160" s="28">
        <v>1533</v>
      </c>
      <c r="T1160" s="35" t="s">
        <v>103</v>
      </c>
      <c r="U1160" s="104">
        <v>51.0167</v>
      </c>
      <c r="V1160" s="124">
        <v>4.4667000000000003</v>
      </c>
      <c r="W1160" s="32">
        <v>0</v>
      </c>
      <c r="X1160" s="33">
        <v>0</v>
      </c>
      <c r="Y1160" s="127">
        <v>0</v>
      </c>
      <c r="Z1160" s="133"/>
      <c r="AA1160" s="35"/>
      <c r="AB1160" s="35"/>
      <c r="AC1160" s="35"/>
      <c r="AD1160" s="35"/>
      <c r="AE1160" s="35"/>
      <c r="AF1160" s="35"/>
      <c r="AG1160" s="35"/>
      <c r="AH1160" s="35"/>
      <c r="AI1160" s="35"/>
      <c r="AJ1160" s="35"/>
      <c r="AK1160" s="35"/>
      <c r="AL1160" s="35"/>
      <c r="AM1160" s="35"/>
      <c r="AN1160" s="127"/>
      <c r="AO1160" s="38"/>
      <c r="AP1160" s="39"/>
      <c r="AQ1160" s="39"/>
      <c r="AR1160" s="39"/>
      <c r="AS1160" s="49"/>
      <c r="AT1160" s="253"/>
      <c r="AU1160" s="253"/>
      <c r="AV1160" s="26"/>
      <c r="AW1160" s="26"/>
      <c r="AX1160" s="253" t="s">
        <v>923</v>
      </c>
      <c r="AY1160" s="26">
        <v>1</v>
      </c>
      <c r="AZ1160" s="197">
        <f>IF(AND(K1160&lt;=1570,L1160&gt;=1540),1,0)</f>
        <v>0</v>
      </c>
      <c r="BA1160" s="197">
        <f>IF(AND(K1160&lt;=1608,L1160&gt;=1571),1,0)</f>
        <v>0</v>
      </c>
      <c r="BB1160" s="197">
        <f>IF(AND(K1160&lt;=1621,L1160&gt;=1609),1,0)</f>
        <v>0</v>
      </c>
      <c r="BC1160" s="197">
        <f>IF(AND(K1160&lt;=1648,L1160&gt;=1622),1,0)</f>
        <v>0</v>
      </c>
      <c r="BD1160" s="197">
        <f>IF(AND(K1160&lt;=1680,L1160&gt;=1649),1,0)</f>
        <v>0</v>
      </c>
      <c r="BE1160" s="189">
        <v>0</v>
      </c>
      <c r="BF1160" s="189">
        <v>0</v>
      </c>
      <c r="BG1160" s="189">
        <v>0</v>
      </c>
      <c r="BH1160" s="189">
        <v>0</v>
      </c>
      <c r="BI1160" s="189">
        <v>0</v>
      </c>
    </row>
    <row r="1161" spans="1:61" customFormat="1" ht="15">
      <c r="A1161" s="99" t="s">
        <v>924</v>
      </c>
      <c r="B1161" s="111" t="s">
        <v>4045</v>
      </c>
      <c r="C1161" s="243" t="s">
        <v>925</v>
      </c>
      <c r="D1161" s="243" t="s">
        <v>4162</v>
      </c>
      <c r="E1161" s="247"/>
      <c r="F1161" s="25" t="s">
        <v>43</v>
      </c>
      <c r="G1161" s="26"/>
      <c r="H1161" s="27"/>
      <c r="I1161" s="27"/>
      <c r="J1161" s="29">
        <v>0</v>
      </c>
      <c r="K1161" s="28">
        <v>1441</v>
      </c>
      <c r="L1161" s="28">
        <v>1447</v>
      </c>
      <c r="M1161" s="240" t="str">
        <f>CONCATENATE(LEFT(K1161,3),"0")</f>
        <v>1440</v>
      </c>
      <c r="N1161" s="240" t="str">
        <f>CONCATENATE(LEFT(L1161,3),"0")</f>
        <v>1440</v>
      </c>
      <c r="O1161" s="30">
        <f>L1161-K1161+1</f>
        <v>7</v>
      </c>
      <c r="P1161" s="27">
        <v>0</v>
      </c>
      <c r="Q1161" s="27">
        <v>0</v>
      </c>
      <c r="R1161" s="28"/>
      <c r="S1161" s="28"/>
      <c r="T1161" s="35" t="s">
        <v>103</v>
      </c>
      <c r="U1161" s="104">
        <v>51.0167</v>
      </c>
      <c r="V1161" s="124">
        <v>4.4667000000000003</v>
      </c>
      <c r="W1161" s="32">
        <v>0</v>
      </c>
      <c r="X1161" s="33">
        <v>0</v>
      </c>
      <c r="Y1161" s="127">
        <v>0</v>
      </c>
      <c r="Z1161" s="133"/>
      <c r="AA1161" s="35"/>
      <c r="AB1161" s="35"/>
      <c r="AC1161" s="35"/>
      <c r="AD1161" s="35"/>
      <c r="AE1161" s="35"/>
      <c r="AF1161" s="35"/>
      <c r="AG1161" s="35"/>
      <c r="AH1161" s="35"/>
      <c r="AI1161" s="35"/>
      <c r="AJ1161" s="35"/>
      <c r="AK1161" s="35"/>
      <c r="AL1161" s="35"/>
      <c r="AM1161" s="35"/>
      <c r="AN1161" s="127"/>
      <c r="AO1161" s="38"/>
      <c r="AP1161" s="39"/>
      <c r="AQ1161" s="39"/>
      <c r="AR1161" s="39"/>
      <c r="AS1161" s="49"/>
      <c r="AT1161" s="253"/>
      <c r="AU1161" s="253"/>
      <c r="AV1161" s="26"/>
      <c r="AW1161" s="26"/>
      <c r="AX1161" s="253"/>
      <c r="AY1161" s="26">
        <v>1</v>
      </c>
      <c r="AZ1161" s="197">
        <f>IF(AND(K1161&lt;=1570,L1161&gt;=1540),1,0)</f>
        <v>0</v>
      </c>
      <c r="BA1161" s="197">
        <f>IF(AND(K1161&lt;=1608,L1161&gt;=1571),1,0)</f>
        <v>0</v>
      </c>
      <c r="BB1161" s="197">
        <f>IF(AND(K1161&lt;=1621,L1161&gt;=1609),1,0)</f>
        <v>0</v>
      </c>
      <c r="BC1161" s="197">
        <f>IF(AND(K1161&lt;=1648,L1161&gt;=1622),1,0)</f>
        <v>0</v>
      </c>
      <c r="BD1161" s="197">
        <f>IF(AND(K1161&lt;=1680,L1161&gt;=1649),1,0)</f>
        <v>0</v>
      </c>
      <c r="BE1161" s="189">
        <v>0</v>
      </c>
      <c r="BF1161" s="189">
        <v>0</v>
      </c>
      <c r="BG1161" s="189">
        <v>0</v>
      </c>
      <c r="BH1161" s="189">
        <v>0</v>
      </c>
      <c r="BI1161" s="189">
        <v>0</v>
      </c>
    </row>
    <row r="1162" spans="1:61" customFormat="1" ht="15">
      <c r="A1162" s="99" t="s">
        <v>926</v>
      </c>
      <c r="B1162" s="111" t="s">
        <v>4046</v>
      </c>
      <c r="C1162" s="243" t="s">
        <v>927</v>
      </c>
      <c r="D1162" s="243" t="s">
        <v>4162</v>
      </c>
      <c r="E1162" s="247"/>
      <c r="F1162" s="25" t="s">
        <v>43</v>
      </c>
      <c r="G1162" s="26"/>
      <c r="H1162" s="27"/>
      <c r="I1162" s="27"/>
      <c r="J1162" s="29">
        <v>0</v>
      </c>
      <c r="K1162" s="27">
        <v>1549</v>
      </c>
      <c r="L1162" s="28">
        <v>1553</v>
      </c>
      <c r="M1162" s="240" t="str">
        <f>CONCATENATE(LEFT(K1162,3),"0")</f>
        <v>1540</v>
      </c>
      <c r="N1162" s="240" t="str">
        <f>CONCATENATE(LEFT(L1162,3),"0")</f>
        <v>1550</v>
      </c>
      <c r="O1162" s="30">
        <f>L1162-K1162+1</f>
        <v>5</v>
      </c>
      <c r="P1162" s="27">
        <v>0</v>
      </c>
      <c r="Q1162" s="27">
        <v>0</v>
      </c>
      <c r="R1162" s="28">
        <v>1527</v>
      </c>
      <c r="S1162" s="28"/>
      <c r="T1162" s="35" t="s">
        <v>103</v>
      </c>
      <c r="U1162" s="104">
        <v>51.0167</v>
      </c>
      <c r="V1162" s="124">
        <v>4.4667000000000003</v>
      </c>
      <c r="W1162" s="32">
        <v>0</v>
      </c>
      <c r="X1162" s="33">
        <v>1</v>
      </c>
      <c r="Y1162" s="127">
        <v>0</v>
      </c>
      <c r="Z1162" s="133" t="str">
        <f>CONCATENATE(LEFT(AA1162,3),"0")</f>
        <v>1540</v>
      </c>
      <c r="AA1162" s="35">
        <v>1549</v>
      </c>
      <c r="AB1162" s="35">
        <v>1549</v>
      </c>
      <c r="AC1162" s="35" t="s">
        <v>60</v>
      </c>
      <c r="AD1162" s="35">
        <v>1549</v>
      </c>
      <c r="AE1162" s="35">
        <v>1553</v>
      </c>
      <c r="AF1162" s="35" t="s">
        <v>928</v>
      </c>
      <c r="AG1162" s="35"/>
      <c r="AH1162" s="35"/>
      <c r="AI1162" s="35"/>
      <c r="AJ1162" s="35"/>
      <c r="AK1162" s="35"/>
      <c r="AL1162" s="35"/>
      <c r="AM1162" s="35"/>
      <c r="AN1162" s="252" t="str">
        <f>AF1162</f>
        <v xml:space="preserve">Mechelen </v>
      </c>
      <c r="AO1162" s="38"/>
      <c r="AP1162" s="39"/>
      <c r="AQ1162" s="39"/>
      <c r="AR1162" s="39"/>
      <c r="AS1162" s="49"/>
      <c r="AT1162" s="253"/>
      <c r="AU1162" s="253"/>
      <c r="AV1162" s="26"/>
      <c r="AW1162" s="26"/>
      <c r="AX1162" s="253"/>
      <c r="AY1162" s="26">
        <v>1</v>
      </c>
      <c r="AZ1162" s="197">
        <f>IF(AND(K1162&lt;=1570,L1162&gt;=1540),1,0)</f>
        <v>1</v>
      </c>
      <c r="BA1162" s="197">
        <f>IF(AND(K1162&lt;=1608,L1162&gt;=1571),1,0)</f>
        <v>0</v>
      </c>
      <c r="BB1162" s="197">
        <f>IF(AND(K1162&lt;=1621,L1162&gt;=1609),1,0)</f>
        <v>0</v>
      </c>
      <c r="BC1162" s="197">
        <f>IF(AND(K1162&lt;=1648,L1162&gt;=1622),1,0)</f>
        <v>0</v>
      </c>
      <c r="BD1162" s="197">
        <f>IF(AND(K1162&lt;=1680,L1162&gt;=1649),1,0)</f>
        <v>0</v>
      </c>
      <c r="BE1162" s="189">
        <v>1</v>
      </c>
      <c r="BF1162" s="189">
        <v>0</v>
      </c>
      <c r="BG1162" s="189">
        <v>0</v>
      </c>
      <c r="BH1162" s="189">
        <v>0</v>
      </c>
      <c r="BI1162" s="189">
        <v>0</v>
      </c>
    </row>
    <row r="1163" spans="1:61" customFormat="1" ht="15">
      <c r="A1163" s="99" t="s">
        <v>929</v>
      </c>
      <c r="B1163" s="111" t="s">
        <v>4047</v>
      </c>
      <c r="C1163" s="243" t="s">
        <v>930</v>
      </c>
      <c r="D1163" s="243" t="s">
        <v>4162</v>
      </c>
      <c r="E1163" s="247">
        <v>1</v>
      </c>
      <c r="F1163" s="25" t="s">
        <v>43</v>
      </c>
      <c r="G1163" s="26"/>
      <c r="H1163" s="27"/>
      <c r="I1163" s="27"/>
      <c r="J1163" s="29">
        <v>1</v>
      </c>
      <c r="K1163" s="30">
        <v>1607</v>
      </c>
      <c r="L1163" s="28">
        <v>1613</v>
      </c>
      <c r="M1163" s="240" t="str">
        <f>CONCATENATE(LEFT(K1163,3),"0")</f>
        <v>1600</v>
      </c>
      <c r="N1163" s="240" t="str">
        <f>CONCATENATE(LEFT(L1163,3),"0")</f>
        <v>1610</v>
      </c>
      <c r="O1163" s="30">
        <f>L1163-K1163+1</f>
        <v>7</v>
      </c>
      <c r="P1163" s="27">
        <v>0</v>
      </c>
      <c r="Q1163" s="27">
        <v>0</v>
      </c>
      <c r="R1163" s="28"/>
      <c r="S1163" s="28"/>
      <c r="T1163" s="35" t="s">
        <v>103</v>
      </c>
      <c r="U1163" s="104">
        <v>51.0167</v>
      </c>
      <c r="V1163" s="124">
        <v>4.4667000000000003</v>
      </c>
      <c r="W1163" s="32">
        <v>0</v>
      </c>
      <c r="X1163" s="33">
        <v>0</v>
      </c>
      <c r="Y1163" s="127">
        <v>0</v>
      </c>
      <c r="Z1163" s="133"/>
      <c r="AA1163" s="35"/>
      <c r="AB1163" s="35"/>
      <c r="AC1163" s="35"/>
      <c r="AD1163" s="35"/>
      <c r="AE1163" s="35"/>
      <c r="AF1163" s="35"/>
      <c r="AG1163" s="35"/>
      <c r="AH1163" s="35"/>
      <c r="AI1163" s="35"/>
      <c r="AJ1163" s="35"/>
      <c r="AK1163" s="35"/>
      <c r="AL1163" s="35"/>
      <c r="AM1163" s="35"/>
      <c r="AN1163" s="127"/>
      <c r="AO1163" s="38"/>
      <c r="AP1163" s="39"/>
      <c r="AQ1163" s="39"/>
      <c r="AR1163" s="39"/>
      <c r="AS1163" s="49"/>
      <c r="AT1163" s="253"/>
      <c r="AU1163" s="253"/>
      <c r="AV1163" s="26"/>
      <c r="AW1163" s="26"/>
      <c r="AX1163" s="253" t="s">
        <v>40</v>
      </c>
      <c r="AY1163" s="26">
        <v>1</v>
      </c>
      <c r="AZ1163" s="197">
        <f>IF(AND(K1163&lt;=1570,L1163&gt;=1540),1,0)</f>
        <v>0</v>
      </c>
      <c r="BA1163" s="197">
        <f>IF(AND(K1163&lt;=1608,L1163&gt;=1571),1,0)</f>
        <v>1</v>
      </c>
      <c r="BB1163" s="197">
        <f>IF(AND(K1163&lt;=1621,L1163&gt;=1609),1,0)</f>
        <v>1</v>
      </c>
      <c r="BC1163" s="197">
        <f>IF(AND(K1163&lt;=1648,L1163&gt;=1622),1,0)</f>
        <v>0</v>
      </c>
      <c r="BD1163" s="197">
        <f>IF(AND(K1163&lt;=1680,L1163&gt;=1649),1,0)</f>
        <v>0</v>
      </c>
      <c r="BE1163" s="189">
        <v>0</v>
      </c>
      <c r="BF1163" s="189">
        <v>0</v>
      </c>
      <c r="BG1163" s="189">
        <v>0</v>
      </c>
      <c r="BH1163" s="189">
        <v>0</v>
      </c>
      <c r="BI1163" s="189">
        <v>0</v>
      </c>
    </row>
    <row r="1164" spans="1:61" customFormat="1" ht="15">
      <c r="A1164" s="99" t="s">
        <v>931</v>
      </c>
      <c r="B1164" s="111" t="s">
        <v>4048</v>
      </c>
      <c r="C1164" s="243" t="s">
        <v>932</v>
      </c>
      <c r="D1164" s="243" t="s">
        <v>4162</v>
      </c>
      <c r="E1164" s="247"/>
      <c r="F1164" s="25" t="s">
        <v>43</v>
      </c>
      <c r="G1164" s="26"/>
      <c r="H1164" s="27"/>
      <c r="I1164" s="27"/>
      <c r="J1164" s="29">
        <v>0</v>
      </c>
      <c r="K1164" s="190">
        <f>L1164-18</f>
        <v>1564</v>
      </c>
      <c r="L1164" s="28">
        <v>1582</v>
      </c>
      <c r="M1164" s="240" t="str">
        <f>CONCATENATE(LEFT(K1164,3),"0")</f>
        <v>1560</v>
      </c>
      <c r="N1164" s="240" t="str">
        <f>CONCATENATE(LEFT(L1164,3),"0")</f>
        <v>1580</v>
      </c>
      <c r="O1164" s="30">
        <f>L1164-K1164+1</f>
        <v>19</v>
      </c>
      <c r="P1164" s="27">
        <v>0</v>
      </c>
      <c r="Q1164" s="27">
        <v>0</v>
      </c>
      <c r="R1164" s="28"/>
      <c r="S1164" s="28"/>
      <c r="T1164" s="35" t="s">
        <v>103</v>
      </c>
      <c r="U1164" s="104">
        <v>51.0167</v>
      </c>
      <c r="V1164" s="124">
        <v>4.4667000000000003</v>
      </c>
      <c r="W1164" s="32">
        <v>1</v>
      </c>
      <c r="X1164" s="33">
        <v>1</v>
      </c>
      <c r="Y1164" s="127">
        <v>0</v>
      </c>
      <c r="Z1164" s="133" t="str">
        <f>CONCATENATE(LEFT(AA1164,3),"0")</f>
        <v>1580</v>
      </c>
      <c r="AA1164" s="35">
        <v>1582</v>
      </c>
      <c r="AB1164" s="35">
        <v>1591</v>
      </c>
      <c r="AC1164" s="35" t="s">
        <v>191</v>
      </c>
      <c r="AD1164" s="35">
        <v>1591</v>
      </c>
      <c r="AE1164" s="35">
        <v>1594</v>
      </c>
      <c r="AF1164" s="35" t="s">
        <v>51</v>
      </c>
      <c r="AG1164" s="35"/>
      <c r="AH1164" s="35"/>
      <c r="AI1164" s="35"/>
      <c r="AJ1164" s="35"/>
      <c r="AK1164" s="35"/>
      <c r="AL1164" s="35"/>
      <c r="AM1164" s="35"/>
      <c r="AN1164" s="252" t="str">
        <f>AF1164</f>
        <v>Amsterdam</v>
      </c>
      <c r="AO1164" s="38"/>
      <c r="AP1164" s="39"/>
      <c r="AQ1164" s="39"/>
      <c r="AR1164" s="39"/>
      <c r="AS1164" s="49"/>
      <c r="AT1164" s="253"/>
      <c r="AU1164" s="253"/>
      <c r="AV1164" s="26"/>
      <c r="AW1164" s="26"/>
      <c r="AX1164" s="253"/>
      <c r="AY1164" s="26">
        <v>1</v>
      </c>
      <c r="AZ1164" s="197">
        <f>IF(AND(K1164&lt;=1570,L1164&gt;=1540),1,0)</f>
        <v>1</v>
      </c>
      <c r="BA1164" s="197">
        <f>IF(AND(K1164&lt;=1608,L1164&gt;=1571),1,0)</f>
        <v>1</v>
      </c>
      <c r="BB1164" s="197">
        <f>IF(AND(K1164&lt;=1621,L1164&gt;=1609),1,0)</f>
        <v>0</v>
      </c>
      <c r="BC1164" s="197">
        <f>IF(AND(K1164&lt;=1648,L1164&gt;=1622),1,0)</f>
        <v>0</v>
      </c>
      <c r="BD1164" s="197">
        <f>IF(AND(K1164&lt;=1680,L1164&gt;=1649),1,0)</f>
        <v>0</v>
      </c>
      <c r="BE1164" s="189">
        <v>0</v>
      </c>
      <c r="BF1164" s="189">
        <v>1</v>
      </c>
      <c r="BG1164" s="189">
        <v>0</v>
      </c>
      <c r="BH1164" s="189">
        <v>0</v>
      </c>
      <c r="BI1164" s="189">
        <v>0</v>
      </c>
    </row>
    <row r="1165" spans="1:61" customFormat="1" ht="15">
      <c r="A1165" s="99" t="s">
        <v>933</v>
      </c>
      <c r="B1165" s="111" t="s">
        <v>2833</v>
      </c>
      <c r="C1165" s="243" t="s">
        <v>934</v>
      </c>
      <c r="D1165" s="243" t="s">
        <v>4162</v>
      </c>
      <c r="E1165" s="247"/>
      <c r="F1165" s="25" t="s">
        <v>43</v>
      </c>
      <c r="G1165" s="26"/>
      <c r="H1165" s="27"/>
      <c r="I1165" s="27"/>
      <c r="J1165" s="29">
        <v>0</v>
      </c>
      <c r="K1165" s="28"/>
      <c r="L1165" s="28"/>
      <c r="M1165" s="240"/>
      <c r="N1165" s="240"/>
      <c r="O1165" s="30"/>
      <c r="P1165" s="27">
        <v>0</v>
      </c>
      <c r="Q1165" s="27">
        <v>0</v>
      </c>
      <c r="R1165" s="28"/>
      <c r="S1165" s="28"/>
      <c r="T1165" s="35" t="s">
        <v>103</v>
      </c>
      <c r="U1165" s="104">
        <v>51.0167</v>
      </c>
      <c r="V1165" s="124">
        <v>4.4667000000000003</v>
      </c>
      <c r="W1165" s="32">
        <v>0</v>
      </c>
      <c r="X1165" s="33">
        <v>1</v>
      </c>
      <c r="Y1165" s="127">
        <v>0</v>
      </c>
      <c r="Z1165" s="133">
        <v>1600</v>
      </c>
      <c r="AA1165" s="35"/>
      <c r="AB1165" s="35">
        <v>1601</v>
      </c>
      <c r="AC1165" s="35" t="s">
        <v>69</v>
      </c>
      <c r="AD1165" s="35"/>
      <c r="AE1165" s="35"/>
      <c r="AF1165" s="35"/>
      <c r="AG1165" s="35"/>
      <c r="AH1165" s="35"/>
      <c r="AI1165" s="35"/>
      <c r="AJ1165" s="35"/>
      <c r="AK1165" s="35"/>
      <c r="AL1165" s="35"/>
      <c r="AM1165" s="35"/>
      <c r="AN1165" s="252" t="str">
        <f>AC1165</f>
        <v>Delft</v>
      </c>
      <c r="AO1165" s="38"/>
      <c r="AP1165" s="39"/>
      <c r="AQ1165" s="39"/>
      <c r="AR1165" s="39"/>
      <c r="AS1165" s="49"/>
      <c r="AT1165" s="253"/>
      <c r="AU1165" s="253"/>
      <c r="AV1165" s="26"/>
      <c r="AW1165" s="26"/>
      <c r="AX1165" s="253" t="s">
        <v>339</v>
      </c>
      <c r="AY1165" s="26">
        <v>1</v>
      </c>
      <c r="AZ1165" s="197">
        <f>IF(AND(K1165&lt;=1570,L1165&gt;=1540),1,0)</f>
        <v>0</v>
      </c>
      <c r="BA1165" s="197">
        <f>IF(AND(K1165&lt;=1608,L1165&gt;=1571),1,0)</f>
        <v>0</v>
      </c>
      <c r="BB1165" s="197">
        <f>IF(AND(K1165&lt;=1621,L1165&gt;=1609),1,0)</f>
        <v>0</v>
      </c>
      <c r="BC1165" s="197">
        <f>IF(AND(K1165&lt;=1648,L1165&gt;=1622),1,0)</f>
        <v>0</v>
      </c>
      <c r="BD1165" s="197">
        <f>IF(AND(K1165&lt;=1680,L1165&gt;=1649),1,0)</f>
        <v>0</v>
      </c>
      <c r="BE1165" s="189">
        <v>0</v>
      </c>
      <c r="BF1165" s="189">
        <v>0</v>
      </c>
      <c r="BG1165" s="189">
        <v>0</v>
      </c>
      <c r="BH1165" s="189">
        <v>0</v>
      </c>
      <c r="BI1165" s="189">
        <v>0</v>
      </c>
    </row>
    <row r="1166" spans="1:61" customFormat="1" ht="15">
      <c r="A1166" s="99" t="s">
        <v>935</v>
      </c>
      <c r="B1166" s="111" t="s">
        <v>2833</v>
      </c>
      <c r="C1166" s="243" t="s">
        <v>936</v>
      </c>
      <c r="D1166" s="243" t="s">
        <v>4162</v>
      </c>
      <c r="E1166" s="247">
        <v>1</v>
      </c>
      <c r="F1166" s="25" t="s">
        <v>43</v>
      </c>
      <c r="G1166" s="26"/>
      <c r="H1166" s="27"/>
      <c r="I1166" s="27"/>
      <c r="J1166" s="29">
        <v>1</v>
      </c>
      <c r="K1166" s="30">
        <v>1628</v>
      </c>
      <c r="L1166" s="28">
        <v>1634</v>
      </c>
      <c r="M1166" s="240" t="str">
        <f>CONCATENATE(LEFT(K1166,3),"0")</f>
        <v>1620</v>
      </c>
      <c r="N1166" s="240" t="str">
        <f>CONCATENATE(LEFT(L1166,3),"0")</f>
        <v>1630</v>
      </c>
      <c r="O1166" s="30">
        <f>L1166-K1166+1</f>
        <v>7</v>
      </c>
      <c r="P1166" s="27">
        <v>0</v>
      </c>
      <c r="Q1166" s="27">
        <v>0</v>
      </c>
      <c r="R1166" s="28"/>
      <c r="S1166" s="28"/>
      <c r="T1166" s="35" t="s">
        <v>103</v>
      </c>
      <c r="U1166" s="104">
        <v>51.0167</v>
      </c>
      <c r="V1166" s="124">
        <v>4.4667000000000003</v>
      </c>
      <c r="W1166" s="32">
        <v>0</v>
      </c>
      <c r="X1166" s="33">
        <v>0</v>
      </c>
      <c r="Y1166" s="127">
        <v>0</v>
      </c>
      <c r="Z1166" s="133"/>
      <c r="AA1166" s="35"/>
      <c r="AB1166" s="35"/>
      <c r="AC1166" s="35"/>
      <c r="AD1166" s="35"/>
      <c r="AE1166" s="35"/>
      <c r="AF1166" s="35"/>
      <c r="AG1166" s="35"/>
      <c r="AH1166" s="35"/>
      <c r="AI1166" s="35"/>
      <c r="AJ1166" s="35"/>
      <c r="AK1166" s="35"/>
      <c r="AL1166" s="35"/>
      <c r="AM1166" s="35"/>
      <c r="AN1166" s="127"/>
      <c r="AO1166" s="38"/>
      <c r="AP1166" s="39"/>
      <c r="AQ1166" s="39"/>
      <c r="AR1166" s="39"/>
      <c r="AS1166" s="49"/>
      <c r="AT1166" s="253"/>
      <c r="AU1166" s="253"/>
      <c r="AV1166" s="26"/>
      <c r="AW1166" s="26"/>
      <c r="AX1166" s="253" t="s">
        <v>40</v>
      </c>
      <c r="AY1166" s="26">
        <v>1</v>
      </c>
      <c r="AZ1166" s="197">
        <f>IF(AND(K1166&lt;=1570,L1166&gt;=1540),1,0)</f>
        <v>0</v>
      </c>
      <c r="BA1166" s="197">
        <f>IF(AND(K1166&lt;=1608,L1166&gt;=1571),1,0)</f>
        <v>0</v>
      </c>
      <c r="BB1166" s="197">
        <f>IF(AND(K1166&lt;=1621,L1166&gt;=1609),1,0)</f>
        <v>0</v>
      </c>
      <c r="BC1166" s="197">
        <f>IF(AND(K1166&lt;=1648,L1166&gt;=1622),1,0)</f>
        <v>1</v>
      </c>
      <c r="BD1166" s="197">
        <f>IF(AND(K1166&lt;=1680,L1166&gt;=1649),1,0)</f>
        <v>0</v>
      </c>
      <c r="BE1166" s="189">
        <v>0</v>
      </c>
      <c r="BF1166" s="189">
        <v>0</v>
      </c>
      <c r="BG1166" s="189">
        <v>0</v>
      </c>
      <c r="BH1166" s="189">
        <v>0</v>
      </c>
      <c r="BI1166" s="189">
        <v>0</v>
      </c>
    </row>
    <row r="1167" spans="1:61" customFormat="1" ht="15">
      <c r="A1167" s="99" t="s">
        <v>937</v>
      </c>
      <c r="B1167" s="111" t="s">
        <v>4049</v>
      </c>
      <c r="C1167" s="243" t="s">
        <v>938</v>
      </c>
      <c r="D1167" s="243" t="s">
        <v>4162</v>
      </c>
      <c r="E1167" s="247"/>
      <c r="F1167" s="25" t="s">
        <v>43</v>
      </c>
      <c r="G1167" s="26"/>
      <c r="H1167" s="27"/>
      <c r="I1167" s="27"/>
      <c r="J1167" s="29">
        <v>0</v>
      </c>
      <c r="K1167" s="190">
        <f>L1167-18</f>
        <v>1585</v>
      </c>
      <c r="L1167" s="28">
        <v>1603</v>
      </c>
      <c r="M1167" s="240" t="str">
        <f>CONCATENATE(LEFT(K1167,3),"0")</f>
        <v>1580</v>
      </c>
      <c r="N1167" s="240" t="str">
        <f>CONCATENATE(LEFT(L1167,3),"0")</f>
        <v>1600</v>
      </c>
      <c r="O1167" s="30">
        <f>L1167-K1167+1</f>
        <v>19</v>
      </c>
      <c r="P1167" s="27">
        <v>0</v>
      </c>
      <c r="Q1167" s="27">
        <v>0</v>
      </c>
      <c r="R1167" s="28"/>
      <c r="S1167" s="28">
        <v>1603</v>
      </c>
      <c r="T1167" s="35" t="s">
        <v>103</v>
      </c>
      <c r="U1167" s="104">
        <v>51.0167</v>
      </c>
      <c r="V1167" s="124">
        <v>4.4667000000000003</v>
      </c>
      <c r="W1167" s="32">
        <v>0</v>
      </c>
      <c r="X1167" s="33">
        <v>0</v>
      </c>
      <c r="Y1167" s="127">
        <v>0</v>
      </c>
      <c r="Z1167" s="133"/>
      <c r="AA1167" s="35"/>
      <c r="AB1167" s="35"/>
      <c r="AC1167" s="35"/>
      <c r="AD1167" s="35"/>
      <c r="AE1167" s="35"/>
      <c r="AF1167" s="35"/>
      <c r="AG1167" s="35"/>
      <c r="AH1167" s="35"/>
      <c r="AI1167" s="35"/>
      <c r="AJ1167" s="35"/>
      <c r="AK1167" s="35"/>
      <c r="AL1167" s="35"/>
      <c r="AM1167" s="35"/>
      <c r="AN1167" s="127"/>
      <c r="AO1167" s="38"/>
      <c r="AP1167" s="39"/>
      <c r="AQ1167" s="39"/>
      <c r="AR1167" s="39"/>
      <c r="AS1167" s="49"/>
      <c r="AT1167" s="253"/>
      <c r="AU1167" s="253"/>
      <c r="AV1167" s="26"/>
      <c r="AW1167" s="26"/>
      <c r="AX1167" s="253"/>
      <c r="AY1167" s="26">
        <v>1</v>
      </c>
      <c r="AZ1167" s="197">
        <f>IF(AND(K1167&lt;=1570,L1167&gt;=1540),1,0)</f>
        <v>0</v>
      </c>
      <c r="BA1167" s="197">
        <f>IF(AND(K1167&lt;=1608,L1167&gt;=1571),1,0)</f>
        <v>1</v>
      </c>
      <c r="BB1167" s="197">
        <f>IF(AND(K1167&lt;=1621,L1167&gt;=1609),1,0)</f>
        <v>0</v>
      </c>
      <c r="BC1167" s="197">
        <f>IF(AND(K1167&lt;=1648,L1167&gt;=1622),1,0)</f>
        <v>0</v>
      </c>
      <c r="BD1167" s="197">
        <f>IF(AND(K1167&lt;=1680,L1167&gt;=1649),1,0)</f>
        <v>0</v>
      </c>
      <c r="BE1167" s="189">
        <v>0</v>
      </c>
      <c r="BF1167" s="189">
        <v>0</v>
      </c>
      <c r="BG1167" s="189">
        <v>0</v>
      </c>
      <c r="BH1167" s="189">
        <v>0</v>
      </c>
      <c r="BI1167" s="189">
        <v>0</v>
      </c>
    </row>
    <row r="1168" spans="1:61" customFormat="1" ht="15">
      <c r="A1168" s="99" t="s">
        <v>939</v>
      </c>
      <c r="B1168" s="111" t="s">
        <v>4049</v>
      </c>
      <c r="C1168" s="243" t="s">
        <v>940</v>
      </c>
      <c r="D1168" s="243" t="s">
        <v>4162</v>
      </c>
      <c r="E1168" s="247">
        <v>3</v>
      </c>
      <c r="F1168" s="25" t="s">
        <v>43</v>
      </c>
      <c r="G1168" s="51"/>
      <c r="H1168" s="52"/>
      <c r="I1168" s="52"/>
      <c r="J1168" s="29">
        <v>1</v>
      </c>
      <c r="K1168" s="30">
        <v>1601</v>
      </c>
      <c r="L1168" s="28">
        <v>1616</v>
      </c>
      <c r="M1168" s="240" t="str">
        <f>CONCATENATE(LEFT(K1168,3),"0")</f>
        <v>1600</v>
      </c>
      <c r="N1168" s="240" t="str">
        <f>CONCATENATE(LEFT(L1168,3),"0")</f>
        <v>1610</v>
      </c>
      <c r="O1168" s="30">
        <f>L1168-K1168+1</f>
        <v>16</v>
      </c>
      <c r="P1168" s="27">
        <v>0</v>
      </c>
      <c r="Q1168" s="27">
        <v>0</v>
      </c>
      <c r="R1168" s="28"/>
      <c r="S1168" s="28"/>
      <c r="T1168" s="35" t="s">
        <v>103</v>
      </c>
      <c r="U1168" s="104">
        <v>51.0167</v>
      </c>
      <c r="V1168" s="124">
        <v>4.4667000000000003</v>
      </c>
      <c r="W1168" s="32">
        <v>0</v>
      </c>
      <c r="X1168" s="33">
        <v>0</v>
      </c>
      <c r="Y1168" s="127">
        <v>0</v>
      </c>
      <c r="Z1168" s="133"/>
      <c r="AA1168" s="35"/>
      <c r="AB1168" s="35"/>
      <c r="AC1168" s="35"/>
      <c r="AD1168" s="35"/>
      <c r="AE1168" s="35"/>
      <c r="AF1168" s="35"/>
      <c r="AG1168" s="35"/>
      <c r="AH1168" s="35"/>
      <c r="AI1168" s="35"/>
      <c r="AJ1168" s="35"/>
      <c r="AK1168" s="35"/>
      <c r="AL1168" s="35"/>
      <c r="AM1168" s="35"/>
      <c r="AN1168" s="127"/>
      <c r="AO1168" s="38"/>
      <c r="AP1168" s="39"/>
      <c r="AQ1168" s="39"/>
      <c r="AR1168" s="39"/>
      <c r="AS1168" s="49"/>
      <c r="AT1168" s="253"/>
      <c r="AU1168" s="253"/>
      <c r="AV1168" s="26"/>
      <c r="AW1168" s="26"/>
      <c r="AX1168" s="253" t="s">
        <v>40</v>
      </c>
      <c r="AY1168" s="26">
        <v>1</v>
      </c>
      <c r="AZ1168" s="197">
        <f>IF(AND(K1168&lt;=1570,L1168&gt;=1540),1,0)</f>
        <v>0</v>
      </c>
      <c r="BA1168" s="197">
        <f>IF(AND(K1168&lt;=1608,L1168&gt;=1571),1,0)</f>
        <v>1</v>
      </c>
      <c r="BB1168" s="197">
        <f>IF(AND(K1168&lt;=1621,L1168&gt;=1609),1,0)</f>
        <v>1</v>
      </c>
      <c r="BC1168" s="197">
        <f>IF(AND(K1168&lt;=1648,L1168&gt;=1622),1,0)</f>
        <v>0</v>
      </c>
      <c r="BD1168" s="197">
        <f>IF(AND(K1168&lt;=1680,L1168&gt;=1649),1,0)</f>
        <v>0</v>
      </c>
      <c r="BE1168" s="189">
        <v>0</v>
      </c>
      <c r="BF1168" s="189">
        <v>0</v>
      </c>
      <c r="BG1168" s="189">
        <v>0</v>
      </c>
      <c r="BH1168" s="189">
        <v>0</v>
      </c>
      <c r="BI1168" s="189">
        <v>0</v>
      </c>
    </row>
    <row r="1169" spans="1:61" customFormat="1" ht="15">
      <c r="A1169" s="99" t="s">
        <v>941</v>
      </c>
      <c r="B1169" s="111" t="s">
        <v>4050</v>
      </c>
      <c r="C1169" s="243" t="s">
        <v>942</v>
      </c>
      <c r="D1169" s="243" t="s">
        <v>4162</v>
      </c>
      <c r="E1169" s="247"/>
      <c r="F1169" s="25" t="s">
        <v>43</v>
      </c>
      <c r="G1169" s="51"/>
      <c r="H1169" s="52"/>
      <c r="I1169" s="52"/>
      <c r="J1169" s="29">
        <v>0</v>
      </c>
      <c r="K1169" s="28"/>
      <c r="L1169" s="28"/>
      <c r="M1169" s="240"/>
      <c r="N1169" s="240"/>
      <c r="O1169" s="30"/>
      <c r="P1169" s="27">
        <v>0</v>
      </c>
      <c r="Q1169" s="27">
        <v>0</v>
      </c>
      <c r="R1169" s="28"/>
      <c r="S1169" s="28"/>
      <c r="T1169" s="35" t="s">
        <v>103</v>
      </c>
      <c r="U1169" s="104">
        <v>51.0167</v>
      </c>
      <c r="V1169" s="124">
        <v>4.4667000000000003</v>
      </c>
      <c r="W1169" s="32">
        <v>0</v>
      </c>
      <c r="X1169" s="33">
        <v>0</v>
      </c>
      <c r="Y1169" s="127">
        <v>0</v>
      </c>
      <c r="Z1169" s="133"/>
      <c r="AA1169" s="35"/>
      <c r="AB1169" s="35"/>
      <c r="AC1169" s="35"/>
      <c r="AD1169" s="35"/>
      <c r="AE1169" s="35"/>
      <c r="AF1169" s="35"/>
      <c r="AG1169" s="35"/>
      <c r="AH1169" s="35"/>
      <c r="AI1169" s="35"/>
      <c r="AJ1169" s="35"/>
      <c r="AK1169" s="35"/>
      <c r="AL1169" s="35"/>
      <c r="AM1169" s="35"/>
      <c r="AN1169" s="127"/>
      <c r="AO1169" s="38"/>
      <c r="AP1169" s="39"/>
      <c r="AQ1169" s="39"/>
      <c r="AR1169" s="39"/>
      <c r="AS1169" s="49"/>
      <c r="AT1169" s="253"/>
      <c r="AU1169" s="253"/>
      <c r="AV1169" s="26"/>
      <c r="AW1169" s="26"/>
      <c r="AX1169" s="253"/>
      <c r="AY1169" s="26">
        <v>1</v>
      </c>
      <c r="AZ1169" s="197">
        <f>IF(AND(K1169&lt;=1570,L1169&gt;=1540),1,0)</f>
        <v>0</v>
      </c>
      <c r="BA1169" s="197">
        <f>IF(AND(K1169&lt;=1608,L1169&gt;=1571),1,0)</f>
        <v>0</v>
      </c>
      <c r="BB1169" s="197">
        <f>IF(AND(K1169&lt;=1621,L1169&gt;=1609),1,0)</f>
        <v>0</v>
      </c>
      <c r="BC1169" s="197">
        <f>IF(AND(K1169&lt;=1648,L1169&gt;=1622),1,0)</f>
        <v>0</v>
      </c>
      <c r="BD1169" s="197">
        <f>IF(AND(K1169&lt;=1680,L1169&gt;=1649),1,0)</f>
        <v>0</v>
      </c>
      <c r="BE1169" s="189">
        <v>0</v>
      </c>
      <c r="BF1169" s="189">
        <v>0</v>
      </c>
      <c r="BG1169" s="189">
        <v>0</v>
      </c>
      <c r="BH1169" s="189">
        <v>0</v>
      </c>
      <c r="BI1169" s="189">
        <v>0</v>
      </c>
    </row>
    <row r="1170" spans="1:61" customFormat="1" ht="15">
      <c r="A1170" s="99" t="s">
        <v>943</v>
      </c>
      <c r="B1170" s="111" t="s">
        <v>3524</v>
      </c>
      <c r="C1170" s="243" t="s">
        <v>944</v>
      </c>
      <c r="D1170" s="243" t="s">
        <v>4162</v>
      </c>
      <c r="E1170" s="247"/>
      <c r="F1170" s="25" t="s">
        <v>43</v>
      </c>
      <c r="G1170" s="51"/>
      <c r="H1170" s="52"/>
      <c r="I1170" s="52"/>
      <c r="J1170" s="29">
        <v>0</v>
      </c>
      <c r="K1170" s="28">
        <v>1656</v>
      </c>
      <c r="L1170" s="28">
        <v>1690</v>
      </c>
      <c r="M1170" s="240" t="str">
        <f>CONCATENATE(LEFT(K1170,3),"0")</f>
        <v>1650</v>
      </c>
      <c r="N1170" s="240" t="str">
        <f>CONCATENATE(LEFT(L1170,3),"0")</f>
        <v>1690</v>
      </c>
      <c r="O1170" s="30">
        <f>L1170-K1170+1</f>
        <v>35</v>
      </c>
      <c r="P1170" s="27">
        <v>0</v>
      </c>
      <c r="Q1170" s="27">
        <v>0</v>
      </c>
      <c r="R1170" s="28">
        <v>1636</v>
      </c>
      <c r="S1170" s="28">
        <v>1690</v>
      </c>
      <c r="T1170" s="35" t="s">
        <v>103</v>
      </c>
      <c r="U1170" s="104">
        <v>51.0167</v>
      </c>
      <c r="V1170" s="124">
        <v>4.4667000000000003</v>
      </c>
      <c r="W1170" s="32">
        <v>0</v>
      </c>
      <c r="X1170" s="33">
        <v>0</v>
      </c>
      <c r="Y1170" s="127">
        <v>0</v>
      </c>
      <c r="Z1170" s="133"/>
      <c r="AA1170" s="35"/>
      <c r="AB1170" s="35"/>
      <c r="AC1170" s="35"/>
      <c r="AD1170" s="35"/>
      <c r="AE1170" s="35"/>
      <c r="AF1170" s="35"/>
      <c r="AG1170" s="35"/>
      <c r="AH1170" s="35"/>
      <c r="AI1170" s="35"/>
      <c r="AJ1170" s="35"/>
      <c r="AK1170" s="35"/>
      <c r="AL1170" s="35"/>
      <c r="AM1170" s="35"/>
      <c r="AN1170" s="127"/>
      <c r="AO1170" s="38"/>
      <c r="AP1170" s="39"/>
      <c r="AQ1170" s="39"/>
      <c r="AR1170" s="39"/>
      <c r="AS1170" s="49"/>
      <c r="AT1170" s="253"/>
      <c r="AU1170" s="253"/>
      <c r="AV1170" s="26"/>
      <c r="AW1170" s="26"/>
      <c r="AX1170" s="253"/>
      <c r="AY1170" s="26">
        <v>1</v>
      </c>
      <c r="AZ1170" s="197">
        <f>IF(AND(K1170&lt;=1570,L1170&gt;=1540),1,0)</f>
        <v>0</v>
      </c>
      <c r="BA1170" s="197">
        <f>IF(AND(K1170&lt;=1608,L1170&gt;=1571),1,0)</f>
        <v>0</v>
      </c>
      <c r="BB1170" s="197">
        <f>IF(AND(K1170&lt;=1621,L1170&gt;=1609),1,0)</f>
        <v>0</v>
      </c>
      <c r="BC1170" s="197">
        <f>IF(AND(K1170&lt;=1648,L1170&gt;=1622),1,0)</f>
        <v>0</v>
      </c>
      <c r="BD1170" s="197">
        <f>IF(AND(K1170&lt;=1680,L1170&gt;=1649),1,0)</f>
        <v>1</v>
      </c>
      <c r="BE1170" s="189">
        <v>0</v>
      </c>
      <c r="BF1170" s="189">
        <v>0</v>
      </c>
      <c r="BG1170" s="189">
        <v>0</v>
      </c>
      <c r="BH1170" s="189">
        <v>0</v>
      </c>
      <c r="BI1170" s="189">
        <v>0</v>
      </c>
    </row>
    <row r="1171" spans="1:61" customFormat="1" ht="15">
      <c r="A1171" s="99" t="s">
        <v>945</v>
      </c>
      <c r="B1171" s="111" t="s">
        <v>4051</v>
      </c>
      <c r="C1171" s="243" t="s">
        <v>946</v>
      </c>
      <c r="D1171" s="243" t="s">
        <v>4162</v>
      </c>
      <c r="E1171" s="247">
        <v>3</v>
      </c>
      <c r="F1171" s="25" t="s">
        <v>496</v>
      </c>
      <c r="G1171" s="26"/>
      <c r="H1171" s="27"/>
      <c r="I1171" s="27"/>
      <c r="J1171" s="29">
        <v>1</v>
      </c>
      <c r="K1171" s="30">
        <v>1549</v>
      </c>
      <c r="L1171" s="28">
        <v>1565</v>
      </c>
      <c r="M1171" s="240" t="str">
        <f>CONCATENATE(LEFT(K1171,3),"0")</f>
        <v>1540</v>
      </c>
      <c r="N1171" s="240" t="str">
        <f>CONCATENATE(LEFT(L1171,3),"0")</f>
        <v>1560</v>
      </c>
      <c r="O1171" s="30">
        <f>L1171-K1171+1</f>
        <v>17</v>
      </c>
      <c r="P1171" s="27">
        <v>0</v>
      </c>
      <c r="Q1171" s="27">
        <v>0</v>
      </c>
      <c r="R1171" s="28"/>
      <c r="S1171" s="28">
        <v>1567</v>
      </c>
      <c r="T1171" s="35" t="s">
        <v>103</v>
      </c>
      <c r="U1171" s="104">
        <v>51.0167</v>
      </c>
      <c r="V1171" s="124">
        <v>4.4667000000000003</v>
      </c>
      <c r="W1171" s="32">
        <v>0</v>
      </c>
      <c r="X1171" s="33">
        <v>0</v>
      </c>
      <c r="Y1171" s="127">
        <v>0</v>
      </c>
      <c r="Z1171" s="133"/>
      <c r="AA1171" s="35"/>
      <c r="AB1171" s="35"/>
      <c r="AC1171" s="35"/>
      <c r="AD1171" s="35"/>
      <c r="AE1171" s="35"/>
      <c r="AF1171" s="35"/>
      <c r="AG1171" s="35"/>
      <c r="AH1171" s="35"/>
      <c r="AI1171" s="35"/>
      <c r="AJ1171" s="35"/>
      <c r="AK1171" s="35"/>
      <c r="AL1171" s="35"/>
      <c r="AM1171" s="35"/>
      <c r="AN1171" s="127"/>
      <c r="AO1171" s="38"/>
      <c r="AP1171" s="39"/>
      <c r="AQ1171" s="39"/>
      <c r="AR1171" s="39"/>
      <c r="AS1171" s="49"/>
      <c r="AT1171" s="253"/>
      <c r="AU1171" s="253"/>
      <c r="AV1171" s="26"/>
      <c r="AW1171" s="26"/>
      <c r="AX1171" s="253" t="s">
        <v>947</v>
      </c>
      <c r="AY1171" s="26">
        <v>1</v>
      </c>
      <c r="AZ1171" s="197">
        <f>IF(AND(K1171&lt;=1570,L1171&gt;=1540),1,0)</f>
        <v>1</v>
      </c>
      <c r="BA1171" s="197">
        <f>IF(AND(K1171&lt;=1608,L1171&gt;=1571),1,0)</f>
        <v>0</v>
      </c>
      <c r="BB1171" s="197">
        <f>IF(AND(K1171&lt;=1621,L1171&gt;=1609),1,0)</f>
        <v>0</v>
      </c>
      <c r="BC1171" s="197">
        <f>IF(AND(K1171&lt;=1648,L1171&gt;=1622),1,0)</f>
        <v>0</v>
      </c>
      <c r="BD1171" s="197">
        <f>IF(AND(K1171&lt;=1680,L1171&gt;=1649),1,0)</f>
        <v>0</v>
      </c>
      <c r="BE1171" s="189">
        <v>0</v>
      </c>
      <c r="BF1171" s="189">
        <v>0</v>
      </c>
      <c r="BG1171" s="189">
        <v>0</v>
      </c>
      <c r="BH1171" s="189">
        <v>0</v>
      </c>
      <c r="BI1171" s="189">
        <v>0</v>
      </c>
    </row>
    <row r="1172" spans="1:61" customFormat="1" ht="15">
      <c r="A1172" s="99" t="s">
        <v>948</v>
      </c>
      <c r="B1172" s="111" t="s">
        <v>4051</v>
      </c>
      <c r="C1172" s="243" t="s">
        <v>949</v>
      </c>
      <c r="D1172" s="243" t="s">
        <v>4162</v>
      </c>
      <c r="E1172" s="247">
        <v>1</v>
      </c>
      <c r="F1172" s="25" t="s">
        <v>39</v>
      </c>
      <c r="G1172" s="26"/>
      <c r="H1172" s="27"/>
      <c r="I1172" s="27"/>
      <c r="J1172" s="29">
        <v>1</v>
      </c>
      <c r="K1172" s="30">
        <v>1556</v>
      </c>
      <c r="L1172" s="28">
        <v>1562</v>
      </c>
      <c r="M1172" s="240" t="str">
        <f>CONCATENATE(LEFT(K1172,3),"0")</f>
        <v>1550</v>
      </c>
      <c r="N1172" s="240" t="str">
        <f>CONCATENATE(LEFT(L1172,3),"0")</f>
        <v>1560</v>
      </c>
      <c r="O1172" s="30">
        <f>L1172-K1172+1</f>
        <v>7</v>
      </c>
      <c r="P1172" s="27">
        <v>0</v>
      </c>
      <c r="Q1172" s="27">
        <v>0</v>
      </c>
      <c r="R1172" s="28"/>
      <c r="S1172" s="28"/>
      <c r="T1172" s="35" t="s">
        <v>103</v>
      </c>
      <c r="U1172" s="104">
        <v>51.0167</v>
      </c>
      <c r="V1172" s="124">
        <v>4.4667000000000003</v>
      </c>
      <c r="W1172" s="32">
        <v>0</v>
      </c>
      <c r="X1172" s="33">
        <v>0</v>
      </c>
      <c r="Y1172" s="127">
        <v>0</v>
      </c>
      <c r="Z1172" s="133"/>
      <c r="AA1172" s="35"/>
      <c r="AB1172" s="35"/>
      <c r="AC1172" s="35"/>
      <c r="AD1172" s="35"/>
      <c r="AE1172" s="35"/>
      <c r="AF1172" s="35"/>
      <c r="AG1172" s="35"/>
      <c r="AH1172" s="35"/>
      <c r="AI1172" s="35"/>
      <c r="AJ1172" s="35"/>
      <c r="AK1172" s="35"/>
      <c r="AL1172" s="35"/>
      <c r="AM1172" s="35"/>
      <c r="AN1172" s="127"/>
      <c r="AO1172" s="38"/>
      <c r="AP1172" s="39"/>
      <c r="AQ1172" s="39"/>
      <c r="AR1172" s="39"/>
      <c r="AS1172" s="49"/>
      <c r="AT1172" s="253"/>
      <c r="AU1172" s="253"/>
      <c r="AV1172" s="26"/>
      <c r="AW1172" s="26"/>
      <c r="AX1172" s="253" t="s">
        <v>40</v>
      </c>
      <c r="AY1172" s="26">
        <v>1</v>
      </c>
      <c r="AZ1172" s="197">
        <f>IF(AND(K1172&lt;=1570,L1172&gt;=1540),1,0)</f>
        <v>1</v>
      </c>
      <c r="BA1172" s="197">
        <f>IF(AND(K1172&lt;=1608,L1172&gt;=1571),1,0)</f>
        <v>0</v>
      </c>
      <c r="BB1172" s="197">
        <f>IF(AND(K1172&lt;=1621,L1172&gt;=1609),1,0)</f>
        <v>0</v>
      </c>
      <c r="BC1172" s="197">
        <f>IF(AND(K1172&lt;=1648,L1172&gt;=1622),1,0)</f>
        <v>0</v>
      </c>
      <c r="BD1172" s="197">
        <f>IF(AND(K1172&lt;=1680,L1172&gt;=1649),1,0)</f>
        <v>0</v>
      </c>
      <c r="BE1172" s="189">
        <v>0</v>
      </c>
      <c r="BF1172" s="189">
        <v>0</v>
      </c>
      <c r="BG1172" s="189">
        <v>0</v>
      </c>
      <c r="BH1172" s="189">
        <v>0</v>
      </c>
      <c r="BI1172" s="189">
        <v>0</v>
      </c>
    </row>
    <row r="1173" spans="1:61" customFormat="1" ht="15">
      <c r="A1173" s="99" t="s">
        <v>950</v>
      </c>
      <c r="B1173" s="111" t="s">
        <v>3085</v>
      </c>
      <c r="C1173" s="243" t="s">
        <v>951</v>
      </c>
      <c r="D1173" s="243" t="s">
        <v>4162</v>
      </c>
      <c r="E1173" s="247"/>
      <c r="F1173" s="25" t="s">
        <v>43</v>
      </c>
      <c r="G1173" s="26"/>
      <c r="H1173" s="27"/>
      <c r="I1173" s="27"/>
      <c r="J1173" s="29">
        <v>0</v>
      </c>
      <c r="K1173" s="28">
        <v>1700</v>
      </c>
      <c r="L1173" s="28">
        <v>1746</v>
      </c>
      <c r="M1173" s="240" t="str">
        <f>CONCATENATE(LEFT(K1173,3),"0")</f>
        <v>1700</v>
      </c>
      <c r="N1173" s="240" t="str">
        <f>CONCATENATE(LEFT(L1173,3),"0")</f>
        <v>1740</v>
      </c>
      <c r="O1173" s="30">
        <f>L1173-K1173+1</f>
        <v>47</v>
      </c>
      <c r="P1173" s="27">
        <v>0</v>
      </c>
      <c r="Q1173" s="27">
        <v>0</v>
      </c>
      <c r="R1173" s="28">
        <v>1680</v>
      </c>
      <c r="S1173" s="28">
        <v>1746</v>
      </c>
      <c r="T1173" s="35" t="s">
        <v>103</v>
      </c>
      <c r="U1173" s="104">
        <v>51.0167</v>
      </c>
      <c r="V1173" s="124">
        <v>4.4667000000000003</v>
      </c>
      <c r="W1173" s="32">
        <v>0</v>
      </c>
      <c r="X1173" s="33">
        <v>1</v>
      </c>
      <c r="Y1173" s="127">
        <v>0</v>
      </c>
      <c r="Z1173" s="133" t="str">
        <f>CONCATENATE(LEFT(AA1173,3),"0")</f>
        <v>1740</v>
      </c>
      <c r="AA1173" s="35">
        <v>1746</v>
      </c>
      <c r="AB1173" s="35">
        <v>1746</v>
      </c>
      <c r="AC1173" s="35" t="s">
        <v>952</v>
      </c>
      <c r="AD1173" s="35"/>
      <c r="AE1173" s="35"/>
      <c r="AF1173" s="35"/>
      <c r="AG1173" s="35"/>
      <c r="AH1173" s="35"/>
      <c r="AI1173" s="35"/>
      <c r="AJ1173" s="35"/>
      <c r="AK1173" s="35"/>
      <c r="AL1173" s="35"/>
      <c r="AM1173" s="35"/>
      <c r="AN1173" s="252" t="str">
        <f>AC1173</f>
        <v>Auch</v>
      </c>
      <c r="AO1173" s="38"/>
      <c r="AP1173" s="39"/>
      <c r="AQ1173" s="39"/>
      <c r="AR1173" s="39"/>
      <c r="AS1173" s="49"/>
      <c r="AT1173" s="253"/>
      <c r="AU1173" s="253"/>
      <c r="AV1173" s="26"/>
      <c r="AW1173" s="26"/>
      <c r="AX1173" s="253"/>
      <c r="AY1173" s="26">
        <v>1</v>
      </c>
      <c r="AZ1173" s="197">
        <f>IF(AND(K1173&lt;=1570,L1173&gt;=1540),1,0)</f>
        <v>0</v>
      </c>
      <c r="BA1173" s="197">
        <f>IF(AND(K1173&lt;=1608,L1173&gt;=1571),1,0)</f>
        <v>0</v>
      </c>
      <c r="BB1173" s="197">
        <f>IF(AND(K1173&lt;=1621,L1173&gt;=1609),1,0)</f>
        <v>0</v>
      </c>
      <c r="BC1173" s="197">
        <f>IF(AND(K1173&lt;=1648,L1173&gt;=1622),1,0)</f>
        <v>0</v>
      </c>
      <c r="BD1173" s="197">
        <f>IF(AND(K1173&lt;=1680,L1173&gt;=1649),1,0)</f>
        <v>0</v>
      </c>
      <c r="BE1173" s="189">
        <v>0</v>
      </c>
      <c r="BF1173" s="189">
        <v>0</v>
      </c>
      <c r="BG1173" s="189">
        <v>0</v>
      </c>
      <c r="BH1173" s="189">
        <v>0</v>
      </c>
      <c r="BI1173" s="189">
        <v>0</v>
      </c>
    </row>
    <row r="1174" spans="1:61" customFormat="1" ht="15">
      <c r="A1174" s="99" t="s">
        <v>953</v>
      </c>
      <c r="B1174" s="111" t="s">
        <v>3085</v>
      </c>
      <c r="C1174" s="243" t="s">
        <v>954</v>
      </c>
      <c r="D1174" s="243" t="s">
        <v>4162</v>
      </c>
      <c r="E1174" s="247">
        <v>2</v>
      </c>
      <c r="F1174" s="25" t="s">
        <v>39</v>
      </c>
      <c r="G1174" s="26"/>
      <c r="H1174" s="27"/>
      <c r="I1174" s="27"/>
      <c r="J1174" s="29">
        <v>1</v>
      </c>
      <c r="K1174" s="30">
        <v>1557</v>
      </c>
      <c r="L1174" s="28">
        <v>1564</v>
      </c>
      <c r="M1174" s="240" t="str">
        <f>CONCATENATE(LEFT(K1174,3),"0")</f>
        <v>1550</v>
      </c>
      <c r="N1174" s="240" t="str">
        <f>CONCATENATE(LEFT(L1174,3),"0")</f>
        <v>1560</v>
      </c>
      <c r="O1174" s="30">
        <f>L1174-K1174+1</f>
        <v>8</v>
      </c>
      <c r="P1174" s="27">
        <v>0</v>
      </c>
      <c r="Q1174" s="27">
        <v>0</v>
      </c>
      <c r="R1174" s="28"/>
      <c r="S1174" s="28"/>
      <c r="T1174" s="35" t="s">
        <v>103</v>
      </c>
      <c r="U1174" s="104">
        <v>51.0167</v>
      </c>
      <c r="V1174" s="124">
        <v>4.4667000000000003</v>
      </c>
      <c r="W1174" s="32">
        <v>0</v>
      </c>
      <c r="X1174" s="33">
        <v>0</v>
      </c>
      <c r="Y1174" s="127">
        <v>0</v>
      </c>
      <c r="Z1174" s="133"/>
      <c r="AA1174" s="35"/>
      <c r="AB1174" s="35"/>
      <c r="AC1174" s="35"/>
      <c r="AD1174" s="35"/>
      <c r="AE1174" s="35"/>
      <c r="AF1174" s="35"/>
      <c r="AG1174" s="35"/>
      <c r="AH1174" s="35"/>
      <c r="AI1174" s="35"/>
      <c r="AJ1174" s="35"/>
      <c r="AK1174" s="35"/>
      <c r="AL1174" s="35"/>
      <c r="AM1174" s="35"/>
      <c r="AN1174" s="127"/>
      <c r="AO1174" s="38"/>
      <c r="AP1174" s="39"/>
      <c r="AQ1174" s="39"/>
      <c r="AR1174" s="39"/>
      <c r="AS1174" s="49"/>
      <c r="AT1174" s="253"/>
      <c r="AU1174" s="253"/>
      <c r="AV1174" s="26"/>
      <c r="AW1174" s="26"/>
      <c r="AX1174" s="253" t="s">
        <v>40</v>
      </c>
      <c r="AY1174" s="26">
        <v>1</v>
      </c>
      <c r="AZ1174" s="197">
        <f>IF(AND(K1174&lt;=1570,L1174&gt;=1540),1,0)</f>
        <v>1</v>
      </c>
      <c r="BA1174" s="197">
        <f>IF(AND(K1174&lt;=1608,L1174&gt;=1571),1,0)</f>
        <v>0</v>
      </c>
      <c r="BB1174" s="197">
        <f>IF(AND(K1174&lt;=1621,L1174&gt;=1609),1,0)</f>
        <v>0</v>
      </c>
      <c r="BC1174" s="197">
        <f>IF(AND(K1174&lt;=1648,L1174&gt;=1622),1,0)</f>
        <v>0</v>
      </c>
      <c r="BD1174" s="197">
        <f>IF(AND(K1174&lt;=1680,L1174&gt;=1649),1,0)</f>
        <v>0</v>
      </c>
      <c r="BE1174" s="189">
        <v>0</v>
      </c>
      <c r="BF1174" s="189">
        <v>0</v>
      </c>
      <c r="BG1174" s="189">
        <v>0</v>
      </c>
      <c r="BH1174" s="189">
        <v>0</v>
      </c>
      <c r="BI1174" s="189">
        <v>0</v>
      </c>
    </row>
    <row r="1175" spans="1:61" customFormat="1" ht="15">
      <c r="A1175" s="99" t="s">
        <v>955</v>
      </c>
      <c r="B1175" s="111" t="s">
        <v>2979</v>
      </c>
      <c r="C1175" s="243" t="s">
        <v>956</v>
      </c>
      <c r="D1175" s="243" t="s">
        <v>4162</v>
      </c>
      <c r="E1175" s="247"/>
      <c r="F1175" s="25" t="s">
        <v>43</v>
      </c>
      <c r="G1175" s="26"/>
      <c r="H1175" s="27"/>
      <c r="I1175" s="27"/>
      <c r="J1175" s="29">
        <v>0</v>
      </c>
      <c r="K1175" s="28">
        <v>1712</v>
      </c>
      <c r="L1175" s="28">
        <v>1771</v>
      </c>
      <c r="M1175" s="240" t="str">
        <f>CONCATENATE(LEFT(K1175,3),"0")</f>
        <v>1710</v>
      </c>
      <c r="N1175" s="240" t="str">
        <f>CONCATENATE(LEFT(L1175,3),"0")</f>
        <v>1770</v>
      </c>
      <c r="O1175" s="30">
        <f>L1175-K1175+1</f>
        <v>60</v>
      </c>
      <c r="P1175" s="27">
        <v>0</v>
      </c>
      <c r="Q1175" s="27">
        <v>0</v>
      </c>
      <c r="R1175" s="28">
        <v>1694</v>
      </c>
      <c r="S1175" s="28">
        <v>1771</v>
      </c>
      <c r="T1175" s="35" t="s">
        <v>103</v>
      </c>
      <c r="U1175" s="104">
        <v>51.0167</v>
      </c>
      <c r="V1175" s="124">
        <v>4.4667000000000003</v>
      </c>
      <c r="W1175" s="32">
        <v>0</v>
      </c>
      <c r="X1175" s="33">
        <v>0</v>
      </c>
      <c r="Y1175" s="127">
        <v>0</v>
      </c>
      <c r="Z1175" s="133"/>
      <c r="AA1175" s="35"/>
      <c r="AB1175" s="35"/>
      <c r="AC1175" s="35"/>
      <c r="AD1175" s="35"/>
      <c r="AE1175" s="35"/>
      <c r="AF1175" s="35"/>
      <c r="AG1175" s="35"/>
      <c r="AH1175" s="35"/>
      <c r="AI1175" s="35"/>
      <c r="AJ1175" s="35"/>
      <c r="AK1175" s="35"/>
      <c r="AL1175" s="35"/>
      <c r="AM1175" s="35"/>
      <c r="AN1175" s="127"/>
      <c r="AO1175" s="38"/>
      <c r="AP1175" s="39"/>
      <c r="AQ1175" s="39"/>
      <c r="AR1175" s="39"/>
      <c r="AS1175" s="49"/>
      <c r="AT1175" s="253"/>
      <c r="AU1175" s="253"/>
      <c r="AV1175" s="26"/>
      <c r="AW1175" s="26"/>
      <c r="AX1175" s="253"/>
      <c r="AY1175" s="26">
        <v>1</v>
      </c>
      <c r="AZ1175" s="197">
        <f>IF(AND(K1175&lt;=1570,L1175&gt;=1540),1,0)</f>
        <v>0</v>
      </c>
      <c r="BA1175" s="197">
        <f>IF(AND(K1175&lt;=1608,L1175&gt;=1571),1,0)</f>
        <v>0</v>
      </c>
      <c r="BB1175" s="197">
        <f>IF(AND(K1175&lt;=1621,L1175&gt;=1609),1,0)</f>
        <v>0</v>
      </c>
      <c r="BC1175" s="197">
        <f>IF(AND(K1175&lt;=1648,L1175&gt;=1622),1,0)</f>
        <v>0</v>
      </c>
      <c r="BD1175" s="197">
        <f>IF(AND(K1175&lt;=1680,L1175&gt;=1649),1,0)</f>
        <v>0</v>
      </c>
      <c r="BE1175" s="189">
        <v>0</v>
      </c>
      <c r="BF1175" s="189">
        <v>0</v>
      </c>
      <c r="BG1175" s="189">
        <v>0</v>
      </c>
      <c r="BH1175" s="189">
        <v>0</v>
      </c>
      <c r="BI1175" s="189">
        <v>0</v>
      </c>
    </row>
    <row r="1176" spans="1:61" customFormat="1" ht="15">
      <c r="A1176" s="99" t="s">
        <v>957</v>
      </c>
      <c r="B1176" s="111" t="s">
        <v>2979</v>
      </c>
      <c r="C1176" s="243" t="s">
        <v>958</v>
      </c>
      <c r="D1176" s="243" t="s">
        <v>4162</v>
      </c>
      <c r="E1176" s="247">
        <v>2</v>
      </c>
      <c r="F1176" s="25" t="s">
        <v>43</v>
      </c>
      <c r="G1176" s="26"/>
      <c r="H1176" s="27"/>
      <c r="I1176" s="27"/>
      <c r="J1176" s="29">
        <v>1</v>
      </c>
      <c r="K1176" s="28">
        <v>1654</v>
      </c>
      <c r="L1176" s="28">
        <v>1710</v>
      </c>
      <c r="M1176" s="240" t="str">
        <f>CONCATENATE(LEFT(K1176,3),"0")</f>
        <v>1650</v>
      </c>
      <c r="N1176" s="240" t="str">
        <f>CONCATENATE(LEFT(L1176,3),"0")</f>
        <v>1710</v>
      </c>
      <c r="O1176" s="30">
        <f>L1176-K1176+1</f>
        <v>57</v>
      </c>
      <c r="P1176" s="27">
        <v>0</v>
      </c>
      <c r="Q1176" s="27">
        <v>0</v>
      </c>
      <c r="R1176" s="28">
        <v>1634</v>
      </c>
      <c r="S1176" s="28">
        <v>1710</v>
      </c>
      <c r="T1176" s="35" t="s">
        <v>103</v>
      </c>
      <c r="U1176" s="104">
        <v>51.0167</v>
      </c>
      <c r="V1176" s="124">
        <v>4.4667000000000003</v>
      </c>
      <c r="W1176" s="32">
        <v>0</v>
      </c>
      <c r="X1176" s="33">
        <v>0</v>
      </c>
      <c r="Y1176" s="127">
        <v>0</v>
      </c>
      <c r="Z1176" s="133"/>
      <c r="AA1176" s="35"/>
      <c r="AB1176" s="35"/>
      <c r="AC1176" s="35"/>
      <c r="AD1176" s="35"/>
      <c r="AE1176" s="35"/>
      <c r="AF1176" s="35"/>
      <c r="AG1176" s="35"/>
      <c r="AH1176" s="35"/>
      <c r="AI1176" s="35"/>
      <c r="AJ1176" s="35"/>
      <c r="AK1176" s="35"/>
      <c r="AL1176" s="35"/>
      <c r="AM1176" s="35"/>
      <c r="AN1176" s="127"/>
      <c r="AO1176" s="38"/>
      <c r="AP1176" s="39"/>
      <c r="AQ1176" s="39"/>
      <c r="AR1176" s="39"/>
      <c r="AS1176" s="49"/>
      <c r="AT1176" s="26" t="s">
        <v>104</v>
      </c>
      <c r="AU1176" s="26" t="s">
        <v>959</v>
      </c>
      <c r="AV1176" s="26"/>
      <c r="AW1176" s="26"/>
      <c r="AX1176" s="253" t="s">
        <v>40</v>
      </c>
      <c r="AY1176" s="26">
        <v>1</v>
      </c>
      <c r="AZ1176" s="197">
        <f>IF(AND(K1176&lt;=1570,L1176&gt;=1540),1,0)</f>
        <v>0</v>
      </c>
      <c r="BA1176" s="197">
        <f>IF(AND(K1176&lt;=1608,L1176&gt;=1571),1,0)</f>
        <v>0</v>
      </c>
      <c r="BB1176" s="197">
        <f>IF(AND(K1176&lt;=1621,L1176&gt;=1609),1,0)</f>
        <v>0</v>
      </c>
      <c r="BC1176" s="197">
        <f>IF(AND(K1176&lt;=1648,L1176&gt;=1622),1,0)</f>
        <v>0</v>
      </c>
      <c r="BD1176" s="197">
        <f>IF(AND(K1176&lt;=1680,L1176&gt;=1649),1,0)</f>
        <v>1</v>
      </c>
      <c r="BE1176" s="189">
        <v>0</v>
      </c>
      <c r="BF1176" s="189">
        <v>0</v>
      </c>
      <c r="BG1176" s="189">
        <v>0</v>
      </c>
      <c r="BH1176" s="189">
        <v>0</v>
      </c>
      <c r="BI1176" s="189">
        <v>0</v>
      </c>
    </row>
    <row r="1177" spans="1:61" customFormat="1" ht="15">
      <c r="A1177" s="99" t="s">
        <v>959</v>
      </c>
      <c r="B1177" s="111" t="s">
        <v>2979</v>
      </c>
      <c r="C1177" s="243" t="s">
        <v>960</v>
      </c>
      <c r="D1177" s="243" t="s">
        <v>4162</v>
      </c>
      <c r="E1177" s="247">
        <v>4</v>
      </c>
      <c r="F1177" s="25" t="s">
        <v>43</v>
      </c>
      <c r="G1177" s="51"/>
      <c r="H1177" s="52"/>
      <c r="I1177" s="52"/>
      <c r="J1177" s="29">
        <v>1</v>
      </c>
      <c r="K1177" s="28">
        <v>1677</v>
      </c>
      <c r="L1177" s="28">
        <v>1732</v>
      </c>
      <c r="M1177" s="240" t="str">
        <f>CONCATENATE(LEFT(K1177,3),"0")</f>
        <v>1670</v>
      </c>
      <c r="N1177" s="240" t="str">
        <f>CONCATENATE(LEFT(L1177,3),"0")</f>
        <v>1730</v>
      </c>
      <c r="O1177" s="30">
        <f>L1177-K1177+1</f>
        <v>56</v>
      </c>
      <c r="P1177" s="27">
        <v>0</v>
      </c>
      <c r="Q1177" s="27">
        <v>0</v>
      </c>
      <c r="R1177" s="28">
        <v>1657</v>
      </c>
      <c r="S1177" s="28">
        <v>1732</v>
      </c>
      <c r="T1177" s="35" t="s">
        <v>103</v>
      </c>
      <c r="U1177" s="104">
        <v>51.0167</v>
      </c>
      <c r="V1177" s="124">
        <v>4.4667000000000003</v>
      </c>
      <c r="W1177" s="32">
        <v>0</v>
      </c>
      <c r="X1177" s="33">
        <v>0</v>
      </c>
      <c r="Y1177" s="127">
        <v>0</v>
      </c>
      <c r="Z1177" s="133"/>
      <c r="AA1177" s="35"/>
      <c r="AB1177" s="35"/>
      <c r="AC1177" s="35"/>
      <c r="AD1177" s="35"/>
      <c r="AE1177" s="35"/>
      <c r="AF1177" s="35"/>
      <c r="AG1177" s="35"/>
      <c r="AH1177" s="35"/>
      <c r="AI1177" s="35"/>
      <c r="AJ1177" s="35"/>
      <c r="AK1177" s="35"/>
      <c r="AL1177" s="35"/>
      <c r="AM1177" s="35"/>
      <c r="AN1177" s="127"/>
      <c r="AO1177" s="38"/>
      <c r="AP1177" s="39"/>
      <c r="AQ1177" s="39"/>
      <c r="AR1177" s="39"/>
      <c r="AS1177" s="49"/>
      <c r="AT1177" s="26" t="s">
        <v>88</v>
      </c>
      <c r="AU1177" s="26" t="s">
        <v>957</v>
      </c>
      <c r="AV1177" s="26"/>
      <c r="AW1177" s="26"/>
      <c r="AX1177" s="253" t="s">
        <v>40</v>
      </c>
      <c r="AY1177" s="26">
        <v>1</v>
      </c>
      <c r="AZ1177" s="197">
        <f>IF(AND(K1177&lt;=1570,L1177&gt;=1540),1,0)</f>
        <v>0</v>
      </c>
      <c r="BA1177" s="197">
        <f>IF(AND(K1177&lt;=1608,L1177&gt;=1571),1,0)</f>
        <v>0</v>
      </c>
      <c r="BB1177" s="197">
        <f>IF(AND(K1177&lt;=1621,L1177&gt;=1609),1,0)</f>
        <v>0</v>
      </c>
      <c r="BC1177" s="197">
        <f>IF(AND(K1177&lt;=1648,L1177&gt;=1622),1,0)</f>
        <v>0</v>
      </c>
      <c r="BD1177" s="197">
        <f>IF(AND(K1177&lt;=1680,L1177&gt;=1649),1,0)</f>
        <v>1</v>
      </c>
      <c r="BE1177" s="189">
        <v>0</v>
      </c>
      <c r="BF1177" s="189">
        <v>0</v>
      </c>
      <c r="BG1177" s="189">
        <v>0</v>
      </c>
      <c r="BH1177" s="189">
        <v>0</v>
      </c>
      <c r="BI1177" s="189">
        <v>0</v>
      </c>
    </row>
    <row r="1178" spans="1:61" customFormat="1" ht="15">
      <c r="A1178" s="99" t="s">
        <v>961</v>
      </c>
      <c r="B1178" s="111" t="s">
        <v>2979</v>
      </c>
      <c r="C1178" s="243" t="s">
        <v>962</v>
      </c>
      <c r="D1178" s="243" t="s">
        <v>4162</v>
      </c>
      <c r="E1178" s="247"/>
      <c r="F1178" s="25" t="s">
        <v>43</v>
      </c>
      <c r="G1178" s="51"/>
      <c r="H1178" s="52"/>
      <c r="I1178" s="52"/>
      <c r="J1178" s="29">
        <v>0</v>
      </c>
      <c r="K1178" s="28">
        <v>1683</v>
      </c>
      <c r="L1178" s="28">
        <f>K1178+18</f>
        <v>1701</v>
      </c>
      <c r="M1178" s="240" t="str">
        <f>CONCATENATE(LEFT(K1178,3),"0")</f>
        <v>1680</v>
      </c>
      <c r="N1178" s="240" t="str">
        <f>CONCATENATE(LEFT(L1178,3),"0")</f>
        <v>1700</v>
      </c>
      <c r="O1178" s="30"/>
      <c r="P1178" s="27">
        <v>0</v>
      </c>
      <c r="Q1178" s="27">
        <v>0</v>
      </c>
      <c r="R1178" s="28">
        <v>1663</v>
      </c>
      <c r="S1178" s="28"/>
      <c r="T1178" s="35" t="s">
        <v>103</v>
      </c>
      <c r="U1178" s="104">
        <v>51.0167</v>
      </c>
      <c r="V1178" s="124">
        <v>4.4667000000000003</v>
      </c>
      <c r="W1178" s="32">
        <v>0</v>
      </c>
      <c r="X1178" s="33">
        <v>0</v>
      </c>
      <c r="Y1178" s="127">
        <v>0</v>
      </c>
      <c r="Z1178" s="133"/>
      <c r="AA1178" s="35"/>
      <c r="AB1178" s="35"/>
      <c r="AC1178" s="35"/>
      <c r="AD1178" s="35"/>
      <c r="AE1178" s="35"/>
      <c r="AF1178" s="35"/>
      <c r="AG1178" s="35"/>
      <c r="AH1178" s="35"/>
      <c r="AI1178" s="35"/>
      <c r="AJ1178" s="35"/>
      <c r="AK1178" s="35"/>
      <c r="AL1178" s="35"/>
      <c r="AM1178" s="35"/>
      <c r="AN1178" s="127"/>
      <c r="AO1178" s="38"/>
      <c r="AP1178" s="39"/>
      <c r="AQ1178" s="39"/>
      <c r="AR1178" s="39"/>
      <c r="AS1178" s="49"/>
      <c r="AT1178" s="26" t="s">
        <v>88</v>
      </c>
      <c r="AU1178" s="26" t="s">
        <v>957</v>
      </c>
      <c r="AV1178" s="26"/>
      <c r="AW1178" s="26"/>
      <c r="AX1178" s="253"/>
      <c r="AY1178" s="26">
        <v>1</v>
      </c>
      <c r="AZ1178" s="197">
        <f>IF(AND(K1178&lt;=1570,L1178&gt;=1540),1,0)</f>
        <v>0</v>
      </c>
      <c r="BA1178" s="197">
        <f>IF(AND(K1178&lt;=1608,L1178&gt;=1571),1,0)</f>
        <v>0</v>
      </c>
      <c r="BB1178" s="197">
        <f>IF(AND(K1178&lt;=1621,L1178&gt;=1609),1,0)</f>
        <v>0</v>
      </c>
      <c r="BC1178" s="197">
        <f>IF(AND(K1178&lt;=1648,L1178&gt;=1622),1,0)</f>
        <v>0</v>
      </c>
      <c r="BD1178" s="197">
        <f>IF(AND(K1178&lt;=1680,L1178&gt;=1649),1,0)</f>
        <v>0</v>
      </c>
      <c r="BE1178" s="189">
        <v>0</v>
      </c>
      <c r="BF1178" s="189">
        <v>0</v>
      </c>
      <c r="BG1178" s="189">
        <v>0</v>
      </c>
      <c r="BH1178" s="189">
        <v>0</v>
      </c>
      <c r="BI1178" s="189">
        <v>0</v>
      </c>
    </row>
    <row r="1179" spans="1:61" customFormat="1" ht="15">
      <c r="A1179" s="99" t="s">
        <v>963</v>
      </c>
      <c r="B1179" s="111" t="s">
        <v>2979</v>
      </c>
      <c r="C1179" s="243" t="s">
        <v>964</v>
      </c>
      <c r="D1179" s="243" t="s">
        <v>4162</v>
      </c>
      <c r="E1179" s="247"/>
      <c r="F1179" s="25" t="s">
        <v>43</v>
      </c>
      <c r="G1179" s="51"/>
      <c r="H1179" s="52"/>
      <c r="I1179" s="52"/>
      <c r="J1179" s="29">
        <v>0</v>
      </c>
      <c r="K1179" s="28">
        <v>1699</v>
      </c>
      <c r="L1179" s="28">
        <f>K1179+18</f>
        <v>1717</v>
      </c>
      <c r="M1179" s="240" t="str">
        <f>CONCATENATE(LEFT(K1179,3),"0")</f>
        <v>1690</v>
      </c>
      <c r="N1179" s="240" t="str">
        <f>CONCATENATE(LEFT(L1179,3),"0")</f>
        <v>1710</v>
      </c>
      <c r="O1179" s="30"/>
      <c r="P1179" s="27">
        <v>0</v>
      </c>
      <c r="Q1179" s="27">
        <v>0</v>
      </c>
      <c r="R1179" s="28">
        <v>1669</v>
      </c>
      <c r="S1179" s="28"/>
      <c r="T1179" s="35" t="s">
        <v>103</v>
      </c>
      <c r="U1179" s="104">
        <v>51.0167</v>
      </c>
      <c r="V1179" s="124">
        <v>4.4667000000000003</v>
      </c>
      <c r="W1179" s="32">
        <v>0</v>
      </c>
      <c r="X1179" s="33">
        <v>0</v>
      </c>
      <c r="Y1179" s="127">
        <v>0</v>
      </c>
      <c r="Z1179" s="133"/>
      <c r="AA1179" s="35"/>
      <c r="AB1179" s="35"/>
      <c r="AC1179" s="35"/>
      <c r="AD1179" s="35"/>
      <c r="AE1179" s="35"/>
      <c r="AF1179" s="35"/>
      <c r="AG1179" s="35"/>
      <c r="AH1179" s="35"/>
      <c r="AI1179" s="35"/>
      <c r="AJ1179" s="35"/>
      <c r="AK1179" s="35"/>
      <c r="AL1179" s="35"/>
      <c r="AM1179" s="35"/>
      <c r="AN1179" s="127"/>
      <c r="AO1179" s="38"/>
      <c r="AP1179" s="39"/>
      <c r="AQ1179" s="39"/>
      <c r="AR1179" s="39"/>
      <c r="AS1179" s="49"/>
      <c r="AT1179" s="26" t="s">
        <v>88</v>
      </c>
      <c r="AU1179" s="26" t="s">
        <v>957</v>
      </c>
      <c r="AV1179" s="26"/>
      <c r="AW1179" s="26"/>
      <c r="AX1179" s="253"/>
      <c r="AY1179" s="26">
        <v>1</v>
      </c>
      <c r="AZ1179" s="197">
        <f>IF(AND(K1179&lt;=1570,L1179&gt;=1540),1,0)</f>
        <v>0</v>
      </c>
      <c r="BA1179" s="197">
        <f>IF(AND(K1179&lt;=1608,L1179&gt;=1571),1,0)</f>
        <v>0</v>
      </c>
      <c r="BB1179" s="197">
        <f>IF(AND(K1179&lt;=1621,L1179&gt;=1609),1,0)</f>
        <v>0</v>
      </c>
      <c r="BC1179" s="197">
        <f>IF(AND(K1179&lt;=1648,L1179&gt;=1622),1,0)</f>
        <v>0</v>
      </c>
      <c r="BD1179" s="197">
        <f>IF(AND(K1179&lt;=1680,L1179&gt;=1649),1,0)</f>
        <v>0</v>
      </c>
      <c r="BE1179" s="189">
        <v>0</v>
      </c>
      <c r="BF1179" s="189">
        <v>0</v>
      </c>
      <c r="BG1179" s="189">
        <v>0</v>
      </c>
      <c r="BH1179" s="189">
        <v>0</v>
      </c>
      <c r="BI1179" s="189">
        <v>0</v>
      </c>
    </row>
    <row r="1180" spans="1:61" customFormat="1" ht="15">
      <c r="A1180" s="99" t="s">
        <v>965</v>
      </c>
      <c r="B1180" s="111" t="s">
        <v>2979</v>
      </c>
      <c r="C1180" s="243" t="s">
        <v>966</v>
      </c>
      <c r="D1180" s="243" t="s">
        <v>4162</v>
      </c>
      <c r="E1180" s="247">
        <v>3</v>
      </c>
      <c r="F1180" s="25" t="s">
        <v>43</v>
      </c>
      <c r="G1180" s="26"/>
      <c r="H1180" s="27"/>
      <c r="I1180" s="27"/>
      <c r="J1180" s="29">
        <v>1</v>
      </c>
      <c r="K1180" s="30">
        <v>1631</v>
      </c>
      <c r="L1180" s="28">
        <v>1642</v>
      </c>
      <c r="M1180" s="240" t="str">
        <f>CONCATENATE(LEFT(K1180,3),"0")</f>
        <v>1630</v>
      </c>
      <c r="N1180" s="240" t="str">
        <f>CONCATENATE(LEFT(L1180,3),"0")</f>
        <v>1640</v>
      </c>
      <c r="O1180" s="30">
        <f>L1180-K1180+1</f>
        <v>12</v>
      </c>
      <c r="P1180" s="27">
        <v>0</v>
      </c>
      <c r="Q1180" s="27">
        <v>0</v>
      </c>
      <c r="R1180" s="28"/>
      <c r="S1180" s="28"/>
      <c r="T1180" s="35" t="s">
        <v>103</v>
      </c>
      <c r="U1180" s="104">
        <v>51.0167</v>
      </c>
      <c r="V1180" s="124">
        <v>4.4667000000000003</v>
      </c>
      <c r="W1180" s="32">
        <v>0</v>
      </c>
      <c r="X1180" s="33">
        <v>0</v>
      </c>
      <c r="Y1180" s="127">
        <v>0</v>
      </c>
      <c r="Z1180" s="133"/>
      <c r="AA1180" s="35"/>
      <c r="AB1180" s="35"/>
      <c r="AC1180" s="35"/>
      <c r="AD1180" s="35"/>
      <c r="AE1180" s="35"/>
      <c r="AF1180" s="35"/>
      <c r="AG1180" s="35"/>
      <c r="AH1180" s="35"/>
      <c r="AI1180" s="35"/>
      <c r="AJ1180" s="35"/>
      <c r="AK1180" s="35"/>
      <c r="AL1180" s="35"/>
      <c r="AM1180" s="35"/>
      <c r="AN1180" s="127"/>
      <c r="AO1180" s="38"/>
      <c r="AP1180" s="39"/>
      <c r="AQ1180" s="39"/>
      <c r="AR1180" s="39"/>
      <c r="AS1180" s="49"/>
      <c r="AT1180" s="26" t="s">
        <v>104</v>
      </c>
      <c r="AU1180" s="26" t="s">
        <v>957</v>
      </c>
      <c r="AV1180" s="26"/>
      <c r="AW1180" s="26"/>
      <c r="AX1180" s="253" t="s">
        <v>40</v>
      </c>
      <c r="AY1180" s="26">
        <v>1</v>
      </c>
      <c r="AZ1180" s="197">
        <f>IF(AND(K1180&lt;=1570,L1180&gt;=1540),1,0)</f>
        <v>0</v>
      </c>
      <c r="BA1180" s="197">
        <f>IF(AND(K1180&lt;=1608,L1180&gt;=1571),1,0)</f>
        <v>0</v>
      </c>
      <c r="BB1180" s="197">
        <f>IF(AND(K1180&lt;=1621,L1180&gt;=1609),1,0)</f>
        <v>0</v>
      </c>
      <c r="BC1180" s="197">
        <f>IF(AND(K1180&lt;=1648,L1180&gt;=1622),1,0)</f>
        <v>1</v>
      </c>
      <c r="BD1180" s="197">
        <f>IF(AND(K1180&lt;=1680,L1180&gt;=1649),1,0)</f>
        <v>0</v>
      </c>
      <c r="BE1180" s="189">
        <v>0</v>
      </c>
      <c r="BF1180" s="189">
        <v>0</v>
      </c>
      <c r="BG1180" s="189">
        <v>0</v>
      </c>
      <c r="BH1180" s="189">
        <v>0</v>
      </c>
      <c r="BI1180" s="189">
        <v>0</v>
      </c>
    </row>
    <row r="1181" spans="1:61" customFormat="1" ht="15">
      <c r="A1181" s="99" t="s">
        <v>967</v>
      </c>
      <c r="B1181" s="111" t="s">
        <v>4052</v>
      </c>
      <c r="C1181" s="243" t="s">
        <v>968</v>
      </c>
      <c r="D1181" s="243" t="s">
        <v>4162</v>
      </c>
      <c r="E1181" s="247">
        <v>1</v>
      </c>
      <c r="F1181" s="25" t="s">
        <v>43</v>
      </c>
      <c r="G1181" s="25"/>
      <c r="H1181" s="27">
        <v>1</v>
      </c>
      <c r="I1181" s="27"/>
      <c r="J1181" s="29">
        <v>1</v>
      </c>
      <c r="K1181" s="28">
        <v>1531</v>
      </c>
      <c r="L1181" s="28">
        <v>1587</v>
      </c>
      <c r="M1181" s="240" t="str">
        <f>CONCATENATE(LEFT(K1181,3),"0")</f>
        <v>1530</v>
      </c>
      <c r="N1181" s="240" t="str">
        <f>CONCATENATE(LEFT(L1181,3),"0")</f>
        <v>1580</v>
      </c>
      <c r="O1181" s="30">
        <f>L1181-K1181+1</f>
        <v>57</v>
      </c>
      <c r="P1181" s="27">
        <v>0</v>
      </c>
      <c r="Q1181" s="27">
        <v>0</v>
      </c>
      <c r="R1181" s="28"/>
      <c r="S1181" s="28"/>
      <c r="T1181" s="35" t="s">
        <v>103</v>
      </c>
      <c r="U1181" s="104">
        <v>51.0167</v>
      </c>
      <c r="V1181" s="124">
        <v>4.4667000000000003</v>
      </c>
      <c r="W1181" s="32">
        <v>0</v>
      </c>
      <c r="X1181" s="33">
        <v>0</v>
      </c>
      <c r="Y1181" s="127">
        <v>0</v>
      </c>
      <c r="Z1181" s="133"/>
      <c r="AA1181" s="35"/>
      <c r="AB1181" s="35"/>
      <c r="AC1181" s="35"/>
      <c r="AD1181" s="35"/>
      <c r="AE1181" s="35"/>
      <c r="AF1181" s="35"/>
      <c r="AG1181" s="35"/>
      <c r="AH1181" s="35"/>
      <c r="AI1181" s="35"/>
      <c r="AJ1181" s="35"/>
      <c r="AK1181" s="35"/>
      <c r="AL1181" s="35"/>
      <c r="AM1181" s="35"/>
      <c r="AN1181" s="127"/>
      <c r="AO1181" s="38"/>
      <c r="AP1181" s="39"/>
      <c r="AQ1181" s="39"/>
      <c r="AR1181" s="39"/>
      <c r="AS1181" s="49"/>
      <c r="AT1181" s="253"/>
      <c r="AU1181" s="253"/>
      <c r="AV1181" s="26"/>
      <c r="AW1181" s="26"/>
      <c r="AX1181" s="253" t="s">
        <v>40</v>
      </c>
      <c r="AY1181" s="26">
        <v>1</v>
      </c>
      <c r="AZ1181" s="197">
        <f>IF(AND(K1181&lt;=1570,L1181&gt;=1540),1,0)</f>
        <v>1</v>
      </c>
      <c r="BA1181" s="197">
        <f>IF(AND(K1181&lt;=1608,L1181&gt;=1571),1,0)</f>
        <v>1</v>
      </c>
      <c r="BB1181" s="197">
        <f>IF(AND(K1181&lt;=1621,L1181&gt;=1609),1,0)</f>
        <v>0</v>
      </c>
      <c r="BC1181" s="197">
        <f>IF(AND(K1181&lt;=1648,L1181&gt;=1622),1,0)</f>
        <v>0</v>
      </c>
      <c r="BD1181" s="197">
        <f>IF(AND(K1181&lt;=1680,L1181&gt;=1649),1,0)</f>
        <v>0</v>
      </c>
      <c r="BE1181" s="189">
        <v>0</v>
      </c>
      <c r="BF1181" s="189">
        <v>0</v>
      </c>
      <c r="BG1181" s="189">
        <v>0</v>
      </c>
      <c r="BH1181" s="189">
        <v>0</v>
      </c>
      <c r="BI1181" s="189">
        <v>0</v>
      </c>
    </row>
    <row r="1182" spans="1:61" customFormat="1" ht="15">
      <c r="A1182" s="99" t="s">
        <v>969</v>
      </c>
      <c r="B1182" s="111" t="s">
        <v>4052</v>
      </c>
      <c r="C1182" s="243" t="s">
        <v>970</v>
      </c>
      <c r="D1182" s="243" t="s">
        <v>4162</v>
      </c>
      <c r="E1182" s="247"/>
      <c r="F1182" s="25" t="s">
        <v>43</v>
      </c>
      <c r="G1182" s="25"/>
      <c r="H1182" s="27">
        <v>1</v>
      </c>
      <c r="I1182" s="27">
        <v>1</v>
      </c>
      <c r="J1182" s="29">
        <v>0</v>
      </c>
      <c r="K1182" s="28">
        <v>1569</v>
      </c>
      <c r="L1182" s="28">
        <v>1573</v>
      </c>
      <c r="M1182" s="240" t="str">
        <f>CONCATENATE(LEFT(K1182,3),"0")</f>
        <v>1560</v>
      </c>
      <c r="N1182" s="240" t="str">
        <f>CONCATENATE(LEFT(L1182,3),"0")</f>
        <v>1570</v>
      </c>
      <c r="O1182" s="30">
        <f>L1182-K1182+1</f>
        <v>5</v>
      </c>
      <c r="P1182" s="27">
        <v>0</v>
      </c>
      <c r="Q1182" s="27">
        <v>0</v>
      </c>
      <c r="R1182" s="28">
        <v>1549</v>
      </c>
      <c r="S1182" s="28">
        <v>1638</v>
      </c>
      <c r="T1182" s="35" t="s">
        <v>103</v>
      </c>
      <c r="U1182" s="104">
        <v>51.0167</v>
      </c>
      <c r="V1182" s="124">
        <v>4.4667000000000003</v>
      </c>
      <c r="W1182" s="32">
        <v>1</v>
      </c>
      <c r="X1182" s="33">
        <v>1</v>
      </c>
      <c r="Y1182" s="127">
        <v>0</v>
      </c>
      <c r="Z1182" s="133" t="str">
        <f>CONCATENATE(LEFT(AA1182,3),"0")</f>
        <v>1570</v>
      </c>
      <c r="AA1182" s="35">
        <v>1573</v>
      </c>
      <c r="AB1182" s="35">
        <v>1638</v>
      </c>
      <c r="AC1182" s="35" t="s">
        <v>63</v>
      </c>
      <c r="AD1182" s="35"/>
      <c r="AE1182" s="35"/>
      <c r="AF1182" s="35"/>
      <c r="AG1182" s="35"/>
      <c r="AH1182" s="35"/>
      <c r="AI1182" s="35"/>
      <c r="AJ1182" s="35"/>
      <c r="AK1182" s="35"/>
      <c r="AL1182" s="35"/>
      <c r="AM1182" s="35"/>
      <c r="AN1182" s="252" t="str">
        <f>AC1182</f>
        <v>Antwerp</v>
      </c>
      <c r="AO1182" s="38"/>
      <c r="AP1182" s="39"/>
      <c r="AQ1182" s="39"/>
      <c r="AR1182" s="39"/>
      <c r="AS1182" s="49"/>
      <c r="AT1182" s="253"/>
      <c r="AU1182" s="253"/>
      <c r="AV1182" s="26"/>
      <c r="AW1182" s="26"/>
      <c r="AX1182" s="253"/>
      <c r="AY1182" s="26">
        <v>1</v>
      </c>
      <c r="AZ1182" s="197">
        <f>IF(AND(K1182&lt;=1570,L1182&gt;=1540),1,0)</f>
        <v>1</v>
      </c>
      <c r="BA1182" s="197">
        <f>IF(AND(K1182&lt;=1608,L1182&gt;=1571),1,0)</f>
        <v>1</v>
      </c>
      <c r="BB1182" s="197">
        <f>IF(AND(K1182&lt;=1621,L1182&gt;=1609),1,0)</f>
        <v>0</v>
      </c>
      <c r="BC1182" s="197">
        <f>IF(AND(K1182&lt;=1648,L1182&gt;=1622),1,0)</f>
        <v>0</v>
      </c>
      <c r="BD1182" s="197">
        <f>IF(AND(K1182&lt;=1680,L1182&gt;=1649),1,0)</f>
        <v>0</v>
      </c>
      <c r="BE1182" s="189">
        <v>0</v>
      </c>
      <c r="BF1182" s="189">
        <v>1</v>
      </c>
      <c r="BG1182" s="189">
        <v>0</v>
      </c>
      <c r="BH1182" s="189">
        <v>0</v>
      </c>
      <c r="BI1182" s="189">
        <v>0</v>
      </c>
    </row>
    <row r="1183" spans="1:61" customFormat="1" ht="15">
      <c r="A1183" s="99" t="s">
        <v>971</v>
      </c>
      <c r="B1183" s="111" t="s">
        <v>4053</v>
      </c>
      <c r="C1183" s="243" t="s">
        <v>972</v>
      </c>
      <c r="D1183" s="243" t="s">
        <v>4162</v>
      </c>
      <c r="E1183" s="247"/>
      <c r="F1183" s="25" t="s">
        <v>74</v>
      </c>
      <c r="G1183" s="26"/>
      <c r="H1183" s="27"/>
      <c r="I1183" s="27"/>
      <c r="J1183" s="29">
        <v>0</v>
      </c>
      <c r="K1183" s="28">
        <v>1680</v>
      </c>
      <c r="L1183" s="28">
        <v>1692</v>
      </c>
      <c r="M1183" s="240" t="str">
        <f>CONCATENATE(LEFT(K1183,3),"0")</f>
        <v>1680</v>
      </c>
      <c r="N1183" s="240" t="str">
        <f>CONCATENATE(LEFT(L1183,3),"0")</f>
        <v>1690</v>
      </c>
      <c r="O1183" s="30">
        <f>L1183-K1183+1</f>
        <v>13</v>
      </c>
      <c r="P1183" s="27">
        <v>0</v>
      </c>
      <c r="Q1183" s="27">
        <v>0</v>
      </c>
      <c r="R1183" s="28">
        <v>1660</v>
      </c>
      <c r="S1183" s="28"/>
      <c r="T1183" s="35" t="s">
        <v>103</v>
      </c>
      <c r="U1183" s="104">
        <v>51.0167</v>
      </c>
      <c r="V1183" s="124">
        <v>4.4667000000000003</v>
      </c>
      <c r="W1183" s="32">
        <v>0</v>
      </c>
      <c r="X1183" s="33">
        <v>1</v>
      </c>
      <c r="Y1183" s="127">
        <v>0</v>
      </c>
      <c r="Z1183" s="133" t="str">
        <f>CONCATENATE(LEFT(AA1183,3),"0")</f>
        <v>1690</v>
      </c>
      <c r="AA1183" s="35">
        <v>1692</v>
      </c>
      <c r="AB1183" s="35">
        <v>1692</v>
      </c>
      <c r="AC1183" s="35" t="s">
        <v>51</v>
      </c>
      <c r="AD1183" s="35"/>
      <c r="AE1183" s="35"/>
      <c r="AF1183" s="35"/>
      <c r="AG1183" s="35"/>
      <c r="AH1183" s="35"/>
      <c r="AI1183" s="35"/>
      <c r="AJ1183" s="35"/>
      <c r="AK1183" s="35"/>
      <c r="AL1183" s="35"/>
      <c r="AM1183" s="35"/>
      <c r="AN1183" s="252" t="str">
        <f>AC1183</f>
        <v>Amsterdam</v>
      </c>
      <c r="AO1183" s="38"/>
      <c r="AP1183" s="39"/>
      <c r="AQ1183" s="39"/>
      <c r="AR1183" s="39"/>
      <c r="AS1183" s="49"/>
      <c r="AT1183" s="253"/>
      <c r="AU1183" s="253"/>
      <c r="AV1183" s="26"/>
      <c r="AW1183" s="26"/>
      <c r="AX1183" s="253"/>
      <c r="AY1183" s="26">
        <v>1</v>
      </c>
      <c r="AZ1183" s="197">
        <f>IF(AND(K1183&lt;=1570,L1183&gt;=1540),1,0)</f>
        <v>0</v>
      </c>
      <c r="BA1183" s="197">
        <f>IF(AND(K1183&lt;=1608,L1183&gt;=1571),1,0)</f>
        <v>0</v>
      </c>
      <c r="BB1183" s="197">
        <f>IF(AND(K1183&lt;=1621,L1183&gt;=1609),1,0)</f>
        <v>0</v>
      </c>
      <c r="BC1183" s="197">
        <f>IF(AND(K1183&lt;=1648,L1183&gt;=1622),1,0)</f>
        <v>0</v>
      </c>
      <c r="BD1183" s="197">
        <f>IF(AND(K1183&lt;=1680,L1183&gt;=1649),1,0)</f>
        <v>1</v>
      </c>
      <c r="BE1183" s="189">
        <v>0</v>
      </c>
      <c r="BF1183" s="189">
        <v>0</v>
      </c>
      <c r="BG1183" s="189">
        <v>0</v>
      </c>
      <c r="BH1183" s="189">
        <v>0</v>
      </c>
      <c r="BI1183" s="189">
        <v>0</v>
      </c>
    </row>
    <row r="1184" spans="1:61" customFormat="1" ht="15">
      <c r="A1184" s="99" t="s">
        <v>973</v>
      </c>
      <c r="B1184" s="111" t="s">
        <v>4054</v>
      </c>
      <c r="C1184" s="243" t="s">
        <v>974</v>
      </c>
      <c r="D1184" s="243" t="s">
        <v>4162</v>
      </c>
      <c r="E1184" s="247"/>
      <c r="F1184" s="25" t="s">
        <v>43</v>
      </c>
      <c r="G1184" s="26"/>
      <c r="H1184" s="27"/>
      <c r="I1184" s="27"/>
      <c r="J1184" s="29">
        <v>0</v>
      </c>
      <c r="K1184" s="28">
        <v>1664</v>
      </c>
      <c r="L1184" s="28">
        <v>1676</v>
      </c>
      <c r="M1184" s="240" t="str">
        <f>CONCATENATE(LEFT(K1184,3),"0")</f>
        <v>1660</v>
      </c>
      <c r="N1184" s="240" t="str">
        <f>CONCATENATE(LEFT(L1184,3),"0")</f>
        <v>1670</v>
      </c>
      <c r="O1184" s="30">
        <f>L1184-K1184+1</f>
        <v>13</v>
      </c>
      <c r="P1184" s="27">
        <v>0</v>
      </c>
      <c r="Q1184" s="27">
        <v>0</v>
      </c>
      <c r="R1184" s="28">
        <v>1644</v>
      </c>
      <c r="S1184" s="28"/>
      <c r="T1184" s="35" t="s">
        <v>103</v>
      </c>
      <c r="U1184" s="104">
        <v>51.0167</v>
      </c>
      <c r="V1184" s="124">
        <v>4.4667000000000003</v>
      </c>
      <c r="W1184" s="32">
        <v>0</v>
      </c>
      <c r="X1184" s="33">
        <v>1</v>
      </c>
      <c r="Y1184" s="127">
        <v>0</v>
      </c>
      <c r="Z1184" s="133" t="str">
        <f>CONCATENATE(LEFT(AA1184,3),"0")</f>
        <v>1670</v>
      </c>
      <c r="AA1184" s="35">
        <v>1676</v>
      </c>
      <c r="AB1184" s="35">
        <v>1683</v>
      </c>
      <c r="AC1184" s="35" t="s">
        <v>191</v>
      </c>
      <c r="AD1184" s="35">
        <v>1683</v>
      </c>
      <c r="AE1184" s="35"/>
      <c r="AF1184" s="35" t="s">
        <v>103</v>
      </c>
      <c r="AG1184" s="35"/>
      <c r="AH1184" s="35"/>
      <c r="AI1184" s="35"/>
      <c r="AJ1184" s="35"/>
      <c r="AK1184" s="35"/>
      <c r="AL1184" s="35"/>
      <c r="AM1184" s="35"/>
      <c r="AN1184" s="252" t="str">
        <f>AF1184</f>
        <v>Mechelen</v>
      </c>
      <c r="AO1184" s="38"/>
      <c r="AP1184" s="39"/>
      <c r="AQ1184" s="39"/>
      <c r="AR1184" s="39"/>
      <c r="AS1184" s="49"/>
      <c r="AT1184" s="253"/>
      <c r="AU1184" s="253"/>
      <c r="AV1184" s="26"/>
      <c r="AW1184" s="26"/>
      <c r="AX1184" s="253"/>
      <c r="AY1184" s="26">
        <v>1</v>
      </c>
      <c r="AZ1184" s="197">
        <f>IF(AND(K1184&lt;=1570,L1184&gt;=1540),1,0)</f>
        <v>0</v>
      </c>
      <c r="BA1184" s="197">
        <f>IF(AND(K1184&lt;=1608,L1184&gt;=1571),1,0)</f>
        <v>0</v>
      </c>
      <c r="BB1184" s="197">
        <f>IF(AND(K1184&lt;=1621,L1184&gt;=1609),1,0)</f>
        <v>0</v>
      </c>
      <c r="BC1184" s="197">
        <f>IF(AND(K1184&lt;=1648,L1184&gt;=1622),1,0)</f>
        <v>0</v>
      </c>
      <c r="BD1184" s="197">
        <f>IF(AND(K1184&lt;=1680,L1184&gt;=1649),1,0)</f>
        <v>1</v>
      </c>
      <c r="BE1184" s="189">
        <v>0</v>
      </c>
      <c r="BF1184" s="189">
        <v>0</v>
      </c>
      <c r="BG1184" s="189">
        <v>0</v>
      </c>
      <c r="BH1184" s="189">
        <v>0</v>
      </c>
      <c r="BI1184" s="189">
        <v>1</v>
      </c>
    </row>
    <row r="1185" spans="1:61" customFormat="1" ht="15">
      <c r="A1185" s="99" t="s">
        <v>975</v>
      </c>
      <c r="B1185" s="111" t="s">
        <v>2937</v>
      </c>
      <c r="C1185" s="243" t="s">
        <v>976</v>
      </c>
      <c r="D1185" s="243" t="s">
        <v>4162</v>
      </c>
      <c r="E1185" s="247">
        <v>2</v>
      </c>
      <c r="F1185" s="25" t="s">
        <v>43</v>
      </c>
      <c r="G1185" s="25"/>
      <c r="H1185" s="27">
        <v>1</v>
      </c>
      <c r="I1185" s="27"/>
      <c r="J1185" s="29">
        <v>1</v>
      </c>
      <c r="K1185" s="30">
        <v>1636</v>
      </c>
      <c r="L1185" s="28">
        <v>1656</v>
      </c>
      <c r="M1185" s="240" t="str">
        <f>CONCATENATE(LEFT(K1185,3),"0")</f>
        <v>1630</v>
      </c>
      <c r="N1185" s="240" t="str">
        <f>CONCATENATE(LEFT(L1185,3),"0")</f>
        <v>1650</v>
      </c>
      <c r="O1185" s="30">
        <f>L1185-K1185+1</f>
        <v>21</v>
      </c>
      <c r="P1185" s="27">
        <v>0</v>
      </c>
      <c r="Q1185" s="27">
        <v>0</v>
      </c>
      <c r="R1185" s="28"/>
      <c r="S1185" s="28"/>
      <c r="T1185" s="35" t="s">
        <v>103</v>
      </c>
      <c r="U1185" s="104">
        <v>51.0167</v>
      </c>
      <c r="V1185" s="124">
        <v>4.4667000000000003</v>
      </c>
      <c r="W1185" s="32">
        <v>0</v>
      </c>
      <c r="X1185" s="33">
        <v>0</v>
      </c>
      <c r="Y1185" s="127">
        <v>0</v>
      </c>
      <c r="Z1185" s="133"/>
      <c r="AA1185" s="35"/>
      <c r="AB1185" s="35"/>
      <c r="AC1185" s="35"/>
      <c r="AD1185" s="35"/>
      <c r="AE1185" s="35"/>
      <c r="AF1185" s="35"/>
      <c r="AG1185" s="35"/>
      <c r="AH1185" s="35"/>
      <c r="AI1185" s="35"/>
      <c r="AJ1185" s="35"/>
      <c r="AK1185" s="35"/>
      <c r="AL1185" s="35"/>
      <c r="AM1185" s="35"/>
      <c r="AN1185" s="127"/>
      <c r="AO1185" s="38"/>
      <c r="AP1185" s="39"/>
      <c r="AQ1185" s="39"/>
      <c r="AR1185" s="39"/>
      <c r="AS1185" s="49"/>
      <c r="AT1185" s="253"/>
      <c r="AU1185" s="253"/>
      <c r="AV1185" s="26"/>
      <c r="AW1185" s="26"/>
      <c r="AX1185" s="253" t="s">
        <v>40</v>
      </c>
      <c r="AY1185" s="26">
        <v>1</v>
      </c>
      <c r="AZ1185" s="197">
        <f>IF(AND(K1185&lt;=1570,L1185&gt;=1540),1,0)</f>
        <v>0</v>
      </c>
      <c r="BA1185" s="197">
        <f>IF(AND(K1185&lt;=1608,L1185&gt;=1571),1,0)</f>
        <v>0</v>
      </c>
      <c r="BB1185" s="197">
        <f>IF(AND(K1185&lt;=1621,L1185&gt;=1609),1,0)</f>
        <v>0</v>
      </c>
      <c r="BC1185" s="197">
        <f>IF(AND(K1185&lt;=1648,L1185&gt;=1622),1,0)</f>
        <v>1</v>
      </c>
      <c r="BD1185" s="197">
        <f>IF(AND(K1185&lt;=1680,L1185&gt;=1649),1,0)</f>
        <v>1</v>
      </c>
      <c r="BE1185" s="189">
        <v>0</v>
      </c>
      <c r="BF1185" s="189">
        <v>0</v>
      </c>
      <c r="BG1185" s="189">
        <v>0</v>
      </c>
      <c r="BH1185" s="189">
        <v>0</v>
      </c>
      <c r="BI1185" s="189">
        <v>0</v>
      </c>
    </row>
    <row r="1186" spans="1:61" customFormat="1" ht="15">
      <c r="A1186" s="99" t="s">
        <v>977</v>
      </c>
      <c r="B1186" s="111" t="s">
        <v>4055</v>
      </c>
      <c r="C1186" s="243" t="s">
        <v>978</v>
      </c>
      <c r="D1186" s="243" t="s">
        <v>4162</v>
      </c>
      <c r="E1186" s="247">
        <v>1</v>
      </c>
      <c r="F1186" s="25" t="s">
        <v>39</v>
      </c>
      <c r="G1186" s="26"/>
      <c r="H1186" s="27"/>
      <c r="I1186" s="27"/>
      <c r="J1186" s="29">
        <v>1</v>
      </c>
      <c r="K1186" s="30">
        <v>1579</v>
      </c>
      <c r="L1186" s="28">
        <v>1585</v>
      </c>
      <c r="M1186" s="240" t="str">
        <f>CONCATENATE(LEFT(K1186,3),"0")</f>
        <v>1570</v>
      </c>
      <c r="N1186" s="240" t="str">
        <f>CONCATENATE(LEFT(L1186,3),"0")</f>
        <v>1580</v>
      </c>
      <c r="O1186" s="30">
        <f>L1186-K1186+1</f>
        <v>7</v>
      </c>
      <c r="P1186" s="27">
        <v>0</v>
      </c>
      <c r="Q1186" s="27">
        <v>0</v>
      </c>
      <c r="R1186" s="28"/>
      <c r="S1186" s="28"/>
      <c r="T1186" s="35" t="s">
        <v>103</v>
      </c>
      <c r="U1186" s="104">
        <v>51.0167</v>
      </c>
      <c r="V1186" s="124">
        <v>4.4667000000000003</v>
      </c>
      <c r="W1186" s="32">
        <v>0</v>
      </c>
      <c r="X1186" s="33">
        <v>0</v>
      </c>
      <c r="Y1186" s="127">
        <v>0</v>
      </c>
      <c r="Z1186" s="133"/>
      <c r="AA1186" s="35"/>
      <c r="AB1186" s="35"/>
      <c r="AC1186" s="35"/>
      <c r="AD1186" s="35"/>
      <c r="AE1186" s="35"/>
      <c r="AF1186" s="35"/>
      <c r="AG1186" s="35"/>
      <c r="AH1186" s="35"/>
      <c r="AI1186" s="35"/>
      <c r="AJ1186" s="35"/>
      <c r="AK1186" s="35"/>
      <c r="AL1186" s="35"/>
      <c r="AM1186" s="35"/>
      <c r="AN1186" s="127"/>
      <c r="AO1186" s="38"/>
      <c r="AP1186" s="39"/>
      <c r="AQ1186" s="39"/>
      <c r="AR1186" s="39"/>
      <c r="AS1186" s="49"/>
      <c r="AT1186" s="253"/>
      <c r="AU1186" s="253"/>
      <c r="AV1186" s="26"/>
      <c r="AW1186" s="26"/>
      <c r="AX1186" s="253" t="s">
        <v>40</v>
      </c>
      <c r="AY1186" s="26">
        <v>1</v>
      </c>
      <c r="AZ1186" s="197">
        <f>IF(AND(K1186&lt;=1570,L1186&gt;=1540),1,0)</f>
        <v>0</v>
      </c>
      <c r="BA1186" s="197">
        <f>IF(AND(K1186&lt;=1608,L1186&gt;=1571),1,0)</f>
        <v>1</v>
      </c>
      <c r="BB1186" s="197">
        <f>IF(AND(K1186&lt;=1621,L1186&gt;=1609),1,0)</f>
        <v>0</v>
      </c>
      <c r="BC1186" s="197">
        <f>IF(AND(K1186&lt;=1648,L1186&gt;=1622),1,0)</f>
        <v>0</v>
      </c>
      <c r="BD1186" s="197">
        <f>IF(AND(K1186&lt;=1680,L1186&gt;=1649),1,0)</f>
        <v>0</v>
      </c>
      <c r="BE1186" s="189">
        <v>0</v>
      </c>
      <c r="BF1186" s="189">
        <v>0</v>
      </c>
      <c r="BG1186" s="189">
        <v>0</v>
      </c>
      <c r="BH1186" s="189">
        <v>0</v>
      </c>
      <c r="BI1186" s="189">
        <v>0</v>
      </c>
    </row>
    <row r="1187" spans="1:61" customFormat="1" ht="15">
      <c r="A1187" s="99" t="s">
        <v>979</v>
      </c>
      <c r="B1187" s="111" t="s">
        <v>4056</v>
      </c>
      <c r="C1187" s="243" t="s">
        <v>980</v>
      </c>
      <c r="D1187" s="243" t="s">
        <v>4162</v>
      </c>
      <c r="E1187" s="247"/>
      <c r="F1187" s="25" t="s">
        <v>43</v>
      </c>
      <c r="G1187" s="26"/>
      <c r="H1187" s="27"/>
      <c r="I1187" s="27"/>
      <c r="J1187" s="29">
        <v>0</v>
      </c>
      <c r="K1187" s="195">
        <v>1576</v>
      </c>
      <c r="L1187" s="28">
        <v>1576</v>
      </c>
      <c r="M1187" s="240" t="str">
        <f>CONCATENATE(LEFT(K1187,3),"0")</f>
        <v>1570</v>
      </c>
      <c r="N1187" s="240" t="str">
        <f>CONCATENATE(LEFT(L1187,3),"0")</f>
        <v>1570</v>
      </c>
      <c r="O1187" s="30">
        <f>L1187-K1187+1</f>
        <v>1</v>
      </c>
      <c r="P1187" s="27">
        <v>0</v>
      </c>
      <c r="Q1187" s="27">
        <v>0</v>
      </c>
      <c r="R1187" s="28">
        <v>1563</v>
      </c>
      <c r="S1187" s="28">
        <v>1606</v>
      </c>
      <c r="T1187" s="35" t="s">
        <v>103</v>
      </c>
      <c r="U1187" s="104">
        <v>51.0167</v>
      </c>
      <c r="V1187" s="124">
        <v>4.4667000000000003</v>
      </c>
      <c r="W1187" s="32">
        <v>1</v>
      </c>
      <c r="X1187" s="33">
        <v>1</v>
      </c>
      <c r="Y1187" s="127">
        <v>0</v>
      </c>
      <c r="Z1187" s="133" t="str">
        <f>CONCATENATE(LEFT(AA1187,3),"0")</f>
        <v>1570</v>
      </c>
      <c r="AA1187" s="35">
        <v>1576</v>
      </c>
      <c r="AB1187" s="35">
        <v>1576</v>
      </c>
      <c r="AC1187" s="35" t="s">
        <v>102</v>
      </c>
      <c r="AD1187" s="35">
        <v>1606</v>
      </c>
      <c r="AE1187" s="35">
        <v>1606</v>
      </c>
      <c r="AF1187" s="35" t="s">
        <v>981</v>
      </c>
      <c r="AG1187" s="35"/>
      <c r="AH1187" s="35"/>
      <c r="AI1187" s="35"/>
      <c r="AJ1187" s="35"/>
      <c r="AK1187" s="35"/>
      <c r="AL1187" s="35"/>
      <c r="AM1187" s="35"/>
      <c r="AN1187" s="252" t="str">
        <f>AF1187</f>
        <v>Lyon</v>
      </c>
      <c r="AO1187" s="38"/>
      <c r="AP1187" s="39"/>
      <c r="AQ1187" s="39"/>
      <c r="AR1187" s="39"/>
      <c r="AS1187" s="49"/>
      <c r="AT1187" s="253"/>
      <c r="AU1187" s="253"/>
      <c r="AV1187" s="26"/>
      <c r="AW1187" s="26"/>
      <c r="AX1187" s="253"/>
      <c r="AY1187" s="26">
        <v>1</v>
      </c>
      <c r="AZ1187" s="197">
        <f>IF(AND(K1187&lt;=1570,L1187&gt;=1540),1,0)</f>
        <v>0</v>
      </c>
      <c r="BA1187" s="197">
        <f>IF(AND(K1187&lt;=1608,L1187&gt;=1571),1,0)</f>
        <v>1</v>
      </c>
      <c r="BB1187" s="197">
        <f>IF(AND(K1187&lt;=1621,L1187&gt;=1609),1,0)</f>
        <v>0</v>
      </c>
      <c r="BC1187" s="197">
        <f>IF(AND(K1187&lt;=1648,L1187&gt;=1622),1,0)</f>
        <v>0</v>
      </c>
      <c r="BD1187" s="197">
        <f>IF(AND(K1187&lt;=1680,L1187&gt;=1649),1,0)</f>
        <v>0</v>
      </c>
      <c r="BE1187" s="189">
        <v>0</v>
      </c>
      <c r="BF1187" s="189">
        <v>1</v>
      </c>
      <c r="BG1187" s="189">
        <v>0</v>
      </c>
      <c r="BH1187" s="189">
        <v>0</v>
      </c>
      <c r="BI1187" s="189">
        <v>0</v>
      </c>
    </row>
    <row r="1188" spans="1:61" customFormat="1" ht="15">
      <c r="A1188" s="99" t="s">
        <v>982</v>
      </c>
      <c r="B1188" s="111" t="s">
        <v>4056</v>
      </c>
      <c r="C1188" s="243" t="s">
        <v>983</v>
      </c>
      <c r="D1188" s="243" t="s">
        <v>4162</v>
      </c>
      <c r="E1188" s="247"/>
      <c r="F1188" s="25" t="s">
        <v>43</v>
      </c>
      <c r="G1188" s="26"/>
      <c r="H1188" s="27"/>
      <c r="I1188" s="27"/>
      <c r="J1188" s="29">
        <v>0</v>
      </c>
      <c r="K1188" s="28">
        <v>1545</v>
      </c>
      <c r="L1188" s="28">
        <v>1563</v>
      </c>
      <c r="M1188" s="240" t="str">
        <f>CONCATENATE(LEFT(K1188,3),"0")</f>
        <v>1540</v>
      </c>
      <c r="N1188" s="240" t="str">
        <f>CONCATENATE(LEFT(L1188,3),"0")</f>
        <v>1560</v>
      </c>
      <c r="O1188" s="30">
        <f>L1188-K1188+1</f>
        <v>19</v>
      </c>
      <c r="P1188" s="27">
        <v>0</v>
      </c>
      <c r="Q1188" s="27">
        <v>0</v>
      </c>
      <c r="R1188" s="28">
        <v>1525</v>
      </c>
      <c r="S1188" s="28">
        <v>1601</v>
      </c>
      <c r="T1188" s="35" t="s">
        <v>103</v>
      </c>
      <c r="U1188" s="104">
        <v>51.0167</v>
      </c>
      <c r="V1188" s="124">
        <v>4.4667000000000003</v>
      </c>
      <c r="W1188" s="32">
        <v>0</v>
      </c>
      <c r="X1188" s="33">
        <v>1</v>
      </c>
      <c r="Y1188" s="127">
        <v>0</v>
      </c>
      <c r="Z1188" s="133" t="str">
        <f>CONCATENATE(LEFT(AA1188,3),"0")</f>
        <v>1560</v>
      </c>
      <c r="AA1188" s="35">
        <v>1563</v>
      </c>
      <c r="AB1188" s="35">
        <v>1601</v>
      </c>
      <c r="AC1188" s="35" t="s">
        <v>63</v>
      </c>
      <c r="AD1188" s="35"/>
      <c r="AE1188" s="35"/>
      <c r="AF1188" s="35"/>
      <c r="AG1188" s="35"/>
      <c r="AH1188" s="35"/>
      <c r="AI1188" s="35"/>
      <c r="AJ1188" s="35"/>
      <c r="AK1188" s="35"/>
      <c r="AL1188" s="35"/>
      <c r="AM1188" s="35"/>
      <c r="AN1188" s="252" t="str">
        <f>AC1188</f>
        <v>Antwerp</v>
      </c>
      <c r="AO1188" s="38"/>
      <c r="AP1188" s="39"/>
      <c r="AQ1188" s="39"/>
      <c r="AR1188" s="39"/>
      <c r="AS1188" s="49"/>
      <c r="AT1188" s="253"/>
      <c r="AU1188" s="253"/>
      <c r="AV1188" s="26"/>
      <c r="AW1188" s="26"/>
      <c r="AX1188" s="253"/>
      <c r="AY1188" s="26">
        <v>1</v>
      </c>
      <c r="AZ1188" s="197">
        <f>IF(AND(K1188&lt;=1570,L1188&gt;=1540),1,0)</f>
        <v>1</v>
      </c>
      <c r="BA1188" s="197">
        <f>IF(AND(K1188&lt;=1608,L1188&gt;=1571),1,0)</f>
        <v>0</v>
      </c>
      <c r="BB1188" s="197">
        <f>IF(AND(K1188&lt;=1621,L1188&gt;=1609),1,0)</f>
        <v>0</v>
      </c>
      <c r="BC1188" s="197">
        <f>IF(AND(K1188&lt;=1648,L1188&gt;=1622),1,0)</f>
        <v>0</v>
      </c>
      <c r="BD1188" s="197">
        <f>IF(AND(K1188&lt;=1680,L1188&gt;=1649),1,0)</f>
        <v>0</v>
      </c>
      <c r="BE1188" s="189">
        <v>1</v>
      </c>
      <c r="BF1188" s="189">
        <v>0</v>
      </c>
      <c r="BG1188" s="189">
        <v>0</v>
      </c>
      <c r="BH1188" s="189">
        <v>0</v>
      </c>
      <c r="BI1188" s="189">
        <v>0</v>
      </c>
    </row>
    <row r="1189" spans="1:61" customFormat="1" ht="15">
      <c r="A1189" s="99" t="s">
        <v>984</v>
      </c>
      <c r="B1189" s="111" t="s">
        <v>1862</v>
      </c>
      <c r="C1189" s="243" t="s">
        <v>985</v>
      </c>
      <c r="D1189" s="243" t="s">
        <v>4162</v>
      </c>
      <c r="E1189" s="247">
        <v>1</v>
      </c>
      <c r="F1189" s="25" t="s">
        <v>39</v>
      </c>
      <c r="G1189" s="26"/>
      <c r="H1189" s="27"/>
      <c r="I1189" s="27"/>
      <c r="J1189" s="29">
        <v>1</v>
      </c>
      <c r="K1189" s="30">
        <v>1557</v>
      </c>
      <c r="L1189" s="28">
        <v>1563</v>
      </c>
      <c r="M1189" s="240" t="str">
        <f>CONCATENATE(LEFT(K1189,3),"0")</f>
        <v>1550</v>
      </c>
      <c r="N1189" s="240" t="str">
        <f>CONCATENATE(LEFT(L1189,3),"0")</f>
        <v>1560</v>
      </c>
      <c r="O1189" s="30">
        <f>L1189-K1189+1</f>
        <v>7</v>
      </c>
      <c r="P1189" s="27">
        <v>0</v>
      </c>
      <c r="Q1189" s="27">
        <v>0</v>
      </c>
      <c r="R1189" s="28"/>
      <c r="S1189" s="28"/>
      <c r="T1189" s="35" t="s">
        <v>103</v>
      </c>
      <c r="U1189" s="104">
        <v>51.0167</v>
      </c>
      <c r="V1189" s="124">
        <v>4.4667000000000003</v>
      </c>
      <c r="W1189" s="32">
        <v>0</v>
      </c>
      <c r="X1189" s="33">
        <v>0</v>
      </c>
      <c r="Y1189" s="127">
        <v>0</v>
      </c>
      <c r="Z1189" s="133"/>
      <c r="AA1189" s="35"/>
      <c r="AB1189" s="35"/>
      <c r="AC1189" s="35"/>
      <c r="AD1189" s="35"/>
      <c r="AE1189" s="35"/>
      <c r="AF1189" s="35"/>
      <c r="AG1189" s="35"/>
      <c r="AH1189" s="35"/>
      <c r="AI1189" s="35"/>
      <c r="AJ1189" s="35"/>
      <c r="AK1189" s="35"/>
      <c r="AL1189" s="35"/>
      <c r="AM1189" s="35"/>
      <c r="AN1189" s="127"/>
      <c r="AO1189" s="38"/>
      <c r="AP1189" s="39"/>
      <c r="AQ1189" s="39"/>
      <c r="AR1189" s="39"/>
      <c r="AS1189" s="49"/>
      <c r="AT1189" s="253"/>
      <c r="AU1189" s="253"/>
      <c r="AV1189" s="26"/>
      <c r="AW1189" s="26"/>
      <c r="AX1189" s="253" t="s">
        <v>40</v>
      </c>
      <c r="AY1189" s="26">
        <v>1</v>
      </c>
      <c r="AZ1189" s="197">
        <f>IF(AND(K1189&lt;=1570,L1189&gt;=1540),1,0)</f>
        <v>1</v>
      </c>
      <c r="BA1189" s="197">
        <f>IF(AND(K1189&lt;=1608,L1189&gt;=1571),1,0)</f>
        <v>0</v>
      </c>
      <c r="BB1189" s="197">
        <f>IF(AND(K1189&lt;=1621,L1189&gt;=1609),1,0)</f>
        <v>0</v>
      </c>
      <c r="BC1189" s="197">
        <f>IF(AND(K1189&lt;=1648,L1189&gt;=1622),1,0)</f>
        <v>0</v>
      </c>
      <c r="BD1189" s="197">
        <f>IF(AND(K1189&lt;=1680,L1189&gt;=1649),1,0)</f>
        <v>0</v>
      </c>
      <c r="BE1189" s="189">
        <v>0</v>
      </c>
      <c r="BF1189" s="189">
        <v>0</v>
      </c>
      <c r="BG1189" s="189">
        <v>0</v>
      </c>
      <c r="BH1189" s="189">
        <v>0</v>
      </c>
      <c r="BI1189" s="189">
        <v>0</v>
      </c>
    </row>
    <row r="1190" spans="1:61" customFormat="1" ht="15">
      <c r="A1190" s="99" t="s">
        <v>986</v>
      </c>
      <c r="B1190" s="111" t="s">
        <v>4057</v>
      </c>
      <c r="C1190" s="243" t="s">
        <v>987</v>
      </c>
      <c r="D1190" s="243" t="s">
        <v>4162</v>
      </c>
      <c r="E1190" s="247"/>
      <c r="F1190" s="25" t="s">
        <v>43</v>
      </c>
      <c r="G1190" s="26"/>
      <c r="H1190" s="27"/>
      <c r="I1190" s="27"/>
      <c r="J1190" s="29">
        <v>0</v>
      </c>
      <c r="K1190" s="28">
        <v>1632</v>
      </c>
      <c r="L1190" s="28">
        <f>K1190+18</f>
        <v>1650</v>
      </c>
      <c r="M1190" s="240" t="str">
        <f>CONCATENATE(LEFT(K1190,3),"0")</f>
        <v>1630</v>
      </c>
      <c r="N1190" s="240" t="str">
        <f>CONCATENATE(LEFT(L1190,3),"0")</f>
        <v>1650</v>
      </c>
      <c r="O1190" s="30"/>
      <c r="P1190" s="27">
        <v>0</v>
      </c>
      <c r="Q1190" s="27">
        <v>0</v>
      </c>
      <c r="R1190" s="28">
        <v>1612</v>
      </c>
      <c r="S1190" s="28"/>
      <c r="T1190" s="35" t="s">
        <v>103</v>
      </c>
      <c r="U1190" s="104">
        <v>51.0167</v>
      </c>
      <c r="V1190" s="124">
        <v>4.4667000000000003</v>
      </c>
      <c r="W1190" s="32">
        <v>0</v>
      </c>
      <c r="X1190" s="33">
        <v>0</v>
      </c>
      <c r="Y1190" s="127">
        <v>0</v>
      </c>
      <c r="Z1190" s="133"/>
      <c r="AA1190" s="35"/>
      <c r="AB1190" s="35"/>
      <c r="AC1190" s="35"/>
      <c r="AD1190" s="35"/>
      <c r="AE1190" s="35"/>
      <c r="AF1190" s="35"/>
      <c r="AG1190" s="35"/>
      <c r="AH1190" s="35"/>
      <c r="AI1190" s="35"/>
      <c r="AJ1190" s="35"/>
      <c r="AK1190" s="35"/>
      <c r="AL1190" s="35"/>
      <c r="AM1190" s="35"/>
      <c r="AN1190" s="127"/>
      <c r="AO1190" s="38"/>
      <c r="AP1190" s="39"/>
      <c r="AQ1190" s="39"/>
      <c r="AR1190" s="39"/>
      <c r="AS1190" s="49"/>
      <c r="AT1190" s="26" t="s">
        <v>88</v>
      </c>
      <c r="AU1190" s="26" t="s">
        <v>988</v>
      </c>
      <c r="AV1190" s="26"/>
      <c r="AW1190" s="26"/>
      <c r="AX1190" s="253"/>
      <c r="AY1190" s="26">
        <v>1</v>
      </c>
      <c r="AZ1190" s="197">
        <f>IF(AND(K1190&lt;=1570,L1190&gt;=1540),1,0)</f>
        <v>0</v>
      </c>
      <c r="BA1190" s="197">
        <f>IF(AND(K1190&lt;=1608,L1190&gt;=1571),1,0)</f>
        <v>0</v>
      </c>
      <c r="BB1190" s="197">
        <f>IF(AND(K1190&lt;=1621,L1190&gt;=1609),1,0)</f>
        <v>0</v>
      </c>
      <c r="BC1190" s="197">
        <f>IF(AND(K1190&lt;=1648,L1190&gt;=1622),1,0)</f>
        <v>1</v>
      </c>
      <c r="BD1190" s="197">
        <f>IF(AND(K1190&lt;=1680,L1190&gt;=1649),1,0)</f>
        <v>1</v>
      </c>
      <c r="BE1190" s="189">
        <v>0</v>
      </c>
      <c r="BF1190" s="189">
        <v>0</v>
      </c>
      <c r="BG1190" s="189">
        <v>0</v>
      </c>
      <c r="BH1190" s="189">
        <v>0</v>
      </c>
      <c r="BI1190" s="189">
        <v>0</v>
      </c>
    </row>
    <row r="1191" spans="1:61" customFormat="1" ht="15">
      <c r="A1191" s="99" t="s">
        <v>988</v>
      </c>
      <c r="B1191" s="111" t="s">
        <v>4057</v>
      </c>
      <c r="C1191" s="243" t="s">
        <v>989</v>
      </c>
      <c r="D1191" s="243" t="s">
        <v>4162</v>
      </c>
      <c r="E1191" s="247">
        <v>6</v>
      </c>
      <c r="F1191" s="25" t="s">
        <v>43</v>
      </c>
      <c r="G1191" s="26"/>
      <c r="H1191" s="27"/>
      <c r="I1191" s="27"/>
      <c r="J1191" s="29">
        <v>1</v>
      </c>
      <c r="K1191" s="30">
        <v>1608</v>
      </c>
      <c r="L1191" s="28">
        <v>1623</v>
      </c>
      <c r="M1191" s="240" t="str">
        <f>CONCATENATE(LEFT(K1191,3),"0")</f>
        <v>1600</v>
      </c>
      <c r="N1191" s="240" t="str">
        <f>CONCATENATE(LEFT(L1191,3),"0")</f>
        <v>1620</v>
      </c>
      <c r="O1191" s="30">
        <f>L1191-K1191+1</f>
        <v>16</v>
      </c>
      <c r="P1191" s="27">
        <v>1</v>
      </c>
      <c r="Q1191" s="27">
        <v>1</v>
      </c>
      <c r="R1191" s="28"/>
      <c r="S1191" s="28"/>
      <c r="T1191" s="35" t="s">
        <v>103</v>
      </c>
      <c r="U1191" s="104">
        <v>51.0167</v>
      </c>
      <c r="V1191" s="124">
        <v>4.4667000000000003</v>
      </c>
      <c r="W1191" s="32">
        <v>0</v>
      </c>
      <c r="X1191" s="33">
        <v>0</v>
      </c>
      <c r="Y1191" s="127">
        <v>0</v>
      </c>
      <c r="Z1191" s="133"/>
      <c r="AA1191" s="35"/>
      <c r="AB1191" s="35"/>
      <c r="AC1191" s="35"/>
      <c r="AD1191" s="35"/>
      <c r="AE1191" s="35"/>
      <c r="AF1191" s="35"/>
      <c r="AG1191" s="35"/>
      <c r="AH1191" s="35"/>
      <c r="AI1191" s="35"/>
      <c r="AJ1191" s="35"/>
      <c r="AK1191" s="35"/>
      <c r="AL1191" s="35"/>
      <c r="AM1191" s="35"/>
      <c r="AN1191" s="127"/>
      <c r="AO1191" s="38"/>
      <c r="AP1191" s="39"/>
      <c r="AQ1191" s="39"/>
      <c r="AR1191" s="39"/>
      <c r="AS1191" s="49"/>
      <c r="AT1191" s="26" t="s">
        <v>104</v>
      </c>
      <c r="AU1191" s="26" t="s">
        <v>986</v>
      </c>
      <c r="AV1191" s="26"/>
      <c r="AW1191" s="26"/>
      <c r="AX1191" s="253" t="s">
        <v>40</v>
      </c>
      <c r="AY1191" s="26">
        <v>1</v>
      </c>
      <c r="AZ1191" s="197">
        <f>IF(AND(K1191&lt;=1570,L1191&gt;=1540),1,0)</f>
        <v>0</v>
      </c>
      <c r="BA1191" s="197">
        <f>IF(AND(K1191&lt;=1608,L1191&gt;=1571),1,0)</f>
        <v>1</v>
      </c>
      <c r="BB1191" s="197">
        <f>IF(AND(K1191&lt;=1621,L1191&gt;=1609),1,0)</f>
        <v>1</v>
      </c>
      <c r="BC1191" s="197">
        <f>IF(AND(K1191&lt;=1648,L1191&gt;=1622),1,0)</f>
        <v>1</v>
      </c>
      <c r="BD1191" s="197">
        <f>IF(AND(K1191&lt;=1680,L1191&gt;=1649),1,0)</f>
        <v>0</v>
      </c>
      <c r="BE1191" s="189">
        <v>0</v>
      </c>
      <c r="BF1191" s="189">
        <v>0</v>
      </c>
      <c r="BG1191" s="189">
        <v>0</v>
      </c>
      <c r="BH1191" s="189">
        <v>0</v>
      </c>
      <c r="BI1191" s="189">
        <v>0</v>
      </c>
    </row>
    <row r="1192" spans="1:61" customFormat="1" ht="15">
      <c r="A1192" s="99" t="s">
        <v>990</v>
      </c>
      <c r="B1192" s="111" t="s">
        <v>4058</v>
      </c>
      <c r="C1192" s="243" t="s">
        <v>991</v>
      </c>
      <c r="D1192" s="243" t="s">
        <v>4162</v>
      </c>
      <c r="E1192" s="247">
        <v>1</v>
      </c>
      <c r="F1192" s="25" t="s">
        <v>43</v>
      </c>
      <c r="G1192" s="26"/>
      <c r="H1192" s="27"/>
      <c r="I1192" s="27"/>
      <c r="J1192" s="29">
        <v>1</v>
      </c>
      <c r="K1192" s="30">
        <v>1589</v>
      </c>
      <c r="L1192" s="28">
        <v>1595</v>
      </c>
      <c r="M1192" s="240" t="str">
        <f>CONCATENATE(LEFT(K1192,3),"0")</f>
        <v>1580</v>
      </c>
      <c r="N1192" s="240" t="str">
        <f>CONCATENATE(LEFT(L1192,3),"0")</f>
        <v>1590</v>
      </c>
      <c r="O1192" s="30">
        <f>L1192-K1192+1</f>
        <v>7</v>
      </c>
      <c r="P1192" s="27">
        <v>0</v>
      </c>
      <c r="Q1192" s="27">
        <v>0</v>
      </c>
      <c r="R1192" s="28"/>
      <c r="S1192" s="28"/>
      <c r="T1192" s="35" t="s">
        <v>103</v>
      </c>
      <c r="U1192" s="104">
        <v>51.0167</v>
      </c>
      <c r="V1192" s="124">
        <v>4.4667000000000003</v>
      </c>
      <c r="W1192" s="32">
        <v>0</v>
      </c>
      <c r="X1192" s="33">
        <v>0</v>
      </c>
      <c r="Y1192" s="127">
        <v>0</v>
      </c>
      <c r="Z1192" s="133"/>
      <c r="AA1192" s="35"/>
      <c r="AB1192" s="35"/>
      <c r="AC1192" s="35"/>
      <c r="AD1192" s="35"/>
      <c r="AE1192" s="35"/>
      <c r="AF1192" s="35"/>
      <c r="AG1192" s="35"/>
      <c r="AH1192" s="35"/>
      <c r="AI1192" s="35"/>
      <c r="AJ1192" s="35"/>
      <c r="AK1192" s="35"/>
      <c r="AL1192" s="35"/>
      <c r="AM1192" s="35"/>
      <c r="AN1192" s="127"/>
      <c r="AO1192" s="38"/>
      <c r="AP1192" s="39"/>
      <c r="AQ1192" s="39"/>
      <c r="AR1192" s="39"/>
      <c r="AS1192" s="49"/>
      <c r="AT1192" s="253"/>
      <c r="AU1192" s="253"/>
      <c r="AV1192" s="26"/>
      <c r="AW1192" s="26"/>
      <c r="AX1192" s="253" t="s">
        <v>40</v>
      </c>
      <c r="AY1192" s="26">
        <v>1</v>
      </c>
      <c r="AZ1192" s="197">
        <f>IF(AND(K1192&lt;=1570,L1192&gt;=1540),1,0)</f>
        <v>0</v>
      </c>
      <c r="BA1192" s="197">
        <f>IF(AND(K1192&lt;=1608,L1192&gt;=1571),1,0)</f>
        <v>1</v>
      </c>
      <c r="BB1192" s="197">
        <f>IF(AND(K1192&lt;=1621,L1192&gt;=1609),1,0)</f>
        <v>0</v>
      </c>
      <c r="BC1192" s="197">
        <f>IF(AND(K1192&lt;=1648,L1192&gt;=1622),1,0)</f>
        <v>0</v>
      </c>
      <c r="BD1192" s="197">
        <f>IF(AND(K1192&lt;=1680,L1192&gt;=1649),1,0)</f>
        <v>0</v>
      </c>
      <c r="BE1192" s="189">
        <v>0</v>
      </c>
      <c r="BF1192" s="189">
        <v>0</v>
      </c>
      <c r="BG1192" s="189">
        <v>0</v>
      </c>
      <c r="BH1192" s="189">
        <v>0</v>
      </c>
      <c r="BI1192" s="189">
        <v>0</v>
      </c>
    </row>
    <row r="1193" spans="1:61" customFormat="1" ht="15">
      <c r="A1193" s="99" t="s">
        <v>992</v>
      </c>
      <c r="B1193" s="111" t="s">
        <v>4058</v>
      </c>
      <c r="C1193" s="243" t="s">
        <v>993</v>
      </c>
      <c r="D1193" s="243" t="s">
        <v>4162</v>
      </c>
      <c r="E1193" s="247">
        <v>4</v>
      </c>
      <c r="F1193" s="25" t="s">
        <v>43</v>
      </c>
      <c r="G1193" s="26"/>
      <c r="H1193" s="27"/>
      <c r="I1193" s="27"/>
      <c r="J1193" s="29">
        <v>1</v>
      </c>
      <c r="K1193" s="30">
        <v>1556</v>
      </c>
      <c r="L1193" s="28">
        <v>1570</v>
      </c>
      <c r="M1193" s="240" t="str">
        <f>CONCATENATE(LEFT(K1193,3),"0")</f>
        <v>1550</v>
      </c>
      <c r="N1193" s="240" t="str">
        <f>CONCATENATE(LEFT(L1193,3),"0")</f>
        <v>1570</v>
      </c>
      <c r="O1193" s="30">
        <f>L1193-K1193+1</f>
        <v>15</v>
      </c>
      <c r="P1193" s="27">
        <v>0</v>
      </c>
      <c r="Q1193" s="27">
        <v>0</v>
      </c>
      <c r="R1193" s="28"/>
      <c r="S1193" s="28"/>
      <c r="T1193" s="35" t="s">
        <v>103</v>
      </c>
      <c r="U1193" s="104">
        <v>51.0167</v>
      </c>
      <c r="V1193" s="124">
        <v>4.4667000000000003</v>
      </c>
      <c r="W1193" s="32">
        <v>0</v>
      </c>
      <c r="X1193" s="33">
        <v>0</v>
      </c>
      <c r="Y1193" s="127">
        <v>0</v>
      </c>
      <c r="Z1193" s="133"/>
      <c r="AA1193" s="35"/>
      <c r="AB1193" s="35"/>
      <c r="AC1193" s="35"/>
      <c r="AD1193" s="35"/>
      <c r="AE1193" s="35"/>
      <c r="AF1193" s="35"/>
      <c r="AG1193" s="35"/>
      <c r="AH1193" s="35"/>
      <c r="AI1193" s="35"/>
      <c r="AJ1193" s="35"/>
      <c r="AK1193" s="35"/>
      <c r="AL1193" s="35"/>
      <c r="AM1193" s="35"/>
      <c r="AN1193" s="127"/>
      <c r="AO1193" s="38"/>
      <c r="AP1193" s="39"/>
      <c r="AQ1193" s="39"/>
      <c r="AR1193" s="39"/>
      <c r="AS1193" s="49"/>
      <c r="AT1193" s="253"/>
      <c r="AU1193" s="253"/>
      <c r="AV1193" s="26"/>
      <c r="AW1193" s="26"/>
      <c r="AX1193" s="253" t="s">
        <v>40</v>
      </c>
      <c r="AY1193" s="26">
        <v>1</v>
      </c>
      <c r="AZ1193" s="197">
        <f>IF(AND(K1193&lt;=1570,L1193&gt;=1540),1,0)</f>
        <v>1</v>
      </c>
      <c r="BA1193" s="197">
        <f>IF(AND(K1193&lt;=1608,L1193&gt;=1571),1,0)</f>
        <v>0</v>
      </c>
      <c r="BB1193" s="197">
        <f>IF(AND(K1193&lt;=1621,L1193&gt;=1609),1,0)</f>
        <v>0</v>
      </c>
      <c r="BC1193" s="197">
        <f>IF(AND(K1193&lt;=1648,L1193&gt;=1622),1,0)</f>
        <v>0</v>
      </c>
      <c r="BD1193" s="197">
        <f>IF(AND(K1193&lt;=1680,L1193&gt;=1649),1,0)</f>
        <v>0</v>
      </c>
      <c r="BE1193" s="189">
        <v>0</v>
      </c>
      <c r="BF1193" s="189">
        <v>0</v>
      </c>
      <c r="BG1193" s="189">
        <v>0</v>
      </c>
      <c r="BH1193" s="189">
        <v>0</v>
      </c>
      <c r="BI1193" s="189">
        <v>0</v>
      </c>
    </row>
    <row r="1194" spans="1:61" customFormat="1" ht="15">
      <c r="A1194" s="99" t="s">
        <v>994</v>
      </c>
      <c r="B1194" s="111" t="s">
        <v>4058</v>
      </c>
      <c r="C1194" s="243" t="s">
        <v>995</v>
      </c>
      <c r="D1194" s="243" t="s">
        <v>4162</v>
      </c>
      <c r="E1194" s="247"/>
      <c r="F1194" s="25" t="s">
        <v>43</v>
      </c>
      <c r="G1194" s="71"/>
      <c r="H1194" s="27"/>
      <c r="I1194" s="27"/>
      <c r="J1194" s="29">
        <v>0</v>
      </c>
      <c r="K1194" s="28"/>
      <c r="L1194" s="28"/>
      <c r="M1194" s="240"/>
      <c r="N1194" s="240"/>
      <c r="O1194" s="30"/>
      <c r="P1194" s="27">
        <v>0</v>
      </c>
      <c r="Q1194" s="27">
        <v>0</v>
      </c>
      <c r="R1194" s="28"/>
      <c r="S1194" s="28"/>
      <c r="T1194" s="35" t="s">
        <v>103</v>
      </c>
      <c r="U1194" s="104">
        <v>51.0167</v>
      </c>
      <c r="V1194" s="124">
        <v>4.4667000000000003</v>
      </c>
      <c r="W1194" s="32">
        <v>0</v>
      </c>
      <c r="X1194" s="33">
        <v>0</v>
      </c>
      <c r="Y1194" s="127">
        <v>0</v>
      </c>
      <c r="Z1194" s="133"/>
      <c r="AA1194" s="35"/>
      <c r="AB1194" s="35"/>
      <c r="AC1194" s="35"/>
      <c r="AD1194" s="35"/>
      <c r="AE1194" s="35"/>
      <c r="AF1194" s="35"/>
      <c r="AG1194" s="35"/>
      <c r="AH1194" s="35"/>
      <c r="AI1194" s="35"/>
      <c r="AJ1194" s="35"/>
      <c r="AK1194" s="35"/>
      <c r="AL1194" s="35"/>
      <c r="AM1194" s="35"/>
      <c r="AN1194" s="127"/>
      <c r="AO1194" s="38">
        <v>1</v>
      </c>
      <c r="AP1194" s="49" t="s">
        <v>94</v>
      </c>
      <c r="AQ1194" s="49" t="s">
        <v>110</v>
      </c>
      <c r="AR1194" s="49"/>
      <c r="AS1194" s="49"/>
      <c r="AT1194" s="254"/>
      <c r="AU1194" s="254"/>
      <c r="AV1194" s="71"/>
      <c r="AW1194" s="71"/>
      <c r="AX1194" s="253" t="s">
        <v>266</v>
      </c>
      <c r="AY1194" s="26">
        <v>1</v>
      </c>
      <c r="AZ1194" s="197">
        <f>IF(AND(K1194&lt;=1570,L1194&gt;=1540),1,0)</f>
        <v>0</v>
      </c>
      <c r="BA1194" s="197">
        <f>IF(AND(K1194&lt;=1608,L1194&gt;=1571),1,0)</f>
        <v>0</v>
      </c>
      <c r="BB1194" s="197">
        <f>IF(AND(K1194&lt;=1621,L1194&gt;=1609),1,0)</f>
        <v>0</v>
      </c>
      <c r="BC1194" s="197">
        <f>IF(AND(K1194&lt;=1648,L1194&gt;=1622),1,0)</f>
        <v>0</v>
      </c>
      <c r="BD1194" s="197">
        <f>IF(AND(K1194&lt;=1680,L1194&gt;=1649),1,0)</f>
        <v>0</v>
      </c>
      <c r="BE1194" s="189">
        <v>0</v>
      </c>
      <c r="BF1194" s="189">
        <v>0</v>
      </c>
      <c r="BG1194" s="189">
        <v>0</v>
      </c>
      <c r="BH1194" s="189">
        <v>0</v>
      </c>
      <c r="BI1194" s="189">
        <v>0</v>
      </c>
    </row>
    <row r="1195" spans="1:61" customFormat="1" ht="15">
      <c r="A1195" s="99" t="s">
        <v>996</v>
      </c>
      <c r="B1195" s="111" t="s">
        <v>4058</v>
      </c>
      <c r="C1195" s="243" t="s">
        <v>997</v>
      </c>
      <c r="D1195" s="243" t="s">
        <v>4162</v>
      </c>
      <c r="E1195" s="247">
        <v>2</v>
      </c>
      <c r="F1195" s="25" t="s">
        <v>43</v>
      </c>
      <c r="G1195" s="26"/>
      <c r="H1195" s="27"/>
      <c r="I1195" s="27"/>
      <c r="J1195" s="29">
        <v>1</v>
      </c>
      <c r="K1195" s="30">
        <v>1557</v>
      </c>
      <c r="L1195" s="28">
        <v>1565</v>
      </c>
      <c r="M1195" s="240" t="str">
        <f>CONCATENATE(LEFT(K1195,3),"0")</f>
        <v>1550</v>
      </c>
      <c r="N1195" s="240" t="str">
        <f>CONCATENATE(LEFT(L1195,3),"0")</f>
        <v>1560</v>
      </c>
      <c r="O1195" s="30">
        <f>L1195-K1195+1</f>
        <v>9</v>
      </c>
      <c r="P1195" s="27">
        <v>0</v>
      </c>
      <c r="Q1195" s="27">
        <v>0</v>
      </c>
      <c r="R1195" s="28"/>
      <c r="S1195" s="28"/>
      <c r="T1195" s="35" t="s">
        <v>103</v>
      </c>
      <c r="U1195" s="104">
        <v>51.0167</v>
      </c>
      <c r="V1195" s="124">
        <v>4.4667000000000003</v>
      </c>
      <c r="W1195" s="32">
        <v>0</v>
      </c>
      <c r="X1195" s="33">
        <v>0</v>
      </c>
      <c r="Y1195" s="127">
        <v>0</v>
      </c>
      <c r="Z1195" s="133"/>
      <c r="AA1195" s="35"/>
      <c r="AB1195" s="35"/>
      <c r="AC1195" s="35"/>
      <c r="AD1195" s="35"/>
      <c r="AE1195" s="35"/>
      <c r="AF1195" s="35"/>
      <c r="AG1195" s="35"/>
      <c r="AH1195" s="35"/>
      <c r="AI1195" s="35"/>
      <c r="AJ1195" s="35"/>
      <c r="AK1195" s="35"/>
      <c r="AL1195" s="35"/>
      <c r="AM1195" s="35"/>
      <c r="AN1195" s="127"/>
      <c r="AO1195" s="38"/>
      <c r="AP1195" s="39"/>
      <c r="AQ1195" s="39"/>
      <c r="AR1195" s="39"/>
      <c r="AS1195" s="49"/>
      <c r="AT1195" s="253"/>
      <c r="AU1195" s="253"/>
      <c r="AV1195" s="26"/>
      <c r="AW1195" s="26"/>
      <c r="AX1195" s="253" t="s">
        <v>40</v>
      </c>
      <c r="AY1195" s="26">
        <v>1</v>
      </c>
      <c r="AZ1195" s="197">
        <f>IF(AND(K1195&lt;=1570,L1195&gt;=1540),1,0)</f>
        <v>1</v>
      </c>
      <c r="BA1195" s="197">
        <f>IF(AND(K1195&lt;=1608,L1195&gt;=1571),1,0)</f>
        <v>0</v>
      </c>
      <c r="BB1195" s="197">
        <f>IF(AND(K1195&lt;=1621,L1195&gt;=1609),1,0)</f>
        <v>0</v>
      </c>
      <c r="BC1195" s="197">
        <f>IF(AND(K1195&lt;=1648,L1195&gt;=1622),1,0)</f>
        <v>0</v>
      </c>
      <c r="BD1195" s="197">
        <f>IF(AND(K1195&lt;=1680,L1195&gt;=1649),1,0)</f>
        <v>0</v>
      </c>
      <c r="BE1195" s="189">
        <v>0</v>
      </c>
      <c r="BF1195" s="189">
        <v>0</v>
      </c>
      <c r="BG1195" s="189">
        <v>0</v>
      </c>
      <c r="BH1195" s="189">
        <v>0</v>
      </c>
      <c r="BI1195" s="189">
        <v>0</v>
      </c>
    </row>
    <row r="1196" spans="1:61" customFormat="1" ht="15">
      <c r="A1196" s="99" t="s">
        <v>998</v>
      </c>
      <c r="B1196" s="111" t="s">
        <v>4058</v>
      </c>
      <c r="C1196" s="243" t="s">
        <v>999</v>
      </c>
      <c r="D1196" s="243" t="s">
        <v>4162</v>
      </c>
      <c r="E1196" s="247">
        <v>8</v>
      </c>
      <c r="F1196" s="25" t="s">
        <v>43</v>
      </c>
      <c r="G1196" s="26"/>
      <c r="H1196" s="27"/>
      <c r="I1196" s="27"/>
      <c r="J1196" s="29">
        <v>1</v>
      </c>
      <c r="K1196" s="27">
        <v>1590</v>
      </c>
      <c r="L1196" s="28">
        <v>1630</v>
      </c>
      <c r="M1196" s="240" t="str">
        <f>CONCATENATE(LEFT(K1196,3),"0")</f>
        <v>1590</v>
      </c>
      <c r="N1196" s="240" t="str">
        <f>CONCATENATE(LEFT(L1196,3),"0")</f>
        <v>1630</v>
      </c>
      <c r="O1196" s="30">
        <f>L1196-K1196+1</f>
        <v>41</v>
      </c>
      <c r="P1196" s="27">
        <v>1</v>
      </c>
      <c r="Q1196" s="27">
        <v>1</v>
      </c>
      <c r="R1196" s="27">
        <v>1565</v>
      </c>
      <c r="S1196" s="27">
        <v>1630</v>
      </c>
      <c r="T1196" s="35" t="s">
        <v>103</v>
      </c>
      <c r="U1196" s="104">
        <v>51.0167</v>
      </c>
      <c r="V1196" s="124">
        <v>4.4667000000000003</v>
      </c>
      <c r="W1196" s="32">
        <v>1</v>
      </c>
      <c r="X1196" s="33">
        <v>1</v>
      </c>
      <c r="Y1196" s="127">
        <v>0</v>
      </c>
      <c r="Z1196" s="133" t="str">
        <f>CONCATENATE(LEFT(AA1196,3),"0")</f>
        <v>1580</v>
      </c>
      <c r="AA1196" s="35">
        <v>1589</v>
      </c>
      <c r="AB1196" s="25">
        <v>1590</v>
      </c>
      <c r="AC1196" s="35" t="s">
        <v>63</v>
      </c>
      <c r="AD1196" s="35">
        <v>1590</v>
      </c>
      <c r="AE1196" s="25">
        <v>1630</v>
      </c>
      <c r="AF1196" s="35" t="s">
        <v>103</v>
      </c>
      <c r="AG1196" s="35"/>
      <c r="AH1196" s="35"/>
      <c r="AI1196" s="35"/>
      <c r="AJ1196" s="35"/>
      <c r="AK1196" s="35"/>
      <c r="AL1196" s="35"/>
      <c r="AM1196" s="35"/>
      <c r="AN1196" s="252" t="str">
        <f>AF1196</f>
        <v>Mechelen</v>
      </c>
      <c r="AO1196" s="38"/>
      <c r="AP1196" s="39"/>
      <c r="AQ1196" s="39"/>
      <c r="AR1196" s="39"/>
      <c r="AS1196" s="49"/>
      <c r="AT1196" s="253"/>
      <c r="AU1196" s="253"/>
      <c r="AV1196" s="26"/>
      <c r="AW1196" s="26"/>
      <c r="AX1196" s="253" t="s">
        <v>40</v>
      </c>
      <c r="AY1196" s="26">
        <v>1</v>
      </c>
      <c r="AZ1196" s="197">
        <f>IF(AND(K1196&lt;=1570,L1196&gt;=1540),1,0)</f>
        <v>0</v>
      </c>
      <c r="BA1196" s="197">
        <f>IF(AND(K1196&lt;=1608,L1196&gt;=1571),1,0)</f>
        <v>1</v>
      </c>
      <c r="BB1196" s="197">
        <f>IF(AND(K1196&lt;=1621,L1196&gt;=1609),1,0)</f>
        <v>1</v>
      </c>
      <c r="BC1196" s="197">
        <f>IF(AND(K1196&lt;=1648,L1196&gt;=1622),1,0)</f>
        <v>1</v>
      </c>
      <c r="BD1196" s="197">
        <f>IF(AND(K1196&lt;=1680,L1196&gt;=1649),1,0)</f>
        <v>0</v>
      </c>
      <c r="BE1196" s="189">
        <v>0</v>
      </c>
      <c r="BF1196" s="189">
        <v>1</v>
      </c>
      <c r="BG1196" s="189">
        <v>0</v>
      </c>
      <c r="BH1196" s="189">
        <v>0</v>
      </c>
      <c r="BI1196" s="189">
        <v>0</v>
      </c>
    </row>
    <row r="1197" spans="1:61" customFormat="1" ht="15">
      <c r="A1197" s="99" t="s">
        <v>1000</v>
      </c>
      <c r="B1197" s="111" t="s">
        <v>4058</v>
      </c>
      <c r="C1197" s="243" t="s">
        <v>1001</v>
      </c>
      <c r="D1197" s="243" t="s">
        <v>4162</v>
      </c>
      <c r="E1197" s="247"/>
      <c r="F1197" s="25" t="s">
        <v>43</v>
      </c>
      <c r="G1197" s="26"/>
      <c r="H1197" s="27"/>
      <c r="I1197" s="27"/>
      <c r="J1197" s="29">
        <v>0</v>
      </c>
      <c r="K1197" s="28"/>
      <c r="L1197" s="28"/>
      <c r="M1197" s="240"/>
      <c r="N1197" s="240"/>
      <c r="O1197" s="30"/>
      <c r="P1197" s="27">
        <v>0</v>
      </c>
      <c r="Q1197" s="27">
        <v>0</v>
      </c>
      <c r="R1197" s="28"/>
      <c r="S1197" s="28"/>
      <c r="T1197" s="35" t="s">
        <v>103</v>
      </c>
      <c r="U1197" s="104">
        <v>51.0167</v>
      </c>
      <c r="V1197" s="124">
        <v>4.4667000000000003</v>
      </c>
      <c r="W1197" s="32">
        <v>0</v>
      </c>
      <c r="X1197" s="33">
        <v>0</v>
      </c>
      <c r="Y1197" s="127">
        <v>0</v>
      </c>
      <c r="Z1197" s="133"/>
      <c r="AA1197" s="35"/>
      <c r="AB1197" s="35"/>
      <c r="AC1197" s="35"/>
      <c r="AD1197" s="35"/>
      <c r="AE1197" s="35"/>
      <c r="AF1197" s="35"/>
      <c r="AG1197" s="35"/>
      <c r="AH1197" s="35"/>
      <c r="AI1197" s="35"/>
      <c r="AJ1197" s="35"/>
      <c r="AK1197" s="35"/>
      <c r="AL1197" s="35"/>
      <c r="AM1197" s="35"/>
      <c r="AN1197" s="127"/>
      <c r="AO1197" s="38"/>
      <c r="AP1197" s="39"/>
      <c r="AQ1197" s="39"/>
      <c r="AR1197" s="39"/>
      <c r="AS1197" s="49"/>
      <c r="AT1197" s="253"/>
      <c r="AU1197" s="253"/>
      <c r="AV1197" s="26"/>
      <c r="AW1197" s="26"/>
      <c r="AX1197" s="253" t="s">
        <v>55</v>
      </c>
      <c r="AY1197" s="26">
        <v>1</v>
      </c>
      <c r="AZ1197" s="197">
        <f>IF(AND(K1197&lt;=1570,L1197&gt;=1540),1,0)</f>
        <v>0</v>
      </c>
      <c r="BA1197" s="197">
        <f>IF(AND(K1197&lt;=1608,L1197&gt;=1571),1,0)</f>
        <v>0</v>
      </c>
      <c r="BB1197" s="197">
        <f>IF(AND(K1197&lt;=1621,L1197&gt;=1609),1,0)</f>
        <v>0</v>
      </c>
      <c r="BC1197" s="197">
        <f>IF(AND(K1197&lt;=1648,L1197&gt;=1622),1,0)</f>
        <v>0</v>
      </c>
      <c r="BD1197" s="197">
        <f>IF(AND(K1197&lt;=1680,L1197&gt;=1649),1,0)</f>
        <v>0</v>
      </c>
      <c r="BE1197" s="189">
        <v>0</v>
      </c>
      <c r="BF1197" s="189">
        <v>0</v>
      </c>
      <c r="BG1197" s="189">
        <v>0</v>
      </c>
      <c r="BH1197" s="189">
        <v>0</v>
      </c>
      <c r="BI1197" s="189">
        <v>0</v>
      </c>
    </row>
    <row r="1198" spans="1:61" customFormat="1" ht="15">
      <c r="A1198" s="99" t="s">
        <v>1002</v>
      </c>
      <c r="B1198" s="111" t="s">
        <v>4058</v>
      </c>
      <c r="C1198" s="243" t="s">
        <v>1003</v>
      </c>
      <c r="D1198" s="243" t="s">
        <v>4162</v>
      </c>
      <c r="E1198" s="247"/>
      <c r="F1198" s="25" t="s">
        <v>43</v>
      </c>
      <c r="G1198" s="26"/>
      <c r="H1198" s="27"/>
      <c r="I1198" s="27"/>
      <c r="J1198" s="29">
        <v>0</v>
      </c>
      <c r="K1198" s="190">
        <f>R1198+18</f>
        <v>1613</v>
      </c>
      <c r="L1198" s="27">
        <v>1627</v>
      </c>
      <c r="M1198" s="240" t="str">
        <f>CONCATENATE(LEFT(K1198,3),"0")</f>
        <v>1610</v>
      </c>
      <c r="N1198" s="240" t="str">
        <f>CONCATENATE(LEFT(L1198,3),"0")</f>
        <v>1620</v>
      </c>
      <c r="O1198" s="30">
        <f>L1198-K1198+1</f>
        <v>15</v>
      </c>
      <c r="P1198" s="27">
        <v>1</v>
      </c>
      <c r="Q1198" s="27">
        <v>1</v>
      </c>
      <c r="R1198" s="28" t="s">
        <v>1004</v>
      </c>
      <c r="S1198" s="28" t="s">
        <v>59</v>
      </c>
      <c r="T1198" s="35" t="s">
        <v>103</v>
      </c>
      <c r="U1198" s="104">
        <v>51.0167</v>
      </c>
      <c r="V1198" s="124">
        <v>4.4667000000000003</v>
      </c>
      <c r="W1198" s="32">
        <v>0</v>
      </c>
      <c r="X1198" s="33">
        <v>0</v>
      </c>
      <c r="Y1198" s="127">
        <v>0</v>
      </c>
      <c r="Z1198" s="133"/>
      <c r="AA1198" s="35"/>
      <c r="AB1198" s="35"/>
      <c r="AC1198" s="35"/>
      <c r="AD1198" s="35"/>
      <c r="AE1198" s="35"/>
      <c r="AF1198" s="35"/>
      <c r="AG1198" s="35"/>
      <c r="AH1198" s="35"/>
      <c r="AI1198" s="35"/>
      <c r="AJ1198" s="35"/>
      <c r="AK1198" s="35"/>
      <c r="AL1198" s="35"/>
      <c r="AM1198" s="35"/>
      <c r="AN1198" s="127"/>
      <c r="AO1198" s="38"/>
      <c r="AP1198" s="39"/>
      <c r="AQ1198" s="39"/>
      <c r="AR1198" s="39"/>
      <c r="AS1198" s="49"/>
      <c r="AT1198" s="26" t="s">
        <v>88</v>
      </c>
      <c r="AU1198" s="26" t="s">
        <v>998</v>
      </c>
      <c r="AV1198" s="26"/>
      <c r="AW1198" s="26"/>
      <c r="AX1198" s="253" t="s">
        <v>55</v>
      </c>
      <c r="AY1198" s="26">
        <v>1</v>
      </c>
      <c r="AZ1198" s="197">
        <f>IF(AND(K1198&lt;=1570,L1198&gt;=1540),1,0)</f>
        <v>0</v>
      </c>
      <c r="BA1198" s="197">
        <f>IF(AND(K1198&lt;=1608,L1198&gt;=1571),1,0)</f>
        <v>0</v>
      </c>
      <c r="BB1198" s="197">
        <f>IF(AND(K1198&lt;=1621,L1198&gt;=1609),1,0)</f>
        <v>1</v>
      </c>
      <c r="BC1198" s="197">
        <f>IF(AND(K1198&lt;=1648,L1198&gt;=1622),1,0)</f>
        <v>1</v>
      </c>
      <c r="BD1198" s="197">
        <f>IF(AND(K1198&lt;=1680,L1198&gt;=1649),1,0)</f>
        <v>0</v>
      </c>
      <c r="BE1198" s="189">
        <v>0</v>
      </c>
      <c r="BF1198" s="189">
        <v>0</v>
      </c>
      <c r="BG1198" s="189">
        <v>0</v>
      </c>
      <c r="BH1198" s="189">
        <v>0</v>
      </c>
      <c r="BI1198" s="189">
        <v>0</v>
      </c>
    </row>
    <row r="1199" spans="1:61" customFormat="1" ht="15">
      <c r="A1199" s="99" t="s">
        <v>1005</v>
      </c>
      <c r="B1199" s="111" t="s">
        <v>4058</v>
      </c>
      <c r="C1199" s="243" t="s">
        <v>1006</v>
      </c>
      <c r="D1199" s="243" t="s">
        <v>4162</v>
      </c>
      <c r="E1199" s="247"/>
      <c r="F1199" s="25" t="s">
        <v>43</v>
      </c>
      <c r="G1199" s="26"/>
      <c r="H1199" s="27"/>
      <c r="I1199" s="27"/>
      <c r="J1199" s="29">
        <v>0</v>
      </c>
      <c r="K1199" s="190">
        <f>R1199+18</f>
        <v>1558</v>
      </c>
      <c r="L1199" s="28">
        <f>AA1199</f>
        <v>1566</v>
      </c>
      <c r="M1199" s="240" t="str">
        <f>CONCATENATE(LEFT(K1199,3),"0")</f>
        <v>1550</v>
      </c>
      <c r="N1199" s="240" t="str">
        <f>CONCATENATE(LEFT(L1199,3),"0")</f>
        <v>1560</v>
      </c>
      <c r="O1199" s="30">
        <f>L1199-K1199+1</f>
        <v>9</v>
      </c>
      <c r="P1199" s="27">
        <v>1</v>
      </c>
      <c r="Q1199" s="27">
        <v>0</v>
      </c>
      <c r="R1199" s="28" t="s">
        <v>1007</v>
      </c>
      <c r="S1199" s="28" t="s">
        <v>1008</v>
      </c>
      <c r="T1199" s="35" t="s">
        <v>103</v>
      </c>
      <c r="U1199" s="104">
        <v>51.0167</v>
      </c>
      <c r="V1199" s="124">
        <v>4.4667000000000003</v>
      </c>
      <c r="W1199" s="32">
        <v>0</v>
      </c>
      <c r="X1199" s="75">
        <v>1</v>
      </c>
      <c r="Y1199" s="127">
        <v>0</v>
      </c>
      <c r="Z1199" s="133" t="str">
        <f>CONCATENATE(LEFT(AA1199,3),"0")</f>
        <v>1560</v>
      </c>
      <c r="AA1199" s="35">
        <v>1566</v>
      </c>
      <c r="AB1199" s="35"/>
      <c r="AC1199" s="35" t="s">
        <v>306</v>
      </c>
      <c r="AD1199" s="35">
        <v>1567</v>
      </c>
      <c r="AE1199" s="35"/>
      <c r="AF1199" s="35" t="s">
        <v>50</v>
      </c>
      <c r="AG1199" s="35"/>
      <c r="AH1199" s="35"/>
      <c r="AI1199" s="35"/>
      <c r="AJ1199" s="35"/>
      <c r="AK1199" s="35"/>
      <c r="AL1199" s="35"/>
      <c r="AM1199" s="35"/>
      <c r="AN1199" s="252" t="str">
        <f>AF1199</f>
        <v>Prague</v>
      </c>
      <c r="AO1199" s="38"/>
      <c r="AP1199" s="39"/>
      <c r="AQ1199" s="39"/>
      <c r="AR1199" s="39"/>
      <c r="AS1199" s="49"/>
      <c r="AT1199" s="253"/>
      <c r="AU1199" s="253"/>
      <c r="AV1199" s="26"/>
      <c r="AW1199" s="26"/>
      <c r="AX1199" s="253" t="s">
        <v>55</v>
      </c>
      <c r="AY1199" s="26">
        <v>1</v>
      </c>
      <c r="AZ1199" s="197">
        <f>IF(AND(K1199&lt;=1570,L1199&gt;=1540),1,0)</f>
        <v>1</v>
      </c>
      <c r="BA1199" s="197">
        <f>IF(AND(K1199&lt;=1608,L1199&gt;=1571),1,0)</f>
        <v>0</v>
      </c>
      <c r="BB1199" s="197">
        <f>IF(AND(K1199&lt;=1621,L1199&gt;=1609),1,0)</f>
        <v>0</v>
      </c>
      <c r="BC1199" s="197">
        <f>IF(AND(K1199&lt;=1648,L1199&gt;=1622),1,0)</f>
        <v>0</v>
      </c>
      <c r="BD1199" s="197">
        <f>IF(AND(K1199&lt;=1680,L1199&gt;=1649),1,0)</f>
        <v>0</v>
      </c>
      <c r="BE1199" s="189">
        <v>1</v>
      </c>
      <c r="BF1199" s="189">
        <v>0</v>
      </c>
      <c r="BG1199" s="189">
        <v>0</v>
      </c>
      <c r="BH1199" s="189">
        <v>0</v>
      </c>
      <c r="BI1199" s="189">
        <v>0</v>
      </c>
    </row>
    <row r="1200" spans="1:61" customFormat="1" ht="15">
      <c r="A1200" s="99" t="s">
        <v>1009</v>
      </c>
      <c r="B1200" s="111" t="s">
        <v>4058</v>
      </c>
      <c r="C1200" s="243" t="s">
        <v>1010</v>
      </c>
      <c r="D1200" s="243" t="s">
        <v>4162</v>
      </c>
      <c r="E1200" s="247"/>
      <c r="F1200" s="25" t="s">
        <v>43</v>
      </c>
      <c r="G1200" s="26"/>
      <c r="H1200" s="27"/>
      <c r="I1200" s="27"/>
      <c r="J1200" s="29">
        <v>0</v>
      </c>
      <c r="K1200" s="190">
        <f>R1200+18</f>
        <v>1585</v>
      </c>
      <c r="L1200" s="28">
        <f>AA1200</f>
        <v>1589</v>
      </c>
      <c r="M1200" s="240" t="str">
        <f>CONCATENATE(LEFT(K1200,3),"0")</f>
        <v>1580</v>
      </c>
      <c r="N1200" s="240" t="str">
        <f>CONCATENATE(LEFT(L1200,3),"0")</f>
        <v>1580</v>
      </c>
      <c r="O1200" s="30">
        <f>L1200-K1200+1</f>
        <v>5</v>
      </c>
      <c r="P1200" s="27">
        <v>1</v>
      </c>
      <c r="Q1200" s="27">
        <v>0</v>
      </c>
      <c r="R1200" s="28" t="s">
        <v>1011</v>
      </c>
      <c r="S1200" s="28" t="s">
        <v>1012</v>
      </c>
      <c r="T1200" s="35" t="s">
        <v>103</v>
      </c>
      <c r="U1200" s="104">
        <v>51.0167</v>
      </c>
      <c r="V1200" s="124">
        <v>4.4667000000000003</v>
      </c>
      <c r="W1200" s="32">
        <v>1</v>
      </c>
      <c r="X1200" s="75">
        <v>1</v>
      </c>
      <c r="Y1200" s="127">
        <v>0</v>
      </c>
      <c r="Z1200" s="133" t="str">
        <f>CONCATENATE(LEFT(AA1200,3),"0")</f>
        <v>1580</v>
      </c>
      <c r="AA1200" s="35">
        <v>1589</v>
      </c>
      <c r="AB1200" s="35"/>
      <c r="AC1200" s="35" t="s">
        <v>63</v>
      </c>
      <c r="AD1200" s="35">
        <v>1590</v>
      </c>
      <c r="AE1200" s="35"/>
      <c r="AF1200" s="35" t="s">
        <v>50</v>
      </c>
      <c r="AG1200" s="35"/>
      <c r="AH1200" s="35"/>
      <c r="AI1200" s="35"/>
      <c r="AJ1200" s="35"/>
      <c r="AK1200" s="35"/>
      <c r="AL1200" s="35"/>
      <c r="AM1200" s="35"/>
      <c r="AN1200" s="252" t="str">
        <f>AF1200</f>
        <v>Prague</v>
      </c>
      <c r="AO1200" s="38"/>
      <c r="AP1200" s="39"/>
      <c r="AQ1200" s="39"/>
      <c r="AR1200" s="39"/>
      <c r="AS1200" s="49"/>
      <c r="AT1200" s="253"/>
      <c r="AU1200" s="253"/>
      <c r="AV1200" s="26"/>
      <c r="AW1200" s="26"/>
      <c r="AX1200" s="253" t="s">
        <v>55</v>
      </c>
      <c r="AY1200" s="26">
        <v>1</v>
      </c>
      <c r="AZ1200" s="197">
        <f>IF(AND(K1200&lt;=1570,L1200&gt;=1540),1,0)</f>
        <v>0</v>
      </c>
      <c r="BA1200" s="197">
        <f>IF(AND(K1200&lt;=1608,L1200&gt;=1571),1,0)</f>
        <v>1</v>
      </c>
      <c r="BB1200" s="197">
        <f>IF(AND(K1200&lt;=1621,L1200&gt;=1609),1,0)</f>
        <v>0</v>
      </c>
      <c r="BC1200" s="197">
        <f>IF(AND(K1200&lt;=1648,L1200&gt;=1622),1,0)</f>
        <v>0</v>
      </c>
      <c r="BD1200" s="197">
        <f>IF(AND(K1200&lt;=1680,L1200&gt;=1649),1,0)</f>
        <v>0</v>
      </c>
      <c r="BE1200" s="189">
        <v>0</v>
      </c>
      <c r="BF1200" s="189">
        <v>1</v>
      </c>
      <c r="BG1200" s="189">
        <v>0</v>
      </c>
      <c r="BH1200" s="189">
        <v>0</v>
      </c>
      <c r="BI1200" s="189">
        <v>0</v>
      </c>
    </row>
    <row r="1201" spans="1:61" customFormat="1" ht="15">
      <c r="A1201" s="99" t="s">
        <v>1013</v>
      </c>
      <c r="B1201" s="111" t="s">
        <v>4059</v>
      </c>
      <c r="C1201" s="243" t="s">
        <v>1014</v>
      </c>
      <c r="D1201" s="243" t="s">
        <v>4162</v>
      </c>
      <c r="E1201" s="247"/>
      <c r="F1201" s="25" t="s">
        <v>43</v>
      </c>
      <c r="G1201" s="26"/>
      <c r="H1201" s="27"/>
      <c r="I1201" s="27"/>
      <c r="J1201" s="29">
        <v>0</v>
      </c>
      <c r="K1201" s="28">
        <v>1573</v>
      </c>
      <c r="L1201" s="196">
        <f>K1201+18</f>
        <v>1591</v>
      </c>
      <c r="M1201" s="240" t="str">
        <f>CONCATENATE(LEFT(K1201,3),"0")</f>
        <v>1570</v>
      </c>
      <c r="N1201" s="240" t="str">
        <f>CONCATENATE(LEFT(L1201,3),"0")</f>
        <v>1590</v>
      </c>
      <c r="O1201" s="30"/>
      <c r="P1201" s="27">
        <v>0</v>
      </c>
      <c r="Q1201" s="27">
        <v>0</v>
      </c>
      <c r="R1201" s="28"/>
      <c r="S1201" s="28"/>
      <c r="T1201" s="35" t="s">
        <v>103</v>
      </c>
      <c r="U1201" s="104">
        <v>51.0167</v>
      </c>
      <c r="V1201" s="124">
        <v>4.4667000000000003</v>
      </c>
      <c r="W1201" s="32">
        <v>0</v>
      </c>
      <c r="X1201" s="33">
        <v>0</v>
      </c>
      <c r="Y1201" s="127">
        <v>0</v>
      </c>
      <c r="Z1201" s="133"/>
      <c r="AA1201" s="35"/>
      <c r="AB1201" s="35"/>
      <c r="AC1201" s="35"/>
      <c r="AD1201" s="35"/>
      <c r="AE1201" s="35"/>
      <c r="AF1201" s="35"/>
      <c r="AG1201" s="35"/>
      <c r="AH1201" s="35"/>
      <c r="AI1201" s="35"/>
      <c r="AJ1201" s="35"/>
      <c r="AK1201" s="35"/>
      <c r="AL1201" s="35"/>
      <c r="AM1201" s="35"/>
      <c r="AN1201" s="127"/>
      <c r="AO1201" s="38"/>
      <c r="AP1201" s="39"/>
      <c r="AQ1201" s="39"/>
      <c r="AR1201" s="39"/>
      <c r="AS1201" s="49"/>
      <c r="AT1201" s="253"/>
      <c r="AU1201" s="253"/>
      <c r="AV1201" s="26"/>
      <c r="AW1201" s="26"/>
      <c r="AX1201" s="253" t="s">
        <v>1015</v>
      </c>
      <c r="AY1201" s="26">
        <v>1</v>
      </c>
      <c r="AZ1201" s="197">
        <f>IF(AND(K1201&lt;=1570,L1201&gt;=1540),1,0)</f>
        <v>0</v>
      </c>
      <c r="BA1201" s="197">
        <f>IF(AND(K1201&lt;=1608,L1201&gt;=1571),1,0)</f>
        <v>1</v>
      </c>
      <c r="BB1201" s="197">
        <f>IF(AND(K1201&lt;=1621,L1201&gt;=1609),1,0)</f>
        <v>0</v>
      </c>
      <c r="BC1201" s="197">
        <f>IF(AND(K1201&lt;=1648,L1201&gt;=1622),1,0)</f>
        <v>0</v>
      </c>
      <c r="BD1201" s="197">
        <f>IF(AND(K1201&lt;=1680,L1201&gt;=1649),1,0)</f>
        <v>0</v>
      </c>
      <c r="BE1201" s="189">
        <v>0</v>
      </c>
      <c r="BF1201" s="189">
        <v>0</v>
      </c>
      <c r="BG1201" s="189">
        <v>0</v>
      </c>
      <c r="BH1201" s="189">
        <v>0</v>
      </c>
      <c r="BI1201" s="189">
        <v>0</v>
      </c>
    </row>
    <row r="1202" spans="1:61" customFormat="1" ht="15">
      <c r="A1202" s="99" t="s">
        <v>1016</v>
      </c>
      <c r="B1202" s="111" t="s">
        <v>4060</v>
      </c>
      <c r="C1202" s="243" t="s">
        <v>1017</v>
      </c>
      <c r="D1202" s="243" t="s">
        <v>4162</v>
      </c>
      <c r="E1202" s="247">
        <v>1</v>
      </c>
      <c r="F1202" s="25" t="s">
        <v>39</v>
      </c>
      <c r="G1202" s="26"/>
      <c r="H1202" s="27"/>
      <c r="I1202" s="27"/>
      <c r="J1202" s="29">
        <v>1</v>
      </c>
      <c r="K1202" s="30">
        <v>1616</v>
      </c>
      <c r="L1202" s="30">
        <v>1622</v>
      </c>
      <c r="M1202" s="240" t="str">
        <f>CONCATENATE(LEFT(K1202,3),"0")</f>
        <v>1610</v>
      </c>
      <c r="N1202" s="240" t="str">
        <f>CONCATENATE(LEFT(L1202,3),"0")</f>
        <v>1620</v>
      </c>
      <c r="O1202" s="30">
        <f>L1202-K1202+1</f>
        <v>7</v>
      </c>
      <c r="P1202" s="27">
        <v>1</v>
      </c>
      <c r="Q1202" s="27">
        <v>0</v>
      </c>
      <c r="R1202" s="28"/>
      <c r="S1202" s="28"/>
      <c r="T1202" s="35" t="s">
        <v>103</v>
      </c>
      <c r="U1202" s="104">
        <v>51.0167</v>
      </c>
      <c r="V1202" s="124">
        <v>4.4667000000000003</v>
      </c>
      <c r="W1202" s="32">
        <v>0</v>
      </c>
      <c r="X1202" s="33">
        <v>0</v>
      </c>
      <c r="Y1202" s="127">
        <v>0</v>
      </c>
      <c r="Z1202" s="133"/>
      <c r="AA1202" s="35"/>
      <c r="AB1202" s="35"/>
      <c r="AC1202" s="35"/>
      <c r="AD1202" s="35"/>
      <c r="AE1202" s="35"/>
      <c r="AF1202" s="35"/>
      <c r="AG1202" s="35"/>
      <c r="AH1202" s="35"/>
      <c r="AI1202" s="35"/>
      <c r="AJ1202" s="35"/>
      <c r="AK1202" s="35"/>
      <c r="AL1202" s="35"/>
      <c r="AM1202" s="35"/>
      <c r="AN1202" s="127"/>
      <c r="AO1202" s="38"/>
      <c r="AP1202" s="39"/>
      <c r="AQ1202" s="39"/>
      <c r="AR1202" s="39"/>
      <c r="AS1202" s="49"/>
      <c r="AT1202" s="253"/>
      <c r="AU1202" s="253"/>
      <c r="AV1202" s="26"/>
      <c r="AW1202" s="26"/>
      <c r="AX1202" s="253" t="s">
        <v>40</v>
      </c>
      <c r="AY1202" s="26">
        <v>1</v>
      </c>
      <c r="AZ1202" s="197">
        <f>IF(AND(K1202&lt;=1570,L1202&gt;=1540),1,0)</f>
        <v>0</v>
      </c>
      <c r="BA1202" s="197">
        <f>IF(AND(K1202&lt;=1608,L1202&gt;=1571),1,0)</f>
        <v>0</v>
      </c>
      <c r="BB1202" s="197">
        <f>IF(AND(K1202&lt;=1621,L1202&gt;=1609),1,0)</f>
        <v>1</v>
      </c>
      <c r="BC1202" s="197">
        <f>IF(AND(K1202&lt;=1648,L1202&gt;=1622),1,0)</f>
        <v>1</v>
      </c>
      <c r="BD1202" s="197">
        <f>IF(AND(K1202&lt;=1680,L1202&gt;=1649),1,0)</f>
        <v>0</v>
      </c>
      <c r="BE1202" s="189">
        <v>0</v>
      </c>
      <c r="BF1202" s="189">
        <v>0</v>
      </c>
      <c r="BG1202" s="189">
        <v>0</v>
      </c>
      <c r="BH1202" s="189">
        <v>0</v>
      </c>
      <c r="BI1202" s="189">
        <v>0</v>
      </c>
    </row>
    <row r="1203" spans="1:61" customFormat="1" ht="15">
      <c r="A1203" s="99" t="s">
        <v>1018</v>
      </c>
      <c r="B1203" s="111" t="s">
        <v>4061</v>
      </c>
      <c r="C1203" s="243" t="s">
        <v>1019</v>
      </c>
      <c r="D1203" s="243" t="s">
        <v>4162</v>
      </c>
      <c r="E1203" s="247">
        <v>1</v>
      </c>
      <c r="F1203" s="25" t="s">
        <v>344</v>
      </c>
      <c r="G1203" s="26"/>
      <c r="H1203" s="27"/>
      <c r="I1203" s="27"/>
      <c r="J1203" s="29">
        <v>1</v>
      </c>
      <c r="K1203" s="30">
        <v>1618</v>
      </c>
      <c r="L1203" s="30">
        <v>1624</v>
      </c>
      <c r="M1203" s="240" t="str">
        <f>CONCATENATE(LEFT(K1203,3),"0")</f>
        <v>1610</v>
      </c>
      <c r="N1203" s="240" t="str">
        <f>CONCATENATE(LEFT(L1203,3),"0")</f>
        <v>1620</v>
      </c>
      <c r="O1203" s="30">
        <f>L1203-K1203+1</f>
        <v>7</v>
      </c>
      <c r="P1203" s="27">
        <v>1</v>
      </c>
      <c r="Q1203" s="27">
        <v>0</v>
      </c>
      <c r="R1203" s="28"/>
      <c r="S1203" s="28"/>
      <c r="T1203" s="35" t="s">
        <v>103</v>
      </c>
      <c r="U1203" s="104">
        <v>51.0167</v>
      </c>
      <c r="V1203" s="124">
        <v>4.4667000000000003</v>
      </c>
      <c r="W1203" s="32">
        <v>0</v>
      </c>
      <c r="X1203" s="33">
        <v>0</v>
      </c>
      <c r="Y1203" s="127">
        <v>0</v>
      </c>
      <c r="Z1203" s="133"/>
      <c r="AA1203" s="35"/>
      <c r="AB1203" s="35"/>
      <c r="AC1203" s="35"/>
      <c r="AD1203" s="35"/>
      <c r="AE1203" s="35"/>
      <c r="AF1203" s="35"/>
      <c r="AG1203" s="35"/>
      <c r="AH1203" s="35"/>
      <c r="AI1203" s="35"/>
      <c r="AJ1203" s="35"/>
      <c r="AK1203" s="35"/>
      <c r="AL1203" s="35"/>
      <c r="AM1203" s="35"/>
      <c r="AN1203" s="127"/>
      <c r="AO1203" s="38"/>
      <c r="AP1203" s="39"/>
      <c r="AQ1203" s="39"/>
      <c r="AR1203" s="39"/>
      <c r="AS1203" s="49"/>
      <c r="AT1203" s="253"/>
      <c r="AU1203" s="253"/>
      <c r="AV1203" s="26"/>
      <c r="AW1203" s="26"/>
      <c r="AX1203" s="253" t="s">
        <v>40</v>
      </c>
      <c r="AY1203" s="26">
        <v>1</v>
      </c>
      <c r="AZ1203" s="197">
        <f>IF(AND(K1203&lt;=1570,L1203&gt;=1540),1,0)</f>
        <v>0</v>
      </c>
      <c r="BA1203" s="197">
        <f>IF(AND(K1203&lt;=1608,L1203&gt;=1571),1,0)</f>
        <v>0</v>
      </c>
      <c r="BB1203" s="197">
        <f>IF(AND(K1203&lt;=1621,L1203&gt;=1609),1,0)</f>
        <v>1</v>
      </c>
      <c r="BC1203" s="197">
        <f>IF(AND(K1203&lt;=1648,L1203&gt;=1622),1,0)</f>
        <v>1</v>
      </c>
      <c r="BD1203" s="197">
        <f>IF(AND(K1203&lt;=1680,L1203&gt;=1649),1,0)</f>
        <v>0</v>
      </c>
      <c r="BE1203" s="189">
        <v>0</v>
      </c>
      <c r="BF1203" s="189">
        <v>0</v>
      </c>
      <c r="BG1203" s="189">
        <v>0</v>
      </c>
      <c r="BH1203" s="189">
        <v>0</v>
      </c>
      <c r="BI1203" s="189">
        <v>0</v>
      </c>
    </row>
    <row r="1204" spans="1:61" customFormat="1" ht="15">
      <c r="A1204" s="99" t="s">
        <v>1020</v>
      </c>
      <c r="B1204" s="111" t="s">
        <v>4062</v>
      </c>
      <c r="C1204" s="243" t="s">
        <v>1021</v>
      </c>
      <c r="D1204" s="243" t="s">
        <v>4162</v>
      </c>
      <c r="E1204" s="247">
        <v>1</v>
      </c>
      <c r="F1204" s="25" t="s">
        <v>39</v>
      </c>
      <c r="G1204" s="26"/>
      <c r="H1204" s="27"/>
      <c r="I1204" s="27"/>
      <c r="J1204" s="29">
        <v>1</v>
      </c>
      <c r="K1204" s="30">
        <v>1572</v>
      </c>
      <c r="L1204" s="30">
        <v>1578</v>
      </c>
      <c r="M1204" s="240" t="str">
        <f>CONCATENATE(LEFT(K1204,3),"0")</f>
        <v>1570</v>
      </c>
      <c r="N1204" s="240" t="str">
        <f>CONCATENATE(LEFT(L1204,3),"0")</f>
        <v>1570</v>
      </c>
      <c r="O1204" s="30">
        <f>L1204-K1204+1</f>
        <v>7</v>
      </c>
      <c r="P1204" s="27">
        <v>0</v>
      </c>
      <c r="Q1204" s="27">
        <v>0</v>
      </c>
      <c r="R1204" s="28"/>
      <c r="S1204" s="28"/>
      <c r="T1204" s="35" t="s">
        <v>103</v>
      </c>
      <c r="U1204" s="104">
        <v>51.0167</v>
      </c>
      <c r="V1204" s="124">
        <v>4.4667000000000003</v>
      </c>
      <c r="W1204" s="32">
        <v>0</v>
      </c>
      <c r="X1204" s="33">
        <v>0</v>
      </c>
      <c r="Y1204" s="127">
        <v>0</v>
      </c>
      <c r="Z1204" s="133"/>
      <c r="AA1204" s="35"/>
      <c r="AB1204" s="35"/>
      <c r="AC1204" s="35"/>
      <c r="AD1204" s="35"/>
      <c r="AE1204" s="35"/>
      <c r="AF1204" s="35"/>
      <c r="AG1204" s="35"/>
      <c r="AH1204" s="35"/>
      <c r="AI1204" s="35"/>
      <c r="AJ1204" s="35"/>
      <c r="AK1204" s="35"/>
      <c r="AL1204" s="35"/>
      <c r="AM1204" s="35"/>
      <c r="AN1204" s="127"/>
      <c r="AO1204" s="38"/>
      <c r="AP1204" s="39"/>
      <c r="AQ1204" s="39"/>
      <c r="AR1204" s="39"/>
      <c r="AS1204" s="49"/>
      <c r="AT1204" s="253"/>
      <c r="AU1204" s="253"/>
      <c r="AV1204" s="26"/>
      <c r="AW1204" s="26"/>
      <c r="AX1204" s="253" t="s">
        <v>40</v>
      </c>
      <c r="AY1204" s="26">
        <v>1</v>
      </c>
      <c r="AZ1204" s="197">
        <f>IF(AND(K1204&lt;=1570,L1204&gt;=1540),1,0)</f>
        <v>0</v>
      </c>
      <c r="BA1204" s="197">
        <f>IF(AND(K1204&lt;=1608,L1204&gt;=1571),1,0)</f>
        <v>1</v>
      </c>
      <c r="BB1204" s="197">
        <f>IF(AND(K1204&lt;=1621,L1204&gt;=1609),1,0)</f>
        <v>0</v>
      </c>
      <c r="BC1204" s="197">
        <f>IF(AND(K1204&lt;=1648,L1204&gt;=1622),1,0)</f>
        <v>0</v>
      </c>
      <c r="BD1204" s="197">
        <f>IF(AND(K1204&lt;=1680,L1204&gt;=1649),1,0)</f>
        <v>0</v>
      </c>
      <c r="BE1204" s="189">
        <v>0</v>
      </c>
      <c r="BF1204" s="189">
        <v>0</v>
      </c>
      <c r="BG1204" s="189">
        <v>0</v>
      </c>
      <c r="BH1204" s="189">
        <v>0</v>
      </c>
      <c r="BI1204" s="189">
        <v>0</v>
      </c>
    </row>
    <row r="1205" spans="1:61" customFormat="1" ht="15">
      <c r="A1205" s="99" t="s">
        <v>1022</v>
      </c>
      <c r="B1205" s="111" t="s">
        <v>1928</v>
      </c>
      <c r="C1205" s="243" t="s">
        <v>1023</v>
      </c>
      <c r="D1205" s="243" t="s">
        <v>4162</v>
      </c>
      <c r="E1205" s="247"/>
      <c r="F1205" s="25" t="s">
        <v>43</v>
      </c>
      <c r="G1205" s="26"/>
      <c r="H1205" s="27"/>
      <c r="I1205" s="27"/>
      <c r="J1205" s="29">
        <v>0</v>
      </c>
      <c r="K1205" s="28">
        <v>1561</v>
      </c>
      <c r="L1205" s="28">
        <v>1587</v>
      </c>
      <c r="M1205" s="240" t="str">
        <f>CONCATENATE(LEFT(K1205,3),"0")</f>
        <v>1560</v>
      </c>
      <c r="N1205" s="240" t="str">
        <f>CONCATENATE(LEFT(L1205,3),"0")</f>
        <v>1580</v>
      </c>
      <c r="O1205" s="30">
        <f>L1205-K1205+1</f>
        <v>27</v>
      </c>
      <c r="P1205" s="27">
        <v>0</v>
      </c>
      <c r="Q1205" s="27">
        <v>0</v>
      </c>
      <c r="R1205" s="28" t="s">
        <v>143</v>
      </c>
      <c r="S1205" s="28" t="s">
        <v>136</v>
      </c>
      <c r="T1205" s="35" t="s">
        <v>103</v>
      </c>
      <c r="U1205" s="104">
        <v>51.0167</v>
      </c>
      <c r="V1205" s="124">
        <v>4.4667000000000003</v>
      </c>
      <c r="W1205" s="32">
        <v>0</v>
      </c>
      <c r="X1205" s="33">
        <v>1</v>
      </c>
      <c r="Y1205" s="127">
        <v>0</v>
      </c>
      <c r="Z1205" s="133" t="str">
        <f>CONCATENATE(LEFT(AA1205,3),"0")</f>
        <v>1560</v>
      </c>
      <c r="AA1205" s="35">
        <v>1566</v>
      </c>
      <c r="AB1205" s="25">
        <v>1583</v>
      </c>
      <c r="AC1205" s="35" t="s">
        <v>63</v>
      </c>
      <c r="AD1205" s="25">
        <v>1583</v>
      </c>
      <c r="AE1205" s="25">
        <v>1587</v>
      </c>
      <c r="AF1205" s="25" t="s">
        <v>103</v>
      </c>
      <c r="AG1205" s="25">
        <v>1587</v>
      </c>
      <c r="AH1205" s="25">
        <v>1600</v>
      </c>
      <c r="AI1205" s="25" t="s">
        <v>69</v>
      </c>
      <c r="AJ1205" s="35"/>
      <c r="AK1205" s="35"/>
      <c r="AL1205" s="35"/>
      <c r="AM1205" s="35"/>
      <c r="AN1205" s="252" t="str">
        <f>AI1205</f>
        <v>Delft</v>
      </c>
      <c r="AO1205" s="38"/>
      <c r="AP1205" s="39"/>
      <c r="AQ1205" s="39"/>
      <c r="AR1205" s="39"/>
      <c r="AS1205" s="49"/>
      <c r="AT1205" s="253"/>
      <c r="AU1205" s="253"/>
      <c r="AV1205" s="26"/>
      <c r="AW1205" s="26"/>
      <c r="AX1205" s="253" t="s">
        <v>55</v>
      </c>
      <c r="AY1205" s="26">
        <v>1</v>
      </c>
      <c r="AZ1205" s="197">
        <f>IF(AND(K1205&lt;=1570,L1205&gt;=1540),1,0)</f>
        <v>1</v>
      </c>
      <c r="BA1205" s="197">
        <f>IF(AND(K1205&lt;=1608,L1205&gt;=1571),1,0)</f>
        <v>1</v>
      </c>
      <c r="BB1205" s="197">
        <f>IF(AND(K1205&lt;=1621,L1205&gt;=1609),1,0)</f>
        <v>0</v>
      </c>
      <c r="BC1205" s="197">
        <f>IF(AND(K1205&lt;=1648,L1205&gt;=1622),1,0)</f>
        <v>0</v>
      </c>
      <c r="BD1205" s="197">
        <f>IF(AND(K1205&lt;=1680,L1205&gt;=1649),1,0)</f>
        <v>0</v>
      </c>
      <c r="BE1205" s="189">
        <v>1</v>
      </c>
      <c r="BF1205" s="189">
        <v>0</v>
      </c>
      <c r="BG1205" s="189">
        <v>0</v>
      </c>
      <c r="BH1205" s="189">
        <v>0</v>
      </c>
      <c r="BI1205" s="189">
        <v>0</v>
      </c>
    </row>
    <row r="1206" spans="1:61" customFormat="1" ht="15">
      <c r="A1206" s="99" t="s">
        <v>1024</v>
      </c>
      <c r="B1206" s="111" t="s">
        <v>1928</v>
      </c>
      <c r="C1206" s="243" t="s">
        <v>1025</v>
      </c>
      <c r="D1206" s="243" t="s">
        <v>4162</v>
      </c>
      <c r="E1206" s="247">
        <v>6</v>
      </c>
      <c r="F1206" s="25" t="s">
        <v>43</v>
      </c>
      <c r="G1206" s="25"/>
      <c r="H1206" s="27">
        <v>1</v>
      </c>
      <c r="I1206" s="27"/>
      <c r="J1206" s="29">
        <v>1</v>
      </c>
      <c r="K1206" s="30">
        <v>1589</v>
      </c>
      <c r="L1206" s="28">
        <v>1619</v>
      </c>
      <c r="M1206" s="240" t="str">
        <f>CONCATENATE(LEFT(K1206,3),"0")</f>
        <v>1580</v>
      </c>
      <c r="N1206" s="240" t="str">
        <f>CONCATENATE(LEFT(L1206,3),"0")</f>
        <v>1610</v>
      </c>
      <c r="O1206" s="30">
        <f>L1206-K1206+1</f>
        <v>31</v>
      </c>
      <c r="P1206" s="27">
        <v>1</v>
      </c>
      <c r="Q1206" s="27">
        <v>1</v>
      </c>
      <c r="R1206" s="28"/>
      <c r="S1206" s="28"/>
      <c r="T1206" s="35" t="s">
        <v>103</v>
      </c>
      <c r="U1206" s="104">
        <v>51.0167</v>
      </c>
      <c r="V1206" s="124">
        <v>4.4667000000000003</v>
      </c>
      <c r="W1206" s="32">
        <v>0</v>
      </c>
      <c r="X1206" s="33">
        <v>0</v>
      </c>
      <c r="Y1206" s="127">
        <v>0</v>
      </c>
      <c r="Z1206" s="133"/>
      <c r="AA1206" s="35"/>
      <c r="AB1206" s="35"/>
      <c r="AC1206" s="35"/>
      <c r="AD1206" s="35"/>
      <c r="AE1206" s="35"/>
      <c r="AF1206" s="35"/>
      <c r="AG1206" s="35"/>
      <c r="AH1206" s="35"/>
      <c r="AI1206" s="35"/>
      <c r="AJ1206" s="35"/>
      <c r="AK1206" s="35"/>
      <c r="AL1206" s="35"/>
      <c r="AM1206" s="35"/>
      <c r="AN1206" s="127"/>
      <c r="AO1206" s="38">
        <v>1</v>
      </c>
      <c r="AP1206" s="39" t="s">
        <v>78</v>
      </c>
      <c r="AQ1206" s="39"/>
      <c r="AR1206" s="39"/>
      <c r="AS1206" s="49" t="s">
        <v>76</v>
      </c>
      <c r="AT1206" s="253"/>
      <c r="AU1206" s="253"/>
      <c r="AV1206" s="26"/>
      <c r="AW1206" s="26"/>
      <c r="AX1206" s="253" t="s">
        <v>321</v>
      </c>
      <c r="AY1206" s="26">
        <v>1</v>
      </c>
      <c r="AZ1206" s="197">
        <f>IF(AND(K1206&lt;=1570,L1206&gt;=1540),1,0)</f>
        <v>0</v>
      </c>
      <c r="BA1206" s="197">
        <f>IF(AND(K1206&lt;=1608,L1206&gt;=1571),1,0)</f>
        <v>1</v>
      </c>
      <c r="BB1206" s="197">
        <f>IF(AND(K1206&lt;=1621,L1206&gt;=1609),1,0)</f>
        <v>1</v>
      </c>
      <c r="BC1206" s="197">
        <f>IF(AND(K1206&lt;=1648,L1206&gt;=1622),1,0)</f>
        <v>0</v>
      </c>
      <c r="BD1206" s="197">
        <f>IF(AND(K1206&lt;=1680,L1206&gt;=1649),1,0)</f>
        <v>0</v>
      </c>
      <c r="BE1206" s="189">
        <v>0</v>
      </c>
      <c r="BF1206" s="189">
        <v>0</v>
      </c>
      <c r="BG1206" s="189">
        <v>0</v>
      </c>
      <c r="BH1206" s="189">
        <v>0</v>
      </c>
      <c r="BI1206" s="189">
        <v>0</v>
      </c>
    </row>
    <row r="1207" spans="1:61" customFormat="1" ht="15">
      <c r="A1207" s="99" t="s">
        <v>1026</v>
      </c>
      <c r="B1207" s="111" t="s">
        <v>4063</v>
      </c>
      <c r="C1207" s="243" t="s">
        <v>1027</v>
      </c>
      <c r="D1207" s="243" t="s">
        <v>4162</v>
      </c>
      <c r="E1207" s="247">
        <v>1</v>
      </c>
      <c r="F1207" s="25" t="s">
        <v>39</v>
      </c>
      <c r="G1207" s="26"/>
      <c r="H1207" s="27"/>
      <c r="I1207" s="27"/>
      <c r="J1207" s="29">
        <v>1</v>
      </c>
      <c r="K1207" s="30">
        <v>1597</v>
      </c>
      <c r="L1207" s="28">
        <v>1603</v>
      </c>
      <c r="M1207" s="240" t="str">
        <f>CONCATENATE(LEFT(K1207,3),"0")</f>
        <v>1590</v>
      </c>
      <c r="N1207" s="240" t="str">
        <f>CONCATENATE(LEFT(L1207,3),"0")</f>
        <v>1600</v>
      </c>
      <c r="O1207" s="30">
        <f>L1207-K1207+1</f>
        <v>7</v>
      </c>
      <c r="P1207" s="27">
        <v>0</v>
      </c>
      <c r="Q1207" s="27">
        <v>0</v>
      </c>
      <c r="R1207" s="28"/>
      <c r="S1207" s="28"/>
      <c r="T1207" s="35" t="s">
        <v>103</v>
      </c>
      <c r="U1207" s="104">
        <v>51.0167</v>
      </c>
      <c r="V1207" s="124">
        <v>4.4667000000000003</v>
      </c>
      <c r="W1207" s="32">
        <v>0</v>
      </c>
      <c r="X1207" s="33">
        <v>0</v>
      </c>
      <c r="Y1207" s="127">
        <v>0</v>
      </c>
      <c r="Z1207" s="133"/>
      <c r="AA1207" s="35"/>
      <c r="AB1207" s="35"/>
      <c r="AC1207" s="35"/>
      <c r="AD1207" s="35"/>
      <c r="AE1207" s="35"/>
      <c r="AF1207" s="35"/>
      <c r="AG1207" s="35"/>
      <c r="AH1207" s="35"/>
      <c r="AI1207" s="35"/>
      <c r="AJ1207" s="35"/>
      <c r="AK1207" s="35"/>
      <c r="AL1207" s="35"/>
      <c r="AM1207" s="35"/>
      <c r="AN1207" s="127"/>
      <c r="AO1207" s="38"/>
      <c r="AP1207" s="39"/>
      <c r="AQ1207" s="39"/>
      <c r="AR1207" s="39"/>
      <c r="AS1207" s="49"/>
      <c r="AT1207" s="253"/>
      <c r="AU1207" s="253"/>
      <c r="AV1207" s="26"/>
      <c r="AW1207" s="26"/>
      <c r="AX1207" s="253" t="s">
        <v>40</v>
      </c>
      <c r="AY1207" s="26">
        <v>1</v>
      </c>
      <c r="AZ1207" s="197">
        <f>IF(AND(K1207&lt;=1570,L1207&gt;=1540),1,0)</f>
        <v>0</v>
      </c>
      <c r="BA1207" s="197">
        <f>IF(AND(K1207&lt;=1608,L1207&gt;=1571),1,0)</f>
        <v>1</v>
      </c>
      <c r="BB1207" s="197">
        <f>IF(AND(K1207&lt;=1621,L1207&gt;=1609),1,0)</f>
        <v>0</v>
      </c>
      <c r="BC1207" s="197">
        <f>IF(AND(K1207&lt;=1648,L1207&gt;=1622),1,0)</f>
        <v>0</v>
      </c>
      <c r="BD1207" s="197">
        <f>IF(AND(K1207&lt;=1680,L1207&gt;=1649),1,0)</f>
        <v>0</v>
      </c>
      <c r="BE1207" s="189">
        <v>0</v>
      </c>
      <c r="BF1207" s="189">
        <v>0</v>
      </c>
      <c r="BG1207" s="189">
        <v>0</v>
      </c>
      <c r="BH1207" s="189">
        <v>0</v>
      </c>
      <c r="BI1207" s="189">
        <v>0</v>
      </c>
    </row>
    <row r="1208" spans="1:61" customFormat="1" ht="15">
      <c r="A1208" s="99" t="s">
        <v>1028</v>
      </c>
      <c r="B1208" s="111" t="s">
        <v>4064</v>
      </c>
      <c r="C1208" s="243" t="s">
        <v>1029</v>
      </c>
      <c r="D1208" s="243" t="s">
        <v>4162</v>
      </c>
      <c r="E1208" s="247">
        <v>1</v>
      </c>
      <c r="F1208" s="25" t="s">
        <v>344</v>
      </c>
      <c r="G1208" s="26"/>
      <c r="H1208" s="27"/>
      <c r="I1208" s="27"/>
      <c r="J1208" s="29">
        <v>1</v>
      </c>
      <c r="K1208" s="30">
        <v>1600</v>
      </c>
      <c r="L1208" s="28">
        <v>1606</v>
      </c>
      <c r="M1208" s="240" t="str">
        <f>CONCATENATE(LEFT(K1208,3),"0")</f>
        <v>1600</v>
      </c>
      <c r="N1208" s="240" t="str">
        <f>CONCATENATE(LEFT(L1208,3),"0")</f>
        <v>1600</v>
      </c>
      <c r="O1208" s="30">
        <f>L1208-K1208+1</f>
        <v>7</v>
      </c>
      <c r="P1208" s="27">
        <v>0</v>
      </c>
      <c r="Q1208" s="27">
        <v>0</v>
      </c>
      <c r="R1208" s="28"/>
      <c r="S1208" s="28"/>
      <c r="T1208" s="35" t="s">
        <v>103</v>
      </c>
      <c r="U1208" s="104">
        <v>51.0167</v>
      </c>
      <c r="V1208" s="124">
        <v>4.4667000000000003</v>
      </c>
      <c r="W1208" s="32">
        <v>0</v>
      </c>
      <c r="X1208" s="33">
        <v>0</v>
      </c>
      <c r="Y1208" s="127">
        <v>0</v>
      </c>
      <c r="Z1208" s="133"/>
      <c r="AA1208" s="35"/>
      <c r="AB1208" s="35"/>
      <c r="AC1208" s="35"/>
      <c r="AD1208" s="35"/>
      <c r="AE1208" s="35"/>
      <c r="AF1208" s="35"/>
      <c r="AG1208" s="35"/>
      <c r="AH1208" s="35"/>
      <c r="AI1208" s="35"/>
      <c r="AJ1208" s="35"/>
      <c r="AK1208" s="35"/>
      <c r="AL1208" s="35"/>
      <c r="AM1208" s="35"/>
      <c r="AN1208" s="127"/>
      <c r="AO1208" s="38"/>
      <c r="AP1208" s="39"/>
      <c r="AQ1208" s="39"/>
      <c r="AR1208" s="39"/>
      <c r="AS1208" s="49"/>
      <c r="AT1208" s="253"/>
      <c r="AU1208" s="253"/>
      <c r="AV1208" s="26"/>
      <c r="AW1208" s="26"/>
      <c r="AX1208" s="253" t="s">
        <v>40</v>
      </c>
      <c r="AY1208" s="26">
        <v>1</v>
      </c>
      <c r="AZ1208" s="197">
        <f>IF(AND(K1208&lt;=1570,L1208&gt;=1540),1,0)</f>
        <v>0</v>
      </c>
      <c r="BA1208" s="197">
        <f>IF(AND(K1208&lt;=1608,L1208&gt;=1571),1,0)</f>
        <v>1</v>
      </c>
      <c r="BB1208" s="197">
        <f>IF(AND(K1208&lt;=1621,L1208&gt;=1609),1,0)</f>
        <v>0</v>
      </c>
      <c r="BC1208" s="197">
        <f>IF(AND(K1208&lt;=1648,L1208&gt;=1622),1,0)</f>
        <v>0</v>
      </c>
      <c r="BD1208" s="197">
        <f>IF(AND(K1208&lt;=1680,L1208&gt;=1649),1,0)</f>
        <v>0</v>
      </c>
      <c r="BE1208" s="189">
        <v>0</v>
      </c>
      <c r="BF1208" s="189">
        <v>0</v>
      </c>
      <c r="BG1208" s="189">
        <v>0</v>
      </c>
      <c r="BH1208" s="189">
        <v>0</v>
      </c>
      <c r="BI1208" s="189">
        <v>0</v>
      </c>
    </row>
    <row r="1209" spans="1:61" customFormat="1" ht="15">
      <c r="A1209" s="99" t="s">
        <v>1030</v>
      </c>
      <c r="B1209" s="111" t="s">
        <v>4064</v>
      </c>
      <c r="C1209" s="243" t="s">
        <v>1031</v>
      </c>
      <c r="D1209" s="243" t="s">
        <v>4162</v>
      </c>
      <c r="E1209" s="247">
        <v>2</v>
      </c>
      <c r="F1209" s="25" t="s">
        <v>344</v>
      </c>
      <c r="G1209" s="26"/>
      <c r="H1209" s="27"/>
      <c r="I1209" s="27"/>
      <c r="J1209" s="29">
        <v>1</v>
      </c>
      <c r="K1209" s="30">
        <v>1610</v>
      </c>
      <c r="L1209" s="28">
        <v>1619</v>
      </c>
      <c r="M1209" s="240" t="str">
        <f>CONCATENATE(LEFT(K1209,3),"0")</f>
        <v>1610</v>
      </c>
      <c r="N1209" s="240" t="str">
        <f>CONCATENATE(LEFT(L1209,3),"0")</f>
        <v>1610</v>
      </c>
      <c r="O1209" s="30">
        <f>L1209-K1209+1</f>
        <v>10</v>
      </c>
      <c r="P1209" s="27">
        <v>1</v>
      </c>
      <c r="Q1209" s="27">
        <v>0</v>
      </c>
      <c r="R1209" s="28"/>
      <c r="S1209" s="28"/>
      <c r="T1209" s="35" t="s">
        <v>103</v>
      </c>
      <c r="U1209" s="104">
        <v>51.0167</v>
      </c>
      <c r="V1209" s="124">
        <v>4.4667000000000003</v>
      </c>
      <c r="W1209" s="32">
        <v>0</v>
      </c>
      <c r="X1209" s="33">
        <v>0</v>
      </c>
      <c r="Y1209" s="127">
        <v>0</v>
      </c>
      <c r="Z1209" s="133"/>
      <c r="AA1209" s="35"/>
      <c r="AB1209" s="35"/>
      <c r="AC1209" s="35"/>
      <c r="AD1209" s="35"/>
      <c r="AE1209" s="35"/>
      <c r="AF1209" s="35"/>
      <c r="AG1209" s="35"/>
      <c r="AH1209" s="35"/>
      <c r="AI1209" s="35"/>
      <c r="AJ1209" s="35"/>
      <c r="AK1209" s="35"/>
      <c r="AL1209" s="35"/>
      <c r="AM1209" s="35"/>
      <c r="AN1209" s="127"/>
      <c r="AO1209" s="38"/>
      <c r="AP1209" s="39"/>
      <c r="AQ1209" s="39"/>
      <c r="AR1209" s="39"/>
      <c r="AS1209" s="49"/>
      <c r="AT1209" s="253"/>
      <c r="AU1209" s="253"/>
      <c r="AV1209" s="26"/>
      <c r="AW1209" s="26"/>
      <c r="AX1209" s="253" t="s">
        <v>40</v>
      </c>
      <c r="AY1209" s="26">
        <v>1</v>
      </c>
      <c r="AZ1209" s="197">
        <f>IF(AND(K1209&lt;=1570,L1209&gt;=1540),1,0)</f>
        <v>0</v>
      </c>
      <c r="BA1209" s="197">
        <f>IF(AND(K1209&lt;=1608,L1209&gt;=1571),1,0)</f>
        <v>0</v>
      </c>
      <c r="BB1209" s="197">
        <f>IF(AND(K1209&lt;=1621,L1209&gt;=1609),1,0)</f>
        <v>1</v>
      </c>
      <c r="BC1209" s="197">
        <f>IF(AND(K1209&lt;=1648,L1209&gt;=1622),1,0)</f>
        <v>0</v>
      </c>
      <c r="BD1209" s="197">
        <f>IF(AND(K1209&lt;=1680,L1209&gt;=1649),1,0)</f>
        <v>0</v>
      </c>
      <c r="BE1209" s="189">
        <v>0</v>
      </c>
      <c r="BF1209" s="189">
        <v>0</v>
      </c>
      <c r="BG1209" s="189">
        <v>0</v>
      </c>
      <c r="BH1209" s="189">
        <v>0</v>
      </c>
      <c r="BI1209" s="189">
        <v>0</v>
      </c>
    </row>
    <row r="1210" spans="1:61" customFormat="1" ht="15">
      <c r="A1210" s="99" t="s">
        <v>1032</v>
      </c>
      <c r="B1210" s="111" t="s">
        <v>4064</v>
      </c>
      <c r="C1210" s="243" t="s">
        <v>1033</v>
      </c>
      <c r="D1210" s="243" t="s">
        <v>4162</v>
      </c>
      <c r="E1210" s="247">
        <v>5</v>
      </c>
      <c r="F1210" s="25" t="s">
        <v>344</v>
      </c>
      <c r="G1210" s="26" t="s">
        <v>156</v>
      </c>
      <c r="H1210" s="27"/>
      <c r="I1210" s="27"/>
      <c r="J1210" s="29">
        <v>1</v>
      </c>
      <c r="K1210" s="30">
        <v>1588</v>
      </c>
      <c r="L1210" s="28">
        <v>1614</v>
      </c>
      <c r="M1210" s="240" t="str">
        <f>CONCATENATE(LEFT(K1210,3),"0")</f>
        <v>1580</v>
      </c>
      <c r="N1210" s="240" t="str">
        <f>CONCATENATE(LEFT(L1210,3),"0")</f>
        <v>1610</v>
      </c>
      <c r="O1210" s="30">
        <f>L1210-K1210+1</f>
        <v>27</v>
      </c>
      <c r="P1210" s="27">
        <v>0</v>
      </c>
      <c r="Q1210" s="27">
        <v>0</v>
      </c>
      <c r="R1210" s="28"/>
      <c r="S1210" s="27">
        <v>1614</v>
      </c>
      <c r="T1210" s="35" t="s">
        <v>103</v>
      </c>
      <c r="U1210" s="104">
        <v>51.0167</v>
      </c>
      <c r="V1210" s="124">
        <v>4.4667000000000003</v>
      </c>
      <c r="W1210" s="32">
        <v>0</v>
      </c>
      <c r="X1210" s="33">
        <v>0</v>
      </c>
      <c r="Y1210" s="127">
        <v>0</v>
      </c>
      <c r="Z1210" s="133"/>
      <c r="AA1210" s="35"/>
      <c r="AB1210" s="35"/>
      <c r="AC1210" s="35"/>
      <c r="AD1210" s="35"/>
      <c r="AE1210" s="35"/>
      <c r="AF1210" s="35"/>
      <c r="AG1210" s="35"/>
      <c r="AH1210" s="35"/>
      <c r="AI1210" s="35"/>
      <c r="AJ1210" s="35"/>
      <c r="AK1210" s="35"/>
      <c r="AL1210" s="35"/>
      <c r="AM1210" s="35"/>
      <c r="AN1210" s="127"/>
      <c r="AO1210" s="38"/>
      <c r="AP1210" s="39"/>
      <c r="AQ1210" s="39"/>
      <c r="AR1210" s="39"/>
      <c r="AS1210" s="49"/>
      <c r="AT1210" s="253"/>
      <c r="AU1210" s="253"/>
      <c r="AV1210" s="26"/>
      <c r="AW1210" s="26"/>
      <c r="AX1210" s="253" t="s">
        <v>1034</v>
      </c>
      <c r="AY1210" s="26">
        <v>1</v>
      </c>
      <c r="AZ1210" s="197">
        <f>IF(AND(K1210&lt;=1570,L1210&gt;=1540),1,0)</f>
        <v>0</v>
      </c>
      <c r="BA1210" s="197">
        <f>IF(AND(K1210&lt;=1608,L1210&gt;=1571),1,0)</f>
        <v>1</v>
      </c>
      <c r="BB1210" s="197">
        <f>IF(AND(K1210&lt;=1621,L1210&gt;=1609),1,0)</f>
        <v>1</v>
      </c>
      <c r="BC1210" s="197">
        <f>IF(AND(K1210&lt;=1648,L1210&gt;=1622),1,0)</f>
        <v>0</v>
      </c>
      <c r="BD1210" s="197">
        <f>IF(AND(K1210&lt;=1680,L1210&gt;=1649),1,0)</f>
        <v>0</v>
      </c>
      <c r="BE1210" s="189">
        <v>0</v>
      </c>
      <c r="BF1210" s="189">
        <v>0</v>
      </c>
      <c r="BG1210" s="189">
        <v>0</v>
      </c>
      <c r="BH1210" s="189">
        <v>0</v>
      </c>
      <c r="BI1210" s="189">
        <v>0</v>
      </c>
    </row>
    <row r="1211" spans="1:61" customFormat="1" ht="15">
      <c r="A1211" s="99" t="s">
        <v>1035</v>
      </c>
      <c r="B1211" s="111" t="s">
        <v>4064</v>
      </c>
      <c r="C1211" s="243" t="s">
        <v>1036</v>
      </c>
      <c r="D1211" s="243" t="s">
        <v>4162</v>
      </c>
      <c r="E1211" s="247">
        <v>9</v>
      </c>
      <c r="F1211" s="50" t="s">
        <v>43</v>
      </c>
      <c r="G1211" s="51"/>
      <c r="H1211" s="52"/>
      <c r="I1211" s="52"/>
      <c r="J1211" s="29">
        <v>1</v>
      </c>
      <c r="K1211" s="30">
        <v>1584</v>
      </c>
      <c r="L1211" s="28">
        <v>1622</v>
      </c>
      <c r="M1211" s="240" t="str">
        <f>CONCATENATE(LEFT(K1211,3),"0")</f>
        <v>1580</v>
      </c>
      <c r="N1211" s="240" t="str">
        <f>CONCATENATE(LEFT(L1211,3),"0")</f>
        <v>1620</v>
      </c>
      <c r="O1211" s="30">
        <f>L1211-K1211+1</f>
        <v>39</v>
      </c>
      <c r="P1211" s="27">
        <v>1</v>
      </c>
      <c r="Q1211" s="27">
        <v>1</v>
      </c>
      <c r="R1211" s="28"/>
      <c r="S1211" s="27">
        <v>1624</v>
      </c>
      <c r="T1211" s="35" t="s">
        <v>103</v>
      </c>
      <c r="U1211" s="104">
        <v>51.0167</v>
      </c>
      <c r="V1211" s="124">
        <v>4.4667000000000003</v>
      </c>
      <c r="W1211" s="32">
        <v>0</v>
      </c>
      <c r="X1211" s="33">
        <v>0</v>
      </c>
      <c r="Y1211" s="127">
        <v>0</v>
      </c>
      <c r="Z1211" s="133"/>
      <c r="AA1211" s="35"/>
      <c r="AB1211" s="35"/>
      <c r="AC1211" s="35"/>
      <c r="AD1211" s="35"/>
      <c r="AE1211" s="35"/>
      <c r="AF1211" s="35"/>
      <c r="AG1211" s="35"/>
      <c r="AH1211" s="35"/>
      <c r="AI1211" s="35"/>
      <c r="AJ1211" s="35"/>
      <c r="AK1211" s="35"/>
      <c r="AL1211" s="35"/>
      <c r="AM1211" s="35"/>
      <c r="AN1211" s="127"/>
      <c r="AO1211" s="38"/>
      <c r="AP1211" s="39"/>
      <c r="AQ1211" s="39"/>
      <c r="AR1211" s="39"/>
      <c r="AS1211" s="49"/>
      <c r="AT1211" s="253"/>
      <c r="AU1211" s="253"/>
      <c r="AV1211" s="26"/>
      <c r="AW1211" s="26"/>
      <c r="AX1211" s="253" t="s">
        <v>1034</v>
      </c>
      <c r="AY1211" s="26">
        <v>1</v>
      </c>
      <c r="AZ1211" s="197">
        <f>IF(AND(K1211&lt;=1570,L1211&gt;=1540),1,0)</f>
        <v>0</v>
      </c>
      <c r="BA1211" s="197">
        <f>IF(AND(K1211&lt;=1608,L1211&gt;=1571),1,0)</f>
        <v>1</v>
      </c>
      <c r="BB1211" s="197">
        <f>IF(AND(K1211&lt;=1621,L1211&gt;=1609),1,0)</f>
        <v>1</v>
      </c>
      <c r="BC1211" s="197">
        <f>IF(AND(K1211&lt;=1648,L1211&gt;=1622),1,0)</f>
        <v>1</v>
      </c>
      <c r="BD1211" s="197">
        <f>IF(AND(K1211&lt;=1680,L1211&gt;=1649),1,0)</f>
        <v>0</v>
      </c>
      <c r="BE1211" s="189">
        <v>0</v>
      </c>
      <c r="BF1211" s="189">
        <v>0</v>
      </c>
      <c r="BG1211" s="189">
        <v>0</v>
      </c>
      <c r="BH1211" s="189">
        <v>0</v>
      </c>
      <c r="BI1211" s="189">
        <v>0</v>
      </c>
    </row>
    <row r="1212" spans="1:61" customFormat="1" ht="15">
      <c r="A1212" s="99" t="s">
        <v>1037</v>
      </c>
      <c r="B1212" s="111" t="s">
        <v>2300</v>
      </c>
      <c r="C1212" s="243" t="s">
        <v>1038</v>
      </c>
      <c r="D1212" s="243" t="s">
        <v>4162</v>
      </c>
      <c r="E1212" s="247">
        <v>1</v>
      </c>
      <c r="F1212" s="25" t="s">
        <v>156</v>
      </c>
      <c r="G1212" s="26"/>
      <c r="H1212" s="27"/>
      <c r="I1212" s="27"/>
      <c r="J1212" s="29">
        <v>1</v>
      </c>
      <c r="K1212" s="30">
        <v>1651</v>
      </c>
      <c r="L1212" s="28">
        <v>1657</v>
      </c>
      <c r="M1212" s="240" t="str">
        <f>CONCATENATE(LEFT(K1212,3),"0")</f>
        <v>1650</v>
      </c>
      <c r="N1212" s="240" t="str">
        <f>CONCATENATE(LEFT(L1212,3),"0")</f>
        <v>1650</v>
      </c>
      <c r="O1212" s="30">
        <f>L1212-K1212+1</f>
        <v>7</v>
      </c>
      <c r="P1212" s="27">
        <v>0</v>
      </c>
      <c r="Q1212" s="27">
        <v>0</v>
      </c>
      <c r="R1212" s="28"/>
      <c r="S1212" s="28"/>
      <c r="T1212" s="35" t="s">
        <v>103</v>
      </c>
      <c r="U1212" s="104">
        <v>51.0167</v>
      </c>
      <c r="V1212" s="124">
        <v>4.4667000000000003</v>
      </c>
      <c r="W1212" s="32">
        <v>0</v>
      </c>
      <c r="X1212" s="33">
        <v>0</v>
      </c>
      <c r="Y1212" s="127">
        <v>0</v>
      </c>
      <c r="Z1212" s="133"/>
      <c r="AA1212" s="35"/>
      <c r="AB1212" s="35"/>
      <c r="AC1212" s="35"/>
      <c r="AD1212" s="35"/>
      <c r="AE1212" s="35"/>
      <c r="AF1212" s="35"/>
      <c r="AG1212" s="35"/>
      <c r="AH1212" s="35"/>
      <c r="AI1212" s="35"/>
      <c r="AJ1212" s="35"/>
      <c r="AK1212" s="35"/>
      <c r="AL1212" s="35"/>
      <c r="AM1212" s="35"/>
      <c r="AN1212" s="127"/>
      <c r="AO1212" s="38"/>
      <c r="AP1212" s="39"/>
      <c r="AQ1212" s="39"/>
      <c r="AR1212" s="39"/>
      <c r="AS1212" s="49"/>
      <c r="AT1212" s="253"/>
      <c r="AU1212" s="253"/>
      <c r="AV1212" s="26"/>
      <c r="AW1212" s="26"/>
      <c r="AX1212" s="253" t="s">
        <v>40</v>
      </c>
      <c r="AY1212" s="26">
        <v>1</v>
      </c>
      <c r="AZ1212" s="197">
        <f>IF(AND(K1212&lt;=1570,L1212&gt;=1540),1,0)</f>
        <v>0</v>
      </c>
      <c r="BA1212" s="197">
        <f>IF(AND(K1212&lt;=1608,L1212&gt;=1571),1,0)</f>
        <v>0</v>
      </c>
      <c r="BB1212" s="197">
        <f>IF(AND(K1212&lt;=1621,L1212&gt;=1609),1,0)</f>
        <v>0</v>
      </c>
      <c r="BC1212" s="197">
        <f>IF(AND(K1212&lt;=1648,L1212&gt;=1622),1,0)</f>
        <v>0</v>
      </c>
      <c r="BD1212" s="197">
        <f>IF(AND(K1212&lt;=1680,L1212&gt;=1649),1,0)</f>
        <v>1</v>
      </c>
      <c r="BE1212" s="189">
        <v>0</v>
      </c>
      <c r="BF1212" s="189">
        <v>0</v>
      </c>
      <c r="BG1212" s="189">
        <v>0</v>
      </c>
      <c r="BH1212" s="189">
        <v>0</v>
      </c>
      <c r="BI1212" s="189">
        <v>0</v>
      </c>
    </row>
    <row r="1213" spans="1:61" customFormat="1" ht="15">
      <c r="A1213" s="99" t="s">
        <v>1039</v>
      </c>
      <c r="B1213" s="111" t="s">
        <v>2300</v>
      </c>
      <c r="C1213" s="243" t="s">
        <v>1040</v>
      </c>
      <c r="D1213" s="243" t="s">
        <v>4162</v>
      </c>
      <c r="E1213" s="247"/>
      <c r="F1213" s="25" t="s">
        <v>43</v>
      </c>
      <c r="G1213" s="71"/>
      <c r="H1213" s="27"/>
      <c r="I1213" s="27"/>
      <c r="J1213" s="29">
        <v>0</v>
      </c>
      <c r="K1213" s="28"/>
      <c r="L1213" s="28"/>
      <c r="M1213" s="240"/>
      <c r="N1213" s="240"/>
      <c r="O1213" s="30"/>
      <c r="P1213" s="27">
        <v>0</v>
      </c>
      <c r="Q1213" s="27">
        <v>0</v>
      </c>
      <c r="R1213" s="28"/>
      <c r="S1213" s="28"/>
      <c r="T1213" s="35" t="s">
        <v>103</v>
      </c>
      <c r="U1213" s="104">
        <v>51.0167</v>
      </c>
      <c r="V1213" s="124">
        <v>4.4667000000000003</v>
      </c>
      <c r="W1213" s="32">
        <v>0</v>
      </c>
      <c r="X1213" s="33">
        <v>0</v>
      </c>
      <c r="Y1213" s="127">
        <v>0</v>
      </c>
      <c r="Z1213" s="133"/>
      <c r="AA1213" s="35"/>
      <c r="AB1213" s="35"/>
      <c r="AC1213" s="35"/>
      <c r="AD1213" s="35"/>
      <c r="AE1213" s="35"/>
      <c r="AF1213" s="35"/>
      <c r="AG1213" s="35"/>
      <c r="AH1213" s="35"/>
      <c r="AI1213" s="35"/>
      <c r="AJ1213" s="35"/>
      <c r="AK1213" s="35"/>
      <c r="AL1213" s="35"/>
      <c r="AM1213" s="35"/>
      <c r="AN1213" s="127"/>
      <c r="AO1213" s="38">
        <v>1</v>
      </c>
      <c r="AP1213" s="49" t="s">
        <v>94</v>
      </c>
      <c r="AQ1213" s="49"/>
      <c r="AR1213" s="49"/>
      <c r="AS1213" s="49"/>
      <c r="AT1213" s="254"/>
      <c r="AU1213" s="254"/>
      <c r="AV1213" s="71"/>
      <c r="AW1213" s="71"/>
      <c r="AX1213" s="253" t="s">
        <v>266</v>
      </c>
      <c r="AY1213" s="26">
        <v>1</v>
      </c>
      <c r="AZ1213" s="197">
        <f>IF(AND(K1213&lt;=1570,L1213&gt;=1540),1,0)</f>
        <v>0</v>
      </c>
      <c r="BA1213" s="197">
        <f>IF(AND(K1213&lt;=1608,L1213&gt;=1571),1,0)</f>
        <v>0</v>
      </c>
      <c r="BB1213" s="197">
        <f>IF(AND(K1213&lt;=1621,L1213&gt;=1609),1,0)</f>
        <v>0</v>
      </c>
      <c r="BC1213" s="197">
        <f>IF(AND(K1213&lt;=1648,L1213&gt;=1622),1,0)</f>
        <v>0</v>
      </c>
      <c r="BD1213" s="197">
        <f>IF(AND(K1213&lt;=1680,L1213&gt;=1649),1,0)</f>
        <v>0</v>
      </c>
      <c r="BE1213" s="189">
        <v>0</v>
      </c>
      <c r="BF1213" s="189">
        <v>0</v>
      </c>
      <c r="BG1213" s="189">
        <v>0</v>
      </c>
      <c r="BH1213" s="189">
        <v>0</v>
      </c>
      <c r="BI1213" s="189">
        <v>0</v>
      </c>
    </row>
    <row r="1214" spans="1:61" customFormat="1" ht="15">
      <c r="A1214" s="99" t="s">
        <v>1041</v>
      </c>
      <c r="B1214" s="111" t="s">
        <v>2300</v>
      </c>
      <c r="C1214" s="243" t="s">
        <v>1042</v>
      </c>
      <c r="D1214" s="243" t="s">
        <v>4162</v>
      </c>
      <c r="E1214" s="247">
        <v>1</v>
      </c>
      <c r="F1214" s="25" t="s">
        <v>74</v>
      </c>
      <c r="G1214" s="26"/>
      <c r="H1214" s="27"/>
      <c r="I1214" s="27"/>
      <c r="J1214" s="29">
        <v>1</v>
      </c>
      <c r="K1214" s="84">
        <v>1619</v>
      </c>
      <c r="L1214" s="28">
        <v>1691</v>
      </c>
      <c r="M1214" s="240" t="str">
        <f>CONCATENATE(LEFT(K1214,3),"0")</f>
        <v>1610</v>
      </c>
      <c r="N1214" s="240" t="str">
        <f>CONCATENATE(LEFT(L1214,3),"0")</f>
        <v>1690</v>
      </c>
      <c r="O1214" s="257">
        <f>L1214-K1214+1</f>
        <v>73</v>
      </c>
      <c r="P1214" s="27">
        <v>1</v>
      </c>
      <c r="Q1214" s="27">
        <v>1</v>
      </c>
      <c r="R1214" s="28"/>
      <c r="S1214" s="28"/>
      <c r="T1214" s="35" t="s">
        <v>103</v>
      </c>
      <c r="U1214" s="104">
        <v>51.0167</v>
      </c>
      <c r="V1214" s="124">
        <v>4.4667000000000003</v>
      </c>
      <c r="W1214" s="32">
        <v>0</v>
      </c>
      <c r="X1214" s="33">
        <v>0</v>
      </c>
      <c r="Y1214" s="127">
        <v>0</v>
      </c>
      <c r="Z1214" s="133"/>
      <c r="AA1214" s="35"/>
      <c r="AB1214" s="35"/>
      <c r="AC1214" s="35"/>
      <c r="AD1214" s="35"/>
      <c r="AE1214" s="35"/>
      <c r="AF1214" s="35"/>
      <c r="AG1214" s="35"/>
      <c r="AH1214" s="35"/>
      <c r="AI1214" s="35"/>
      <c r="AJ1214" s="35"/>
      <c r="AK1214" s="35"/>
      <c r="AL1214" s="35"/>
      <c r="AM1214" s="35"/>
      <c r="AN1214" s="127"/>
      <c r="AO1214" s="38"/>
      <c r="AP1214" s="39"/>
      <c r="AQ1214" s="39"/>
      <c r="AR1214" s="39"/>
      <c r="AS1214" s="49"/>
      <c r="AT1214" s="253"/>
      <c r="AU1214" s="253"/>
      <c r="AV1214" s="26"/>
      <c r="AW1214" s="26"/>
      <c r="AX1214" s="253" t="s">
        <v>40</v>
      </c>
      <c r="AY1214" s="26">
        <v>1</v>
      </c>
      <c r="AZ1214" s="197">
        <f>IF(AND(K1214&lt;=1570,L1214&gt;=1540),1,0)</f>
        <v>0</v>
      </c>
      <c r="BA1214" s="197">
        <f>IF(AND(K1214&lt;=1608,L1214&gt;=1571),1,0)</f>
        <v>0</v>
      </c>
      <c r="BB1214" s="197">
        <f>IF(AND(K1214&lt;=1621,L1214&gt;=1609),1,0)</f>
        <v>1</v>
      </c>
      <c r="BC1214" s="197">
        <f>IF(AND(K1214&lt;=1648,L1214&gt;=1622),1,0)</f>
        <v>1</v>
      </c>
      <c r="BD1214" s="197">
        <f>IF(AND(K1214&lt;=1680,L1214&gt;=1649),1,0)</f>
        <v>1</v>
      </c>
      <c r="BE1214" s="189">
        <v>0</v>
      </c>
      <c r="BF1214" s="189">
        <v>0</v>
      </c>
      <c r="BG1214" s="189">
        <v>0</v>
      </c>
      <c r="BH1214" s="189">
        <v>0</v>
      </c>
      <c r="BI1214" s="189">
        <v>0</v>
      </c>
    </row>
    <row r="1215" spans="1:61" customFormat="1" ht="15">
      <c r="A1215" s="99" t="s">
        <v>1043</v>
      </c>
      <c r="B1215" s="111" t="s">
        <v>4065</v>
      </c>
      <c r="C1215" s="243" t="s">
        <v>1044</v>
      </c>
      <c r="D1215" s="243" t="s">
        <v>4162</v>
      </c>
      <c r="E1215" s="247">
        <v>2</v>
      </c>
      <c r="F1215" s="25" t="s">
        <v>43</v>
      </c>
      <c r="G1215" s="26"/>
      <c r="H1215" s="27"/>
      <c r="I1215" s="27"/>
      <c r="J1215" s="29">
        <v>1</v>
      </c>
      <c r="K1215" s="30">
        <v>1569</v>
      </c>
      <c r="L1215" s="28">
        <v>1591</v>
      </c>
      <c r="M1215" s="240" t="str">
        <f>CONCATENATE(LEFT(K1215,3),"0")</f>
        <v>1560</v>
      </c>
      <c r="N1215" s="240" t="str">
        <f>CONCATENATE(LEFT(L1215,3),"0")</f>
        <v>1590</v>
      </c>
      <c r="O1215" s="30">
        <f>L1215-K1215+1</f>
        <v>23</v>
      </c>
      <c r="P1215" s="27">
        <v>0</v>
      </c>
      <c r="Q1215" s="27">
        <v>0</v>
      </c>
      <c r="R1215" s="28"/>
      <c r="S1215" s="28"/>
      <c r="T1215" s="35" t="s">
        <v>103</v>
      </c>
      <c r="U1215" s="104">
        <v>51.0167</v>
      </c>
      <c r="V1215" s="124">
        <v>4.4667000000000003</v>
      </c>
      <c r="W1215" s="32">
        <v>0</v>
      </c>
      <c r="X1215" s="33">
        <v>0</v>
      </c>
      <c r="Y1215" s="127">
        <v>0</v>
      </c>
      <c r="Z1215" s="133"/>
      <c r="AA1215" s="35"/>
      <c r="AB1215" s="35"/>
      <c r="AC1215" s="35"/>
      <c r="AD1215" s="35"/>
      <c r="AE1215" s="35"/>
      <c r="AF1215" s="35"/>
      <c r="AG1215" s="35"/>
      <c r="AH1215" s="35"/>
      <c r="AI1215" s="35"/>
      <c r="AJ1215" s="35"/>
      <c r="AK1215" s="35"/>
      <c r="AL1215" s="35"/>
      <c r="AM1215" s="35"/>
      <c r="AN1215" s="127"/>
      <c r="AO1215" s="38"/>
      <c r="AP1215" s="39"/>
      <c r="AQ1215" s="39"/>
      <c r="AR1215" s="39"/>
      <c r="AS1215" s="49"/>
      <c r="AT1215" s="253"/>
      <c r="AU1215" s="253"/>
      <c r="AV1215" s="26"/>
      <c r="AW1215" s="26"/>
      <c r="AX1215" s="253" t="s">
        <v>40</v>
      </c>
      <c r="AY1215" s="26">
        <v>1</v>
      </c>
      <c r="AZ1215" s="197">
        <f>IF(AND(K1215&lt;=1570,L1215&gt;=1540),1,0)</f>
        <v>1</v>
      </c>
      <c r="BA1215" s="197">
        <f>IF(AND(K1215&lt;=1608,L1215&gt;=1571),1,0)</f>
        <v>1</v>
      </c>
      <c r="BB1215" s="197">
        <f>IF(AND(K1215&lt;=1621,L1215&gt;=1609),1,0)</f>
        <v>0</v>
      </c>
      <c r="BC1215" s="197">
        <f>IF(AND(K1215&lt;=1648,L1215&gt;=1622),1,0)</f>
        <v>0</v>
      </c>
      <c r="BD1215" s="197">
        <f>IF(AND(K1215&lt;=1680,L1215&gt;=1649),1,0)</f>
        <v>0</v>
      </c>
      <c r="BE1215" s="189">
        <v>0</v>
      </c>
      <c r="BF1215" s="189">
        <v>0</v>
      </c>
      <c r="BG1215" s="189">
        <v>0</v>
      </c>
      <c r="BH1215" s="189">
        <v>0</v>
      </c>
      <c r="BI1215" s="189">
        <v>0</v>
      </c>
    </row>
    <row r="1216" spans="1:61" customFormat="1" ht="15">
      <c r="A1216" s="99" t="s">
        <v>1045</v>
      </c>
      <c r="B1216" s="111" t="s">
        <v>4066</v>
      </c>
      <c r="C1216" s="243" t="s">
        <v>1046</v>
      </c>
      <c r="D1216" s="243" t="s">
        <v>4162</v>
      </c>
      <c r="E1216" s="247"/>
      <c r="F1216" s="25" t="s">
        <v>43</v>
      </c>
      <c r="G1216" s="26"/>
      <c r="H1216" s="27"/>
      <c r="I1216" s="27"/>
      <c r="J1216" s="29">
        <v>0</v>
      </c>
      <c r="K1216" s="28">
        <v>1510</v>
      </c>
      <c r="L1216" s="28">
        <v>1534</v>
      </c>
      <c r="M1216" s="240" t="str">
        <f>CONCATENATE(LEFT(K1216,3),"0")</f>
        <v>1510</v>
      </c>
      <c r="N1216" s="240" t="str">
        <f>CONCATENATE(LEFT(L1216,3),"0")</f>
        <v>1530</v>
      </c>
      <c r="O1216" s="30">
        <f>L1216-K1216+1</f>
        <v>25</v>
      </c>
      <c r="P1216" s="27">
        <v>0</v>
      </c>
      <c r="Q1216" s="27">
        <v>0</v>
      </c>
      <c r="R1216" s="28"/>
      <c r="S1216" s="28"/>
      <c r="T1216" s="35" t="s">
        <v>103</v>
      </c>
      <c r="U1216" s="104">
        <v>51.0167</v>
      </c>
      <c r="V1216" s="124">
        <v>4.4667000000000003</v>
      </c>
      <c r="W1216" s="32">
        <v>0</v>
      </c>
      <c r="X1216" s="33">
        <v>0</v>
      </c>
      <c r="Y1216" s="127">
        <v>0</v>
      </c>
      <c r="Z1216" s="133"/>
      <c r="AA1216" s="35"/>
      <c r="AB1216" s="35"/>
      <c r="AC1216" s="35"/>
      <c r="AD1216" s="35"/>
      <c r="AE1216" s="35"/>
      <c r="AF1216" s="35"/>
      <c r="AG1216" s="35"/>
      <c r="AH1216" s="35"/>
      <c r="AI1216" s="35"/>
      <c r="AJ1216" s="35"/>
      <c r="AK1216" s="35"/>
      <c r="AL1216" s="35"/>
      <c r="AM1216" s="35"/>
      <c r="AN1216" s="127"/>
      <c r="AO1216" s="38"/>
      <c r="AP1216" s="39"/>
      <c r="AQ1216" s="39"/>
      <c r="AR1216" s="39"/>
      <c r="AS1216" s="49"/>
      <c r="AT1216" s="253"/>
      <c r="AU1216" s="253"/>
      <c r="AV1216" s="26"/>
      <c r="AW1216" s="26"/>
      <c r="AX1216" s="253" t="s">
        <v>1047</v>
      </c>
      <c r="AY1216" s="26">
        <v>1</v>
      </c>
      <c r="AZ1216" s="197">
        <f>IF(AND(K1216&lt;=1570,L1216&gt;=1540),1,0)</f>
        <v>0</v>
      </c>
      <c r="BA1216" s="197">
        <f>IF(AND(K1216&lt;=1608,L1216&gt;=1571),1,0)</f>
        <v>0</v>
      </c>
      <c r="BB1216" s="197">
        <f>IF(AND(K1216&lt;=1621,L1216&gt;=1609),1,0)</f>
        <v>0</v>
      </c>
      <c r="BC1216" s="197">
        <f>IF(AND(K1216&lt;=1648,L1216&gt;=1622),1,0)</f>
        <v>0</v>
      </c>
      <c r="BD1216" s="197">
        <f>IF(AND(K1216&lt;=1680,L1216&gt;=1649),1,0)</f>
        <v>0</v>
      </c>
      <c r="BE1216" s="189">
        <v>0</v>
      </c>
      <c r="BF1216" s="189">
        <v>0</v>
      </c>
      <c r="BG1216" s="189">
        <v>0</v>
      </c>
      <c r="BH1216" s="189">
        <v>0</v>
      </c>
      <c r="BI1216" s="189">
        <v>0</v>
      </c>
    </row>
    <row r="1217" spans="1:61" customFormat="1" ht="15">
      <c r="A1217" s="99" t="s">
        <v>1048</v>
      </c>
      <c r="B1217" s="111" t="s">
        <v>4067</v>
      </c>
      <c r="C1217" s="243" t="s">
        <v>1049</v>
      </c>
      <c r="D1217" s="243" t="s">
        <v>4162</v>
      </c>
      <c r="E1217" s="247">
        <v>1</v>
      </c>
      <c r="F1217" s="25" t="s">
        <v>74</v>
      </c>
      <c r="G1217" s="26"/>
      <c r="H1217" s="27"/>
      <c r="I1217" s="27"/>
      <c r="J1217" s="29">
        <v>1</v>
      </c>
      <c r="K1217" s="30">
        <v>1649</v>
      </c>
      <c r="L1217" s="28">
        <v>1655</v>
      </c>
      <c r="M1217" s="240" t="str">
        <f>CONCATENATE(LEFT(K1217,3),"0")</f>
        <v>1640</v>
      </c>
      <c r="N1217" s="240" t="str">
        <f>CONCATENATE(LEFT(L1217,3),"0")</f>
        <v>1650</v>
      </c>
      <c r="O1217" s="30">
        <f>L1217-K1217+1</f>
        <v>7</v>
      </c>
      <c r="P1217" s="27">
        <v>0</v>
      </c>
      <c r="Q1217" s="27">
        <v>0</v>
      </c>
      <c r="R1217" s="28"/>
      <c r="S1217" s="28"/>
      <c r="T1217" s="35" t="s">
        <v>103</v>
      </c>
      <c r="U1217" s="104">
        <v>51.0167</v>
      </c>
      <c r="V1217" s="124">
        <v>4.4667000000000003</v>
      </c>
      <c r="W1217" s="32">
        <v>0</v>
      </c>
      <c r="X1217" s="33">
        <v>0</v>
      </c>
      <c r="Y1217" s="127">
        <v>0</v>
      </c>
      <c r="Z1217" s="133"/>
      <c r="AA1217" s="35"/>
      <c r="AB1217" s="35"/>
      <c r="AC1217" s="35"/>
      <c r="AD1217" s="35"/>
      <c r="AE1217" s="35"/>
      <c r="AF1217" s="35"/>
      <c r="AG1217" s="35"/>
      <c r="AH1217" s="35"/>
      <c r="AI1217" s="35"/>
      <c r="AJ1217" s="35"/>
      <c r="AK1217" s="35"/>
      <c r="AL1217" s="35"/>
      <c r="AM1217" s="35"/>
      <c r="AN1217" s="127"/>
      <c r="AO1217" s="38"/>
      <c r="AP1217" s="39"/>
      <c r="AQ1217" s="39"/>
      <c r="AR1217" s="39"/>
      <c r="AS1217" s="49"/>
      <c r="AT1217" s="253"/>
      <c r="AU1217" s="253"/>
      <c r="AV1217" s="26"/>
      <c r="AW1217" s="26"/>
      <c r="AX1217" s="253" t="s">
        <v>40</v>
      </c>
      <c r="AY1217" s="26">
        <v>1</v>
      </c>
      <c r="AZ1217" s="197">
        <f>IF(AND(K1217&lt;=1570,L1217&gt;=1540),1,0)</f>
        <v>0</v>
      </c>
      <c r="BA1217" s="197">
        <f>IF(AND(K1217&lt;=1608,L1217&gt;=1571),1,0)</f>
        <v>0</v>
      </c>
      <c r="BB1217" s="197">
        <f>IF(AND(K1217&lt;=1621,L1217&gt;=1609),1,0)</f>
        <v>0</v>
      </c>
      <c r="BC1217" s="197">
        <f>IF(AND(K1217&lt;=1648,L1217&gt;=1622),1,0)</f>
        <v>0</v>
      </c>
      <c r="BD1217" s="197">
        <f>IF(AND(K1217&lt;=1680,L1217&gt;=1649),1,0)</f>
        <v>1</v>
      </c>
      <c r="BE1217" s="189">
        <v>0</v>
      </c>
      <c r="BF1217" s="189">
        <v>0</v>
      </c>
      <c r="BG1217" s="189">
        <v>0</v>
      </c>
      <c r="BH1217" s="189">
        <v>0</v>
      </c>
      <c r="BI1217" s="189">
        <v>0</v>
      </c>
    </row>
    <row r="1218" spans="1:61" customFormat="1" ht="15">
      <c r="A1218" s="99" t="s">
        <v>1050</v>
      </c>
      <c r="B1218" s="111" t="s">
        <v>4068</v>
      </c>
      <c r="C1218" s="243" t="s">
        <v>1051</v>
      </c>
      <c r="D1218" s="243" t="s">
        <v>4162</v>
      </c>
      <c r="E1218" s="247">
        <v>1</v>
      </c>
      <c r="F1218" s="25" t="s">
        <v>39</v>
      </c>
      <c r="G1218" s="26"/>
      <c r="H1218" s="27"/>
      <c r="I1218" s="27"/>
      <c r="J1218" s="29">
        <v>1</v>
      </c>
      <c r="K1218" s="30">
        <v>1553</v>
      </c>
      <c r="L1218" s="28">
        <v>1559</v>
      </c>
      <c r="M1218" s="240" t="str">
        <f>CONCATENATE(LEFT(K1218,3),"0")</f>
        <v>1550</v>
      </c>
      <c r="N1218" s="240" t="str">
        <f>CONCATENATE(LEFT(L1218,3),"0")</f>
        <v>1550</v>
      </c>
      <c r="O1218" s="30">
        <f>L1218-K1218+1</f>
        <v>7</v>
      </c>
      <c r="P1218" s="27">
        <v>0</v>
      </c>
      <c r="Q1218" s="27">
        <v>0</v>
      </c>
      <c r="R1218" s="28"/>
      <c r="S1218" s="28"/>
      <c r="T1218" s="35" t="s">
        <v>103</v>
      </c>
      <c r="U1218" s="104">
        <v>51.0167</v>
      </c>
      <c r="V1218" s="124">
        <v>4.4667000000000003</v>
      </c>
      <c r="W1218" s="32">
        <v>0</v>
      </c>
      <c r="X1218" s="33">
        <v>0</v>
      </c>
      <c r="Y1218" s="127">
        <v>0</v>
      </c>
      <c r="Z1218" s="133"/>
      <c r="AA1218" s="35"/>
      <c r="AB1218" s="35"/>
      <c r="AC1218" s="35"/>
      <c r="AD1218" s="35"/>
      <c r="AE1218" s="35"/>
      <c r="AF1218" s="35"/>
      <c r="AG1218" s="35"/>
      <c r="AH1218" s="35"/>
      <c r="AI1218" s="35"/>
      <c r="AJ1218" s="35"/>
      <c r="AK1218" s="35"/>
      <c r="AL1218" s="35"/>
      <c r="AM1218" s="35"/>
      <c r="AN1218" s="127"/>
      <c r="AO1218" s="38"/>
      <c r="AP1218" s="39"/>
      <c r="AQ1218" s="39"/>
      <c r="AR1218" s="39"/>
      <c r="AS1218" s="49"/>
      <c r="AT1218" s="253"/>
      <c r="AU1218" s="253"/>
      <c r="AV1218" s="26"/>
      <c r="AW1218" s="26"/>
      <c r="AX1218" s="253" t="s">
        <v>40</v>
      </c>
      <c r="AY1218" s="26">
        <v>1</v>
      </c>
      <c r="AZ1218" s="197">
        <f>IF(AND(K1218&lt;=1570,L1218&gt;=1540),1,0)</f>
        <v>1</v>
      </c>
      <c r="BA1218" s="197">
        <f>IF(AND(K1218&lt;=1608,L1218&gt;=1571),1,0)</f>
        <v>0</v>
      </c>
      <c r="BB1218" s="197">
        <f>IF(AND(K1218&lt;=1621,L1218&gt;=1609),1,0)</f>
        <v>0</v>
      </c>
      <c r="BC1218" s="197">
        <f>IF(AND(K1218&lt;=1648,L1218&gt;=1622),1,0)</f>
        <v>0</v>
      </c>
      <c r="BD1218" s="197">
        <f>IF(AND(K1218&lt;=1680,L1218&gt;=1649),1,0)</f>
        <v>0</v>
      </c>
      <c r="BE1218" s="189">
        <v>0</v>
      </c>
      <c r="BF1218" s="189">
        <v>0</v>
      </c>
      <c r="BG1218" s="189">
        <v>0</v>
      </c>
      <c r="BH1218" s="189">
        <v>0</v>
      </c>
      <c r="BI1218" s="189">
        <v>0</v>
      </c>
    </row>
    <row r="1219" spans="1:61" customFormat="1" ht="15">
      <c r="A1219" s="99" t="s">
        <v>1052</v>
      </c>
      <c r="B1219" s="111" t="s">
        <v>4069</v>
      </c>
      <c r="C1219" s="243" t="s">
        <v>1053</v>
      </c>
      <c r="D1219" s="243" t="s">
        <v>4162</v>
      </c>
      <c r="E1219" s="247"/>
      <c r="F1219" s="25" t="s">
        <v>43</v>
      </c>
      <c r="G1219" s="26"/>
      <c r="H1219" s="27"/>
      <c r="I1219" s="27"/>
      <c r="J1219" s="29">
        <v>0</v>
      </c>
      <c r="K1219" s="28">
        <v>1668</v>
      </c>
      <c r="L1219" s="28">
        <v>1676</v>
      </c>
      <c r="M1219" s="240" t="str">
        <f>CONCATENATE(LEFT(K1219,3),"0")</f>
        <v>1660</v>
      </c>
      <c r="N1219" s="240" t="str">
        <f>CONCATENATE(LEFT(L1219,3),"0")</f>
        <v>1670</v>
      </c>
      <c r="O1219" s="30">
        <f>L1219-K1219+1</f>
        <v>9</v>
      </c>
      <c r="P1219" s="27">
        <v>0</v>
      </c>
      <c r="Q1219" s="27">
        <v>0</v>
      </c>
      <c r="R1219" s="28" t="s">
        <v>1054</v>
      </c>
      <c r="S1219" s="28" t="s">
        <v>1055</v>
      </c>
      <c r="T1219" s="35" t="s">
        <v>103</v>
      </c>
      <c r="U1219" s="104">
        <v>51.0167</v>
      </c>
      <c r="V1219" s="124">
        <v>4.4667000000000003</v>
      </c>
      <c r="W1219" s="32">
        <v>0</v>
      </c>
      <c r="X1219" s="33">
        <v>1</v>
      </c>
      <c r="Y1219" s="127">
        <v>0</v>
      </c>
      <c r="Z1219" s="133" t="str">
        <f>CONCATENATE(LEFT(AA1219,3),"0")</f>
        <v>1670</v>
      </c>
      <c r="AA1219" s="35">
        <v>1676</v>
      </c>
      <c r="AB1219" s="35"/>
      <c r="AC1219" s="35" t="s">
        <v>102</v>
      </c>
      <c r="AD1219" s="35">
        <v>1697</v>
      </c>
      <c r="AE1219" s="35"/>
      <c r="AF1219" s="35" t="s">
        <v>1056</v>
      </c>
      <c r="AG1219" s="35"/>
      <c r="AH1219" s="35"/>
      <c r="AI1219" s="35"/>
      <c r="AJ1219" s="35"/>
      <c r="AK1219" s="35"/>
      <c r="AL1219" s="35"/>
      <c r="AM1219" s="35"/>
      <c r="AN1219" s="252" t="str">
        <f>AF1219</f>
        <v>Spain</v>
      </c>
      <c r="AO1219" s="38"/>
      <c r="AP1219" s="39"/>
      <c r="AQ1219" s="39"/>
      <c r="AR1219" s="39"/>
      <c r="AS1219" s="49"/>
      <c r="AT1219" s="253"/>
      <c r="AU1219" s="253"/>
      <c r="AV1219" s="26"/>
      <c r="AW1219" s="26"/>
      <c r="AX1219" s="253" t="s">
        <v>55</v>
      </c>
      <c r="AY1219" s="26">
        <v>1</v>
      </c>
      <c r="AZ1219" s="197">
        <f>IF(AND(K1219&lt;=1570,L1219&gt;=1540),1,0)</f>
        <v>0</v>
      </c>
      <c r="BA1219" s="197">
        <f>IF(AND(K1219&lt;=1608,L1219&gt;=1571),1,0)</f>
        <v>0</v>
      </c>
      <c r="BB1219" s="197">
        <f>IF(AND(K1219&lt;=1621,L1219&gt;=1609),1,0)</f>
        <v>0</v>
      </c>
      <c r="BC1219" s="197">
        <f>IF(AND(K1219&lt;=1648,L1219&gt;=1622),1,0)</f>
        <v>0</v>
      </c>
      <c r="BD1219" s="197">
        <f>IF(AND(K1219&lt;=1680,L1219&gt;=1649),1,0)</f>
        <v>1</v>
      </c>
      <c r="BE1219" s="189">
        <v>0</v>
      </c>
      <c r="BF1219" s="189">
        <v>0</v>
      </c>
      <c r="BG1219" s="189">
        <v>0</v>
      </c>
      <c r="BH1219" s="189">
        <v>0</v>
      </c>
      <c r="BI1219" s="189">
        <v>1</v>
      </c>
    </row>
    <row r="1220" spans="1:61" customFormat="1" ht="15">
      <c r="A1220" s="99" t="s">
        <v>1057</v>
      </c>
      <c r="B1220" s="111" t="s">
        <v>4070</v>
      </c>
      <c r="C1220" s="243" t="s">
        <v>1058</v>
      </c>
      <c r="D1220" s="243" t="s">
        <v>4162</v>
      </c>
      <c r="E1220" s="247">
        <v>2</v>
      </c>
      <c r="F1220" s="50" t="s">
        <v>74</v>
      </c>
      <c r="G1220" s="51"/>
      <c r="H1220" s="52"/>
      <c r="I1220" s="52"/>
      <c r="J1220" s="29">
        <v>1</v>
      </c>
      <c r="K1220" s="30">
        <v>1612</v>
      </c>
      <c r="L1220" s="28">
        <v>1621</v>
      </c>
      <c r="M1220" s="240" t="str">
        <f>CONCATENATE(LEFT(K1220,3),"0")</f>
        <v>1610</v>
      </c>
      <c r="N1220" s="240" t="str">
        <f>CONCATENATE(LEFT(L1220,3),"0")</f>
        <v>1620</v>
      </c>
      <c r="O1220" s="30">
        <f>L1220-K1220+1</f>
        <v>10</v>
      </c>
      <c r="P1220" s="27">
        <v>1</v>
      </c>
      <c r="Q1220" s="27">
        <v>1</v>
      </c>
      <c r="R1220" s="28">
        <v>1593</v>
      </c>
      <c r="S1220" s="28"/>
      <c r="T1220" s="35" t="s">
        <v>103</v>
      </c>
      <c r="U1220" s="104">
        <v>51.0167</v>
      </c>
      <c r="V1220" s="124">
        <v>4.4667000000000003</v>
      </c>
      <c r="W1220" s="32">
        <v>1</v>
      </c>
      <c r="X1220" s="33">
        <v>1</v>
      </c>
      <c r="Y1220" s="127">
        <v>0</v>
      </c>
      <c r="Z1220" s="133" t="str">
        <f>CONCATENATE(LEFT(AA1220,3),"0")</f>
        <v>1620</v>
      </c>
      <c r="AA1220" s="35">
        <v>1621</v>
      </c>
      <c r="AB1220" s="35"/>
      <c r="AC1220" s="35" t="s">
        <v>60</v>
      </c>
      <c r="AD1220" s="35"/>
      <c r="AE1220" s="35"/>
      <c r="AF1220" s="35"/>
      <c r="AG1220" s="35"/>
      <c r="AH1220" s="35"/>
      <c r="AI1220" s="35"/>
      <c r="AJ1220" s="35"/>
      <c r="AK1220" s="35"/>
      <c r="AL1220" s="35"/>
      <c r="AM1220" s="35"/>
      <c r="AN1220" s="252" t="str">
        <f>AC1220</f>
        <v>Brussels</v>
      </c>
      <c r="AO1220" s="38"/>
      <c r="AP1220" s="39"/>
      <c r="AQ1220" s="39"/>
      <c r="AR1220" s="39"/>
      <c r="AS1220" s="49"/>
      <c r="AT1220" s="26" t="s">
        <v>88</v>
      </c>
      <c r="AU1220" s="26" t="s">
        <v>1059</v>
      </c>
      <c r="AV1220" s="26"/>
      <c r="AW1220" s="26"/>
      <c r="AX1220" s="253" t="s">
        <v>40</v>
      </c>
      <c r="AY1220" s="26">
        <v>1</v>
      </c>
      <c r="AZ1220" s="197">
        <f>IF(AND(K1220&lt;=1570,L1220&gt;=1540),1,0)</f>
        <v>0</v>
      </c>
      <c r="BA1220" s="197">
        <f>IF(AND(K1220&lt;=1608,L1220&gt;=1571),1,0)</f>
        <v>0</v>
      </c>
      <c r="BB1220" s="197">
        <f>IF(AND(K1220&lt;=1621,L1220&gt;=1609),1,0)</f>
        <v>1</v>
      </c>
      <c r="BC1220" s="197">
        <f>IF(AND(K1220&lt;=1648,L1220&gt;=1622),1,0)</f>
        <v>0</v>
      </c>
      <c r="BD1220" s="197">
        <f>IF(AND(K1220&lt;=1680,L1220&gt;=1649),1,0)</f>
        <v>0</v>
      </c>
      <c r="BE1220" s="189">
        <v>0</v>
      </c>
      <c r="BF1220" s="189">
        <v>0</v>
      </c>
      <c r="BG1220" s="189">
        <v>1</v>
      </c>
      <c r="BH1220" s="189">
        <v>0</v>
      </c>
      <c r="BI1220" s="189">
        <v>0</v>
      </c>
    </row>
    <row r="1221" spans="1:61" customFormat="1" ht="15">
      <c r="A1221" s="99" t="s">
        <v>1060</v>
      </c>
      <c r="B1221" s="111" t="s">
        <v>4070</v>
      </c>
      <c r="C1221" s="243" t="s">
        <v>1061</v>
      </c>
      <c r="D1221" s="243" t="s">
        <v>4162</v>
      </c>
      <c r="E1221" s="247"/>
      <c r="F1221" s="25" t="s">
        <v>496</v>
      </c>
      <c r="G1221" s="26"/>
      <c r="H1221" s="27"/>
      <c r="I1221" s="27"/>
      <c r="J1221" s="29">
        <v>0</v>
      </c>
      <c r="K1221" s="28">
        <v>1622</v>
      </c>
      <c r="L1221" s="28">
        <v>1622</v>
      </c>
      <c r="M1221" s="240" t="str">
        <f>CONCATENATE(LEFT(K1221,3),"0")</f>
        <v>1620</v>
      </c>
      <c r="N1221" s="240" t="str">
        <f>CONCATENATE(LEFT(L1221,3),"0")</f>
        <v>1620</v>
      </c>
      <c r="O1221" s="30">
        <f>L1221-K1221+1</f>
        <v>1</v>
      </c>
      <c r="P1221" s="27">
        <v>0</v>
      </c>
      <c r="Q1221" s="27">
        <v>0</v>
      </c>
      <c r="R1221" s="28" t="s">
        <v>203</v>
      </c>
      <c r="S1221" s="28" t="s">
        <v>143</v>
      </c>
      <c r="T1221" s="35" t="s">
        <v>103</v>
      </c>
      <c r="U1221" s="104">
        <v>51.0167</v>
      </c>
      <c r="V1221" s="124">
        <v>4.4667000000000003</v>
      </c>
      <c r="W1221" s="32">
        <v>1</v>
      </c>
      <c r="X1221" s="33">
        <v>1</v>
      </c>
      <c r="Y1221" s="127">
        <v>0</v>
      </c>
      <c r="Z1221" s="133" t="str">
        <f>CONCATENATE(LEFT(AA1221,3),"0")</f>
        <v>1620</v>
      </c>
      <c r="AA1221" s="35">
        <v>1622</v>
      </c>
      <c r="AB1221" s="35"/>
      <c r="AC1221" s="35" t="s">
        <v>218</v>
      </c>
      <c r="AD1221" s="35">
        <v>1625</v>
      </c>
      <c r="AE1221" s="35"/>
      <c r="AF1221" s="35" t="s">
        <v>60</v>
      </c>
      <c r="AG1221" s="35"/>
      <c r="AH1221" s="35"/>
      <c r="AI1221" s="35"/>
      <c r="AJ1221" s="35"/>
      <c r="AK1221" s="35"/>
      <c r="AL1221" s="35"/>
      <c r="AM1221" s="35"/>
      <c r="AN1221" s="252" t="str">
        <f>AF1221</f>
        <v>Brussels</v>
      </c>
      <c r="AO1221" s="38"/>
      <c r="AP1221" s="39"/>
      <c r="AQ1221" s="39"/>
      <c r="AR1221" s="39"/>
      <c r="AS1221" s="49"/>
      <c r="AT1221" s="26" t="s">
        <v>88</v>
      </c>
      <c r="AU1221" s="26" t="s">
        <v>1062</v>
      </c>
      <c r="AV1221" s="26"/>
      <c r="AW1221" s="26"/>
      <c r="AX1221" s="253" t="s">
        <v>1063</v>
      </c>
      <c r="AY1221" s="26">
        <v>1</v>
      </c>
      <c r="AZ1221" s="197">
        <f>IF(AND(K1221&lt;=1570,L1221&gt;=1540),1,0)</f>
        <v>0</v>
      </c>
      <c r="BA1221" s="197">
        <f>IF(AND(K1221&lt;=1608,L1221&gt;=1571),1,0)</f>
        <v>0</v>
      </c>
      <c r="BB1221" s="197">
        <f>IF(AND(K1221&lt;=1621,L1221&gt;=1609),1,0)</f>
        <v>0</v>
      </c>
      <c r="BC1221" s="197">
        <f>IF(AND(K1221&lt;=1648,L1221&gt;=1622),1,0)</f>
        <v>1</v>
      </c>
      <c r="BD1221" s="197">
        <f>IF(AND(K1221&lt;=1680,L1221&gt;=1649),1,0)</f>
        <v>0</v>
      </c>
      <c r="BE1221" s="189">
        <v>0</v>
      </c>
      <c r="BF1221" s="189">
        <v>0</v>
      </c>
      <c r="BG1221" s="189">
        <v>0</v>
      </c>
      <c r="BH1221" s="189">
        <v>1</v>
      </c>
      <c r="BI1221" s="189">
        <v>0</v>
      </c>
    </row>
    <row r="1222" spans="1:61" customFormat="1" ht="15">
      <c r="A1222" s="99" t="s">
        <v>1064</v>
      </c>
      <c r="B1222" s="111" t="s">
        <v>4070</v>
      </c>
      <c r="C1222" s="243" t="s">
        <v>1065</v>
      </c>
      <c r="D1222" s="243" t="s">
        <v>4162</v>
      </c>
      <c r="E1222" s="247"/>
      <c r="F1222" s="25" t="s">
        <v>43</v>
      </c>
      <c r="G1222" s="51"/>
      <c r="H1222" s="52"/>
      <c r="I1222" s="52"/>
      <c r="J1222" s="29">
        <v>0</v>
      </c>
      <c r="K1222" s="190">
        <f>R1222+18</f>
        <v>1637</v>
      </c>
      <c r="L1222" s="28">
        <v>1695</v>
      </c>
      <c r="M1222" s="240" t="str">
        <f>CONCATENATE(LEFT(K1222,3),"0")</f>
        <v>1630</v>
      </c>
      <c r="N1222" s="240" t="str">
        <f>CONCATENATE(LEFT(L1222,3),"0")</f>
        <v>1690</v>
      </c>
      <c r="O1222" s="30">
        <f>L1222-K1222+1</f>
        <v>59</v>
      </c>
      <c r="P1222" s="27">
        <v>1</v>
      </c>
      <c r="Q1222" s="27">
        <v>0</v>
      </c>
      <c r="R1222" s="28" t="s">
        <v>112</v>
      </c>
      <c r="S1222" s="28" t="s">
        <v>206</v>
      </c>
      <c r="T1222" s="35" t="s">
        <v>103</v>
      </c>
      <c r="U1222" s="104">
        <v>51.0167</v>
      </c>
      <c r="V1222" s="124">
        <v>4.4667000000000003</v>
      </c>
      <c r="W1222" s="32">
        <v>0</v>
      </c>
      <c r="X1222" s="33">
        <v>0</v>
      </c>
      <c r="Y1222" s="127">
        <v>0</v>
      </c>
      <c r="Z1222" s="133"/>
      <c r="AA1222" s="35"/>
      <c r="AB1222" s="35"/>
      <c r="AC1222" s="35"/>
      <c r="AD1222" s="35"/>
      <c r="AE1222" s="35"/>
      <c r="AF1222" s="35"/>
      <c r="AG1222" s="35"/>
      <c r="AH1222" s="35"/>
      <c r="AI1222" s="35"/>
      <c r="AJ1222" s="35"/>
      <c r="AK1222" s="35"/>
      <c r="AL1222" s="35"/>
      <c r="AM1222" s="35"/>
      <c r="AN1222" s="127"/>
      <c r="AO1222" s="38"/>
      <c r="AP1222" s="39"/>
      <c r="AQ1222" s="39"/>
      <c r="AR1222" s="39"/>
      <c r="AS1222" s="49"/>
      <c r="AT1222" s="26" t="s">
        <v>1066</v>
      </c>
      <c r="AU1222" s="26" t="s">
        <v>1067</v>
      </c>
      <c r="AV1222" s="26"/>
      <c r="AW1222" s="26"/>
      <c r="AX1222" s="253" t="s">
        <v>55</v>
      </c>
      <c r="AY1222" s="26">
        <v>1</v>
      </c>
      <c r="AZ1222" s="197">
        <f>IF(AND(K1222&lt;=1570,L1222&gt;=1540),1,0)</f>
        <v>0</v>
      </c>
      <c r="BA1222" s="197">
        <f>IF(AND(K1222&lt;=1608,L1222&gt;=1571),1,0)</f>
        <v>0</v>
      </c>
      <c r="BB1222" s="197">
        <f>IF(AND(K1222&lt;=1621,L1222&gt;=1609),1,0)</f>
        <v>0</v>
      </c>
      <c r="BC1222" s="197">
        <f>IF(AND(K1222&lt;=1648,L1222&gt;=1622),1,0)</f>
        <v>1</v>
      </c>
      <c r="BD1222" s="197">
        <f>IF(AND(K1222&lt;=1680,L1222&gt;=1649),1,0)</f>
        <v>1</v>
      </c>
      <c r="BE1222" s="189">
        <v>0</v>
      </c>
      <c r="BF1222" s="189">
        <v>0</v>
      </c>
      <c r="BG1222" s="189">
        <v>0</v>
      </c>
      <c r="BH1222" s="189">
        <v>0</v>
      </c>
      <c r="BI1222" s="189">
        <v>0</v>
      </c>
    </row>
    <row r="1223" spans="1:61" customFormat="1" ht="15">
      <c r="A1223" s="99" t="s">
        <v>1068</v>
      </c>
      <c r="B1223" s="111" t="s">
        <v>4070</v>
      </c>
      <c r="C1223" s="243" t="s">
        <v>1069</v>
      </c>
      <c r="D1223" s="243" t="s">
        <v>4162</v>
      </c>
      <c r="E1223" s="247"/>
      <c r="F1223" s="25" t="s">
        <v>74</v>
      </c>
      <c r="G1223" s="26"/>
      <c r="H1223" s="27"/>
      <c r="I1223" s="27"/>
      <c r="J1223" s="29">
        <v>0</v>
      </c>
      <c r="K1223" s="190">
        <f>R1223+18</f>
        <v>1623</v>
      </c>
      <c r="L1223" s="28">
        <v>1625</v>
      </c>
      <c r="M1223" s="240" t="str">
        <f>CONCATENATE(LEFT(K1223,3),"0")</f>
        <v>1620</v>
      </c>
      <c r="N1223" s="240" t="str">
        <f>CONCATENATE(LEFT(L1223,3),"0")</f>
        <v>1620</v>
      </c>
      <c r="O1223" s="30">
        <f>L1223-K1223+1</f>
        <v>3</v>
      </c>
      <c r="P1223" s="27">
        <v>1</v>
      </c>
      <c r="Q1223" s="27">
        <v>0</v>
      </c>
      <c r="R1223" s="28" t="s">
        <v>291</v>
      </c>
      <c r="S1223" s="28" t="s">
        <v>143</v>
      </c>
      <c r="T1223" s="35" t="s">
        <v>103</v>
      </c>
      <c r="U1223" s="104">
        <v>51.0167</v>
      </c>
      <c r="V1223" s="124">
        <v>4.4667000000000003</v>
      </c>
      <c r="W1223" s="32">
        <v>1</v>
      </c>
      <c r="X1223" s="33">
        <v>1</v>
      </c>
      <c r="Y1223" s="127">
        <v>0</v>
      </c>
      <c r="Z1223" s="133" t="str">
        <f>CONCATENATE(LEFT(AA1223,3),"0")</f>
        <v>1620</v>
      </c>
      <c r="AA1223" s="35">
        <v>1625</v>
      </c>
      <c r="AB1223" s="35"/>
      <c r="AC1223" s="35" t="s">
        <v>51</v>
      </c>
      <c r="AD1223" s="35"/>
      <c r="AE1223" s="35"/>
      <c r="AF1223" s="35"/>
      <c r="AG1223" s="35"/>
      <c r="AH1223" s="35"/>
      <c r="AI1223" s="35"/>
      <c r="AJ1223" s="35"/>
      <c r="AK1223" s="35"/>
      <c r="AL1223" s="35"/>
      <c r="AM1223" s="35"/>
      <c r="AN1223" s="252" t="str">
        <f>AC1223</f>
        <v>Amsterdam</v>
      </c>
      <c r="AO1223" s="38"/>
      <c r="AP1223" s="39"/>
      <c r="AQ1223" s="39"/>
      <c r="AR1223" s="39"/>
      <c r="AS1223" s="49"/>
      <c r="AT1223" s="26" t="s">
        <v>88</v>
      </c>
      <c r="AU1223" s="26" t="s">
        <v>1062</v>
      </c>
      <c r="AV1223" s="26"/>
      <c r="AW1223" s="26"/>
      <c r="AX1223" s="253" t="s">
        <v>55</v>
      </c>
      <c r="AY1223" s="26">
        <v>1</v>
      </c>
      <c r="AZ1223" s="197">
        <f>IF(AND(K1223&lt;=1570,L1223&gt;=1540),1,0)</f>
        <v>0</v>
      </c>
      <c r="BA1223" s="197">
        <f>IF(AND(K1223&lt;=1608,L1223&gt;=1571),1,0)</f>
        <v>0</v>
      </c>
      <c r="BB1223" s="197">
        <f>IF(AND(K1223&lt;=1621,L1223&gt;=1609),1,0)</f>
        <v>0</v>
      </c>
      <c r="BC1223" s="197">
        <f>IF(AND(K1223&lt;=1648,L1223&gt;=1622),1,0)</f>
        <v>1</v>
      </c>
      <c r="BD1223" s="197">
        <f>IF(AND(K1223&lt;=1680,L1223&gt;=1649),1,0)</f>
        <v>0</v>
      </c>
      <c r="BE1223" s="189">
        <v>0</v>
      </c>
      <c r="BF1223" s="189">
        <v>0</v>
      </c>
      <c r="BG1223" s="189">
        <v>0</v>
      </c>
      <c r="BH1223" s="189">
        <v>1</v>
      </c>
      <c r="BI1223" s="189">
        <v>0</v>
      </c>
    </row>
    <row r="1224" spans="1:61" customFormat="1" ht="15">
      <c r="A1224" s="99" t="s">
        <v>1059</v>
      </c>
      <c r="B1224" s="111" t="s">
        <v>4070</v>
      </c>
      <c r="C1224" s="243" t="s">
        <v>1070</v>
      </c>
      <c r="D1224" s="243" t="s">
        <v>4162</v>
      </c>
      <c r="E1224" s="247">
        <v>10</v>
      </c>
      <c r="F1224" s="25" t="s">
        <v>43</v>
      </c>
      <c r="G1224" s="26" t="s">
        <v>74</v>
      </c>
      <c r="H1224" s="52"/>
      <c r="I1224" s="52"/>
      <c r="J1224" s="29">
        <v>1</v>
      </c>
      <c r="K1224" s="30">
        <v>1595</v>
      </c>
      <c r="L1224" s="28">
        <v>1632</v>
      </c>
      <c r="M1224" s="240" t="str">
        <f>CONCATENATE(LEFT(K1224,3),"0")</f>
        <v>1590</v>
      </c>
      <c r="N1224" s="240" t="str">
        <f>CONCATENATE(LEFT(L1224,3),"0")</f>
        <v>1630</v>
      </c>
      <c r="O1224" s="30">
        <f>L1224-K1224+1</f>
        <v>38</v>
      </c>
      <c r="P1224" s="27">
        <v>1</v>
      </c>
      <c r="Q1224" s="27">
        <v>0</v>
      </c>
      <c r="R1224" s="28">
        <v>1579</v>
      </c>
      <c r="S1224" s="28" t="s">
        <v>1071</v>
      </c>
      <c r="T1224" s="35" t="s">
        <v>103</v>
      </c>
      <c r="U1224" s="104">
        <v>51.0167</v>
      </c>
      <c r="V1224" s="124">
        <v>4.4667000000000003</v>
      </c>
      <c r="W1224" s="32">
        <v>0</v>
      </c>
      <c r="X1224" s="33">
        <v>0</v>
      </c>
      <c r="Y1224" s="127">
        <v>0</v>
      </c>
      <c r="Z1224" s="133"/>
      <c r="AA1224" s="35"/>
      <c r="AB1224" s="35"/>
      <c r="AC1224" s="35"/>
      <c r="AD1224" s="35"/>
      <c r="AE1224" s="35"/>
      <c r="AF1224" s="35"/>
      <c r="AG1224" s="35"/>
      <c r="AH1224" s="35"/>
      <c r="AI1224" s="35"/>
      <c r="AJ1224" s="35"/>
      <c r="AK1224" s="35"/>
      <c r="AL1224" s="35"/>
      <c r="AM1224" s="35"/>
      <c r="AN1224" s="127"/>
      <c r="AO1224" s="38"/>
      <c r="AP1224" s="39"/>
      <c r="AQ1224" s="39"/>
      <c r="AR1224" s="39"/>
      <c r="AS1224" s="49"/>
      <c r="AT1224" s="253"/>
      <c r="AU1224" s="253"/>
      <c r="AV1224" s="26"/>
      <c r="AW1224" s="26"/>
      <c r="AX1224" s="253" t="s">
        <v>40</v>
      </c>
      <c r="AY1224" s="26">
        <v>1</v>
      </c>
      <c r="AZ1224" s="197">
        <f>IF(AND(K1224&lt;=1570,L1224&gt;=1540),1,0)</f>
        <v>0</v>
      </c>
      <c r="BA1224" s="197">
        <f>IF(AND(K1224&lt;=1608,L1224&gt;=1571),1,0)</f>
        <v>1</v>
      </c>
      <c r="BB1224" s="197">
        <f>IF(AND(K1224&lt;=1621,L1224&gt;=1609),1,0)</f>
        <v>1</v>
      </c>
      <c r="BC1224" s="197">
        <f>IF(AND(K1224&lt;=1648,L1224&gt;=1622),1,0)</f>
        <v>1</v>
      </c>
      <c r="BD1224" s="197">
        <f>IF(AND(K1224&lt;=1680,L1224&gt;=1649),1,0)</f>
        <v>0</v>
      </c>
      <c r="BE1224" s="189">
        <v>0</v>
      </c>
      <c r="BF1224" s="189">
        <v>0</v>
      </c>
      <c r="BG1224" s="189">
        <v>0</v>
      </c>
      <c r="BH1224" s="189">
        <v>0</v>
      </c>
      <c r="BI1224" s="189">
        <v>0</v>
      </c>
    </row>
    <row r="1225" spans="1:61" customFormat="1" ht="15">
      <c r="A1225" s="99" t="s">
        <v>1072</v>
      </c>
      <c r="B1225" s="111" t="s">
        <v>4070</v>
      </c>
      <c r="C1225" s="243" t="s">
        <v>1073</v>
      </c>
      <c r="D1225" s="243" t="s">
        <v>4162</v>
      </c>
      <c r="E1225" s="247"/>
      <c r="F1225" s="25" t="s">
        <v>43</v>
      </c>
      <c r="G1225" s="51"/>
      <c r="H1225" s="52"/>
      <c r="I1225" s="52"/>
      <c r="J1225" s="29">
        <v>0</v>
      </c>
      <c r="K1225" s="190">
        <f>R1225+18</f>
        <v>1637</v>
      </c>
      <c r="L1225" s="196">
        <f>K1225+18</f>
        <v>1655</v>
      </c>
      <c r="M1225" s="240" t="str">
        <f>CONCATENATE(LEFT(K1225,3),"0")</f>
        <v>1630</v>
      </c>
      <c r="N1225" s="240" t="str">
        <f>CONCATENATE(LEFT(L1225,3),"0")</f>
        <v>1650</v>
      </c>
      <c r="O1225" s="30"/>
      <c r="P1225" s="27">
        <v>0</v>
      </c>
      <c r="Q1225" s="27">
        <v>0</v>
      </c>
      <c r="R1225" s="28" t="s">
        <v>112</v>
      </c>
      <c r="S1225" s="28" t="s">
        <v>1074</v>
      </c>
      <c r="T1225" s="35" t="s">
        <v>103</v>
      </c>
      <c r="U1225" s="104">
        <v>51.0167</v>
      </c>
      <c r="V1225" s="124">
        <v>4.4667000000000003</v>
      </c>
      <c r="W1225" s="32">
        <v>0</v>
      </c>
      <c r="X1225" s="33">
        <v>1</v>
      </c>
      <c r="Y1225" s="127">
        <v>0</v>
      </c>
      <c r="Z1225" s="133">
        <v>1630</v>
      </c>
      <c r="AA1225" s="35"/>
      <c r="AB1225" s="35"/>
      <c r="AC1225" s="35" t="s">
        <v>51</v>
      </c>
      <c r="AD1225" s="35"/>
      <c r="AE1225" s="35"/>
      <c r="AF1225" s="35"/>
      <c r="AG1225" s="35"/>
      <c r="AH1225" s="35"/>
      <c r="AI1225" s="35"/>
      <c r="AJ1225" s="35"/>
      <c r="AK1225" s="35"/>
      <c r="AL1225" s="35"/>
      <c r="AM1225" s="35"/>
      <c r="AN1225" s="252" t="str">
        <f>AC1225</f>
        <v>Amsterdam</v>
      </c>
      <c r="AO1225" s="38"/>
      <c r="AP1225" s="39"/>
      <c r="AQ1225" s="39"/>
      <c r="AR1225" s="39"/>
      <c r="AS1225" s="49"/>
      <c r="AT1225" s="26" t="s">
        <v>1066</v>
      </c>
      <c r="AU1225" s="26" t="s">
        <v>1067</v>
      </c>
      <c r="AV1225" s="26"/>
      <c r="AW1225" s="26"/>
      <c r="AX1225" s="253" t="s">
        <v>55</v>
      </c>
      <c r="AY1225" s="26">
        <v>1</v>
      </c>
      <c r="AZ1225" s="197">
        <f>IF(AND(K1225&lt;=1570,L1225&gt;=1540),1,0)</f>
        <v>0</v>
      </c>
      <c r="BA1225" s="197">
        <f>IF(AND(K1225&lt;=1608,L1225&gt;=1571),1,0)</f>
        <v>0</v>
      </c>
      <c r="BB1225" s="197">
        <f>IF(AND(K1225&lt;=1621,L1225&gt;=1609),1,0)</f>
        <v>0</v>
      </c>
      <c r="BC1225" s="197">
        <f>IF(AND(K1225&lt;=1648,L1225&gt;=1622),1,0)</f>
        <v>1</v>
      </c>
      <c r="BD1225" s="197">
        <f>IF(AND(K1225&lt;=1680,L1225&gt;=1649),1,0)</f>
        <v>1</v>
      </c>
      <c r="BE1225" s="189">
        <v>0</v>
      </c>
      <c r="BF1225" s="189">
        <v>0</v>
      </c>
      <c r="BG1225" s="189">
        <v>0</v>
      </c>
      <c r="BH1225" s="189">
        <v>0</v>
      </c>
      <c r="BI1225" s="189">
        <v>0</v>
      </c>
    </row>
    <row r="1226" spans="1:61" customFormat="1" ht="15">
      <c r="A1226" s="99" t="s">
        <v>1067</v>
      </c>
      <c r="B1226" s="111" t="s">
        <v>4070</v>
      </c>
      <c r="C1226" s="243" t="s">
        <v>1075</v>
      </c>
      <c r="D1226" s="243" t="s">
        <v>4162</v>
      </c>
      <c r="E1226" s="247">
        <v>2</v>
      </c>
      <c r="F1226" s="25" t="s">
        <v>43</v>
      </c>
      <c r="G1226" s="51"/>
      <c r="H1226" s="52"/>
      <c r="I1226" s="52"/>
      <c r="J1226" s="29">
        <v>1</v>
      </c>
      <c r="K1226" s="30">
        <v>1611</v>
      </c>
      <c r="L1226" s="28">
        <v>1652</v>
      </c>
      <c r="M1226" s="240" t="str">
        <f>CONCATENATE(LEFT(K1226,3),"0")</f>
        <v>1610</v>
      </c>
      <c r="N1226" s="240" t="str">
        <f>CONCATENATE(LEFT(L1226,3),"0")</f>
        <v>1650</v>
      </c>
      <c r="O1226" s="30">
        <f>L1226-K1226+1</f>
        <v>42</v>
      </c>
      <c r="P1226" s="27">
        <v>1</v>
      </c>
      <c r="Q1226" s="27">
        <v>1</v>
      </c>
      <c r="R1226" s="28">
        <v>1592</v>
      </c>
      <c r="S1226" s="28">
        <v>1652</v>
      </c>
      <c r="T1226" s="35" t="s">
        <v>103</v>
      </c>
      <c r="U1226" s="104">
        <v>51.0167</v>
      </c>
      <c r="V1226" s="124">
        <v>4.4667000000000003</v>
      </c>
      <c r="W1226" s="32">
        <v>0</v>
      </c>
      <c r="X1226" s="33">
        <v>0</v>
      </c>
      <c r="Y1226" s="127">
        <v>0</v>
      </c>
      <c r="Z1226" s="133"/>
      <c r="AA1226" s="35"/>
      <c r="AB1226" s="35"/>
      <c r="AC1226" s="35"/>
      <c r="AD1226" s="35"/>
      <c r="AE1226" s="35"/>
      <c r="AF1226" s="35"/>
      <c r="AG1226" s="35"/>
      <c r="AH1226" s="35"/>
      <c r="AI1226" s="35"/>
      <c r="AJ1226" s="35"/>
      <c r="AK1226" s="35"/>
      <c r="AL1226" s="35"/>
      <c r="AM1226" s="35"/>
      <c r="AN1226" s="127"/>
      <c r="AO1226" s="38"/>
      <c r="AP1226" s="39"/>
      <c r="AQ1226" s="39"/>
      <c r="AR1226" s="39"/>
      <c r="AS1226" s="49"/>
      <c r="AT1226" s="26" t="s">
        <v>88</v>
      </c>
      <c r="AU1226" s="26" t="s">
        <v>1059</v>
      </c>
      <c r="AV1226" s="26"/>
      <c r="AW1226" s="26"/>
      <c r="AX1226" s="253" t="s">
        <v>40</v>
      </c>
      <c r="AY1226" s="26">
        <v>1</v>
      </c>
      <c r="AZ1226" s="197">
        <f>IF(AND(K1226&lt;=1570,L1226&gt;=1540),1,0)</f>
        <v>0</v>
      </c>
      <c r="BA1226" s="197">
        <f>IF(AND(K1226&lt;=1608,L1226&gt;=1571),1,0)</f>
        <v>0</v>
      </c>
      <c r="BB1226" s="197">
        <f>IF(AND(K1226&lt;=1621,L1226&gt;=1609),1,0)</f>
        <v>1</v>
      </c>
      <c r="BC1226" s="197">
        <f>IF(AND(K1226&lt;=1648,L1226&gt;=1622),1,0)</f>
        <v>1</v>
      </c>
      <c r="BD1226" s="197">
        <f>IF(AND(K1226&lt;=1680,L1226&gt;=1649),1,0)</f>
        <v>1</v>
      </c>
      <c r="BE1226" s="189">
        <v>0</v>
      </c>
      <c r="BF1226" s="189">
        <v>0</v>
      </c>
      <c r="BG1226" s="189">
        <v>0</v>
      </c>
      <c r="BH1226" s="189">
        <v>0</v>
      </c>
      <c r="BI1226" s="189">
        <v>0</v>
      </c>
    </row>
    <row r="1227" spans="1:61" customFormat="1" ht="15">
      <c r="A1227" s="99" t="s">
        <v>1076</v>
      </c>
      <c r="B1227" s="111" t="s">
        <v>4070</v>
      </c>
      <c r="C1227" s="243" t="s">
        <v>1077</v>
      </c>
      <c r="D1227" s="243" t="s">
        <v>4162</v>
      </c>
      <c r="E1227" s="247"/>
      <c r="F1227" s="25" t="s">
        <v>43</v>
      </c>
      <c r="G1227" s="51"/>
      <c r="H1227" s="52"/>
      <c r="I1227" s="52"/>
      <c r="J1227" s="29">
        <v>0</v>
      </c>
      <c r="K1227" s="28">
        <v>1604</v>
      </c>
      <c r="L1227" s="28">
        <f>K1227+18</f>
        <v>1622</v>
      </c>
      <c r="M1227" s="240" t="str">
        <f>CONCATENATE(LEFT(K1227,3),"0")</f>
        <v>1600</v>
      </c>
      <c r="N1227" s="240" t="str">
        <f>CONCATENATE(LEFT(L1227,3),"0")</f>
        <v>1620</v>
      </c>
      <c r="O1227" s="30"/>
      <c r="P1227" s="27">
        <v>0</v>
      </c>
      <c r="Q1227" s="27">
        <v>0</v>
      </c>
      <c r="R1227" s="28"/>
      <c r="S1227" s="28"/>
      <c r="T1227" s="35" t="s">
        <v>103</v>
      </c>
      <c r="U1227" s="104">
        <v>51.0167</v>
      </c>
      <c r="V1227" s="124">
        <v>4.4667000000000003</v>
      </c>
      <c r="W1227" s="32">
        <v>0</v>
      </c>
      <c r="X1227" s="33">
        <v>0</v>
      </c>
      <c r="Y1227" s="127">
        <v>0</v>
      </c>
      <c r="Z1227" s="133"/>
      <c r="AA1227" s="35"/>
      <c r="AB1227" s="35"/>
      <c r="AC1227" s="35"/>
      <c r="AD1227" s="35"/>
      <c r="AE1227" s="35"/>
      <c r="AF1227" s="35"/>
      <c r="AG1227" s="35"/>
      <c r="AH1227" s="35"/>
      <c r="AI1227" s="35"/>
      <c r="AJ1227" s="35"/>
      <c r="AK1227" s="35"/>
      <c r="AL1227" s="35"/>
      <c r="AM1227" s="35"/>
      <c r="AN1227" s="127"/>
      <c r="AO1227" s="38"/>
      <c r="AP1227" s="39"/>
      <c r="AQ1227" s="39"/>
      <c r="AR1227" s="39"/>
      <c r="AS1227" s="49"/>
      <c r="AT1227" s="26"/>
      <c r="AU1227" s="26"/>
      <c r="AV1227" s="26"/>
      <c r="AW1227" s="26"/>
      <c r="AX1227" s="253" t="s">
        <v>55</v>
      </c>
      <c r="AY1227" s="26">
        <v>1</v>
      </c>
      <c r="AZ1227" s="197">
        <f>IF(AND(K1227&lt;=1570,L1227&gt;=1540),1,0)</f>
        <v>0</v>
      </c>
      <c r="BA1227" s="197">
        <f>IF(AND(K1227&lt;=1608,L1227&gt;=1571),1,0)</f>
        <v>1</v>
      </c>
      <c r="BB1227" s="197">
        <f>IF(AND(K1227&lt;=1621,L1227&gt;=1609),1,0)</f>
        <v>1</v>
      </c>
      <c r="BC1227" s="197">
        <f>IF(AND(K1227&lt;=1648,L1227&gt;=1622),1,0)</f>
        <v>1</v>
      </c>
      <c r="BD1227" s="197">
        <f>IF(AND(K1227&lt;=1680,L1227&gt;=1649),1,0)</f>
        <v>0</v>
      </c>
      <c r="BE1227" s="189">
        <v>0</v>
      </c>
      <c r="BF1227" s="189">
        <v>0</v>
      </c>
      <c r="BG1227" s="189">
        <v>0</v>
      </c>
      <c r="BH1227" s="189">
        <v>0</v>
      </c>
      <c r="BI1227" s="189">
        <v>0</v>
      </c>
    </row>
    <row r="1228" spans="1:61" customFormat="1" ht="15">
      <c r="A1228" s="99" t="s">
        <v>1078</v>
      </c>
      <c r="B1228" s="111" t="s">
        <v>4070</v>
      </c>
      <c r="C1228" s="243" t="s">
        <v>1079</v>
      </c>
      <c r="D1228" s="243" t="s">
        <v>4162</v>
      </c>
      <c r="E1228" s="247">
        <v>1</v>
      </c>
      <c r="F1228" s="25" t="s">
        <v>43</v>
      </c>
      <c r="G1228" s="51"/>
      <c r="H1228" s="52"/>
      <c r="I1228" s="52"/>
      <c r="J1228" s="29">
        <v>1</v>
      </c>
      <c r="K1228" s="28"/>
      <c r="L1228" s="28"/>
      <c r="M1228" s="240"/>
      <c r="N1228" s="240"/>
      <c r="O1228" s="30"/>
      <c r="P1228" s="27">
        <v>0</v>
      </c>
      <c r="Q1228" s="27">
        <v>0</v>
      </c>
      <c r="R1228" s="28"/>
      <c r="S1228" s="28"/>
      <c r="T1228" s="35" t="s">
        <v>103</v>
      </c>
      <c r="U1228" s="104">
        <v>51.0167</v>
      </c>
      <c r="V1228" s="124">
        <v>4.4667000000000003</v>
      </c>
      <c r="W1228" s="32">
        <v>0</v>
      </c>
      <c r="X1228" s="33">
        <v>0</v>
      </c>
      <c r="Y1228" s="127">
        <v>0</v>
      </c>
      <c r="Z1228" s="133"/>
      <c r="AA1228" s="35"/>
      <c r="AB1228" s="35"/>
      <c r="AC1228" s="35"/>
      <c r="AD1228" s="35"/>
      <c r="AE1228" s="35"/>
      <c r="AF1228" s="35"/>
      <c r="AG1228" s="35"/>
      <c r="AH1228" s="35"/>
      <c r="AI1228" s="35"/>
      <c r="AJ1228" s="35"/>
      <c r="AK1228" s="35"/>
      <c r="AL1228" s="35"/>
      <c r="AM1228" s="35"/>
      <c r="AN1228" s="127"/>
      <c r="AO1228" s="38"/>
      <c r="AP1228" s="39"/>
      <c r="AQ1228" s="39"/>
      <c r="AR1228" s="39"/>
      <c r="AS1228" s="49"/>
      <c r="AT1228" s="26"/>
      <c r="AU1228" s="26"/>
      <c r="AV1228" s="26"/>
      <c r="AW1228" s="26"/>
      <c r="AX1228" s="26" t="s">
        <v>1080</v>
      </c>
      <c r="AY1228" s="26">
        <v>1</v>
      </c>
      <c r="AZ1228" s="197">
        <f>IF(AND(K1228&lt;=1570,L1228&gt;=1540),1,0)</f>
        <v>0</v>
      </c>
      <c r="BA1228" s="197">
        <f>IF(AND(K1228&lt;=1608,L1228&gt;=1571),1,0)</f>
        <v>0</v>
      </c>
      <c r="BB1228" s="197">
        <f>IF(AND(K1228&lt;=1621,L1228&gt;=1609),1,0)</f>
        <v>0</v>
      </c>
      <c r="BC1228" s="197">
        <f>IF(AND(K1228&lt;=1648,L1228&gt;=1622),1,0)</f>
        <v>0</v>
      </c>
      <c r="BD1228" s="197">
        <f>IF(AND(K1228&lt;=1680,L1228&gt;=1649),1,0)</f>
        <v>0</v>
      </c>
      <c r="BE1228" s="189">
        <v>0</v>
      </c>
      <c r="BF1228" s="189">
        <v>0</v>
      </c>
      <c r="BG1228" s="189">
        <v>0</v>
      </c>
      <c r="BH1228" s="189">
        <v>0</v>
      </c>
      <c r="BI1228" s="189">
        <v>0</v>
      </c>
    </row>
    <row r="1229" spans="1:61" customFormat="1" ht="15">
      <c r="A1229" s="99" t="s">
        <v>1081</v>
      </c>
      <c r="B1229" s="111" t="s">
        <v>4070</v>
      </c>
      <c r="C1229" s="243" t="s">
        <v>1082</v>
      </c>
      <c r="D1229" s="243" t="s">
        <v>4162</v>
      </c>
      <c r="E1229" s="247"/>
      <c r="F1229" s="25" t="s">
        <v>43</v>
      </c>
      <c r="G1229" s="51"/>
      <c r="H1229" s="52">
        <v>1</v>
      </c>
      <c r="I1229" s="52">
        <v>1</v>
      </c>
      <c r="J1229" s="29">
        <v>0</v>
      </c>
      <c r="K1229" s="28">
        <v>1620</v>
      </c>
      <c r="L1229" s="28">
        <v>1622</v>
      </c>
      <c r="M1229" s="240" t="str">
        <f>CONCATENATE(LEFT(K1229,3),"0")</f>
        <v>1620</v>
      </c>
      <c r="N1229" s="240" t="str">
        <f>CONCATENATE(LEFT(L1229,3),"0")</f>
        <v>1620</v>
      </c>
      <c r="O1229" s="30">
        <f>L1229-K1229+1</f>
        <v>3</v>
      </c>
      <c r="P1229" s="27">
        <v>0</v>
      </c>
      <c r="Q1229" s="27">
        <v>0</v>
      </c>
      <c r="R1229" s="28">
        <v>1600</v>
      </c>
      <c r="S1229" s="28">
        <v>1652</v>
      </c>
      <c r="T1229" s="35" t="s">
        <v>103</v>
      </c>
      <c r="U1229" s="104">
        <v>51.0167</v>
      </c>
      <c r="V1229" s="124">
        <v>4.4667000000000003</v>
      </c>
      <c r="W1229" s="32">
        <v>1</v>
      </c>
      <c r="X1229" s="33">
        <v>1</v>
      </c>
      <c r="Y1229" s="127">
        <v>0</v>
      </c>
      <c r="Z1229" s="133" t="str">
        <f>CONCATENATE(LEFT(AA1229,3),"0")</f>
        <v>1620</v>
      </c>
      <c r="AA1229" s="35">
        <v>1622</v>
      </c>
      <c r="AB1229" s="35">
        <v>1652</v>
      </c>
      <c r="AC1229" s="35" t="s">
        <v>63</v>
      </c>
      <c r="AD1229" s="35"/>
      <c r="AE1229" s="35"/>
      <c r="AF1229" s="35"/>
      <c r="AG1229" s="35"/>
      <c r="AH1229" s="35"/>
      <c r="AI1229" s="35"/>
      <c r="AJ1229" s="35"/>
      <c r="AK1229" s="35"/>
      <c r="AL1229" s="35"/>
      <c r="AM1229" s="35"/>
      <c r="AN1229" s="252" t="str">
        <f>AC1229</f>
        <v>Antwerp</v>
      </c>
      <c r="AO1229" s="38">
        <v>1</v>
      </c>
      <c r="AP1229" s="39"/>
      <c r="AQ1229" s="39"/>
      <c r="AR1229" s="39"/>
      <c r="AS1229" s="49"/>
      <c r="AT1229" s="26" t="s">
        <v>88</v>
      </c>
      <c r="AU1229" s="26" t="s">
        <v>1059</v>
      </c>
      <c r="AV1229" s="26"/>
      <c r="AW1229" s="26"/>
      <c r="AX1229" s="253" t="s">
        <v>1083</v>
      </c>
      <c r="AY1229" s="26">
        <v>1</v>
      </c>
      <c r="AZ1229" s="197">
        <f>IF(AND(K1229&lt;=1570,L1229&gt;=1540),1,0)</f>
        <v>0</v>
      </c>
      <c r="BA1229" s="197">
        <f>IF(AND(K1229&lt;=1608,L1229&gt;=1571),1,0)</f>
        <v>0</v>
      </c>
      <c r="BB1229" s="197">
        <f>IF(AND(K1229&lt;=1621,L1229&gt;=1609),1,0)</f>
        <v>1</v>
      </c>
      <c r="BC1229" s="197">
        <f>IF(AND(K1229&lt;=1648,L1229&gt;=1622),1,0)</f>
        <v>1</v>
      </c>
      <c r="BD1229" s="197">
        <f>IF(AND(K1229&lt;=1680,L1229&gt;=1649),1,0)</f>
        <v>0</v>
      </c>
      <c r="BE1229" s="189">
        <v>0</v>
      </c>
      <c r="BF1229" s="189">
        <v>0</v>
      </c>
      <c r="BG1229" s="189">
        <v>0</v>
      </c>
      <c r="BH1229" s="189">
        <v>1</v>
      </c>
      <c r="BI1229" s="189">
        <v>0</v>
      </c>
    </row>
    <row r="1230" spans="1:61" customFormat="1" ht="15">
      <c r="A1230" s="99" t="s">
        <v>1062</v>
      </c>
      <c r="B1230" s="111" t="s">
        <v>4070</v>
      </c>
      <c r="C1230" s="243" t="s">
        <v>1084</v>
      </c>
      <c r="D1230" s="243" t="s">
        <v>4162</v>
      </c>
      <c r="E1230" s="247">
        <v>4</v>
      </c>
      <c r="F1230" s="25" t="s">
        <v>43</v>
      </c>
      <c r="G1230" s="51"/>
      <c r="H1230" s="52"/>
      <c r="I1230" s="52"/>
      <c r="J1230" s="29">
        <v>1</v>
      </c>
      <c r="K1230" s="28">
        <v>1600</v>
      </c>
      <c r="L1230" s="28">
        <v>1608</v>
      </c>
      <c r="M1230" s="240" t="str">
        <f>CONCATENATE(LEFT(K1230,3),"0")</f>
        <v>1600</v>
      </c>
      <c r="N1230" s="240" t="str">
        <f>CONCATENATE(LEFT(L1230,3),"0")</f>
        <v>1600</v>
      </c>
      <c r="O1230" s="30">
        <f>L1230-K1230+1</f>
        <v>9</v>
      </c>
      <c r="P1230" s="27">
        <v>0</v>
      </c>
      <c r="Q1230" s="67">
        <v>1</v>
      </c>
      <c r="R1230" s="28">
        <v>1570</v>
      </c>
      <c r="S1230" s="28">
        <v>1619</v>
      </c>
      <c r="T1230" s="35" t="s">
        <v>103</v>
      </c>
      <c r="U1230" s="104">
        <v>51.0167</v>
      </c>
      <c r="V1230" s="124">
        <v>4.4667000000000003</v>
      </c>
      <c r="W1230" s="32">
        <v>1</v>
      </c>
      <c r="X1230" s="33">
        <v>1</v>
      </c>
      <c r="Y1230" s="127">
        <v>0</v>
      </c>
      <c r="Z1230" s="133" t="str">
        <f>CONCATENATE(LEFT(AA1230,3),"0")</f>
        <v>1600</v>
      </c>
      <c r="AA1230" s="35">
        <v>1608</v>
      </c>
      <c r="AB1230" s="35"/>
      <c r="AC1230" s="35" t="s">
        <v>63</v>
      </c>
      <c r="AD1230" s="35"/>
      <c r="AE1230" s="35"/>
      <c r="AF1230" s="35"/>
      <c r="AG1230" s="35"/>
      <c r="AH1230" s="35"/>
      <c r="AI1230" s="35"/>
      <c r="AJ1230" s="35"/>
      <c r="AK1230" s="35"/>
      <c r="AL1230" s="35"/>
      <c r="AM1230" s="35"/>
      <c r="AN1230" s="252" t="str">
        <f>AC1230</f>
        <v>Antwerp</v>
      </c>
      <c r="AO1230" s="38"/>
      <c r="AP1230" s="39"/>
      <c r="AQ1230" s="39"/>
      <c r="AR1230" s="39"/>
      <c r="AS1230" s="49"/>
      <c r="AT1230" s="26" t="s">
        <v>88</v>
      </c>
      <c r="AU1230" s="26" t="s">
        <v>1059</v>
      </c>
      <c r="AV1230" s="26"/>
      <c r="AW1230" s="26"/>
      <c r="AX1230" s="253" t="s">
        <v>1085</v>
      </c>
      <c r="AY1230" s="26">
        <v>1</v>
      </c>
      <c r="AZ1230" s="197">
        <f>IF(AND(K1230&lt;=1570,L1230&gt;=1540),1,0)</f>
        <v>0</v>
      </c>
      <c r="BA1230" s="197">
        <f>IF(AND(K1230&lt;=1608,L1230&gt;=1571),1,0)</f>
        <v>1</v>
      </c>
      <c r="BB1230" s="197">
        <f>IF(AND(K1230&lt;=1621,L1230&gt;=1609),1,0)</f>
        <v>0</v>
      </c>
      <c r="BC1230" s="197">
        <f>IF(AND(K1230&lt;=1648,L1230&gt;=1622),1,0)</f>
        <v>0</v>
      </c>
      <c r="BD1230" s="197">
        <f>IF(AND(K1230&lt;=1680,L1230&gt;=1649),1,0)</f>
        <v>0</v>
      </c>
      <c r="BE1230" s="189">
        <v>0</v>
      </c>
      <c r="BF1230" s="189">
        <v>1</v>
      </c>
      <c r="BG1230" s="189">
        <v>0</v>
      </c>
      <c r="BH1230" s="189">
        <v>0</v>
      </c>
      <c r="BI1230" s="189">
        <v>0</v>
      </c>
    </row>
    <row r="1231" spans="1:61" customFormat="1" ht="15">
      <c r="A1231" s="99" t="s">
        <v>1086</v>
      </c>
      <c r="B1231" s="111" t="s">
        <v>4071</v>
      </c>
      <c r="C1231" s="243" t="s">
        <v>1087</v>
      </c>
      <c r="D1231" s="243" t="s">
        <v>4162</v>
      </c>
      <c r="E1231" s="247"/>
      <c r="F1231" s="25" t="s">
        <v>43</v>
      </c>
      <c r="G1231" s="51"/>
      <c r="H1231" s="52"/>
      <c r="I1231" s="52"/>
      <c r="J1231" s="29">
        <v>0</v>
      </c>
      <c r="K1231" s="28">
        <v>1554</v>
      </c>
      <c r="L1231" s="28">
        <v>1560</v>
      </c>
      <c r="M1231" s="240" t="str">
        <f>CONCATENATE(LEFT(K1231,3),"0")</f>
        <v>1550</v>
      </c>
      <c r="N1231" s="240" t="str">
        <f>CONCATENATE(LEFT(L1231,3),"0")</f>
        <v>1560</v>
      </c>
      <c r="O1231" s="30">
        <f>L1231-K1231+1</f>
        <v>7</v>
      </c>
      <c r="P1231" s="27">
        <v>0</v>
      </c>
      <c r="Q1231" s="27">
        <v>0</v>
      </c>
      <c r="R1231" s="28"/>
      <c r="S1231" s="28"/>
      <c r="T1231" s="35" t="s">
        <v>103</v>
      </c>
      <c r="U1231" s="104">
        <v>51.0167</v>
      </c>
      <c r="V1231" s="124">
        <v>4.4667000000000003</v>
      </c>
      <c r="W1231" s="32">
        <v>0</v>
      </c>
      <c r="X1231" s="33">
        <v>0</v>
      </c>
      <c r="Y1231" s="127">
        <v>0</v>
      </c>
      <c r="Z1231" s="133"/>
      <c r="AA1231" s="35"/>
      <c r="AB1231" s="35"/>
      <c r="AC1231" s="35"/>
      <c r="AD1231" s="35"/>
      <c r="AE1231" s="35"/>
      <c r="AF1231" s="35"/>
      <c r="AG1231" s="35"/>
      <c r="AH1231" s="35"/>
      <c r="AI1231" s="35"/>
      <c r="AJ1231" s="35"/>
      <c r="AK1231" s="35"/>
      <c r="AL1231" s="35"/>
      <c r="AM1231" s="35"/>
      <c r="AN1231" s="127"/>
      <c r="AO1231" s="38"/>
      <c r="AP1231" s="39"/>
      <c r="AQ1231" s="39"/>
      <c r="AR1231" s="39"/>
      <c r="AS1231" s="49"/>
      <c r="AT1231" s="253"/>
      <c r="AU1231" s="253"/>
      <c r="AV1231" s="26"/>
      <c r="AW1231" s="26"/>
      <c r="AX1231" s="253" t="s">
        <v>55</v>
      </c>
      <c r="AY1231" s="26">
        <v>1</v>
      </c>
      <c r="AZ1231" s="197">
        <f>IF(AND(K1231&lt;=1570,L1231&gt;=1540),1,0)</f>
        <v>1</v>
      </c>
      <c r="BA1231" s="197">
        <f>IF(AND(K1231&lt;=1608,L1231&gt;=1571),1,0)</f>
        <v>0</v>
      </c>
      <c r="BB1231" s="197">
        <f>IF(AND(K1231&lt;=1621,L1231&gt;=1609),1,0)</f>
        <v>0</v>
      </c>
      <c r="BC1231" s="197">
        <f>IF(AND(K1231&lt;=1648,L1231&gt;=1622),1,0)</f>
        <v>0</v>
      </c>
      <c r="BD1231" s="197">
        <f>IF(AND(K1231&lt;=1680,L1231&gt;=1649),1,0)</f>
        <v>0</v>
      </c>
      <c r="BE1231" s="189">
        <v>0</v>
      </c>
      <c r="BF1231" s="189">
        <v>0</v>
      </c>
      <c r="BG1231" s="189">
        <v>0</v>
      </c>
      <c r="BH1231" s="189">
        <v>0</v>
      </c>
      <c r="BI1231" s="189">
        <v>0</v>
      </c>
    </row>
    <row r="1232" spans="1:61" customFormat="1" ht="15">
      <c r="A1232" s="99" t="s">
        <v>1088</v>
      </c>
      <c r="B1232" s="111" t="s">
        <v>4071</v>
      </c>
      <c r="C1232" s="243" t="s">
        <v>1089</v>
      </c>
      <c r="D1232" s="243" t="s">
        <v>4162</v>
      </c>
      <c r="E1232" s="247"/>
      <c r="F1232" s="25" t="s">
        <v>43</v>
      </c>
      <c r="G1232" s="51"/>
      <c r="H1232" s="52"/>
      <c r="I1232" s="52"/>
      <c r="J1232" s="29">
        <v>0</v>
      </c>
      <c r="K1232" s="28">
        <v>1527</v>
      </c>
      <c r="L1232" s="28">
        <v>1557</v>
      </c>
      <c r="M1232" s="240" t="str">
        <f>CONCATENATE(LEFT(K1232,3),"0")</f>
        <v>1520</v>
      </c>
      <c r="N1232" s="240" t="str">
        <f>CONCATENATE(LEFT(L1232,3),"0")</f>
        <v>1550</v>
      </c>
      <c r="O1232" s="30">
        <f>L1232-K1232+1</f>
        <v>31</v>
      </c>
      <c r="P1232" s="27">
        <v>0</v>
      </c>
      <c r="Q1232" s="27">
        <v>0</v>
      </c>
      <c r="R1232" s="28" t="s">
        <v>1090</v>
      </c>
      <c r="S1232" s="28" t="s">
        <v>1091</v>
      </c>
      <c r="T1232" s="35" t="s">
        <v>103</v>
      </c>
      <c r="U1232" s="104">
        <v>51.0167</v>
      </c>
      <c r="V1232" s="124">
        <v>4.4667000000000003</v>
      </c>
      <c r="W1232" s="32">
        <v>0</v>
      </c>
      <c r="X1232" s="33">
        <v>0</v>
      </c>
      <c r="Y1232" s="127">
        <v>0</v>
      </c>
      <c r="Z1232" s="133"/>
      <c r="AA1232" s="35"/>
      <c r="AB1232" s="35"/>
      <c r="AC1232" s="35"/>
      <c r="AD1232" s="35"/>
      <c r="AE1232" s="35"/>
      <c r="AF1232" s="35"/>
      <c r="AG1232" s="35"/>
      <c r="AH1232" s="35"/>
      <c r="AI1232" s="35"/>
      <c r="AJ1232" s="35"/>
      <c r="AK1232" s="35"/>
      <c r="AL1232" s="35"/>
      <c r="AM1232" s="35"/>
      <c r="AN1232" s="127"/>
      <c r="AO1232" s="38"/>
      <c r="AP1232" s="39"/>
      <c r="AQ1232" s="39"/>
      <c r="AR1232" s="39"/>
      <c r="AS1232" s="49"/>
      <c r="AT1232" s="253"/>
      <c r="AU1232" s="253"/>
      <c r="AV1232" s="26"/>
      <c r="AW1232" s="26"/>
      <c r="AX1232" s="253" t="s">
        <v>55</v>
      </c>
      <c r="AY1232" s="26">
        <v>1</v>
      </c>
      <c r="AZ1232" s="197">
        <f>IF(AND(K1232&lt;=1570,L1232&gt;=1540),1,0)</f>
        <v>1</v>
      </c>
      <c r="BA1232" s="197">
        <f>IF(AND(K1232&lt;=1608,L1232&gt;=1571),1,0)</f>
        <v>0</v>
      </c>
      <c r="BB1232" s="197">
        <f>IF(AND(K1232&lt;=1621,L1232&gt;=1609),1,0)</f>
        <v>0</v>
      </c>
      <c r="BC1232" s="197">
        <f>IF(AND(K1232&lt;=1648,L1232&gt;=1622),1,0)</f>
        <v>0</v>
      </c>
      <c r="BD1232" s="197">
        <f>IF(AND(K1232&lt;=1680,L1232&gt;=1649),1,0)</f>
        <v>0</v>
      </c>
      <c r="BE1232" s="189">
        <v>0</v>
      </c>
      <c r="BF1232" s="189">
        <v>0</v>
      </c>
      <c r="BG1232" s="189">
        <v>0</v>
      </c>
      <c r="BH1232" s="189">
        <v>0</v>
      </c>
      <c r="BI1232" s="189">
        <v>0</v>
      </c>
    </row>
    <row r="1233" spans="1:61" customFormat="1" ht="15">
      <c r="A1233" s="99" t="s">
        <v>1092</v>
      </c>
      <c r="B1233" s="111" t="s">
        <v>4071</v>
      </c>
      <c r="C1233" s="243" t="s">
        <v>1093</v>
      </c>
      <c r="D1233" s="243" t="s">
        <v>4162</v>
      </c>
      <c r="E1233" s="247"/>
      <c r="F1233" s="25" t="s">
        <v>43</v>
      </c>
      <c r="G1233" s="51"/>
      <c r="H1233" s="52"/>
      <c r="I1233" s="52"/>
      <c r="J1233" s="29">
        <v>0</v>
      </c>
      <c r="K1233" s="28">
        <v>1504</v>
      </c>
      <c r="L1233" s="28">
        <v>1557</v>
      </c>
      <c r="M1233" s="240" t="str">
        <f>CONCATENATE(LEFT(K1233,3),"0")</f>
        <v>1500</v>
      </c>
      <c r="N1233" s="240" t="str">
        <f>CONCATENATE(LEFT(L1233,3),"0")</f>
        <v>1550</v>
      </c>
      <c r="O1233" s="30">
        <f>L1233-K1233+1</f>
        <v>54</v>
      </c>
      <c r="P1233" s="27">
        <v>0</v>
      </c>
      <c r="Q1233" s="27">
        <v>0</v>
      </c>
      <c r="R1233" s="28" t="s">
        <v>1094</v>
      </c>
      <c r="S1233" s="28" t="s">
        <v>1091</v>
      </c>
      <c r="T1233" s="35" t="s">
        <v>103</v>
      </c>
      <c r="U1233" s="104">
        <v>51.0167</v>
      </c>
      <c r="V1233" s="124">
        <v>4.4667000000000003</v>
      </c>
      <c r="W1233" s="32">
        <v>0</v>
      </c>
      <c r="X1233" s="33">
        <v>0</v>
      </c>
      <c r="Y1233" s="127">
        <v>0</v>
      </c>
      <c r="Z1233" s="133"/>
      <c r="AA1233" s="35"/>
      <c r="AB1233" s="35"/>
      <c r="AC1233" s="35"/>
      <c r="AD1233" s="35"/>
      <c r="AE1233" s="35"/>
      <c r="AF1233" s="35"/>
      <c r="AG1233" s="35"/>
      <c r="AH1233" s="35"/>
      <c r="AI1233" s="35"/>
      <c r="AJ1233" s="35"/>
      <c r="AK1233" s="35"/>
      <c r="AL1233" s="35"/>
      <c r="AM1233" s="35"/>
      <c r="AN1233" s="127"/>
      <c r="AO1233" s="38"/>
      <c r="AP1233" s="39"/>
      <c r="AQ1233" s="39"/>
      <c r="AR1233" s="39"/>
      <c r="AS1233" s="49"/>
      <c r="AT1233" s="253"/>
      <c r="AU1233" s="253"/>
      <c r="AV1233" s="26"/>
      <c r="AW1233" s="26"/>
      <c r="AX1233" s="253" t="s">
        <v>55</v>
      </c>
      <c r="AY1233" s="26">
        <v>1</v>
      </c>
      <c r="AZ1233" s="197">
        <f>IF(AND(K1233&lt;=1570,L1233&gt;=1540),1,0)</f>
        <v>1</v>
      </c>
      <c r="BA1233" s="197">
        <f>IF(AND(K1233&lt;=1608,L1233&gt;=1571),1,0)</f>
        <v>0</v>
      </c>
      <c r="BB1233" s="197">
        <f>IF(AND(K1233&lt;=1621,L1233&gt;=1609),1,0)</f>
        <v>0</v>
      </c>
      <c r="BC1233" s="197">
        <f>IF(AND(K1233&lt;=1648,L1233&gt;=1622),1,0)</f>
        <v>0</v>
      </c>
      <c r="BD1233" s="197">
        <f>IF(AND(K1233&lt;=1680,L1233&gt;=1649),1,0)</f>
        <v>0</v>
      </c>
      <c r="BE1233" s="189">
        <v>0</v>
      </c>
      <c r="BF1233" s="189">
        <v>0</v>
      </c>
      <c r="BG1233" s="189">
        <v>0</v>
      </c>
      <c r="BH1233" s="189">
        <v>0</v>
      </c>
      <c r="BI1233" s="189">
        <v>0</v>
      </c>
    </row>
    <row r="1234" spans="1:61" customFormat="1" ht="15">
      <c r="A1234" s="99" t="s">
        <v>1095</v>
      </c>
      <c r="B1234" s="111" t="s">
        <v>4071</v>
      </c>
      <c r="C1234" s="243" t="s">
        <v>1096</v>
      </c>
      <c r="D1234" s="243" t="s">
        <v>4162</v>
      </c>
      <c r="E1234" s="247"/>
      <c r="F1234" s="25" t="s">
        <v>43</v>
      </c>
      <c r="G1234" s="51"/>
      <c r="H1234" s="52"/>
      <c r="I1234" s="52"/>
      <c r="J1234" s="29">
        <v>0</v>
      </c>
      <c r="K1234" s="28">
        <v>1512</v>
      </c>
      <c r="L1234" s="28">
        <v>1573</v>
      </c>
      <c r="M1234" s="240" t="str">
        <f>CONCATENATE(LEFT(K1234,3),"0")</f>
        <v>1510</v>
      </c>
      <c r="N1234" s="240" t="str">
        <f>CONCATENATE(LEFT(L1234,3),"0")</f>
        <v>1570</v>
      </c>
      <c r="O1234" s="30">
        <f>L1234-K1234+1</f>
        <v>62</v>
      </c>
      <c r="P1234" s="27">
        <v>0</v>
      </c>
      <c r="Q1234" s="27">
        <v>0</v>
      </c>
      <c r="R1234" s="28"/>
      <c r="S1234" s="28"/>
      <c r="T1234" s="35" t="s">
        <v>103</v>
      </c>
      <c r="U1234" s="104">
        <v>51.0167</v>
      </c>
      <c r="V1234" s="124">
        <v>4.4667000000000003</v>
      </c>
      <c r="W1234" s="32">
        <v>0</v>
      </c>
      <c r="X1234" s="33">
        <v>0</v>
      </c>
      <c r="Y1234" s="127">
        <v>0</v>
      </c>
      <c r="Z1234" s="133"/>
      <c r="AA1234" s="35"/>
      <c r="AB1234" s="35"/>
      <c r="AC1234" s="35"/>
      <c r="AD1234" s="35"/>
      <c r="AE1234" s="35"/>
      <c r="AF1234" s="35"/>
      <c r="AG1234" s="35"/>
      <c r="AH1234" s="35"/>
      <c r="AI1234" s="35"/>
      <c r="AJ1234" s="35"/>
      <c r="AK1234" s="35"/>
      <c r="AL1234" s="35"/>
      <c r="AM1234" s="35"/>
      <c r="AN1234" s="127"/>
      <c r="AO1234" s="38"/>
      <c r="AP1234" s="39"/>
      <c r="AQ1234" s="39"/>
      <c r="AR1234" s="39"/>
      <c r="AS1234" s="49"/>
      <c r="AT1234" s="253"/>
      <c r="AU1234" s="253"/>
      <c r="AV1234" s="26"/>
      <c r="AW1234" s="26"/>
      <c r="AX1234" s="253" t="s">
        <v>55</v>
      </c>
      <c r="AY1234" s="26">
        <v>1</v>
      </c>
      <c r="AZ1234" s="197">
        <f>IF(AND(K1234&lt;=1570,L1234&gt;=1540),1,0)</f>
        <v>1</v>
      </c>
      <c r="BA1234" s="197">
        <f>IF(AND(K1234&lt;=1608,L1234&gt;=1571),1,0)</f>
        <v>1</v>
      </c>
      <c r="BB1234" s="197">
        <f>IF(AND(K1234&lt;=1621,L1234&gt;=1609),1,0)</f>
        <v>0</v>
      </c>
      <c r="BC1234" s="197">
        <f>IF(AND(K1234&lt;=1648,L1234&gt;=1622),1,0)</f>
        <v>0</v>
      </c>
      <c r="BD1234" s="197">
        <f>IF(AND(K1234&lt;=1680,L1234&gt;=1649),1,0)</f>
        <v>0</v>
      </c>
      <c r="BE1234" s="189">
        <v>0</v>
      </c>
      <c r="BF1234" s="189">
        <v>0</v>
      </c>
      <c r="BG1234" s="189">
        <v>0</v>
      </c>
      <c r="BH1234" s="189">
        <v>0</v>
      </c>
      <c r="BI1234" s="189">
        <v>0</v>
      </c>
    </row>
    <row r="1235" spans="1:61" customFormat="1" ht="15">
      <c r="A1235" s="99" t="s">
        <v>1097</v>
      </c>
      <c r="B1235" s="111" t="s">
        <v>4072</v>
      </c>
      <c r="C1235" s="243" t="s">
        <v>1098</v>
      </c>
      <c r="D1235" s="243" t="s">
        <v>4162</v>
      </c>
      <c r="E1235" s="247">
        <v>1</v>
      </c>
      <c r="F1235" s="25" t="s">
        <v>43</v>
      </c>
      <c r="G1235" s="26"/>
      <c r="H1235" s="27"/>
      <c r="I1235" s="27"/>
      <c r="J1235" s="29">
        <v>1</v>
      </c>
      <c r="K1235" s="30">
        <v>1657</v>
      </c>
      <c r="L1235" s="28">
        <v>1663</v>
      </c>
      <c r="M1235" s="240" t="str">
        <f>CONCATENATE(LEFT(K1235,3),"0")</f>
        <v>1650</v>
      </c>
      <c r="N1235" s="240" t="str">
        <f>CONCATENATE(LEFT(L1235,3),"0")</f>
        <v>1660</v>
      </c>
      <c r="O1235" s="30">
        <f>L1235-K1235+1</f>
        <v>7</v>
      </c>
      <c r="P1235" s="27">
        <v>0</v>
      </c>
      <c r="Q1235" s="27">
        <v>0</v>
      </c>
      <c r="R1235" s="28"/>
      <c r="S1235" s="28"/>
      <c r="T1235" s="35" t="s">
        <v>103</v>
      </c>
      <c r="U1235" s="104">
        <v>51.0167</v>
      </c>
      <c r="V1235" s="124">
        <v>4.4667000000000003</v>
      </c>
      <c r="W1235" s="32">
        <v>0</v>
      </c>
      <c r="X1235" s="33">
        <v>0</v>
      </c>
      <c r="Y1235" s="127">
        <v>0</v>
      </c>
      <c r="Z1235" s="133"/>
      <c r="AA1235" s="35"/>
      <c r="AB1235" s="35"/>
      <c r="AC1235" s="35"/>
      <c r="AD1235" s="35"/>
      <c r="AE1235" s="35"/>
      <c r="AF1235" s="35"/>
      <c r="AG1235" s="35"/>
      <c r="AH1235" s="35"/>
      <c r="AI1235" s="35"/>
      <c r="AJ1235" s="35"/>
      <c r="AK1235" s="35"/>
      <c r="AL1235" s="35"/>
      <c r="AM1235" s="35"/>
      <c r="AN1235" s="127"/>
      <c r="AO1235" s="38"/>
      <c r="AP1235" s="39"/>
      <c r="AQ1235" s="39"/>
      <c r="AR1235" s="39"/>
      <c r="AS1235" s="49"/>
      <c r="AT1235" s="253"/>
      <c r="AU1235" s="253"/>
      <c r="AV1235" s="26"/>
      <c r="AW1235" s="26"/>
      <c r="AX1235" s="253" t="s">
        <v>40</v>
      </c>
      <c r="AY1235" s="26">
        <v>1</v>
      </c>
      <c r="AZ1235" s="197">
        <f>IF(AND(K1235&lt;=1570,L1235&gt;=1540),1,0)</f>
        <v>0</v>
      </c>
      <c r="BA1235" s="197">
        <f>IF(AND(K1235&lt;=1608,L1235&gt;=1571),1,0)</f>
        <v>0</v>
      </c>
      <c r="BB1235" s="197">
        <f>IF(AND(K1235&lt;=1621,L1235&gt;=1609),1,0)</f>
        <v>0</v>
      </c>
      <c r="BC1235" s="197">
        <f>IF(AND(K1235&lt;=1648,L1235&gt;=1622),1,0)</f>
        <v>0</v>
      </c>
      <c r="BD1235" s="197">
        <f>IF(AND(K1235&lt;=1680,L1235&gt;=1649),1,0)</f>
        <v>1</v>
      </c>
      <c r="BE1235" s="189">
        <v>0</v>
      </c>
      <c r="BF1235" s="189">
        <v>0</v>
      </c>
      <c r="BG1235" s="189">
        <v>0</v>
      </c>
      <c r="BH1235" s="189">
        <v>0</v>
      </c>
      <c r="BI1235" s="189">
        <v>0</v>
      </c>
    </row>
    <row r="1236" spans="1:61" customFormat="1" ht="15">
      <c r="A1236" s="99" t="s">
        <v>1099</v>
      </c>
      <c r="B1236" s="111" t="s">
        <v>2261</v>
      </c>
      <c r="C1236" s="243" t="s">
        <v>1100</v>
      </c>
      <c r="D1236" s="243" t="s">
        <v>4162</v>
      </c>
      <c r="E1236" s="247">
        <v>12</v>
      </c>
      <c r="F1236" s="25" t="s">
        <v>74</v>
      </c>
      <c r="G1236" s="26"/>
      <c r="H1236" s="27"/>
      <c r="I1236" s="27"/>
      <c r="J1236" s="29">
        <v>1</v>
      </c>
      <c r="K1236" s="30">
        <v>1599</v>
      </c>
      <c r="L1236" s="28">
        <v>1628</v>
      </c>
      <c r="M1236" s="240" t="str">
        <f>CONCATENATE(LEFT(K1236,3),"0")</f>
        <v>1590</v>
      </c>
      <c r="N1236" s="240" t="str">
        <f>CONCATENATE(LEFT(L1236,3),"0")</f>
        <v>1620</v>
      </c>
      <c r="O1236" s="30">
        <f>L1236-K1236+1</f>
        <v>30</v>
      </c>
      <c r="P1236" s="27">
        <v>1</v>
      </c>
      <c r="Q1236" s="27">
        <v>1</v>
      </c>
      <c r="R1236" s="28" t="s">
        <v>143</v>
      </c>
      <c r="S1236" s="28" t="s">
        <v>1101</v>
      </c>
      <c r="T1236" s="35" t="s">
        <v>103</v>
      </c>
      <c r="U1236" s="104">
        <v>51.0167</v>
      </c>
      <c r="V1236" s="124">
        <v>4.4667000000000003</v>
      </c>
      <c r="W1236" s="32">
        <v>0</v>
      </c>
      <c r="X1236" s="33">
        <v>0</v>
      </c>
      <c r="Y1236" s="127">
        <v>0</v>
      </c>
      <c r="Z1236" s="133"/>
      <c r="AA1236" s="35"/>
      <c r="AB1236" s="35"/>
      <c r="AC1236" s="35"/>
      <c r="AD1236" s="35"/>
      <c r="AE1236" s="35"/>
      <c r="AF1236" s="35"/>
      <c r="AG1236" s="35"/>
      <c r="AH1236" s="35"/>
      <c r="AI1236" s="35"/>
      <c r="AJ1236" s="35"/>
      <c r="AK1236" s="35"/>
      <c r="AL1236" s="35"/>
      <c r="AM1236" s="35"/>
      <c r="AN1236" s="127"/>
      <c r="AO1236" s="38"/>
      <c r="AP1236" s="39"/>
      <c r="AQ1236" s="39"/>
      <c r="AR1236" s="39"/>
      <c r="AS1236" s="49"/>
      <c r="AT1236" s="253"/>
      <c r="AU1236" s="253"/>
      <c r="AV1236" s="26"/>
      <c r="AW1236" s="26"/>
      <c r="AX1236" s="253" t="s">
        <v>40</v>
      </c>
      <c r="AY1236" s="26">
        <v>1</v>
      </c>
      <c r="AZ1236" s="197">
        <f>IF(AND(K1236&lt;=1570,L1236&gt;=1540),1,0)</f>
        <v>0</v>
      </c>
      <c r="BA1236" s="197">
        <f>IF(AND(K1236&lt;=1608,L1236&gt;=1571),1,0)</f>
        <v>1</v>
      </c>
      <c r="BB1236" s="197">
        <f>IF(AND(K1236&lt;=1621,L1236&gt;=1609),1,0)</f>
        <v>1</v>
      </c>
      <c r="BC1236" s="197">
        <f>IF(AND(K1236&lt;=1648,L1236&gt;=1622),1,0)</f>
        <v>1</v>
      </c>
      <c r="BD1236" s="197">
        <f>IF(AND(K1236&lt;=1680,L1236&gt;=1649),1,0)</f>
        <v>0</v>
      </c>
      <c r="BE1236" s="189">
        <v>0</v>
      </c>
      <c r="BF1236" s="189">
        <v>0</v>
      </c>
      <c r="BG1236" s="189">
        <v>0</v>
      </c>
      <c r="BH1236" s="189">
        <v>0</v>
      </c>
      <c r="BI1236" s="189">
        <v>0</v>
      </c>
    </row>
    <row r="1237" spans="1:61" customFormat="1" ht="15">
      <c r="A1237" s="99" t="s">
        <v>1102</v>
      </c>
      <c r="B1237" s="111" t="s">
        <v>2792</v>
      </c>
      <c r="C1237" s="243" t="s">
        <v>1103</v>
      </c>
      <c r="D1237" s="243" t="s">
        <v>4162</v>
      </c>
      <c r="E1237" s="247">
        <v>2</v>
      </c>
      <c r="F1237" s="25" t="s">
        <v>43</v>
      </c>
      <c r="G1237" s="26"/>
      <c r="H1237" s="27"/>
      <c r="I1237" s="27"/>
      <c r="J1237" s="29">
        <v>1</v>
      </c>
      <c r="K1237" s="30">
        <v>1628</v>
      </c>
      <c r="L1237" s="28">
        <v>1635</v>
      </c>
      <c r="M1237" s="240" t="str">
        <f>CONCATENATE(LEFT(K1237,3),"0")</f>
        <v>1620</v>
      </c>
      <c r="N1237" s="240" t="str">
        <f>CONCATENATE(LEFT(L1237,3),"0")</f>
        <v>1630</v>
      </c>
      <c r="O1237" s="30">
        <f>L1237-K1237+1</f>
        <v>8</v>
      </c>
      <c r="P1237" s="27">
        <v>0</v>
      </c>
      <c r="Q1237" s="27">
        <v>0</v>
      </c>
      <c r="R1237" s="28"/>
      <c r="S1237" s="28"/>
      <c r="T1237" s="35" t="s">
        <v>103</v>
      </c>
      <c r="U1237" s="104">
        <v>51.0167</v>
      </c>
      <c r="V1237" s="124">
        <v>4.4667000000000003</v>
      </c>
      <c r="W1237" s="32">
        <v>0</v>
      </c>
      <c r="X1237" s="33">
        <v>0</v>
      </c>
      <c r="Y1237" s="127">
        <v>0</v>
      </c>
      <c r="Z1237" s="133"/>
      <c r="AA1237" s="35"/>
      <c r="AB1237" s="35"/>
      <c r="AC1237" s="35"/>
      <c r="AD1237" s="35"/>
      <c r="AE1237" s="35"/>
      <c r="AF1237" s="35"/>
      <c r="AG1237" s="35"/>
      <c r="AH1237" s="35"/>
      <c r="AI1237" s="35"/>
      <c r="AJ1237" s="35"/>
      <c r="AK1237" s="35"/>
      <c r="AL1237" s="35"/>
      <c r="AM1237" s="35"/>
      <c r="AN1237" s="127"/>
      <c r="AO1237" s="38"/>
      <c r="AP1237" s="39"/>
      <c r="AQ1237" s="39"/>
      <c r="AR1237" s="39"/>
      <c r="AS1237" s="49"/>
      <c r="AT1237" s="253"/>
      <c r="AU1237" s="253"/>
      <c r="AV1237" s="26"/>
      <c r="AW1237" s="26"/>
      <c r="AX1237" s="253" t="s">
        <v>40</v>
      </c>
      <c r="AY1237" s="26">
        <v>1</v>
      </c>
      <c r="AZ1237" s="197">
        <f>IF(AND(K1237&lt;=1570,L1237&gt;=1540),1,0)</f>
        <v>0</v>
      </c>
      <c r="BA1237" s="197">
        <f>IF(AND(K1237&lt;=1608,L1237&gt;=1571),1,0)</f>
        <v>0</v>
      </c>
      <c r="BB1237" s="197">
        <f>IF(AND(K1237&lt;=1621,L1237&gt;=1609),1,0)</f>
        <v>0</v>
      </c>
      <c r="BC1237" s="197">
        <f>IF(AND(K1237&lt;=1648,L1237&gt;=1622),1,0)</f>
        <v>1</v>
      </c>
      <c r="BD1237" s="197">
        <f>IF(AND(K1237&lt;=1680,L1237&gt;=1649),1,0)</f>
        <v>0</v>
      </c>
      <c r="BE1237" s="189">
        <v>0</v>
      </c>
      <c r="BF1237" s="189">
        <v>0</v>
      </c>
      <c r="BG1237" s="189">
        <v>0</v>
      </c>
      <c r="BH1237" s="189">
        <v>0</v>
      </c>
      <c r="BI1237" s="189">
        <v>0</v>
      </c>
    </row>
    <row r="1238" spans="1:61" customFormat="1" ht="15">
      <c r="A1238" s="99" t="s">
        <v>1104</v>
      </c>
      <c r="B1238" s="111" t="s">
        <v>2343</v>
      </c>
      <c r="C1238" s="243" t="s">
        <v>1105</v>
      </c>
      <c r="D1238" s="243" t="s">
        <v>4162</v>
      </c>
      <c r="E1238" s="247">
        <v>3</v>
      </c>
      <c r="F1238" s="25" t="s">
        <v>43</v>
      </c>
      <c r="G1238" s="26"/>
      <c r="H1238" s="27"/>
      <c r="I1238" s="27"/>
      <c r="J1238" s="29">
        <v>1</v>
      </c>
      <c r="K1238" s="28">
        <v>1577</v>
      </c>
      <c r="L1238" s="28">
        <v>1625</v>
      </c>
      <c r="M1238" s="240" t="str">
        <f>CONCATENATE(LEFT(K1238,3),"0")</f>
        <v>1570</v>
      </c>
      <c r="N1238" s="240" t="str">
        <f>CONCATENATE(LEFT(L1238,3),"0")</f>
        <v>1620</v>
      </c>
      <c r="O1238" s="30">
        <f>L1238-K1238+1</f>
        <v>49</v>
      </c>
      <c r="P1238" s="27">
        <v>1</v>
      </c>
      <c r="Q1238" s="27">
        <v>1</v>
      </c>
      <c r="R1238" s="28" t="s">
        <v>1106</v>
      </c>
      <c r="S1238" s="28" t="s">
        <v>1107</v>
      </c>
      <c r="T1238" s="35" t="s">
        <v>103</v>
      </c>
      <c r="U1238" s="104">
        <v>51.0167</v>
      </c>
      <c r="V1238" s="124">
        <v>4.4667000000000003</v>
      </c>
      <c r="W1238" s="32">
        <v>0</v>
      </c>
      <c r="X1238" s="33">
        <v>0</v>
      </c>
      <c r="Y1238" s="127">
        <v>0</v>
      </c>
      <c r="Z1238" s="133"/>
      <c r="AA1238" s="35"/>
      <c r="AB1238" s="35"/>
      <c r="AC1238" s="35"/>
      <c r="AD1238" s="35"/>
      <c r="AE1238" s="35"/>
      <c r="AF1238" s="35"/>
      <c r="AG1238" s="35"/>
      <c r="AH1238" s="35"/>
      <c r="AI1238" s="35"/>
      <c r="AJ1238" s="35"/>
      <c r="AK1238" s="35"/>
      <c r="AL1238" s="35"/>
      <c r="AM1238" s="35"/>
      <c r="AN1238" s="127"/>
      <c r="AO1238" s="38">
        <v>1</v>
      </c>
      <c r="AP1238" s="39" t="s">
        <v>78</v>
      </c>
      <c r="AQ1238" s="39"/>
      <c r="AR1238" s="39"/>
      <c r="AS1238" s="49" t="s">
        <v>76</v>
      </c>
      <c r="AT1238" s="253"/>
      <c r="AU1238" s="253"/>
      <c r="AV1238" s="26"/>
      <c r="AW1238" s="26"/>
      <c r="AX1238" s="253" t="s">
        <v>1108</v>
      </c>
      <c r="AY1238" s="26">
        <v>1</v>
      </c>
      <c r="AZ1238" s="197">
        <f>IF(AND(K1238&lt;=1570,L1238&gt;=1540),1,0)</f>
        <v>0</v>
      </c>
      <c r="BA1238" s="197">
        <f>IF(AND(K1238&lt;=1608,L1238&gt;=1571),1,0)</f>
        <v>1</v>
      </c>
      <c r="BB1238" s="197">
        <f>IF(AND(K1238&lt;=1621,L1238&gt;=1609),1,0)</f>
        <v>1</v>
      </c>
      <c r="BC1238" s="197">
        <f>IF(AND(K1238&lt;=1648,L1238&gt;=1622),1,0)</f>
        <v>1</v>
      </c>
      <c r="BD1238" s="197">
        <f>IF(AND(K1238&lt;=1680,L1238&gt;=1649),1,0)</f>
        <v>0</v>
      </c>
      <c r="BE1238" s="189">
        <v>0</v>
      </c>
      <c r="BF1238" s="189">
        <v>0</v>
      </c>
      <c r="BG1238" s="189">
        <v>0</v>
      </c>
      <c r="BH1238" s="189">
        <v>0</v>
      </c>
      <c r="BI1238" s="189">
        <v>0</v>
      </c>
    </row>
    <row r="1239" spans="1:61" customFormat="1" ht="15">
      <c r="A1239" s="99" t="s">
        <v>1109</v>
      </c>
      <c r="B1239" s="111" t="s">
        <v>4073</v>
      </c>
      <c r="C1239" s="243" t="s">
        <v>1110</v>
      </c>
      <c r="D1239" s="243" t="s">
        <v>4162</v>
      </c>
      <c r="E1239" s="247"/>
      <c r="F1239" s="25" t="s">
        <v>43</v>
      </c>
      <c r="G1239" s="26"/>
      <c r="H1239" s="27"/>
      <c r="I1239" s="27"/>
      <c r="J1239" s="29">
        <v>0</v>
      </c>
      <c r="K1239" s="28">
        <v>1673</v>
      </c>
      <c r="L1239" s="28">
        <f>K1239+18</f>
        <v>1691</v>
      </c>
      <c r="M1239" s="240" t="str">
        <f>CONCATENATE(LEFT(K1239,3),"0")</f>
        <v>1670</v>
      </c>
      <c r="N1239" s="240" t="str">
        <f>CONCATENATE(LEFT(L1239,3),"0")</f>
        <v>1690</v>
      </c>
      <c r="O1239" s="30"/>
      <c r="P1239" s="27">
        <v>0</v>
      </c>
      <c r="Q1239" s="27">
        <v>0</v>
      </c>
      <c r="R1239" s="28">
        <v>1650</v>
      </c>
      <c r="S1239" s="28"/>
      <c r="T1239" s="35" t="s">
        <v>103</v>
      </c>
      <c r="U1239" s="104">
        <v>51.0167</v>
      </c>
      <c r="V1239" s="124">
        <v>4.4667000000000003</v>
      </c>
      <c r="W1239" s="32">
        <v>0</v>
      </c>
      <c r="X1239" s="33">
        <v>0</v>
      </c>
      <c r="Y1239" s="127">
        <v>0</v>
      </c>
      <c r="Z1239" s="133"/>
      <c r="AA1239" s="35"/>
      <c r="AB1239" s="35"/>
      <c r="AC1239" s="35"/>
      <c r="AD1239" s="35"/>
      <c r="AE1239" s="35"/>
      <c r="AF1239" s="35"/>
      <c r="AG1239" s="35"/>
      <c r="AH1239" s="35"/>
      <c r="AI1239" s="35"/>
      <c r="AJ1239" s="35"/>
      <c r="AK1239" s="35"/>
      <c r="AL1239" s="35"/>
      <c r="AM1239" s="35"/>
      <c r="AN1239" s="127"/>
      <c r="AO1239" s="38"/>
      <c r="AP1239" s="39"/>
      <c r="AQ1239" s="39"/>
      <c r="AR1239" s="39"/>
      <c r="AS1239" s="49"/>
      <c r="AT1239" s="253"/>
      <c r="AU1239" s="253"/>
      <c r="AV1239" s="26"/>
      <c r="AW1239" s="26"/>
      <c r="AX1239" s="253" t="s">
        <v>55</v>
      </c>
      <c r="AY1239" s="26">
        <v>1</v>
      </c>
      <c r="AZ1239" s="197">
        <f>IF(AND(K1239&lt;=1570,L1239&gt;=1540),1,0)</f>
        <v>0</v>
      </c>
      <c r="BA1239" s="197">
        <f>IF(AND(K1239&lt;=1608,L1239&gt;=1571),1,0)</f>
        <v>0</v>
      </c>
      <c r="BB1239" s="197">
        <f>IF(AND(K1239&lt;=1621,L1239&gt;=1609),1,0)</f>
        <v>0</v>
      </c>
      <c r="BC1239" s="197">
        <f>IF(AND(K1239&lt;=1648,L1239&gt;=1622),1,0)</f>
        <v>0</v>
      </c>
      <c r="BD1239" s="197">
        <f>IF(AND(K1239&lt;=1680,L1239&gt;=1649),1,0)</f>
        <v>1</v>
      </c>
      <c r="BE1239" s="189">
        <v>0</v>
      </c>
      <c r="BF1239" s="189">
        <v>0</v>
      </c>
      <c r="BG1239" s="189">
        <v>0</v>
      </c>
      <c r="BH1239" s="189">
        <v>0</v>
      </c>
      <c r="BI1239" s="189">
        <v>0</v>
      </c>
    </row>
    <row r="1240" spans="1:61" customFormat="1" ht="15">
      <c r="A1240" s="99" t="s">
        <v>1111</v>
      </c>
      <c r="B1240" s="111" t="s">
        <v>4074</v>
      </c>
      <c r="C1240" s="243" t="s">
        <v>1112</v>
      </c>
      <c r="D1240" s="243" t="s">
        <v>4162</v>
      </c>
      <c r="E1240" s="247"/>
      <c r="F1240" s="25" t="s">
        <v>43</v>
      </c>
      <c r="G1240" s="26"/>
      <c r="H1240" s="27"/>
      <c r="I1240" s="27"/>
      <c r="J1240" s="29">
        <v>0</v>
      </c>
      <c r="K1240" s="28">
        <v>1565</v>
      </c>
      <c r="L1240" s="28">
        <v>1585</v>
      </c>
      <c r="M1240" s="240" t="str">
        <f>CONCATENATE(LEFT(K1240,3),"0")</f>
        <v>1560</v>
      </c>
      <c r="N1240" s="240" t="str">
        <f>CONCATENATE(LEFT(L1240,3),"0")</f>
        <v>1580</v>
      </c>
      <c r="O1240" s="30">
        <f>L1240-K1240+1</f>
        <v>21</v>
      </c>
      <c r="P1240" s="27">
        <v>0</v>
      </c>
      <c r="Q1240" s="27">
        <v>0</v>
      </c>
      <c r="R1240" s="28" t="s">
        <v>1113</v>
      </c>
      <c r="S1240" s="28">
        <v>1620</v>
      </c>
      <c r="T1240" s="35" t="s">
        <v>103</v>
      </c>
      <c r="U1240" s="104">
        <v>51.0167</v>
      </c>
      <c r="V1240" s="124">
        <v>4.4667000000000003</v>
      </c>
      <c r="W1240" s="32">
        <v>1</v>
      </c>
      <c r="X1240" s="33">
        <v>1</v>
      </c>
      <c r="Y1240" s="127">
        <v>0</v>
      </c>
      <c r="Z1240" s="133" t="str">
        <f>CONCATENATE(LEFT(AA1240,3),"0")</f>
        <v>1580</v>
      </c>
      <c r="AA1240" s="35">
        <v>1585</v>
      </c>
      <c r="AB1240" s="35">
        <v>1587</v>
      </c>
      <c r="AC1240" s="35" t="s">
        <v>63</v>
      </c>
      <c r="AD1240" s="35">
        <v>1587</v>
      </c>
      <c r="AE1240" s="35">
        <v>1602</v>
      </c>
      <c r="AF1240" s="35" t="s">
        <v>51</v>
      </c>
      <c r="AG1240" s="35"/>
      <c r="AH1240" s="35"/>
      <c r="AI1240" s="35"/>
      <c r="AJ1240" s="35"/>
      <c r="AK1240" s="35"/>
      <c r="AL1240" s="35"/>
      <c r="AM1240" s="35"/>
      <c r="AN1240" s="252" t="str">
        <f>AF1240</f>
        <v>Amsterdam</v>
      </c>
      <c r="AO1240" s="38"/>
      <c r="AP1240" s="39"/>
      <c r="AQ1240" s="39"/>
      <c r="AR1240" s="39"/>
      <c r="AS1240" s="49"/>
      <c r="AT1240" s="26" t="s">
        <v>104</v>
      </c>
      <c r="AU1240" s="26" t="s">
        <v>1114</v>
      </c>
      <c r="AV1240" s="26" t="s">
        <v>104</v>
      </c>
      <c r="AW1240" s="26" t="s">
        <v>1115</v>
      </c>
      <c r="AX1240" s="253" t="s">
        <v>1116</v>
      </c>
      <c r="AY1240" s="26">
        <v>1</v>
      </c>
      <c r="AZ1240" s="197">
        <f>IF(AND(K1240&lt;=1570,L1240&gt;=1540),1,0)</f>
        <v>1</v>
      </c>
      <c r="BA1240" s="197">
        <f>IF(AND(K1240&lt;=1608,L1240&gt;=1571),1,0)</f>
        <v>1</v>
      </c>
      <c r="BB1240" s="197">
        <f>IF(AND(K1240&lt;=1621,L1240&gt;=1609),1,0)</f>
        <v>0</v>
      </c>
      <c r="BC1240" s="197">
        <f>IF(AND(K1240&lt;=1648,L1240&gt;=1622),1,0)</f>
        <v>0</v>
      </c>
      <c r="BD1240" s="197">
        <f>IF(AND(K1240&lt;=1680,L1240&gt;=1649),1,0)</f>
        <v>0</v>
      </c>
      <c r="BE1240" s="189">
        <v>0</v>
      </c>
      <c r="BF1240" s="189">
        <v>1</v>
      </c>
      <c r="BG1240" s="189">
        <v>0</v>
      </c>
      <c r="BH1240" s="189">
        <v>0</v>
      </c>
      <c r="BI1240" s="189">
        <v>0</v>
      </c>
    </row>
    <row r="1241" spans="1:61" customFormat="1" ht="15">
      <c r="A1241" s="99" t="s">
        <v>1114</v>
      </c>
      <c r="B1241" s="111" t="s">
        <v>4074</v>
      </c>
      <c r="C1241" s="243" t="s">
        <v>1117</v>
      </c>
      <c r="D1241" s="243" t="s">
        <v>4162</v>
      </c>
      <c r="E1241" s="247"/>
      <c r="F1241" s="25" t="s">
        <v>43</v>
      </c>
      <c r="G1241" s="26"/>
      <c r="H1241" s="27"/>
      <c r="I1241" s="27"/>
      <c r="J1241" s="29">
        <v>0</v>
      </c>
      <c r="K1241" s="190">
        <f>R1241+18</f>
        <v>1594</v>
      </c>
      <c r="L1241" s="28">
        <v>1598</v>
      </c>
      <c r="M1241" s="240" t="str">
        <f>CONCATENATE(LEFT(K1241,3),"0")</f>
        <v>1590</v>
      </c>
      <c r="N1241" s="240" t="str">
        <f>CONCATENATE(LEFT(L1241,3),"0")</f>
        <v>1590</v>
      </c>
      <c r="O1241" s="30">
        <f>L1241-K1241+1</f>
        <v>5</v>
      </c>
      <c r="P1241" s="27">
        <v>0</v>
      </c>
      <c r="Q1241" s="27">
        <v>0</v>
      </c>
      <c r="R1241" s="28">
        <v>1576</v>
      </c>
      <c r="S1241" s="28">
        <v>1614</v>
      </c>
      <c r="T1241" s="35" t="s">
        <v>103</v>
      </c>
      <c r="U1241" s="104">
        <v>51.0167</v>
      </c>
      <c r="V1241" s="124">
        <v>4.4667000000000003</v>
      </c>
      <c r="W1241" s="32">
        <v>1</v>
      </c>
      <c r="X1241" s="33">
        <v>1</v>
      </c>
      <c r="Y1241" s="127">
        <v>0</v>
      </c>
      <c r="Z1241" s="133" t="str">
        <f>CONCATENATE(LEFT(AA1241,3),"0")</f>
        <v>1590</v>
      </c>
      <c r="AA1241" s="35">
        <v>1598</v>
      </c>
      <c r="AB1241" s="35">
        <v>1614</v>
      </c>
      <c r="AC1241" s="35" t="s">
        <v>51</v>
      </c>
      <c r="AD1241" s="35"/>
      <c r="AE1241" s="35"/>
      <c r="AF1241" s="35"/>
      <c r="AG1241" s="35"/>
      <c r="AH1241" s="35"/>
      <c r="AI1241" s="35"/>
      <c r="AJ1241" s="35"/>
      <c r="AK1241" s="35"/>
      <c r="AL1241" s="35"/>
      <c r="AM1241" s="35"/>
      <c r="AN1241" s="252" t="str">
        <f>AC1241</f>
        <v>Amsterdam</v>
      </c>
      <c r="AO1241" s="38"/>
      <c r="AP1241" s="39"/>
      <c r="AQ1241" s="39"/>
      <c r="AR1241" s="39"/>
      <c r="AS1241" s="49"/>
      <c r="AT1241" s="26" t="s">
        <v>88</v>
      </c>
      <c r="AU1241" s="26" t="s">
        <v>1111</v>
      </c>
      <c r="AV1241" s="26"/>
      <c r="AW1241" s="26"/>
      <c r="AX1241" s="253" t="s">
        <v>1116</v>
      </c>
      <c r="AY1241" s="26">
        <v>1</v>
      </c>
      <c r="AZ1241" s="197">
        <f>IF(AND(K1241&lt;=1570,L1241&gt;=1540),1,0)</f>
        <v>0</v>
      </c>
      <c r="BA1241" s="197">
        <f>IF(AND(K1241&lt;=1608,L1241&gt;=1571),1,0)</f>
        <v>1</v>
      </c>
      <c r="BB1241" s="197">
        <f>IF(AND(K1241&lt;=1621,L1241&gt;=1609),1,0)</f>
        <v>0</v>
      </c>
      <c r="BC1241" s="197">
        <f>IF(AND(K1241&lt;=1648,L1241&gt;=1622),1,0)</f>
        <v>0</v>
      </c>
      <c r="BD1241" s="197">
        <f>IF(AND(K1241&lt;=1680,L1241&gt;=1649),1,0)</f>
        <v>0</v>
      </c>
      <c r="BE1241" s="189">
        <v>0</v>
      </c>
      <c r="BF1241" s="189">
        <v>1</v>
      </c>
      <c r="BG1241" s="189">
        <v>0</v>
      </c>
      <c r="BH1241" s="189">
        <v>0</v>
      </c>
      <c r="BI1241" s="189">
        <v>0</v>
      </c>
    </row>
    <row r="1242" spans="1:61" customFormat="1" ht="15">
      <c r="A1242" s="99" t="s">
        <v>1115</v>
      </c>
      <c r="B1242" s="111" t="s">
        <v>4074</v>
      </c>
      <c r="C1242" s="243" t="s">
        <v>1118</v>
      </c>
      <c r="D1242" s="243" t="s">
        <v>4162</v>
      </c>
      <c r="E1242" s="247"/>
      <c r="F1242" s="25" t="s">
        <v>43</v>
      </c>
      <c r="G1242" s="26"/>
      <c r="H1242" s="27"/>
      <c r="I1242" s="27"/>
      <c r="J1242" s="29">
        <v>0</v>
      </c>
      <c r="K1242" s="190">
        <f>R1242+18</f>
        <v>1589</v>
      </c>
      <c r="L1242" s="28">
        <v>1598</v>
      </c>
      <c r="M1242" s="240" t="str">
        <f>CONCATENATE(LEFT(K1242,3),"0")</f>
        <v>1580</v>
      </c>
      <c r="N1242" s="240" t="str">
        <f>CONCATENATE(LEFT(L1242,3),"0")</f>
        <v>1590</v>
      </c>
      <c r="O1242" s="30">
        <f>L1242-K1242+1</f>
        <v>10</v>
      </c>
      <c r="P1242" s="27">
        <v>0</v>
      </c>
      <c r="Q1242" s="27">
        <v>0</v>
      </c>
      <c r="R1242" s="28">
        <v>1571</v>
      </c>
      <c r="S1242" s="28">
        <v>1612</v>
      </c>
      <c r="T1242" s="35" t="s">
        <v>103</v>
      </c>
      <c r="U1242" s="104">
        <v>51.0167</v>
      </c>
      <c r="V1242" s="124">
        <v>4.4667000000000003</v>
      </c>
      <c r="W1242" s="32">
        <v>1</v>
      </c>
      <c r="X1242" s="33">
        <v>1</v>
      </c>
      <c r="Y1242" s="127">
        <v>0</v>
      </c>
      <c r="Z1242" s="133" t="str">
        <f>CONCATENATE(LEFT(AA1242,3),"0")</f>
        <v>1590</v>
      </c>
      <c r="AA1242" s="35">
        <v>1598</v>
      </c>
      <c r="AB1242" s="35">
        <v>1612</v>
      </c>
      <c r="AC1242" s="35" t="s">
        <v>51</v>
      </c>
      <c r="AD1242" s="35"/>
      <c r="AE1242" s="35"/>
      <c r="AF1242" s="35"/>
      <c r="AG1242" s="35"/>
      <c r="AH1242" s="35"/>
      <c r="AI1242" s="35"/>
      <c r="AJ1242" s="35"/>
      <c r="AK1242" s="35"/>
      <c r="AL1242" s="35"/>
      <c r="AM1242" s="35"/>
      <c r="AN1242" s="252" t="str">
        <f>AC1242</f>
        <v>Amsterdam</v>
      </c>
      <c r="AO1242" s="38"/>
      <c r="AP1242" s="39"/>
      <c r="AQ1242" s="39"/>
      <c r="AR1242" s="39"/>
      <c r="AS1242" s="49"/>
      <c r="AT1242" s="26" t="s">
        <v>88</v>
      </c>
      <c r="AU1242" s="26" t="s">
        <v>1111</v>
      </c>
      <c r="AV1242" s="26"/>
      <c r="AW1242" s="26"/>
      <c r="AX1242" s="253" t="s">
        <v>1116</v>
      </c>
      <c r="AY1242" s="26">
        <v>1</v>
      </c>
      <c r="AZ1242" s="197">
        <f>IF(AND(K1242&lt;=1570,L1242&gt;=1540),1,0)</f>
        <v>0</v>
      </c>
      <c r="BA1242" s="197">
        <f>IF(AND(K1242&lt;=1608,L1242&gt;=1571),1,0)</f>
        <v>1</v>
      </c>
      <c r="BB1242" s="197">
        <f>IF(AND(K1242&lt;=1621,L1242&gt;=1609),1,0)</f>
        <v>0</v>
      </c>
      <c r="BC1242" s="197">
        <f>IF(AND(K1242&lt;=1648,L1242&gt;=1622),1,0)</f>
        <v>0</v>
      </c>
      <c r="BD1242" s="197">
        <f>IF(AND(K1242&lt;=1680,L1242&gt;=1649),1,0)</f>
        <v>0</v>
      </c>
      <c r="BE1242" s="189">
        <v>0</v>
      </c>
      <c r="BF1242" s="189">
        <v>1</v>
      </c>
      <c r="BG1242" s="189">
        <v>0</v>
      </c>
      <c r="BH1242" s="189">
        <v>0</v>
      </c>
      <c r="BI1242" s="189">
        <v>0</v>
      </c>
    </row>
    <row r="1243" spans="1:61" customFormat="1" ht="15">
      <c r="A1243" s="99" t="s">
        <v>1119</v>
      </c>
      <c r="B1243" s="111" t="s">
        <v>2432</v>
      </c>
      <c r="C1243" s="243" t="s">
        <v>1120</v>
      </c>
      <c r="D1243" s="243" t="s">
        <v>4162</v>
      </c>
      <c r="E1243" s="247">
        <v>2</v>
      </c>
      <c r="F1243" s="25" t="s">
        <v>74</v>
      </c>
      <c r="G1243" s="26"/>
      <c r="H1243" s="27"/>
      <c r="I1243" s="27"/>
      <c r="J1243" s="29">
        <v>1</v>
      </c>
      <c r="K1243" s="30">
        <v>1614</v>
      </c>
      <c r="L1243" s="28">
        <v>1669</v>
      </c>
      <c r="M1243" s="240" t="str">
        <f>CONCATENATE(LEFT(K1243,3),"0")</f>
        <v>1610</v>
      </c>
      <c r="N1243" s="240" t="str">
        <f>CONCATENATE(LEFT(L1243,3),"0")</f>
        <v>1660</v>
      </c>
      <c r="O1243" s="30">
        <f>L1243-K1243+1</f>
        <v>56</v>
      </c>
      <c r="P1243" s="27">
        <v>1</v>
      </c>
      <c r="Q1243" s="27">
        <v>0</v>
      </c>
      <c r="R1243" s="28"/>
      <c r="S1243" s="28"/>
      <c r="T1243" s="35" t="s">
        <v>103</v>
      </c>
      <c r="U1243" s="104">
        <v>51.0167</v>
      </c>
      <c r="V1243" s="124">
        <v>4.4667000000000003</v>
      </c>
      <c r="W1243" s="32">
        <v>0</v>
      </c>
      <c r="X1243" s="33">
        <v>0</v>
      </c>
      <c r="Y1243" s="127">
        <v>0</v>
      </c>
      <c r="Z1243" s="133"/>
      <c r="AA1243" s="35"/>
      <c r="AB1243" s="35"/>
      <c r="AC1243" s="35"/>
      <c r="AD1243" s="35"/>
      <c r="AE1243" s="35"/>
      <c r="AF1243" s="35"/>
      <c r="AG1243" s="35"/>
      <c r="AH1243" s="35"/>
      <c r="AI1243" s="35"/>
      <c r="AJ1243" s="35"/>
      <c r="AK1243" s="35"/>
      <c r="AL1243" s="35"/>
      <c r="AM1243" s="35"/>
      <c r="AN1243" s="127"/>
      <c r="AO1243" s="38"/>
      <c r="AP1243" s="39"/>
      <c r="AQ1243" s="39"/>
      <c r="AR1243" s="39"/>
      <c r="AS1243" s="49"/>
      <c r="AT1243" s="253"/>
      <c r="AU1243" s="253"/>
      <c r="AV1243" s="26"/>
      <c r="AW1243" s="26"/>
      <c r="AX1243" s="253" t="s">
        <v>40</v>
      </c>
      <c r="AY1243" s="26">
        <v>1</v>
      </c>
      <c r="AZ1243" s="197">
        <f>IF(AND(K1243&lt;=1570,L1243&gt;=1540),1,0)</f>
        <v>0</v>
      </c>
      <c r="BA1243" s="197">
        <f>IF(AND(K1243&lt;=1608,L1243&gt;=1571),1,0)</f>
        <v>0</v>
      </c>
      <c r="BB1243" s="197">
        <f>IF(AND(K1243&lt;=1621,L1243&gt;=1609),1,0)</f>
        <v>1</v>
      </c>
      <c r="BC1243" s="197">
        <f>IF(AND(K1243&lt;=1648,L1243&gt;=1622),1,0)</f>
        <v>1</v>
      </c>
      <c r="BD1243" s="197">
        <f>IF(AND(K1243&lt;=1680,L1243&gt;=1649),1,0)</f>
        <v>1</v>
      </c>
      <c r="BE1243" s="189">
        <v>0</v>
      </c>
      <c r="BF1243" s="189">
        <v>0</v>
      </c>
      <c r="BG1243" s="189">
        <v>0</v>
      </c>
      <c r="BH1243" s="189">
        <v>0</v>
      </c>
      <c r="BI1243" s="189">
        <v>0</v>
      </c>
    </row>
    <row r="1244" spans="1:61" customFormat="1" ht="15">
      <c r="A1244" s="99" t="s">
        <v>1121</v>
      </c>
      <c r="B1244" s="111" t="s">
        <v>2432</v>
      </c>
      <c r="C1244" s="243" t="s">
        <v>1122</v>
      </c>
      <c r="D1244" s="243" t="s">
        <v>4162</v>
      </c>
      <c r="E1244" s="247">
        <v>1</v>
      </c>
      <c r="F1244" s="25" t="s">
        <v>74</v>
      </c>
      <c r="G1244" s="26"/>
      <c r="H1244" s="27"/>
      <c r="I1244" s="27"/>
      <c r="J1244" s="29">
        <v>1</v>
      </c>
      <c r="K1244" s="30">
        <v>1652</v>
      </c>
      <c r="L1244" s="28">
        <v>1658</v>
      </c>
      <c r="M1244" s="240" t="str">
        <f>CONCATENATE(LEFT(K1244,3),"0")</f>
        <v>1650</v>
      </c>
      <c r="N1244" s="240" t="str">
        <f>CONCATENATE(LEFT(L1244,3),"0")</f>
        <v>1650</v>
      </c>
      <c r="O1244" s="30">
        <f>L1244-K1244+1</f>
        <v>7</v>
      </c>
      <c r="P1244" s="27">
        <v>0</v>
      </c>
      <c r="Q1244" s="27">
        <v>0</v>
      </c>
      <c r="R1244" s="28"/>
      <c r="S1244" s="28"/>
      <c r="T1244" s="35" t="s">
        <v>103</v>
      </c>
      <c r="U1244" s="104">
        <v>51.0167</v>
      </c>
      <c r="V1244" s="124">
        <v>4.4667000000000003</v>
      </c>
      <c r="W1244" s="32">
        <v>0</v>
      </c>
      <c r="X1244" s="33">
        <v>0</v>
      </c>
      <c r="Y1244" s="127">
        <v>0</v>
      </c>
      <c r="Z1244" s="133"/>
      <c r="AA1244" s="35"/>
      <c r="AB1244" s="35"/>
      <c r="AC1244" s="35"/>
      <c r="AD1244" s="35"/>
      <c r="AE1244" s="35"/>
      <c r="AF1244" s="35"/>
      <c r="AG1244" s="35"/>
      <c r="AH1244" s="35"/>
      <c r="AI1244" s="35"/>
      <c r="AJ1244" s="35"/>
      <c r="AK1244" s="35"/>
      <c r="AL1244" s="35"/>
      <c r="AM1244" s="35"/>
      <c r="AN1244" s="127"/>
      <c r="AO1244" s="38"/>
      <c r="AP1244" s="39"/>
      <c r="AQ1244" s="39"/>
      <c r="AR1244" s="39"/>
      <c r="AS1244" s="49"/>
      <c r="AT1244" s="253"/>
      <c r="AU1244" s="253"/>
      <c r="AV1244" s="26"/>
      <c r="AW1244" s="26"/>
      <c r="AX1244" s="253" t="s">
        <v>40</v>
      </c>
      <c r="AY1244" s="26">
        <v>1</v>
      </c>
      <c r="AZ1244" s="197">
        <f>IF(AND(K1244&lt;=1570,L1244&gt;=1540),1,0)</f>
        <v>0</v>
      </c>
      <c r="BA1244" s="197">
        <f>IF(AND(K1244&lt;=1608,L1244&gt;=1571),1,0)</f>
        <v>0</v>
      </c>
      <c r="BB1244" s="197">
        <f>IF(AND(K1244&lt;=1621,L1244&gt;=1609),1,0)</f>
        <v>0</v>
      </c>
      <c r="BC1244" s="197">
        <f>IF(AND(K1244&lt;=1648,L1244&gt;=1622),1,0)</f>
        <v>0</v>
      </c>
      <c r="BD1244" s="197">
        <f>IF(AND(K1244&lt;=1680,L1244&gt;=1649),1,0)</f>
        <v>1</v>
      </c>
      <c r="BE1244" s="189">
        <v>0</v>
      </c>
      <c r="BF1244" s="189">
        <v>0</v>
      </c>
      <c r="BG1244" s="189">
        <v>0</v>
      </c>
      <c r="BH1244" s="189">
        <v>0</v>
      </c>
      <c r="BI1244" s="189">
        <v>0</v>
      </c>
    </row>
    <row r="1245" spans="1:61" customFormat="1" ht="15">
      <c r="A1245" s="99" t="s">
        <v>1123</v>
      </c>
      <c r="B1245" s="111" t="s">
        <v>4075</v>
      </c>
      <c r="C1245" s="243" t="s">
        <v>1124</v>
      </c>
      <c r="D1245" s="243" t="s">
        <v>4162</v>
      </c>
      <c r="E1245" s="247"/>
      <c r="F1245" s="25" t="s">
        <v>311</v>
      </c>
      <c r="G1245" s="26" t="s">
        <v>874</v>
      </c>
      <c r="H1245" s="27"/>
      <c r="I1245" s="27"/>
      <c r="J1245" s="29">
        <v>0</v>
      </c>
      <c r="K1245" s="28">
        <v>1572</v>
      </c>
      <c r="L1245" s="28">
        <v>1578</v>
      </c>
      <c r="M1245" s="240" t="str">
        <f>CONCATENATE(LEFT(K1245,3),"0")</f>
        <v>1570</v>
      </c>
      <c r="N1245" s="240" t="str">
        <f>CONCATENATE(LEFT(L1245,3),"0")</f>
        <v>1570</v>
      </c>
      <c r="O1245" s="30">
        <f>L1245-K1245+1</f>
        <v>7</v>
      </c>
      <c r="P1245" s="27">
        <v>0</v>
      </c>
      <c r="Q1245" s="27">
        <v>0</v>
      </c>
      <c r="R1245" s="28">
        <v>1528</v>
      </c>
      <c r="S1245" s="28">
        <v>1580</v>
      </c>
      <c r="T1245" s="35" t="s">
        <v>103</v>
      </c>
      <c r="U1245" s="104">
        <v>51.0167</v>
      </c>
      <c r="V1245" s="124">
        <v>4.4667000000000003</v>
      </c>
      <c r="W1245" s="32">
        <v>0</v>
      </c>
      <c r="X1245" s="33">
        <v>1</v>
      </c>
      <c r="Y1245" s="127">
        <v>0</v>
      </c>
      <c r="Z1245" s="133" t="str">
        <f>CONCATENATE(LEFT(AA1245,3),"0")</f>
        <v>1540</v>
      </c>
      <c r="AA1245" s="35">
        <v>1549</v>
      </c>
      <c r="AB1245" s="35">
        <v>1572</v>
      </c>
      <c r="AC1245" s="35" t="s">
        <v>63</v>
      </c>
      <c r="AD1245" s="35">
        <v>1572</v>
      </c>
      <c r="AE1245" s="35">
        <v>1578</v>
      </c>
      <c r="AF1245" s="35" t="s">
        <v>103</v>
      </c>
      <c r="AG1245" s="35">
        <v>1578</v>
      </c>
      <c r="AH1245" s="35">
        <v>1580</v>
      </c>
      <c r="AI1245" s="35" t="s">
        <v>63</v>
      </c>
      <c r="AJ1245" s="35"/>
      <c r="AK1245" s="35"/>
      <c r="AL1245" s="35"/>
      <c r="AM1245" s="35"/>
      <c r="AN1245" s="252" t="str">
        <f>AI1245</f>
        <v>Antwerp</v>
      </c>
      <c r="AO1245" s="38"/>
      <c r="AP1245" s="39"/>
      <c r="AQ1245" s="39"/>
      <c r="AR1245" s="39"/>
      <c r="AS1245" s="49"/>
      <c r="AT1245" s="253"/>
      <c r="AU1245" s="253"/>
      <c r="AV1245" s="26"/>
      <c r="AW1245" s="26"/>
      <c r="AX1245" s="253"/>
      <c r="AY1245" s="26">
        <v>1</v>
      </c>
      <c r="AZ1245" s="197">
        <f>IF(AND(K1245&lt;=1570,L1245&gt;=1540),1,0)</f>
        <v>0</v>
      </c>
      <c r="BA1245" s="197">
        <f>IF(AND(K1245&lt;=1608,L1245&gt;=1571),1,0)</f>
        <v>1</v>
      </c>
      <c r="BB1245" s="197">
        <f>IF(AND(K1245&lt;=1621,L1245&gt;=1609),1,0)</f>
        <v>0</v>
      </c>
      <c r="BC1245" s="197">
        <f>IF(AND(K1245&lt;=1648,L1245&gt;=1622),1,0)</f>
        <v>0</v>
      </c>
      <c r="BD1245" s="197">
        <f>IF(AND(K1245&lt;=1680,L1245&gt;=1649),1,0)</f>
        <v>0</v>
      </c>
      <c r="BE1245" s="189">
        <v>1</v>
      </c>
      <c r="BF1245" s="189">
        <v>0</v>
      </c>
      <c r="BG1245" s="189">
        <v>0</v>
      </c>
      <c r="BH1245" s="189">
        <v>0</v>
      </c>
      <c r="BI1245" s="189">
        <v>0</v>
      </c>
    </row>
    <row r="1246" spans="1:61" customFormat="1" ht="15">
      <c r="A1246" s="99" t="s">
        <v>1125</v>
      </c>
      <c r="B1246" s="111" t="s">
        <v>4076</v>
      </c>
      <c r="C1246" s="243" t="s">
        <v>1126</v>
      </c>
      <c r="D1246" s="243" t="s">
        <v>4162</v>
      </c>
      <c r="E1246" s="247">
        <v>1</v>
      </c>
      <c r="F1246" s="25" t="s">
        <v>74</v>
      </c>
      <c r="G1246" s="26"/>
      <c r="H1246" s="27"/>
      <c r="I1246" s="27"/>
      <c r="J1246" s="29">
        <v>1</v>
      </c>
      <c r="K1246" s="30">
        <v>1628</v>
      </c>
      <c r="L1246" s="28">
        <v>1634</v>
      </c>
      <c r="M1246" s="240" t="str">
        <f>CONCATENATE(LEFT(K1246,3),"0")</f>
        <v>1620</v>
      </c>
      <c r="N1246" s="240" t="str">
        <f>CONCATENATE(LEFT(L1246,3),"0")</f>
        <v>1630</v>
      </c>
      <c r="O1246" s="30">
        <f>L1246-K1246+1</f>
        <v>7</v>
      </c>
      <c r="P1246" s="27">
        <v>0</v>
      </c>
      <c r="Q1246" s="27">
        <v>0</v>
      </c>
      <c r="R1246" s="28"/>
      <c r="S1246" s="28"/>
      <c r="T1246" s="35" t="s">
        <v>103</v>
      </c>
      <c r="U1246" s="104">
        <v>51.0167</v>
      </c>
      <c r="V1246" s="124">
        <v>4.4667000000000003</v>
      </c>
      <c r="W1246" s="32">
        <v>0</v>
      </c>
      <c r="X1246" s="33">
        <v>0</v>
      </c>
      <c r="Y1246" s="127">
        <v>0</v>
      </c>
      <c r="Z1246" s="133"/>
      <c r="AA1246" s="35"/>
      <c r="AB1246" s="35"/>
      <c r="AC1246" s="35"/>
      <c r="AD1246" s="35"/>
      <c r="AE1246" s="35"/>
      <c r="AF1246" s="35"/>
      <c r="AG1246" s="35"/>
      <c r="AH1246" s="35"/>
      <c r="AI1246" s="35"/>
      <c r="AJ1246" s="35"/>
      <c r="AK1246" s="35"/>
      <c r="AL1246" s="35"/>
      <c r="AM1246" s="35"/>
      <c r="AN1246" s="127"/>
      <c r="AO1246" s="38"/>
      <c r="AP1246" s="39"/>
      <c r="AQ1246" s="39"/>
      <c r="AR1246" s="39"/>
      <c r="AS1246" s="49"/>
      <c r="AT1246" s="253"/>
      <c r="AU1246" s="253"/>
      <c r="AV1246" s="26"/>
      <c r="AW1246" s="26"/>
      <c r="AX1246" s="253" t="s">
        <v>40</v>
      </c>
      <c r="AY1246" s="26">
        <v>1</v>
      </c>
      <c r="AZ1246" s="197">
        <f>IF(AND(K1246&lt;=1570,L1246&gt;=1540),1,0)</f>
        <v>0</v>
      </c>
      <c r="BA1246" s="197">
        <f>IF(AND(K1246&lt;=1608,L1246&gt;=1571),1,0)</f>
        <v>0</v>
      </c>
      <c r="BB1246" s="197">
        <f>IF(AND(K1246&lt;=1621,L1246&gt;=1609),1,0)</f>
        <v>0</v>
      </c>
      <c r="BC1246" s="197">
        <f>IF(AND(K1246&lt;=1648,L1246&gt;=1622),1,0)</f>
        <v>1</v>
      </c>
      <c r="BD1246" s="197">
        <f>IF(AND(K1246&lt;=1680,L1246&gt;=1649),1,0)</f>
        <v>0</v>
      </c>
      <c r="BE1246" s="189">
        <v>0</v>
      </c>
      <c r="BF1246" s="189">
        <v>0</v>
      </c>
      <c r="BG1246" s="189">
        <v>0</v>
      </c>
      <c r="BH1246" s="189">
        <v>0</v>
      </c>
      <c r="BI1246" s="189">
        <v>0</v>
      </c>
    </row>
    <row r="1247" spans="1:61" customFormat="1" ht="15">
      <c r="A1247" s="99" t="s">
        <v>1127</v>
      </c>
      <c r="B1247" s="111" t="s">
        <v>4077</v>
      </c>
      <c r="C1247" s="243" t="s">
        <v>1128</v>
      </c>
      <c r="D1247" s="243" t="s">
        <v>4162</v>
      </c>
      <c r="E1247" s="247"/>
      <c r="F1247" s="25" t="s">
        <v>43</v>
      </c>
      <c r="G1247" s="26"/>
      <c r="H1247" s="27"/>
      <c r="I1247" s="27"/>
      <c r="J1247" s="29">
        <v>0</v>
      </c>
      <c r="K1247" s="190">
        <f>R1247+18</f>
        <v>1610</v>
      </c>
      <c r="L1247" s="28">
        <v>1616</v>
      </c>
      <c r="M1247" s="240" t="str">
        <f>CONCATENATE(LEFT(K1247,3),"0")</f>
        <v>1610</v>
      </c>
      <c r="N1247" s="240" t="str">
        <f>CONCATENATE(LEFT(L1247,3),"0")</f>
        <v>1610</v>
      </c>
      <c r="O1247" s="30">
        <f>L1247-K1247+1</f>
        <v>7</v>
      </c>
      <c r="P1247" s="27">
        <v>0</v>
      </c>
      <c r="Q1247" s="27">
        <v>0</v>
      </c>
      <c r="R1247" s="28">
        <v>1592</v>
      </c>
      <c r="S1247" s="28">
        <v>1651</v>
      </c>
      <c r="T1247" s="35" t="s">
        <v>103</v>
      </c>
      <c r="U1247" s="104">
        <v>51.0167</v>
      </c>
      <c r="V1247" s="124">
        <v>4.4667000000000003</v>
      </c>
      <c r="W1247" s="32">
        <v>1</v>
      </c>
      <c r="X1247" s="33">
        <v>1</v>
      </c>
      <c r="Y1247" s="127">
        <v>0</v>
      </c>
      <c r="Z1247" s="133" t="str">
        <f>CONCATENATE(LEFT(AA1247,3),"0")</f>
        <v>1610</v>
      </c>
      <c r="AA1247" s="35">
        <v>1616</v>
      </c>
      <c r="AB1247" s="35">
        <v>1651</v>
      </c>
      <c r="AC1247" s="35" t="s">
        <v>60</v>
      </c>
      <c r="AD1247" s="35"/>
      <c r="AE1247" s="35"/>
      <c r="AF1247" s="35"/>
      <c r="AG1247" s="35"/>
      <c r="AH1247" s="35"/>
      <c r="AI1247" s="35"/>
      <c r="AJ1247" s="35"/>
      <c r="AK1247" s="35"/>
      <c r="AL1247" s="35"/>
      <c r="AM1247" s="35"/>
      <c r="AN1247" s="252" t="str">
        <f>AC1247</f>
        <v>Brussels</v>
      </c>
      <c r="AO1247" s="38"/>
      <c r="AP1247" s="39"/>
      <c r="AQ1247" s="39"/>
      <c r="AR1247" s="39"/>
      <c r="AS1247" s="49"/>
      <c r="AT1247" s="253"/>
      <c r="AU1247" s="253"/>
      <c r="AV1247" s="26"/>
      <c r="AW1247" s="26"/>
      <c r="AX1247" s="253" t="s">
        <v>1129</v>
      </c>
      <c r="AY1247" s="26">
        <v>1</v>
      </c>
      <c r="AZ1247" s="197">
        <f>IF(AND(K1247&lt;=1570,L1247&gt;=1540),1,0)</f>
        <v>0</v>
      </c>
      <c r="BA1247" s="197">
        <f>IF(AND(K1247&lt;=1608,L1247&gt;=1571),1,0)</f>
        <v>0</v>
      </c>
      <c r="BB1247" s="197">
        <f>IF(AND(K1247&lt;=1621,L1247&gt;=1609),1,0)</f>
        <v>1</v>
      </c>
      <c r="BC1247" s="197">
        <f>IF(AND(K1247&lt;=1648,L1247&gt;=1622),1,0)</f>
        <v>0</v>
      </c>
      <c r="BD1247" s="197">
        <f>IF(AND(K1247&lt;=1680,L1247&gt;=1649),1,0)</f>
        <v>0</v>
      </c>
      <c r="BE1247" s="189">
        <v>0</v>
      </c>
      <c r="BF1247" s="189">
        <v>0</v>
      </c>
      <c r="BG1247" s="189">
        <v>1</v>
      </c>
      <c r="BH1247" s="189">
        <v>0</v>
      </c>
      <c r="BI1247" s="189">
        <v>0</v>
      </c>
    </row>
    <row r="1248" spans="1:61" customFormat="1" ht="15">
      <c r="A1248" s="258" t="s">
        <v>1130</v>
      </c>
      <c r="B1248" s="111" t="s">
        <v>4077</v>
      </c>
      <c r="C1248" s="243" t="s">
        <v>1131</v>
      </c>
      <c r="D1248" s="243" t="s">
        <v>4162</v>
      </c>
      <c r="E1248" s="247">
        <v>2</v>
      </c>
      <c r="F1248" s="25" t="s">
        <v>43</v>
      </c>
      <c r="G1248" s="60"/>
      <c r="H1248" s="89"/>
      <c r="I1248" s="89"/>
      <c r="J1248" s="29">
        <v>1</v>
      </c>
      <c r="K1248" s="86">
        <v>1615</v>
      </c>
      <c r="L1248" s="28">
        <v>1625</v>
      </c>
      <c r="M1248" s="240" t="str">
        <f>CONCATENATE(LEFT(K1248,3),"0")</f>
        <v>1610</v>
      </c>
      <c r="N1248" s="240" t="str">
        <f>CONCATENATE(LEFT(L1248,3),"0")</f>
        <v>1620</v>
      </c>
      <c r="O1248" s="30">
        <f>L1248-K1248+1</f>
        <v>11</v>
      </c>
      <c r="P1248" s="27">
        <v>1</v>
      </c>
      <c r="Q1248" s="27">
        <v>0</v>
      </c>
      <c r="R1248" s="86"/>
      <c r="S1248" s="28"/>
      <c r="T1248" s="35" t="s">
        <v>103</v>
      </c>
      <c r="U1248" s="104">
        <v>51.0167</v>
      </c>
      <c r="V1248" s="124">
        <v>4.4667000000000003</v>
      </c>
      <c r="W1248" s="32">
        <v>0</v>
      </c>
      <c r="X1248" s="33">
        <v>0</v>
      </c>
      <c r="Y1248" s="127">
        <v>0</v>
      </c>
      <c r="Z1248" s="133"/>
      <c r="AA1248" s="35"/>
      <c r="AB1248" s="91"/>
      <c r="AC1248" s="91"/>
      <c r="AD1248" s="35"/>
      <c r="AE1248" s="91"/>
      <c r="AF1248" s="35"/>
      <c r="AG1248" s="35"/>
      <c r="AH1248" s="91"/>
      <c r="AI1248" s="35"/>
      <c r="AJ1248" s="35"/>
      <c r="AK1248" s="91"/>
      <c r="AL1248" s="35"/>
      <c r="AM1248" s="35"/>
      <c r="AN1248" s="127"/>
      <c r="AO1248" s="92"/>
      <c r="AP1248" s="39"/>
      <c r="AQ1248" s="39"/>
      <c r="AR1248" s="39"/>
      <c r="AS1248" s="39"/>
      <c r="AT1248" s="253"/>
      <c r="AU1248" s="253"/>
      <c r="AV1248" s="26"/>
      <c r="AW1248" s="26"/>
      <c r="AX1248" s="253" t="s">
        <v>40</v>
      </c>
      <c r="AY1248" s="26">
        <v>1</v>
      </c>
      <c r="AZ1248" s="197">
        <f>IF(AND(K1248&lt;=1570,L1248&gt;=1540),1,0)</f>
        <v>0</v>
      </c>
      <c r="BA1248" s="197">
        <f>IF(AND(K1248&lt;=1608,L1248&gt;=1571),1,0)</f>
        <v>0</v>
      </c>
      <c r="BB1248" s="197">
        <f>IF(AND(K1248&lt;=1621,L1248&gt;=1609),1,0)</f>
        <v>1</v>
      </c>
      <c r="BC1248" s="197">
        <f>IF(AND(K1248&lt;=1648,L1248&gt;=1622),1,0)</f>
        <v>1</v>
      </c>
      <c r="BD1248" s="197">
        <f>IF(AND(K1248&lt;=1680,L1248&gt;=1649),1,0)</f>
        <v>0</v>
      </c>
      <c r="BE1248" s="189">
        <v>0</v>
      </c>
      <c r="BF1248" s="189">
        <v>0</v>
      </c>
      <c r="BG1248" s="189">
        <v>0</v>
      </c>
      <c r="BH1248" s="189">
        <v>0</v>
      </c>
      <c r="BI1248" s="189">
        <v>0</v>
      </c>
    </row>
    <row r="1249" spans="1:61" customFormat="1" ht="15">
      <c r="A1249" s="99" t="s">
        <v>1132</v>
      </c>
      <c r="B1249" s="111" t="s">
        <v>4078</v>
      </c>
      <c r="C1249" s="243" t="s">
        <v>1133</v>
      </c>
      <c r="D1249" s="243" t="s">
        <v>4162</v>
      </c>
      <c r="E1249" s="247">
        <v>1</v>
      </c>
      <c r="F1249" s="25" t="s">
        <v>43</v>
      </c>
      <c r="G1249" s="26"/>
      <c r="H1249" s="27"/>
      <c r="I1249" s="27"/>
      <c r="J1249" s="29">
        <v>1</v>
      </c>
      <c r="K1249" s="30">
        <v>1612</v>
      </c>
      <c r="L1249" s="28">
        <v>1618</v>
      </c>
      <c r="M1249" s="240" t="str">
        <f>CONCATENATE(LEFT(K1249,3),"0")</f>
        <v>1610</v>
      </c>
      <c r="N1249" s="240" t="str">
        <f>CONCATENATE(LEFT(L1249,3),"0")</f>
        <v>1610</v>
      </c>
      <c r="O1249" s="30">
        <f>L1249-K1249+1</f>
        <v>7</v>
      </c>
      <c r="P1249" s="27">
        <v>0</v>
      </c>
      <c r="Q1249" s="27">
        <v>0</v>
      </c>
      <c r="R1249" s="28"/>
      <c r="S1249" s="28"/>
      <c r="T1249" s="35" t="s">
        <v>103</v>
      </c>
      <c r="U1249" s="104">
        <v>51.0167</v>
      </c>
      <c r="V1249" s="124">
        <v>4.4667000000000003</v>
      </c>
      <c r="W1249" s="32">
        <v>0</v>
      </c>
      <c r="X1249" s="33">
        <v>0</v>
      </c>
      <c r="Y1249" s="127">
        <v>0</v>
      </c>
      <c r="Z1249" s="133"/>
      <c r="AA1249" s="35"/>
      <c r="AB1249" s="35"/>
      <c r="AC1249" s="35"/>
      <c r="AD1249" s="35"/>
      <c r="AE1249" s="35"/>
      <c r="AF1249" s="35"/>
      <c r="AG1249" s="35"/>
      <c r="AH1249" s="35"/>
      <c r="AI1249" s="35"/>
      <c r="AJ1249" s="35"/>
      <c r="AK1249" s="35"/>
      <c r="AL1249" s="35"/>
      <c r="AM1249" s="35"/>
      <c r="AN1249" s="127"/>
      <c r="AO1249" s="38"/>
      <c r="AP1249" s="39"/>
      <c r="AQ1249" s="39"/>
      <c r="AR1249" s="39"/>
      <c r="AS1249" s="49"/>
      <c r="AT1249" s="253"/>
      <c r="AU1249" s="253"/>
      <c r="AV1249" s="26"/>
      <c r="AW1249" s="26"/>
      <c r="AX1249" s="253" t="s">
        <v>40</v>
      </c>
      <c r="AY1249" s="26">
        <v>1</v>
      </c>
      <c r="AZ1249" s="197">
        <f>IF(AND(K1249&lt;=1570,L1249&gt;=1540),1,0)</f>
        <v>0</v>
      </c>
      <c r="BA1249" s="197">
        <f>IF(AND(K1249&lt;=1608,L1249&gt;=1571),1,0)</f>
        <v>0</v>
      </c>
      <c r="BB1249" s="197">
        <f>IF(AND(K1249&lt;=1621,L1249&gt;=1609),1,0)</f>
        <v>1</v>
      </c>
      <c r="BC1249" s="197">
        <f>IF(AND(K1249&lt;=1648,L1249&gt;=1622),1,0)</f>
        <v>0</v>
      </c>
      <c r="BD1249" s="197">
        <f>IF(AND(K1249&lt;=1680,L1249&gt;=1649),1,0)</f>
        <v>0</v>
      </c>
      <c r="BE1249" s="189">
        <v>0</v>
      </c>
      <c r="BF1249" s="189">
        <v>0</v>
      </c>
      <c r="BG1249" s="189">
        <v>0</v>
      </c>
      <c r="BH1249" s="189">
        <v>0</v>
      </c>
      <c r="BI1249" s="189">
        <v>0</v>
      </c>
    </row>
    <row r="1250" spans="1:61" customFormat="1" ht="15">
      <c r="A1250" s="258" t="s">
        <v>1134</v>
      </c>
      <c r="B1250" s="111" t="s">
        <v>2895</v>
      </c>
      <c r="C1250" s="243" t="s">
        <v>1135</v>
      </c>
      <c r="D1250" s="243" t="s">
        <v>4162</v>
      </c>
      <c r="E1250" s="247">
        <v>3</v>
      </c>
      <c r="F1250" s="25" t="s">
        <v>43</v>
      </c>
      <c r="G1250" s="26"/>
      <c r="H1250" s="27"/>
      <c r="I1250" s="27"/>
      <c r="J1250" s="29">
        <v>1</v>
      </c>
      <c r="K1250" s="30">
        <v>1547</v>
      </c>
      <c r="L1250" s="28">
        <v>1566</v>
      </c>
      <c r="M1250" s="240" t="str">
        <f>CONCATENATE(LEFT(K1250,3),"0")</f>
        <v>1540</v>
      </c>
      <c r="N1250" s="240" t="str">
        <f>CONCATENATE(LEFT(L1250,3),"0")</f>
        <v>1560</v>
      </c>
      <c r="O1250" s="30">
        <f>L1250-K1250+1</f>
        <v>20</v>
      </c>
      <c r="P1250" s="27">
        <v>0</v>
      </c>
      <c r="Q1250" s="27">
        <v>0</v>
      </c>
      <c r="R1250" s="28"/>
      <c r="S1250" s="28"/>
      <c r="T1250" s="35" t="s">
        <v>103</v>
      </c>
      <c r="U1250" s="104">
        <v>51.0167</v>
      </c>
      <c r="V1250" s="124">
        <v>4.4667000000000003</v>
      </c>
      <c r="W1250" s="32">
        <v>0</v>
      </c>
      <c r="X1250" s="33">
        <v>0</v>
      </c>
      <c r="Y1250" s="127">
        <v>0</v>
      </c>
      <c r="Z1250" s="133"/>
      <c r="AA1250" s="35"/>
      <c r="AB1250" s="35"/>
      <c r="AC1250" s="35"/>
      <c r="AD1250" s="35"/>
      <c r="AE1250" s="35"/>
      <c r="AF1250" s="35"/>
      <c r="AG1250" s="35"/>
      <c r="AH1250" s="35"/>
      <c r="AI1250" s="35"/>
      <c r="AJ1250" s="35"/>
      <c r="AK1250" s="35"/>
      <c r="AL1250" s="35"/>
      <c r="AM1250" s="35"/>
      <c r="AN1250" s="127"/>
      <c r="AO1250" s="38"/>
      <c r="AP1250" s="39"/>
      <c r="AQ1250" s="39"/>
      <c r="AR1250" s="39"/>
      <c r="AS1250" s="49"/>
      <c r="AT1250" s="253"/>
      <c r="AU1250" s="253"/>
      <c r="AV1250" s="26"/>
      <c r="AW1250" s="26"/>
      <c r="AX1250" s="253" t="s">
        <v>1136</v>
      </c>
      <c r="AY1250" s="26">
        <v>1</v>
      </c>
      <c r="AZ1250" s="197">
        <f>IF(AND(K1250&lt;=1570,L1250&gt;=1540),1,0)</f>
        <v>1</v>
      </c>
      <c r="BA1250" s="197">
        <f>IF(AND(K1250&lt;=1608,L1250&gt;=1571),1,0)</f>
        <v>0</v>
      </c>
      <c r="BB1250" s="197">
        <f>IF(AND(K1250&lt;=1621,L1250&gt;=1609),1,0)</f>
        <v>0</v>
      </c>
      <c r="BC1250" s="197">
        <f>IF(AND(K1250&lt;=1648,L1250&gt;=1622),1,0)</f>
        <v>0</v>
      </c>
      <c r="BD1250" s="197">
        <f>IF(AND(K1250&lt;=1680,L1250&gt;=1649),1,0)</f>
        <v>0</v>
      </c>
      <c r="BE1250" s="189">
        <v>0</v>
      </c>
      <c r="BF1250" s="189">
        <v>0</v>
      </c>
      <c r="BG1250" s="189">
        <v>0</v>
      </c>
      <c r="BH1250" s="189">
        <v>0</v>
      </c>
      <c r="BI1250" s="189">
        <v>0</v>
      </c>
    </row>
    <row r="1251" spans="1:61" customFormat="1" ht="15">
      <c r="A1251" s="258" t="s">
        <v>1137</v>
      </c>
      <c r="B1251" s="111" t="s">
        <v>2895</v>
      </c>
      <c r="C1251" s="243" t="s">
        <v>1138</v>
      </c>
      <c r="D1251" s="243" t="s">
        <v>4162</v>
      </c>
      <c r="E1251" s="247"/>
      <c r="F1251" s="25" t="s">
        <v>74</v>
      </c>
      <c r="G1251" s="60"/>
      <c r="H1251" s="89"/>
      <c r="I1251" s="89"/>
      <c r="J1251" s="29">
        <v>0</v>
      </c>
      <c r="K1251" s="190">
        <f>R1251+18</f>
        <v>1586</v>
      </c>
      <c r="L1251" s="28">
        <v>1606</v>
      </c>
      <c r="M1251" s="240" t="str">
        <f>CONCATENATE(LEFT(K1251,3),"0")</f>
        <v>1580</v>
      </c>
      <c r="N1251" s="240" t="str">
        <f>CONCATENATE(LEFT(L1251,3),"0")</f>
        <v>1600</v>
      </c>
      <c r="O1251" s="30">
        <f>L1251-K1251+1</f>
        <v>21</v>
      </c>
      <c r="P1251" s="27">
        <v>0</v>
      </c>
      <c r="Q1251" s="27">
        <v>0</v>
      </c>
      <c r="R1251" s="86">
        <v>1568</v>
      </c>
      <c r="S1251" s="28">
        <v>1629</v>
      </c>
      <c r="T1251" s="35" t="s">
        <v>103</v>
      </c>
      <c r="U1251" s="104">
        <v>51.0167</v>
      </c>
      <c r="V1251" s="124">
        <v>4.4667000000000003</v>
      </c>
      <c r="W1251" s="32">
        <v>1</v>
      </c>
      <c r="X1251" s="33">
        <v>1</v>
      </c>
      <c r="Y1251" s="127">
        <v>0</v>
      </c>
      <c r="Z1251" s="133" t="str">
        <f>CONCATENATE(LEFT(AA1251,3),"0")</f>
        <v>1600</v>
      </c>
      <c r="AA1251" s="35">
        <v>1606</v>
      </c>
      <c r="AB1251" s="91"/>
      <c r="AC1251" s="91" t="s">
        <v>51</v>
      </c>
      <c r="AD1251" s="35">
        <v>1621</v>
      </c>
      <c r="AE1251" s="91"/>
      <c r="AF1251" s="35"/>
      <c r="AG1251" s="35"/>
      <c r="AH1251" s="91"/>
      <c r="AI1251" s="35"/>
      <c r="AJ1251" s="35"/>
      <c r="AK1251" s="91"/>
      <c r="AL1251" s="35"/>
      <c r="AM1251" s="35"/>
      <c r="AN1251" s="252" t="str">
        <f>AC1251</f>
        <v>Amsterdam</v>
      </c>
      <c r="AO1251" s="92"/>
      <c r="AP1251" s="39"/>
      <c r="AQ1251" s="39"/>
      <c r="AR1251" s="39"/>
      <c r="AS1251" s="39"/>
      <c r="AT1251" s="26" t="s">
        <v>88</v>
      </c>
      <c r="AU1251" s="26" t="s">
        <v>1139</v>
      </c>
      <c r="AV1251" s="26"/>
      <c r="AW1251" s="26"/>
      <c r="AX1251" s="253" t="s">
        <v>55</v>
      </c>
      <c r="AY1251" s="26">
        <v>1</v>
      </c>
      <c r="AZ1251" s="197">
        <f>IF(AND(K1251&lt;=1570,L1251&gt;=1540),1,0)</f>
        <v>0</v>
      </c>
      <c r="BA1251" s="197">
        <f>IF(AND(K1251&lt;=1608,L1251&gt;=1571),1,0)</f>
        <v>1</v>
      </c>
      <c r="BB1251" s="197">
        <f>IF(AND(K1251&lt;=1621,L1251&gt;=1609),1,0)</f>
        <v>0</v>
      </c>
      <c r="BC1251" s="197">
        <f>IF(AND(K1251&lt;=1648,L1251&gt;=1622),1,0)</f>
        <v>0</v>
      </c>
      <c r="BD1251" s="197">
        <f>IF(AND(K1251&lt;=1680,L1251&gt;=1649),1,0)</f>
        <v>0</v>
      </c>
      <c r="BE1251" s="189">
        <v>0</v>
      </c>
      <c r="BF1251" s="189">
        <v>1</v>
      </c>
      <c r="BG1251" s="189">
        <v>0</v>
      </c>
      <c r="BH1251" s="189">
        <v>0</v>
      </c>
      <c r="BI1251" s="189">
        <v>0</v>
      </c>
    </row>
    <row r="1252" spans="1:61" customFormat="1" ht="15">
      <c r="A1252" s="258" t="s">
        <v>1139</v>
      </c>
      <c r="B1252" s="111" t="s">
        <v>2895</v>
      </c>
      <c r="C1252" s="243" t="s">
        <v>1140</v>
      </c>
      <c r="D1252" s="243" t="s">
        <v>4162</v>
      </c>
      <c r="E1252" s="247"/>
      <c r="F1252" s="25" t="s">
        <v>74</v>
      </c>
      <c r="G1252" s="60"/>
      <c r="H1252" s="89"/>
      <c r="I1252" s="89"/>
      <c r="J1252" s="29">
        <v>0</v>
      </c>
      <c r="K1252" s="190">
        <f>R1252+18</f>
        <v>1590</v>
      </c>
      <c r="L1252" s="28">
        <v>1595</v>
      </c>
      <c r="M1252" s="240" t="str">
        <f>CONCATENATE(LEFT(K1252,3),"0")</f>
        <v>1590</v>
      </c>
      <c r="N1252" s="240" t="str">
        <f>CONCATENATE(LEFT(L1252,3),"0")</f>
        <v>1590</v>
      </c>
      <c r="O1252" s="30">
        <f>L1252-K1252+1</f>
        <v>6</v>
      </c>
      <c r="P1252" s="27">
        <v>0</v>
      </c>
      <c r="Q1252" s="27">
        <v>0</v>
      </c>
      <c r="R1252" s="86">
        <v>1572</v>
      </c>
      <c r="S1252" s="28">
        <v>1612</v>
      </c>
      <c r="T1252" s="35" t="s">
        <v>103</v>
      </c>
      <c r="U1252" s="104">
        <v>51.0167</v>
      </c>
      <c r="V1252" s="124">
        <v>4.4667000000000003</v>
      </c>
      <c r="W1252" s="32">
        <v>1</v>
      </c>
      <c r="X1252" s="33">
        <v>1</v>
      </c>
      <c r="Y1252" s="127">
        <v>0</v>
      </c>
      <c r="Z1252" s="133" t="str">
        <f>CONCATENATE(LEFT(AA1252,3),"0")</f>
        <v>1590</v>
      </c>
      <c r="AA1252" s="35">
        <v>1595</v>
      </c>
      <c r="AB1252" s="91"/>
      <c r="AC1252" s="91" t="s">
        <v>51</v>
      </c>
      <c r="AD1252" s="35">
        <v>1612</v>
      </c>
      <c r="AE1252" s="91"/>
      <c r="AF1252" s="35"/>
      <c r="AG1252" s="35"/>
      <c r="AH1252" s="91"/>
      <c r="AI1252" s="35"/>
      <c r="AJ1252" s="35"/>
      <c r="AK1252" s="91"/>
      <c r="AL1252" s="35"/>
      <c r="AM1252" s="35"/>
      <c r="AN1252" s="252" t="str">
        <f>AC1252</f>
        <v>Amsterdam</v>
      </c>
      <c r="AO1252" s="92"/>
      <c r="AP1252" s="39"/>
      <c r="AQ1252" s="39"/>
      <c r="AR1252" s="39"/>
      <c r="AS1252" s="39"/>
      <c r="AT1252" s="26" t="s">
        <v>88</v>
      </c>
      <c r="AU1252" s="26" t="s">
        <v>1139</v>
      </c>
      <c r="AV1252" s="26"/>
      <c r="AW1252" s="26"/>
      <c r="AX1252" s="253" t="s">
        <v>55</v>
      </c>
      <c r="AY1252" s="26">
        <v>1</v>
      </c>
      <c r="AZ1252" s="197">
        <f>IF(AND(K1252&lt;=1570,L1252&gt;=1540),1,0)</f>
        <v>0</v>
      </c>
      <c r="BA1252" s="197">
        <f>IF(AND(K1252&lt;=1608,L1252&gt;=1571),1,0)</f>
        <v>1</v>
      </c>
      <c r="BB1252" s="197">
        <f>IF(AND(K1252&lt;=1621,L1252&gt;=1609),1,0)</f>
        <v>0</v>
      </c>
      <c r="BC1252" s="197">
        <f>IF(AND(K1252&lt;=1648,L1252&gt;=1622),1,0)</f>
        <v>0</v>
      </c>
      <c r="BD1252" s="197">
        <f>IF(AND(K1252&lt;=1680,L1252&gt;=1649),1,0)</f>
        <v>0</v>
      </c>
      <c r="BE1252" s="189">
        <v>0</v>
      </c>
      <c r="BF1252" s="189">
        <v>1</v>
      </c>
      <c r="BG1252" s="189">
        <v>0</v>
      </c>
      <c r="BH1252" s="189">
        <v>0</v>
      </c>
      <c r="BI1252" s="189">
        <v>0</v>
      </c>
    </row>
    <row r="1253" spans="1:61" customFormat="1" ht="15">
      <c r="A1253" s="258" t="s">
        <v>1141</v>
      </c>
      <c r="B1253" s="111" t="s">
        <v>2895</v>
      </c>
      <c r="C1253" s="243" t="s">
        <v>1142</v>
      </c>
      <c r="D1253" s="243" t="s">
        <v>4162</v>
      </c>
      <c r="E1253" s="247"/>
      <c r="F1253" s="25" t="s">
        <v>74</v>
      </c>
      <c r="G1253" s="60"/>
      <c r="H1253" s="89"/>
      <c r="I1253" s="89"/>
      <c r="J1253" s="29">
        <v>0</v>
      </c>
      <c r="K1253" s="86">
        <v>1568</v>
      </c>
      <c r="L1253" s="28">
        <v>1576</v>
      </c>
      <c r="M1253" s="240" t="str">
        <f>CONCATENATE(LEFT(K1253,3),"0")</f>
        <v>1560</v>
      </c>
      <c r="N1253" s="240" t="str">
        <f>CONCATENATE(LEFT(L1253,3),"0")</f>
        <v>1570</v>
      </c>
      <c r="O1253" s="30">
        <f>L1253-K1253+1</f>
        <v>9</v>
      </c>
      <c r="P1253" s="27">
        <v>0</v>
      </c>
      <c r="Q1253" s="27">
        <v>0</v>
      </c>
      <c r="R1253" s="86">
        <v>1545</v>
      </c>
      <c r="S1253" s="28">
        <v>1609</v>
      </c>
      <c r="T1253" s="35" t="s">
        <v>103</v>
      </c>
      <c r="U1253" s="104">
        <v>51.0167</v>
      </c>
      <c r="V1253" s="124">
        <v>4.4667000000000003</v>
      </c>
      <c r="W1253" s="32">
        <v>1</v>
      </c>
      <c r="X1253" s="33">
        <v>1</v>
      </c>
      <c r="Y1253" s="127">
        <v>0</v>
      </c>
      <c r="Z1253" s="133" t="str">
        <f>CONCATENATE(LEFT(AA1253,3),"0")</f>
        <v>1570</v>
      </c>
      <c r="AA1253" s="35">
        <v>1576</v>
      </c>
      <c r="AB1253" s="91"/>
      <c r="AC1253" s="91" t="s">
        <v>247</v>
      </c>
      <c r="AD1253" s="35">
        <v>1580</v>
      </c>
      <c r="AE1253" s="91"/>
      <c r="AF1253" s="35" t="s">
        <v>51</v>
      </c>
      <c r="AG1253" s="35"/>
      <c r="AH1253" s="91"/>
      <c r="AI1253" s="35"/>
      <c r="AJ1253" s="35"/>
      <c r="AK1253" s="91"/>
      <c r="AL1253" s="35"/>
      <c r="AM1253" s="35"/>
      <c r="AN1253" s="252" t="str">
        <f>AF1253</f>
        <v>Amsterdam</v>
      </c>
      <c r="AO1253" s="92"/>
      <c r="AP1253" s="39"/>
      <c r="AQ1253" s="39"/>
      <c r="AR1253" s="39"/>
      <c r="AS1253" s="39"/>
      <c r="AT1253" s="26" t="s">
        <v>104</v>
      </c>
      <c r="AU1253" s="26" t="s">
        <v>1137</v>
      </c>
      <c r="AV1253" s="26" t="s">
        <v>104</v>
      </c>
      <c r="AW1253" s="26" t="s">
        <v>1139</v>
      </c>
      <c r="AX1253" s="253" t="s">
        <v>55</v>
      </c>
      <c r="AY1253" s="26">
        <v>1</v>
      </c>
      <c r="AZ1253" s="197">
        <f>IF(AND(K1253&lt;=1570,L1253&gt;=1540),1,0)</f>
        <v>1</v>
      </c>
      <c r="BA1253" s="197">
        <f>IF(AND(K1253&lt;=1608,L1253&gt;=1571),1,0)</f>
        <v>1</v>
      </c>
      <c r="BB1253" s="197">
        <f>IF(AND(K1253&lt;=1621,L1253&gt;=1609),1,0)</f>
        <v>0</v>
      </c>
      <c r="BC1253" s="197">
        <f>IF(AND(K1253&lt;=1648,L1253&gt;=1622),1,0)</f>
        <v>0</v>
      </c>
      <c r="BD1253" s="197">
        <f>IF(AND(K1253&lt;=1680,L1253&gt;=1649),1,0)</f>
        <v>0</v>
      </c>
      <c r="BE1253" s="189">
        <v>0</v>
      </c>
      <c r="BF1253" s="189">
        <v>1</v>
      </c>
      <c r="BG1253" s="189">
        <v>0</v>
      </c>
      <c r="BH1253" s="189">
        <v>0</v>
      </c>
      <c r="BI1253" s="189">
        <v>0</v>
      </c>
    </row>
    <row r="1254" spans="1:61" customFormat="1" ht="15">
      <c r="A1254" s="99" t="s">
        <v>1143</v>
      </c>
      <c r="B1254" s="111" t="s">
        <v>2895</v>
      </c>
      <c r="C1254" s="243" t="s">
        <v>1144</v>
      </c>
      <c r="D1254" s="243" t="s">
        <v>4162</v>
      </c>
      <c r="E1254" s="247">
        <v>1</v>
      </c>
      <c r="F1254" s="25" t="s">
        <v>74</v>
      </c>
      <c r="G1254" s="26"/>
      <c r="H1254" s="27"/>
      <c r="I1254" s="27"/>
      <c r="J1254" s="29">
        <v>1</v>
      </c>
      <c r="K1254" s="30">
        <v>1561</v>
      </c>
      <c r="L1254" s="28">
        <v>1567</v>
      </c>
      <c r="M1254" s="240" t="str">
        <f>CONCATENATE(LEFT(K1254,3),"0")</f>
        <v>1560</v>
      </c>
      <c r="N1254" s="240" t="str">
        <f>CONCATENATE(LEFT(L1254,3),"0")</f>
        <v>1560</v>
      </c>
      <c r="O1254" s="30">
        <f>L1254-K1254+1</f>
        <v>7</v>
      </c>
      <c r="P1254" s="27">
        <v>0</v>
      </c>
      <c r="Q1254" s="27">
        <v>0</v>
      </c>
      <c r="R1254" s="28"/>
      <c r="S1254" s="28"/>
      <c r="T1254" s="35" t="s">
        <v>103</v>
      </c>
      <c r="U1254" s="104">
        <v>51.0167</v>
      </c>
      <c r="V1254" s="124">
        <v>4.4667000000000003</v>
      </c>
      <c r="W1254" s="32">
        <v>0</v>
      </c>
      <c r="X1254" s="33">
        <v>0</v>
      </c>
      <c r="Y1254" s="127">
        <v>0</v>
      </c>
      <c r="Z1254" s="133"/>
      <c r="AA1254" s="35"/>
      <c r="AB1254" s="35"/>
      <c r="AC1254" s="35"/>
      <c r="AD1254" s="35"/>
      <c r="AE1254" s="35"/>
      <c r="AF1254" s="35"/>
      <c r="AG1254" s="35"/>
      <c r="AH1254" s="35"/>
      <c r="AI1254" s="35"/>
      <c r="AJ1254" s="35"/>
      <c r="AK1254" s="35"/>
      <c r="AL1254" s="35"/>
      <c r="AM1254" s="35"/>
      <c r="AN1254" s="127"/>
      <c r="AO1254" s="38"/>
      <c r="AP1254" s="39"/>
      <c r="AQ1254" s="39"/>
      <c r="AR1254" s="39"/>
      <c r="AS1254" s="49"/>
      <c r="AT1254" s="253"/>
      <c r="AU1254" s="253"/>
      <c r="AV1254" s="26"/>
      <c r="AW1254" s="26"/>
      <c r="AX1254" s="253" t="s">
        <v>40</v>
      </c>
      <c r="AY1254" s="26">
        <v>1</v>
      </c>
      <c r="AZ1254" s="197">
        <f>IF(AND(K1254&lt;=1570,L1254&gt;=1540),1,0)</f>
        <v>1</v>
      </c>
      <c r="BA1254" s="197">
        <f>IF(AND(K1254&lt;=1608,L1254&gt;=1571),1,0)</f>
        <v>0</v>
      </c>
      <c r="BB1254" s="197">
        <f>IF(AND(K1254&lt;=1621,L1254&gt;=1609),1,0)</f>
        <v>0</v>
      </c>
      <c r="BC1254" s="197">
        <f>IF(AND(K1254&lt;=1648,L1254&gt;=1622),1,0)</f>
        <v>0</v>
      </c>
      <c r="BD1254" s="197">
        <f>IF(AND(K1254&lt;=1680,L1254&gt;=1649),1,0)</f>
        <v>0</v>
      </c>
      <c r="BE1254" s="189">
        <v>0</v>
      </c>
      <c r="BF1254" s="189">
        <v>0</v>
      </c>
      <c r="BG1254" s="189">
        <v>0</v>
      </c>
      <c r="BH1254" s="189">
        <v>0</v>
      </c>
      <c r="BI1254" s="189">
        <v>0</v>
      </c>
    </row>
    <row r="1255" spans="1:61" customFormat="1" ht="15">
      <c r="A1255" s="99" t="s">
        <v>1145</v>
      </c>
      <c r="B1255" s="111" t="s">
        <v>2895</v>
      </c>
      <c r="C1255" s="243" t="s">
        <v>1146</v>
      </c>
      <c r="D1255" s="243" t="s">
        <v>4162</v>
      </c>
      <c r="E1255" s="247">
        <v>1</v>
      </c>
      <c r="F1255" s="25" t="s">
        <v>39</v>
      </c>
      <c r="G1255" s="26"/>
      <c r="H1255" s="27"/>
      <c r="I1255" s="27"/>
      <c r="J1255" s="29">
        <v>1</v>
      </c>
      <c r="K1255" s="30">
        <v>1560</v>
      </c>
      <c r="L1255" s="28">
        <v>1566</v>
      </c>
      <c r="M1255" s="240" t="str">
        <f>CONCATENATE(LEFT(K1255,3),"0")</f>
        <v>1560</v>
      </c>
      <c r="N1255" s="240" t="str">
        <f>CONCATENATE(LEFT(L1255,3),"0")</f>
        <v>1560</v>
      </c>
      <c r="O1255" s="30">
        <f>L1255-K1255+1</f>
        <v>7</v>
      </c>
      <c r="P1255" s="27">
        <v>0</v>
      </c>
      <c r="Q1255" s="27">
        <v>0</v>
      </c>
      <c r="R1255" s="28"/>
      <c r="S1255" s="28"/>
      <c r="T1255" s="35" t="s">
        <v>103</v>
      </c>
      <c r="U1255" s="104">
        <v>51.0167</v>
      </c>
      <c r="V1255" s="124">
        <v>4.4667000000000003</v>
      </c>
      <c r="W1255" s="32">
        <v>0</v>
      </c>
      <c r="X1255" s="33">
        <v>0</v>
      </c>
      <c r="Y1255" s="127">
        <v>0</v>
      </c>
      <c r="Z1255" s="133"/>
      <c r="AA1255" s="35"/>
      <c r="AB1255" s="35"/>
      <c r="AC1255" s="35"/>
      <c r="AD1255" s="35"/>
      <c r="AE1255" s="35"/>
      <c r="AF1255" s="35"/>
      <c r="AG1255" s="35"/>
      <c r="AH1255" s="35"/>
      <c r="AI1255" s="35"/>
      <c r="AJ1255" s="35"/>
      <c r="AK1255" s="35"/>
      <c r="AL1255" s="35"/>
      <c r="AM1255" s="35"/>
      <c r="AN1255" s="127"/>
      <c r="AO1255" s="38"/>
      <c r="AP1255" s="39"/>
      <c r="AQ1255" s="39"/>
      <c r="AR1255" s="39"/>
      <c r="AS1255" s="49"/>
      <c r="AT1255" s="253"/>
      <c r="AU1255" s="253"/>
      <c r="AV1255" s="26"/>
      <c r="AW1255" s="26"/>
      <c r="AX1255" s="253" t="s">
        <v>40</v>
      </c>
      <c r="AY1255" s="26">
        <v>1</v>
      </c>
      <c r="AZ1255" s="197">
        <f>IF(AND(K1255&lt;=1570,L1255&gt;=1540),1,0)</f>
        <v>1</v>
      </c>
      <c r="BA1255" s="197">
        <f>IF(AND(K1255&lt;=1608,L1255&gt;=1571),1,0)</f>
        <v>0</v>
      </c>
      <c r="BB1255" s="197">
        <f>IF(AND(K1255&lt;=1621,L1255&gt;=1609),1,0)</f>
        <v>0</v>
      </c>
      <c r="BC1255" s="197">
        <f>IF(AND(K1255&lt;=1648,L1255&gt;=1622),1,0)</f>
        <v>0</v>
      </c>
      <c r="BD1255" s="197">
        <f>IF(AND(K1255&lt;=1680,L1255&gt;=1649),1,0)</f>
        <v>0</v>
      </c>
      <c r="BE1255" s="189">
        <v>0</v>
      </c>
      <c r="BF1255" s="189">
        <v>0</v>
      </c>
      <c r="BG1255" s="189">
        <v>0</v>
      </c>
      <c r="BH1255" s="189">
        <v>0</v>
      </c>
      <c r="BI1255" s="189">
        <v>0</v>
      </c>
    </row>
    <row r="1256" spans="1:61" customFormat="1" ht="15">
      <c r="A1256" s="258" t="s">
        <v>1147</v>
      </c>
      <c r="B1256" s="111" t="s">
        <v>2895</v>
      </c>
      <c r="C1256" s="243" t="s">
        <v>1148</v>
      </c>
      <c r="D1256" s="243" t="s">
        <v>4162</v>
      </c>
      <c r="E1256" s="247"/>
      <c r="F1256" s="25" t="s">
        <v>74</v>
      </c>
      <c r="G1256" s="60"/>
      <c r="H1256" s="89"/>
      <c r="I1256" s="89"/>
      <c r="J1256" s="29">
        <v>0</v>
      </c>
      <c r="K1256" s="86">
        <v>1572</v>
      </c>
      <c r="L1256" s="28">
        <v>1620</v>
      </c>
      <c r="M1256" s="240" t="str">
        <f>CONCATENATE(LEFT(K1256,3),"0")</f>
        <v>1570</v>
      </c>
      <c r="N1256" s="240" t="str">
        <f>CONCATENATE(LEFT(L1256,3),"0")</f>
        <v>1620</v>
      </c>
      <c r="O1256" s="30">
        <f>L1256-K1256+1</f>
        <v>49</v>
      </c>
      <c r="P1256" s="27">
        <v>1</v>
      </c>
      <c r="Q1256" s="27">
        <v>0</v>
      </c>
      <c r="R1256" s="86">
        <v>1550</v>
      </c>
      <c r="S1256" s="28">
        <v>1628</v>
      </c>
      <c r="T1256" s="35" t="s">
        <v>103</v>
      </c>
      <c r="U1256" s="104">
        <v>51.0167</v>
      </c>
      <c r="V1256" s="124">
        <v>4.4667000000000003</v>
      </c>
      <c r="W1256" s="32">
        <v>0</v>
      </c>
      <c r="X1256" s="33">
        <v>1</v>
      </c>
      <c r="Y1256" s="127">
        <v>0</v>
      </c>
      <c r="Z1256" s="133" t="str">
        <f>CONCATENATE(LEFT(AA1256,3),"0")</f>
        <v>1560</v>
      </c>
      <c r="AA1256" s="35">
        <v>1569</v>
      </c>
      <c r="AB1256" s="91"/>
      <c r="AC1256" s="91" t="s">
        <v>1149</v>
      </c>
      <c r="AD1256" s="35">
        <v>1584</v>
      </c>
      <c r="AE1256" s="91"/>
      <c r="AF1256" s="35" t="s">
        <v>49</v>
      </c>
      <c r="AG1256" s="35"/>
      <c r="AH1256" s="91"/>
      <c r="AI1256" s="35"/>
      <c r="AJ1256" s="35"/>
      <c r="AK1256" s="91"/>
      <c r="AL1256" s="35"/>
      <c r="AM1256" s="35"/>
      <c r="AN1256" s="252" t="str">
        <f>AF1256</f>
        <v>Danzig</v>
      </c>
      <c r="AO1256" s="92"/>
      <c r="AP1256" s="39"/>
      <c r="AQ1256" s="39"/>
      <c r="AR1256" s="39"/>
      <c r="AS1256" s="39"/>
      <c r="AT1256" s="253"/>
      <c r="AU1256" s="253"/>
      <c r="AV1256" s="26"/>
      <c r="AW1256" s="26"/>
      <c r="AX1256" s="253" t="s">
        <v>55</v>
      </c>
      <c r="AY1256" s="26">
        <v>1</v>
      </c>
      <c r="AZ1256" s="197">
        <f>IF(AND(K1256&lt;=1570,L1256&gt;=1540),1,0)</f>
        <v>0</v>
      </c>
      <c r="BA1256" s="197">
        <f>IF(AND(K1256&lt;=1608,L1256&gt;=1571),1,0)</f>
        <v>1</v>
      </c>
      <c r="BB1256" s="197">
        <f>IF(AND(K1256&lt;=1621,L1256&gt;=1609),1,0)</f>
        <v>1</v>
      </c>
      <c r="BC1256" s="197">
        <f>IF(AND(K1256&lt;=1648,L1256&gt;=1622),1,0)</f>
        <v>0</v>
      </c>
      <c r="BD1256" s="197">
        <f>IF(AND(K1256&lt;=1680,L1256&gt;=1649),1,0)</f>
        <v>0</v>
      </c>
      <c r="BE1256" s="189">
        <v>1</v>
      </c>
      <c r="BF1256" s="189">
        <v>0</v>
      </c>
      <c r="BG1256" s="189">
        <v>0</v>
      </c>
      <c r="BH1256" s="189">
        <v>0</v>
      </c>
      <c r="BI1256" s="189">
        <v>0</v>
      </c>
    </row>
    <row r="1257" spans="1:61" customFormat="1" ht="15">
      <c r="A1257" s="99" t="s">
        <v>1150</v>
      </c>
      <c r="B1257" s="111" t="s">
        <v>1795</v>
      </c>
      <c r="C1257" s="243" t="s">
        <v>1151</v>
      </c>
      <c r="D1257" s="243" t="s">
        <v>4162</v>
      </c>
      <c r="E1257" s="247">
        <v>1</v>
      </c>
      <c r="F1257" s="25" t="s">
        <v>43</v>
      </c>
      <c r="G1257" s="26"/>
      <c r="H1257" s="27"/>
      <c r="I1257" s="27"/>
      <c r="J1257" s="29">
        <v>1</v>
      </c>
      <c r="K1257" s="30">
        <v>1610</v>
      </c>
      <c r="L1257" s="84">
        <v>1619</v>
      </c>
      <c r="M1257" s="240" t="str">
        <f>CONCATENATE(LEFT(K1257,3),"0")</f>
        <v>1610</v>
      </c>
      <c r="N1257" s="240" t="str">
        <f>CONCATENATE(LEFT(L1257,3),"0")</f>
        <v>1610</v>
      </c>
      <c r="O1257" s="30">
        <f>L1257-K1257+1</f>
        <v>10</v>
      </c>
      <c r="P1257" s="27">
        <v>1</v>
      </c>
      <c r="Q1257" s="27">
        <v>1</v>
      </c>
      <c r="R1257" s="28"/>
      <c r="S1257" s="28"/>
      <c r="T1257" s="35" t="s">
        <v>103</v>
      </c>
      <c r="U1257" s="104">
        <v>51.0167</v>
      </c>
      <c r="V1257" s="124">
        <v>4.4667000000000003</v>
      </c>
      <c r="W1257" s="32">
        <v>0</v>
      </c>
      <c r="X1257" s="33">
        <v>0</v>
      </c>
      <c r="Y1257" s="127">
        <v>0</v>
      </c>
      <c r="Z1257" s="133"/>
      <c r="AA1257" s="35"/>
      <c r="AB1257" s="35"/>
      <c r="AC1257" s="35"/>
      <c r="AD1257" s="35"/>
      <c r="AE1257" s="35"/>
      <c r="AF1257" s="35"/>
      <c r="AG1257" s="35"/>
      <c r="AH1257" s="35"/>
      <c r="AI1257" s="35"/>
      <c r="AJ1257" s="35"/>
      <c r="AK1257" s="35"/>
      <c r="AL1257" s="35"/>
      <c r="AM1257" s="35"/>
      <c r="AN1257" s="127"/>
      <c r="AO1257" s="38"/>
      <c r="AP1257" s="39"/>
      <c r="AQ1257" s="39"/>
      <c r="AR1257" s="39"/>
      <c r="AS1257" s="49"/>
      <c r="AT1257" s="253"/>
      <c r="AU1257" s="253"/>
      <c r="AV1257" s="26"/>
      <c r="AW1257" s="26"/>
      <c r="AX1257" s="253" t="s">
        <v>40</v>
      </c>
      <c r="AY1257" s="26">
        <v>1</v>
      </c>
      <c r="AZ1257" s="197">
        <f>IF(AND(K1257&lt;=1570,L1257&gt;=1540),1,0)</f>
        <v>0</v>
      </c>
      <c r="BA1257" s="197">
        <f>IF(AND(K1257&lt;=1608,L1257&gt;=1571),1,0)</f>
        <v>0</v>
      </c>
      <c r="BB1257" s="197">
        <f>IF(AND(K1257&lt;=1621,L1257&gt;=1609),1,0)</f>
        <v>1</v>
      </c>
      <c r="BC1257" s="197">
        <f>IF(AND(K1257&lt;=1648,L1257&gt;=1622),1,0)</f>
        <v>0</v>
      </c>
      <c r="BD1257" s="197">
        <f>IF(AND(K1257&lt;=1680,L1257&gt;=1649),1,0)</f>
        <v>0</v>
      </c>
      <c r="BE1257" s="189">
        <v>0</v>
      </c>
      <c r="BF1257" s="189">
        <v>0</v>
      </c>
      <c r="BG1257" s="189">
        <v>0</v>
      </c>
      <c r="BH1257" s="189">
        <v>0</v>
      </c>
      <c r="BI1257" s="189">
        <v>0</v>
      </c>
    </row>
    <row r="1258" spans="1:61" customFormat="1" ht="15">
      <c r="A1258" s="99" t="s">
        <v>1152</v>
      </c>
      <c r="B1258" s="111" t="s">
        <v>1795</v>
      </c>
      <c r="C1258" s="243" t="s">
        <v>1153</v>
      </c>
      <c r="D1258" s="243" t="s">
        <v>4162</v>
      </c>
      <c r="E1258" s="247">
        <v>5</v>
      </c>
      <c r="F1258" s="50" t="s">
        <v>43</v>
      </c>
      <c r="G1258" s="51"/>
      <c r="H1258" s="52"/>
      <c r="I1258" s="52"/>
      <c r="J1258" s="29">
        <v>1</v>
      </c>
      <c r="K1258" s="30">
        <v>1603</v>
      </c>
      <c r="L1258" s="30">
        <v>1616</v>
      </c>
      <c r="M1258" s="240" t="str">
        <f>CONCATENATE(LEFT(K1258,3),"0")</f>
        <v>1600</v>
      </c>
      <c r="N1258" s="240" t="str">
        <f>CONCATENATE(LEFT(L1258,3),"0")</f>
        <v>1610</v>
      </c>
      <c r="O1258" s="30">
        <f>L1258-K1258+1</f>
        <v>14</v>
      </c>
      <c r="P1258" s="27">
        <v>0</v>
      </c>
      <c r="Q1258" s="27">
        <v>0</v>
      </c>
      <c r="R1258" s="28"/>
      <c r="S1258" s="28"/>
      <c r="T1258" s="35" t="s">
        <v>103</v>
      </c>
      <c r="U1258" s="104">
        <v>51.0167</v>
      </c>
      <c r="V1258" s="124">
        <v>4.4667000000000003</v>
      </c>
      <c r="W1258" s="32">
        <v>0</v>
      </c>
      <c r="X1258" s="33">
        <v>0</v>
      </c>
      <c r="Y1258" s="127">
        <v>0</v>
      </c>
      <c r="Z1258" s="133"/>
      <c r="AA1258" s="35"/>
      <c r="AB1258" s="35"/>
      <c r="AC1258" s="35"/>
      <c r="AD1258" s="35"/>
      <c r="AE1258" s="35"/>
      <c r="AF1258" s="35"/>
      <c r="AG1258" s="35"/>
      <c r="AH1258" s="35"/>
      <c r="AI1258" s="35"/>
      <c r="AJ1258" s="35"/>
      <c r="AK1258" s="35"/>
      <c r="AL1258" s="35"/>
      <c r="AM1258" s="35"/>
      <c r="AN1258" s="127"/>
      <c r="AO1258" s="38"/>
      <c r="AP1258" s="39"/>
      <c r="AQ1258" s="39"/>
      <c r="AR1258" s="39"/>
      <c r="AS1258" s="49"/>
      <c r="AT1258" s="26" t="s">
        <v>88</v>
      </c>
      <c r="AU1258" s="253" t="s">
        <v>1154</v>
      </c>
      <c r="AV1258" s="26"/>
      <c r="AW1258" s="26"/>
      <c r="AX1258" s="253" t="s">
        <v>1155</v>
      </c>
      <c r="AY1258" s="26">
        <v>1</v>
      </c>
      <c r="AZ1258" s="197">
        <f>IF(AND(K1258&lt;=1570,L1258&gt;=1540),1,0)</f>
        <v>0</v>
      </c>
      <c r="BA1258" s="197">
        <f>IF(AND(K1258&lt;=1608,L1258&gt;=1571),1,0)</f>
        <v>1</v>
      </c>
      <c r="BB1258" s="197">
        <f>IF(AND(K1258&lt;=1621,L1258&gt;=1609),1,0)</f>
        <v>1</v>
      </c>
      <c r="BC1258" s="197">
        <f>IF(AND(K1258&lt;=1648,L1258&gt;=1622),1,0)</f>
        <v>0</v>
      </c>
      <c r="BD1258" s="197">
        <f>IF(AND(K1258&lt;=1680,L1258&gt;=1649),1,0)</f>
        <v>0</v>
      </c>
      <c r="BE1258" s="189">
        <v>0</v>
      </c>
      <c r="BF1258" s="189">
        <v>0</v>
      </c>
      <c r="BG1258" s="189">
        <v>0</v>
      </c>
      <c r="BH1258" s="189">
        <v>0</v>
      </c>
      <c r="BI1258" s="189">
        <v>0</v>
      </c>
    </row>
    <row r="1259" spans="1:61" customFormat="1" ht="15">
      <c r="A1259" s="99" t="s">
        <v>1154</v>
      </c>
      <c r="B1259" s="111" t="s">
        <v>1795</v>
      </c>
      <c r="C1259" s="243" t="s">
        <v>1156</v>
      </c>
      <c r="D1259" s="243" t="s">
        <v>4162</v>
      </c>
      <c r="E1259" s="247"/>
      <c r="F1259" s="25" t="s">
        <v>43</v>
      </c>
      <c r="G1259" s="26"/>
      <c r="H1259" s="27"/>
      <c r="I1259" s="27"/>
      <c r="J1259" s="29">
        <v>0</v>
      </c>
      <c r="K1259" s="28">
        <v>1585</v>
      </c>
      <c r="L1259" s="61">
        <v>1619</v>
      </c>
      <c r="M1259" s="240" t="str">
        <f>CONCATENATE(LEFT(K1259,3),"0")</f>
        <v>1580</v>
      </c>
      <c r="N1259" s="240" t="str">
        <f>CONCATENATE(LEFT(L1259,3),"0")</f>
        <v>1610</v>
      </c>
      <c r="O1259" s="30">
        <f>L1259-K1259+1</f>
        <v>35</v>
      </c>
      <c r="P1259" s="27">
        <v>1</v>
      </c>
      <c r="Q1259" s="27">
        <v>0</v>
      </c>
      <c r="R1259" s="28"/>
      <c r="S1259" s="28">
        <v>1619</v>
      </c>
      <c r="T1259" s="35" t="s">
        <v>103</v>
      </c>
      <c r="U1259" s="104">
        <v>51.0167</v>
      </c>
      <c r="V1259" s="124">
        <v>4.4667000000000003</v>
      </c>
      <c r="W1259" s="32">
        <v>0</v>
      </c>
      <c r="X1259" s="33">
        <v>0</v>
      </c>
      <c r="Y1259" s="127">
        <v>0</v>
      </c>
      <c r="Z1259" s="133"/>
      <c r="AA1259" s="35"/>
      <c r="AB1259" s="35"/>
      <c r="AC1259" s="35"/>
      <c r="AD1259" s="35"/>
      <c r="AE1259" s="35"/>
      <c r="AF1259" s="35"/>
      <c r="AG1259" s="35"/>
      <c r="AH1259" s="35"/>
      <c r="AI1259" s="35"/>
      <c r="AJ1259" s="35"/>
      <c r="AK1259" s="35"/>
      <c r="AL1259" s="35"/>
      <c r="AM1259" s="35"/>
      <c r="AN1259" s="127"/>
      <c r="AO1259" s="38"/>
      <c r="AP1259" s="39"/>
      <c r="AQ1259" s="39"/>
      <c r="AR1259" s="39"/>
      <c r="AS1259" s="49"/>
      <c r="AT1259" s="26" t="s">
        <v>104</v>
      </c>
      <c r="AU1259" s="253" t="s">
        <v>1157</v>
      </c>
      <c r="AV1259" s="26" t="s">
        <v>104</v>
      </c>
      <c r="AW1259" s="253" t="s">
        <v>1152</v>
      </c>
      <c r="AX1259" s="253" t="s">
        <v>1158</v>
      </c>
      <c r="AY1259" s="26">
        <v>1</v>
      </c>
      <c r="AZ1259" s="197">
        <f>IF(AND(K1259&lt;=1570,L1259&gt;=1540),1,0)</f>
        <v>0</v>
      </c>
      <c r="BA1259" s="197">
        <f>IF(AND(K1259&lt;=1608,L1259&gt;=1571),1,0)</f>
        <v>1</v>
      </c>
      <c r="BB1259" s="197">
        <f>IF(AND(K1259&lt;=1621,L1259&gt;=1609),1,0)</f>
        <v>1</v>
      </c>
      <c r="BC1259" s="197">
        <f>IF(AND(K1259&lt;=1648,L1259&gt;=1622),1,0)</f>
        <v>0</v>
      </c>
      <c r="BD1259" s="197">
        <f>IF(AND(K1259&lt;=1680,L1259&gt;=1649),1,0)</f>
        <v>0</v>
      </c>
      <c r="BE1259" s="189">
        <v>0</v>
      </c>
      <c r="BF1259" s="189">
        <v>0</v>
      </c>
      <c r="BG1259" s="189">
        <v>0</v>
      </c>
      <c r="BH1259" s="189">
        <v>0</v>
      </c>
      <c r="BI1259" s="189">
        <v>0</v>
      </c>
    </row>
    <row r="1260" spans="1:61" customFormat="1" ht="15">
      <c r="A1260" s="99" t="s">
        <v>1159</v>
      </c>
      <c r="B1260" s="111" t="s">
        <v>1795</v>
      </c>
      <c r="C1260" s="243" t="s">
        <v>1160</v>
      </c>
      <c r="D1260" s="243" t="s">
        <v>4162</v>
      </c>
      <c r="E1260" s="247">
        <v>1</v>
      </c>
      <c r="F1260" s="25" t="s">
        <v>74</v>
      </c>
      <c r="G1260" s="26"/>
      <c r="H1260" s="27"/>
      <c r="I1260" s="27"/>
      <c r="J1260" s="29">
        <v>1</v>
      </c>
      <c r="K1260" s="30">
        <v>1596</v>
      </c>
      <c r="L1260" s="84">
        <v>1619</v>
      </c>
      <c r="M1260" s="240" t="str">
        <f>CONCATENATE(LEFT(K1260,3),"0")</f>
        <v>1590</v>
      </c>
      <c r="N1260" s="240" t="str">
        <f>CONCATENATE(LEFT(L1260,3),"0")</f>
        <v>1610</v>
      </c>
      <c r="O1260" s="30">
        <f>L1260-K1260+1</f>
        <v>24</v>
      </c>
      <c r="P1260" s="27">
        <v>1</v>
      </c>
      <c r="Q1260" s="27">
        <v>1</v>
      </c>
      <c r="R1260" s="28"/>
      <c r="S1260" s="28"/>
      <c r="T1260" s="35" t="s">
        <v>103</v>
      </c>
      <c r="U1260" s="104">
        <v>51.0167</v>
      </c>
      <c r="V1260" s="124">
        <v>4.4667000000000003</v>
      </c>
      <c r="W1260" s="32">
        <v>0</v>
      </c>
      <c r="X1260" s="33">
        <v>0</v>
      </c>
      <c r="Y1260" s="127">
        <v>0</v>
      </c>
      <c r="Z1260" s="133"/>
      <c r="AA1260" s="35"/>
      <c r="AB1260" s="35"/>
      <c r="AC1260" s="35"/>
      <c r="AD1260" s="35"/>
      <c r="AE1260" s="35"/>
      <c r="AF1260" s="35"/>
      <c r="AG1260" s="35"/>
      <c r="AH1260" s="35"/>
      <c r="AI1260" s="35"/>
      <c r="AJ1260" s="35"/>
      <c r="AK1260" s="35"/>
      <c r="AL1260" s="35"/>
      <c r="AM1260" s="35"/>
      <c r="AN1260" s="127"/>
      <c r="AO1260" s="38"/>
      <c r="AP1260" s="39"/>
      <c r="AQ1260" s="39"/>
      <c r="AR1260" s="39"/>
      <c r="AS1260" s="49"/>
      <c r="AT1260" s="253"/>
      <c r="AU1260" s="253"/>
      <c r="AV1260" s="26"/>
      <c r="AW1260" s="26"/>
      <c r="AX1260" s="253" t="s">
        <v>40</v>
      </c>
      <c r="AY1260" s="26">
        <v>1</v>
      </c>
      <c r="AZ1260" s="197">
        <f>IF(AND(K1260&lt;=1570,L1260&gt;=1540),1,0)</f>
        <v>0</v>
      </c>
      <c r="BA1260" s="197">
        <f>IF(AND(K1260&lt;=1608,L1260&gt;=1571),1,0)</f>
        <v>1</v>
      </c>
      <c r="BB1260" s="197">
        <f>IF(AND(K1260&lt;=1621,L1260&gt;=1609),1,0)</f>
        <v>1</v>
      </c>
      <c r="BC1260" s="197">
        <f>IF(AND(K1260&lt;=1648,L1260&gt;=1622),1,0)</f>
        <v>0</v>
      </c>
      <c r="BD1260" s="197">
        <f>IF(AND(K1260&lt;=1680,L1260&gt;=1649),1,0)</f>
        <v>0</v>
      </c>
      <c r="BE1260" s="189">
        <v>0</v>
      </c>
      <c r="BF1260" s="189">
        <v>0</v>
      </c>
      <c r="BG1260" s="189">
        <v>0</v>
      </c>
      <c r="BH1260" s="189">
        <v>0</v>
      </c>
      <c r="BI1260" s="189">
        <v>0</v>
      </c>
    </row>
    <row r="1261" spans="1:61" customFormat="1" ht="15">
      <c r="A1261" s="99" t="s">
        <v>1157</v>
      </c>
      <c r="B1261" s="111" t="s">
        <v>1795</v>
      </c>
      <c r="C1261" s="243" t="s">
        <v>1161</v>
      </c>
      <c r="D1261" s="243" t="s">
        <v>4162</v>
      </c>
      <c r="E1261" s="247"/>
      <c r="F1261" s="25" t="s">
        <v>43</v>
      </c>
      <c r="G1261" s="26"/>
      <c r="H1261" s="27"/>
      <c r="I1261" s="27"/>
      <c r="J1261" s="29">
        <v>0</v>
      </c>
      <c r="K1261" s="190">
        <f>L1261-18</f>
        <v>1634</v>
      </c>
      <c r="L1261" s="61">
        <v>1652</v>
      </c>
      <c r="M1261" s="240" t="str">
        <f>CONCATENATE(LEFT(K1261,3),"0")</f>
        <v>1630</v>
      </c>
      <c r="N1261" s="240" t="str">
        <f>CONCATENATE(LEFT(L1261,3),"0")</f>
        <v>1650</v>
      </c>
      <c r="O1261" s="30">
        <f>L1261-K1261+1</f>
        <v>19</v>
      </c>
      <c r="P1261" s="27">
        <v>1</v>
      </c>
      <c r="Q1261" s="27">
        <v>0</v>
      </c>
      <c r="R1261" s="28"/>
      <c r="S1261" s="28">
        <v>1652</v>
      </c>
      <c r="T1261" s="35" t="s">
        <v>103</v>
      </c>
      <c r="U1261" s="104">
        <v>51.0167</v>
      </c>
      <c r="V1261" s="124">
        <v>4.4667000000000003</v>
      </c>
      <c r="W1261" s="32">
        <v>0</v>
      </c>
      <c r="X1261" s="33">
        <v>0</v>
      </c>
      <c r="Y1261" s="127">
        <v>0</v>
      </c>
      <c r="Z1261" s="133"/>
      <c r="AA1261" s="35"/>
      <c r="AB1261" s="35"/>
      <c r="AC1261" s="35"/>
      <c r="AD1261" s="35"/>
      <c r="AE1261" s="35"/>
      <c r="AF1261" s="35"/>
      <c r="AG1261" s="35"/>
      <c r="AH1261" s="35"/>
      <c r="AI1261" s="35"/>
      <c r="AJ1261" s="35"/>
      <c r="AK1261" s="35"/>
      <c r="AL1261" s="35"/>
      <c r="AM1261" s="35"/>
      <c r="AN1261" s="127"/>
      <c r="AO1261" s="38"/>
      <c r="AP1261" s="39"/>
      <c r="AQ1261" s="39"/>
      <c r="AR1261" s="39"/>
      <c r="AS1261" s="49"/>
      <c r="AT1261" s="26" t="s">
        <v>88</v>
      </c>
      <c r="AU1261" s="253" t="s">
        <v>1154</v>
      </c>
      <c r="AV1261" s="26"/>
      <c r="AW1261" s="26"/>
      <c r="AX1261" s="253" t="s">
        <v>1162</v>
      </c>
      <c r="AY1261" s="26">
        <v>1</v>
      </c>
      <c r="AZ1261" s="197">
        <f>IF(AND(K1261&lt;=1570,L1261&gt;=1540),1,0)</f>
        <v>0</v>
      </c>
      <c r="BA1261" s="197">
        <f>IF(AND(K1261&lt;=1608,L1261&gt;=1571),1,0)</f>
        <v>0</v>
      </c>
      <c r="BB1261" s="197">
        <f>IF(AND(K1261&lt;=1621,L1261&gt;=1609),1,0)</f>
        <v>0</v>
      </c>
      <c r="BC1261" s="197">
        <f>IF(AND(K1261&lt;=1648,L1261&gt;=1622),1,0)</f>
        <v>1</v>
      </c>
      <c r="BD1261" s="197">
        <f>IF(AND(K1261&lt;=1680,L1261&gt;=1649),1,0)</f>
        <v>1</v>
      </c>
      <c r="BE1261" s="189">
        <v>0</v>
      </c>
      <c r="BF1261" s="189">
        <v>0</v>
      </c>
      <c r="BG1261" s="189">
        <v>0</v>
      </c>
      <c r="BH1261" s="189">
        <v>0</v>
      </c>
      <c r="BI1261" s="189">
        <v>0</v>
      </c>
    </row>
    <row r="1262" spans="1:61" customFormat="1" ht="15">
      <c r="A1262" s="99" t="s">
        <v>1163</v>
      </c>
      <c r="B1262" s="111" t="s">
        <v>2241</v>
      </c>
      <c r="C1262" s="243" t="s">
        <v>1164</v>
      </c>
      <c r="D1262" s="243" t="s">
        <v>4162</v>
      </c>
      <c r="E1262" s="247">
        <v>1</v>
      </c>
      <c r="F1262" s="25" t="s">
        <v>43</v>
      </c>
      <c r="G1262" s="26" t="s">
        <v>48</v>
      </c>
      <c r="H1262" s="27"/>
      <c r="I1262" s="27"/>
      <c r="J1262" s="29">
        <v>1</v>
      </c>
      <c r="K1262" s="30">
        <v>1565</v>
      </c>
      <c r="L1262" s="30">
        <v>1571</v>
      </c>
      <c r="M1262" s="240" t="str">
        <f>CONCATENATE(LEFT(K1262,3),"0")</f>
        <v>1560</v>
      </c>
      <c r="N1262" s="240" t="str">
        <f>CONCATENATE(LEFT(L1262,3),"0")</f>
        <v>1570</v>
      </c>
      <c r="O1262" s="30">
        <f>L1262-K1262+1</f>
        <v>7</v>
      </c>
      <c r="P1262" s="27">
        <v>0</v>
      </c>
      <c r="Q1262" s="27">
        <v>0</v>
      </c>
      <c r="R1262" s="28" t="s">
        <v>1165</v>
      </c>
      <c r="S1262" s="28">
        <v>1601</v>
      </c>
      <c r="T1262" s="35" t="s">
        <v>103</v>
      </c>
      <c r="U1262" s="104">
        <v>51.0167</v>
      </c>
      <c r="V1262" s="124">
        <v>4.4667000000000003</v>
      </c>
      <c r="W1262" s="32">
        <v>0</v>
      </c>
      <c r="X1262" s="33">
        <v>1</v>
      </c>
      <c r="Y1262" s="127">
        <v>0</v>
      </c>
      <c r="Z1262" s="133" t="str">
        <f>CONCATENATE(LEFT(AA1262,3),"0")</f>
        <v>1550</v>
      </c>
      <c r="AA1262" s="35">
        <v>1555</v>
      </c>
      <c r="AB1262" s="35"/>
      <c r="AC1262" s="35" t="s">
        <v>63</v>
      </c>
      <c r="AD1262" s="35">
        <v>1585</v>
      </c>
      <c r="AE1262" s="35"/>
      <c r="AF1262" s="35" t="s">
        <v>1166</v>
      </c>
      <c r="AG1262" s="35"/>
      <c r="AH1262" s="35"/>
      <c r="AI1262" s="35"/>
      <c r="AJ1262" s="35"/>
      <c r="AK1262" s="35"/>
      <c r="AL1262" s="35"/>
      <c r="AM1262" s="35"/>
      <c r="AN1262" s="252" t="str">
        <f>AF1262</f>
        <v>Middelburg</v>
      </c>
      <c r="AO1262" s="38"/>
      <c r="AP1262" s="39"/>
      <c r="AQ1262" s="39"/>
      <c r="AR1262" s="39"/>
      <c r="AS1262" s="49"/>
      <c r="AT1262" s="253"/>
      <c r="AU1262" s="253"/>
      <c r="AV1262" s="26"/>
      <c r="AW1262" s="26"/>
      <c r="AX1262" s="253" t="s">
        <v>40</v>
      </c>
      <c r="AY1262" s="26">
        <v>1</v>
      </c>
      <c r="AZ1262" s="197">
        <f>IF(AND(K1262&lt;=1570,L1262&gt;=1540),1,0)</f>
        <v>1</v>
      </c>
      <c r="BA1262" s="197">
        <f>IF(AND(K1262&lt;=1608,L1262&gt;=1571),1,0)</f>
        <v>1</v>
      </c>
      <c r="BB1262" s="197">
        <f>IF(AND(K1262&lt;=1621,L1262&gt;=1609),1,0)</f>
        <v>0</v>
      </c>
      <c r="BC1262" s="197">
        <f>IF(AND(K1262&lt;=1648,L1262&gt;=1622),1,0)</f>
        <v>0</v>
      </c>
      <c r="BD1262" s="197">
        <f>IF(AND(K1262&lt;=1680,L1262&gt;=1649),1,0)</f>
        <v>0</v>
      </c>
      <c r="BE1262" s="189">
        <v>1</v>
      </c>
      <c r="BF1262" s="189">
        <v>0</v>
      </c>
      <c r="BG1262" s="189">
        <v>0</v>
      </c>
      <c r="BH1262" s="189">
        <v>0</v>
      </c>
      <c r="BI1262" s="189">
        <v>0</v>
      </c>
    </row>
    <row r="1263" spans="1:61" customFormat="1" ht="15">
      <c r="A1263" s="99" t="s">
        <v>1167</v>
      </c>
      <c r="B1263" s="111" t="s">
        <v>2241</v>
      </c>
      <c r="C1263" s="243" t="s">
        <v>1168</v>
      </c>
      <c r="D1263" s="243" t="s">
        <v>4162</v>
      </c>
      <c r="E1263" s="247">
        <v>1</v>
      </c>
      <c r="F1263" s="25" t="s">
        <v>43</v>
      </c>
      <c r="G1263" s="26"/>
      <c r="H1263" s="27"/>
      <c r="I1263" s="27"/>
      <c r="J1263" s="29">
        <v>1</v>
      </c>
      <c r="K1263" s="30">
        <v>1612</v>
      </c>
      <c r="L1263" s="27">
        <v>1618</v>
      </c>
      <c r="M1263" s="240" t="str">
        <f>CONCATENATE(LEFT(K1263,3),"0")</f>
        <v>1610</v>
      </c>
      <c r="N1263" s="240" t="str">
        <f>CONCATENATE(LEFT(L1263,3),"0")</f>
        <v>1610</v>
      </c>
      <c r="O1263" s="30">
        <f>L1263-K1263+1</f>
        <v>7</v>
      </c>
      <c r="P1263" s="27">
        <v>0</v>
      </c>
      <c r="Q1263" s="27">
        <v>0</v>
      </c>
      <c r="R1263" s="27" t="s">
        <v>1169</v>
      </c>
      <c r="S1263" s="27" t="s">
        <v>143</v>
      </c>
      <c r="T1263" s="35" t="s">
        <v>103</v>
      </c>
      <c r="U1263" s="104">
        <v>51.0167</v>
      </c>
      <c r="V1263" s="124">
        <v>4.4667000000000003</v>
      </c>
      <c r="W1263" s="32">
        <v>1</v>
      </c>
      <c r="X1263" s="75">
        <v>1</v>
      </c>
      <c r="Y1263" s="127">
        <v>0</v>
      </c>
      <c r="Z1263" s="133" t="str">
        <f>CONCATENATE(LEFT(AA1263,3),"0")</f>
        <v>1610</v>
      </c>
      <c r="AA1263" s="25">
        <v>1618</v>
      </c>
      <c r="AB1263" s="25"/>
      <c r="AC1263" s="25" t="s">
        <v>1170</v>
      </c>
      <c r="AD1263" s="25">
        <v>1638</v>
      </c>
      <c r="AE1263" s="35"/>
      <c r="AF1263" s="35"/>
      <c r="AG1263" s="35"/>
      <c r="AH1263" s="35"/>
      <c r="AI1263" s="35"/>
      <c r="AJ1263" s="35"/>
      <c r="AK1263" s="35"/>
      <c r="AL1263" s="35"/>
      <c r="AM1263" s="35"/>
      <c r="AN1263" s="252" t="str">
        <f>AC1263</f>
        <v>Haarlem</v>
      </c>
      <c r="AO1263" s="38"/>
      <c r="AP1263" s="39"/>
      <c r="AQ1263" s="39"/>
      <c r="AR1263" s="39"/>
      <c r="AS1263" s="49"/>
      <c r="AT1263" s="253"/>
      <c r="AU1263" s="253"/>
      <c r="AV1263" s="26"/>
      <c r="AW1263" s="26"/>
      <c r="AX1263" s="253" t="s">
        <v>40</v>
      </c>
      <c r="AY1263" s="26">
        <v>1</v>
      </c>
      <c r="AZ1263" s="197">
        <f>IF(AND(K1263&lt;=1570,L1263&gt;=1540),1,0)</f>
        <v>0</v>
      </c>
      <c r="BA1263" s="197">
        <f>IF(AND(K1263&lt;=1608,L1263&gt;=1571),1,0)</f>
        <v>0</v>
      </c>
      <c r="BB1263" s="197">
        <f>IF(AND(K1263&lt;=1621,L1263&gt;=1609),1,0)</f>
        <v>1</v>
      </c>
      <c r="BC1263" s="197">
        <f>IF(AND(K1263&lt;=1648,L1263&gt;=1622),1,0)</f>
        <v>0</v>
      </c>
      <c r="BD1263" s="197">
        <f>IF(AND(K1263&lt;=1680,L1263&gt;=1649),1,0)</f>
        <v>0</v>
      </c>
      <c r="BE1263" s="189">
        <v>0</v>
      </c>
      <c r="BF1263" s="189">
        <v>0</v>
      </c>
      <c r="BG1263" s="189">
        <v>1</v>
      </c>
      <c r="BH1263" s="189">
        <v>0</v>
      </c>
      <c r="BI1263" s="189">
        <v>0</v>
      </c>
    </row>
    <row r="1264" spans="1:61" customFormat="1" ht="15">
      <c r="A1264" s="99" t="s">
        <v>1171</v>
      </c>
      <c r="B1264" s="111" t="s">
        <v>2241</v>
      </c>
      <c r="C1264" s="243" t="s">
        <v>1172</v>
      </c>
      <c r="D1264" s="243" t="s">
        <v>4162</v>
      </c>
      <c r="E1264" s="247"/>
      <c r="F1264" s="25" t="s">
        <v>43</v>
      </c>
      <c r="G1264" s="26"/>
      <c r="H1264" s="27"/>
      <c r="I1264" s="27"/>
      <c r="J1264" s="29">
        <v>0</v>
      </c>
      <c r="K1264" s="28">
        <v>1550</v>
      </c>
      <c r="L1264" s="28">
        <v>1560</v>
      </c>
      <c r="M1264" s="240" t="str">
        <f>CONCATENATE(LEFT(K1264,3),"0")</f>
        <v>1550</v>
      </c>
      <c r="N1264" s="240" t="str">
        <f>CONCATENATE(LEFT(L1264,3),"0")</f>
        <v>1560</v>
      </c>
      <c r="O1264" s="30">
        <f>L1264-K1264+1</f>
        <v>11</v>
      </c>
      <c r="P1264" s="27">
        <v>0</v>
      </c>
      <c r="Q1264" s="27">
        <v>0</v>
      </c>
      <c r="R1264" s="28" t="s">
        <v>1173</v>
      </c>
      <c r="S1264" s="28" t="s">
        <v>1174</v>
      </c>
      <c r="T1264" s="35" t="s">
        <v>103</v>
      </c>
      <c r="U1264" s="104">
        <v>51.0167</v>
      </c>
      <c r="V1264" s="124">
        <v>4.4667000000000003</v>
      </c>
      <c r="W1264" s="32">
        <v>0</v>
      </c>
      <c r="X1264" s="33">
        <v>1</v>
      </c>
      <c r="Y1264" s="127">
        <v>0</v>
      </c>
      <c r="Z1264" s="133" t="str">
        <f>CONCATENATE(LEFT(AA1264,3),"0")</f>
        <v>1560</v>
      </c>
      <c r="AA1264" s="35">
        <v>1560</v>
      </c>
      <c r="AB1264" s="35"/>
      <c r="AC1264" s="35" t="s">
        <v>306</v>
      </c>
      <c r="AD1264" s="35"/>
      <c r="AE1264" s="35"/>
      <c r="AF1264" s="35"/>
      <c r="AG1264" s="35"/>
      <c r="AH1264" s="35"/>
      <c r="AI1264" s="35"/>
      <c r="AJ1264" s="35"/>
      <c r="AK1264" s="35"/>
      <c r="AL1264" s="35"/>
      <c r="AM1264" s="35"/>
      <c r="AN1264" s="252" t="str">
        <f>AC1264</f>
        <v>Italy</v>
      </c>
      <c r="AO1264" s="38"/>
      <c r="AP1264" s="39"/>
      <c r="AQ1264" s="39"/>
      <c r="AR1264" s="39"/>
      <c r="AS1264" s="49"/>
      <c r="AT1264" s="253" t="s">
        <v>186</v>
      </c>
      <c r="AU1264" s="253" t="s">
        <v>1163</v>
      </c>
      <c r="AV1264" s="26"/>
      <c r="AW1264" s="26"/>
      <c r="AX1264" s="253" t="s">
        <v>55</v>
      </c>
      <c r="AY1264" s="26">
        <v>1</v>
      </c>
      <c r="AZ1264" s="197">
        <f>IF(AND(K1264&lt;=1570,L1264&gt;=1540),1,0)</f>
        <v>1</v>
      </c>
      <c r="BA1264" s="197">
        <f>IF(AND(K1264&lt;=1608,L1264&gt;=1571),1,0)</f>
        <v>0</v>
      </c>
      <c r="BB1264" s="197">
        <f>IF(AND(K1264&lt;=1621,L1264&gt;=1609),1,0)</f>
        <v>0</v>
      </c>
      <c r="BC1264" s="197">
        <f>IF(AND(K1264&lt;=1648,L1264&gt;=1622),1,0)</f>
        <v>0</v>
      </c>
      <c r="BD1264" s="197">
        <f>IF(AND(K1264&lt;=1680,L1264&gt;=1649),1,0)</f>
        <v>0</v>
      </c>
      <c r="BE1264" s="189">
        <v>1</v>
      </c>
      <c r="BF1264" s="189">
        <v>0</v>
      </c>
      <c r="BG1264" s="189">
        <v>0</v>
      </c>
      <c r="BH1264" s="189">
        <v>0</v>
      </c>
      <c r="BI1264" s="189">
        <v>0</v>
      </c>
    </row>
    <row r="1265" spans="1:61" customFormat="1" ht="15">
      <c r="A1265" s="99" t="s">
        <v>1175</v>
      </c>
      <c r="B1265" s="111" t="s">
        <v>2241</v>
      </c>
      <c r="C1265" s="243" t="s">
        <v>1176</v>
      </c>
      <c r="D1265" s="243" t="s">
        <v>4162</v>
      </c>
      <c r="E1265" s="247"/>
      <c r="F1265" s="25" t="s">
        <v>43</v>
      </c>
      <c r="G1265" s="26"/>
      <c r="H1265" s="27"/>
      <c r="I1265" s="27"/>
      <c r="J1265" s="29">
        <v>0</v>
      </c>
      <c r="K1265" s="28">
        <v>1594</v>
      </c>
      <c r="L1265" s="196">
        <f>K1265+18</f>
        <v>1612</v>
      </c>
      <c r="M1265" s="240" t="str">
        <f>CONCATENATE(LEFT(K1265,3),"0")</f>
        <v>1590</v>
      </c>
      <c r="N1265" s="240" t="str">
        <f>CONCATENATE(LEFT(L1265,3),"0")</f>
        <v>1610</v>
      </c>
      <c r="O1265" s="30"/>
      <c r="P1265" s="27">
        <v>0</v>
      </c>
      <c r="Q1265" s="27">
        <v>0</v>
      </c>
      <c r="R1265" s="28"/>
      <c r="S1265" s="28"/>
      <c r="T1265" s="35" t="s">
        <v>103</v>
      </c>
      <c r="U1265" s="104">
        <v>51.0167</v>
      </c>
      <c r="V1265" s="124">
        <v>4.4667000000000003</v>
      </c>
      <c r="W1265" s="32">
        <v>0</v>
      </c>
      <c r="X1265" s="33">
        <v>0</v>
      </c>
      <c r="Y1265" s="127">
        <v>0</v>
      </c>
      <c r="Z1265" s="133"/>
      <c r="AA1265" s="35"/>
      <c r="AB1265" s="35"/>
      <c r="AC1265" s="35"/>
      <c r="AD1265" s="35"/>
      <c r="AE1265" s="35"/>
      <c r="AF1265" s="35"/>
      <c r="AG1265" s="35"/>
      <c r="AH1265" s="35"/>
      <c r="AI1265" s="35"/>
      <c r="AJ1265" s="35"/>
      <c r="AK1265" s="35"/>
      <c r="AL1265" s="35"/>
      <c r="AM1265" s="35"/>
      <c r="AN1265" s="127"/>
      <c r="AO1265" s="38"/>
      <c r="AP1265" s="39"/>
      <c r="AQ1265" s="39"/>
      <c r="AR1265" s="39"/>
      <c r="AS1265" s="49"/>
      <c r="AT1265" s="253"/>
      <c r="AU1265" s="253"/>
      <c r="AV1265" s="26"/>
      <c r="AW1265" s="26"/>
      <c r="AX1265" s="253" t="s">
        <v>55</v>
      </c>
      <c r="AY1265" s="26">
        <v>1</v>
      </c>
      <c r="AZ1265" s="197">
        <f>IF(AND(K1265&lt;=1570,L1265&gt;=1540),1,0)</f>
        <v>0</v>
      </c>
      <c r="BA1265" s="197">
        <f>IF(AND(K1265&lt;=1608,L1265&gt;=1571),1,0)</f>
        <v>1</v>
      </c>
      <c r="BB1265" s="197">
        <f>IF(AND(K1265&lt;=1621,L1265&gt;=1609),1,0)</f>
        <v>1</v>
      </c>
      <c r="BC1265" s="197">
        <f>IF(AND(K1265&lt;=1648,L1265&gt;=1622),1,0)</f>
        <v>0</v>
      </c>
      <c r="BD1265" s="197">
        <f>IF(AND(K1265&lt;=1680,L1265&gt;=1649),1,0)</f>
        <v>0</v>
      </c>
      <c r="BE1265" s="189">
        <v>0</v>
      </c>
      <c r="BF1265" s="189">
        <v>0</v>
      </c>
      <c r="BG1265" s="189">
        <v>0</v>
      </c>
      <c r="BH1265" s="189">
        <v>0</v>
      </c>
      <c r="BI1265" s="189">
        <v>0</v>
      </c>
    </row>
    <row r="1266" spans="1:61" customFormat="1" ht="15">
      <c r="A1266" s="99" t="s">
        <v>1177</v>
      </c>
      <c r="B1266" s="111" t="s">
        <v>2241</v>
      </c>
      <c r="C1266" s="243" t="s">
        <v>1178</v>
      </c>
      <c r="D1266" s="243" t="s">
        <v>4162</v>
      </c>
      <c r="E1266" s="247"/>
      <c r="F1266" s="25" t="s">
        <v>43</v>
      </c>
      <c r="G1266" s="26"/>
      <c r="H1266" s="27"/>
      <c r="I1266" s="27"/>
      <c r="J1266" s="29">
        <v>0</v>
      </c>
      <c r="K1266" s="28">
        <v>1551</v>
      </c>
      <c r="L1266" s="196">
        <f>K1266+18</f>
        <v>1569</v>
      </c>
      <c r="M1266" s="240" t="str">
        <f>CONCATENATE(LEFT(K1266,3),"0")</f>
        <v>1550</v>
      </c>
      <c r="N1266" s="240" t="str">
        <f>CONCATENATE(LEFT(L1266,3),"0")</f>
        <v>1560</v>
      </c>
      <c r="O1266" s="30"/>
      <c r="P1266" s="27">
        <v>0</v>
      </c>
      <c r="Q1266" s="27">
        <v>0</v>
      </c>
      <c r="R1266" s="28"/>
      <c r="S1266" s="28"/>
      <c r="T1266" s="35" t="s">
        <v>103</v>
      </c>
      <c r="U1266" s="104">
        <v>51.0167</v>
      </c>
      <c r="V1266" s="124">
        <v>4.4667000000000003</v>
      </c>
      <c r="W1266" s="32">
        <v>0</v>
      </c>
      <c r="X1266" s="33">
        <v>0</v>
      </c>
      <c r="Y1266" s="127">
        <v>0</v>
      </c>
      <c r="Z1266" s="133"/>
      <c r="AA1266" s="35"/>
      <c r="AB1266" s="35"/>
      <c r="AC1266" s="35"/>
      <c r="AD1266" s="35"/>
      <c r="AE1266" s="35"/>
      <c r="AF1266" s="35"/>
      <c r="AG1266" s="35"/>
      <c r="AH1266" s="35"/>
      <c r="AI1266" s="35"/>
      <c r="AJ1266" s="35"/>
      <c r="AK1266" s="35"/>
      <c r="AL1266" s="35"/>
      <c r="AM1266" s="35"/>
      <c r="AN1266" s="127"/>
      <c r="AO1266" s="38"/>
      <c r="AP1266" s="39"/>
      <c r="AQ1266" s="39"/>
      <c r="AR1266" s="39"/>
      <c r="AS1266" s="49"/>
      <c r="AT1266" s="253"/>
      <c r="AU1266" s="253"/>
      <c r="AV1266" s="26"/>
      <c r="AW1266" s="26"/>
      <c r="AX1266" s="253" t="s">
        <v>55</v>
      </c>
      <c r="AY1266" s="26">
        <v>1</v>
      </c>
      <c r="AZ1266" s="197">
        <f>IF(AND(K1266&lt;=1570,L1266&gt;=1540),1,0)</f>
        <v>1</v>
      </c>
      <c r="BA1266" s="197">
        <f>IF(AND(K1266&lt;=1608,L1266&gt;=1571),1,0)</f>
        <v>0</v>
      </c>
      <c r="BB1266" s="197">
        <f>IF(AND(K1266&lt;=1621,L1266&gt;=1609),1,0)</f>
        <v>0</v>
      </c>
      <c r="BC1266" s="197">
        <f>IF(AND(K1266&lt;=1648,L1266&gt;=1622),1,0)</f>
        <v>0</v>
      </c>
      <c r="BD1266" s="197">
        <f>IF(AND(K1266&lt;=1680,L1266&gt;=1649),1,0)</f>
        <v>0</v>
      </c>
      <c r="BE1266" s="189">
        <v>0</v>
      </c>
      <c r="BF1266" s="189">
        <v>0</v>
      </c>
      <c r="BG1266" s="189">
        <v>0</v>
      </c>
      <c r="BH1266" s="189">
        <v>0</v>
      </c>
      <c r="BI1266" s="189">
        <v>0</v>
      </c>
    </row>
    <row r="1267" spans="1:61" customFormat="1" ht="15">
      <c r="A1267" s="99" t="s">
        <v>1179</v>
      </c>
      <c r="B1267" s="111" t="s">
        <v>2241</v>
      </c>
      <c r="C1267" s="243" t="s">
        <v>1180</v>
      </c>
      <c r="D1267" s="243" t="s">
        <v>4162</v>
      </c>
      <c r="E1267" s="247">
        <v>8</v>
      </c>
      <c r="F1267" s="25" t="s">
        <v>74</v>
      </c>
      <c r="G1267" s="26"/>
      <c r="H1267" s="27"/>
      <c r="I1267" s="27"/>
      <c r="J1267" s="29">
        <v>1</v>
      </c>
      <c r="K1267" s="30">
        <v>1562</v>
      </c>
      <c r="L1267" s="30">
        <v>1605</v>
      </c>
      <c r="M1267" s="240" t="str">
        <f>CONCATENATE(LEFT(K1267,3),"0")</f>
        <v>1560</v>
      </c>
      <c r="N1267" s="240" t="str">
        <f>CONCATENATE(LEFT(L1267,3),"0")</f>
        <v>1600</v>
      </c>
      <c r="O1267" s="30">
        <f>L1267-K1267+1</f>
        <v>44</v>
      </c>
      <c r="P1267" s="27">
        <v>0</v>
      </c>
      <c r="Q1267" s="27">
        <v>0</v>
      </c>
      <c r="R1267" s="28"/>
      <c r="S1267" s="28"/>
      <c r="T1267" s="35" t="s">
        <v>103</v>
      </c>
      <c r="U1267" s="104">
        <v>51.0167</v>
      </c>
      <c r="V1267" s="124">
        <v>4.4667000000000003</v>
      </c>
      <c r="W1267" s="32">
        <v>0</v>
      </c>
      <c r="X1267" s="33">
        <v>0</v>
      </c>
      <c r="Y1267" s="127">
        <v>0</v>
      </c>
      <c r="Z1267" s="133"/>
      <c r="AA1267" s="35"/>
      <c r="AB1267" s="35"/>
      <c r="AC1267" s="35"/>
      <c r="AD1267" s="35"/>
      <c r="AE1267" s="35"/>
      <c r="AF1267" s="35"/>
      <c r="AG1267" s="35"/>
      <c r="AH1267" s="35"/>
      <c r="AI1267" s="35"/>
      <c r="AJ1267" s="35"/>
      <c r="AK1267" s="35"/>
      <c r="AL1267" s="35"/>
      <c r="AM1267" s="35"/>
      <c r="AN1267" s="127"/>
      <c r="AO1267" s="38"/>
      <c r="AP1267" s="39"/>
      <c r="AQ1267" s="39"/>
      <c r="AR1267" s="39"/>
      <c r="AS1267" s="49"/>
      <c r="AT1267" s="253"/>
      <c r="AU1267" s="253"/>
      <c r="AV1267" s="26"/>
      <c r="AW1267" s="26"/>
      <c r="AX1267" s="253" t="s">
        <v>40</v>
      </c>
      <c r="AY1267" s="26">
        <v>1</v>
      </c>
      <c r="AZ1267" s="197">
        <f>IF(AND(K1267&lt;=1570,L1267&gt;=1540),1,0)</f>
        <v>1</v>
      </c>
      <c r="BA1267" s="197">
        <f>IF(AND(K1267&lt;=1608,L1267&gt;=1571),1,0)</f>
        <v>1</v>
      </c>
      <c r="BB1267" s="197">
        <f>IF(AND(K1267&lt;=1621,L1267&gt;=1609),1,0)</f>
        <v>0</v>
      </c>
      <c r="BC1267" s="197">
        <f>IF(AND(K1267&lt;=1648,L1267&gt;=1622),1,0)</f>
        <v>0</v>
      </c>
      <c r="BD1267" s="197">
        <f>IF(AND(K1267&lt;=1680,L1267&gt;=1649),1,0)</f>
        <v>0</v>
      </c>
      <c r="BE1267" s="189">
        <v>0</v>
      </c>
      <c r="BF1267" s="189">
        <v>0</v>
      </c>
      <c r="BG1267" s="189">
        <v>0</v>
      </c>
      <c r="BH1267" s="189">
        <v>0</v>
      </c>
      <c r="BI1267" s="189">
        <v>0</v>
      </c>
    </row>
    <row r="1268" spans="1:61" customFormat="1" ht="15">
      <c r="A1268" s="111" t="s">
        <v>1181</v>
      </c>
      <c r="B1268" s="111" t="s">
        <v>2708</v>
      </c>
      <c r="C1268" s="243" t="s">
        <v>1182</v>
      </c>
      <c r="D1268" s="243" t="s">
        <v>4162</v>
      </c>
      <c r="E1268" s="247">
        <v>1</v>
      </c>
      <c r="F1268" s="25" t="s">
        <v>39</v>
      </c>
      <c r="G1268" s="26"/>
      <c r="H1268" s="27"/>
      <c r="I1268" s="27"/>
      <c r="J1268" s="29">
        <v>1</v>
      </c>
      <c r="K1268" s="30">
        <v>1567</v>
      </c>
      <c r="L1268" s="30">
        <v>1573</v>
      </c>
      <c r="M1268" s="240" t="str">
        <f>CONCATENATE(LEFT(K1268,3),"0")</f>
        <v>1560</v>
      </c>
      <c r="N1268" s="240" t="str">
        <f>CONCATENATE(LEFT(L1268,3),"0")</f>
        <v>1570</v>
      </c>
      <c r="O1268" s="30">
        <f>L1268-K1268+1</f>
        <v>7</v>
      </c>
      <c r="P1268" s="27">
        <v>0</v>
      </c>
      <c r="Q1268" s="27">
        <v>0</v>
      </c>
      <c r="R1268" s="28"/>
      <c r="S1268" s="28"/>
      <c r="T1268" s="35" t="s">
        <v>103</v>
      </c>
      <c r="U1268" s="104">
        <v>51.0167</v>
      </c>
      <c r="V1268" s="124">
        <v>4.4667000000000003</v>
      </c>
      <c r="W1268" s="32">
        <v>0</v>
      </c>
      <c r="X1268" s="33">
        <v>0</v>
      </c>
      <c r="Y1268" s="127">
        <v>0</v>
      </c>
      <c r="Z1268" s="133"/>
      <c r="AA1268" s="35"/>
      <c r="AB1268" s="35"/>
      <c r="AC1268" s="35"/>
      <c r="AD1268" s="35"/>
      <c r="AE1268" s="35"/>
      <c r="AF1268" s="35"/>
      <c r="AG1268" s="35"/>
      <c r="AH1268" s="35"/>
      <c r="AI1268" s="35"/>
      <c r="AJ1268" s="35"/>
      <c r="AK1268" s="35"/>
      <c r="AL1268" s="35"/>
      <c r="AM1268" s="35"/>
      <c r="AN1268" s="127"/>
      <c r="AO1268" s="38"/>
      <c r="AP1268" s="39"/>
      <c r="AQ1268" s="39"/>
      <c r="AR1268" s="39"/>
      <c r="AS1268" s="49"/>
      <c r="AT1268" s="253"/>
      <c r="AU1268" s="253"/>
      <c r="AV1268" s="26"/>
      <c r="AW1268" s="26"/>
      <c r="AX1268" s="253" t="s">
        <v>40</v>
      </c>
      <c r="AY1268" s="26">
        <v>1</v>
      </c>
      <c r="AZ1268" s="197">
        <f>IF(AND(K1268&lt;=1570,L1268&gt;=1540),1,0)</f>
        <v>1</v>
      </c>
      <c r="BA1268" s="197">
        <f>IF(AND(K1268&lt;=1608,L1268&gt;=1571),1,0)</f>
        <v>1</v>
      </c>
      <c r="BB1268" s="197">
        <f>IF(AND(K1268&lt;=1621,L1268&gt;=1609),1,0)</f>
        <v>0</v>
      </c>
      <c r="BC1268" s="197">
        <f>IF(AND(K1268&lt;=1648,L1268&gt;=1622),1,0)</f>
        <v>0</v>
      </c>
      <c r="BD1268" s="197">
        <f>IF(AND(K1268&lt;=1680,L1268&gt;=1649),1,0)</f>
        <v>0</v>
      </c>
      <c r="BE1268" s="189">
        <v>0</v>
      </c>
      <c r="BF1268" s="189">
        <v>0</v>
      </c>
      <c r="BG1268" s="189">
        <v>0</v>
      </c>
      <c r="BH1268" s="189">
        <v>0</v>
      </c>
      <c r="BI1268" s="189">
        <v>0</v>
      </c>
    </row>
    <row r="1269" spans="1:61" customFormat="1" ht="15">
      <c r="A1269" s="99" t="s">
        <v>1183</v>
      </c>
      <c r="B1269" s="111" t="s">
        <v>4079</v>
      </c>
      <c r="C1269" s="243" t="s">
        <v>1184</v>
      </c>
      <c r="D1269" s="243" t="s">
        <v>4162</v>
      </c>
      <c r="E1269" s="247"/>
      <c r="F1269" s="25" t="s">
        <v>43</v>
      </c>
      <c r="G1269" s="26"/>
      <c r="H1269" s="27"/>
      <c r="I1269" s="27"/>
      <c r="J1269" s="29">
        <v>0</v>
      </c>
      <c r="K1269" s="28">
        <v>1586</v>
      </c>
      <c r="L1269" s="28">
        <v>1605</v>
      </c>
      <c r="M1269" s="240" t="str">
        <f>CONCATENATE(LEFT(K1269,3),"0")</f>
        <v>1580</v>
      </c>
      <c r="N1269" s="240" t="str">
        <f>CONCATENATE(LEFT(L1269,3),"0")</f>
        <v>1600</v>
      </c>
      <c r="O1269" s="30">
        <f>L1269-K1269+1</f>
        <v>20</v>
      </c>
      <c r="P1269" s="27">
        <v>0</v>
      </c>
      <c r="Q1269" s="27">
        <v>0</v>
      </c>
      <c r="R1269" s="28"/>
      <c r="S1269" s="28">
        <v>1605</v>
      </c>
      <c r="T1269" s="35" t="s">
        <v>103</v>
      </c>
      <c r="U1269" s="104">
        <v>51.0167</v>
      </c>
      <c r="V1269" s="124">
        <v>4.4667000000000003</v>
      </c>
      <c r="W1269" s="32">
        <v>0</v>
      </c>
      <c r="X1269" s="33">
        <v>0</v>
      </c>
      <c r="Y1269" s="127">
        <v>0</v>
      </c>
      <c r="Z1269" s="133"/>
      <c r="AA1269" s="35"/>
      <c r="AB1269" s="35"/>
      <c r="AC1269" s="35"/>
      <c r="AD1269" s="35"/>
      <c r="AE1269" s="35"/>
      <c r="AF1269" s="35"/>
      <c r="AG1269" s="35"/>
      <c r="AH1269" s="35"/>
      <c r="AI1269" s="35"/>
      <c r="AJ1269" s="35"/>
      <c r="AK1269" s="35"/>
      <c r="AL1269" s="35"/>
      <c r="AM1269" s="35"/>
      <c r="AN1269" s="127"/>
      <c r="AO1269" s="38"/>
      <c r="AP1269" s="39"/>
      <c r="AQ1269" s="39"/>
      <c r="AR1269" s="39"/>
      <c r="AS1269" s="49"/>
      <c r="AT1269" s="253"/>
      <c r="AU1269" s="253"/>
      <c r="AV1269" s="26"/>
      <c r="AW1269" s="26"/>
      <c r="AX1269" s="253" t="s">
        <v>1185</v>
      </c>
      <c r="AY1269" s="26">
        <v>1</v>
      </c>
      <c r="AZ1269" s="197">
        <f>IF(AND(K1269&lt;=1570,L1269&gt;=1540),1,0)</f>
        <v>0</v>
      </c>
      <c r="BA1269" s="197">
        <f>IF(AND(K1269&lt;=1608,L1269&gt;=1571),1,0)</f>
        <v>1</v>
      </c>
      <c r="BB1269" s="197">
        <f>IF(AND(K1269&lt;=1621,L1269&gt;=1609),1,0)</f>
        <v>0</v>
      </c>
      <c r="BC1269" s="197">
        <f>IF(AND(K1269&lt;=1648,L1269&gt;=1622),1,0)</f>
        <v>0</v>
      </c>
      <c r="BD1269" s="197">
        <f>IF(AND(K1269&lt;=1680,L1269&gt;=1649),1,0)</f>
        <v>0</v>
      </c>
      <c r="BE1269" s="189">
        <v>0</v>
      </c>
      <c r="BF1269" s="189">
        <v>0</v>
      </c>
      <c r="BG1269" s="189">
        <v>0</v>
      </c>
      <c r="BH1269" s="189">
        <v>0</v>
      </c>
      <c r="BI1269" s="189">
        <v>0</v>
      </c>
    </row>
    <row r="1270" spans="1:61" customFormat="1" ht="15">
      <c r="A1270" s="99" t="s">
        <v>1186</v>
      </c>
      <c r="B1270" s="111" t="s">
        <v>4080</v>
      </c>
      <c r="C1270" s="243" t="s">
        <v>1187</v>
      </c>
      <c r="D1270" s="243" t="s">
        <v>4162</v>
      </c>
      <c r="E1270" s="247"/>
      <c r="F1270" s="25" t="s">
        <v>43</v>
      </c>
      <c r="G1270" s="26"/>
      <c r="H1270" s="27"/>
      <c r="I1270" s="27"/>
      <c r="J1270" s="29">
        <v>0</v>
      </c>
      <c r="K1270" s="28">
        <v>1616</v>
      </c>
      <c r="L1270" s="28">
        <v>1625</v>
      </c>
      <c r="M1270" s="240" t="str">
        <f>CONCATENATE(LEFT(K1270,3),"0")</f>
        <v>1610</v>
      </c>
      <c r="N1270" s="240" t="str">
        <f>CONCATENATE(LEFT(L1270,3),"0")</f>
        <v>1620</v>
      </c>
      <c r="O1270" s="30">
        <f>L1270-K1270+1</f>
        <v>10</v>
      </c>
      <c r="P1270" s="27">
        <v>1</v>
      </c>
      <c r="Q1270" s="27">
        <v>0</v>
      </c>
      <c r="R1270" s="28">
        <v>1596</v>
      </c>
      <c r="S1270" s="28">
        <v>1648</v>
      </c>
      <c r="T1270" s="35" t="s">
        <v>103</v>
      </c>
      <c r="U1270" s="104">
        <v>51.0167</v>
      </c>
      <c r="V1270" s="124">
        <v>4.4667000000000003</v>
      </c>
      <c r="W1270" s="32">
        <v>1</v>
      </c>
      <c r="X1270" s="33">
        <v>1</v>
      </c>
      <c r="Y1270" s="127">
        <v>0</v>
      </c>
      <c r="Z1270" s="133" t="str">
        <f>CONCATENATE(LEFT(AA1270,3),"0")</f>
        <v>1620</v>
      </c>
      <c r="AA1270" s="35">
        <v>1620</v>
      </c>
      <c r="AB1270" s="35">
        <v>1625</v>
      </c>
      <c r="AC1270" s="62" t="s">
        <v>152</v>
      </c>
      <c r="AD1270" s="35">
        <v>1625</v>
      </c>
      <c r="AE1270" s="35">
        <v>1625</v>
      </c>
      <c r="AF1270" s="35" t="s">
        <v>103</v>
      </c>
      <c r="AG1270" s="35">
        <v>1625</v>
      </c>
      <c r="AH1270" s="35">
        <v>1648</v>
      </c>
      <c r="AI1270" s="35" t="s">
        <v>102</v>
      </c>
      <c r="AJ1270" s="35"/>
      <c r="AK1270" s="35"/>
      <c r="AL1270" s="35"/>
      <c r="AM1270" s="35"/>
      <c r="AN1270" s="252" t="str">
        <f>AI1270</f>
        <v>Rome</v>
      </c>
      <c r="AO1270" s="38"/>
      <c r="AP1270" s="39"/>
      <c r="AQ1270" s="39"/>
      <c r="AR1270" s="39"/>
      <c r="AS1270" s="49"/>
      <c r="AT1270" s="253"/>
      <c r="AU1270" s="253"/>
      <c r="AV1270" s="26"/>
      <c r="AW1270" s="26"/>
      <c r="AX1270" s="253" t="s">
        <v>55</v>
      </c>
      <c r="AY1270" s="26">
        <v>1</v>
      </c>
      <c r="AZ1270" s="197">
        <f>IF(AND(K1270&lt;=1570,L1270&gt;=1540),1,0)</f>
        <v>0</v>
      </c>
      <c r="BA1270" s="197">
        <f>IF(AND(K1270&lt;=1608,L1270&gt;=1571),1,0)</f>
        <v>0</v>
      </c>
      <c r="BB1270" s="197">
        <f>IF(AND(K1270&lt;=1621,L1270&gt;=1609),1,0)</f>
        <v>1</v>
      </c>
      <c r="BC1270" s="197">
        <f>IF(AND(K1270&lt;=1648,L1270&gt;=1622),1,0)</f>
        <v>1</v>
      </c>
      <c r="BD1270" s="197">
        <f>IF(AND(K1270&lt;=1680,L1270&gt;=1649),1,0)</f>
        <v>0</v>
      </c>
      <c r="BE1270" s="189">
        <v>0</v>
      </c>
      <c r="BF1270" s="189">
        <v>0</v>
      </c>
      <c r="BG1270" s="189">
        <v>1</v>
      </c>
      <c r="BH1270" s="189">
        <v>0</v>
      </c>
      <c r="BI1270" s="189">
        <v>0</v>
      </c>
    </row>
    <row r="1271" spans="1:61" customFormat="1" ht="15">
      <c r="A1271" s="99" t="s">
        <v>1188</v>
      </c>
      <c r="B1271" s="111" t="s">
        <v>4081</v>
      </c>
      <c r="C1271" s="243" t="s">
        <v>1189</v>
      </c>
      <c r="D1271" s="243" t="s">
        <v>4162</v>
      </c>
      <c r="E1271" s="247"/>
      <c r="F1271" s="25" t="s">
        <v>43</v>
      </c>
      <c r="G1271" s="26"/>
      <c r="H1271" s="27"/>
      <c r="I1271" s="27"/>
      <c r="J1271" s="29">
        <v>0</v>
      </c>
      <c r="K1271" s="28">
        <v>1469</v>
      </c>
      <c r="L1271" s="28">
        <f>K1271+18</f>
        <v>1487</v>
      </c>
      <c r="M1271" s="240" t="str">
        <f>CONCATENATE(LEFT(K1271,3),"0")</f>
        <v>1460</v>
      </c>
      <c r="N1271" s="240" t="str">
        <f>CONCATENATE(LEFT(L1271,3),"0")</f>
        <v>1480</v>
      </c>
      <c r="O1271" s="30"/>
      <c r="P1271" s="27">
        <v>0</v>
      </c>
      <c r="Q1271" s="27">
        <v>0</v>
      </c>
      <c r="R1271" s="28"/>
      <c r="S1271" s="28"/>
      <c r="T1271" s="35" t="s">
        <v>103</v>
      </c>
      <c r="U1271" s="104">
        <v>51.0167</v>
      </c>
      <c r="V1271" s="124">
        <v>4.4667000000000003</v>
      </c>
      <c r="W1271" s="32">
        <v>0</v>
      </c>
      <c r="X1271" s="33">
        <v>0</v>
      </c>
      <c r="Y1271" s="127">
        <v>0</v>
      </c>
      <c r="Z1271" s="133"/>
      <c r="AA1271" s="35"/>
      <c r="AB1271" s="35"/>
      <c r="AC1271" s="35"/>
      <c r="AD1271" s="35"/>
      <c r="AE1271" s="35"/>
      <c r="AF1271" s="35"/>
      <c r="AG1271" s="35"/>
      <c r="AH1271" s="35"/>
      <c r="AI1271" s="35"/>
      <c r="AJ1271" s="35"/>
      <c r="AK1271" s="35"/>
      <c r="AL1271" s="35"/>
      <c r="AM1271" s="35"/>
      <c r="AN1271" s="127"/>
      <c r="AO1271" s="38"/>
      <c r="AP1271" s="39"/>
      <c r="AQ1271" s="39"/>
      <c r="AR1271" s="39"/>
      <c r="AS1271" s="49"/>
      <c r="AT1271" s="253"/>
      <c r="AU1271" s="253"/>
      <c r="AV1271" s="26"/>
      <c r="AW1271" s="26"/>
      <c r="AX1271" s="253" t="s">
        <v>55</v>
      </c>
      <c r="AY1271" s="26">
        <v>1</v>
      </c>
      <c r="AZ1271" s="197">
        <f>IF(AND(K1271&lt;=1570,L1271&gt;=1540),1,0)</f>
        <v>0</v>
      </c>
      <c r="BA1271" s="197">
        <f>IF(AND(K1271&lt;=1608,L1271&gt;=1571),1,0)</f>
        <v>0</v>
      </c>
      <c r="BB1271" s="197">
        <f>IF(AND(K1271&lt;=1621,L1271&gt;=1609),1,0)</f>
        <v>0</v>
      </c>
      <c r="BC1271" s="197">
        <f>IF(AND(K1271&lt;=1648,L1271&gt;=1622),1,0)</f>
        <v>0</v>
      </c>
      <c r="BD1271" s="197">
        <f>IF(AND(K1271&lt;=1680,L1271&gt;=1649),1,0)</f>
        <v>0</v>
      </c>
      <c r="BE1271" s="189">
        <v>0</v>
      </c>
      <c r="BF1271" s="189">
        <v>0</v>
      </c>
      <c r="BG1271" s="189">
        <v>0</v>
      </c>
      <c r="BH1271" s="189">
        <v>0</v>
      </c>
      <c r="BI1271" s="189">
        <v>0</v>
      </c>
    </row>
    <row r="1272" spans="1:61" customFormat="1" ht="15">
      <c r="A1272" s="50" t="s">
        <v>1190</v>
      </c>
      <c r="B1272" s="111" t="s">
        <v>4082</v>
      </c>
      <c r="C1272" s="243" t="s">
        <v>1191</v>
      </c>
      <c r="D1272" s="243" t="s">
        <v>4162</v>
      </c>
      <c r="E1272" s="247">
        <v>1</v>
      </c>
      <c r="F1272" s="25" t="s">
        <v>74</v>
      </c>
      <c r="G1272" s="26"/>
      <c r="H1272" s="27"/>
      <c r="I1272" s="27"/>
      <c r="J1272" s="29">
        <v>1</v>
      </c>
      <c r="K1272" s="30">
        <v>1661</v>
      </c>
      <c r="L1272" s="28">
        <v>1667</v>
      </c>
      <c r="M1272" s="240" t="str">
        <f>CONCATENATE(LEFT(K1272,3),"0")</f>
        <v>1660</v>
      </c>
      <c r="N1272" s="240" t="str">
        <f>CONCATENATE(LEFT(L1272,3),"0")</f>
        <v>1660</v>
      </c>
      <c r="O1272" s="30">
        <f>L1272-K1272+1</f>
        <v>7</v>
      </c>
      <c r="P1272" s="27">
        <v>0</v>
      </c>
      <c r="Q1272" s="27">
        <v>0</v>
      </c>
      <c r="R1272" s="28"/>
      <c r="S1272" s="28"/>
      <c r="T1272" s="35" t="s">
        <v>103</v>
      </c>
      <c r="U1272" s="104">
        <v>51.0167</v>
      </c>
      <c r="V1272" s="124">
        <v>4.4667000000000003</v>
      </c>
      <c r="W1272" s="32">
        <v>0</v>
      </c>
      <c r="X1272" s="33">
        <v>0</v>
      </c>
      <c r="Y1272" s="127">
        <v>0</v>
      </c>
      <c r="Z1272" s="133"/>
      <c r="AA1272" s="35"/>
      <c r="AB1272" s="35"/>
      <c r="AC1272" s="35"/>
      <c r="AD1272" s="35"/>
      <c r="AE1272" s="35"/>
      <c r="AF1272" s="35"/>
      <c r="AG1272" s="35"/>
      <c r="AH1272" s="35"/>
      <c r="AI1272" s="35"/>
      <c r="AJ1272" s="35"/>
      <c r="AK1272" s="35"/>
      <c r="AL1272" s="35"/>
      <c r="AM1272" s="35"/>
      <c r="AN1272" s="127"/>
      <c r="AO1272" s="38"/>
      <c r="AP1272" s="39"/>
      <c r="AQ1272" s="39"/>
      <c r="AR1272" s="39"/>
      <c r="AS1272" s="49"/>
      <c r="AT1272" s="253"/>
      <c r="AU1272" s="253"/>
      <c r="AV1272" s="26"/>
      <c r="AW1272" s="26"/>
      <c r="AX1272" s="253" t="s">
        <v>40</v>
      </c>
      <c r="AY1272" s="26">
        <v>1</v>
      </c>
      <c r="AZ1272" s="197">
        <f>IF(AND(K1272&lt;=1570,L1272&gt;=1540),1,0)</f>
        <v>0</v>
      </c>
      <c r="BA1272" s="197">
        <f>IF(AND(K1272&lt;=1608,L1272&gt;=1571),1,0)</f>
        <v>0</v>
      </c>
      <c r="BB1272" s="197">
        <f>IF(AND(K1272&lt;=1621,L1272&gt;=1609),1,0)</f>
        <v>0</v>
      </c>
      <c r="BC1272" s="197">
        <f>IF(AND(K1272&lt;=1648,L1272&gt;=1622),1,0)</f>
        <v>0</v>
      </c>
      <c r="BD1272" s="197">
        <f>IF(AND(K1272&lt;=1680,L1272&gt;=1649),1,0)</f>
        <v>1</v>
      </c>
      <c r="BE1272" s="189">
        <v>0</v>
      </c>
      <c r="BF1272" s="189">
        <v>0</v>
      </c>
      <c r="BG1272" s="189">
        <v>0</v>
      </c>
      <c r="BH1272" s="189">
        <v>0</v>
      </c>
      <c r="BI1272" s="189">
        <v>0</v>
      </c>
    </row>
    <row r="1273" spans="1:61" customFormat="1" ht="15">
      <c r="A1273" s="99" t="s">
        <v>1192</v>
      </c>
      <c r="B1273" s="111" t="s">
        <v>2099</v>
      </c>
      <c r="C1273" s="243" t="s">
        <v>1193</v>
      </c>
      <c r="D1273" s="243" t="s">
        <v>4162</v>
      </c>
      <c r="E1273" s="247"/>
      <c r="F1273" s="25" t="s">
        <v>1194</v>
      </c>
      <c r="G1273" s="26"/>
      <c r="H1273" s="27"/>
      <c r="I1273" s="27"/>
      <c r="J1273" s="29">
        <v>0</v>
      </c>
      <c r="K1273" s="190">
        <f>L1273-18</f>
        <v>1550</v>
      </c>
      <c r="L1273" s="28">
        <v>1568</v>
      </c>
      <c r="M1273" s="240" t="str">
        <f>CONCATENATE(LEFT(K1273,3),"0")</f>
        <v>1550</v>
      </c>
      <c r="N1273" s="240" t="str">
        <f>CONCATENATE(LEFT(L1273,3),"0")</f>
        <v>1560</v>
      </c>
      <c r="O1273" s="30">
        <f>L1273-K1273+1</f>
        <v>19</v>
      </c>
      <c r="P1273" s="27">
        <v>0</v>
      </c>
      <c r="Q1273" s="27">
        <v>0</v>
      </c>
      <c r="R1273" s="28"/>
      <c r="S1273" s="28"/>
      <c r="T1273" s="35" t="s">
        <v>103</v>
      </c>
      <c r="U1273" s="104">
        <v>51.0167</v>
      </c>
      <c r="V1273" s="124">
        <v>4.4667000000000003</v>
      </c>
      <c r="W1273" s="32">
        <v>0</v>
      </c>
      <c r="X1273" s="33">
        <v>0</v>
      </c>
      <c r="Y1273" s="127">
        <v>0</v>
      </c>
      <c r="Z1273" s="133"/>
      <c r="AA1273" s="35"/>
      <c r="AB1273" s="35"/>
      <c r="AC1273" s="35"/>
      <c r="AD1273" s="35"/>
      <c r="AE1273" s="35"/>
      <c r="AF1273" s="35"/>
      <c r="AG1273" s="35"/>
      <c r="AH1273" s="35"/>
      <c r="AI1273" s="35"/>
      <c r="AJ1273" s="35"/>
      <c r="AK1273" s="35"/>
      <c r="AL1273" s="35"/>
      <c r="AM1273" s="35"/>
      <c r="AN1273" s="127"/>
      <c r="AO1273" s="38"/>
      <c r="AP1273" s="39"/>
      <c r="AQ1273" s="39"/>
      <c r="AR1273" s="39"/>
      <c r="AS1273" s="49"/>
      <c r="AT1273" s="253"/>
      <c r="AU1273" s="253"/>
      <c r="AV1273" s="26"/>
      <c r="AW1273" s="26"/>
      <c r="AX1273" s="253" t="s">
        <v>1195</v>
      </c>
      <c r="AY1273" s="26">
        <v>1</v>
      </c>
      <c r="AZ1273" s="197">
        <f>IF(AND(K1273&lt;=1570,L1273&gt;=1540),1,0)</f>
        <v>1</v>
      </c>
      <c r="BA1273" s="197">
        <f>IF(AND(K1273&lt;=1608,L1273&gt;=1571),1,0)</f>
        <v>0</v>
      </c>
      <c r="BB1273" s="197">
        <f>IF(AND(K1273&lt;=1621,L1273&gt;=1609),1,0)</f>
        <v>0</v>
      </c>
      <c r="BC1273" s="197">
        <f>IF(AND(K1273&lt;=1648,L1273&gt;=1622),1,0)</f>
        <v>0</v>
      </c>
      <c r="BD1273" s="197">
        <f>IF(AND(K1273&lt;=1680,L1273&gt;=1649),1,0)</f>
        <v>0</v>
      </c>
      <c r="BE1273" s="189">
        <v>0</v>
      </c>
      <c r="BF1273" s="189">
        <v>0</v>
      </c>
      <c r="BG1273" s="189">
        <v>0</v>
      </c>
      <c r="BH1273" s="189">
        <v>0</v>
      </c>
      <c r="BI1273" s="189">
        <v>0</v>
      </c>
    </row>
    <row r="1274" spans="1:61" customFormat="1" ht="15">
      <c r="A1274" s="99" t="s">
        <v>4249</v>
      </c>
      <c r="B1274" s="111" t="s">
        <v>2099</v>
      </c>
      <c r="C1274" s="243" t="s">
        <v>1196</v>
      </c>
      <c r="D1274" s="243" t="s">
        <v>4162</v>
      </c>
      <c r="E1274" s="247"/>
      <c r="F1274" s="25" t="s">
        <v>1194</v>
      </c>
      <c r="G1274" s="26"/>
      <c r="H1274" s="27"/>
      <c r="I1274" s="27"/>
      <c r="J1274" s="29">
        <v>0</v>
      </c>
      <c r="K1274" s="28">
        <v>1590</v>
      </c>
      <c r="L1274" s="28">
        <f>K1274+18</f>
        <v>1608</v>
      </c>
      <c r="M1274" s="240" t="str">
        <f>CONCATENATE(LEFT(K1274,3),"0")</f>
        <v>1590</v>
      </c>
      <c r="N1274" s="240" t="str">
        <f>CONCATENATE(LEFT(L1274,3),"0")</f>
        <v>1600</v>
      </c>
      <c r="O1274" s="30"/>
      <c r="P1274" s="27">
        <v>0</v>
      </c>
      <c r="Q1274" s="27">
        <v>0</v>
      </c>
      <c r="R1274" s="61"/>
      <c r="S1274" s="28"/>
      <c r="T1274" s="35" t="s">
        <v>103</v>
      </c>
      <c r="U1274" s="104">
        <v>51.0167</v>
      </c>
      <c r="V1274" s="124">
        <v>4.4667000000000003</v>
      </c>
      <c r="W1274" s="32">
        <v>0</v>
      </c>
      <c r="X1274" s="33">
        <v>0</v>
      </c>
      <c r="Y1274" s="127">
        <v>0</v>
      </c>
      <c r="Z1274" s="133"/>
      <c r="AA1274" s="35"/>
      <c r="AB1274" s="35"/>
      <c r="AC1274" s="35"/>
      <c r="AD1274" s="35"/>
      <c r="AE1274" s="35"/>
      <c r="AF1274" s="35"/>
      <c r="AG1274" s="35"/>
      <c r="AH1274" s="35"/>
      <c r="AI1274" s="35"/>
      <c r="AJ1274" s="35"/>
      <c r="AK1274" s="35"/>
      <c r="AL1274" s="35"/>
      <c r="AM1274" s="35"/>
      <c r="AN1274" s="127"/>
      <c r="AO1274" s="38"/>
      <c r="AP1274" s="39"/>
      <c r="AQ1274" s="39"/>
      <c r="AR1274" s="39"/>
      <c r="AS1274" s="49"/>
      <c r="AT1274" s="253"/>
      <c r="AU1274" s="253"/>
      <c r="AV1274" s="26"/>
      <c r="AW1274" s="26"/>
      <c r="AX1274" s="253" t="s">
        <v>55</v>
      </c>
      <c r="AY1274" s="26">
        <v>1</v>
      </c>
      <c r="AZ1274" s="197">
        <f>IF(AND(K1274&lt;=1570,L1274&gt;=1540),1,0)</f>
        <v>0</v>
      </c>
      <c r="BA1274" s="197">
        <f>IF(AND(K1274&lt;=1608,L1274&gt;=1571),1,0)</f>
        <v>1</v>
      </c>
      <c r="BB1274" s="197">
        <f>IF(AND(K1274&lt;=1621,L1274&gt;=1609),1,0)</f>
        <v>0</v>
      </c>
      <c r="BC1274" s="197">
        <f>IF(AND(K1274&lt;=1648,L1274&gt;=1622),1,0)</f>
        <v>0</v>
      </c>
      <c r="BD1274" s="197">
        <f>IF(AND(K1274&lt;=1680,L1274&gt;=1649),1,0)</f>
        <v>0</v>
      </c>
      <c r="BE1274" s="189">
        <v>0</v>
      </c>
      <c r="BF1274" s="189">
        <v>0</v>
      </c>
      <c r="BG1274" s="189">
        <v>0</v>
      </c>
      <c r="BH1274" s="189">
        <v>0</v>
      </c>
      <c r="BI1274" s="189">
        <v>0</v>
      </c>
    </row>
    <row r="1275" spans="1:61" customFormat="1" ht="15">
      <c r="A1275" s="99" t="s">
        <v>1197</v>
      </c>
      <c r="B1275" s="111" t="s">
        <v>3561</v>
      </c>
      <c r="C1275" s="243" t="s">
        <v>1198</v>
      </c>
      <c r="D1275" s="243" t="s">
        <v>4162</v>
      </c>
      <c r="E1275" s="247">
        <v>4</v>
      </c>
      <c r="F1275" s="26" t="s">
        <v>1194</v>
      </c>
      <c r="G1275" s="25"/>
      <c r="H1275" s="27"/>
      <c r="I1275" s="27"/>
      <c r="J1275" s="29">
        <v>1</v>
      </c>
      <c r="K1275" s="30">
        <v>1554</v>
      </c>
      <c r="L1275" s="28">
        <v>1566</v>
      </c>
      <c r="M1275" s="240" t="str">
        <f>CONCATENATE(LEFT(K1275,3),"0")</f>
        <v>1550</v>
      </c>
      <c r="N1275" s="240" t="str">
        <f>CONCATENATE(LEFT(L1275,3),"0")</f>
        <v>1560</v>
      </c>
      <c r="O1275" s="30">
        <f>L1275-K1275+1</f>
        <v>13</v>
      </c>
      <c r="P1275" s="27">
        <v>0</v>
      </c>
      <c r="Q1275" s="27">
        <v>0</v>
      </c>
      <c r="R1275" s="28"/>
      <c r="S1275" s="28"/>
      <c r="T1275" s="35" t="s">
        <v>103</v>
      </c>
      <c r="U1275" s="104">
        <v>51.0167</v>
      </c>
      <c r="V1275" s="124">
        <v>4.4667000000000003</v>
      </c>
      <c r="W1275" s="32">
        <v>0</v>
      </c>
      <c r="X1275" s="33">
        <v>0</v>
      </c>
      <c r="Y1275" s="127">
        <v>0</v>
      </c>
      <c r="Z1275" s="133"/>
      <c r="AA1275" s="35"/>
      <c r="AB1275" s="35"/>
      <c r="AC1275" s="35"/>
      <c r="AD1275" s="35"/>
      <c r="AE1275" s="35"/>
      <c r="AF1275" s="35"/>
      <c r="AG1275" s="35"/>
      <c r="AH1275" s="35"/>
      <c r="AI1275" s="35"/>
      <c r="AJ1275" s="35"/>
      <c r="AK1275" s="35"/>
      <c r="AL1275" s="35"/>
      <c r="AM1275" s="35"/>
      <c r="AN1275" s="127"/>
      <c r="AO1275" s="38"/>
      <c r="AP1275" s="39"/>
      <c r="AQ1275" s="39"/>
      <c r="AR1275" s="39"/>
      <c r="AS1275" s="49"/>
      <c r="AT1275" s="253"/>
      <c r="AU1275" s="253"/>
      <c r="AV1275" s="26"/>
      <c r="AW1275" s="26"/>
      <c r="AX1275" s="253" t="s">
        <v>40</v>
      </c>
      <c r="AY1275" s="26">
        <v>1</v>
      </c>
      <c r="AZ1275" s="197">
        <f>IF(AND(K1275&lt;=1570,L1275&gt;=1540),1,0)</f>
        <v>1</v>
      </c>
      <c r="BA1275" s="197">
        <f>IF(AND(K1275&lt;=1608,L1275&gt;=1571),1,0)</f>
        <v>0</v>
      </c>
      <c r="BB1275" s="197">
        <f>IF(AND(K1275&lt;=1621,L1275&gt;=1609),1,0)</f>
        <v>0</v>
      </c>
      <c r="BC1275" s="197">
        <f>IF(AND(K1275&lt;=1648,L1275&gt;=1622),1,0)</f>
        <v>0</v>
      </c>
      <c r="BD1275" s="197">
        <f>IF(AND(K1275&lt;=1680,L1275&gt;=1649),1,0)</f>
        <v>0</v>
      </c>
      <c r="BE1275" s="189">
        <v>0</v>
      </c>
      <c r="BF1275" s="189">
        <v>0</v>
      </c>
      <c r="BG1275" s="189">
        <v>0</v>
      </c>
      <c r="BH1275" s="189">
        <v>0</v>
      </c>
      <c r="BI1275" s="189">
        <v>0</v>
      </c>
    </row>
    <row r="1276" spans="1:61" customFormat="1" ht="15">
      <c r="A1276" s="99" t="s">
        <v>1199</v>
      </c>
      <c r="B1276" s="111" t="s">
        <v>3561</v>
      </c>
      <c r="C1276" s="243" t="s">
        <v>1200</v>
      </c>
      <c r="D1276" s="243" t="s">
        <v>4162</v>
      </c>
      <c r="E1276" s="247">
        <v>3</v>
      </c>
      <c r="F1276" s="25" t="s">
        <v>43</v>
      </c>
      <c r="G1276" s="26"/>
      <c r="H1276" s="27"/>
      <c r="I1276" s="27"/>
      <c r="J1276" s="29">
        <v>1</v>
      </c>
      <c r="K1276" s="28">
        <v>1562</v>
      </c>
      <c r="L1276" s="28">
        <v>1582</v>
      </c>
      <c r="M1276" s="240" t="str">
        <f>CONCATENATE(LEFT(K1276,3),"0")</f>
        <v>1560</v>
      </c>
      <c r="N1276" s="240" t="str">
        <f>CONCATENATE(LEFT(L1276,3),"0")</f>
        <v>1580</v>
      </c>
      <c r="O1276" s="30">
        <f>L1276-K1276+1</f>
        <v>21</v>
      </c>
      <c r="P1276" s="27">
        <v>0</v>
      </c>
      <c r="Q1276" s="27">
        <v>0</v>
      </c>
      <c r="R1276" s="28"/>
      <c r="S1276" s="28"/>
      <c r="T1276" s="35" t="s">
        <v>103</v>
      </c>
      <c r="U1276" s="104">
        <v>51.0167</v>
      </c>
      <c r="V1276" s="124">
        <v>4.4667000000000003</v>
      </c>
      <c r="W1276" s="32">
        <v>1</v>
      </c>
      <c r="X1276" s="33">
        <v>1</v>
      </c>
      <c r="Y1276" s="127">
        <v>0</v>
      </c>
      <c r="Z1276" s="133" t="str">
        <f>CONCATENATE(LEFT(AA1276,3),"0")</f>
        <v>1580</v>
      </c>
      <c r="AA1276" s="35">
        <v>1582</v>
      </c>
      <c r="AB1276" s="35">
        <v>1589</v>
      </c>
      <c r="AC1276" s="35" t="s">
        <v>63</v>
      </c>
      <c r="AD1276" s="35"/>
      <c r="AE1276" s="35"/>
      <c r="AF1276" s="35"/>
      <c r="AG1276" s="35"/>
      <c r="AH1276" s="35"/>
      <c r="AI1276" s="35"/>
      <c r="AJ1276" s="35"/>
      <c r="AK1276" s="35"/>
      <c r="AL1276" s="35"/>
      <c r="AM1276" s="35"/>
      <c r="AN1276" s="252" t="str">
        <f>AC1276</f>
        <v>Antwerp</v>
      </c>
      <c r="AO1276" s="38"/>
      <c r="AP1276" s="39"/>
      <c r="AQ1276" s="39"/>
      <c r="AR1276" s="39"/>
      <c r="AS1276" s="49"/>
      <c r="AT1276" s="26" t="s">
        <v>88</v>
      </c>
      <c r="AU1276" s="26" t="s">
        <v>1201</v>
      </c>
      <c r="AV1276" s="26"/>
      <c r="AW1276" s="26"/>
      <c r="AX1276" s="253" t="s">
        <v>1202</v>
      </c>
      <c r="AY1276" s="26">
        <v>1</v>
      </c>
      <c r="AZ1276" s="197">
        <f>IF(AND(K1276&lt;=1570,L1276&gt;=1540),1,0)</f>
        <v>1</v>
      </c>
      <c r="BA1276" s="197">
        <f>IF(AND(K1276&lt;=1608,L1276&gt;=1571),1,0)</f>
        <v>1</v>
      </c>
      <c r="BB1276" s="197">
        <f>IF(AND(K1276&lt;=1621,L1276&gt;=1609),1,0)</f>
        <v>0</v>
      </c>
      <c r="BC1276" s="197">
        <f>IF(AND(K1276&lt;=1648,L1276&gt;=1622),1,0)</f>
        <v>0</v>
      </c>
      <c r="BD1276" s="197">
        <f>IF(AND(K1276&lt;=1680,L1276&gt;=1649),1,0)</f>
        <v>0</v>
      </c>
      <c r="BE1276" s="189">
        <v>0</v>
      </c>
      <c r="BF1276" s="189">
        <v>1</v>
      </c>
      <c r="BG1276" s="189">
        <v>0</v>
      </c>
      <c r="BH1276" s="189">
        <v>0</v>
      </c>
      <c r="BI1276" s="189">
        <v>0</v>
      </c>
    </row>
    <row r="1277" spans="1:61" customFormat="1" ht="15">
      <c r="A1277" s="99" t="s">
        <v>1201</v>
      </c>
      <c r="B1277" s="111" t="s">
        <v>3561</v>
      </c>
      <c r="C1277" s="243" t="s">
        <v>1203</v>
      </c>
      <c r="D1277" s="243" t="s">
        <v>4162</v>
      </c>
      <c r="E1277" s="247"/>
      <c r="F1277" s="25" t="s">
        <v>1194</v>
      </c>
      <c r="G1277" s="26"/>
      <c r="H1277" s="27"/>
      <c r="I1277" s="27"/>
      <c r="J1277" s="29">
        <v>0</v>
      </c>
      <c r="K1277" s="61"/>
      <c r="L1277" s="28"/>
      <c r="M1277" s="240"/>
      <c r="N1277" s="240"/>
      <c r="O1277" s="30"/>
      <c r="P1277" s="27">
        <v>0</v>
      </c>
      <c r="Q1277" s="27">
        <v>0</v>
      </c>
      <c r="R1277" s="28"/>
      <c r="S1277" s="28"/>
      <c r="T1277" s="35" t="s">
        <v>103</v>
      </c>
      <c r="U1277" s="104">
        <v>51.0167</v>
      </c>
      <c r="V1277" s="124">
        <v>4.4667000000000003</v>
      </c>
      <c r="W1277" s="32">
        <v>0</v>
      </c>
      <c r="X1277" s="33">
        <v>0</v>
      </c>
      <c r="Y1277" s="127">
        <v>0</v>
      </c>
      <c r="Z1277" s="133"/>
      <c r="AA1277" s="35"/>
      <c r="AB1277" s="35"/>
      <c r="AC1277" s="35"/>
      <c r="AD1277" s="35"/>
      <c r="AE1277" s="35"/>
      <c r="AF1277" s="35"/>
      <c r="AG1277" s="35"/>
      <c r="AH1277" s="35"/>
      <c r="AI1277" s="35"/>
      <c r="AJ1277" s="35"/>
      <c r="AK1277" s="35"/>
      <c r="AL1277" s="35"/>
      <c r="AM1277" s="35"/>
      <c r="AN1277" s="127"/>
      <c r="AO1277" s="38"/>
      <c r="AP1277" s="39"/>
      <c r="AQ1277" s="39"/>
      <c r="AR1277" s="39"/>
      <c r="AS1277" s="49"/>
      <c r="AT1277" s="26" t="s">
        <v>104</v>
      </c>
      <c r="AU1277" s="26" t="s">
        <v>1199</v>
      </c>
      <c r="AV1277" s="26"/>
      <c r="AW1277" s="26"/>
      <c r="AX1277" s="253" t="s">
        <v>1204</v>
      </c>
      <c r="AY1277" s="26">
        <v>1</v>
      </c>
      <c r="AZ1277" s="197">
        <f>IF(AND(K1277&lt;=1570,L1277&gt;=1540),1,0)</f>
        <v>0</v>
      </c>
      <c r="BA1277" s="197">
        <f>IF(AND(K1277&lt;=1608,L1277&gt;=1571),1,0)</f>
        <v>0</v>
      </c>
      <c r="BB1277" s="197">
        <f>IF(AND(K1277&lt;=1621,L1277&gt;=1609),1,0)</f>
        <v>0</v>
      </c>
      <c r="BC1277" s="197">
        <f>IF(AND(K1277&lt;=1648,L1277&gt;=1622),1,0)</f>
        <v>0</v>
      </c>
      <c r="BD1277" s="197">
        <f>IF(AND(K1277&lt;=1680,L1277&gt;=1649),1,0)</f>
        <v>0</v>
      </c>
      <c r="BE1277" s="189">
        <v>0</v>
      </c>
      <c r="BF1277" s="189">
        <v>0</v>
      </c>
      <c r="BG1277" s="189">
        <v>0</v>
      </c>
      <c r="BH1277" s="189">
        <v>0</v>
      </c>
      <c r="BI1277" s="189">
        <v>0</v>
      </c>
    </row>
    <row r="1278" spans="1:61" customFormat="1" ht="15">
      <c r="A1278" s="99" t="s">
        <v>1205</v>
      </c>
      <c r="B1278" s="111" t="s">
        <v>2549</v>
      </c>
      <c r="C1278" s="243" t="s">
        <v>1206</v>
      </c>
      <c r="D1278" s="243" t="s">
        <v>4162</v>
      </c>
      <c r="E1278" s="247">
        <v>1</v>
      </c>
      <c r="F1278" s="25" t="s">
        <v>74</v>
      </c>
      <c r="G1278" s="26"/>
      <c r="H1278" s="27"/>
      <c r="I1278" s="27"/>
      <c r="J1278" s="29">
        <v>1</v>
      </c>
      <c r="K1278" s="30">
        <v>1679</v>
      </c>
      <c r="L1278" s="28">
        <v>1685</v>
      </c>
      <c r="M1278" s="240" t="str">
        <f>CONCATENATE(LEFT(K1278,3),"0")</f>
        <v>1670</v>
      </c>
      <c r="N1278" s="240" t="str">
        <f>CONCATENATE(LEFT(L1278,3),"0")</f>
        <v>1680</v>
      </c>
      <c r="O1278" s="30">
        <f>L1278-K1278+1</f>
        <v>7</v>
      </c>
      <c r="P1278" s="27">
        <v>0</v>
      </c>
      <c r="Q1278" s="27">
        <v>0</v>
      </c>
      <c r="R1278" s="28"/>
      <c r="S1278" s="28"/>
      <c r="T1278" s="35" t="s">
        <v>103</v>
      </c>
      <c r="U1278" s="104">
        <v>51.0167</v>
      </c>
      <c r="V1278" s="124">
        <v>4.4667000000000003</v>
      </c>
      <c r="W1278" s="32">
        <v>0</v>
      </c>
      <c r="X1278" s="33">
        <v>0</v>
      </c>
      <c r="Y1278" s="127">
        <v>0</v>
      </c>
      <c r="Z1278" s="133"/>
      <c r="AA1278" s="35"/>
      <c r="AB1278" s="35"/>
      <c r="AC1278" s="35"/>
      <c r="AD1278" s="35"/>
      <c r="AE1278" s="35"/>
      <c r="AF1278" s="35"/>
      <c r="AG1278" s="35"/>
      <c r="AH1278" s="35"/>
      <c r="AI1278" s="35"/>
      <c r="AJ1278" s="35"/>
      <c r="AK1278" s="35"/>
      <c r="AL1278" s="35"/>
      <c r="AM1278" s="35"/>
      <c r="AN1278" s="127"/>
      <c r="AO1278" s="38"/>
      <c r="AP1278" s="39"/>
      <c r="AQ1278" s="39"/>
      <c r="AR1278" s="39"/>
      <c r="AS1278" s="49"/>
      <c r="AT1278" s="253"/>
      <c r="AU1278" s="253"/>
      <c r="AV1278" s="26"/>
      <c r="AW1278" s="26"/>
      <c r="AX1278" s="253" t="s">
        <v>40</v>
      </c>
      <c r="AY1278" s="26">
        <v>1</v>
      </c>
      <c r="AZ1278" s="197">
        <f>IF(AND(K1278&lt;=1570,L1278&gt;=1540),1,0)</f>
        <v>0</v>
      </c>
      <c r="BA1278" s="197">
        <f>IF(AND(K1278&lt;=1608,L1278&gt;=1571),1,0)</f>
        <v>0</v>
      </c>
      <c r="BB1278" s="197">
        <f>IF(AND(K1278&lt;=1621,L1278&gt;=1609),1,0)</f>
        <v>0</v>
      </c>
      <c r="BC1278" s="197">
        <f>IF(AND(K1278&lt;=1648,L1278&gt;=1622),1,0)</f>
        <v>0</v>
      </c>
      <c r="BD1278" s="197">
        <f>IF(AND(K1278&lt;=1680,L1278&gt;=1649),1,0)</f>
        <v>1</v>
      </c>
      <c r="BE1278" s="189">
        <v>0</v>
      </c>
      <c r="BF1278" s="189">
        <v>0</v>
      </c>
      <c r="BG1278" s="189">
        <v>0</v>
      </c>
      <c r="BH1278" s="189">
        <v>0</v>
      </c>
      <c r="BI1278" s="189">
        <v>0</v>
      </c>
    </row>
    <row r="1279" spans="1:61" customFormat="1" ht="15">
      <c r="A1279" s="99" t="s">
        <v>1207</v>
      </c>
      <c r="B1279" s="111" t="s">
        <v>2549</v>
      </c>
      <c r="C1279" s="243" t="s">
        <v>1208</v>
      </c>
      <c r="D1279" s="243" t="s">
        <v>4162</v>
      </c>
      <c r="E1279" s="247">
        <v>1</v>
      </c>
      <c r="F1279" s="25" t="s">
        <v>43</v>
      </c>
      <c r="G1279" s="26"/>
      <c r="H1279" s="27"/>
      <c r="I1279" s="27"/>
      <c r="J1279" s="29">
        <v>1</v>
      </c>
      <c r="K1279" s="30">
        <v>1672</v>
      </c>
      <c r="L1279" s="28">
        <v>1678</v>
      </c>
      <c r="M1279" s="240" t="str">
        <f>CONCATENATE(LEFT(K1279,3),"0")</f>
        <v>1670</v>
      </c>
      <c r="N1279" s="240" t="str">
        <f>CONCATENATE(LEFT(L1279,3),"0")</f>
        <v>1670</v>
      </c>
      <c r="O1279" s="30">
        <f>L1279-K1279+1</f>
        <v>7</v>
      </c>
      <c r="P1279" s="27">
        <v>0</v>
      </c>
      <c r="Q1279" s="27">
        <v>0</v>
      </c>
      <c r="R1279" s="28"/>
      <c r="S1279" s="28"/>
      <c r="T1279" s="35" t="s">
        <v>103</v>
      </c>
      <c r="U1279" s="104">
        <v>51.0167</v>
      </c>
      <c r="V1279" s="124">
        <v>4.4667000000000003</v>
      </c>
      <c r="W1279" s="32">
        <v>0</v>
      </c>
      <c r="X1279" s="33">
        <v>0</v>
      </c>
      <c r="Y1279" s="127">
        <v>0</v>
      </c>
      <c r="Z1279" s="133"/>
      <c r="AA1279" s="35"/>
      <c r="AB1279" s="35"/>
      <c r="AC1279" s="35"/>
      <c r="AD1279" s="35"/>
      <c r="AE1279" s="35"/>
      <c r="AF1279" s="35"/>
      <c r="AG1279" s="35"/>
      <c r="AH1279" s="35"/>
      <c r="AI1279" s="35"/>
      <c r="AJ1279" s="35"/>
      <c r="AK1279" s="35"/>
      <c r="AL1279" s="35"/>
      <c r="AM1279" s="35"/>
      <c r="AN1279" s="127"/>
      <c r="AO1279" s="38"/>
      <c r="AP1279" s="39"/>
      <c r="AQ1279" s="39"/>
      <c r="AR1279" s="39"/>
      <c r="AS1279" s="49"/>
      <c r="AT1279" s="253"/>
      <c r="AU1279" s="253"/>
      <c r="AV1279" s="26"/>
      <c r="AW1279" s="26"/>
      <c r="AX1279" s="253" t="s">
        <v>40</v>
      </c>
      <c r="AY1279" s="26">
        <v>1</v>
      </c>
      <c r="AZ1279" s="197">
        <f>IF(AND(K1279&lt;=1570,L1279&gt;=1540),1,0)</f>
        <v>0</v>
      </c>
      <c r="BA1279" s="197">
        <f>IF(AND(K1279&lt;=1608,L1279&gt;=1571),1,0)</f>
        <v>0</v>
      </c>
      <c r="BB1279" s="197">
        <f>IF(AND(K1279&lt;=1621,L1279&gt;=1609),1,0)</f>
        <v>0</v>
      </c>
      <c r="BC1279" s="197">
        <f>IF(AND(K1279&lt;=1648,L1279&gt;=1622),1,0)</f>
        <v>0</v>
      </c>
      <c r="BD1279" s="197">
        <f>IF(AND(K1279&lt;=1680,L1279&gt;=1649),1,0)</f>
        <v>1</v>
      </c>
      <c r="BE1279" s="189">
        <v>0</v>
      </c>
      <c r="BF1279" s="189">
        <v>0</v>
      </c>
      <c r="BG1279" s="189">
        <v>0</v>
      </c>
      <c r="BH1279" s="189">
        <v>0</v>
      </c>
      <c r="BI1279" s="189">
        <v>0</v>
      </c>
    </row>
    <row r="1280" spans="1:61" customFormat="1" ht="15">
      <c r="A1280" s="99" t="s">
        <v>1209</v>
      </c>
      <c r="B1280" s="111" t="s">
        <v>4083</v>
      </c>
      <c r="C1280" s="243" t="s">
        <v>1210</v>
      </c>
      <c r="D1280" s="243" t="s">
        <v>4162</v>
      </c>
      <c r="E1280" s="247">
        <v>1</v>
      </c>
      <c r="F1280" s="25" t="s">
        <v>1211</v>
      </c>
      <c r="G1280" s="26"/>
      <c r="H1280" s="27"/>
      <c r="I1280" s="27"/>
      <c r="J1280" s="29">
        <v>1</v>
      </c>
      <c r="K1280" s="30">
        <v>1565</v>
      </c>
      <c r="L1280" s="28">
        <v>1571</v>
      </c>
      <c r="M1280" s="240" t="str">
        <f>CONCATENATE(LEFT(K1280,3),"0")</f>
        <v>1560</v>
      </c>
      <c r="N1280" s="240" t="str">
        <f>CONCATENATE(LEFT(L1280,3),"0")</f>
        <v>1570</v>
      </c>
      <c r="O1280" s="30">
        <f>L1280-K1280+1</f>
        <v>7</v>
      </c>
      <c r="P1280" s="27">
        <v>0</v>
      </c>
      <c r="Q1280" s="27">
        <v>0</v>
      </c>
      <c r="R1280" s="28"/>
      <c r="S1280" s="28"/>
      <c r="T1280" s="35" t="s">
        <v>103</v>
      </c>
      <c r="U1280" s="104">
        <v>51.0167</v>
      </c>
      <c r="V1280" s="124">
        <v>4.4667000000000003</v>
      </c>
      <c r="W1280" s="32">
        <v>0</v>
      </c>
      <c r="X1280" s="33">
        <v>0</v>
      </c>
      <c r="Y1280" s="127">
        <v>0</v>
      </c>
      <c r="Z1280" s="133"/>
      <c r="AA1280" s="35"/>
      <c r="AB1280" s="35"/>
      <c r="AC1280" s="35"/>
      <c r="AD1280" s="35"/>
      <c r="AE1280" s="35"/>
      <c r="AF1280" s="35"/>
      <c r="AG1280" s="35"/>
      <c r="AH1280" s="35"/>
      <c r="AI1280" s="35"/>
      <c r="AJ1280" s="35"/>
      <c r="AK1280" s="35"/>
      <c r="AL1280" s="35"/>
      <c r="AM1280" s="35"/>
      <c r="AN1280" s="127"/>
      <c r="AO1280" s="38"/>
      <c r="AP1280" s="39"/>
      <c r="AQ1280" s="39"/>
      <c r="AR1280" s="39"/>
      <c r="AS1280" s="49"/>
      <c r="AT1280" s="253"/>
      <c r="AU1280" s="253"/>
      <c r="AV1280" s="26"/>
      <c r="AW1280" s="26"/>
      <c r="AX1280" s="253" t="s">
        <v>40</v>
      </c>
      <c r="AY1280" s="26">
        <v>1</v>
      </c>
      <c r="AZ1280" s="197">
        <f>IF(AND(K1280&lt;=1570,L1280&gt;=1540),1,0)</f>
        <v>1</v>
      </c>
      <c r="BA1280" s="197">
        <f>IF(AND(K1280&lt;=1608,L1280&gt;=1571),1,0)</f>
        <v>1</v>
      </c>
      <c r="BB1280" s="197">
        <f>IF(AND(K1280&lt;=1621,L1280&gt;=1609),1,0)</f>
        <v>0</v>
      </c>
      <c r="BC1280" s="197">
        <f>IF(AND(K1280&lt;=1648,L1280&gt;=1622),1,0)</f>
        <v>0</v>
      </c>
      <c r="BD1280" s="197">
        <f>IF(AND(K1280&lt;=1680,L1280&gt;=1649),1,0)</f>
        <v>0</v>
      </c>
      <c r="BE1280" s="189">
        <v>0</v>
      </c>
      <c r="BF1280" s="189">
        <v>0</v>
      </c>
      <c r="BG1280" s="189">
        <v>0</v>
      </c>
      <c r="BH1280" s="189">
        <v>0</v>
      </c>
      <c r="BI1280" s="189">
        <v>0</v>
      </c>
    </row>
    <row r="1281" spans="1:61" customFormat="1" ht="15">
      <c r="A1281" s="99" t="s">
        <v>1212</v>
      </c>
      <c r="B1281" s="111"/>
      <c r="C1281" s="243" t="s">
        <v>1213</v>
      </c>
      <c r="D1281" s="243" t="s">
        <v>4162</v>
      </c>
      <c r="E1281" s="247">
        <v>1</v>
      </c>
      <c r="F1281" s="25" t="s">
        <v>39</v>
      </c>
      <c r="G1281" s="26"/>
      <c r="H1281" s="27"/>
      <c r="I1281" s="27"/>
      <c r="J1281" s="29">
        <v>1</v>
      </c>
      <c r="K1281" s="28"/>
      <c r="L1281" s="28"/>
      <c r="M1281" s="240"/>
      <c r="N1281" s="240"/>
      <c r="O1281" s="30"/>
      <c r="P1281" s="27">
        <v>0</v>
      </c>
      <c r="Q1281" s="27">
        <v>0</v>
      </c>
      <c r="R1281" s="28"/>
      <c r="S1281" s="28"/>
      <c r="T1281" s="35" t="s">
        <v>103</v>
      </c>
      <c r="U1281" s="104">
        <v>51.0167</v>
      </c>
      <c r="V1281" s="124">
        <v>4.4667000000000003</v>
      </c>
      <c r="W1281" s="32">
        <v>0</v>
      </c>
      <c r="X1281" s="33">
        <v>0</v>
      </c>
      <c r="Y1281" s="127">
        <v>0</v>
      </c>
      <c r="Z1281" s="133"/>
      <c r="AA1281" s="35"/>
      <c r="AB1281" s="35"/>
      <c r="AC1281" s="35"/>
      <c r="AD1281" s="35"/>
      <c r="AE1281" s="35"/>
      <c r="AF1281" s="35"/>
      <c r="AG1281" s="35"/>
      <c r="AH1281" s="35"/>
      <c r="AI1281" s="35"/>
      <c r="AJ1281" s="35"/>
      <c r="AK1281" s="35"/>
      <c r="AL1281" s="35"/>
      <c r="AM1281" s="35"/>
      <c r="AN1281" s="127"/>
      <c r="AO1281" s="38"/>
      <c r="AP1281" s="39"/>
      <c r="AQ1281" s="39"/>
      <c r="AR1281" s="39"/>
      <c r="AS1281" s="49"/>
      <c r="AT1281" s="253"/>
      <c r="AU1281" s="253"/>
      <c r="AV1281" s="26"/>
      <c r="AW1281" s="26"/>
      <c r="AX1281" s="253"/>
      <c r="AY1281" s="26">
        <v>1</v>
      </c>
      <c r="AZ1281" s="197">
        <f>IF(AND(K1281&lt;=1570,L1281&gt;=1540),1,0)</f>
        <v>0</v>
      </c>
      <c r="BA1281" s="197">
        <f>IF(AND(K1281&lt;=1608,L1281&gt;=1571),1,0)</f>
        <v>0</v>
      </c>
      <c r="BB1281" s="197">
        <f>IF(AND(K1281&lt;=1621,L1281&gt;=1609),1,0)</f>
        <v>0</v>
      </c>
      <c r="BC1281" s="197">
        <f>IF(AND(K1281&lt;=1648,L1281&gt;=1622),1,0)</f>
        <v>0</v>
      </c>
      <c r="BD1281" s="197">
        <f>IF(AND(K1281&lt;=1680,L1281&gt;=1649),1,0)</f>
        <v>0</v>
      </c>
      <c r="BE1281" s="189">
        <v>0</v>
      </c>
      <c r="BF1281" s="189">
        <v>0</v>
      </c>
      <c r="BG1281" s="189">
        <v>0</v>
      </c>
      <c r="BH1281" s="189">
        <v>0</v>
      </c>
      <c r="BI1281" s="189">
        <v>0</v>
      </c>
    </row>
    <row r="1282" spans="1:61" customFormat="1" ht="15">
      <c r="A1282" s="99" t="s">
        <v>1214</v>
      </c>
      <c r="B1282" s="111" t="s">
        <v>4084</v>
      </c>
      <c r="C1282" s="243" t="s">
        <v>1215</v>
      </c>
      <c r="D1282" s="243" t="s">
        <v>4162</v>
      </c>
      <c r="E1282" s="247"/>
      <c r="F1282" s="25" t="s">
        <v>43</v>
      </c>
      <c r="G1282" s="26"/>
      <c r="H1282" s="27"/>
      <c r="I1282" s="27"/>
      <c r="J1282" s="29">
        <v>0</v>
      </c>
      <c r="K1282" s="190">
        <f>L1282-18</f>
        <v>1566</v>
      </c>
      <c r="L1282" s="28">
        <v>1584</v>
      </c>
      <c r="M1282" s="240" t="str">
        <f>CONCATENATE(LEFT(K1282,3),"0")</f>
        <v>1560</v>
      </c>
      <c r="N1282" s="240" t="str">
        <f>CONCATENATE(LEFT(L1282,3),"0")</f>
        <v>1580</v>
      </c>
      <c r="O1282" s="30">
        <f>L1282-K1282+1</f>
        <v>19</v>
      </c>
      <c r="P1282" s="27">
        <v>0</v>
      </c>
      <c r="Q1282" s="27">
        <v>0</v>
      </c>
      <c r="R1282" s="28"/>
      <c r="S1282" s="28"/>
      <c r="T1282" s="35" t="s">
        <v>103</v>
      </c>
      <c r="U1282" s="104">
        <v>51.0167</v>
      </c>
      <c r="V1282" s="124">
        <v>4.4667000000000003</v>
      </c>
      <c r="W1282" s="32">
        <v>1</v>
      </c>
      <c r="X1282" s="33">
        <v>1</v>
      </c>
      <c r="Y1282" s="127">
        <v>0</v>
      </c>
      <c r="Z1282" s="133" t="str">
        <f>CONCATENATE(LEFT(AA1282,3),"0")</f>
        <v>1580</v>
      </c>
      <c r="AA1282" s="35">
        <v>1584</v>
      </c>
      <c r="AB1282" s="35">
        <v>1586</v>
      </c>
      <c r="AC1282" s="35" t="s">
        <v>191</v>
      </c>
      <c r="AD1282" s="35">
        <v>1586</v>
      </c>
      <c r="AE1282" s="35">
        <v>1587</v>
      </c>
      <c r="AF1282" s="35" t="s">
        <v>51</v>
      </c>
      <c r="AG1282" s="35"/>
      <c r="AH1282" s="35"/>
      <c r="AI1282" s="35"/>
      <c r="AJ1282" s="35"/>
      <c r="AK1282" s="35"/>
      <c r="AL1282" s="35"/>
      <c r="AM1282" s="35"/>
      <c r="AN1282" s="252" t="str">
        <f>AF1282</f>
        <v>Amsterdam</v>
      </c>
      <c r="AO1282" s="38"/>
      <c r="AP1282" s="39"/>
      <c r="AQ1282" s="39"/>
      <c r="AR1282" s="39"/>
      <c r="AS1282" s="49"/>
      <c r="AT1282" s="26" t="s">
        <v>88</v>
      </c>
      <c r="AU1282" s="253" t="s">
        <v>1216</v>
      </c>
      <c r="AV1282" s="26"/>
      <c r="AW1282" s="26"/>
      <c r="AX1282" s="253"/>
      <c r="AY1282" s="26">
        <v>1</v>
      </c>
      <c r="AZ1282" s="197">
        <f>IF(AND(K1282&lt;=1570,L1282&gt;=1540),1,0)</f>
        <v>1</v>
      </c>
      <c r="BA1282" s="197">
        <f>IF(AND(K1282&lt;=1608,L1282&gt;=1571),1,0)</f>
        <v>1</v>
      </c>
      <c r="BB1282" s="197">
        <f>IF(AND(K1282&lt;=1621,L1282&gt;=1609),1,0)</f>
        <v>0</v>
      </c>
      <c r="BC1282" s="197">
        <f>IF(AND(K1282&lt;=1648,L1282&gt;=1622),1,0)</f>
        <v>0</v>
      </c>
      <c r="BD1282" s="197">
        <f>IF(AND(K1282&lt;=1680,L1282&gt;=1649),1,0)</f>
        <v>0</v>
      </c>
      <c r="BE1282" s="189">
        <v>0</v>
      </c>
      <c r="BF1282" s="189">
        <v>1</v>
      </c>
      <c r="BG1282" s="189">
        <v>0</v>
      </c>
      <c r="BH1282" s="189">
        <v>0</v>
      </c>
      <c r="BI1282" s="189">
        <v>0</v>
      </c>
    </row>
    <row r="1283" spans="1:61" customFormat="1" ht="15">
      <c r="A1283" s="99" t="s">
        <v>1217</v>
      </c>
      <c r="B1283" s="111" t="s">
        <v>4084</v>
      </c>
      <c r="C1283" s="243" t="s">
        <v>1218</v>
      </c>
      <c r="D1283" s="243" t="s">
        <v>4162</v>
      </c>
      <c r="E1283" s="247"/>
      <c r="F1283" s="25" t="s">
        <v>43</v>
      </c>
      <c r="G1283" s="26"/>
      <c r="H1283" s="27"/>
      <c r="I1283" s="27"/>
      <c r="J1283" s="29">
        <v>0</v>
      </c>
      <c r="K1283" s="28">
        <v>1591</v>
      </c>
      <c r="L1283" s="28">
        <v>1591</v>
      </c>
      <c r="M1283" s="240" t="str">
        <f>CONCATENATE(LEFT(K1283,3),"0")</f>
        <v>1590</v>
      </c>
      <c r="N1283" s="240" t="str">
        <f>CONCATENATE(LEFT(L1283,3),"0")</f>
        <v>1590</v>
      </c>
      <c r="O1283" s="30">
        <f>L1283-K1283+1</f>
        <v>1</v>
      </c>
      <c r="P1283" s="27">
        <v>0</v>
      </c>
      <c r="Q1283" s="27">
        <v>0</v>
      </c>
      <c r="R1283" s="28">
        <v>1588</v>
      </c>
      <c r="S1283" s="28">
        <v>1615</v>
      </c>
      <c r="T1283" s="35" t="s">
        <v>103</v>
      </c>
      <c r="U1283" s="104">
        <v>51.0167</v>
      </c>
      <c r="V1283" s="124">
        <v>4.4667000000000003</v>
      </c>
      <c r="W1283" s="32">
        <v>1</v>
      </c>
      <c r="X1283" s="33">
        <v>1</v>
      </c>
      <c r="Y1283" s="127">
        <v>0</v>
      </c>
      <c r="Z1283" s="133" t="str">
        <f>CONCATENATE(LEFT(AA1283,3),"0")</f>
        <v>1590</v>
      </c>
      <c r="AA1283" s="35">
        <v>1591</v>
      </c>
      <c r="AB1283" s="35">
        <v>1615</v>
      </c>
      <c r="AC1283" s="35" t="s">
        <v>69</v>
      </c>
      <c r="AD1283" s="35"/>
      <c r="AE1283" s="35"/>
      <c r="AF1283" s="35"/>
      <c r="AG1283" s="35"/>
      <c r="AH1283" s="35"/>
      <c r="AI1283" s="35"/>
      <c r="AJ1283" s="35"/>
      <c r="AK1283" s="35"/>
      <c r="AL1283" s="35"/>
      <c r="AM1283" s="35"/>
      <c r="AN1283" s="252" t="str">
        <f>AC1283</f>
        <v>Delft</v>
      </c>
      <c r="AO1283" s="38"/>
      <c r="AP1283" s="39"/>
      <c r="AQ1283" s="39"/>
      <c r="AR1283" s="39"/>
      <c r="AS1283" s="49"/>
      <c r="AT1283" s="253"/>
      <c r="AU1283" s="253"/>
      <c r="AV1283" s="26"/>
      <c r="AW1283" s="26"/>
      <c r="AX1283" s="26" t="s">
        <v>52</v>
      </c>
      <c r="AY1283" s="26">
        <v>1</v>
      </c>
      <c r="AZ1283" s="197">
        <f>IF(AND(K1283&lt;=1570,L1283&gt;=1540),1,0)</f>
        <v>0</v>
      </c>
      <c r="BA1283" s="197">
        <f>IF(AND(K1283&lt;=1608,L1283&gt;=1571),1,0)</f>
        <v>1</v>
      </c>
      <c r="BB1283" s="197">
        <f>IF(AND(K1283&lt;=1621,L1283&gt;=1609),1,0)</f>
        <v>0</v>
      </c>
      <c r="BC1283" s="197">
        <f>IF(AND(K1283&lt;=1648,L1283&gt;=1622),1,0)</f>
        <v>0</v>
      </c>
      <c r="BD1283" s="197">
        <f>IF(AND(K1283&lt;=1680,L1283&gt;=1649),1,0)</f>
        <v>0</v>
      </c>
      <c r="BE1283" s="189">
        <v>0</v>
      </c>
      <c r="BF1283" s="189">
        <v>1</v>
      </c>
      <c r="BG1283" s="189">
        <v>0</v>
      </c>
      <c r="BH1283" s="189">
        <v>0</v>
      </c>
      <c r="BI1283" s="189">
        <v>0</v>
      </c>
    </row>
    <row r="1284" spans="1:61" customFormat="1" ht="15">
      <c r="A1284" s="99" t="s">
        <v>1219</v>
      </c>
      <c r="B1284" s="111" t="s">
        <v>4084</v>
      </c>
      <c r="C1284" s="243" t="s">
        <v>1220</v>
      </c>
      <c r="D1284" s="243" t="s">
        <v>4162</v>
      </c>
      <c r="E1284" s="247">
        <v>1</v>
      </c>
      <c r="F1284" s="25" t="s">
        <v>43</v>
      </c>
      <c r="G1284" s="26"/>
      <c r="H1284" s="27"/>
      <c r="I1284" s="27"/>
      <c r="J1284" s="29">
        <v>1</v>
      </c>
      <c r="K1284" s="30">
        <v>1544</v>
      </c>
      <c r="L1284" s="28">
        <v>1550</v>
      </c>
      <c r="M1284" s="240" t="str">
        <f>CONCATENATE(LEFT(K1284,3),"0")</f>
        <v>1540</v>
      </c>
      <c r="N1284" s="240" t="str">
        <f>CONCATENATE(LEFT(L1284,3),"0")</f>
        <v>1550</v>
      </c>
      <c r="O1284" s="30">
        <f>L1284-K1284+1</f>
        <v>7</v>
      </c>
      <c r="P1284" s="27">
        <v>0</v>
      </c>
      <c r="Q1284" s="27">
        <v>0</v>
      </c>
      <c r="R1284" s="28"/>
      <c r="S1284" s="28"/>
      <c r="T1284" s="35" t="s">
        <v>103</v>
      </c>
      <c r="U1284" s="104">
        <v>51.0167</v>
      </c>
      <c r="V1284" s="124">
        <v>4.4667000000000003</v>
      </c>
      <c r="W1284" s="32">
        <v>0</v>
      </c>
      <c r="X1284" s="33">
        <v>0</v>
      </c>
      <c r="Y1284" s="127">
        <v>0</v>
      </c>
      <c r="Z1284" s="133"/>
      <c r="AA1284" s="35"/>
      <c r="AB1284" s="35"/>
      <c r="AC1284" s="35"/>
      <c r="AD1284" s="35"/>
      <c r="AE1284" s="35"/>
      <c r="AF1284" s="35"/>
      <c r="AG1284" s="35"/>
      <c r="AH1284" s="35"/>
      <c r="AI1284" s="35"/>
      <c r="AJ1284" s="35"/>
      <c r="AK1284" s="35"/>
      <c r="AL1284" s="35"/>
      <c r="AM1284" s="35"/>
      <c r="AN1284" s="127"/>
      <c r="AO1284" s="38"/>
      <c r="AP1284" s="39"/>
      <c r="AQ1284" s="39"/>
      <c r="AR1284" s="39"/>
      <c r="AS1284" s="49"/>
      <c r="AT1284" s="253"/>
      <c r="AU1284" s="253"/>
      <c r="AV1284" s="26"/>
      <c r="AW1284" s="26"/>
      <c r="AX1284" s="253" t="s">
        <v>40</v>
      </c>
      <c r="AY1284" s="26">
        <v>1</v>
      </c>
      <c r="AZ1284" s="197">
        <f>IF(AND(K1284&lt;=1570,L1284&gt;=1540),1,0)</f>
        <v>1</v>
      </c>
      <c r="BA1284" s="197">
        <f>IF(AND(K1284&lt;=1608,L1284&gt;=1571),1,0)</f>
        <v>0</v>
      </c>
      <c r="BB1284" s="197">
        <f>IF(AND(K1284&lt;=1621,L1284&gt;=1609),1,0)</f>
        <v>0</v>
      </c>
      <c r="BC1284" s="197">
        <f>IF(AND(K1284&lt;=1648,L1284&gt;=1622),1,0)</f>
        <v>0</v>
      </c>
      <c r="BD1284" s="197">
        <f>IF(AND(K1284&lt;=1680,L1284&gt;=1649),1,0)</f>
        <v>0</v>
      </c>
      <c r="BE1284" s="189">
        <v>0</v>
      </c>
      <c r="BF1284" s="189">
        <v>0</v>
      </c>
      <c r="BG1284" s="189">
        <v>0</v>
      </c>
      <c r="BH1284" s="189">
        <v>0</v>
      </c>
      <c r="BI1284" s="189">
        <v>0</v>
      </c>
    </row>
    <row r="1285" spans="1:61" customFormat="1" ht="15">
      <c r="A1285" s="99" t="s">
        <v>1221</v>
      </c>
      <c r="B1285" s="111" t="s">
        <v>4084</v>
      </c>
      <c r="C1285" s="243" t="s">
        <v>1222</v>
      </c>
      <c r="D1285" s="243" t="s">
        <v>4162</v>
      </c>
      <c r="E1285" s="247">
        <v>1</v>
      </c>
      <c r="F1285" s="25" t="s">
        <v>43</v>
      </c>
      <c r="G1285" s="26"/>
      <c r="H1285" s="27"/>
      <c r="I1285" s="27"/>
      <c r="J1285" s="29">
        <v>1</v>
      </c>
      <c r="K1285" s="30">
        <v>1560</v>
      </c>
      <c r="L1285" s="28">
        <v>1566</v>
      </c>
      <c r="M1285" s="240" t="str">
        <f>CONCATENATE(LEFT(K1285,3),"0")</f>
        <v>1560</v>
      </c>
      <c r="N1285" s="240" t="str">
        <f>CONCATENATE(LEFT(L1285,3),"0")</f>
        <v>1560</v>
      </c>
      <c r="O1285" s="30">
        <f>L1285-K1285+1</f>
        <v>7</v>
      </c>
      <c r="P1285" s="27">
        <v>0</v>
      </c>
      <c r="Q1285" s="27">
        <v>0</v>
      </c>
      <c r="R1285" s="28"/>
      <c r="S1285" s="28"/>
      <c r="T1285" s="35" t="s">
        <v>103</v>
      </c>
      <c r="U1285" s="104">
        <v>51.0167</v>
      </c>
      <c r="V1285" s="124">
        <v>4.4667000000000003</v>
      </c>
      <c r="W1285" s="32">
        <v>0</v>
      </c>
      <c r="X1285" s="33">
        <v>0</v>
      </c>
      <c r="Y1285" s="127">
        <v>0</v>
      </c>
      <c r="Z1285" s="133"/>
      <c r="AA1285" s="35"/>
      <c r="AB1285" s="35"/>
      <c r="AC1285" s="35"/>
      <c r="AD1285" s="35"/>
      <c r="AE1285" s="35"/>
      <c r="AF1285" s="35"/>
      <c r="AG1285" s="35"/>
      <c r="AH1285" s="35"/>
      <c r="AI1285" s="35"/>
      <c r="AJ1285" s="35"/>
      <c r="AK1285" s="35"/>
      <c r="AL1285" s="35"/>
      <c r="AM1285" s="35"/>
      <c r="AN1285" s="127"/>
      <c r="AO1285" s="38"/>
      <c r="AP1285" s="39"/>
      <c r="AQ1285" s="39"/>
      <c r="AR1285" s="39"/>
      <c r="AS1285" s="49"/>
      <c r="AT1285" s="253"/>
      <c r="AU1285" s="253"/>
      <c r="AV1285" s="26"/>
      <c r="AW1285" s="26"/>
      <c r="AX1285" s="253" t="s">
        <v>40</v>
      </c>
      <c r="AY1285" s="26">
        <v>1</v>
      </c>
      <c r="AZ1285" s="197">
        <f>IF(AND(K1285&lt;=1570,L1285&gt;=1540),1,0)</f>
        <v>1</v>
      </c>
      <c r="BA1285" s="197">
        <f>IF(AND(K1285&lt;=1608,L1285&gt;=1571),1,0)</f>
        <v>0</v>
      </c>
      <c r="BB1285" s="197">
        <f>IF(AND(K1285&lt;=1621,L1285&gt;=1609),1,0)</f>
        <v>0</v>
      </c>
      <c r="BC1285" s="197">
        <f>IF(AND(K1285&lt;=1648,L1285&gt;=1622),1,0)</f>
        <v>0</v>
      </c>
      <c r="BD1285" s="197">
        <f>IF(AND(K1285&lt;=1680,L1285&gt;=1649),1,0)</f>
        <v>0</v>
      </c>
      <c r="BE1285" s="189">
        <v>0</v>
      </c>
      <c r="BF1285" s="189">
        <v>0</v>
      </c>
      <c r="BG1285" s="189">
        <v>0</v>
      </c>
      <c r="BH1285" s="189">
        <v>0</v>
      </c>
      <c r="BI1285" s="189">
        <v>0</v>
      </c>
    </row>
    <row r="1286" spans="1:61" customFormat="1" ht="15">
      <c r="A1286" s="99" t="s">
        <v>1223</v>
      </c>
      <c r="B1286" s="111" t="s">
        <v>4084</v>
      </c>
      <c r="C1286" s="243" t="s">
        <v>1224</v>
      </c>
      <c r="D1286" s="243" t="s">
        <v>4162</v>
      </c>
      <c r="E1286" s="247">
        <v>2</v>
      </c>
      <c r="F1286" s="25" t="s">
        <v>43</v>
      </c>
      <c r="G1286" s="26"/>
      <c r="H1286" s="27"/>
      <c r="I1286" s="27"/>
      <c r="J1286" s="29">
        <v>1</v>
      </c>
      <c r="K1286" s="28">
        <v>1542</v>
      </c>
      <c r="L1286" s="28">
        <v>1566</v>
      </c>
      <c r="M1286" s="240" t="str">
        <f>CONCATENATE(LEFT(K1286,3),"0")</f>
        <v>1540</v>
      </c>
      <c r="N1286" s="240" t="str">
        <f>CONCATENATE(LEFT(L1286,3),"0")</f>
        <v>1560</v>
      </c>
      <c r="O1286" s="30">
        <f>L1286-K1286+1</f>
        <v>25</v>
      </c>
      <c r="P1286" s="27">
        <v>0</v>
      </c>
      <c r="Q1286" s="27">
        <v>0</v>
      </c>
      <c r="R1286" s="28">
        <v>1522</v>
      </c>
      <c r="S1286" s="28"/>
      <c r="T1286" s="35" t="s">
        <v>103</v>
      </c>
      <c r="U1286" s="104">
        <v>51.0167</v>
      </c>
      <c r="V1286" s="124">
        <v>4.4667000000000003</v>
      </c>
      <c r="W1286" s="32">
        <v>0</v>
      </c>
      <c r="X1286" s="33">
        <v>0</v>
      </c>
      <c r="Y1286" s="127">
        <v>0</v>
      </c>
      <c r="Z1286" s="133"/>
      <c r="AA1286" s="35"/>
      <c r="AB1286" s="35"/>
      <c r="AC1286" s="35"/>
      <c r="AD1286" s="35"/>
      <c r="AE1286" s="35"/>
      <c r="AF1286" s="35"/>
      <c r="AG1286" s="35"/>
      <c r="AH1286" s="35"/>
      <c r="AI1286" s="35"/>
      <c r="AJ1286" s="35"/>
      <c r="AK1286" s="35"/>
      <c r="AL1286" s="35"/>
      <c r="AM1286" s="35"/>
      <c r="AN1286" s="127"/>
      <c r="AO1286" s="38"/>
      <c r="AP1286" s="39"/>
      <c r="AQ1286" s="39"/>
      <c r="AR1286" s="39"/>
      <c r="AS1286" s="49"/>
      <c r="AT1286" s="26" t="s">
        <v>104</v>
      </c>
      <c r="AU1286" s="253" t="s">
        <v>1225</v>
      </c>
      <c r="AV1286" s="26"/>
      <c r="AW1286" s="26"/>
      <c r="AX1286" s="253" t="s">
        <v>40</v>
      </c>
      <c r="AY1286" s="26">
        <v>1</v>
      </c>
      <c r="AZ1286" s="197">
        <f>IF(AND(K1286&lt;=1570,L1286&gt;=1540),1,0)</f>
        <v>1</v>
      </c>
      <c r="BA1286" s="197">
        <f>IF(AND(K1286&lt;=1608,L1286&gt;=1571),1,0)</f>
        <v>0</v>
      </c>
      <c r="BB1286" s="197">
        <f>IF(AND(K1286&lt;=1621,L1286&gt;=1609),1,0)</f>
        <v>0</v>
      </c>
      <c r="BC1286" s="197">
        <f>IF(AND(K1286&lt;=1648,L1286&gt;=1622),1,0)</f>
        <v>0</v>
      </c>
      <c r="BD1286" s="197">
        <f>IF(AND(K1286&lt;=1680,L1286&gt;=1649),1,0)</f>
        <v>0</v>
      </c>
      <c r="BE1286" s="189">
        <v>0</v>
      </c>
      <c r="BF1286" s="189">
        <v>0</v>
      </c>
      <c r="BG1286" s="189">
        <v>0</v>
      </c>
      <c r="BH1286" s="189">
        <v>0</v>
      </c>
      <c r="BI1286" s="189">
        <v>0</v>
      </c>
    </row>
    <row r="1287" spans="1:61" customFormat="1" ht="15">
      <c r="A1287" s="99" t="s">
        <v>1226</v>
      </c>
      <c r="B1287" s="111" t="s">
        <v>1231</v>
      </c>
      <c r="C1287" s="243" t="s">
        <v>1227</v>
      </c>
      <c r="D1287" s="243" t="s">
        <v>4162</v>
      </c>
      <c r="E1287" s="247">
        <v>2</v>
      </c>
      <c r="F1287" s="50" t="s">
        <v>43</v>
      </c>
      <c r="G1287" s="51"/>
      <c r="H1287" s="52"/>
      <c r="I1287" s="52"/>
      <c r="J1287" s="29">
        <v>1</v>
      </c>
      <c r="K1287" s="30">
        <v>1603</v>
      </c>
      <c r="L1287" s="28">
        <v>1619</v>
      </c>
      <c r="M1287" s="240" t="str">
        <f>CONCATENATE(LEFT(K1287,3),"0")</f>
        <v>1600</v>
      </c>
      <c r="N1287" s="240" t="str">
        <f>CONCATENATE(LEFT(L1287,3),"0")</f>
        <v>1610</v>
      </c>
      <c r="O1287" s="30">
        <f>L1287-K1287+1</f>
        <v>17</v>
      </c>
      <c r="P1287" s="27">
        <v>1</v>
      </c>
      <c r="Q1287" s="27">
        <v>1</v>
      </c>
      <c r="R1287" s="28"/>
      <c r="S1287" s="28"/>
      <c r="T1287" s="35" t="s">
        <v>103</v>
      </c>
      <c r="U1287" s="104">
        <v>51.0167</v>
      </c>
      <c r="V1287" s="124">
        <v>4.4667000000000003</v>
      </c>
      <c r="W1287" s="32">
        <v>0</v>
      </c>
      <c r="X1287" s="33">
        <v>0</v>
      </c>
      <c r="Y1287" s="127">
        <v>0</v>
      </c>
      <c r="Z1287" s="133"/>
      <c r="AA1287" s="35"/>
      <c r="AB1287" s="35"/>
      <c r="AC1287" s="35"/>
      <c r="AD1287" s="35"/>
      <c r="AE1287" s="35"/>
      <c r="AF1287" s="35"/>
      <c r="AG1287" s="35"/>
      <c r="AH1287" s="35"/>
      <c r="AI1287" s="35"/>
      <c r="AJ1287" s="35"/>
      <c r="AK1287" s="35"/>
      <c r="AL1287" s="35"/>
      <c r="AM1287" s="35"/>
      <c r="AN1287" s="127"/>
      <c r="AO1287" s="38"/>
      <c r="AP1287" s="39"/>
      <c r="AQ1287" s="39"/>
      <c r="AR1287" s="39"/>
      <c r="AS1287" s="49"/>
      <c r="AT1287" s="253"/>
      <c r="AU1287" s="253"/>
      <c r="AV1287" s="26"/>
      <c r="AW1287" s="26"/>
      <c r="AX1287" s="253" t="s">
        <v>40</v>
      </c>
      <c r="AY1287" s="26">
        <v>1</v>
      </c>
      <c r="AZ1287" s="197">
        <f>IF(AND(K1287&lt;=1570,L1287&gt;=1540),1,0)</f>
        <v>0</v>
      </c>
      <c r="BA1287" s="197">
        <f>IF(AND(K1287&lt;=1608,L1287&gt;=1571),1,0)</f>
        <v>1</v>
      </c>
      <c r="BB1287" s="197">
        <f>IF(AND(K1287&lt;=1621,L1287&gt;=1609),1,0)</f>
        <v>1</v>
      </c>
      <c r="BC1287" s="197">
        <f>IF(AND(K1287&lt;=1648,L1287&gt;=1622),1,0)</f>
        <v>0</v>
      </c>
      <c r="BD1287" s="197">
        <f>IF(AND(K1287&lt;=1680,L1287&gt;=1649),1,0)</f>
        <v>0</v>
      </c>
      <c r="BE1287" s="189">
        <v>0</v>
      </c>
      <c r="BF1287" s="189">
        <v>0</v>
      </c>
      <c r="BG1287" s="189">
        <v>0</v>
      </c>
      <c r="BH1287" s="189">
        <v>0</v>
      </c>
      <c r="BI1287" s="189">
        <v>0</v>
      </c>
    </row>
    <row r="1288" spans="1:61" customFormat="1" ht="15">
      <c r="A1288" s="99" t="s">
        <v>1228</v>
      </c>
      <c r="B1288" s="111" t="s">
        <v>1231</v>
      </c>
      <c r="C1288" s="243" t="s">
        <v>1229</v>
      </c>
      <c r="D1288" s="243" t="s">
        <v>4162</v>
      </c>
      <c r="E1288" s="247">
        <v>1</v>
      </c>
      <c r="F1288" s="25" t="s">
        <v>39</v>
      </c>
      <c r="G1288" s="26"/>
      <c r="H1288" s="27"/>
      <c r="I1288" s="27"/>
      <c r="J1288" s="29">
        <v>1</v>
      </c>
      <c r="K1288" s="30">
        <v>1598</v>
      </c>
      <c r="L1288" s="28">
        <v>1604</v>
      </c>
      <c r="M1288" s="240" t="str">
        <f>CONCATENATE(LEFT(K1288,3),"0")</f>
        <v>1590</v>
      </c>
      <c r="N1288" s="240" t="str">
        <f>CONCATENATE(LEFT(L1288,3),"0")</f>
        <v>1600</v>
      </c>
      <c r="O1288" s="30">
        <f>L1288-K1288+1</f>
        <v>7</v>
      </c>
      <c r="P1288" s="27">
        <v>0</v>
      </c>
      <c r="Q1288" s="27">
        <v>0</v>
      </c>
      <c r="R1288" s="28"/>
      <c r="S1288" s="28"/>
      <c r="T1288" s="35" t="s">
        <v>103</v>
      </c>
      <c r="U1288" s="104">
        <v>51.0167</v>
      </c>
      <c r="V1288" s="124">
        <v>4.4667000000000003</v>
      </c>
      <c r="W1288" s="32">
        <v>0</v>
      </c>
      <c r="X1288" s="33">
        <v>0</v>
      </c>
      <c r="Y1288" s="127">
        <v>0</v>
      </c>
      <c r="Z1288" s="133"/>
      <c r="AA1288" s="35"/>
      <c r="AB1288" s="35"/>
      <c r="AC1288" s="35"/>
      <c r="AD1288" s="35"/>
      <c r="AE1288" s="35"/>
      <c r="AF1288" s="35"/>
      <c r="AG1288" s="35"/>
      <c r="AH1288" s="35"/>
      <c r="AI1288" s="35"/>
      <c r="AJ1288" s="35"/>
      <c r="AK1288" s="35"/>
      <c r="AL1288" s="35"/>
      <c r="AM1288" s="35"/>
      <c r="AN1288" s="127"/>
      <c r="AO1288" s="38"/>
      <c r="AP1288" s="39"/>
      <c r="AQ1288" s="39"/>
      <c r="AR1288" s="39"/>
      <c r="AS1288" s="49"/>
      <c r="AT1288" s="253"/>
      <c r="AU1288" s="253"/>
      <c r="AV1288" s="26"/>
      <c r="AW1288" s="26"/>
      <c r="AX1288" s="253" t="s">
        <v>40</v>
      </c>
      <c r="AY1288" s="26">
        <v>1</v>
      </c>
      <c r="AZ1288" s="197">
        <f>IF(AND(K1288&lt;=1570,L1288&gt;=1540),1,0)</f>
        <v>0</v>
      </c>
      <c r="BA1288" s="197">
        <f>IF(AND(K1288&lt;=1608,L1288&gt;=1571),1,0)</f>
        <v>1</v>
      </c>
      <c r="BB1288" s="197">
        <f>IF(AND(K1288&lt;=1621,L1288&gt;=1609),1,0)</f>
        <v>0</v>
      </c>
      <c r="BC1288" s="197">
        <f>IF(AND(K1288&lt;=1648,L1288&gt;=1622),1,0)</f>
        <v>0</v>
      </c>
      <c r="BD1288" s="197">
        <f>IF(AND(K1288&lt;=1680,L1288&gt;=1649),1,0)</f>
        <v>0</v>
      </c>
      <c r="BE1288" s="189">
        <v>0</v>
      </c>
      <c r="BF1288" s="189">
        <v>0</v>
      </c>
      <c r="BG1288" s="189">
        <v>0</v>
      </c>
      <c r="BH1288" s="189">
        <v>0</v>
      </c>
      <c r="BI1288" s="189">
        <v>0</v>
      </c>
    </row>
    <row r="1289" spans="1:61" customFormat="1" ht="15">
      <c r="A1289" s="261" t="s">
        <v>1230</v>
      </c>
      <c r="B1289" s="111" t="s">
        <v>1231</v>
      </c>
      <c r="C1289" s="243" t="s">
        <v>1232</v>
      </c>
      <c r="D1289" s="243" t="s">
        <v>4162</v>
      </c>
      <c r="E1289" s="247">
        <v>2</v>
      </c>
      <c r="F1289" s="25" t="s">
        <v>39</v>
      </c>
      <c r="G1289" s="26"/>
      <c r="H1289" s="27"/>
      <c r="I1289" s="27"/>
      <c r="J1289" s="29">
        <v>0</v>
      </c>
      <c r="K1289" s="30">
        <v>1592</v>
      </c>
      <c r="L1289" s="28">
        <v>1600</v>
      </c>
      <c r="M1289" s="240" t="str">
        <f>CONCATENATE(LEFT(K1289,3),"0")</f>
        <v>1590</v>
      </c>
      <c r="N1289" s="240" t="str">
        <f>CONCATENATE(LEFT(L1289,3),"0")</f>
        <v>1600</v>
      </c>
      <c r="O1289" s="30">
        <f>L1289-K1289+1</f>
        <v>9</v>
      </c>
      <c r="P1289" s="27">
        <v>0</v>
      </c>
      <c r="Q1289" s="27">
        <v>0</v>
      </c>
      <c r="R1289" s="28"/>
      <c r="S1289" s="28"/>
      <c r="T1289" s="35" t="s">
        <v>103</v>
      </c>
      <c r="U1289" s="104">
        <v>51.0167</v>
      </c>
      <c r="V1289" s="124">
        <v>4.4667000000000003</v>
      </c>
      <c r="W1289" s="32">
        <v>0</v>
      </c>
      <c r="X1289" s="33">
        <v>0</v>
      </c>
      <c r="Y1289" s="127">
        <v>0</v>
      </c>
      <c r="Z1289" s="133"/>
      <c r="AA1289" s="35"/>
      <c r="AB1289" s="35"/>
      <c r="AC1289" s="35"/>
      <c r="AD1289" s="35"/>
      <c r="AE1289" s="35"/>
      <c r="AF1289" s="35"/>
      <c r="AG1289" s="35"/>
      <c r="AH1289" s="35"/>
      <c r="AI1289" s="35"/>
      <c r="AJ1289" s="35"/>
      <c r="AK1289" s="35"/>
      <c r="AL1289" s="35"/>
      <c r="AM1289" s="35"/>
      <c r="AN1289" s="127"/>
      <c r="AO1289" s="38"/>
      <c r="AP1289" s="39"/>
      <c r="AQ1289" s="39"/>
      <c r="AR1289" s="39"/>
      <c r="AS1289" s="49"/>
      <c r="AT1289" s="253"/>
      <c r="AU1289" s="253"/>
      <c r="AV1289" s="26"/>
      <c r="AW1289" s="26"/>
      <c r="AX1289" s="253"/>
      <c r="AY1289" s="26">
        <v>1</v>
      </c>
      <c r="AZ1289" s="197">
        <f>IF(AND(K1289&lt;=1570,L1289&gt;=1540),1,0)</f>
        <v>0</v>
      </c>
      <c r="BA1289" s="197">
        <f>IF(AND(K1289&lt;=1608,L1289&gt;=1571),1,0)</f>
        <v>1</v>
      </c>
      <c r="BB1289" s="197">
        <f>IF(AND(K1289&lt;=1621,L1289&gt;=1609),1,0)</f>
        <v>0</v>
      </c>
      <c r="BC1289" s="197">
        <f>IF(AND(K1289&lt;=1648,L1289&gt;=1622),1,0)</f>
        <v>0</v>
      </c>
      <c r="BD1289" s="197">
        <f>IF(AND(K1289&lt;=1680,L1289&gt;=1649),1,0)</f>
        <v>0</v>
      </c>
      <c r="BE1289" s="189">
        <v>0</v>
      </c>
      <c r="BF1289" s="189">
        <v>0</v>
      </c>
      <c r="BG1289" s="189">
        <v>0</v>
      </c>
      <c r="BH1289" s="189">
        <v>0</v>
      </c>
      <c r="BI1289" s="189">
        <v>0</v>
      </c>
    </row>
    <row r="1290" spans="1:61" customFormat="1" ht="15">
      <c r="A1290" s="99" t="s">
        <v>1233</v>
      </c>
      <c r="B1290" s="111" t="s">
        <v>2948</v>
      </c>
      <c r="C1290" s="243" t="s">
        <v>1234</v>
      </c>
      <c r="D1290" s="243" t="s">
        <v>4162</v>
      </c>
      <c r="E1290" s="247">
        <v>1</v>
      </c>
      <c r="F1290" s="25" t="s">
        <v>43</v>
      </c>
      <c r="G1290" s="26"/>
      <c r="H1290" s="27"/>
      <c r="I1290" s="27"/>
      <c r="J1290" s="29">
        <v>1</v>
      </c>
      <c r="K1290" s="103">
        <v>1563</v>
      </c>
      <c r="L1290" s="28">
        <v>1564</v>
      </c>
      <c r="M1290" s="240" t="str">
        <f>CONCATENATE(LEFT(K1290,3),"0")</f>
        <v>1560</v>
      </c>
      <c r="N1290" s="240" t="str">
        <f>CONCATENATE(LEFT(L1290,3),"0")</f>
        <v>1560</v>
      </c>
      <c r="O1290" s="30">
        <f>L1290-K1290+1</f>
        <v>2</v>
      </c>
      <c r="P1290" s="27">
        <v>0</v>
      </c>
      <c r="Q1290" s="27">
        <v>0</v>
      </c>
      <c r="R1290" s="28"/>
      <c r="S1290" s="28"/>
      <c r="T1290" s="35" t="s">
        <v>103</v>
      </c>
      <c r="U1290" s="104">
        <v>51.0167</v>
      </c>
      <c r="V1290" s="124">
        <v>4.4667000000000003</v>
      </c>
      <c r="W1290" s="32">
        <v>0</v>
      </c>
      <c r="X1290" s="33">
        <v>0</v>
      </c>
      <c r="Y1290" s="127">
        <v>0</v>
      </c>
      <c r="Z1290" s="133"/>
      <c r="AA1290" s="35"/>
      <c r="AB1290" s="35"/>
      <c r="AC1290" s="35"/>
      <c r="AD1290" s="35"/>
      <c r="AE1290" s="35"/>
      <c r="AF1290" s="35"/>
      <c r="AG1290" s="35"/>
      <c r="AH1290" s="35"/>
      <c r="AI1290" s="35"/>
      <c r="AJ1290" s="35"/>
      <c r="AK1290" s="35"/>
      <c r="AL1290" s="35"/>
      <c r="AM1290" s="35"/>
      <c r="AN1290" s="127"/>
      <c r="AO1290" s="38"/>
      <c r="AP1290" s="39"/>
      <c r="AQ1290" s="39"/>
      <c r="AR1290" s="39"/>
      <c r="AS1290" s="49"/>
      <c r="AT1290" s="253"/>
      <c r="AU1290" s="253"/>
      <c r="AV1290" s="26"/>
      <c r="AW1290" s="26"/>
      <c r="AX1290" s="253" t="s">
        <v>55</v>
      </c>
      <c r="AY1290" s="26">
        <v>1</v>
      </c>
      <c r="AZ1290" s="197">
        <f>IF(AND(K1290&lt;=1570,L1290&gt;=1540),1,0)</f>
        <v>1</v>
      </c>
      <c r="BA1290" s="197">
        <f>IF(AND(K1290&lt;=1608,L1290&gt;=1571),1,0)</f>
        <v>0</v>
      </c>
      <c r="BB1290" s="197">
        <f>IF(AND(K1290&lt;=1621,L1290&gt;=1609),1,0)</f>
        <v>0</v>
      </c>
      <c r="BC1290" s="197">
        <f>IF(AND(K1290&lt;=1648,L1290&gt;=1622),1,0)</f>
        <v>0</v>
      </c>
      <c r="BD1290" s="197">
        <f>IF(AND(K1290&lt;=1680,L1290&gt;=1649),1,0)</f>
        <v>0</v>
      </c>
      <c r="BE1290" s="189">
        <v>0</v>
      </c>
      <c r="BF1290" s="189">
        <v>0</v>
      </c>
      <c r="BG1290" s="189">
        <v>0</v>
      </c>
      <c r="BH1290" s="189">
        <v>0</v>
      </c>
      <c r="BI1290" s="189">
        <v>0</v>
      </c>
    </row>
    <row r="1291" spans="1:61" customFormat="1" ht="15">
      <c r="A1291" s="99" t="s">
        <v>1235</v>
      </c>
      <c r="B1291" s="111" t="s">
        <v>2948</v>
      </c>
      <c r="C1291" s="243" t="s">
        <v>1236</v>
      </c>
      <c r="D1291" s="243" t="s">
        <v>4162</v>
      </c>
      <c r="E1291" s="247"/>
      <c r="F1291" s="25" t="s">
        <v>43</v>
      </c>
      <c r="G1291" s="26"/>
      <c r="H1291" s="27"/>
      <c r="I1291" s="27"/>
      <c r="J1291" s="29">
        <v>0</v>
      </c>
      <c r="K1291" s="190">
        <f>L1291-18</f>
        <v>1554</v>
      </c>
      <c r="L1291" s="28">
        <v>1572</v>
      </c>
      <c r="M1291" s="240" t="str">
        <f>CONCATENATE(LEFT(K1291,3),"0")</f>
        <v>1550</v>
      </c>
      <c r="N1291" s="240" t="str">
        <f>CONCATENATE(LEFT(L1291,3),"0")</f>
        <v>1570</v>
      </c>
      <c r="O1291" s="30">
        <f>L1291-K1291+1</f>
        <v>19</v>
      </c>
      <c r="P1291" s="27">
        <v>0</v>
      </c>
      <c r="Q1291" s="27">
        <v>0</v>
      </c>
      <c r="R1291" s="28"/>
      <c r="S1291" s="28"/>
      <c r="T1291" s="35" t="s">
        <v>103</v>
      </c>
      <c r="U1291" s="104">
        <v>51.0167</v>
      </c>
      <c r="V1291" s="124">
        <v>4.4667000000000003</v>
      </c>
      <c r="W1291" s="32">
        <v>1</v>
      </c>
      <c r="X1291" s="33">
        <v>1</v>
      </c>
      <c r="Y1291" s="127">
        <v>0</v>
      </c>
      <c r="Z1291" s="133" t="str">
        <f>CONCATENATE(LEFT(AA1291,3),"0")</f>
        <v>1570</v>
      </c>
      <c r="AA1291" s="35">
        <v>1572</v>
      </c>
      <c r="AB1291" s="35"/>
      <c r="AC1291" s="35" t="s">
        <v>63</v>
      </c>
      <c r="AD1291" s="35"/>
      <c r="AE1291" s="35"/>
      <c r="AF1291" s="35"/>
      <c r="AG1291" s="35"/>
      <c r="AH1291" s="35"/>
      <c r="AI1291" s="35"/>
      <c r="AJ1291" s="35"/>
      <c r="AK1291" s="35"/>
      <c r="AL1291" s="35"/>
      <c r="AM1291" s="35"/>
      <c r="AN1291" s="252" t="str">
        <f>AC1291</f>
        <v>Antwerp</v>
      </c>
      <c r="AO1291" s="38"/>
      <c r="AP1291" s="39"/>
      <c r="AQ1291" s="39"/>
      <c r="AR1291" s="39"/>
      <c r="AS1291" s="49"/>
      <c r="AT1291" s="253"/>
      <c r="AU1291" s="253"/>
      <c r="AV1291" s="26"/>
      <c r="AW1291" s="26"/>
      <c r="AX1291" s="253"/>
      <c r="AY1291" s="26">
        <v>1</v>
      </c>
      <c r="AZ1291" s="197">
        <f>IF(AND(K1291&lt;=1570,L1291&gt;=1540),1,0)</f>
        <v>1</v>
      </c>
      <c r="BA1291" s="197">
        <f>IF(AND(K1291&lt;=1608,L1291&gt;=1571),1,0)</f>
        <v>1</v>
      </c>
      <c r="BB1291" s="197">
        <f>IF(AND(K1291&lt;=1621,L1291&gt;=1609),1,0)</f>
        <v>0</v>
      </c>
      <c r="BC1291" s="197">
        <f>IF(AND(K1291&lt;=1648,L1291&gt;=1622),1,0)</f>
        <v>0</v>
      </c>
      <c r="BD1291" s="197">
        <f>IF(AND(K1291&lt;=1680,L1291&gt;=1649),1,0)</f>
        <v>0</v>
      </c>
      <c r="BE1291" s="189">
        <v>0</v>
      </c>
      <c r="BF1291" s="189">
        <v>1</v>
      </c>
      <c r="BG1291" s="189">
        <v>0</v>
      </c>
      <c r="BH1291" s="189">
        <v>0</v>
      </c>
      <c r="BI1291" s="189">
        <v>0</v>
      </c>
    </row>
    <row r="1292" spans="1:61" customFormat="1" ht="15">
      <c r="A1292" s="111" t="s">
        <v>1237</v>
      </c>
      <c r="B1292" s="111" t="s">
        <v>2948</v>
      </c>
      <c r="C1292" s="243" t="s">
        <v>1238</v>
      </c>
      <c r="D1292" s="243" t="s">
        <v>4162</v>
      </c>
      <c r="E1292" s="247">
        <v>1</v>
      </c>
      <c r="F1292" s="25" t="s">
        <v>43</v>
      </c>
      <c r="G1292" s="26"/>
      <c r="H1292" s="27"/>
      <c r="I1292" s="27"/>
      <c r="J1292" s="29">
        <v>1</v>
      </c>
      <c r="K1292" s="30">
        <v>1560</v>
      </c>
      <c r="L1292" s="28">
        <v>1566</v>
      </c>
      <c r="M1292" s="240" t="str">
        <f>CONCATENATE(LEFT(K1292,3),"0")</f>
        <v>1560</v>
      </c>
      <c r="N1292" s="240" t="str">
        <f>CONCATENATE(LEFT(L1292,3),"0")</f>
        <v>1560</v>
      </c>
      <c r="O1292" s="30">
        <f>L1292-K1292+1</f>
        <v>7</v>
      </c>
      <c r="P1292" s="27">
        <v>0</v>
      </c>
      <c r="Q1292" s="27">
        <v>0</v>
      </c>
      <c r="R1292" s="28"/>
      <c r="S1292" s="28"/>
      <c r="T1292" s="35" t="s">
        <v>103</v>
      </c>
      <c r="U1292" s="104">
        <v>51.0167</v>
      </c>
      <c r="V1292" s="124">
        <v>4.4667000000000003</v>
      </c>
      <c r="W1292" s="32">
        <v>0</v>
      </c>
      <c r="X1292" s="33">
        <v>0</v>
      </c>
      <c r="Y1292" s="127">
        <v>0</v>
      </c>
      <c r="Z1292" s="133"/>
      <c r="AA1292" s="35"/>
      <c r="AB1292" s="35"/>
      <c r="AC1292" s="35"/>
      <c r="AD1292" s="35"/>
      <c r="AE1292" s="35"/>
      <c r="AF1292" s="35"/>
      <c r="AG1292" s="35"/>
      <c r="AH1292" s="35"/>
      <c r="AI1292" s="35"/>
      <c r="AJ1292" s="35"/>
      <c r="AK1292" s="35"/>
      <c r="AL1292" s="35"/>
      <c r="AM1292" s="35"/>
      <c r="AN1292" s="127"/>
      <c r="AO1292" s="38"/>
      <c r="AP1292" s="39"/>
      <c r="AQ1292" s="39"/>
      <c r="AR1292" s="39"/>
      <c r="AS1292" s="49"/>
      <c r="AT1292" s="253"/>
      <c r="AU1292" s="253"/>
      <c r="AV1292" s="26"/>
      <c r="AW1292" s="26"/>
      <c r="AX1292" s="253" t="s">
        <v>40</v>
      </c>
      <c r="AY1292" s="26">
        <v>1</v>
      </c>
      <c r="AZ1292" s="197">
        <f>IF(AND(K1292&lt;=1570,L1292&gt;=1540),1,0)</f>
        <v>1</v>
      </c>
      <c r="BA1292" s="197">
        <f>IF(AND(K1292&lt;=1608,L1292&gt;=1571),1,0)</f>
        <v>0</v>
      </c>
      <c r="BB1292" s="197">
        <f>IF(AND(K1292&lt;=1621,L1292&gt;=1609),1,0)</f>
        <v>0</v>
      </c>
      <c r="BC1292" s="197">
        <f>IF(AND(K1292&lt;=1648,L1292&gt;=1622),1,0)</f>
        <v>0</v>
      </c>
      <c r="BD1292" s="197">
        <f>IF(AND(K1292&lt;=1680,L1292&gt;=1649),1,0)</f>
        <v>0</v>
      </c>
      <c r="BE1292" s="189">
        <v>0</v>
      </c>
      <c r="BF1292" s="189">
        <v>0</v>
      </c>
      <c r="BG1292" s="189">
        <v>0</v>
      </c>
      <c r="BH1292" s="189">
        <v>0</v>
      </c>
      <c r="BI1292" s="189">
        <v>0</v>
      </c>
    </row>
    <row r="1293" spans="1:61" customFormat="1" ht="15">
      <c r="A1293" s="99" t="s">
        <v>1239</v>
      </c>
      <c r="B1293" s="111" t="s">
        <v>2948</v>
      </c>
      <c r="C1293" s="243" t="s">
        <v>1240</v>
      </c>
      <c r="D1293" s="243" t="s">
        <v>4162</v>
      </c>
      <c r="E1293" s="247"/>
      <c r="F1293" s="25" t="s">
        <v>311</v>
      </c>
      <c r="G1293" s="26"/>
      <c r="H1293" s="27"/>
      <c r="I1293" s="27">
        <v>1</v>
      </c>
      <c r="J1293" s="29">
        <v>0</v>
      </c>
      <c r="K1293" s="28">
        <v>1555</v>
      </c>
      <c r="L1293" s="28">
        <v>1572</v>
      </c>
      <c r="M1293" s="240" t="str">
        <f>CONCATENATE(LEFT(K1293,3),"0")</f>
        <v>1550</v>
      </c>
      <c r="N1293" s="240" t="str">
        <f>CONCATENATE(LEFT(L1293,3),"0")</f>
        <v>1570</v>
      </c>
      <c r="O1293" s="30">
        <f>L1293-K1293+1</f>
        <v>18</v>
      </c>
      <c r="P1293" s="27">
        <v>0</v>
      </c>
      <c r="Q1293" s="27">
        <v>0</v>
      </c>
      <c r="R1293" s="28" t="s">
        <v>1241</v>
      </c>
      <c r="S1293" s="28" t="s">
        <v>1242</v>
      </c>
      <c r="T1293" s="35" t="s">
        <v>103</v>
      </c>
      <c r="U1293" s="104">
        <v>51.0167</v>
      </c>
      <c r="V1293" s="124">
        <v>4.4667000000000003</v>
      </c>
      <c r="W1293" s="32">
        <v>1</v>
      </c>
      <c r="X1293" s="33">
        <v>1</v>
      </c>
      <c r="Y1293" s="127">
        <v>0</v>
      </c>
      <c r="Z1293" s="133" t="str">
        <f>CONCATENATE(LEFT(AA1293,3),"0")</f>
        <v>1570</v>
      </c>
      <c r="AA1293" s="35">
        <v>1572</v>
      </c>
      <c r="AB1293" s="35"/>
      <c r="AC1293" s="35" t="s">
        <v>63</v>
      </c>
      <c r="AD1293" s="35"/>
      <c r="AE1293" s="35"/>
      <c r="AF1293" s="35"/>
      <c r="AG1293" s="35"/>
      <c r="AH1293" s="35"/>
      <c r="AI1293" s="35"/>
      <c r="AJ1293" s="35"/>
      <c r="AK1293" s="35"/>
      <c r="AL1293" s="35"/>
      <c r="AM1293" s="35"/>
      <c r="AN1293" s="252" t="str">
        <f>AC1293</f>
        <v>Antwerp</v>
      </c>
      <c r="AO1293" s="38"/>
      <c r="AP1293" s="39"/>
      <c r="AQ1293" s="39"/>
      <c r="AR1293" s="39"/>
      <c r="AS1293" s="49"/>
      <c r="AT1293" s="253"/>
      <c r="AU1293" s="253"/>
      <c r="AV1293" s="26"/>
      <c r="AW1293" s="26"/>
      <c r="AX1293" s="253" t="s">
        <v>55</v>
      </c>
      <c r="AY1293" s="26">
        <v>1</v>
      </c>
      <c r="AZ1293" s="197">
        <f>IF(AND(K1293&lt;=1570,L1293&gt;=1540),1,0)</f>
        <v>1</v>
      </c>
      <c r="BA1293" s="197">
        <f>IF(AND(K1293&lt;=1608,L1293&gt;=1571),1,0)</f>
        <v>1</v>
      </c>
      <c r="BB1293" s="197">
        <f>IF(AND(K1293&lt;=1621,L1293&gt;=1609),1,0)</f>
        <v>0</v>
      </c>
      <c r="BC1293" s="197">
        <f>IF(AND(K1293&lt;=1648,L1293&gt;=1622),1,0)</f>
        <v>0</v>
      </c>
      <c r="BD1293" s="197">
        <f>IF(AND(K1293&lt;=1680,L1293&gt;=1649),1,0)</f>
        <v>0</v>
      </c>
      <c r="BE1293" s="189">
        <v>0</v>
      </c>
      <c r="BF1293" s="189">
        <v>1</v>
      </c>
      <c r="BG1293" s="189">
        <v>0</v>
      </c>
      <c r="BH1293" s="189">
        <v>0</v>
      </c>
      <c r="BI1293" s="189">
        <v>0</v>
      </c>
    </row>
    <row r="1294" spans="1:61" customFormat="1" ht="15">
      <c r="A1294" s="99" t="s">
        <v>1243</v>
      </c>
      <c r="B1294" s="111" t="s">
        <v>4085</v>
      </c>
      <c r="C1294" s="243" t="s">
        <v>1244</v>
      </c>
      <c r="D1294" s="243" t="s">
        <v>4162</v>
      </c>
      <c r="E1294" s="247"/>
      <c r="F1294" s="25" t="s">
        <v>43</v>
      </c>
      <c r="G1294" s="26"/>
      <c r="H1294" s="27"/>
      <c r="I1294" s="27"/>
      <c r="J1294" s="29">
        <v>0</v>
      </c>
      <c r="K1294" s="196">
        <f>S1294-18</f>
        <v>1590</v>
      </c>
      <c r="L1294" s="28">
        <f>AA1294</f>
        <v>1590</v>
      </c>
      <c r="M1294" s="240" t="str">
        <f>CONCATENATE(LEFT(K1294,3),"0")</f>
        <v>1590</v>
      </c>
      <c r="N1294" s="240" t="str">
        <f>CONCATENATE(LEFT(L1294,3),"0")</f>
        <v>1590</v>
      </c>
      <c r="O1294" s="30"/>
      <c r="P1294" s="27">
        <v>0</v>
      </c>
      <c r="Q1294" s="27">
        <v>0</v>
      </c>
      <c r="R1294" s="28"/>
      <c r="S1294" s="28" t="s">
        <v>1242</v>
      </c>
      <c r="T1294" s="35" t="s">
        <v>103</v>
      </c>
      <c r="U1294" s="104">
        <v>51.0167</v>
      </c>
      <c r="V1294" s="124">
        <v>4.4667000000000003</v>
      </c>
      <c r="W1294" s="32">
        <v>1</v>
      </c>
      <c r="X1294" s="33">
        <v>1</v>
      </c>
      <c r="Y1294" s="127">
        <v>0</v>
      </c>
      <c r="Z1294" s="133" t="str">
        <f>CONCATENATE(LEFT(AA1294,3),"0")</f>
        <v>1590</v>
      </c>
      <c r="AA1294" s="35">
        <v>1590</v>
      </c>
      <c r="AB1294" s="35"/>
      <c r="AC1294" s="35" t="s">
        <v>69</v>
      </c>
      <c r="AD1294" s="35">
        <v>1608</v>
      </c>
      <c r="AE1294" s="35"/>
      <c r="AF1294" s="35"/>
      <c r="AG1294" s="35"/>
      <c r="AH1294" s="35"/>
      <c r="AI1294" s="35"/>
      <c r="AJ1294" s="35"/>
      <c r="AK1294" s="35"/>
      <c r="AL1294" s="35"/>
      <c r="AM1294" s="35"/>
      <c r="AN1294" s="252" t="str">
        <f>AC1294</f>
        <v>Delft</v>
      </c>
      <c r="AO1294" s="38"/>
      <c r="AP1294" s="39"/>
      <c r="AQ1294" s="39"/>
      <c r="AR1294" s="39"/>
      <c r="AS1294" s="49"/>
      <c r="AT1294" s="253"/>
      <c r="AU1294" s="253"/>
      <c r="AV1294" s="26"/>
      <c r="AW1294" s="26"/>
      <c r="AX1294" s="253" t="s">
        <v>55</v>
      </c>
      <c r="AY1294" s="26">
        <v>1</v>
      </c>
      <c r="AZ1294" s="197">
        <f>IF(AND(K1294&lt;=1570,L1294&gt;=1540),1,0)</f>
        <v>0</v>
      </c>
      <c r="BA1294" s="197">
        <f>IF(AND(K1294&lt;=1608,L1294&gt;=1571),1,0)</f>
        <v>1</v>
      </c>
      <c r="BB1294" s="197">
        <f>IF(AND(K1294&lt;=1621,L1294&gt;=1609),1,0)</f>
        <v>0</v>
      </c>
      <c r="BC1294" s="197">
        <f>IF(AND(K1294&lt;=1648,L1294&gt;=1622),1,0)</f>
        <v>0</v>
      </c>
      <c r="BD1294" s="197">
        <f>IF(AND(K1294&lt;=1680,L1294&gt;=1649),1,0)</f>
        <v>0</v>
      </c>
      <c r="BE1294" s="189">
        <v>0</v>
      </c>
      <c r="BF1294" s="189">
        <v>1</v>
      </c>
      <c r="BG1294" s="189">
        <v>0</v>
      </c>
      <c r="BH1294" s="189">
        <v>0</v>
      </c>
      <c r="BI1294" s="189">
        <v>0</v>
      </c>
    </row>
    <row r="1295" spans="1:61" customFormat="1" ht="15">
      <c r="A1295" s="99" t="s">
        <v>1245</v>
      </c>
      <c r="B1295" s="111" t="s">
        <v>4085</v>
      </c>
      <c r="C1295" s="243" t="s">
        <v>1246</v>
      </c>
      <c r="D1295" s="243" t="s">
        <v>4162</v>
      </c>
      <c r="E1295" s="247"/>
      <c r="F1295" s="25" t="s">
        <v>43</v>
      </c>
      <c r="G1295" s="26"/>
      <c r="H1295" s="27"/>
      <c r="I1295" s="27"/>
      <c r="J1295" s="29">
        <v>0</v>
      </c>
      <c r="K1295" s="28">
        <v>1600</v>
      </c>
      <c r="L1295" s="28">
        <v>1617</v>
      </c>
      <c r="M1295" s="240" t="str">
        <f>CONCATENATE(LEFT(K1295,3),"0")</f>
        <v>1600</v>
      </c>
      <c r="N1295" s="240" t="str">
        <f>CONCATENATE(LEFT(L1295,3),"0")</f>
        <v>1610</v>
      </c>
      <c r="O1295" s="30">
        <f>L1295-K1295+1</f>
        <v>18</v>
      </c>
      <c r="P1295" s="27">
        <v>0</v>
      </c>
      <c r="Q1295" s="27">
        <v>0</v>
      </c>
      <c r="R1295" s="28" t="s">
        <v>136</v>
      </c>
      <c r="S1295" s="28" t="s">
        <v>143</v>
      </c>
      <c r="T1295" s="35" t="s">
        <v>103</v>
      </c>
      <c r="U1295" s="104">
        <v>51.0167</v>
      </c>
      <c r="V1295" s="124">
        <v>4.4667000000000003</v>
      </c>
      <c r="W1295" s="32">
        <v>1</v>
      </c>
      <c r="X1295" s="33">
        <v>1</v>
      </c>
      <c r="Y1295" s="127">
        <v>0</v>
      </c>
      <c r="Z1295" s="133" t="str">
        <f>CONCATENATE(LEFT(AA1295,3),"0")</f>
        <v>1610</v>
      </c>
      <c r="AA1295" s="35">
        <v>1617</v>
      </c>
      <c r="AB1295" s="35"/>
      <c r="AC1295" s="35" t="s">
        <v>1247</v>
      </c>
      <c r="AD1295" s="35"/>
      <c r="AE1295" s="35"/>
      <c r="AF1295" s="35"/>
      <c r="AG1295" s="35"/>
      <c r="AH1295" s="35"/>
      <c r="AI1295" s="35"/>
      <c r="AJ1295" s="35"/>
      <c r="AK1295" s="35"/>
      <c r="AL1295" s="35"/>
      <c r="AM1295" s="35"/>
      <c r="AN1295" s="252" t="str">
        <f>AC1295</f>
        <v>Den Bosch</v>
      </c>
      <c r="AO1295" s="38"/>
      <c r="AP1295" s="39"/>
      <c r="AQ1295" s="39"/>
      <c r="AR1295" s="39"/>
      <c r="AS1295" s="49"/>
      <c r="AT1295" s="253"/>
      <c r="AU1295" s="253"/>
      <c r="AV1295" s="26"/>
      <c r="AW1295" s="26"/>
      <c r="AX1295" s="253" t="s">
        <v>55</v>
      </c>
      <c r="AY1295" s="26">
        <v>1</v>
      </c>
      <c r="AZ1295" s="197">
        <f>IF(AND(K1295&lt;=1570,L1295&gt;=1540),1,0)</f>
        <v>0</v>
      </c>
      <c r="BA1295" s="197">
        <f>IF(AND(K1295&lt;=1608,L1295&gt;=1571),1,0)</f>
        <v>1</v>
      </c>
      <c r="BB1295" s="197">
        <f>IF(AND(K1295&lt;=1621,L1295&gt;=1609),1,0)</f>
        <v>1</v>
      </c>
      <c r="BC1295" s="197">
        <f>IF(AND(K1295&lt;=1648,L1295&gt;=1622),1,0)</f>
        <v>0</v>
      </c>
      <c r="BD1295" s="197">
        <f>IF(AND(K1295&lt;=1680,L1295&gt;=1649),1,0)</f>
        <v>0</v>
      </c>
      <c r="BE1295" s="189">
        <v>0</v>
      </c>
      <c r="BF1295" s="189">
        <v>0</v>
      </c>
      <c r="BG1295" s="189">
        <v>1</v>
      </c>
      <c r="BH1295" s="189">
        <v>0</v>
      </c>
      <c r="BI1295" s="189">
        <v>0</v>
      </c>
    </row>
    <row r="1296" spans="1:61" customFormat="1" ht="15">
      <c r="A1296" s="99" t="s">
        <v>1248</v>
      </c>
      <c r="B1296" s="111" t="s">
        <v>4086</v>
      </c>
      <c r="C1296" s="243" t="s">
        <v>1249</v>
      </c>
      <c r="D1296" s="243" t="s">
        <v>4162</v>
      </c>
      <c r="E1296" s="247"/>
      <c r="F1296" s="25" t="s">
        <v>43</v>
      </c>
      <c r="G1296" s="26"/>
      <c r="H1296" s="27"/>
      <c r="I1296" s="27"/>
      <c r="J1296" s="29">
        <v>0</v>
      </c>
      <c r="K1296" s="190">
        <f>L1296-18</f>
        <v>1584</v>
      </c>
      <c r="L1296" s="28">
        <v>1602</v>
      </c>
      <c r="M1296" s="240" t="str">
        <f>CONCATENATE(LEFT(K1296,3),"0")</f>
        <v>1580</v>
      </c>
      <c r="N1296" s="240" t="str">
        <f>CONCATENATE(LEFT(L1296,3),"0")</f>
        <v>1600</v>
      </c>
      <c r="O1296" s="30">
        <f>L1296-K1296+1</f>
        <v>19</v>
      </c>
      <c r="P1296" s="27">
        <v>0</v>
      </c>
      <c r="Q1296" s="27">
        <v>0</v>
      </c>
      <c r="R1296" s="28"/>
      <c r="S1296" s="28"/>
      <c r="T1296" s="35" t="s">
        <v>103</v>
      </c>
      <c r="U1296" s="104">
        <v>51.0167</v>
      </c>
      <c r="V1296" s="124">
        <v>4.4667000000000003</v>
      </c>
      <c r="W1296" s="32">
        <v>1</v>
      </c>
      <c r="X1296" s="33">
        <v>1</v>
      </c>
      <c r="Y1296" s="127">
        <v>0</v>
      </c>
      <c r="Z1296" s="133" t="str">
        <f>CONCATENATE(LEFT(AA1296,3),"0")</f>
        <v>1600</v>
      </c>
      <c r="AA1296" s="35">
        <v>1602</v>
      </c>
      <c r="AB1296" s="35">
        <v>1607</v>
      </c>
      <c r="AC1296" s="35" t="s">
        <v>51</v>
      </c>
      <c r="AD1296" s="35"/>
      <c r="AE1296" s="35"/>
      <c r="AF1296" s="35"/>
      <c r="AG1296" s="35"/>
      <c r="AH1296" s="35"/>
      <c r="AI1296" s="35"/>
      <c r="AJ1296" s="35"/>
      <c r="AK1296" s="35"/>
      <c r="AL1296" s="35"/>
      <c r="AM1296" s="35"/>
      <c r="AN1296" s="252" t="str">
        <f>AC1296</f>
        <v>Amsterdam</v>
      </c>
      <c r="AO1296" s="38"/>
      <c r="AP1296" s="39"/>
      <c r="AQ1296" s="39"/>
      <c r="AR1296" s="39"/>
      <c r="AS1296" s="49"/>
      <c r="AT1296" s="253"/>
      <c r="AU1296" s="253"/>
      <c r="AV1296" s="26"/>
      <c r="AW1296" s="26"/>
      <c r="AX1296" s="253" t="s">
        <v>55</v>
      </c>
      <c r="AY1296" s="26">
        <v>1</v>
      </c>
      <c r="AZ1296" s="197">
        <f>IF(AND(K1296&lt;=1570,L1296&gt;=1540),1,0)</f>
        <v>0</v>
      </c>
      <c r="BA1296" s="197">
        <f>IF(AND(K1296&lt;=1608,L1296&gt;=1571),1,0)</f>
        <v>1</v>
      </c>
      <c r="BB1296" s="197">
        <f>IF(AND(K1296&lt;=1621,L1296&gt;=1609),1,0)</f>
        <v>0</v>
      </c>
      <c r="BC1296" s="197">
        <f>IF(AND(K1296&lt;=1648,L1296&gt;=1622),1,0)</f>
        <v>0</v>
      </c>
      <c r="BD1296" s="197">
        <f>IF(AND(K1296&lt;=1680,L1296&gt;=1649),1,0)</f>
        <v>0</v>
      </c>
      <c r="BE1296" s="189">
        <v>0</v>
      </c>
      <c r="BF1296" s="189">
        <v>1</v>
      </c>
      <c r="BG1296" s="189">
        <v>0</v>
      </c>
      <c r="BH1296" s="189">
        <v>0</v>
      </c>
      <c r="BI1296" s="189">
        <v>0</v>
      </c>
    </row>
    <row r="1297" spans="1:61" customFormat="1" ht="15">
      <c r="A1297" s="99" t="s">
        <v>1250</v>
      </c>
      <c r="B1297" s="111" t="s">
        <v>3349</v>
      </c>
      <c r="C1297" s="243" t="s">
        <v>1251</v>
      </c>
      <c r="D1297" s="243" t="s">
        <v>4162</v>
      </c>
      <c r="E1297" s="247"/>
      <c r="F1297" s="25" t="s">
        <v>43</v>
      </c>
      <c r="G1297" s="26"/>
      <c r="H1297" s="27"/>
      <c r="I1297" s="27"/>
      <c r="J1297" s="29">
        <v>0</v>
      </c>
      <c r="K1297" s="190">
        <f>R1297+18</f>
        <v>1638</v>
      </c>
      <c r="L1297" s="28">
        <v>1646</v>
      </c>
      <c r="M1297" s="240" t="str">
        <f>CONCATENATE(LEFT(K1297,3),"0")</f>
        <v>1630</v>
      </c>
      <c r="N1297" s="240" t="str">
        <f>CONCATENATE(LEFT(L1297,3),"0")</f>
        <v>1640</v>
      </c>
      <c r="O1297" s="30">
        <f>L1297-K1297+1</f>
        <v>9</v>
      </c>
      <c r="P1297" s="27">
        <v>1</v>
      </c>
      <c r="Q1297" s="27">
        <v>0</v>
      </c>
      <c r="R1297" s="28">
        <v>1620</v>
      </c>
      <c r="S1297" s="28"/>
      <c r="T1297" s="35" t="s">
        <v>103</v>
      </c>
      <c r="U1297" s="104">
        <v>51.0167</v>
      </c>
      <c r="V1297" s="124">
        <v>4.4667000000000003</v>
      </c>
      <c r="W1297" s="32">
        <v>0</v>
      </c>
      <c r="X1297" s="33">
        <v>1</v>
      </c>
      <c r="Y1297" s="127">
        <v>0</v>
      </c>
      <c r="Z1297" s="133" t="str">
        <f>CONCATENATE(LEFT(AA1297,3),"0")</f>
        <v>1640</v>
      </c>
      <c r="AA1297" s="35">
        <v>1646</v>
      </c>
      <c r="AB1297" s="35">
        <v>1648</v>
      </c>
      <c r="AC1297" s="35" t="s">
        <v>51</v>
      </c>
      <c r="AD1297" s="35"/>
      <c r="AE1297" s="35"/>
      <c r="AF1297" s="35"/>
      <c r="AG1297" s="35"/>
      <c r="AH1297" s="35"/>
      <c r="AI1297" s="35"/>
      <c r="AJ1297" s="35"/>
      <c r="AK1297" s="35"/>
      <c r="AL1297" s="35"/>
      <c r="AM1297" s="35"/>
      <c r="AN1297" s="252" t="str">
        <f>AC1297</f>
        <v>Amsterdam</v>
      </c>
      <c r="AO1297" s="38"/>
      <c r="AP1297" s="39"/>
      <c r="AQ1297" s="39"/>
      <c r="AR1297" s="39"/>
      <c r="AS1297" s="49"/>
      <c r="AT1297" s="253"/>
      <c r="AU1297" s="253"/>
      <c r="AV1297" s="26"/>
      <c r="AW1297" s="26"/>
      <c r="AX1297" s="253" t="s">
        <v>55</v>
      </c>
      <c r="AY1297" s="26">
        <v>1</v>
      </c>
      <c r="AZ1297" s="197">
        <f>IF(AND(K1297&lt;=1570,L1297&gt;=1540),1,0)</f>
        <v>0</v>
      </c>
      <c r="BA1297" s="197">
        <f>IF(AND(K1297&lt;=1608,L1297&gt;=1571),1,0)</f>
        <v>0</v>
      </c>
      <c r="BB1297" s="197">
        <f>IF(AND(K1297&lt;=1621,L1297&gt;=1609),1,0)</f>
        <v>0</v>
      </c>
      <c r="BC1297" s="197">
        <f>IF(AND(K1297&lt;=1648,L1297&gt;=1622),1,0)</f>
        <v>1</v>
      </c>
      <c r="BD1297" s="197">
        <f>IF(AND(K1297&lt;=1680,L1297&gt;=1649),1,0)</f>
        <v>0</v>
      </c>
      <c r="BE1297" s="189">
        <v>0</v>
      </c>
      <c r="BF1297" s="189">
        <v>0</v>
      </c>
      <c r="BG1297" s="189">
        <v>0</v>
      </c>
      <c r="BH1297" s="189">
        <v>1</v>
      </c>
      <c r="BI1297" s="189">
        <v>0</v>
      </c>
    </row>
    <row r="1298" spans="1:61" customFormat="1" ht="15">
      <c r="A1298" s="99" t="s">
        <v>1252</v>
      </c>
      <c r="B1298" s="111" t="s">
        <v>3888</v>
      </c>
      <c r="C1298" s="243" t="s">
        <v>1253</v>
      </c>
      <c r="D1298" s="243" t="s">
        <v>4162</v>
      </c>
      <c r="E1298" s="247">
        <v>1</v>
      </c>
      <c r="F1298" s="25" t="s">
        <v>43</v>
      </c>
      <c r="G1298" s="26"/>
      <c r="H1298" s="27"/>
      <c r="I1298" s="27"/>
      <c r="J1298" s="29">
        <v>1</v>
      </c>
      <c r="K1298" s="28">
        <v>1612</v>
      </c>
      <c r="L1298" s="28">
        <v>1639</v>
      </c>
      <c r="M1298" s="240" t="str">
        <f>CONCATENATE(LEFT(K1298,3),"0")</f>
        <v>1610</v>
      </c>
      <c r="N1298" s="240" t="str">
        <f>CONCATENATE(LEFT(L1298,3),"0")</f>
        <v>1630</v>
      </c>
      <c r="O1298" s="30">
        <f>L1298-K1298+1</f>
        <v>28</v>
      </c>
      <c r="P1298" s="27">
        <v>1</v>
      </c>
      <c r="Q1298" s="27">
        <v>0</v>
      </c>
      <c r="R1298" s="61">
        <v>1592</v>
      </c>
      <c r="S1298" s="28">
        <v>1639</v>
      </c>
      <c r="T1298" s="35" t="s">
        <v>103</v>
      </c>
      <c r="U1298" s="104">
        <v>51.0167</v>
      </c>
      <c r="V1298" s="124">
        <v>4.4667000000000003</v>
      </c>
      <c r="W1298" s="32">
        <v>0</v>
      </c>
      <c r="X1298" s="33">
        <v>0</v>
      </c>
      <c r="Y1298" s="127">
        <v>0</v>
      </c>
      <c r="Z1298" s="133"/>
      <c r="AA1298" s="35"/>
      <c r="AB1298" s="35"/>
      <c r="AC1298" s="35"/>
      <c r="AD1298" s="35"/>
      <c r="AE1298" s="35"/>
      <c r="AF1298" s="35"/>
      <c r="AG1298" s="35"/>
      <c r="AH1298" s="35"/>
      <c r="AI1298" s="35"/>
      <c r="AJ1298" s="35"/>
      <c r="AK1298" s="35"/>
      <c r="AL1298" s="35"/>
      <c r="AM1298" s="35"/>
      <c r="AN1298" s="127"/>
      <c r="AO1298" s="38"/>
      <c r="AP1298" s="39"/>
      <c r="AQ1298" s="39"/>
      <c r="AR1298" s="39"/>
      <c r="AS1298" s="49"/>
      <c r="AT1298" s="253"/>
      <c r="AU1298" s="253"/>
      <c r="AV1298" s="26"/>
      <c r="AW1298" s="26"/>
      <c r="AX1298" s="253"/>
      <c r="AY1298" s="26">
        <v>1</v>
      </c>
      <c r="AZ1298" s="197">
        <f>IF(AND(K1298&lt;=1570,L1298&gt;=1540),1,0)</f>
        <v>0</v>
      </c>
      <c r="BA1298" s="197">
        <f>IF(AND(K1298&lt;=1608,L1298&gt;=1571),1,0)</f>
        <v>0</v>
      </c>
      <c r="BB1298" s="197">
        <f>IF(AND(K1298&lt;=1621,L1298&gt;=1609),1,0)</f>
        <v>1</v>
      </c>
      <c r="BC1298" s="197">
        <f>IF(AND(K1298&lt;=1648,L1298&gt;=1622),1,0)</f>
        <v>1</v>
      </c>
      <c r="BD1298" s="197">
        <f>IF(AND(K1298&lt;=1680,L1298&gt;=1649),1,0)</f>
        <v>0</v>
      </c>
      <c r="BE1298" s="189">
        <v>0</v>
      </c>
      <c r="BF1298" s="189">
        <v>0</v>
      </c>
      <c r="BG1298" s="189">
        <v>0</v>
      </c>
      <c r="BH1298" s="189">
        <v>0</v>
      </c>
      <c r="BI1298" s="189">
        <v>0</v>
      </c>
    </row>
    <row r="1299" spans="1:61" customFormat="1" ht="15">
      <c r="A1299" s="99" t="s">
        <v>1254</v>
      </c>
      <c r="B1299" s="111" t="s">
        <v>3888</v>
      </c>
      <c r="C1299" s="243" t="s">
        <v>1255</v>
      </c>
      <c r="D1299" s="243" t="s">
        <v>4162</v>
      </c>
      <c r="E1299" s="247"/>
      <c r="F1299" s="25" t="s">
        <v>43</v>
      </c>
      <c r="G1299" s="26" t="s">
        <v>311</v>
      </c>
      <c r="H1299" s="27"/>
      <c r="I1299" s="27"/>
      <c r="J1299" s="29">
        <v>0</v>
      </c>
      <c r="K1299" s="28">
        <v>1613</v>
      </c>
      <c r="L1299" s="28">
        <v>1634</v>
      </c>
      <c r="M1299" s="240" t="str">
        <f>CONCATENATE(LEFT(K1299,3),"0")</f>
        <v>1610</v>
      </c>
      <c r="N1299" s="240" t="str">
        <f>CONCATENATE(LEFT(L1299,3),"0")</f>
        <v>1630</v>
      </c>
      <c r="O1299" s="30">
        <f>L1299-K1299+1</f>
        <v>22</v>
      </c>
      <c r="P1299" s="27">
        <v>1</v>
      </c>
      <c r="Q1299" s="27">
        <v>0</v>
      </c>
      <c r="R1299" s="61">
        <v>1593</v>
      </c>
      <c r="S1299" s="28">
        <v>1655</v>
      </c>
      <c r="T1299" s="35" t="s">
        <v>103</v>
      </c>
      <c r="U1299" s="104">
        <v>51.0167</v>
      </c>
      <c r="V1299" s="124">
        <v>4.4667000000000003</v>
      </c>
      <c r="W1299" s="32">
        <v>0</v>
      </c>
      <c r="X1299" s="33">
        <v>1</v>
      </c>
      <c r="Y1299" s="127">
        <v>0</v>
      </c>
      <c r="Z1299" s="133" t="str">
        <f>CONCATENATE(LEFT(AA1299,3),"0")</f>
        <v>1630</v>
      </c>
      <c r="AA1299" s="35">
        <v>1634</v>
      </c>
      <c r="AB1299" s="35">
        <v>1655</v>
      </c>
      <c r="AC1299" s="35" t="s">
        <v>1256</v>
      </c>
      <c r="AD1299" s="35"/>
      <c r="AE1299" s="35"/>
      <c r="AF1299" s="35"/>
      <c r="AG1299" s="35"/>
      <c r="AH1299" s="35"/>
      <c r="AI1299" s="35"/>
      <c r="AJ1299" s="35"/>
      <c r="AK1299" s="35"/>
      <c r="AL1299" s="35"/>
      <c r="AM1299" s="35"/>
      <c r="AN1299" s="252" t="str">
        <f>AC1299</f>
        <v>The Hague</v>
      </c>
      <c r="AO1299" s="38"/>
      <c r="AP1299" s="39"/>
      <c r="AQ1299" s="39"/>
      <c r="AR1299" s="39"/>
      <c r="AS1299" s="49"/>
      <c r="AT1299" s="253"/>
      <c r="AU1299" s="253"/>
      <c r="AV1299" s="26"/>
      <c r="AW1299" s="26"/>
      <c r="AX1299" s="253" t="s">
        <v>1257</v>
      </c>
      <c r="AY1299" s="26">
        <v>1</v>
      </c>
      <c r="AZ1299" s="197">
        <f>IF(AND(K1299&lt;=1570,L1299&gt;=1540),1,0)</f>
        <v>0</v>
      </c>
      <c r="BA1299" s="197">
        <f>IF(AND(K1299&lt;=1608,L1299&gt;=1571),1,0)</f>
        <v>0</v>
      </c>
      <c r="BB1299" s="197">
        <f>IF(AND(K1299&lt;=1621,L1299&gt;=1609),1,0)</f>
        <v>1</v>
      </c>
      <c r="BC1299" s="197">
        <f>IF(AND(K1299&lt;=1648,L1299&gt;=1622),1,0)</f>
        <v>1</v>
      </c>
      <c r="BD1299" s="197">
        <f>IF(AND(K1299&lt;=1680,L1299&gt;=1649),1,0)</f>
        <v>0</v>
      </c>
      <c r="BE1299" s="189">
        <v>0</v>
      </c>
      <c r="BF1299" s="189">
        <v>0</v>
      </c>
      <c r="BG1299" s="189">
        <v>0</v>
      </c>
      <c r="BH1299" s="189">
        <v>1</v>
      </c>
      <c r="BI1299" s="189">
        <v>0</v>
      </c>
    </row>
    <row r="1300" spans="1:61" customFormat="1" ht="15">
      <c r="A1300" s="99" t="s">
        <v>1258</v>
      </c>
      <c r="B1300" s="111" t="s">
        <v>3875</v>
      </c>
      <c r="C1300" s="243" t="s">
        <v>1259</v>
      </c>
      <c r="D1300" s="243" t="s">
        <v>4162</v>
      </c>
      <c r="E1300" s="247">
        <v>1</v>
      </c>
      <c r="F1300" s="25" t="s">
        <v>43</v>
      </c>
      <c r="G1300" s="26"/>
      <c r="H1300" s="27"/>
      <c r="I1300" s="27"/>
      <c r="J1300" s="29">
        <v>1</v>
      </c>
      <c r="K1300" s="30">
        <v>1571</v>
      </c>
      <c r="L1300" s="28">
        <v>1577</v>
      </c>
      <c r="M1300" s="240" t="str">
        <f>CONCATENATE(LEFT(K1300,3),"0")</f>
        <v>1570</v>
      </c>
      <c r="N1300" s="240" t="str">
        <f>CONCATENATE(LEFT(L1300,3),"0")</f>
        <v>1570</v>
      </c>
      <c r="O1300" s="30">
        <f>L1300-K1300+1</f>
        <v>7</v>
      </c>
      <c r="P1300" s="27">
        <v>0</v>
      </c>
      <c r="Q1300" s="27">
        <v>0</v>
      </c>
      <c r="R1300" s="28"/>
      <c r="S1300" s="28"/>
      <c r="T1300" s="35" t="s">
        <v>103</v>
      </c>
      <c r="U1300" s="104">
        <v>51.0167</v>
      </c>
      <c r="V1300" s="124">
        <v>4.4667000000000003</v>
      </c>
      <c r="W1300" s="32">
        <v>0</v>
      </c>
      <c r="X1300" s="33">
        <v>0</v>
      </c>
      <c r="Y1300" s="127">
        <v>0</v>
      </c>
      <c r="Z1300" s="133"/>
      <c r="AA1300" s="35"/>
      <c r="AB1300" s="35"/>
      <c r="AC1300" s="35"/>
      <c r="AD1300" s="35"/>
      <c r="AE1300" s="35"/>
      <c r="AF1300" s="35"/>
      <c r="AG1300" s="35"/>
      <c r="AH1300" s="35"/>
      <c r="AI1300" s="35"/>
      <c r="AJ1300" s="35"/>
      <c r="AK1300" s="35"/>
      <c r="AL1300" s="35"/>
      <c r="AM1300" s="35"/>
      <c r="AN1300" s="127"/>
      <c r="AO1300" s="38"/>
      <c r="AP1300" s="39"/>
      <c r="AQ1300" s="39"/>
      <c r="AR1300" s="39"/>
      <c r="AS1300" s="49"/>
      <c r="AT1300" s="253"/>
      <c r="AU1300" s="253"/>
      <c r="AV1300" s="26"/>
      <c r="AW1300" s="26"/>
      <c r="AX1300" s="253" t="s">
        <v>40</v>
      </c>
      <c r="AY1300" s="26">
        <v>1</v>
      </c>
      <c r="AZ1300" s="197">
        <f>IF(AND(K1300&lt;=1570,L1300&gt;=1540),1,0)</f>
        <v>0</v>
      </c>
      <c r="BA1300" s="197">
        <f>IF(AND(K1300&lt;=1608,L1300&gt;=1571),1,0)</f>
        <v>1</v>
      </c>
      <c r="BB1300" s="197">
        <f>IF(AND(K1300&lt;=1621,L1300&gt;=1609),1,0)</f>
        <v>0</v>
      </c>
      <c r="BC1300" s="197">
        <f>IF(AND(K1300&lt;=1648,L1300&gt;=1622),1,0)</f>
        <v>0</v>
      </c>
      <c r="BD1300" s="197">
        <f>IF(AND(K1300&lt;=1680,L1300&gt;=1649),1,0)</f>
        <v>0</v>
      </c>
      <c r="BE1300" s="189">
        <v>0</v>
      </c>
      <c r="BF1300" s="189">
        <v>0</v>
      </c>
      <c r="BG1300" s="189">
        <v>0</v>
      </c>
      <c r="BH1300" s="189">
        <v>0</v>
      </c>
      <c r="BI1300" s="189">
        <v>0</v>
      </c>
    </row>
    <row r="1301" spans="1:61" customFormat="1" ht="15">
      <c r="A1301" s="99" t="s">
        <v>1260</v>
      </c>
      <c r="B1301" s="111" t="s">
        <v>4087</v>
      </c>
      <c r="C1301" s="243" t="s">
        <v>1261</v>
      </c>
      <c r="D1301" s="243" t="s">
        <v>4162</v>
      </c>
      <c r="E1301" s="247"/>
      <c r="F1301" s="25" t="s">
        <v>43</v>
      </c>
      <c r="G1301" s="26"/>
      <c r="H1301" s="27"/>
      <c r="I1301" s="27"/>
      <c r="J1301" s="29">
        <v>0</v>
      </c>
      <c r="K1301" s="28">
        <v>1673</v>
      </c>
      <c r="L1301" s="28">
        <v>1677</v>
      </c>
      <c r="M1301" s="240" t="str">
        <f>CONCATENATE(LEFT(K1301,3),"0")</f>
        <v>1670</v>
      </c>
      <c r="N1301" s="240" t="str">
        <f>CONCATENATE(LEFT(L1301,3),"0")</f>
        <v>1670</v>
      </c>
      <c r="O1301" s="30">
        <f>L1301-K1301+1</f>
        <v>5</v>
      </c>
      <c r="P1301" s="27">
        <v>0</v>
      </c>
      <c r="Q1301" s="27">
        <v>0</v>
      </c>
      <c r="R1301" s="28">
        <v>1653</v>
      </c>
      <c r="S1301" s="28">
        <v>1737</v>
      </c>
      <c r="T1301" s="35" t="s">
        <v>103</v>
      </c>
      <c r="U1301" s="104">
        <v>51.0167</v>
      </c>
      <c r="V1301" s="124">
        <v>4.4667000000000003</v>
      </c>
      <c r="W1301" s="32">
        <v>0</v>
      </c>
      <c r="X1301" s="33">
        <v>1</v>
      </c>
      <c r="Y1301" s="127">
        <v>0</v>
      </c>
      <c r="Z1301" s="133" t="str">
        <f>CONCATENATE(LEFT(AA1301,3),"0")</f>
        <v>1670</v>
      </c>
      <c r="AA1301" s="35">
        <v>1677</v>
      </c>
      <c r="AB1301" s="35">
        <v>1735</v>
      </c>
      <c r="AC1301" s="35" t="s">
        <v>1262</v>
      </c>
      <c r="AD1301" s="35"/>
      <c r="AE1301" s="35"/>
      <c r="AF1301" s="35"/>
      <c r="AG1301" s="35"/>
      <c r="AH1301" s="35"/>
      <c r="AI1301" s="35"/>
      <c r="AJ1301" s="35"/>
      <c r="AK1301" s="35"/>
      <c r="AL1301" s="35"/>
      <c r="AM1301" s="35"/>
      <c r="AN1301" s="252" t="str">
        <f>AC1301</f>
        <v>London</v>
      </c>
      <c r="AO1301" s="38"/>
      <c r="AP1301" s="39"/>
      <c r="AQ1301" s="39"/>
      <c r="AR1301" s="39"/>
      <c r="AS1301" s="49"/>
      <c r="AT1301" s="253"/>
      <c r="AU1301" s="253"/>
      <c r="AV1301" s="26"/>
      <c r="AW1301" s="26"/>
      <c r="AX1301" s="253"/>
      <c r="AY1301" s="26">
        <v>1</v>
      </c>
      <c r="AZ1301" s="197">
        <f>IF(AND(K1301&lt;=1570,L1301&gt;=1540),1,0)</f>
        <v>0</v>
      </c>
      <c r="BA1301" s="197">
        <f>IF(AND(K1301&lt;=1608,L1301&gt;=1571),1,0)</f>
        <v>0</v>
      </c>
      <c r="BB1301" s="197">
        <f>IF(AND(K1301&lt;=1621,L1301&gt;=1609),1,0)</f>
        <v>0</v>
      </c>
      <c r="BC1301" s="197">
        <f>IF(AND(K1301&lt;=1648,L1301&gt;=1622),1,0)</f>
        <v>0</v>
      </c>
      <c r="BD1301" s="197">
        <f>IF(AND(K1301&lt;=1680,L1301&gt;=1649),1,0)</f>
        <v>1</v>
      </c>
      <c r="BE1301" s="189">
        <v>0</v>
      </c>
      <c r="BF1301" s="189">
        <v>0</v>
      </c>
      <c r="BG1301" s="189">
        <v>0</v>
      </c>
      <c r="BH1301" s="189">
        <v>0</v>
      </c>
      <c r="BI1301" s="189">
        <v>1</v>
      </c>
    </row>
    <row r="1302" spans="1:61" customFormat="1" ht="15">
      <c r="A1302" s="258" t="s">
        <v>1263</v>
      </c>
      <c r="B1302" s="111" t="s">
        <v>4087</v>
      </c>
      <c r="C1302" s="243" t="s">
        <v>1264</v>
      </c>
      <c r="D1302" s="243" t="s">
        <v>4162</v>
      </c>
      <c r="E1302" s="247">
        <v>7</v>
      </c>
      <c r="F1302" s="74" t="s">
        <v>74</v>
      </c>
      <c r="G1302" s="60"/>
      <c r="H1302" s="89"/>
      <c r="I1302" s="89"/>
      <c r="J1302" s="29">
        <v>1</v>
      </c>
      <c r="K1302" s="86">
        <v>1652</v>
      </c>
      <c r="L1302" s="28">
        <v>1676</v>
      </c>
      <c r="M1302" s="240" t="str">
        <f>CONCATENATE(LEFT(K1302,3),"0")</f>
        <v>1650</v>
      </c>
      <c r="N1302" s="240" t="str">
        <f>CONCATENATE(LEFT(L1302,3),"0")</f>
        <v>1670</v>
      </c>
      <c r="O1302" s="30">
        <f>L1302-K1302+1</f>
        <v>25</v>
      </c>
      <c r="P1302" s="27">
        <v>0</v>
      </c>
      <c r="Q1302" s="27">
        <v>0</v>
      </c>
      <c r="R1302" s="86"/>
      <c r="S1302" s="28"/>
      <c r="T1302" s="35" t="s">
        <v>103</v>
      </c>
      <c r="U1302" s="104">
        <v>51.0167</v>
      </c>
      <c r="V1302" s="124">
        <v>4.4667000000000003</v>
      </c>
      <c r="W1302" s="32">
        <v>0</v>
      </c>
      <c r="X1302" s="33">
        <v>0</v>
      </c>
      <c r="Y1302" s="127">
        <v>0</v>
      </c>
      <c r="Z1302" s="133"/>
      <c r="AA1302" s="35"/>
      <c r="AB1302" s="91"/>
      <c r="AC1302" s="91"/>
      <c r="AD1302" s="35"/>
      <c r="AE1302" s="91"/>
      <c r="AF1302" s="35"/>
      <c r="AG1302" s="35"/>
      <c r="AH1302" s="91"/>
      <c r="AI1302" s="35"/>
      <c r="AJ1302" s="35"/>
      <c r="AK1302" s="91"/>
      <c r="AL1302" s="35"/>
      <c r="AM1302" s="35"/>
      <c r="AN1302" s="127"/>
      <c r="AO1302" s="92"/>
      <c r="AP1302" s="39"/>
      <c r="AQ1302" s="39"/>
      <c r="AR1302" s="39"/>
      <c r="AS1302" s="39"/>
      <c r="AT1302" s="253"/>
      <c r="AU1302" s="253"/>
      <c r="AV1302" s="26"/>
      <c r="AW1302" s="26"/>
      <c r="AX1302" s="253" t="s">
        <v>40</v>
      </c>
      <c r="AY1302" s="26">
        <v>1</v>
      </c>
      <c r="AZ1302" s="197">
        <f>IF(AND(K1302&lt;=1570,L1302&gt;=1540),1,0)</f>
        <v>0</v>
      </c>
      <c r="BA1302" s="197">
        <f>IF(AND(K1302&lt;=1608,L1302&gt;=1571),1,0)</f>
        <v>0</v>
      </c>
      <c r="BB1302" s="197">
        <f>IF(AND(K1302&lt;=1621,L1302&gt;=1609),1,0)</f>
        <v>0</v>
      </c>
      <c r="BC1302" s="197">
        <f>IF(AND(K1302&lt;=1648,L1302&gt;=1622),1,0)</f>
        <v>0</v>
      </c>
      <c r="BD1302" s="197">
        <f>IF(AND(K1302&lt;=1680,L1302&gt;=1649),1,0)</f>
        <v>1</v>
      </c>
      <c r="BE1302" s="189">
        <v>0</v>
      </c>
      <c r="BF1302" s="189">
        <v>0</v>
      </c>
      <c r="BG1302" s="189">
        <v>0</v>
      </c>
      <c r="BH1302" s="189">
        <v>0</v>
      </c>
      <c r="BI1302" s="189">
        <v>0</v>
      </c>
    </row>
    <row r="1303" spans="1:61" customFormat="1" ht="15">
      <c r="A1303" s="99" t="s">
        <v>1265</v>
      </c>
      <c r="B1303" s="111" t="s">
        <v>2945</v>
      </c>
      <c r="C1303" s="243" t="s">
        <v>1266</v>
      </c>
      <c r="D1303" s="243" t="s">
        <v>4162</v>
      </c>
      <c r="E1303" s="247">
        <v>2</v>
      </c>
      <c r="F1303" s="74" t="s">
        <v>74</v>
      </c>
      <c r="G1303" s="26"/>
      <c r="H1303" s="27"/>
      <c r="I1303" s="27"/>
      <c r="J1303" s="29">
        <v>1</v>
      </c>
      <c r="K1303" s="28">
        <v>1665</v>
      </c>
      <c r="L1303" s="28">
        <v>1719</v>
      </c>
      <c r="M1303" s="240" t="str">
        <f>CONCATENATE(LEFT(K1303,3),"0")</f>
        <v>1660</v>
      </c>
      <c r="N1303" s="240" t="str">
        <f>CONCATENATE(LEFT(L1303,3),"0")</f>
        <v>1710</v>
      </c>
      <c r="O1303" s="30">
        <f>L1303-K1303+1</f>
        <v>55</v>
      </c>
      <c r="P1303" s="27">
        <v>0</v>
      </c>
      <c r="Q1303" s="27">
        <v>0</v>
      </c>
      <c r="R1303" s="28">
        <v>1645</v>
      </c>
      <c r="S1303" s="28">
        <v>1719</v>
      </c>
      <c r="T1303" s="35" t="s">
        <v>103</v>
      </c>
      <c r="U1303" s="104">
        <v>51.0167</v>
      </c>
      <c r="V1303" s="124">
        <v>4.4667000000000003</v>
      </c>
      <c r="W1303" s="32">
        <v>0</v>
      </c>
      <c r="X1303" s="33">
        <v>0</v>
      </c>
      <c r="Y1303" s="127">
        <v>0</v>
      </c>
      <c r="Z1303" s="133"/>
      <c r="AA1303" s="35"/>
      <c r="AB1303" s="35"/>
      <c r="AC1303" s="35"/>
      <c r="AD1303" s="35"/>
      <c r="AE1303" s="35"/>
      <c r="AF1303" s="35"/>
      <c r="AG1303" s="35"/>
      <c r="AH1303" s="35"/>
      <c r="AI1303" s="35"/>
      <c r="AJ1303" s="35"/>
      <c r="AK1303" s="35"/>
      <c r="AL1303" s="35"/>
      <c r="AM1303" s="35"/>
      <c r="AN1303" s="127"/>
      <c r="AO1303" s="38"/>
      <c r="AP1303" s="39"/>
      <c r="AQ1303" s="39"/>
      <c r="AR1303" s="39"/>
      <c r="AS1303" s="49"/>
      <c r="AT1303" s="253"/>
      <c r="AU1303" s="253"/>
      <c r="AV1303" s="26"/>
      <c r="AW1303" s="26"/>
      <c r="AX1303" s="253" t="s">
        <v>40</v>
      </c>
      <c r="AY1303" s="26">
        <v>1</v>
      </c>
      <c r="AZ1303" s="197">
        <f>IF(AND(K1303&lt;=1570,L1303&gt;=1540),1,0)</f>
        <v>0</v>
      </c>
      <c r="BA1303" s="197">
        <f>IF(AND(K1303&lt;=1608,L1303&gt;=1571),1,0)</f>
        <v>0</v>
      </c>
      <c r="BB1303" s="197">
        <f>IF(AND(K1303&lt;=1621,L1303&gt;=1609),1,0)</f>
        <v>0</v>
      </c>
      <c r="BC1303" s="197">
        <f>IF(AND(K1303&lt;=1648,L1303&gt;=1622),1,0)</f>
        <v>0</v>
      </c>
      <c r="BD1303" s="197">
        <f>IF(AND(K1303&lt;=1680,L1303&gt;=1649),1,0)</f>
        <v>1</v>
      </c>
      <c r="BE1303" s="189">
        <v>0</v>
      </c>
      <c r="BF1303" s="189">
        <v>0</v>
      </c>
      <c r="BG1303" s="189">
        <v>0</v>
      </c>
      <c r="BH1303" s="189">
        <v>0</v>
      </c>
      <c r="BI1303" s="189">
        <v>0</v>
      </c>
    </row>
    <row r="1304" spans="1:61" customFormat="1" ht="15">
      <c r="A1304" s="111" t="s">
        <v>1267</v>
      </c>
      <c r="B1304" s="111" t="s">
        <v>4088</v>
      </c>
      <c r="C1304" s="243" t="s">
        <v>1268</v>
      </c>
      <c r="D1304" s="243" t="s">
        <v>4162</v>
      </c>
      <c r="E1304" s="247">
        <v>1</v>
      </c>
      <c r="F1304" s="25" t="s">
        <v>39</v>
      </c>
      <c r="G1304" s="26"/>
      <c r="H1304" s="27"/>
      <c r="I1304" s="27"/>
      <c r="J1304" s="29">
        <v>1</v>
      </c>
      <c r="K1304" s="30">
        <v>1582</v>
      </c>
      <c r="L1304" s="28">
        <v>1588</v>
      </c>
      <c r="M1304" s="240" t="str">
        <f>CONCATENATE(LEFT(K1304,3),"0")</f>
        <v>1580</v>
      </c>
      <c r="N1304" s="240" t="str">
        <f>CONCATENATE(LEFT(L1304,3),"0")</f>
        <v>1580</v>
      </c>
      <c r="O1304" s="30">
        <f>L1304-K1304+1</f>
        <v>7</v>
      </c>
      <c r="P1304" s="27">
        <v>0</v>
      </c>
      <c r="Q1304" s="27">
        <v>0</v>
      </c>
      <c r="R1304" s="28"/>
      <c r="S1304" s="28"/>
      <c r="T1304" s="35" t="s">
        <v>103</v>
      </c>
      <c r="U1304" s="104">
        <v>51.0167</v>
      </c>
      <c r="V1304" s="124">
        <v>4.4667000000000003</v>
      </c>
      <c r="W1304" s="32">
        <v>0</v>
      </c>
      <c r="X1304" s="33">
        <v>0</v>
      </c>
      <c r="Y1304" s="127">
        <v>0</v>
      </c>
      <c r="Z1304" s="133"/>
      <c r="AA1304" s="35"/>
      <c r="AB1304" s="35"/>
      <c r="AC1304" s="35"/>
      <c r="AD1304" s="35"/>
      <c r="AE1304" s="35"/>
      <c r="AF1304" s="35"/>
      <c r="AG1304" s="35"/>
      <c r="AH1304" s="35"/>
      <c r="AI1304" s="35"/>
      <c r="AJ1304" s="35"/>
      <c r="AK1304" s="35"/>
      <c r="AL1304" s="35"/>
      <c r="AM1304" s="35"/>
      <c r="AN1304" s="127"/>
      <c r="AO1304" s="38"/>
      <c r="AP1304" s="39"/>
      <c r="AQ1304" s="39"/>
      <c r="AR1304" s="39"/>
      <c r="AS1304" s="49"/>
      <c r="AT1304" s="253"/>
      <c r="AU1304" s="253"/>
      <c r="AV1304" s="26"/>
      <c r="AW1304" s="26"/>
      <c r="AX1304" s="253" t="s">
        <v>40</v>
      </c>
      <c r="AY1304" s="26">
        <v>1</v>
      </c>
      <c r="AZ1304" s="197">
        <f>IF(AND(K1304&lt;=1570,L1304&gt;=1540),1,0)</f>
        <v>0</v>
      </c>
      <c r="BA1304" s="197">
        <f>IF(AND(K1304&lt;=1608,L1304&gt;=1571),1,0)</f>
        <v>1</v>
      </c>
      <c r="BB1304" s="197">
        <f>IF(AND(K1304&lt;=1621,L1304&gt;=1609),1,0)</f>
        <v>0</v>
      </c>
      <c r="BC1304" s="197">
        <f>IF(AND(K1304&lt;=1648,L1304&gt;=1622),1,0)</f>
        <v>0</v>
      </c>
      <c r="BD1304" s="197">
        <f>IF(AND(K1304&lt;=1680,L1304&gt;=1649),1,0)</f>
        <v>0</v>
      </c>
      <c r="BE1304" s="189">
        <v>0</v>
      </c>
      <c r="BF1304" s="189">
        <v>0</v>
      </c>
      <c r="BG1304" s="189">
        <v>0</v>
      </c>
      <c r="BH1304" s="189">
        <v>0</v>
      </c>
      <c r="BI1304" s="189">
        <v>0</v>
      </c>
    </row>
    <row r="1305" spans="1:61" customFormat="1" ht="15">
      <c r="A1305" s="99" t="s">
        <v>1269</v>
      </c>
      <c r="B1305" s="111" t="s">
        <v>4089</v>
      </c>
      <c r="C1305" s="243" t="s">
        <v>1270</v>
      </c>
      <c r="D1305" s="243" t="s">
        <v>4162</v>
      </c>
      <c r="E1305" s="247"/>
      <c r="F1305" s="25" t="s">
        <v>43</v>
      </c>
      <c r="G1305" s="26"/>
      <c r="H1305" s="27"/>
      <c r="I1305" s="27"/>
      <c r="J1305" s="29">
        <v>0</v>
      </c>
      <c r="K1305" s="190">
        <f>L1305-18</f>
        <v>1566</v>
      </c>
      <c r="L1305" s="28">
        <v>1584</v>
      </c>
      <c r="M1305" s="240" t="str">
        <f>CONCATENATE(LEFT(K1305,3),"0")</f>
        <v>1560</v>
      </c>
      <c r="N1305" s="240" t="str">
        <f>CONCATENATE(LEFT(L1305,3),"0")</f>
        <v>1580</v>
      </c>
      <c r="O1305" s="30">
        <f>L1305-K1305+1</f>
        <v>19</v>
      </c>
      <c r="P1305" s="27">
        <v>0</v>
      </c>
      <c r="Q1305" s="27">
        <v>0</v>
      </c>
      <c r="R1305" s="28"/>
      <c r="S1305" s="28">
        <v>1625</v>
      </c>
      <c r="T1305" s="35" t="s">
        <v>103</v>
      </c>
      <c r="U1305" s="104">
        <v>51.0167</v>
      </c>
      <c r="V1305" s="124">
        <v>4.4667000000000003</v>
      </c>
      <c r="W1305" s="32">
        <v>1</v>
      </c>
      <c r="X1305" s="33">
        <v>1</v>
      </c>
      <c r="Y1305" s="127">
        <v>0</v>
      </c>
      <c r="Z1305" s="133" t="str">
        <f>CONCATENATE(LEFT(AA1305,3),"0")</f>
        <v>1580</v>
      </c>
      <c r="AA1305" s="35">
        <v>1584</v>
      </c>
      <c r="AB1305" s="35">
        <v>1625</v>
      </c>
      <c r="AC1305" s="35" t="s">
        <v>69</v>
      </c>
      <c r="AD1305" s="35"/>
      <c r="AE1305" s="35"/>
      <c r="AF1305" s="35"/>
      <c r="AG1305" s="35"/>
      <c r="AH1305" s="35"/>
      <c r="AI1305" s="35"/>
      <c r="AJ1305" s="35"/>
      <c r="AK1305" s="35"/>
      <c r="AL1305" s="35"/>
      <c r="AM1305" s="35"/>
      <c r="AN1305" s="252" t="str">
        <f>AC1305</f>
        <v>Delft</v>
      </c>
      <c r="AO1305" s="38"/>
      <c r="AP1305" s="39"/>
      <c r="AQ1305" s="39"/>
      <c r="AR1305" s="39"/>
      <c r="AS1305" s="49"/>
      <c r="AT1305" s="253"/>
      <c r="AU1305" s="253"/>
      <c r="AV1305" s="26" t="s">
        <v>1271</v>
      </c>
      <c r="AW1305" s="26" t="s">
        <v>1272</v>
      </c>
      <c r="AX1305" s="253" t="s">
        <v>339</v>
      </c>
      <c r="AY1305" s="26">
        <v>1</v>
      </c>
      <c r="AZ1305" s="197">
        <f>IF(AND(K1305&lt;=1570,L1305&gt;=1540),1,0)</f>
        <v>1</v>
      </c>
      <c r="BA1305" s="197">
        <f>IF(AND(K1305&lt;=1608,L1305&gt;=1571),1,0)</f>
        <v>1</v>
      </c>
      <c r="BB1305" s="197">
        <f>IF(AND(K1305&lt;=1621,L1305&gt;=1609),1,0)</f>
        <v>0</v>
      </c>
      <c r="BC1305" s="197">
        <f>IF(AND(K1305&lt;=1648,L1305&gt;=1622),1,0)</f>
        <v>0</v>
      </c>
      <c r="BD1305" s="197">
        <f>IF(AND(K1305&lt;=1680,L1305&gt;=1649),1,0)</f>
        <v>0</v>
      </c>
      <c r="BE1305" s="189">
        <v>0</v>
      </c>
      <c r="BF1305" s="189">
        <v>1</v>
      </c>
      <c r="BG1305" s="189">
        <v>0</v>
      </c>
      <c r="BH1305" s="189">
        <v>0</v>
      </c>
      <c r="BI1305" s="189">
        <v>0</v>
      </c>
    </row>
    <row r="1306" spans="1:61" customFormat="1" ht="15">
      <c r="A1306" s="99" t="s">
        <v>1273</v>
      </c>
      <c r="B1306" s="111" t="s">
        <v>4090</v>
      </c>
      <c r="C1306" s="243" t="s">
        <v>1274</v>
      </c>
      <c r="D1306" s="243" t="s">
        <v>4162</v>
      </c>
      <c r="E1306" s="247">
        <v>1</v>
      </c>
      <c r="F1306" s="25" t="s">
        <v>39</v>
      </c>
      <c r="G1306" s="26"/>
      <c r="H1306" s="27"/>
      <c r="I1306" s="27"/>
      <c r="J1306" s="29">
        <v>1</v>
      </c>
      <c r="K1306" s="30">
        <v>1668</v>
      </c>
      <c r="L1306" s="28">
        <v>1674</v>
      </c>
      <c r="M1306" s="240" t="str">
        <f>CONCATENATE(LEFT(K1306,3),"0")</f>
        <v>1660</v>
      </c>
      <c r="N1306" s="240" t="str">
        <f>CONCATENATE(LEFT(L1306,3),"0")</f>
        <v>1670</v>
      </c>
      <c r="O1306" s="30">
        <f>L1306-K1306+1</f>
        <v>7</v>
      </c>
      <c r="P1306" s="27">
        <v>0</v>
      </c>
      <c r="Q1306" s="27">
        <v>0</v>
      </c>
      <c r="R1306" s="28"/>
      <c r="S1306" s="28"/>
      <c r="T1306" s="35" t="s">
        <v>103</v>
      </c>
      <c r="U1306" s="104">
        <v>51.0167</v>
      </c>
      <c r="V1306" s="124">
        <v>4.4667000000000003</v>
      </c>
      <c r="W1306" s="32">
        <v>0</v>
      </c>
      <c r="X1306" s="33">
        <v>0</v>
      </c>
      <c r="Y1306" s="127">
        <v>0</v>
      </c>
      <c r="Z1306" s="133"/>
      <c r="AA1306" s="35"/>
      <c r="AB1306" s="35"/>
      <c r="AC1306" s="35"/>
      <c r="AD1306" s="35"/>
      <c r="AE1306" s="35"/>
      <c r="AF1306" s="35"/>
      <c r="AG1306" s="35"/>
      <c r="AH1306" s="35"/>
      <c r="AI1306" s="35"/>
      <c r="AJ1306" s="35"/>
      <c r="AK1306" s="35"/>
      <c r="AL1306" s="35"/>
      <c r="AM1306" s="35"/>
      <c r="AN1306" s="127"/>
      <c r="AO1306" s="38"/>
      <c r="AP1306" s="39"/>
      <c r="AQ1306" s="39"/>
      <c r="AR1306" s="39"/>
      <c r="AS1306" s="49"/>
      <c r="AT1306" s="253"/>
      <c r="AU1306" s="253"/>
      <c r="AV1306" s="26"/>
      <c r="AW1306" s="26"/>
      <c r="AX1306" s="253" t="s">
        <v>40</v>
      </c>
      <c r="AY1306" s="26">
        <v>1</v>
      </c>
      <c r="AZ1306" s="197">
        <f>IF(AND(K1306&lt;=1570,L1306&gt;=1540),1,0)</f>
        <v>0</v>
      </c>
      <c r="BA1306" s="197">
        <f>IF(AND(K1306&lt;=1608,L1306&gt;=1571),1,0)</f>
        <v>0</v>
      </c>
      <c r="BB1306" s="197">
        <f>IF(AND(K1306&lt;=1621,L1306&gt;=1609),1,0)</f>
        <v>0</v>
      </c>
      <c r="BC1306" s="197">
        <f>IF(AND(K1306&lt;=1648,L1306&gt;=1622),1,0)</f>
        <v>0</v>
      </c>
      <c r="BD1306" s="197">
        <f>IF(AND(K1306&lt;=1680,L1306&gt;=1649),1,0)</f>
        <v>1</v>
      </c>
      <c r="BE1306" s="189">
        <v>0</v>
      </c>
      <c r="BF1306" s="189">
        <v>0</v>
      </c>
      <c r="BG1306" s="189">
        <v>0</v>
      </c>
      <c r="BH1306" s="189">
        <v>0</v>
      </c>
      <c r="BI1306" s="189">
        <v>0</v>
      </c>
    </row>
    <row r="1307" spans="1:61" customFormat="1" ht="15">
      <c r="A1307" s="99" t="s">
        <v>1275</v>
      </c>
      <c r="B1307" s="111" t="s">
        <v>4090</v>
      </c>
      <c r="C1307" s="243" t="s">
        <v>1276</v>
      </c>
      <c r="D1307" s="243" t="s">
        <v>4162</v>
      </c>
      <c r="E1307" s="247">
        <v>1</v>
      </c>
      <c r="F1307" s="74" t="s">
        <v>74</v>
      </c>
      <c r="G1307" s="26"/>
      <c r="H1307" s="27"/>
      <c r="I1307" s="27"/>
      <c r="J1307" s="29">
        <v>1</v>
      </c>
      <c r="K1307" s="30">
        <v>1679</v>
      </c>
      <c r="L1307" s="28">
        <v>1685</v>
      </c>
      <c r="M1307" s="240" t="str">
        <f>CONCATENATE(LEFT(K1307,3),"0")</f>
        <v>1670</v>
      </c>
      <c r="N1307" s="240" t="str">
        <f>CONCATENATE(LEFT(L1307,3),"0")</f>
        <v>1680</v>
      </c>
      <c r="O1307" s="30">
        <f>L1307-K1307+1</f>
        <v>7</v>
      </c>
      <c r="P1307" s="27">
        <v>0</v>
      </c>
      <c r="Q1307" s="27">
        <v>0</v>
      </c>
      <c r="R1307" s="28"/>
      <c r="S1307" s="28"/>
      <c r="T1307" s="35" t="s">
        <v>103</v>
      </c>
      <c r="U1307" s="104">
        <v>51.0167</v>
      </c>
      <c r="V1307" s="124">
        <v>4.4667000000000003</v>
      </c>
      <c r="W1307" s="32">
        <v>0</v>
      </c>
      <c r="X1307" s="33">
        <v>0</v>
      </c>
      <c r="Y1307" s="127">
        <v>0</v>
      </c>
      <c r="Z1307" s="133"/>
      <c r="AA1307" s="35"/>
      <c r="AB1307" s="35"/>
      <c r="AC1307" s="35"/>
      <c r="AD1307" s="35"/>
      <c r="AE1307" s="35"/>
      <c r="AF1307" s="35"/>
      <c r="AG1307" s="35"/>
      <c r="AH1307" s="35"/>
      <c r="AI1307" s="35"/>
      <c r="AJ1307" s="35"/>
      <c r="AK1307" s="35"/>
      <c r="AL1307" s="35"/>
      <c r="AM1307" s="35"/>
      <c r="AN1307" s="127"/>
      <c r="AO1307" s="38"/>
      <c r="AP1307" s="39"/>
      <c r="AQ1307" s="39"/>
      <c r="AR1307" s="39"/>
      <c r="AS1307" s="49"/>
      <c r="AT1307" s="253"/>
      <c r="AU1307" s="253"/>
      <c r="AV1307" s="26"/>
      <c r="AW1307" s="26"/>
      <c r="AX1307" s="253" t="s">
        <v>40</v>
      </c>
      <c r="AY1307" s="26">
        <v>1</v>
      </c>
      <c r="AZ1307" s="197">
        <f>IF(AND(K1307&lt;=1570,L1307&gt;=1540),1,0)</f>
        <v>0</v>
      </c>
      <c r="BA1307" s="197">
        <f>IF(AND(K1307&lt;=1608,L1307&gt;=1571),1,0)</f>
        <v>0</v>
      </c>
      <c r="BB1307" s="197">
        <f>IF(AND(K1307&lt;=1621,L1307&gt;=1609),1,0)</f>
        <v>0</v>
      </c>
      <c r="BC1307" s="197">
        <f>IF(AND(K1307&lt;=1648,L1307&gt;=1622),1,0)</f>
        <v>0</v>
      </c>
      <c r="BD1307" s="197">
        <f>IF(AND(K1307&lt;=1680,L1307&gt;=1649),1,0)</f>
        <v>1</v>
      </c>
      <c r="BE1307" s="189">
        <v>0</v>
      </c>
      <c r="BF1307" s="189">
        <v>0</v>
      </c>
      <c r="BG1307" s="189">
        <v>0</v>
      </c>
      <c r="BH1307" s="189">
        <v>0</v>
      </c>
      <c r="BI1307" s="189">
        <v>0</v>
      </c>
    </row>
    <row r="1308" spans="1:61" customFormat="1" ht="15">
      <c r="A1308" s="111" t="s">
        <v>1277</v>
      </c>
      <c r="B1308" s="111" t="s">
        <v>4091</v>
      </c>
      <c r="C1308" s="243" t="s">
        <v>1278</v>
      </c>
      <c r="D1308" s="243" t="s">
        <v>4162</v>
      </c>
      <c r="E1308" s="247">
        <v>1</v>
      </c>
      <c r="F1308" s="25" t="s">
        <v>74</v>
      </c>
      <c r="G1308" s="26"/>
      <c r="H1308" s="27"/>
      <c r="I1308" s="27"/>
      <c r="J1308" s="29">
        <v>1</v>
      </c>
      <c r="K1308" s="30">
        <v>1663</v>
      </c>
      <c r="L1308" s="28">
        <v>1669</v>
      </c>
      <c r="M1308" s="240" t="str">
        <f>CONCATENATE(LEFT(K1308,3),"0")</f>
        <v>1660</v>
      </c>
      <c r="N1308" s="240" t="str">
        <f>CONCATENATE(LEFT(L1308,3),"0")</f>
        <v>1660</v>
      </c>
      <c r="O1308" s="30">
        <f>L1308-K1308+1</f>
        <v>7</v>
      </c>
      <c r="P1308" s="27">
        <v>0</v>
      </c>
      <c r="Q1308" s="27">
        <v>0</v>
      </c>
      <c r="R1308" s="28"/>
      <c r="S1308" s="28"/>
      <c r="T1308" s="35" t="s">
        <v>103</v>
      </c>
      <c r="U1308" s="104">
        <v>51.0167</v>
      </c>
      <c r="V1308" s="124">
        <v>4.4667000000000003</v>
      </c>
      <c r="W1308" s="32">
        <v>0</v>
      </c>
      <c r="X1308" s="33">
        <v>0</v>
      </c>
      <c r="Y1308" s="127">
        <v>0</v>
      </c>
      <c r="Z1308" s="133"/>
      <c r="AA1308" s="35"/>
      <c r="AB1308" s="35"/>
      <c r="AC1308" s="35"/>
      <c r="AD1308" s="35"/>
      <c r="AE1308" s="35"/>
      <c r="AF1308" s="35"/>
      <c r="AG1308" s="35"/>
      <c r="AH1308" s="35"/>
      <c r="AI1308" s="35"/>
      <c r="AJ1308" s="35"/>
      <c r="AK1308" s="35"/>
      <c r="AL1308" s="35"/>
      <c r="AM1308" s="35"/>
      <c r="AN1308" s="127"/>
      <c r="AO1308" s="38"/>
      <c r="AP1308" s="39"/>
      <c r="AQ1308" s="39"/>
      <c r="AR1308" s="39"/>
      <c r="AS1308" s="49"/>
      <c r="AT1308" s="253"/>
      <c r="AU1308" s="253"/>
      <c r="AV1308" s="26"/>
      <c r="AW1308" s="26"/>
      <c r="AX1308" s="253" t="s">
        <v>40</v>
      </c>
      <c r="AY1308" s="26">
        <v>1</v>
      </c>
      <c r="AZ1308" s="197">
        <f>IF(AND(K1308&lt;=1570,L1308&gt;=1540),1,0)</f>
        <v>0</v>
      </c>
      <c r="BA1308" s="197">
        <f>IF(AND(K1308&lt;=1608,L1308&gt;=1571),1,0)</f>
        <v>0</v>
      </c>
      <c r="BB1308" s="197">
        <f>IF(AND(K1308&lt;=1621,L1308&gt;=1609),1,0)</f>
        <v>0</v>
      </c>
      <c r="BC1308" s="197">
        <f>IF(AND(K1308&lt;=1648,L1308&gt;=1622),1,0)</f>
        <v>0</v>
      </c>
      <c r="BD1308" s="197">
        <f>IF(AND(K1308&lt;=1680,L1308&gt;=1649),1,0)</f>
        <v>1</v>
      </c>
      <c r="BE1308" s="189">
        <v>0</v>
      </c>
      <c r="BF1308" s="189">
        <v>0</v>
      </c>
      <c r="BG1308" s="189">
        <v>0</v>
      </c>
      <c r="BH1308" s="189">
        <v>0</v>
      </c>
      <c r="BI1308" s="189">
        <v>0</v>
      </c>
    </row>
    <row r="1309" spans="1:61" customFormat="1" ht="15">
      <c r="A1309" s="99" t="s">
        <v>1279</v>
      </c>
      <c r="B1309" s="111" t="s">
        <v>4092</v>
      </c>
      <c r="C1309" s="243" t="s">
        <v>1280</v>
      </c>
      <c r="D1309" s="243" t="s">
        <v>4162</v>
      </c>
      <c r="E1309" s="247">
        <v>1</v>
      </c>
      <c r="F1309" s="25" t="s">
        <v>43</v>
      </c>
      <c r="G1309" s="26"/>
      <c r="H1309" s="27"/>
      <c r="I1309" s="27"/>
      <c r="J1309" s="29">
        <v>1</v>
      </c>
      <c r="K1309" s="30">
        <v>1574</v>
      </c>
      <c r="L1309" s="28">
        <v>1580</v>
      </c>
      <c r="M1309" s="240" t="str">
        <f>CONCATENATE(LEFT(K1309,3),"0")</f>
        <v>1570</v>
      </c>
      <c r="N1309" s="240" t="str">
        <f>CONCATENATE(LEFT(L1309,3),"0")</f>
        <v>1580</v>
      </c>
      <c r="O1309" s="30">
        <f>L1309-K1309+1</f>
        <v>7</v>
      </c>
      <c r="P1309" s="27">
        <v>0</v>
      </c>
      <c r="Q1309" s="27">
        <v>0</v>
      </c>
      <c r="R1309" s="28"/>
      <c r="S1309" s="28"/>
      <c r="T1309" s="35" t="s">
        <v>103</v>
      </c>
      <c r="U1309" s="104">
        <v>51.0167</v>
      </c>
      <c r="V1309" s="124">
        <v>4.4667000000000003</v>
      </c>
      <c r="W1309" s="32">
        <v>0</v>
      </c>
      <c r="X1309" s="33">
        <v>0</v>
      </c>
      <c r="Y1309" s="127">
        <v>0</v>
      </c>
      <c r="Z1309" s="133"/>
      <c r="AA1309" s="35"/>
      <c r="AB1309" s="35"/>
      <c r="AC1309" s="35"/>
      <c r="AD1309" s="35"/>
      <c r="AE1309" s="35"/>
      <c r="AF1309" s="35"/>
      <c r="AG1309" s="35"/>
      <c r="AH1309" s="35"/>
      <c r="AI1309" s="35"/>
      <c r="AJ1309" s="35"/>
      <c r="AK1309" s="35"/>
      <c r="AL1309" s="35"/>
      <c r="AM1309" s="35"/>
      <c r="AN1309" s="127"/>
      <c r="AO1309" s="38"/>
      <c r="AP1309" s="39"/>
      <c r="AQ1309" s="39"/>
      <c r="AR1309" s="39"/>
      <c r="AS1309" s="49"/>
      <c r="AT1309" s="253"/>
      <c r="AU1309" s="253"/>
      <c r="AV1309" s="26"/>
      <c r="AW1309" s="26"/>
      <c r="AX1309" s="253" t="s">
        <v>40</v>
      </c>
      <c r="AY1309" s="26">
        <v>1</v>
      </c>
      <c r="AZ1309" s="197">
        <f>IF(AND(K1309&lt;=1570,L1309&gt;=1540),1,0)</f>
        <v>0</v>
      </c>
      <c r="BA1309" s="197">
        <f>IF(AND(K1309&lt;=1608,L1309&gt;=1571),1,0)</f>
        <v>1</v>
      </c>
      <c r="BB1309" s="197">
        <f>IF(AND(K1309&lt;=1621,L1309&gt;=1609),1,0)</f>
        <v>0</v>
      </c>
      <c r="BC1309" s="197">
        <f>IF(AND(K1309&lt;=1648,L1309&gt;=1622),1,0)</f>
        <v>0</v>
      </c>
      <c r="BD1309" s="197">
        <f>IF(AND(K1309&lt;=1680,L1309&gt;=1649),1,0)</f>
        <v>0</v>
      </c>
      <c r="BE1309" s="189">
        <v>0</v>
      </c>
      <c r="BF1309" s="189">
        <v>0</v>
      </c>
      <c r="BG1309" s="189">
        <v>0</v>
      </c>
      <c r="BH1309" s="189">
        <v>0</v>
      </c>
      <c r="BI1309" s="189">
        <v>0</v>
      </c>
    </row>
    <row r="1310" spans="1:61" customFormat="1" ht="15">
      <c r="A1310" s="99" t="s">
        <v>1281</v>
      </c>
      <c r="B1310" s="111" t="s">
        <v>2804</v>
      </c>
      <c r="C1310" s="243" t="s">
        <v>1282</v>
      </c>
      <c r="D1310" s="243" t="s">
        <v>4162</v>
      </c>
      <c r="E1310" s="247">
        <v>1</v>
      </c>
      <c r="F1310" s="74" t="s">
        <v>74</v>
      </c>
      <c r="G1310" s="26"/>
      <c r="H1310" s="27"/>
      <c r="I1310" s="27"/>
      <c r="J1310" s="29">
        <v>1</v>
      </c>
      <c r="K1310" s="30">
        <v>1682</v>
      </c>
      <c r="L1310" s="28">
        <v>1688</v>
      </c>
      <c r="M1310" s="240" t="str">
        <f>CONCATENATE(LEFT(K1310,3),"0")</f>
        <v>1680</v>
      </c>
      <c r="N1310" s="240" t="str">
        <f>CONCATENATE(LEFT(L1310,3),"0")</f>
        <v>1680</v>
      </c>
      <c r="O1310" s="30">
        <f>L1310-K1310+1</f>
        <v>7</v>
      </c>
      <c r="P1310" s="27">
        <v>0</v>
      </c>
      <c r="Q1310" s="27">
        <v>0</v>
      </c>
      <c r="R1310" s="28"/>
      <c r="S1310" s="28"/>
      <c r="T1310" s="35" t="s">
        <v>103</v>
      </c>
      <c r="U1310" s="104">
        <v>51.0167</v>
      </c>
      <c r="V1310" s="124">
        <v>4.4667000000000003</v>
      </c>
      <c r="W1310" s="32">
        <v>0</v>
      </c>
      <c r="X1310" s="33">
        <v>0</v>
      </c>
      <c r="Y1310" s="127">
        <v>0</v>
      </c>
      <c r="Z1310" s="133"/>
      <c r="AA1310" s="35"/>
      <c r="AB1310" s="35"/>
      <c r="AC1310" s="35"/>
      <c r="AD1310" s="35"/>
      <c r="AE1310" s="35"/>
      <c r="AF1310" s="35"/>
      <c r="AG1310" s="35"/>
      <c r="AH1310" s="35"/>
      <c r="AI1310" s="35"/>
      <c r="AJ1310" s="35"/>
      <c r="AK1310" s="35"/>
      <c r="AL1310" s="35"/>
      <c r="AM1310" s="35"/>
      <c r="AN1310" s="127"/>
      <c r="AO1310" s="38"/>
      <c r="AP1310" s="39"/>
      <c r="AQ1310" s="39"/>
      <c r="AR1310" s="39"/>
      <c r="AS1310" s="49"/>
      <c r="AT1310" s="253"/>
      <c r="AU1310" s="253"/>
      <c r="AV1310" s="26"/>
      <c r="AW1310" s="26"/>
      <c r="AX1310" s="253" t="s">
        <v>40</v>
      </c>
      <c r="AY1310" s="26">
        <v>1</v>
      </c>
      <c r="AZ1310" s="197">
        <f>IF(AND(K1310&lt;=1570,L1310&gt;=1540),1,0)</f>
        <v>0</v>
      </c>
      <c r="BA1310" s="197">
        <f>IF(AND(K1310&lt;=1608,L1310&gt;=1571),1,0)</f>
        <v>0</v>
      </c>
      <c r="BB1310" s="197">
        <f>IF(AND(K1310&lt;=1621,L1310&gt;=1609),1,0)</f>
        <v>0</v>
      </c>
      <c r="BC1310" s="197">
        <f>IF(AND(K1310&lt;=1648,L1310&gt;=1622),1,0)</f>
        <v>0</v>
      </c>
      <c r="BD1310" s="197">
        <f>IF(AND(K1310&lt;=1680,L1310&gt;=1649),1,0)</f>
        <v>0</v>
      </c>
      <c r="BE1310" s="189">
        <v>0</v>
      </c>
      <c r="BF1310" s="189">
        <v>0</v>
      </c>
      <c r="BG1310" s="189">
        <v>0</v>
      </c>
      <c r="BH1310" s="189">
        <v>0</v>
      </c>
      <c r="BI1310" s="189">
        <v>0</v>
      </c>
    </row>
    <row r="1311" spans="1:61" customFormat="1" ht="15">
      <c r="A1311" s="99" t="s">
        <v>1283</v>
      </c>
      <c r="B1311" s="111" t="s">
        <v>2804</v>
      </c>
      <c r="C1311" s="243" t="s">
        <v>1284</v>
      </c>
      <c r="D1311" s="243" t="s">
        <v>4162</v>
      </c>
      <c r="E1311" s="247"/>
      <c r="F1311" s="74" t="s">
        <v>74</v>
      </c>
      <c r="G1311" s="26"/>
      <c r="H1311" s="27"/>
      <c r="I1311" s="27"/>
      <c r="J1311" s="29">
        <v>0</v>
      </c>
      <c r="K1311" s="28">
        <v>1581</v>
      </c>
      <c r="L1311" s="28">
        <v>1585</v>
      </c>
      <c r="M1311" s="240" t="str">
        <f>CONCATENATE(LEFT(K1311,3),"0")</f>
        <v>1580</v>
      </c>
      <c r="N1311" s="240" t="str">
        <f>CONCATENATE(LEFT(L1311,3),"0")</f>
        <v>1580</v>
      </c>
      <c r="O1311" s="30">
        <f>L1311-K1311+1</f>
        <v>5</v>
      </c>
      <c r="P1311" s="27">
        <v>0</v>
      </c>
      <c r="Q1311" s="27">
        <v>0</v>
      </c>
      <c r="R1311" s="28"/>
      <c r="S1311" s="28"/>
      <c r="T1311" s="35" t="s">
        <v>103</v>
      </c>
      <c r="U1311" s="104">
        <v>51.0167</v>
      </c>
      <c r="V1311" s="124">
        <v>4.4667000000000003</v>
      </c>
      <c r="W1311" s="32">
        <v>1</v>
      </c>
      <c r="X1311" s="33">
        <v>1</v>
      </c>
      <c r="Y1311" s="127">
        <v>0</v>
      </c>
      <c r="Z1311" s="133" t="str">
        <f>CONCATENATE(LEFT(AA1311,3),"0")</f>
        <v>1570</v>
      </c>
      <c r="AA1311" s="35">
        <v>1574</v>
      </c>
      <c r="AB1311" s="35">
        <v>1581</v>
      </c>
      <c r="AC1311" s="35" t="s">
        <v>63</v>
      </c>
      <c r="AD1311" s="35"/>
      <c r="AE1311" s="35"/>
      <c r="AF1311" s="35"/>
      <c r="AG1311" s="35"/>
      <c r="AH1311" s="35"/>
      <c r="AI1311" s="35"/>
      <c r="AJ1311" s="35"/>
      <c r="AK1311" s="35"/>
      <c r="AL1311" s="35"/>
      <c r="AM1311" s="35"/>
      <c r="AN1311" s="252" t="str">
        <f>AC1311</f>
        <v>Antwerp</v>
      </c>
      <c r="AO1311" s="38"/>
      <c r="AP1311" s="39"/>
      <c r="AQ1311" s="39"/>
      <c r="AR1311" s="39"/>
      <c r="AS1311" s="49"/>
      <c r="AT1311" s="253"/>
      <c r="AU1311" s="253"/>
      <c r="AV1311" s="26"/>
      <c r="AW1311" s="26"/>
      <c r="AX1311" s="253"/>
      <c r="AY1311" s="26">
        <v>1</v>
      </c>
      <c r="AZ1311" s="197">
        <f>IF(AND(K1311&lt;=1570,L1311&gt;=1540),1,0)</f>
        <v>0</v>
      </c>
      <c r="BA1311" s="197">
        <f>IF(AND(K1311&lt;=1608,L1311&gt;=1571),1,0)</f>
        <v>1</v>
      </c>
      <c r="BB1311" s="197">
        <f>IF(AND(K1311&lt;=1621,L1311&gt;=1609),1,0)</f>
        <v>0</v>
      </c>
      <c r="BC1311" s="197">
        <f>IF(AND(K1311&lt;=1648,L1311&gt;=1622),1,0)</f>
        <v>0</v>
      </c>
      <c r="BD1311" s="197">
        <f>IF(AND(K1311&lt;=1680,L1311&gt;=1649),1,0)</f>
        <v>0</v>
      </c>
      <c r="BE1311" s="189">
        <v>0</v>
      </c>
      <c r="BF1311" s="189">
        <v>1</v>
      </c>
      <c r="BG1311" s="189">
        <v>0</v>
      </c>
      <c r="BH1311" s="189">
        <v>0</v>
      </c>
      <c r="BI1311" s="189">
        <v>0</v>
      </c>
    </row>
    <row r="1312" spans="1:61" customFormat="1" ht="15">
      <c r="A1312" s="99" t="s">
        <v>1285</v>
      </c>
      <c r="B1312" s="111" t="s">
        <v>2804</v>
      </c>
      <c r="C1312" s="243" t="s">
        <v>1286</v>
      </c>
      <c r="D1312" s="243" t="s">
        <v>4162</v>
      </c>
      <c r="E1312" s="247"/>
      <c r="F1312" s="25" t="s">
        <v>1194</v>
      </c>
      <c r="G1312" s="26"/>
      <c r="H1312" s="27"/>
      <c r="I1312" s="27"/>
      <c r="J1312" s="29">
        <v>0</v>
      </c>
      <c r="K1312" s="190">
        <f>L1312-18</f>
        <v>1578</v>
      </c>
      <c r="L1312" s="28">
        <v>1596</v>
      </c>
      <c r="M1312" s="240" t="str">
        <f>CONCATENATE(LEFT(K1312,3),"0")</f>
        <v>1570</v>
      </c>
      <c r="N1312" s="240" t="str">
        <f>CONCATENATE(LEFT(L1312,3),"0")</f>
        <v>1590</v>
      </c>
      <c r="O1312" s="30">
        <f>L1312-K1312+1</f>
        <v>19</v>
      </c>
      <c r="P1312" s="27">
        <v>0</v>
      </c>
      <c r="Q1312" s="27">
        <v>0</v>
      </c>
      <c r="R1312" s="28"/>
      <c r="S1312" s="28"/>
      <c r="T1312" s="35" t="s">
        <v>103</v>
      </c>
      <c r="U1312" s="104">
        <v>51.0167</v>
      </c>
      <c r="V1312" s="124">
        <v>4.4667000000000003</v>
      </c>
      <c r="W1312" s="32">
        <v>1</v>
      </c>
      <c r="X1312" s="33">
        <v>1</v>
      </c>
      <c r="Y1312" s="127">
        <v>0</v>
      </c>
      <c r="Z1312" s="133" t="str">
        <f>CONCATENATE(LEFT(AA1312,3),"0")</f>
        <v>1590</v>
      </c>
      <c r="AA1312" s="35">
        <v>1596</v>
      </c>
      <c r="AB1312" s="35"/>
      <c r="AC1312" s="35" t="s">
        <v>63</v>
      </c>
      <c r="AD1312" s="35"/>
      <c r="AE1312" s="35"/>
      <c r="AF1312" s="35"/>
      <c r="AG1312" s="35"/>
      <c r="AH1312" s="35"/>
      <c r="AI1312" s="35"/>
      <c r="AJ1312" s="35"/>
      <c r="AK1312" s="35"/>
      <c r="AL1312" s="35"/>
      <c r="AM1312" s="35"/>
      <c r="AN1312" s="252" t="str">
        <f>AC1312</f>
        <v>Antwerp</v>
      </c>
      <c r="AO1312" s="38"/>
      <c r="AP1312" s="39"/>
      <c r="AQ1312" s="39"/>
      <c r="AR1312" s="39"/>
      <c r="AS1312" s="49"/>
      <c r="AT1312" s="253"/>
      <c r="AU1312" s="253"/>
      <c r="AV1312" s="26"/>
      <c r="AW1312" s="26"/>
      <c r="AX1312" s="253"/>
      <c r="AY1312" s="26">
        <v>1</v>
      </c>
      <c r="AZ1312" s="197">
        <f>IF(AND(K1312&lt;=1570,L1312&gt;=1540),1,0)</f>
        <v>0</v>
      </c>
      <c r="BA1312" s="197">
        <f>IF(AND(K1312&lt;=1608,L1312&gt;=1571),1,0)</f>
        <v>1</v>
      </c>
      <c r="BB1312" s="197">
        <f>IF(AND(K1312&lt;=1621,L1312&gt;=1609),1,0)</f>
        <v>0</v>
      </c>
      <c r="BC1312" s="197">
        <f>IF(AND(K1312&lt;=1648,L1312&gt;=1622),1,0)</f>
        <v>0</v>
      </c>
      <c r="BD1312" s="197">
        <f>IF(AND(K1312&lt;=1680,L1312&gt;=1649),1,0)</f>
        <v>0</v>
      </c>
      <c r="BE1312" s="189">
        <v>0</v>
      </c>
      <c r="BF1312" s="189">
        <v>1</v>
      </c>
      <c r="BG1312" s="189">
        <v>0</v>
      </c>
      <c r="BH1312" s="189">
        <v>0</v>
      </c>
      <c r="BI1312" s="189">
        <v>0</v>
      </c>
    </row>
    <row r="1313" spans="1:61" customFormat="1" ht="15">
      <c r="A1313" s="99" t="s">
        <v>1287</v>
      </c>
      <c r="B1313" s="111" t="s">
        <v>2804</v>
      </c>
      <c r="C1313" s="243" t="s">
        <v>1288</v>
      </c>
      <c r="D1313" s="243" t="s">
        <v>4162</v>
      </c>
      <c r="E1313" s="247">
        <v>1</v>
      </c>
      <c r="F1313" s="25" t="s">
        <v>39</v>
      </c>
      <c r="G1313" s="26"/>
      <c r="H1313" s="27"/>
      <c r="I1313" s="27"/>
      <c r="J1313" s="29">
        <v>1</v>
      </c>
      <c r="K1313" s="30">
        <v>1557</v>
      </c>
      <c r="L1313" s="28">
        <v>1563</v>
      </c>
      <c r="M1313" s="240" t="str">
        <f>CONCATENATE(LEFT(K1313,3),"0")</f>
        <v>1550</v>
      </c>
      <c r="N1313" s="240" t="str">
        <f>CONCATENATE(LEFT(L1313,3),"0")</f>
        <v>1560</v>
      </c>
      <c r="O1313" s="30">
        <f>L1313-K1313+1</f>
        <v>7</v>
      </c>
      <c r="P1313" s="27">
        <v>0</v>
      </c>
      <c r="Q1313" s="27">
        <v>0</v>
      </c>
      <c r="R1313" s="28"/>
      <c r="S1313" s="28"/>
      <c r="T1313" s="35" t="s">
        <v>103</v>
      </c>
      <c r="U1313" s="104">
        <v>51.0167</v>
      </c>
      <c r="V1313" s="124">
        <v>4.4667000000000003</v>
      </c>
      <c r="W1313" s="32">
        <v>0</v>
      </c>
      <c r="X1313" s="33">
        <v>0</v>
      </c>
      <c r="Y1313" s="127">
        <v>0</v>
      </c>
      <c r="Z1313" s="133"/>
      <c r="AA1313" s="35"/>
      <c r="AB1313" s="35"/>
      <c r="AC1313" s="35"/>
      <c r="AD1313" s="35"/>
      <c r="AE1313" s="35"/>
      <c r="AF1313" s="35"/>
      <c r="AG1313" s="35"/>
      <c r="AH1313" s="35"/>
      <c r="AI1313" s="35"/>
      <c r="AJ1313" s="35"/>
      <c r="AK1313" s="35"/>
      <c r="AL1313" s="35"/>
      <c r="AM1313" s="35"/>
      <c r="AN1313" s="127"/>
      <c r="AO1313" s="38"/>
      <c r="AP1313" s="39"/>
      <c r="AQ1313" s="39"/>
      <c r="AR1313" s="39"/>
      <c r="AS1313" s="49"/>
      <c r="AT1313" s="253"/>
      <c r="AU1313" s="253"/>
      <c r="AV1313" s="26"/>
      <c r="AW1313" s="26"/>
      <c r="AX1313" s="253" t="s">
        <v>40</v>
      </c>
      <c r="AY1313" s="26">
        <v>1</v>
      </c>
      <c r="AZ1313" s="197">
        <f>IF(AND(K1313&lt;=1570,L1313&gt;=1540),1,0)</f>
        <v>1</v>
      </c>
      <c r="BA1313" s="197">
        <f>IF(AND(K1313&lt;=1608,L1313&gt;=1571),1,0)</f>
        <v>0</v>
      </c>
      <c r="BB1313" s="197">
        <f>IF(AND(K1313&lt;=1621,L1313&gt;=1609),1,0)</f>
        <v>0</v>
      </c>
      <c r="BC1313" s="197">
        <f>IF(AND(K1313&lt;=1648,L1313&gt;=1622),1,0)</f>
        <v>0</v>
      </c>
      <c r="BD1313" s="197">
        <f>IF(AND(K1313&lt;=1680,L1313&gt;=1649),1,0)</f>
        <v>0</v>
      </c>
      <c r="BE1313" s="189">
        <v>0</v>
      </c>
      <c r="BF1313" s="189">
        <v>0</v>
      </c>
      <c r="BG1313" s="189">
        <v>0</v>
      </c>
      <c r="BH1313" s="189">
        <v>0</v>
      </c>
      <c r="BI1313" s="189">
        <v>0</v>
      </c>
    </row>
    <row r="1314" spans="1:61" customFormat="1" ht="15">
      <c r="A1314" s="99" t="s">
        <v>1289</v>
      </c>
      <c r="B1314" s="111" t="s">
        <v>2804</v>
      </c>
      <c r="C1314" s="243" t="s">
        <v>1290</v>
      </c>
      <c r="D1314" s="243" t="s">
        <v>4162</v>
      </c>
      <c r="E1314" s="247">
        <v>4</v>
      </c>
      <c r="F1314" s="74" t="s">
        <v>74</v>
      </c>
      <c r="G1314" s="26"/>
      <c r="H1314" s="27"/>
      <c r="I1314" s="27"/>
      <c r="J1314" s="29">
        <v>1</v>
      </c>
      <c r="K1314" s="30">
        <v>1661</v>
      </c>
      <c r="L1314" s="28">
        <v>1704</v>
      </c>
      <c r="M1314" s="240" t="str">
        <f>CONCATENATE(LEFT(K1314,3),"0")</f>
        <v>1660</v>
      </c>
      <c r="N1314" s="240" t="str">
        <f>CONCATENATE(LEFT(L1314,3),"0")</f>
        <v>1700</v>
      </c>
      <c r="O1314" s="30">
        <f>L1314-K1314+1</f>
        <v>44</v>
      </c>
      <c r="P1314" s="27">
        <v>0</v>
      </c>
      <c r="Q1314" s="27">
        <v>0</v>
      </c>
      <c r="R1314" s="28">
        <v>1637</v>
      </c>
      <c r="S1314" s="28">
        <v>1704</v>
      </c>
      <c r="T1314" s="35" t="s">
        <v>103</v>
      </c>
      <c r="U1314" s="104">
        <v>51.0167</v>
      </c>
      <c r="V1314" s="124">
        <v>4.4667000000000003</v>
      </c>
      <c r="W1314" s="32">
        <v>0</v>
      </c>
      <c r="X1314" s="33">
        <v>0</v>
      </c>
      <c r="Y1314" s="127">
        <v>0</v>
      </c>
      <c r="Z1314" s="133"/>
      <c r="AA1314" s="35"/>
      <c r="AB1314" s="35"/>
      <c r="AC1314" s="35"/>
      <c r="AD1314" s="35"/>
      <c r="AE1314" s="35"/>
      <c r="AF1314" s="35"/>
      <c r="AG1314" s="35"/>
      <c r="AH1314" s="35"/>
      <c r="AI1314" s="35"/>
      <c r="AJ1314" s="35"/>
      <c r="AK1314" s="35"/>
      <c r="AL1314" s="35"/>
      <c r="AM1314" s="35"/>
      <c r="AN1314" s="127"/>
      <c r="AO1314" s="38"/>
      <c r="AP1314" s="39"/>
      <c r="AQ1314" s="39"/>
      <c r="AR1314" s="39"/>
      <c r="AS1314" s="49"/>
      <c r="AT1314" s="253"/>
      <c r="AU1314" s="253"/>
      <c r="AV1314" s="26"/>
      <c r="AW1314" s="26"/>
      <c r="AX1314" s="253" t="s">
        <v>40</v>
      </c>
      <c r="AY1314" s="26">
        <v>1</v>
      </c>
      <c r="AZ1314" s="197">
        <f>IF(AND(K1314&lt;=1570,L1314&gt;=1540),1,0)</f>
        <v>0</v>
      </c>
      <c r="BA1314" s="197">
        <f>IF(AND(K1314&lt;=1608,L1314&gt;=1571),1,0)</f>
        <v>0</v>
      </c>
      <c r="BB1314" s="197">
        <f>IF(AND(K1314&lt;=1621,L1314&gt;=1609),1,0)</f>
        <v>0</v>
      </c>
      <c r="BC1314" s="197">
        <f>IF(AND(K1314&lt;=1648,L1314&gt;=1622),1,0)</f>
        <v>0</v>
      </c>
      <c r="BD1314" s="197">
        <f>IF(AND(K1314&lt;=1680,L1314&gt;=1649),1,0)</f>
        <v>1</v>
      </c>
      <c r="BE1314" s="189">
        <v>0</v>
      </c>
      <c r="BF1314" s="189">
        <v>0</v>
      </c>
      <c r="BG1314" s="189">
        <v>0</v>
      </c>
      <c r="BH1314" s="189">
        <v>0</v>
      </c>
      <c r="BI1314" s="189">
        <v>0</v>
      </c>
    </row>
    <row r="1315" spans="1:61" customFormat="1" ht="15">
      <c r="A1315" s="99" t="s">
        <v>1291</v>
      </c>
      <c r="B1315" s="111" t="s">
        <v>2804</v>
      </c>
      <c r="C1315" s="243" t="s">
        <v>1292</v>
      </c>
      <c r="D1315" s="243" t="s">
        <v>4162</v>
      </c>
      <c r="E1315" s="247"/>
      <c r="F1315" s="25" t="s">
        <v>1194</v>
      </c>
      <c r="G1315" s="26"/>
      <c r="H1315" s="27"/>
      <c r="I1315" s="27"/>
      <c r="J1315" s="29">
        <v>0</v>
      </c>
      <c r="K1315" s="28">
        <v>1595</v>
      </c>
      <c r="L1315" s="28">
        <v>1622</v>
      </c>
      <c r="M1315" s="240" t="str">
        <f>CONCATENATE(LEFT(K1315,3),"0")</f>
        <v>1590</v>
      </c>
      <c r="N1315" s="240" t="str">
        <f>CONCATENATE(LEFT(L1315,3),"0")</f>
        <v>1620</v>
      </c>
      <c r="O1315" s="30">
        <f>L1315-K1315+1</f>
        <v>28</v>
      </c>
      <c r="P1315" s="27">
        <v>1</v>
      </c>
      <c r="Q1315" s="27">
        <v>0</v>
      </c>
      <c r="R1315" s="28"/>
      <c r="S1315" s="28"/>
      <c r="T1315" s="35" t="s">
        <v>103</v>
      </c>
      <c r="U1315" s="104">
        <v>51.0167</v>
      </c>
      <c r="V1315" s="124">
        <v>4.4667000000000003</v>
      </c>
      <c r="W1315" s="32">
        <v>0</v>
      </c>
      <c r="X1315" s="33">
        <v>0</v>
      </c>
      <c r="Y1315" s="127">
        <v>0</v>
      </c>
      <c r="Z1315" s="133"/>
      <c r="AA1315" s="35"/>
      <c r="AB1315" s="35"/>
      <c r="AC1315" s="35"/>
      <c r="AD1315" s="35"/>
      <c r="AE1315" s="35"/>
      <c r="AF1315" s="35"/>
      <c r="AG1315" s="35"/>
      <c r="AH1315" s="35"/>
      <c r="AI1315" s="35"/>
      <c r="AJ1315" s="35"/>
      <c r="AK1315" s="35"/>
      <c r="AL1315" s="35"/>
      <c r="AM1315" s="35"/>
      <c r="AN1315" s="127"/>
      <c r="AO1315" s="38"/>
      <c r="AP1315" s="39"/>
      <c r="AQ1315" s="39"/>
      <c r="AR1315" s="39"/>
      <c r="AS1315" s="49"/>
      <c r="AT1315" s="253"/>
      <c r="AU1315" s="253"/>
      <c r="AV1315" s="26"/>
      <c r="AW1315" s="26"/>
      <c r="AX1315" s="253"/>
      <c r="AY1315" s="26">
        <v>1</v>
      </c>
      <c r="AZ1315" s="197">
        <f>IF(AND(K1315&lt;=1570,L1315&gt;=1540),1,0)</f>
        <v>0</v>
      </c>
      <c r="BA1315" s="197">
        <f>IF(AND(K1315&lt;=1608,L1315&gt;=1571),1,0)</f>
        <v>1</v>
      </c>
      <c r="BB1315" s="197">
        <f>IF(AND(K1315&lt;=1621,L1315&gt;=1609),1,0)</f>
        <v>1</v>
      </c>
      <c r="BC1315" s="197">
        <f>IF(AND(K1315&lt;=1648,L1315&gt;=1622),1,0)</f>
        <v>1</v>
      </c>
      <c r="BD1315" s="197">
        <f>IF(AND(K1315&lt;=1680,L1315&gt;=1649),1,0)</f>
        <v>0</v>
      </c>
      <c r="BE1315" s="189">
        <v>0</v>
      </c>
      <c r="BF1315" s="189">
        <v>0</v>
      </c>
      <c r="BG1315" s="189">
        <v>0</v>
      </c>
      <c r="BH1315" s="189">
        <v>0</v>
      </c>
      <c r="BI1315" s="189">
        <v>0</v>
      </c>
    </row>
    <row r="1316" spans="1:61" customFormat="1" ht="15">
      <c r="A1316" s="99" t="s">
        <v>1293</v>
      </c>
      <c r="B1316" s="111" t="s">
        <v>2804</v>
      </c>
      <c r="C1316" s="243" t="s">
        <v>1294</v>
      </c>
      <c r="D1316" s="243" t="s">
        <v>4162</v>
      </c>
      <c r="E1316" s="247"/>
      <c r="F1316" s="25" t="s">
        <v>1194</v>
      </c>
      <c r="G1316" s="26"/>
      <c r="H1316" s="27"/>
      <c r="I1316" s="27"/>
      <c r="J1316" s="29">
        <v>0</v>
      </c>
      <c r="K1316" s="103">
        <v>1582</v>
      </c>
      <c r="L1316" s="28">
        <v>1582</v>
      </c>
      <c r="M1316" s="240" t="str">
        <f>CONCATENATE(LEFT(K1316,3),"0")</f>
        <v>1580</v>
      </c>
      <c r="N1316" s="240" t="str">
        <f>CONCATENATE(LEFT(L1316,3),"0")</f>
        <v>1580</v>
      </c>
      <c r="O1316" s="30">
        <f>L1316-K1316+1</f>
        <v>1</v>
      </c>
      <c r="P1316" s="27">
        <v>1</v>
      </c>
      <c r="Q1316" s="27">
        <v>0</v>
      </c>
      <c r="R1316" s="28"/>
      <c r="S1316" s="28">
        <v>1619</v>
      </c>
      <c r="T1316" s="35" t="s">
        <v>103</v>
      </c>
      <c r="U1316" s="104">
        <v>51.0167</v>
      </c>
      <c r="V1316" s="124">
        <v>4.4667000000000003</v>
      </c>
      <c r="W1316" s="32">
        <v>1</v>
      </c>
      <c r="X1316" s="33">
        <v>1</v>
      </c>
      <c r="Y1316" s="127">
        <v>0</v>
      </c>
      <c r="Z1316" s="133" t="str">
        <f>CONCATENATE(LEFT(AA1316,3),"0")</f>
        <v>1580</v>
      </c>
      <c r="AA1316" s="35">
        <v>1582</v>
      </c>
      <c r="AB1316" s="35">
        <v>1619</v>
      </c>
      <c r="AC1316" s="35" t="s">
        <v>63</v>
      </c>
      <c r="AD1316" s="35"/>
      <c r="AE1316" s="35"/>
      <c r="AF1316" s="35"/>
      <c r="AG1316" s="35"/>
      <c r="AH1316" s="35"/>
      <c r="AI1316" s="35"/>
      <c r="AJ1316" s="35"/>
      <c r="AK1316" s="35"/>
      <c r="AL1316" s="35"/>
      <c r="AM1316" s="35"/>
      <c r="AN1316" s="252" t="str">
        <f>AC1316</f>
        <v>Antwerp</v>
      </c>
      <c r="AO1316" s="38"/>
      <c r="AP1316" s="39"/>
      <c r="AQ1316" s="39"/>
      <c r="AR1316" s="39"/>
      <c r="AS1316" s="49"/>
      <c r="AT1316" s="253"/>
      <c r="AU1316" s="253"/>
      <c r="AV1316" s="26"/>
      <c r="AW1316" s="26"/>
      <c r="AX1316" s="253"/>
      <c r="AY1316" s="26">
        <v>1</v>
      </c>
      <c r="AZ1316" s="197">
        <f>IF(AND(K1316&lt;=1570,L1316&gt;=1540),1,0)</f>
        <v>0</v>
      </c>
      <c r="BA1316" s="197">
        <f>IF(AND(K1316&lt;=1608,L1316&gt;=1571),1,0)</f>
        <v>1</v>
      </c>
      <c r="BB1316" s="197">
        <f>IF(AND(K1316&lt;=1621,L1316&gt;=1609),1,0)</f>
        <v>0</v>
      </c>
      <c r="BC1316" s="197">
        <f>IF(AND(K1316&lt;=1648,L1316&gt;=1622),1,0)</f>
        <v>0</v>
      </c>
      <c r="BD1316" s="197">
        <f>IF(AND(K1316&lt;=1680,L1316&gt;=1649),1,0)</f>
        <v>0</v>
      </c>
      <c r="BE1316" s="189">
        <v>0</v>
      </c>
      <c r="BF1316" s="189">
        <v>1</v>
      </c>
      <c r="BG1316" s="189">
        <v>0</v>
      </c>
      <c r="BH1316" s="189">
        <v>0</v>
      </c>
      <c r="BI1316" s="189">
        <v>0</v>
      </c>
    </row>
    <row r="1317" spans="1:61" customFormat="1" ht="15">
      <c r="A1317" s="111" t="s">
        <v>1295</v>
      </c>
      <c r="B1317" s="111" t="s">
        <v>2642</v>
      </c>
      <c r="C1317" s="243" t="s">
        <v>1296</v>
      </c>
      <c r="D1317" s="243" t="s">
        <v>4162</v>
      </c>
      <c r="E1317" s="247">
        <v>1</v>
      </c>
      <c r="F1317" s="25" t="s">
        <v>1297</v>
      </c>
      <c r="G1317" s="26"/>
      <c r="H1317" s="27"/>
      <c r="I1317" s="27"/>
      <c r="J1317" s="29">
        <v>1</v>
      </c>
      <c r="K1317" s="30">
        <v>1692</v>
      </c>
      <c r="L1317" s="30">
        <v>1698</v>
      </c>
      <c r="M1317" s="240" t="str">
        <f>CONCATENATE(LEFT(K1317,3),"0")</f>
        <v>1690</v>
      </c>
      <c r="N1317" s="240" t="str">
        <f>CONCATENATE(LEFT(L1317,3),"0")</f>
        <v>1690</v>
      </c>
      <c r="O1317" s="30">
        <f>L1317-K1317+1</f>
        <v>7</v>
      </c>
      <c r="P1317" s="27">
        <v>0</v>
      </c>
      <c r="Q1317" s="27">
        <v>0</v>
      </c>
      <c r="R1317" s="28"/>
      <c r="S1317" s="28"/>
      <c r="T1317" s="35" t="s">
        <v>103</v>
      </c>
      <c r="U1317" s="104">
        <v>51.0167</v>
      </c>
      <c r="V1317" s="124">
        <v>4.4667000000000003</v>
      </c>
      <c r="W1317" s="32">
        <v>0</v>
      </c>
      <c r="X1317" s="33">
        <v>0</v>
      </c>
      <c r="Y1317" s="127">
        <v>0</v>
      </c>
      <c r="Z1317" s="133"/>
      <c r="AA1317" s="35"/>
      <c r="AB1317" s="35"/>
      <c r="AC1317" s="35"/>
      <c r="AD1317" s="35"/>
      <c r="AE1317" s="35"/>
      <c r="AF1317" s="35"/>
      <c r="AG1317" s="35"/>
      <c r="AH1317" s="35"/>
      <c r="AI1317" s="35"/>
      <c r="AJ1317" s="35"/>
      <c r="AK1317" s="35"/>
      <c r="AL1317" s="35"/>
      <c r="AM1317" s="35"/>
      <c r="AN1317" s="127"/>
      <c r="AO1317" s="38"/>
      <c r="AP1317" s="39"/>
      <c r="AQ1317" s="39"/>
      <c r="AR1317" s="39"/>
      <c r="AS1317" s="49"/>
      <c r="AT1317" s="253"/>
      <c r="AU1317" s="253"/>
      <c r="AV1317" s="26"/>
      <c r="AW1317" s="26"/>
      <c r="AX1317" s="253" t="s">
        <v>40</v>
      </c>
      <c r="AY1317" s="26">
        <v>1</v>
      </c>
      <c r="AZ1317" s="197">
        <f>IF(AND(K1317&lt;=1570,L1317&gt;=1540),1,0)</f>
        <v>0</v>
      </c>
      <c r="BA1317" s="197">
        <f>IF(AND(K1317&lt;=1608,L1317&gt;=1571),1,0)</f>
        <v>0</v>
      </c>
      <c r="BB1317" s="197">
        <f>IF(AND(K1317&lt;=1621,L1317&gt;=1609),1,0)</f>
        <v>0</v>
      </c>
      <c r="BC1317" s="197">
        <f>IF(AND(K1317&lt;=1648,L1317&gt;=1622),1,0)</f>
        <v>0</v>
      </c>
      <c r="BD1317" s="197">
        <f>IF(AND(K1317&lt;=1680,L1317&gt;=1649),1,0)</f>
        <v>0</v>
      </c>
      <c r="BE1317" s="189">
        <v>0</v>
      </c>
      <c r="BF1317" s="189">
        <v>0</v>
      </c>
      <c r="BG1317" s="189">
        <v>0</v>
      </c>
      <c r="BH1317" s="189">
        <v>0</v>
      </c>
      <c r="BI1317" s="189">
        <v>0</v>
      </c>
    </row>
    <row r="1318" spans="1:61" customFormat="1" ht="15">
      <c r="A1318" s="99" t="s">
        <v>1298</v>
      </c>
      <c r="B1318" s="111" t="s">
        <v>2642</v>
      </c>
      <c r="C1318" s="243" t="s">
        <v>1299</v>
      </c>
      <c r="D1318" s="243" t="s">
        <v>4162</v>
      </c>
      <c r="E1318" s="247">
        <v>2</v>
      </c>
      <c r="F1318" s="25" t="s">
        <v>39</v>
      </c>
      <c r="G1318" s="26"/>
      <c r="H1318" s="27"/>
      <c r="I1318" s="27"/>
      <c r="J1318" s="29">
        <v>1</v>
      </c>
      <c r="K1318" s="30">
        <v>1680</v>
      </c>
      <c r="L1318" s="30">
        <v>1686</v>
      </c>
      <c r="M1318" s="240" t="str">
        <f>CONCATENATE(LEFT(K1318,3),"0")</f>
        <v>1680</v>
      </c>
      <c r="N1318" s="240" t="str">
        <f>CONCATENATE(LEFT(L1318,3),"0")</f>
        <v>1680</v>
      </c>
      <c r="O1318" s="30">
        <f>L1318-K1318+1</f>
        <v>7</v>
      </c>
      <c r="P1318" s="27">
        <v>0</v>
      </c>
      <c r="Q1318" s="27">
        <v>0</v>
      </c>
      <c r="R1318" s="28"/>
      <c r="S1318" s="28"/>
      <c r="T1318" s="35" t="s">
        <v>103</v>
      </c>
      <c r="U1318" s="104">
        <v>51.0167</v>
      </c>
      <c r="V1318" s="124">
        <v>4.4667000000000003</v>
      </c>
      <c r="W1318" s="32">
        <v>0</v>
      </c>
      <c r="X1318" s="33">
        <v>0</v>
      </c>
      <c r="Y1318" s="127">
        <v>0</v>
      </c>
      <c r="Z1318" s="133"/>
      <c r="AA1318" s="35"/>
      <c r="AB1318" s="35"/>
      <c r="AC1318" s="35"/>
      <c r="AD1318" s="35"/>
      <c r="AE1318" s="35"/>
      <c r="AF1318" s="35"/>
      <c r="AG1318" s="35"/>
      <c r="AH1318" s="35"/>
      <c r="AI1318" s="35"/>
      <c r="AJ1318" s="35"/>
      <c r="AK1318" s="35"/>
      <c r="AL1318" s="35"/>
      <c r="AM1318" s="35"/>
      <c r="AN1318" s="127"/>
      <c r="AO1318" s="38"/>
      <c r="AP1318" s="39"/>
      <c r="AQ1318" s="39"/>
      <c r="AR1318" s="39"/>
      <c r="AS1318" s="49"/>
      <c r="AT1318" s="253"/>
      <c r="AU1318" s="253"/>
      <c r="AV1318" s="26"/>
      <c r="AW1318" s="26"/>
      <c r="AX1318" s="253" t="s">
        <v>40</v>
      </c>
      <c r="AY1318" s="26">
        <v>1</v>
      </c>
      <c r="AZ1318" s="197">
        <f>IF(AND(K1318&lt;=1570,L1318&gt;=1540),1,0)</f>
        <v>0</v>
      </c>
      <c r="BA1318" s="197">
        <f>IF(AND(K1318&lt;=1608,L1318&gt;=1571),1,0)</f>
        <v>0</v>
      </c>
      <c r="BB1318" s="197">
        <f>IF(AND(K1318&lt;=1621,L1318&gt;=1609),1,0)</f>
        <v>0</v>
      </c>
      <c r="BC1318" s="197">
        <f>IF(AND(K1318&lt;=1648,L1318&gt;=1622),1,0)</f>
        <v>0</v>
      </c>
      <c r="BD1318" s="197">
        <f>IF(AND(K1318&lt;=1680,L1318&gt;=1649),1,0)</f>
        <v>1</v>
      </c>
      <c r="BE1318" s="189">
        <v>0</v>
      </c>
      <c r="BF1318" s="189">
        <v>0</v>
      </c>
      <c r="BG1318" s="189">
        <v>0</v>
      </c>
      <c r="BH1318" s="189">
        <v>0</v>
      </c>
      <c r="BI1318" s="189">
        <v>0</v>
      </c>
    </row>
    <row r="1319" spans="1:61" customFormat="1" ht="15">
      <c r="A1319" s="99" t="s">
        <v>1300</v>
      </c>
      <c r="B1319" s="111" t="s">
        <v>2221</v>
      </c>
      <c r="C1319" s="243" t="s">
        <v>1301</v>
      </c>
      <c r="D1319" s="243" t="s">
        <v>4162</v>
      </c>
      <c r="E1319" s="247">
        <v>2</v>
      </c>
      <c r="F1319" s="25" t="s">
        <v>39</v>
      </c>
      <c r="G1319" s="26"/>
      <c r="H1319" s="27"/>
      <c r="I1319" s="27"/>
      <c r="J1319" s="29">
        <v>1</v>
      </c>
      <c r="K1319" s="30">
        <v>1573</v>
      </c>
      <c r="L1319" s="30">
        <v>1584</v>
      </c>
      <c r="M1319" s="240" t="str">
        <f>CONCATENATE(LEFT(K1319,3),"0")</f>
        <v>1570</v>
      </c>
      <c r="N1319" s="240" t="str">
        <f>CONCATENATE(LEFT(L1319,3),"0")</f>
        <v>1580</v>
      </c>
      <c r="O1319" s="30">
        <f>L1319-K1319+1</f>
        <v>12</v>
      </c>
      <c r="P1319" s="27">
        <v>0</v>
      </c>
      <c r="Q1319" s="27">
        <v>0</v>
      </c>
      <c r="R1319" s="28"/>
      <c r="S1319" s="28"/>
      <c r="T1319" s="35" t="s">
        <v>103</v>
      </c>
      <c r="U1319" s="104">
        <v>51.0167</v>
      </c>
      <c r="V1319" s="124">
        <v>4.4667000000000003</v>
      </c>
      <c r="W1319" s="32">
        <v>0</v>
      </c>
      <c r="X1319" s="33">
        <v>0</v>
      </c>
      <c r="Y1319" s="127">
        <v>0</v>
      </c>
      <c r="Z1319" s="133"/>
      <c r="AA1319" s="35"/>
      <c r="AB1319" s="35"/>
      <c r="AC1319" s="35"/>
      <c r="AD1319" s="35"/>
      <c r="AE1319" s="35"/>
      <c r="AF1319" s="35"/>
      <c r="AG1319" s="35"/>
      <c r="AH1319" s="35"/>
      <c r="AI1319" s="35"/>
      <c r="AJ1319" s="35"/>
      <c r="AK1319" s="35"/>
      <c r="AL1319" s="35"/>
      <c r="AM1319" s="35"/>
      <c r="AN1319" s="127"/>
      <c r="AO1319" s="38"/>
      <c r="AP1319" s="39"/>
      <c r="AQ1319" s="39"/>
      <c r="AR1319" s="39"/>
      <c r="AS1319" s="49"/>
      <c r="AT1319" s="253"/>
      <c r="AU1319" s="253"/>
      <c r="AV1319" s="26"/>
      <c r="AW1319" s="26"/>
      <c r="AX1319" s="253" t="s">
        <v>40</v>
      </c>
      <c r="AY1319" s="26">
        <v>1</v>
      </c>
      <c r="AZ1319" s="197">
        <f>IF(AND(K1319&lt;=1570,L1319&gt;=1540),1,0)</f>
        <v>0</v>
      </c>
      <c r="BA1319" s="197">
        <f>IF(AND(K1319&lt;=1608,L1319&gt;=1571),1,0)</f>
        <v>1</v>
      </c>
      <c r="BB1319" s="197">
        <f>IF(AND(K1319&lt;=1621,L1319&gt;=1609),1,0)</f>
        <v>0</v>
      </c>
      <c r="BC1319" s="197">
        <f>IF(AND(K1319&lt;=1648,L1319&gt;=1622),1,0)</f>
        <v>0</v>
      </c>
      <c r="BD1319" s="197">
        <f>IF(AND(K1319&lt;=1680,L1319&gt;=1649),1,0)</f>
        <v>0</v>
      </c>
      <c r="BE1319" s="189">
        <v>0</v>
      </c>
      <c r="BF1319" s="189">
        <v>0</v>
      </c>
      <c r="BG1319" s="189">
        <v>0</v>
      </c>
      <c r="BH1319" s="189">
        <v>0</v>
      </c>
      <c r="BI1319" s="189">
        <v>0</v>
      </c>
    </row>
    <row r="1320" spans="1:61" customFormat="1" ht="15">
      <c r="A1320" s="111" t="s">
        <v>1302</v>
      </c>
      <c r="B1320" s="111" t="s">
        <v>4093</v>
      </c>
      <c r="C1320" s="243" t="s">
        <v>1303</v>
      </c>
      <c r="D1320" s="243" t="s">
        <v>4162</v>
      </c>
      <c r="E1320" s="247">
        <v>1</v>
      </c>
      <c r="F1320" s="25" t="s">
        <v>39</v>
      </c>
      <c r="G1320" s="26"/>
      <c r="H1320" s="27"/>
      <c r="I1320" s="27"/>
      <c r="J1320" s="29">
        <v>1</v>
      </c>
      <c r="K1320" s="30">
        <v>1556</v>
      </c>
      <c r="L1320" s="30">
        <v>1562</v>
      </c>
      <c r="M1320" s="240" t="str">
        <f>CONCATENATE(LEFT(K1320,3),"0")</f>
        <v>1550</v>
      </c>
      <c r="N1320" s="240" t="str">
        <f>CONCATENATE(LEFT(L1320,3),"0")</f>
        <v>1560</v>
      </c>
      <c r="O1320" s="30">
        <f>L1320-K1320+1</f>
        <v>7</v>
      </c>
      <c r="P1320" s="27">
        <v>0</v>
      </c>
      <c r="Q1320" s="27">
        <v>0</v>
      </c>
      <c r="R1320" s="28"/>
      <c r="S1320" s="28"/>
      <c r="T1320" s="35" t="s">
        <v>103</v>
      </c>
      <c r="U1320" s="104">
        <v>51.0167</v>
      </c>
      <c r="V1320" s="124">
        <v>4.4667000000000003</v>
      </c>
      <c r="W1320" s="32">
        <v>0</v>
      </c>
      <c r="X1320" s="33">
        <v>0</v>
      </c>
      <c r="Y1320" s="127">
        <v>0</v>
      </c>
      <c r="Z1320" s="133"/>
      <c r="AA1320" s="35"/>
      <c r="AB1320" s="35"/>
      <c r="AC1320" s="35"/>
      <c r="AD1320" s="35"/>
      <c r="AE1320" s="35"/>
      <c r="AF1320" s="35"/>
      <c r="AG1320" s="35"/>
      <c r="AH1320" s="35"/>
      <c r="AI1320" s="35"/>
      <c r="AJ1320" s="35"/>
      <c r="AK1320" s="35"/>
      <c r="AL1320" s="35"/>
      <c r="AM1320" s="35"/>
      <c r="AN1320" s="127"/>
      <c r="AO1320" s="38"/>
      <c r="AP1320" s="39"/>
      <c r="AQ1320" s="39"/>
      <c r="AR1320" s="39"/>
      <c r="AS1320" s="49"/>
      <c r="AT1320" s="253"/>
      <c r="AU1320" s="253"/>
      <c r="AV1320" s="26"/>
      <c r="AW1320" s="26"/>
      <c r="AX1320" s="253" t="s">
        <v>40</v>
      </c>
      <c r="AY1320" s="26">
        <v>1</v>
      </c>
      <c r="AZ1320" s="197">
        <f>IF(AND(K1320&lt;=1570,L1320&gt;=1540),1,0)</f>
        <v>1</v>
      </c>
      <c r="BA1320" s="197">
        <f>IF(AND(K1320&lt;=1608,L1320&gt;=1571),1,0)</f>
        <v>0</v>
      </c>
      <c r="BB1320" s="197">
        <f>IF(AND(K1320&lt;=1621,L1320&gt;=1609),1,0)</f>
        <v>0</v>
      </c>
      <c r="BC1320" s="197">
        <f>IF(AND(K1320&lt;=1648,L1320&gt;=1622),1,0)</f>
        <v>0</v>
      </c>
      <c r="BD1320" s="197">
        <f>IF(AND(K1320&lt;=1680,L1320&gt;=1649),1,0)</f>
        <v>0</v>
      </c>
      <c r="BE1320" s="189">
        <v>0</v>
      </c>
      <c r="BF1320" s="189">
        <v>0</v>
      </c>
      <c r="BG1320" s="189">
        <v>0</v>
      </c>
      <c r="BH1320" s="189">
        <v>0</v>
      </c>
      <c r="BI1320" s="189">
        <v>0</v>
      </c>
    </row>
    <row r="1321" spans="1:61" customFormat="1" ht="15">
      <c r="A1321" s="99" t="s">
        <v>1304</v>
      </c>
      <c r="B1321" s="111" t="s">
        <v>4094</v>
      </c>
      <c r="C1321" s="243" t="s">
        <v>1305</v>
      </c>
      <c r="D1321" s="243" t="s">
        <v>4162</v>
      </c>
      <c r="E1321" s="247">
        <v>3</v>
      </c>
      <c r="F1321" s="74" t="s">
        <v>74</v>
      </c>
      <c r="G1321" s="26"/>
      <c r="H1321" s="27"/>
      <c r="I1321" s="27"/>
      <c r="J1321" s="29">
        <v>1</v>
      </c>
      <c r="K1321" s="30">
        <v>1581</v>
      </c>
      <c r="L1321" s="30">
        <v>1601</v>
      </c>
      <c r="M1321" s="240" t="str">
        <f>CONCATENATE(LEFT(K1321,3),"0")</f>
        <v>1580</v>
      </c>
      <c r="N1321" s="240" t="str">
        <f>CONCATENATE(LEFT(L1321,3),"0")</f>
        <v>1600</v>
      </c>
      <c r="O1321" s="30">
        <f>L1321-K1321+1</f>
        <v>21</v>
      </c>
      <c r="P1321" s="27">
        <v>0</v>
      </c>
      <c r="Q1321" s="27">
        <v>0</v>
      </c>
      <c r="R1321" s="28"/>
      <c r="S1321" s="28"/>
      <c r="T1321" s="35" t="s">
        <v>103</v>
      </c>
      <c r="U1321" s="104">
        <v>51.0167</v>
      </c>
      <c r="V1321" s="124">
        <v>4.4667000000000003</v>
      </c>
      <c r="W1321" s="32">
        <v>0</v>
      </c>
      <c r="X1321" s="33">
        <v>0</v>
      </c>
      <c r="Y1321" s="127">
        <v>0</v>
      </c>
      <c r="Z1321" s="133"/>
      <c r="AA1321" s="35"/>
      <c r="AB1321" s="35"/>
      <c r="AC1321" s="35"/>
      <c r="AD1321" s="35"/>
      <c r="AE1321" s="35"/>
      <c r="AF1321" s="35"/>
      <c r="AG1321" s="35"/>
      <c r="AH1321" s="35"/>
      <c r="AI1321" s="35"/>
      <c r="AJ1321" s="35"/>
      <c r="AK1321" s="35"/>
      <c r="AL1321" s="35"/>
      <c r="AM1321" s="35"/>
      <c r="AN1321" s="127"/>
      <c r="AO1321" s="38"/>
      <c r="AP1321" s="39"/>
      <c r="AQ1321" s="39"/>
      <c r="AR1321" s="39"/>
      <c r="AS1321" s="49"/>
      <c r="AT1321" s="253"/>
      <c r="AU1321" s="253"/>
      <c r="AV1321" s="26"/>
      <c r="AW1321" s="26"/>
      <c r="AX1321" s="253" t="s">
        <v>40</v>
      </c>
      <c r="AY1321" s="26">
        <v>1</v>
      </c>
      <c r="AZ1321" s="197">
        <f>IF(AND(K1321&lt;=1570,L1321&gt;=1540),1,0)</f>
        <v>0</v>
      </c>
      <c r="BA1321" s="197">
        <f>IF(AND(K1321&lt;=1608,L1321&gt;=1571),1,0)</f>
        <v>1</v>
      </c>
      <c r="BB1321" s="197">
        <f>IF(AND(K1321&lt;=1621,L1321&gt;=1609),1,0)</f>
        <v>0</v>
      </c>
      <c r="BC1321" s="197">
        <f>IF(AND(K1321&lt;=1648,L1321&gt;=1622),1,0)</f>
        <v>0</v>
      </c>
      <c r="BD1321" s="197">
        <f>IF(AND(K1321&lt;=1680,L1321&gt;=1649),1,0)</f>
        <v>0</v>
      </c>
      <c r="BE1321" s="189">
        <v>0</v>
      </c>
      <c r="BF1321" s="189">
        <v>0</v>
      </c>
      <c r="BG1321" s="189">
        <v>0</v>
      </c>
      <c r="BH1321" s="189">
        <v>0</v>
      </c>
      <c r="BI1321" s="189">
        <v>0</v>
      </c>
    </row>
    <row r="1322" spans="1:61" customFormat="1" ht="15">
      <c r="A1322" s="99" t="s">
        <v>1306</v>
      </c>
      <c r="B1322" s="111" t="s">
        <v>4095</v>
      </c>
      <c r="C1322" s="243" t="s">
        <v>1307</v>
      </c>
      <c r="D1322" s="243" t="s">
        <v>4162</v>
      </c>
      <c r="E1322" s="247"/>
      <c r="F1322" s="25" t="s">
        <v>585</v>
      </c>
      <c r="G1322" s="26"/>
      <c r="H1322" s="27"/>
      <c r="I1322" s="27"/>
      <c r="J1322" s="29">
        <v>0</v>
      </c>
      <c r="K1322" s="28">
        <v>1544</v>
      </c>
      <c r="L1322" s="28">
        <v>1558</v>
      </c>
      <c r="M1322" s="240" t="str">
        <f>CONCATENATE(LEFT(K1322,3),"0")</f>
        <v>1540</v>
      </c>
      <c r="N1322" s="240" t="str">
        <f>CONCATENATE(LEFT(L1322,3),"0")</f>
        <v>1550</v>
      </c>
      <c r="O1322" s="30">
        <f>L1322-K1322+1</f>
        <v>15</v>
      </c>
      <c r="P1322" s="27">
        <v>0</v>
      </c>
      <c r="Q1322" s="27">
        <v>0</v>
      </c>
      <c r="R1322" s="28"/>
      <c r="S1322" s="28"/>
      <c r="T1322" s="35" t="s">
        <v>103</v>
      </c>
      <c r="U1322" s="104">
        <v>51.0167</v>
      </c>
      <c r="V1322" s="124">
        <v>4.4667000000000003</v>
      </c>
      <c r="W1322" s="32">
        <v>0</v>
      </c>
      <c r="X1322" s="33">
        <v>1</v>
      </c>
      <c r="Y1322" s="127">
        <v>0</v>
      </c>
      <c r="Z1322" s="133" t="str">
        <f>CONCATENATE(LEFT(AA1322,3),"0")</f>
        <v>1550</v>
      </c>
      <c r="AA1322" s="35">
        <v>1558</v>
      </c>
      <c r="AB1322" s="35">
        <v>1573</v>
      </c>
      <c r="AC1322" s="35" t="s">
        <v>60</v>
      </c>
      <c r="AD1322" s="35">
        <v>1573</v>
      </c>
      <c r="AE1322" s="35">
        <v>1575</v>
      </c>
      <c r="AF1322" s="35" t="s">
        <v>218</v>
      </c>
      <c r="AG1322" s="35"/>
      <c r="AH1322" s="35"/>
      <c r="AI1322" s="35"/>
      <c r="AJ1322" s="35"/>
      <c r="AK1322" s="35"/>
      <c r="AL1322" s="35"/>
      <c r="AM1322" s="35"/>
      <c r="AN1322" s="252" t="str">
        <f>AF1322</f>
        <v>Cologne</v>
      </c>
      <c r="AO1322" s="38"/>
      <c r="AP1322" s="39"/>
      <c r="AQ1322" s="39"/>
      <c r="AR1322" s="39"/>
      <c r="AS1322" s="49"/>
      <c r="AT1322" s="253"/>
      <c r="AU1322" s="253"/>
      <c r="AV1322" s="26"/>
      <c r="AW1322" s="26"/>
      <c r="AX1322" s="253" t="s">
        <v>55</v>
      </c>
      <c r="AY1322" s="26">
        <v>1</v>
      </c>
      <c r="AZ1322" s="197">
        <f>IF(AND(K1322&lt;=1570,L1322&gt;=1540),1,0)</f>
        <v>1</v>
      </c>
      <c r="BA1322" s="197">
        <f>IF(AND(K1322&lt;=1608,L1322&gt;=1571),1,0)</f>
        <v>0</v>
      </c>
      <c r="BB1322" s="197">
        <f>IF(AND(K1322&lt;=1621,L1322&gt;=1609),1,0)</f>
        <v>0</v>
      </c>
      <c r="BC1322" s="197">
        <f>IF(AND(K1322&lt;=1648,L1322&gt;=1622),1,0)</f>
        <v>0</v>
      </c>
      <c r="BD1322" s="197">
        <f>IF(AND(K1322&lt;=1680,L1322&gt;=1649),1,0)</f>
        <v>0</v>
      </c>
      <c r="BE1322" s="189">
        <v>1</v>
      </c>
      <c r="BF1322" s="189">
        <v>0</v>
      </c>
      <c r="BG1322" s="189">
        <v>0</v>
      </c>
      <c r="BH1322" s="189">
        <v>0</v>
      </c>
      <c r="BI1322" s="189">
        <v>0</v>
      </c>
    </row>
    <row r="1323" spans="1:61" customFormat="1" ht="15">
      <c r="A1323" s="99" t="s">
        <v>1308</v>
      </c>
      <c r="B1323" s="111" t="s">
        <v>4096</v>
      </c>
      <c r="C1323" s="243" t="s">
        <v>1309</v>
      </c>
      <c r="D1323" s="243" t="s">
        <v>4162</v>
      </c>
      <c r="E1323" s="247">
        <v>5</v>
      </c>
      <c r="F1323" s="25" t="s">
        <v>43</v>
      </c>
      <c r="G1323" s="26"/>
      <c r="H1323" s="27"/>
      <c r="I1323" s="27"/>
      <c r="J1323" s="29">
        <v>1</v>
      </c>
      <c r="K1323" s="30">
        <v>1609</v>
      </c>
      <c r="L1323" s="30">
        <v>1623</v>
      </c>
      <c r="M1323" s="240" t="str">
        <f>CONCATENATE(LEFT(K1323,3),"0")</f>
        <v>1600</v>
      </c>
      <c r="N1323" s="240" t="str">
        <f>CONCATENATE(LEFT(L1323,3),"0")</f>
        <v>1620</v>
      </c>
      <c r="O1323" s="30">
        <f>L1323-K1323+1</f>
        <v>15</v>
      </c>
      <c r="P1323" s="27">
        <v>1</v>
      </c>
      <c r="Q1323" s="27">
        <v>0</v>
      </c>
      <c r="R1323" s="28"/>
      <c r="S1323" s="28"/>
      <c r="T1323" s="35" t="s">
        <v>103</v>
      </c>
      <c r="U1323" s="104">
        <v>51.0167</v>
      </c>
      <c r="V1323" s="124">
        <v>4.4667000000000003</v>
      </c>
      <c r="W1323" s="32">
        <v>0</v>
      </c>
      <c r="X1323" s="33">
        <v>0</v>
      </c>
      <c r="Y1323" s="127">
        <v>0</v>
      </c>
      <c r="Z1323" s="133"/>
      <c r="AA1323" s="35"/>
      <c r="AB1323" s="35"/>
      <c r="AC1323" s="35"/>
      <c r="AD1323" s="35"/>
      <c r="AE1323" s="35"/>
      <c r="AF1323" s="35"/>
      <c r="AG1323" s="35"/>
      <c r="AH1323" s="35"/>
      <c r="AI1323" s="35"/>
      <c r="AJ1323" s="35"/>
      <c r="AK1323" s="35"/>
      <c r="AL1323" s="35"/>
      <c r="AM1323" s="35"/>
      <c r="AN1323" s="127"/>
      <c r="AO1323" s="38"/>
      <c r="AP1323" s="39"/>
      <c r="AQ1323" s="39"/>
      <c r="AR1323" s="39"/>
      <c r="AS1323" s="49"/>
      <c r="AT1323" s="253"/>
      <c r="AU1323" s="253"/>
      <c r="AV1323" s="26"/>
      <c r="AW1323" s="26"/>
      <c r="AX1323" s="253" t="s">
        <v>40</v>
      </c>
      <c r="AY1323" s="26">
        <v>1</v>
      </c>
      <c r="AZ1323" s="197">
        <f>IF(AND(K1323&lt;=1570,L1323&gt;=1540),1,0)</f>
        <v>0</v>
      </c>
      <c r="BA1323" s="197">
        <f>IF(AND(K1323&lt;=1608,L1323&gt;=1571),1,0)</f>
        <v>0</v>
      </c>
      <c r="BB1323" s="197">
        <f>IF(AND(K1323&lt;=1621,L1323&gt;=1609),1,0)</f>
        <v>1</v>
      </c>
      <c r="BC1323" s="197">
        <f>IF(AND(K1323&lt;=1648,L1323&gt;=1622),1,0)</f>
        <v>1</v>
      </c>
      <c r="BD1323" s="197">
        <f>IF(AND(K1323&lt;=1680,L1323&gt;=1649),1,0)</f>
        <v>0</v>
      </c>
      <c r="BE1323" s="189">
        <v>0</v>
      </c>
      <c r="BF1323" s="189">
        <v>0</v>
      </c>
      <c r="BG1323" s="189">
        <v>0</v>
      </c>
      <c r="BH1323" s="189">
        <v>0</v>
      </c>
      <c r="BI1323" s="189">
        <v>0</v>
      </c>
    </row>
    <row r="1324" spans="1:61" customFormat="1" ht="15">
      <c r="A1324" s="99" t="s">
        <v>1310</v>
      </c>
      <c r="B1324" s="111" t="s">
        <v>4097</v>
      </c>
      <c r="C1324" s="243" t="s">
        <v>1311</v>
      </c>
      <c r="D1324" s="243" t="s">
        <v>4162</v>
      </c>
      <c r="E1324" s="247">
        <v>1</v>
      </c>
      <c r="F1324" s="74" t="s">
        <v>74</v>
      </c>
      <c r="G1324" s="26"/>
      <c r="H1324" s="27"/>
      <c r="I1324" s="27"/>
      <c r="J1324" s="29">
        <v>1</v>
      </c>
      <c r="K1324" s="30">
        <v>1657</v>
      </c>
      <c r="L1324" s="30">
        <v>1663</v>
      </c>
      <c r="M1324" s="240" t="str">
        <f>CONCATENATE(LEFT(K1324,3),"0")</f>
        <v>1650</v>
      </c>
      <c r="N1324" s="240" t="str">
        <f>CONCATENATE(LEFT(L1324,3),"0")</f>
        <v>1660</v>
      </c>
      <c r="O1324" s="30">
        <f>L1324-K1324+1</f>
        <v>7</v>
      </c>
      <c r="P1324" s="27">
        <v>0</v>
      </c>
      <c r="Q1324" s="27">
        <v>0</v>
      </c>
      <c r="R1324" s="28"/>
      <c r="S1324" s="28"/>
      <c r="T1324" s="35" t="s">
        <v>103</v>
      </c>
      <c r="U1324" s="104">
        <v>51.0167</v>
      </c>
      <c r="V1324" s="124">
        <v>4.4667000000000003</v>
      </c>
      <c r="W1324" s="32">
        <v>0</v>
      </c>
      <c r="X1324" s="33">
        <v>0</v>
      </c>
      <c r="Y1324" s="127">
        <v>0</v>
      </c>
      <c r="Z1324" s="133"/>
      <c r="AA1324" s="35"/>
      <c r="AB1324" s="35"/>
      <c r="AC1324" s="35"/>
      <c r="AD1324" s="35"/>
      <c r="AE1324" s="35"/>
      <c r="AF1324" s="35"/>
      <c r="AG1324" s="35"/>
      <c r="AH1324" s="35"/>
      <c r="AI1324" s="35"/>
      <c r="AJ1324" s="35"/>
      <c r="AK1324" s="35"/>
      <c r="AL1324" s="35"/>
      <c r="AM1324" s="35"/>
      <c r="AN1324" s="127"/>
      <c r="AO1324" s="38"/>
      <c r="AP1324" s="39"/>
      <c r="AQ1324" s="39"/>
      <c r="AR1324" s="39"/>
      <c r="AS1324" s="49"/>
      <c r="AT1324" s="253"/>
      <c r="AU1324" s="253"/>
      <c r="AV1324" s="26"/>
      <c r="AW1324" s="26"/>
      <c r="AX1324" s="253" t="s">
        <v>40</v>
      </c>
      <c r="AY1324" s="26">
        <v>1</v>
      </c>
      <c r="AZ1324" s="197">
        <f>IF(AND(K1324&lt;=1570,L1324&gt;=1540),1,0)</f>
        <v>0</v>
      </c>
      <c r="BA1324" s="197">
        <f>IF(AND(K1324&lt;=1608,L1324&gt;=1571),1,0)</f>
        <v>0</v>
      </c>
      <c r="BB1324" s="197">
        <f>IF(AND(K1324&lt;=1621,L1324&gt;=1609),1,0)</f>
        <v>0</v>
      </c>
      <c r="BC1324" s="197">
        <f>IF(AND(K1324&lt;=1648,L1324&gt;=1622),1,0)</f>
        <v>0</v>
      </c>
      <c r="BD1324" s="197">
        <f>IF(AND(K1324&lt;=1680,L1324&gt;=1649),1,0)</f>
        <v>1</v>
      </c>
      <c r="BE1324" s="189">
        <v>0</v>
      </c>
      <c r="BF1324" s="189">
        <v>0</v>
      </c>
      <c r="BG1324" s="189">
        <v>0</v>
      </c>
      <c r="BH1324" s="189">
        <v>0</v>
      </c>
      <c r="BI1324" s="189">
        <v>0</v>
      </c>
    </row>
    <row r="1325" spans="1:61" customFormat="1" ht="15">
      <c r="A1325" s="99" t="s">
        <v>1312</v>
      </c>
      <c r="B1325" s="111" t="s">
        <v>4097</v>
      </c>
      <c r="C1325" s="243" t="s">
        <v>1313</v>
      </c>
      <c r="D1325" s="243" t="s">
        <v>4162</v>
      </c>
      <c r="E1325" s="247">
        <v>4</v>
      </c>
      <c r="F1325" s="74" t="s">
        <v>74</v>
      </c>
      <c r="G1325" s="26"/>
      <c r="H1325" s="27"/>
      <c r="I1325" s="27"/>
      <c r="J1325" s="29">
        <v>1</v>
      </c>
      <c r="K1325" s="30">
        <v>1598</v>
      </c>
      <c r="L1325" s="30">
        <v>1666</v>
      </c>
      <c r="M1325" s="240" t="str">
        <f>CONCATENATE(LEFT(K1325,3),"0")</f>
        <v>1590</v>
      </c>
      <c r="N1325" s="240" t="str">
        <f>CONCATENATE(LEFT(L1325,3),"0")</f>
        <v>1660</v>
      </c>
      <c r="O1325" s="30">
        <f>L1325-K1325+1</f>
        <v>69</v>
      </c>
      <c r="P1325" s="27">
        <v>1</v>
      </c>
      <c r="Q1325" s="27">
        <v>1</v>
      </c>
      <c r="R1325" s="28"/>
      <c r="S1325" s="28"/>
      <c r="T1325" s="35" t="s">
        <v>103</v>
      </c>
      <c r="U1325" s="104">
        <v>51.0167</v>
      </c>
      <c r="V1325" s="124">
        <v>4.4667000000000003</v>
      </c>
      <c r="W1325" s="32">
        <v>0</v>
      </c>
      <c r="X1325" s="33">
        <v>0</v>
      </c>
      <c r="Y1325" s="127">
        <v>0</v>
      </c>
      <c r="Z1325" s="133"/>
      <c r="AA1325" s="35"/>
      <c r="AB1325" s="35"/>
      <c r="AC1325" s="35"/>
      <c r="AD1325" s="35"/>
      <c r="AE1325" s="35"/>
      <c r="AF1325" s="35"/>
      <c r="AG1325" s="35"/>
      <c r="AH1325" s="35"/>
      <c r="AI1325" s="35"/>
      <c r="AJ1325" s="35"/>
      <c r="AK1325" s="35"/>
      <c r="AL1325" s="35"/>
      <c r="AM1325" s="35"/>
      <c r="AN1325" s="127"/>
      <c r="AO1325" s="38"/>
      <c r="AP1325" s="39"/>
      <c r="AQ1325" s="39"/>
      <c r="AR1325" s="39"/>
      <c r="AS1325" s="49"/>
      <c r="AT1325" s="253"/>
      <c r="AU1325" s="253"/>
      <c r="AV1325" s="26"/>
      <c r="AW1325" s="26"/>
      <c r="AX1325" s="253" t="s">
        <v>40</v>
      </c>
      <c r="AY1325" s="26">
        <v>1</v>
      </c>
      <c r="AZ1325" s="197">
        <f>IF(AND(K1325&lt;=1570,L1325&gt;=1540),1,0)</f>
        <v>0</v>
      </c>
      <c r="BA1325" s="197">
        <f>IF(AND(K1325&lt;=1608,L1325&gt;=1571),1,0)</f>
        <v>1</v>
      </c>
      <c r="BB1325" s="197">
        <f>IF(AND(K1325&lt;=1621,L1325&gt;=1609),1,0)</f>
        <v>1</v>
      </c>
      <c r="BC1325" s="197">
        <f>IF(AND(K1325&lt;=1648,L1325&gt;=1622),1,0)</f>
        <v>1</v>
      </c>
      <c r="BD1325" s="197">
        <f>IF(AND(K1325&lt;=1680,L1325&gt;=1649),1,0)</f>
        <v>1</v>
      </c>
      <c r="BE1325" s="189">
        <v>0</v>
      </c>
      <c r="BF1325" s="189">
        <v>0</v>
      </c>
      <c r="BG1325" s="189">
        <v>0</v>
      </c>
      <c r="BH1325" s="189">
        <v>0</v>
      </c>
      <c r="BI1325" s="189">
        <v>0</v>
      </c>
    </row>
    <row r="1326" spans="1:61" customFormat="1" ht="15">
      <c r="A1326" s="99" t="s">
        <v>1314</v>
      </c>
      <c r="B1326" s="111" t="s">
        <v>2364</v>
      </c>
      <c r="C1326" s="243" t="s">
        <v>1315</v>
      </c>
      <c r="D1326" s="243" t="s">
        <v>4162</v>
      </c>
      <c r="E1326" s="247">
        <v>2</v>
      </c>
      <c r="F1326" s="25" t="s">
        <v>39</v>
      </c>
      <c r="G1326" s="26"/>
      <c r="H1326" s="27"/>
      <c r="I1326" s="27"/>
      <c r="J1326" s="29">
        <v>1</v>
      </c>
      <c r="K1326" s="30">
        <v>1560</v>
      </c>
      <c r="L1326" s="30">
        <v>1572</v>
      </c>
      <c r="M1326" s="240" t="str">
        <f>CONCATENATE(LEFT(K1326,3),"0")</f>
        <v>1560</v>
      </c>
      <c r="N1326" s="240" t="str">
        <f>CONCATENATE(LEFT(L1326,3),"0")</f>
        <v>1570</v>
      </c>
      <c r="O1326" s="30">
        <f>L1326-K1326+1</f>
        <v>13</v>
      </c>
      <c r="P1326" s="27">
        <v>0</v>
      </c>
      <c r="Q1326" s="27">
        <v>0</v>
      </c>
      <c r="R1326" s="28"/>
      <c r="S1326" s="28"/>
      <c r="T1326" s="35" t="s">
        <v>103</v>
      </c>
      <c r="U1326" s="104">
        <v>51.0167</v>
      </c>
      <c r="V1326" s="124">
        <v>4.4667000000000003</v>
      </c>
      <c r="W1326" s="32">
        <v>0</v>
      </c>
      <c r="X1326" s="33">
        <v>0</v>
      </c>
      <c r="Y1326" s="127">
        <v>0</v>
      </c>
      <c r="Z1326" s="133"/>
      <c r="AA1326" s="35"/>
      <c r="AB1326" s="35"/>
      <c r="AC1326" s="35"/>
      <c r="AD1326" s="35"/>
      <c r="AE1326" s="35"/>
      <c r="AF1326" s="35"/>
      <c r="AG1326" s="35"/>
      <c r="AH1326" s="35"/>
      <c r="AI1326" s="35"/>
      <c r="AJ1326" s="35"/>
      <c r="AK1326" s="35"/>
      <c r="AL1326" s="35"/>
      <c r="AM1326" s="35"/>
      <c r="AN1326" s="127"/>
      <c r="AO1326" s="38"/>
      <c r="AP1326" s="39"/>
      <c r="AQ1326" s="39"/>
      <c r="AR1326" s="39"/>
      <c r="AS1326" s="49"/>
      <c r="AT1326" s="253"/>
      <c r="AU1326" s="253"/>
      <c r="AV1326" s="26"/>
      <c r="AW1326" s="26"/>
      <c r="AX1326" s="253" t="s">
        <v>40</v>
      </c>
      <c r="AY1326" s="26">
        <v>1</v>
      </c>
      <c r="AZ1326" s="197">
        <f>IF(AND(K1326&lt;=1570,L1326&gt;=1540),1,0)</f>
        <v>1</v>
      </c>
      <c r="BA1326" s="197">
        <f>IF(AND(K1326&lt;=1608,L1326&gt;=1571),1,0)</f>
        <v>1</v>
      </c>
      <c r="BB1326" s="197">
        <f>IF(AND(K1326&lt;=1621,L1326&gt;=1609),1,0)</f>
        <v>0</v>
      </c>
      <c r="BC1326" s="197">
        <f>IF(AND(K1326&lt;=1648,L1326&gt;=1622),1,0)</f>
        <v>0</v>
      </c>
      <c r="BD1326" s="197">
        <f>IF(AND(K1326&lt;=1680,L1326&gt;=1649),1,0)</f>
        <v>0</v>
      </c>
      <c r="BE1326" s="189">
        <v>0</v>
      </c>
      <c r="BF1326" s="189">
        <v>0</v>
      </c>
      <c r="BG1326" s="189">
        <v>0</v>
      </c>
      <c r="BH1326" s="189">
        <v>0</v>
      </c>
      <c r="BI1326" s="189">
        <v>0</v>
      </c>
    </row>
    <row r="1327" spans="1:61" customFormat="1" ht="15">
      <c r="A1327" s="99" t="s">
        <v>1316</v>
      </c>
      <c r="B1327" s="111" t="s">
        <v>2102</v>
      </c>
      <c r="C1327" s="243" t="s">
        <v>1317</v>
      </c>
      <c r="D1327" s="243" t="s">
        <v>4162</v>
      </c>
      <c r="E1327" s="247">
        <v>10</v>
      </c>
      <c r="F1327" s="50" t="s">
        <v>74</v>
      </c>
      <c r="G1327" s="51" t="s">
        <v>1318</v>
      </c>
      <c r="H1327" s="52"/>
      <c r="I1327" s="52"/>
      <c r="J1327" s="29">
        <v>1</v>
      </c>
      <c r="K1327" s="30">
        <v>1600</v>
      </c>
      <c r="L1327" s="30">
        <v>1638</v>
      </c>
      <c r="M1327" s="240" t="str">
        <f>CONCATENATE(LEFT(K1327,3),"0")</f>
        <v>1600</v>
      </c>
      <c r="N1327" s="240" t="str">
        <f>CONCATENATE(LEFT(L1327,3),"0")</f>
        <v>1630</v>
      </c>
      <c r="O1327" s="30">
        <f>L1327-K1327+1</f>
        <v>39</v>
      </c>
      <c r="P1327" s="27">
        <v>1</v>
      </c>
      <c r="Q1327" s="27">
        <v>1</v>
      </c>
      <c r="R1327" s="28"/>
      <c r="S1327" s="28"/>
      <c r="T1327" s="35" t="s">
        <v>103</v>
      </c>
      <c r="U1327" s="104">
        <v>51.0167</v>
      </c>
      <c r="V1327" s="124">
        <v>4.4667000000000003</v>
      </c>
      <c r="W1327" s="32">
        <v>0</v>
      </c>
      <c r="X1327" s="33">
        <v>0</v>
      </c>
      <c r="Y1327" s="127">
        <v>0</v>
      </c>
      <c r="Z1327" s="133"/>
      <c r="AA1327" s="35"/>
      <c r="AB1327" s="35"/>
      <c r="AC1327" s="35"/>
      <c r="AD1327" s="35"/>
      <c r="AE1327" s="35"/>
      <c r="AF1327" s="35"/>
      <c r="AG1327" s="35"/>
      <c r="AH1327" s="35"/>
      <c r="AI1327" s="35"/>
      <c r="AJ1327" s="35"/>
      <c r="AK1327" s="35"/>
      <c r="AL1327" s="35"/>
      <c r="AM1327" s="35"/>
      <c r="AN1327" s="127"/>
      <c r="AO1327" s="38"/>
      <c r="AP1327" s="39"/>
      <c r="AQ1327" s="39"/>
      <c r="AR1327" s="39"/>
      <c r="AS1327" s="49"/>
      <c r="AT1327" s="253"/>
      <c r="AU1327" s="253"/>
      <c r="AV1327" s="26"/>
      <c r="AW1327" s="26"/>
      <c r="AX1327" s="253" t="s">
        <v>1319</v>
      </c>
      <c r="AY1327" s="26">
        <v>1</v>
      </c>
      <c r="AZ1327" s="197">
        <f>IF(AND(K1327&lt;=1570,L1327&gt;=1540),1,0)</f>
        <v>0</v>
      </c>
      <c r="BA1327" s="197">
        <f>IF(AND(K1327&lt;=1608,L1327&gt;=1571),1,0)</f>
        <v>1</v>
      </c>
      <c r="BB1327" s="197">
        <f>IF(AND(K1327&lt;=1621,L1327&gt;=1609),1,0)</f>
        <v>1</v>
      </c>
      <c r="BC1327" s="197">
        <f>IF(AND(K1327&lt;=1648,L1327&gt;=1622),1,0)</f>
        <v>1</v>
      </c>
      <c r="BD1327" s="197">
        <f>IF(AND(K1327&lt;=1680,L1327&gt;=1649),1,0)</f>
        <v>0</v>
      </c>
      <c r="BE1327" s="189">
        <v>0</v>
      </c>
      <c r="BF1327" s="189">
        <v>0</v>
      </c>
      <c r="BG1327" s="189">
        <v>0</v>
      </c>
      <c r="BH1327" s="189">
        <v>0</v>
      </c>
      <c r="BI1327" s="189">
        <v>0</v>
      </c>
    </row>
    <row r="1328" spans="1:61" customFormat="1" ht="15">
      <c r="A1328" s="99" t="s">
        <v>1320</v>
      </c>
      <c r="B1328" s="111" t="s">
        <v>4098</v>
      </c>
      <c r="C1328" s="243" t="s">
        <v>1321</v>
      </c>
      <c r="D1328" s="243" t="s">
        <v>4162</v>
      </c>
      <c r="E1328" s="247">
        <v>2</v>
      </c>
      <c r="F1328" s="25" t="s">
        <v>43</v>
      </c>
      <c r="G1328" s="26"/>
      <c r="H1328" s="27"/>
      <c r="I1328" s="27"/>
      <c r="J1328" s="29">
        <v>1</v>
      </c>
      <c r="K1328" s="30">
        <v>1609</v>
      </c>
      <c r="L1328" s="84">
        <v>1619</v>
      </c>
      <c r="M1328" s="240" t="str">
        <f>CONCATENATE(LEFT(K1328,3),"0")</f>
        <v>1600</v>
      </c>
      <c r="N1328" s="240" t="str">
        <f>CONCATENATE(LEFT(L1328,3),"0")</f>
        <v>1610</v>
      </c>
      <c r="O1328" s="30">
        <f>L1328-K1328+1</f>
        <v>11</v>
      </c>
      <c r="P1328" s="27">
        <v>1</v>
      </c>
      <c r="Q1328" s="27">
        <v>1</v>
      </c>
      <c r="R1328" s="28"/>
      <c r="S1328" s="28"/>
      <c r="T1328" s="35" t="s">
        <v>103</v>
      </c>
      <c r="U1328" s="104">
        <v>51.0167</v>
      </c>
      <c r="V1328" s="124">
        <v>4.4667000000000003</v>
      </c>
      <c r="W1328" s="32">
        <v>0</v>
      </c>
      <c r="X1328" s="33">
        <v>0</v>
      </c>
      <c r="Y1328" s="127">
        <v>0</v>
      </c>
      <c r="Z1328" s="133"/>
      <c r="AA1328" s="35"/>
      <c r="AB1328" s="35"/>
      <c r="AC1328" s="35"/>
      <c r="AD1328" s="35"/>
      <c r="AE1328" s="35"/>
      <c r="AF1328" s="35"/>
      <c r="AG1328" s="35"/>
      <c r="AH1328" s="35"/>
      <c r="AI1328" s="35"/>
      <c r="AJ1328" s="35"/>
      <c r="AK1328" s="35"/>
      <c r="AL1328" s="35"/>
      <c r="AM1328" s="35"/>
      <c r="AN1328" s="127"/>
      <c r="AO1328" s="38"/>
      <c r="AP1328" s="39"/>
      <c r="AQ1328" s="39"/>
      <c r="AR1328" s="39"/>
      <c r="AS1328" s="49"/>
      <c r="AT1328" s="253"/>
      <c r="AU1328" s="253"/>
      <c r="AV1328" s="26"/>
      <c r="AW1328" s="26"/>
      <c r="AX1328" s="253" t="s">
        <v>40</v>
      </c>
      <c r="AY1328" s="26">
        <v>1</v>
      </c>
      <c r="AZ1328" s="197">
        <f>IF(AND(K1328&lt;=1570,L1328&gt;=1540),1,0)</f>
        <v>0</v>
      </c>
      <c r="BA1328" s="197">
        <f>IF(AND(K1328&lt;=1608,L1328&gt;=1571),1,0)</f>
        <v>0</v>
      </c>
      <c r="BB1328" s="197">
        <f>IF(AND(K1328&lt;=1621,L1328&gt;=1609),1,0)</f>
        <v>1</v>
      </c>
      <c r="BC1328" s="197">
        <f>IF(AND(K1328&lt;=1648,L1328&gt;=1622),1,0)</f>
        <v>0</v>
      </c>
      <c r="BD1328" s="197">
        <f>IF(AND(K1328&lt;=1680,L1328&gt;=1649),1,0)</f>
        <v>0</v>
      </c>
      <c r="BE1328" s="189">
        <v>0</v>
      </c>
      <c r="BF1328" s="189">
        <v>0</v>
      </c>
      <c r="BG1328" s="189">
        <v>0</v>
      </c>
      <c r="BH1328" s="189">
        <v>0</v>
      </c>
      <c r="BI1328" s="189">
        <v>0</v>
      </c>
    </row>
    <row r="1329" spans="1:61" customFormat="1" ht="15">
      <c r="A1329" s="99" t="s">
        <v>1322</v>
      </c>
      <c r="B1329" s="111" t="s">
        <v>4099</v>
      </c>
      <c r="C1329" s="243" t="s">
        <v>1323</v>
      </c>
      <c r="D1329" s="243" t="s">
        <v>4162</v>
      </c>
      <c r="E1329" s="247">
        <v>1</v>
      </c>
      <c r="F1329" s="25" t="s">
        <v>39</v>
      </c>
      <c r="G1329" s="26"/>
      <c r="H1329" s="27"/>
      <c r="I1329" s="27"/>
      <c r="J1329" s="29">
        <v>1</v>
      </c>
      <c r="K1329" s="30">
        <v>1558</v>
      </c>
      <c r="L1329" s="30">
        <v>1564</v>
      </c>
      <c r="M1329" s="240" t="str">
        <f>CONCATENATE(LEFT(K1329,3),"0")</f>
        <v>1550</v>
      </c>
      <c r="N1329" s="240" t="str">
        <f>CONCATENATE(LEFT(L1329,3),"0")</f>
        <v>1560</v>
      </c>
      <c r="O1329" s="30">
        <f>L1329-K1329+1</f>
        <v>7</v>
      </c>
      <c r="P1329" s="27">
        <v>0</v>
      </c>
      <c r="Q1329" s="27">
        <v>0</v>
      </c>
      <c r="R1329" s="28"/>
      <c r="S1329" s="28"/>
      <c r="T1329" s="35" t="s">
        <v>103</v>
      </c>
      <c r="U1329" s="104">
        <v>51.0167</v>
      </c>
      <c r="V1329" s="124">
        <v>4.4667000000000003</v>
      </c>
      <c r="W1329" s="32">
        <v>0</v>
      </c>
      <c r="X1329" s="33">
        <v>0</v>
      </c>
      <c r="Y1329" s="127">
        <v>0</v>
      </c>
      <c r="Z1329" s="133"/>
      <c r="AA1329" s="35"/>
      <c r="AB1329" s="35"/>
      <c r="AC1329" s="35"/>
      <c r="AD1329" s="35"/>
      <c r="AE1329" s="35"/>
      <c r="AF1329" s="35"/>
      <c r="AG1329" s="35"/>
      <c r="AH1329" s="35"/>
      <c r="AI1329" s="35"/>
      <c r="AJ1329" s="35"/>
      <c r="AK1329" s="35"/>
      <c r="AL1329" s="35"/>
      <c r="AM1329" s="35"/>
      <c r="AN1329" s="127"/>
      <c r="AO1329" s="38"/>
      <c r="AP1329" s="39"/>
      <c r="AQ1329" s="39"/>
      <c r="AR1329" s="39"/>
      <c r="AS1329" s="49"/>
      <c r="AT1329" s="253"/>
      <c r="AU1329" s="253"/>
      <c r="AV1329" s="26"/>
      <c r="AW1329" s="26"/>
      <c r="AX1329" s="253" t="s">
        <v>40</v>
      </c>
      <c r="AY1329" s="26">
        <v>1</v>
      </c>
      <c r="AZ1329" s="197">
        <f>IF(AND(K1329&lt;=1570,L1329&gt;=1540),1,0)</f>
        <v>1</v>
      </c>
      <c r="BA1329" s="197">
        <f>IF(AND(K1329&lt;=1608,L1329&gt;=1571),1,0)</f>
        <v>0</v>
      </c>
      <c r="BB1329" s="197">
        <f>IF(AND(K1329&lt;=1621,L1329&gt;=1609),1,0)</f>
        <v>0</v>
      </c>
      <c r="BC1329" s="197">
        <f>IF(AND(K1329&lt;=1648,L1329&gt;=1622),1,0)</f>
        <v>0</v>
      </c>
      <c r="BD1329" s="197">
        <f>IF(AND(K1329&lt;=1680,L1329&gt;=1649),1,0)</f>
        <v>0</v>
      </c>
      <c r="BE1329" s="189">
        <v>0</v>
      </c>
      <c r="BF1329" s="189">
        <v>0</v>
      </c>
      <c r="BG1329" s="189">
        <v>0</v>
      </c>
      <c r="BH1329" s="189">
        <v>0</v>
      </c>
      <c r="BI1329" s="189">
        <v>0</v>
      </c>
    </row>
    <row r="1330" spans="1:61" customFormat="1" ht="15">
      <c r="A1330" s="99" t="s">
        <v>1324</v>
      </c>
      <c r="B1330" s="111" t="s">
        <v>2455</v>
      </c>
      <c r="C1330" s="243" t="s">
        <v>1325</v>
      </c>
      <c r="D1330" s="243" t="s">
        <v>4162</v>
      </c>
      <c r="E1330" s="247"/>
      <c r="F1330" s="25" t="s">
        <v>43</v>
      </c>
      <c r="G1330" s="26"/>
      <c r="H1330" s="27"/>
      <c r="I1330" s="27"/>
      <c r="J1330" s="29">
        <v>0</v>
      </c>
      <c r="K1330" s="190">
        <f>L1330-18</f>
        <v>1599</v>
      </c>
      <c r="L1330" s="28">
        <v>1617</v>
      </c>
      <c r="M1330" s="240" t="str">
        <f>CONCATENATE(LEFT(K1330,3),"0")</f>
        <v>1590</v>
      </c>
      <c r="N1330" s="240" t="str">
        <f>CONCATENATE(LEFT(L1330,3),"0")</f>
        <v>1610</v>
      </c>
      <c r="O1330" s="30">
        <f>L1330-K1330+1</f>
        <v>19</v>
      </c>
      <c r="P1330" s="27">
        <v>0</v>
      </c>
      <c r="Q1330" s="27">
        <v>0</v>
      </c>
      <c r="R1330" s="28"/>
      <c r="S1330" s="28">
        <v>1639</v>
      </c>
      <c r="T1330" s="35" t="s">
        <v>103</v>
      </c>
      <c r="U1330" s="104">
        <v>51.0167</v>
      </c>
      <c r="V1330" s="124">
        <v>4.4667000000000003</v>
      </c>
      <c r="W1330" s="32">
        <v>1</v>
      </c>
      <c r="X1330" s="33">
        <v>1</v>
      </c>
      <c r="Y1330" s="127">
        <v>0</v>
      </c>
      <c r="Z1330" s="133" t="str">
        <f>CONCATENATE(LEFT(AA1330,3),"0")</f>
        <v>1610</v>
      </c>
      <c r="AA1330" s="35">
        <v>1617</v>
      </c>
      <c r="AB1330" s="35">
        <v>1639</v>
      </c>
      <c r="AC1330" s="35" t="s">
        <v>1326</v>
      </c>
      <c r="AD1330" s="35"/>
      <c r="AE1330" s="35"/>
      <c r="AF1330" s="35"/>
      <c r="AG1330" s="35"/>
      <c r="AH1330" s="35"/>
      <c r="AI1330" s="35"/>
      <c r="AJ1330" s="35"/>
      <c r="AK1330" s="35"/>
      <c r="AL1330" s="35"/>
      <c r="AM1330" s="35"/>
      <c r="AN1330" s="252" t="str">
        <f>AC1330</f>
        <v>Grenoble</v>
      </c>
      <c r="AO1330" s="38"/>
      <c r="AP1330" s="39"/>
      <c r="AQ1330" s="39"/>
      <c r="AR1330" s="39"/>
      <c r="AS1330" s="49"/>
      <c r="AT1330" s="253"/>
      <c r="AU1330" s="253"/>
      <c r="AV1330" s="26"/>
      <c r="AW1330" s="26"/>
      <c r="AX1330" s="253"/>
      <c r="AY1330" s="26">
        <v>1</v>
      </c>
      <c r="AZ1330" s="197">
        <f>IF(AND(K1330&lt;=1570,L1330&gt;=1540),1,0)</f>
        <v>0</v>
      </c>
      <c r="BA1330" s="197">
        <f>IF(AND(K1330&lt;=1608,L1330&gt;=1571),1,0)</f>
        <v>1</v>
      </c>
      <c r="BB1330" s="197">
        <f>IF(AND(K1330&lt;=1621,L1330&gt;=1609),1,0)</f>
        <v>1</v>
      </c>
      <c r="BC1330" s="197">
        <f>IF(AND(K1330&lt;=1648,L1330&gt;=1622),1,0)</f>
        <v>0</v>
      </c>
      <c r="BD1330" s="197">
        <f>IF(AND(K1330&lt;=1680,L1330&gt;=1649),1,0)</f>
        <v>0</v>
      </c>
      <c r="BE1330" s="189">
        <v>0</v>
      </c>
      <c r="BF1330" s="189">
        <v>0</v>
      </c>
      <c r="BG1330" s="189">
        <v>1</v>
      </c>
      <c r="BH1330" s="189">
        <v>0</v>
      </c>
      <c r="BI1330" s="189">
        <v>0</v>
      </c>
    </row>
    <row r="1331" spans="1:61" customFormat="1" ht="15">
      <c r="A1331" s="99" t="s">
        <v>1327</v>
      </c>
      <c r="B1331" s="111" t="s">
        <v>4100</v>
      </c>
      <c r="C1331" s="243" t="s">
        <v>1328</v>
      </c>
      <c r="D1331" s="243" t="s">
        <v>4162</v>
      </c>
      <c r="E1331" s="247"/>
      <c r="F1331" s="25" t="s">
        <v>43</v>
      </c>
      <c r="G1331" s="26"/>
      <c r="H1331" s="27"/>
      <c r="I1331" s="27"/>
      <c r="J1331" s="29">
        <v>0</v>
      </c>
      <c r="K1331" s="28"/>
      <c r="L1331" s="28"/>
      <c r="M1331" s="240"/>
      <c r="N1331" s="240"/>
      <c r="O1331" s="30"/>
      <c r="P1331" s="27">
        <v>0</v>
      </c>
      <c r="Q1331" s="27">
        <v>0</v>
      </c>
      <c r="R1331" s="28"/>
      <c r="S1331" s="28"/>
      <c r="T1331" s="35" t="s">
        <v>103</v>
      </c>
      <c r="U1331" s="104">
        <v>51.0167</v>
      </c>
      <c r="V1331" s="124">
        <v>4.4667000000000003</v>
      </c>
      <c r="W1331" s="32">
        <v>0</v>
      </c>
      <c r="X1331" s="33">
        <v>0</v>
      </c>
      <c r="Y1331" s="127">
        <v>0</v>
      </c>
      <c r="Z1331" s="133"/>
      <c r="AA1331" s="35"/>
      <c r="AB1331" s="35"/>
      <c r="AC1331" s="35"/>
      <c r="AD1331" s="35"/>
      <c r="AE1331" s="35"/>
      <c r="AF1331" s="35"/>
      <c r="AG1331" s="35"/>
      <c r="AH1331" s="35"/>
      <c r="AI1331" s="35"/>
      <c r="AJ1331" s="35"/>
      <c r="AK1331" s="35"/>
      <c r="AL1331" s="35"/>
      <c r="AM1331" s="35"/>
      <c r="AN1331" s="127"/>
      <c r="AO1331" s="38"/>
      <c r="AP1331" s="39"/>
      <c r="AQ1331" s="39"/>
      <c r="AR1331" s="39"/>
      <c r="AS1331" s="49"/>
      <c r="AT1331" s="253"/>
      <c r="AU1331" s="253"/>
      <c r="AV1331" s="26"/>
      <c r="AW1331" s="26"/>
      <c r="AX1331" s="253" t="s">
        <v>888</v>
      </c>
      <c r="AY1331" s="26">
        <v>1</v>
      </c>
      <c r="AZ1331" s="197">
        <f>IF(AND(K1331&lt;=1570,L1331&gt;=1540),1,0)</f>
        <v>0</v>
      </c>
      <c r="BA1331" s="197">
        <f>IF(AND(K1331&lt;=1608,L1331&gt;=1571),1,0)</f>
        <v>0</v>
      </c>
      <c r="BB1331" s="197">
        <f>IF(AND(K1331&lt;=1621,L1331&gt;=1609),1,0)</f>
        <v>0</v>
      </c>
      <c r="BC1331" s="197">
        <f>IF(AND(K1331&lt;=1648,L1331&gt;=1622),1,0)</f>
        <v>0</v>
      </c>
      <c r="BD1331" s="197">
        <f>IF(AND(K1331&lt;=1680,L1331&gt;=1649),1,0)</f>
        <v>0</v>
      </c>
      <c r="BE1331" s="189">
        <v>0</v>
      </c>
      <c r="BF1331" s="189">
        <v>0</v>
      </c>
      <c r="BG1331" s="189">
        <v>0</v>
      </c>
      <c r="BH1331" s="189">
        <v>0</v>
      </c>
      <c r="BI1331" s="189">
        <v>0</v>
      </c>
    </row>
    <row r="1332" spans="1:61" customFormat="1" ht="15">
      <c r="A1332" s="99" t="s">
        <v>1329</v>
      </c>
      <c r="B1332" s="111" t="s">
        <v>4101</v>
      </c>
      <c r="C1332" s="243" t="s">
        <v>1330</v>
      </c>
      <c r="D1332" s="243" t="s">
        <v>4162</v>
      </c>
      <c r="E1332" s="247"/>
      <c r="F1332" s="25" t="s">
        <v>43</v>
      </c>
      <c r="G1332" s="26"/>
      <c r="H1332" s="27"/>
      <c r="I1332" s="27"/>
      <c r="J1332" s="29">
        <v>0</v>
      </c>
      <c r="K1332" s="28"/>
      <c r="L1332" s="28"/>
      <c r="M1332" s="240"/>
      <c r="N1332" s="240"/>
      <c r="O1332" s="30"/>
      <c r="P1332" s="27">
        <v>0</v>
      </c>
      <c r="Q1332" s="27">
        <v>0</v>
      </c>
      <c r="R1332" s="28"/>
      <c r="S1332" s="28"/>
      <c r="T1332" s="35" t="s">
        <v>103</v>
      </c>
      <c r="U1332" s="104">
        <v>51.0167</v>
      </c>
      <c r="V1332" s="124">
        <v>4.4667000000000003</v>
      </c>
      <c r="W1332" s="32">
        <v>0</v>
      </c>
      <c r="X1332" s="33">
        <v>0</v>
      </c>
      <c r="Y1332" s="127">
        <v>0</v>
      </c>
      <c r="Z1332" s="133"/>
      <c r="AA1332" s="35"/>
      <c r="AB1332" s="35"/>
      <c r="AC1332" s="35"/>
      <c r="AD1332" s="35"/>
      <c r="AE1332" s="35"/>
      <c r="AF1332" s="35"/>
      <c r="AG1332" s="35"/>
      <c r="AH1332" s="35"/>
      <c r="AI1332" s="35"/>
      <c r="AJ1332" s="35"/>
      <c r="AK1332" s="35"/>
      <c r="AL1332" s="35"/>
      <c r="AM1332" s="35"/>
      <c r="AN1332" s="127"/>
      <c r="AO1332" s="38"/>
      <c r="AP1332" s="39"/>
      <c r="AQ1332" s="39"/>
      <c r="AR1332" s="39"/>
      <c r="AS1332" s="49"/>
      <c r="AT1332" s="253"/>
      <c r="AU1332" s="253"/>
      <c r="AV1332" s="26"/>
      <c r="AW1332" s="26"/>
      <c r="AX1332" s="253" t="s">
        <v>1331</v>
      </c>
      <c r="AY1332" s="26">
        <v>1</v>
      </c>
      <c r="AZ1332" s="197">
        <f>IF(AND(K1332&lt;=1570,L1332&gt;=1540),1,0)</f>
        <v>0</v>
      </c>
      <c r="BA1332" s="197">
        <f>IF(AND(K1332&lt;=1608,L1332&gt;=1571),1,0)</f>
        <v>0</v>
      </c>
      <c r="BB1332" s="197">
        <f>IF(AND(K1332&lt;=1621,L1332&gt;=1609),1,0)</f>
        <v>0</v>
      </c>
      <c r="BC1332" s="197">
        <f>IF(AND(K1332&lt;=1648,L1332&gt;=1622),1,0)</f>
        <v>0</v>
      </c>
      <c r="BD1332" s="197">
        <f>IF(AND(K1332&lt;=1680,L1332&gt;=1649),1,0)</f>
        <v>0</v>
      </c>
      <c r="BE1332" s="189">
        <v>0</v>
      </c>
      <c r="BF1332" s="189">
        <v>0</v>
      </c>
      <c r="BG1332" s="189">
        <v>0</v>
      </c>
      <c r="BH1332" s="189">
        <v>0</v>
      </c>
      <c r="BI1332" s="189">
        <v>0</v>
      </c>
    </row>
    <row r="1333" spans="1:61" customFormat="1" ht="15">
      <c r="A1333" s="99" t="s">
        <v>1332</v>
      </c>
      <c r="B1333" s="111" t="s">
        <v>4102</v>
      </c>
      <c r="C1333" s="243" t="s">
        <v>1333</v>
      </c>
      <c r="D1333" s="243" t="s">
        <v>4162</v>
      </c>
      <c r="E1333" s="247"/>
      <c r="F1333" s="25" t="s">
        <v>43</v>
      </c>
      <c r="G1333" s="25"/>
      <c r="H1333" s="27">
        <v>1</v>
      </c>
      <c r="I1333" s="27"/>
      <c r="J1333" s="29">
        <v>0</v>
      </c>
      <c r="K1333" s="28">
        <v>1640</v>
      </c>
      <c r="L1333" s="28">
        <v>1674</v>
      </c>
      <c r="M1333" s="240" t="str">
        <f>CONCATENATE(LEFT(K1333,3),"0")</f>
        <v>1640</v>
      </c>
      <c r="N1333" s="240" t="str">
        <f>CONCATENATE(LEFT(L1333,3),"0")</f>
        <v>1670</v>
      </c>
      <c r="O1333" s="30">
        <f>L1333-K1333+1</f>
        <v>35</v>
      </c>
      <c r="P1333" s="27">
        <v>0</v>
      </c>
      <c r="Q1333" s="27">
        <v>0</v>
      </c>
      <c r="R1333" s="28">
        <v>1620</v>
      </c>
      <c r="S1333" s="28">
        <v>1674</v>
      </c>
      <c r="T1333" s="35" t="s">
        <v>103</v>
      </c>
      <c r="U1333" s="104">
        <v>51.0167</v>
      </c>
      <c r="V1333" s="124">
        <v>4.4667000000000003</v>
      </c>
      <c r="W1333" s="32">
        <v>0</v>
      </c>
      <c r="X1333" s="33">
        <v>0</v>
      </c>
      <c r="Y1333" s="127">
        <v>0</v>
      </c>
      <c r="Z1333" s="133"/>
      <c r="AA1333" s="35"/>
      <c r="AB1333" s="35"/>
      <c r="AC1333" s="35"/>
      <c r="AD1333" s="35"/>
      <c r="AE1333" s="35"/>
      <c r="AF1333" s="35"/>
      <c r="AG1333" s="35"/>
      <c r="AH1333" s="35"/>
      <c r="AI1333" s="35"/>
      <c r="AJ1333" s="35"/>
      <c r="AK1333" s="35"/>
      <c r="AL1333" s="35"/>
      <c r="AM1333" s="35"/>
      <c r="AN1333" s="127"/>
      <c r="AO1333" s="38"/>
      <c r="AP1333" s="39"/>
      <c r="AQ1333" s="39"/>
      <c r="AR1333" s="39"/>
      <c r="AS1333" s="49"/>
      <c r="AT1333" s="253"/>
      <c r="AU1333" s="253"/>
      <c r="AV1333" s="26"/>
      <c r="AW1333" s="26"/>
      <c r="AX1333" s="253"/>
      <c r="AY1333" s="26">
        <v>1</v>
      </c>
      <c r="AZ1333" s="197">
        <f>IF(AND(K1333&lt;=1570,L1333&gt;=1540),1,0)</f>
        <v>0</v>
      </c>
      <c r="BA1333" s="197">
        <f>IF(AND(K1333&lt;=1608,L1333&gt;=1571),1,0)</f>
        <v>0</v>
      </c>
      <c r="BB1333" s="197">
        <f>IF(AND(K1333&lt;=1621,L1333&gt;=1609),1,0)</f>
        <v>0</v>
      </c>
      <c r="BC1333" s="197">
        <f>IF(AND(K1333&lt;=1648,L1333&gt;=1622),1,0)</f>
        <v>1</v>
      </c>
      <c r="BD1333" s="197">
        <f>IF(AND(K1333&lt;=1680,L1333&gt;=1649),1,0)</f>
        <v>1</v>
      </c>
      <c r="BE1333" s="189">
        <v>0</v>
      </c>
      <c r="BF1333" s="189">
        <v>0</v>
      </c>
      <c r="BG1333" s="189">
        <v>0</v>
      </c>
      <c r="BH1333" s="189">
        <v>0</v>
      </c>
      <c r="BI1333" s="189">
        <v>0</v>
      </c>
    </row>
    <row r="1334" spans="1:61" customFormat="1" ht="15">
      <c r="A1334" s="99" t="s">
        <v>1334</v>
      </c>
      <c r="B1334" s="111" t="s">
        <v>4103</v>
      </c>
      <c r="C1334" s="243" t="s">
        <v>1335</v>
      </c>
      <c r="D1334" s="243" t="s">
        <v>4162</v>
      </c>
      <c r="E1334" s="247"/>
      <c r="F1334" s="25" t="s">
        <v>1194</v>
      </c>
      <c r="G1334" s="26"/>
      <c r="H1334" s="27"/>
      <c r="I1334" s="27"/>
      <c r="J1334" s="29">
        <v>0</v>
      </c>
      <c r="K1334" s="28">
        <v>1526</v>
      </c>
      <c r="L1334" s="196">
        <f>K1334+18</f>
        <v>1544</v>
      </c>
      <c r="M1334" s="240" t="str">
        <f>CONCATENATE(LEFT(K1334,3),"0")</f>
        <v>1520</v>
      </c>
      <c r="N1334" s="240" t="str">
        <f>CONCATENATE(LEFT(L1334,3),"0")</f>
        <v>1540</v>
      </c>
      <c r="O1334" s="30"/>
      <c r="P1334" s="27">
        <v>0</v>
      </c>
      <c r="Q1334" s="27">
        <v>0</v>
      </c>
      <c r="R1334" s="28"/>
      <c r="S1334" s="28"/>
      <c r="T1334" s="35" t="s">
        <v>103</v>
      </c>
      <c r="U1334" s="104">
        <v>51.0167</v>
      </c>
      <c r="V1334" s="124">
        <v>4.4667000000000003</v>
      </c>
      <c r="W1334" s="32">
        <v>0</v>
      </c>
      <c r="X1334" s="33">
        <v>0</v>
      </c>
      <c r="Y1334" s="127">
        <v>0</v>
      </c>
      <c r="Z1334" s="133"/>
      <c r="AA1334" s="35"/>
      <c r="AB1334" s="35"/>
      <c r="AC1334" s="35"/>
      <c r="AD1334" s="35"/>
      <c r="AE1334" s="35"/>
      <c r="AF1334" s="35"/>
      <c r="AG1334" s="35"/>
      <c r="AH1334" s="35"/>
      <c r="AI1334" s="35"/>
      <c r="AJ1334" s="35"/>
      <c r="AK1334" s="35"/>
      <c r="AL1334" s="35"/>
      <c r="AM1334" s="35"/>
      <c r="AN1334" s="127"/>
      <c r="AO1334" s="38"/>
      <c r="AP1334" s="39"/>
      <c r="AQ1334" s="39"/>
      <c r="AR1334" s="39"/>
      <c r="AS1334" s="49"/>
      <c r="AT1334" s="253"/>
      <c r="AU1334" s="253"/>
      <c r="AV1334" s="26"/>
      <c r="AW1334" s="26"/>
      <c r="AX1334" s="253" t="s">
        <v>1336</v>
      </c>
      <c r="AY1334" s="26">
        <v>1</v>
      </c>
      <c r="AZ1334" s="197">
        <f>IF(AND(K1334&lt;=1570,L1334&gt;=1540),1,0)</f>
        <v>1</v>
      </c>
      <c r="BA1334" s="197">
        <f>IF(AND(K1334&lt;=1608,L1334&gt;=1571),1,0)</f>
        <v>0</v>
      </c>
      <c r="BB1334" s="197">
        <f>IF(AND(K1334&lt;=1621,L1334&gt;=1609),1,0)</f>
        <v>0</v>
      </c>
      <c r="BC1334" s="197">
        <f>IF(AND(K1334&lt;=1648,L1334&gt;=1622),1,0)</f>
        <v>0</v>
      </c>
      <c r="BD1334" s="197">
        <f>IF(AND(K1334&lt;=1680,L1334&gt;=1649),1,0)</f>
        <v>0</v>
      </c>
      <c r="BE1334" s="189">
        <v>0</v>
      </c>
      <c r="BF1334" s="189">
        <v>0</v>
      </c>
      <c r="BG1334" s="189">
        <v>0</v>
      </c>
      <c r="BH1334" s="189">
        <v>0</v>
      </c>
      <c r="BI1334" s="189">
        <v>0</v>
      </c>
    </row>
    <row r="1335" spans="1:61" customFormat="1" ht="15">
      <c r="A1335" s="99" t="s">
        <v>1337</v>
      </c>
      <c r="B1335" s="111" t="s">
        <v>4104</v>
      </c>
      <c r="C1335" s="243" t="s">
        <v>1338</v>
      </c>
      <c r="D1335" s="243" t="s">
        <v>4162</v>
      </c>
      <c r="E1335" s="247"/>
      <c r="F1335" s="25" t="s">
        <v>43</v>
      </c>
      <c r="G1335" s="26"/>
      <c r="H1335" s="27"/>
      <c r="I1335" s="27"/>
      <c r="J1335" s="29">
        <v>0</v>
      </c>
      <c r="K1335" s="28">
        <v>1700</v>
      </c>
      <c r="L1335" s="28">
        <v>1714</v>
      </c>
      <c r="M1335" s="240" t="str">
        <f>CONCATENATE(LEFT(K1335,3),"0")</f>
        <v>1700</v>
      </c>
      <c r="N1335" s="240" t="str">
        <f>CONCATENATE(LEFT(L1335,3),"0")</f>
        <v>1710</v>
      </c>
      <c r="O1335" s="30">
        <f>L1335-K1335+1</f>
        <v>15</v>
      </c>
      <c r="P1335" s="27">
        <v>0</v>
      </c>
      <c r="Q1335" s="27">
        <v>0</v>
      </c>
      <c r="R1335" s="28"/>
      <c r="S1335" s="28"/>
      <c r="T1335" s="35" t="s">
        <v>103</v>
      </c>
      <c r="U1335" s="104">
        <v>51.0167</v>
      </c>
      <c r="V1335" s="124">
        <v>4.4667000000000003</v>
      </c>
      <c r="W1335" s="32">
        <v>0</v>
      </c>
      <c r="X1335" s="33">
        <v>0</v>
      </c>
      <c r="Y1335" s="127">
        <v>0</v>
      </c>
      <c r="Z1335" s="133"/>
      <c r="AA1335" s="35"/>
      <c r="AB1335" s="35"/>
      <c r="AC1335" s="35"/>
      <c r="AD1335" s="35"/>
      <c r="AE1335" s="35"/>
      <c r="AF1335" s="35"/>
      <c r="AG1335" s="35"/>
      <c r="AH1335" s="35"/>
      <c r="AI1335" s="35"/>
      <c r="AJ1335" s="35"/>
      <c r="AK1335" s="35"/>
      <c r="AL1335" s="35"/>
      <c r="AM1335" s="35"/>
      <c r="AN1335" s="127"/>
      <c r="AO1335" s="38"/>
      <c r="AP1335" s="39"/>
      <c r="AQ1335" s="39"/>
      <c r="AR1335" s="39"/>
      <c r="AS1335" s="49"/>
      <c r="AT1335" s="253"/>
      <c r="AU1335" s="253"/>
      <c r="AV1335" s="26"/>
      <c r="AW1335" s="26"/>
      <c r="AX1335" s="253"/>
      <c r="AY1335" s="26">
        <v>1</v>
      </c>
      <c r="AZ1335" s="197">
        <f>IF(AND(K1335&lt;=1570,L1335&gt;=1540),1,0)</f>
        <v>0</v>
      </c>
      <c r="BA1335" s="197">
        <f>IF(AND(K1335&lt;=1608,L1335&gt;=1571),1,0)</f>
        <v>0</v>
      </c>
      <c r="BB1335" s="197">
        <f>IF(AND(K1335&lt;=1621,L1335&gt;=1609),1,0)</f>
        <v>0</v>
      </c>
      <c r="BC1335" s="197">
        <f>IF(AND(K1335&lt;=1648,L1335&gt;=1622),1,0)</f>
        <v>0</v>
      </c>
      <c r="BD1335" s="197">
        <f>IF(AND(K1335&lt;=1680,L1335&gt;=1649),1,0)</f>
        <v>0</v>
      </c>
      <c r="BE1335" s="189">
        <v>0</v>
      </c>
      <c r="BF1335" s="189">
        <v>0</v>
      </c>
      <c r="BG1335" s="189">
        <v>0</v>
      </c>
      <c r="BH1335" s="189">
        <v>0</v>
      </c>
      <c r="BI1335" s="189">
        <v>0</v>
      </c>
    </row>
    <row r="1336" spans="1:61" customFormat="1" ht="15">
      <c r="A1336" s="99" t="s">
        <v>1339</v>
      </c>
      <c r="B1336" s="111" t="s">
        <v>4105</v>
      </c>
      <c r="C1336" s="243" t="s">
        <v>1340</v>
      </c>
      <c r="D1336" s="243" t="s">
        <v>4162</v>
      </c>
      <c r="E1336" s="247">
        <v>1</v>
      </c>
      <c r="F1336" s="25" t="s">
        <v>39</v>
      </c>
      <c r="G1336" s="26"/>
      <c r="H1336" s="27"/>
      <c r="I1336" s="27"/>
      <c r="J1336" s="29">
        <v>1</v>
      </c>
      <c r="K1336" s="30">
        <v>1610</v>
      </c>
      <c r="L1336" s="30">
        <v>1616</v>
      </c>
      <c r="M1336" s="240" t="str">
        <f>CONCATENATE(LEFT(K1336,3),"0")</f>
        <v>1610</v>
      </c>
      <c r="N1336" s="240" t="str">
        <f>CONCATENATE(LEFT(L1336,3),"0")</f>
        <v>1610</v>
      </c>
      <c r="O1336" s="30">
        <f>L1336-K1336+1</f>
        <v>7</v>
      </c>
      <c r="P1336" s="27">
        <v>0</v>
      </c>
      <c r="Q1336" s="27">
        <v>0</v>
      </c>
      <c r="R1336" s="28"/>
      <c r="S1336" s="28"/>
      <c r="T1336" s="35" t="s">
        <v>103</v>
      </c>
      <c r="U1336" s="104">
        <v>51.0167</v>
      </c>
      <c r="V1336" s="124">
        <v>4.4667000000000003</v>
      </c>
      <c r="W1336" s="32">
        <v>0</v>
      </c>
      <c r="X1336" s="33">
        <v>0</v>
      </c>
      <c r="Y1336" s="127">
        <v>0</v>
      </c>
      <c r="Z1336" s="133"/>
      <c r="AA1336" s="35"/>
      <c r="AB1336" s="35"/>
      <c r="AC1336" s="35"/>
      <c r="AD1336" s="35"/>
      <c r="AE1336" s="35"/>
      <c r="AF1336" s="35"/>
      <c r="AG1336" s="35"/>
      <c r="AH1336" s="35"/>
      <c r="AI1336" s="35"/>
      <c r="AJ1336" s="35"/>
      <c r="AK1336" s="35"/>
      <c r="AL1336" s="35"/>
      <c r="AM1336" s="35"/>
      <c r="AN1336" s="127"/>
      <c r="AO1336" s="38"/>
      <c r="AP1336" s="39"/>
      <c r="AQ1336" s="39"/>
      <c r="AR1336" s="39"/>
      <c r="AS1336" s="49"/>
      <c r="AT1336" s="253"/>
      <c r="AU1336" s="253"/>
      <c r="AV1336" s="26"/>
      <c r="AW1336" s="26"/>
      <c r="AX1336" s="253" t="s">
        <v>40</v>
      </c>
      <c r="AY1336" s="26">
        <v>1</v>
      </c>
      <c r="AZ1336" s="197">
        <f>IF(AND(K1336&lt;=1570,L1336&gt;=1540),1,0)</f>
        <v>0</v>
      </c>
      <c r="BA1336" s="197">
        <f>IF(AND(K1336&lt;=1608,L1336&gt;=1571),1,0)</f>
        <v>0</v>
      </c>
      <c r="BB1336" s="197">
        <f>IF(AND(K1336&lt;=1621,L1336&gt;=1609),1,0)</f>
        <v>1</v>
      </c>
      <c r="BC1336" s="197">
        <f>IF(AND(K1336&lt;=1648,L1336&gt;=1622),1,0)</f>
        <v>0</v>
      </c>
      <c r="BD1336" s="197">
        <f>IF(AND(K1336&lt;=1680,L1336&gt;=1649),1,0)</f>
        <v>0</v>
      </c>
      <c r="BE1336" s="189">
        <v>0</v>
      </c>
      <c r="BF1336" s="189">
        <v>0</v>
      </c>
      <c r="BG1336" s="189">
        <v>0</v>
      </c>
      <c r="BH1336" s="189">
        <v>0</v>
      </c>
      <c r="BI1336" s="189">
        <v>0</v>
      </c>
    </row>
    <row r="1337" spans="1:61" customFormat="1" ht="15">
      <c r="A1337" s="99" t="s">
        <v>1341</v>
      </c>
      <c r="B1337" s="111" t="s">
        <v>3227</v>
      </c>
      <c r="C1337" s="243" t="s">
        <v>1342</v>
      </c>
      <c r="D1337" s="243" t="s">
        <v>4162</v>
      </c>
      <c r="E1337" s="247">
        <v>1</v>
      </c>
      <c r="F1337" s="74" t="s">
        <v>74</v>
      </c>
      <c r="G1337" s="26"/>
      <c r="H1337" s="27"/>
      <c r="I1337" s="27"/>
      <c r="J1337" s="29">
        <v>1</v>
      </c>
      <c r="K1337" s="30">
        <v>1658</v>
      </c>
      <c r="L1337" s="30">
        <v>1664</v>
      </c>
      <c r="M1337" s="240" t="str">
        <f>CONCATENATE(LEFT(K1337,3),"0")</f>
        <v>1650</v>
      </c>
      <c r="N1337" s="240" t="str">
        <f>CONCATENATE(LEFT(L1337,3),"0")</f>
        <v>1660</v>
      </c>
      <c r="O1337" s="30">
        <f>L1337-K1337+1</f>
        <v>7</v>
      </c>
      <c r="P1337" s="27">
        <v>0</v>
      </c>
      <c r="Q1337" s="27">
        <v>0</v>
      </c>
      <c r="R1337" s="28"/>
      <c r="S1337" s="28"/>
      <c r="T1337" s="35" t="s">
        <v>103</v>
      </c>
      <c r="U1337" s="104">
        <v>51.0167</v>
      </c>
      <c r="V1337" s="124">
        <v>4.4667000000000003</v>
      </c>
      <c r="W1337" s="32">
        <v>0</v>
      </c>
      <c r="X1337" s="33">
        <v>0</v>
      </c>
      <c r="Y1337" s="127">
        <v>0</v>
      </c>
      <c r="Z1337" s="133"/>
      <c r="AA1337" s="35"/>
      <c r="AB1337" s="35"/>
      <c r="AC1337" s="35"/>
      <c r="AD1337" s="35"/>
      <c r="AE1337" s="35"/>
      <c r="AF1337" s="35"/>
      <c r="AG1337" s="35"/>
      <c r="AH1337" s="35"/>
      <c r="AI1337" s="35"/>
      <c r="AJ1337" s="35"/>
      <c r="AK1337" s="35"/>
      <c r="AL1337" s="35"/>
      <c r="AM1337" s="35"/>
      <c r="AN1337" s="127"/>
      <c r="AO1337" s="38"/>
      <c r="AP1337" s="39"/>
      <c r="AQ1337" s="39"/>
      <c r="AR1337" s="39"/>
      <c r="AS1337" s="49"/>
      <c r="AT1337" s="253"/>
      <c r="AU1337" s="253"/>
      <c r="AV1337" s="26"/>
      <c r="AW1337" s="26"/>
      <c r="AX1337" s="253" t="s">
        <v>40</v>
      </c>
      <c r="AY1337" s="26">
        <v>1</v>
      </c>
      <c r="AZ1337" s="197">
        <f>IF(AND(K1337&lt;=1570,L1337&gt;=1540),1,0)</f>
        <v>0</v>
      </c>
      <c r="BA1337" s="197">
        <f>IF(AND(K1337&lt;=1608,L1337&gt;=1571),1,0)</f>
        <v>0</v>
      </c>
      <c r="BB1337" s="197">
        <f>IF(AND(K1337&lt;=1621,L1337&gt;=1609),1,0)</f>
        <v>0</v>
      </c>
      <c r="BC1337" s="197">
        <f>IF(AND(K1337&lt;=1648,L1337&gt;=1622),1,0)</f>
        <v>0</v>
      </c>
      <c r="BD1337" s="197">
        <f>IF(AND(K1337&lt;=1680,L1337&gt;=1649),1,0)</f>
        <v>1</v>
      </c>
      <c r="BE1337" s="189">
        <v>0</v>
      </c>
      <c r="BF1337" s="189">
        <v>0</v>
      </c>
      <c r="BG1337" s="189">
        <v>0</v>
      </c>
      <c r="BH1337" s="189">
        <v>0</v>
      </c>
      <c r="BI1337" s="189">
        <v>0</v>
      </c>
    </row>
    <row r="1338" spans="1:61" customFormat="1" ht="15">
      <c r="A1338" s="99" t="s">
        <v>1343</v>
      </c>
      <c r="B1338" s="111" t="s">
        <v>4106</v>
      </c>
      <c r="C1338" s="243" t="s">
        <v>1344</v>
      </c>
      <c r="D1338" s="243" t="s">
        <v>4162</v>
      </c>
      <c r="E1338" s="247">
        <v>1</v>
      </c>
      <c r="F1338" s="25" t="s">
        <v>43</v>
      </c>
      <c r="G1338" s="26"/>
      <c r="H1338" s="27"/>
      <c r="I1338" s="27"/>
      <c r="J1338" s="29">
        <v>1</v>
      </c>
      <c r="K1338" s="30">
        <v>1563</v>
      </c>
      <c r="L1338" s="30">
        <v>1569</v>
      </c>
      <c r="M1338" s="240" t="str">
        <f>CONCATENATE(LEFT(K1338,3),"0")</f>
        <v>1560</v>
      </c>
      <c r="N1338" s="240" t="str">
        <f>CONCATENATE(LEFT(L1338,3),"0")</f>
        <v>1560</v>
      </c>
      <c r="O1338" s="30">
        <f>L1338-K1338+1</f>
        <v>7</v>
      </c>
      <c r="P1338" s="27">
        <v>0</v>
      </c>
      <c r="Q1338" s="27">
        <v>0</v>
      </c>
      <c r="R1338" s="28"/>
      <c r="S1338" s="28"/>
      <c r="T1338" s="35" t="s">
        <v>103</v>
      </c>
      <c r="U1338" s="104">
        <v>51.0167</v>
      </c>
      <c r="V1338" s="124">
        <v>4.4667000000000003</v>
      </c>
      <c r="W1338" s="32">
        <v>0</v>
      </c>
      <c r="X1338" s="33">
        <v>0</v>
      </c>
      <c r="Y1338" s="127">
        <v>0</v>
      </c>
      <c r="Z1338" s="133"/>
      <c r="AA1338" s="35"/>
      <c r="AB1338" s="35"/>
      <c r="AC1338" s="35"/>
      <c r="AD1338" s="35"/>
      <c r="AE1338" s="35"/>
      <c r="AF1338" s="35"/>
      <c r="AG1338" s="35"/>
      <c r="AH1338" s="35"/>
      <c r="AI1338" s="35"/>
      <c r="AJ1338" s="35"/>
      <c r="AK1338" s="35"/>
      <c r="AL1338" s="35"/>
      <c r="AM1338" s="35"/>
      <c r="AN1338" s="127"/>
      <c r="AO1338" s="38"/>
      <c r="AP1338" s="39"/>
      <c r="AQ1338" s="39"/>
      <c r="AR1338" s="39"/>
      <c r="AS1338" s="49"/>
      <c r="AT1338" s="253"/>
      <c r="AU1338" s="253"/>
      <c r="AV1338" s="26"/>
      <c r="AW1338" s="26"/>
      <c r="AX1338" s="253" t="s">
        <v>40</v>
      </c>
      <c r="AY1338" s="26">
        <v>1</v>
      </c>
      <c r="AZ1338" s="197">
        <f>IF(AND(K1338&lt;=1570,L1338&gt;=1540),1,0)</f>
        <v>1</v>
      </c>
      <c r="BA1338" s="197">
        <f>IF(AND(K1338&lt;=1608,L1338&gt;=1571),1,0)</f>
        <v>0</v>
      </c>
      <c r="BB1338" s="197">
        <f>IF(AND(K1338&lt;=1621,L1338&gt;=1609),1,0)</f>
        <v>0</v>
      </c>
      <c r="BC1338" s="197">
        <f>IF(AND(K1338&lt;=1648,L1338&gt;=1622),1,0)</f>
        <v>0</v>
      </c>
      <c r="BD1338" s="197">
        <f>IF(AND(K1338&lt;=1680,L1338&gt;=1649),1,0)</f>
        <v>0</v>
      </c>
      <c r="BE1338" s="189">
        <v>0</v>
      </c>
      <c r="BF1338" s="189">
        <v>0</v>
      </c>
      <c r="BG1338" s="189">
        <v>0</v>
      </c>
      <c r="BH1338" s="189">
        <v>0</v>
      </c>
      <c r="BI1338" s="189">
        <v>0</v>
      </c>
    </row>
    <row r="1339" spans="1:61" customFormat="1" ht="15">
      <c r="A1339" s="99" t="s">
        <v>1345</v>
      </c>
      <c r="B1339" s="111" t="s">
        <v>4107</v>
      </c>
      <c r="C1339" s="243" t="s">
        <v>1346</v>
      </c>
      <c r="D1339" s="243" t="s">
        <v>4162</v>
      </c>
      <c r="E1339" s="247"/>
      <c r="F1339" s="25" t="s">
        <v>43</v>
      </c>
      <c r="G1339" s="26"/>
      <c r="H1339" s="27"/>
      <c r="I1339" s="27"/>
      <c r="J1339" s="29">
        <v>0</v>
      </c>
      <c r="K1339" s="28">
        <v>1386</v>
      </c>
      <c r="L1339" s="28">
        <v>1417</v>
      </c>
      <c r="M1339" s="240" t="str">
        <f>CONCATENATE(LEFT(K1339,3),"0")</f>
        <v>1380</v>
      </c>
      <c r="N1339" s="240" t="str">
        <f>CONCATENATE(LEFT(L1339,3),"0")</f>
        <v>1410</v>
      </c>
      <c r="O1339" s="30">
        <f>L1339-K1339+1</f>
        <v>32</v>
      </c>
      <c r="P1339" s="27">
        <v>0</v>
      </c>
      <c r="Q1339" s="27">
        <v>0</v>
      </c>
      <c r="R1339" s="28"/>
      <c r="S1339" s="28"/>
      <c r="T1339" s="35" t="s">
        <v>103</v>
      </c>
      <c r="U1339" s="104">
        <v>51.0167</v>
      </c>
      <c r="V1339" s="124">
        <v>4.4667000000000003</v>
      </c>
      <c r="W1339" s="32">
        <v>0</v>
      </c>
      <c r="X1339" s="33">
        <v>0</v>
      </c>
      <c r="Y1339" s="127">
        <v>0</v>
      </c>
      <c r="Z1339" s="133"/>
      <c r="AA1339" s="35"/>
      <c r="AB1339" s="35"/>
      <c r="AC1339" s="35"/>
      <c r="AD1339" s="35"/>
      <c r="AE1339" s="35"/>
      <c r="AF1339" s="35"/>
      <c r="AG1339" s="35"/>
      <c r="AH1339" s="35"/>
      <c r="AI1339" s="35"/>
      <c r="AJ1339" s="35"/>
      <c r="AK1339" s="35"/>
      <c r="AL1339" s="35"/>
      <c r="AM1339" s="35"/>
      <c r="AN1339" s="127"/>
      <c r="AO1339" s="38"/>
      <c r="AP1339" s="39"/>
      <c r="AQ1339" s="39"/>
      <c r="AR1339" s="39"/>
      <c r="AS1339" s="49"/>
      <c r="AT1339" s="253"/>
      <c r="AU1339" s="253"/>
      <c r="AV1339" s="26"/>
      <c r="AW1339" s="26"/>
      <c r="AX1339" s="253"/>
      <c r="AY1339" s="26">
        <v>1</v>
      </c>
      <c r="AZ1339" s="197">
        <f>IF(AND(K1339&lt;=1570,L1339&gt;=1540),1,0)</f>
        <v>0</v>
      </c>
      <c r="BA1339" s="197">
        <f>IF(AND(K1339&lt;=1608,L1339&gt;=1571),1,0)</f>
        <v>0</v>
      </c>
      <c r="BB1339" s="197">
        <f>IF(AND(K1339&lt;=1621,L1339&gt;=1609),1,0)</f>
        <v>0</v>
      </c>
      <c r="BC1339" s="197">
        <f>IF(AND(K1339&lt;=1648,L1339&gt;=1622),1,0)</f>
        <v>0</v>
      </c>
      <c r="BD1339" s="197">
        <f>IF(AND(K1339&lt;=1680,L1339&gt;=1649),1,0)</f>
        <v>0</v>
      </c>
      <c r="BE1339" s="189">
        <v>0</v>
      </c>
      <c r="BF1339" s="189">
        <v>0</v>
      </c>
      <c r="BG1339" s="189">
        <v>0</v>
      </c>
      <c r="BH1339" s="189">
        <v>0</v>
      </c>
      <c r="BI1339" s="189">
        <v>0</v>
      </c>
    </row>
    <row r="1340" spans="1:61" customFormat="1" ht="15">
      <c r="A1340" s="99" t="s">
        <v>1347</v>
      </c>
      <c r="B1340" s="111" t="s">
        <v>2567</v>
      </c>
      <c r="C1340" s="243" t="s">
        <v>1348</v>
      </c>
      <c r="D1340" s="243" t="s">
        <v>4162</v>
      </c>
      <c r="E1340" s="247">
        <v>2</v>
      </c>
      <c r="F1340" s="74" t="s">
        <v>74</v>
      </c>
      <c r="G1340" s="26"/>
      <c r="H1340" s="27"/>
      <c r="I1340" s="27"/>
      <c r="J1340" s="29">
        <v>1</v>
      </c>
      <c r="K1340" s="30">
        <v>1613</v>
      </c>
      <c r="L1340" s="30">
        <v>1622</v>
      </c>
      <c r="M1340" s="240" t="str">
        <f>CONCATENATE(LEFT(K1340,3),"0")</f>
        <v>1610</v>
      </c>
      <c r="N1340" s="240" t="str">
        <f>CONCATENATE(LEFT(L1340,3),"0")</f>
        <v>1620</v>
      </c>
      <c r="O1340" s="30">
        <f>L1340-K1340+1</f>
        <v>10</v>
      </c>
      <c r="P1340" s="27">
        <v>1</v>
      </c>
      <c r="Q1340" s="27">
        <v>1</v>
      </c>
      <c r="R1340" s="28"/>
      <c r="S1340" s="28"/>
      <c r="T1340" s="35" t="s">
        <v>103</v>
      </c>
      <c r="U1340" s="104">
        <v>51.0167</v>
      </c>
      <c r="V1340" s="124">
        <v>4.4667000000000003</v>
      </c>
      <c r="W1340" s="32">
        <v>0</v>
      </c>
      <c r="X1340" s="33">
        <v>0</v>
      </c>
      <c r="Y1340" s="127">
        <v>0</v>
      </c>
      <c r="Z1340" s="133"/>
      <c r="AA1340" s="35"/>
      <c r="AB1340" s="35"/>
      <c r="AC1340" s="35"/>
      <c r="AD1340" s="35"/>
      <c r="AE1340" s="35"/>
      <c r="AF1340" s="35"/>
      <c r="AG1340" s="35"/>
      <c r="AH1340" s="35"/>
      <c r="AI1340" s="35"/>
      <c r="AJ1340" s="35"/>
      <c r="AK1340" s="35"/>
      <c r="AL1340" s="35"/>
      <c r="AM1340" s="35"/>
      <c r="AN1340" s="127"/>
      <c r="AO1340" s="38"/>
      <c r="AP1340" s="39"/>
      <c r="AQ1340" s="39"/>
      <c r="AR1340" s="39"/>
      <c r="AS1340" s="49"/>
      <c r="AT1340" s="253"/>
      <c r="AU1340" s="253"/>
      <c r="AV1340" s="26"/>
      <c r="AW1340" s="26"/>
      <c r="AX1340" s="253" t="s">
        <v>40</v>
      </c>
      <c r="AY1340" s="26">
        <v>1</v>
      </c>
      <c r="AZ1340" s="197">
        <f>IF(AND(K1340&lt;=1570,L1340&gt;=1540),1,0)</f>
        <v>0</v>
      </c>
      <c r="BA1340" s="197">
        <f>IF(AND(K1340&lt;=1608,L1340&gt;=1571),1,0)</f>
        <v>0</v>
      </c>
      <c r="BB1340" s="197">
        <f>IF(AND(K1340&lt;=1621,L1340&gt;=1609),1,0)</f>
        <v>1</v>
      </c>
      <c r="BC1340" s="197">
        <f>IF(AND(K1340&lt;=1648,L1340&gt;=1622),1,0)</f>
        <v>1</v>
      </c>
      <c r="BD1340" s="197">
        <f>IF(AND(K1340&lt;=1680,L1340&gt;=1649),1,0)</f>
        <v>0</v>
      </c>
      <c r="BE1340" s="189">
        <v>0</v>
      </c>
      <c r="BF1340" s="189">
        <v>0</v>
      </c>
      <c r="BG1340" s="189">
        <v>0</v>
      </c>
      <c r="BH1340" s="189">
        <v>0</v>
      </c>
      <c r="BI1340" s="189">
        <v>0</v>
      </c>
    </row>
    <row r="1341" spans="1:61" customFormat="1" ht="15">
      <c r="A1341" s="99" t="s">
        <v>1349</v>
      </c>
      <c r="B1341" s="111" t="s">
        <v>2567</v>
      </c>
      <c r="C1341" s="243" t="s">
        <v>1350</v>
      </c>
      <c r="D1341" s="243" t="s">
        <v>4162</v>
      </c>
      <c r="E1341" s="247">
        <v>3</v>
      </c>
      <c r="F1341" s="74" t="s">
        <v>74</v>
      </c>
      <c r="G1341" s="26"/>
      <c r="H1341" s="27"/>
      <c r="I1341" s="27"/>
      <c r="J1341" s="29">
        <v>1</v>
      </c>
      <c r="K1341" s="30">
        <v>1626</v>
      </c>
      <c r="L1341" s="30">
        <v>1655</v>
      </c>
      <c r="M1341" s="240" t="str">
        <f>CONCATENATE(LEFT(K1341,3),"0")</f>
        <v>1620</v>
      </c>
      <c r="N1341" s="240" t="str">
        <f>CONCATENATE(LEFT(L1341,3),"0")</f>
        <v>1650</v>
      </c>
      <c r="O1341" s="30">
        <f>L1341-K1341+1</f>
        <v>30</v>
      </c>
      <c r="P1341" s="27">
        <v>0</v>
      </c>
      <c r="Q1341" s="27">
        <v>0</v>
      </c>
      <c r="R1341" s="28"/>
      <c r="S1341" s="28"/>
      <c r="T1341" s="35" t="s">
        <v>103</v>
      </c>
      <c r="U1341" s="104">
        <v>51.0167</v>
      </c>
      <c r="V1341" s="124">
        <v>4.4667000000000003</v>
      </c>
      <c r="W1341" s="32">
        <v>0</v>
      </c>
      <c r="X1341" s="33">
        <v>0</v>
      </c>
      <c r="Y1341" s="127">
        <v>0</v>
      </c>
      <c r="Z1341" s="133"/>
      <c r="AA1341" s="35"/>
      <c r="AB1341" s="35"/>
      <c r="AC1341" s="35"/>
      <c r="AD1341" s="35"/>
      <c r="AE1341" s="35"/>
      <c r="AF1341" s="35"/>
      <c r="AG1341" s="35"/>
      <c r="AH1341" s="35"/>
      <c r="AI1341" s="35"/>
      <c r="AJ1341" s="35"/>
      <c r="AK1341" s="35"/>
      <c r="AL1341" s="35"/>
      <c r="AM1341" s="35"/>
      <c r="AN1341" s="127"/>
      <c r="AO1341" s="38"/>
      <c r="AP1341" s="39"/>
      <c r="AQ1341" s="39"/>
      <c r="AR1341" s="39"/>
      <c r="AS1341" s="49"/>
      <c r="AT1341" s="253"/>
      <c r="AU1341" s="253"/>
      <c r="AV1341" s="26"/>
      <c r="AW1341" s="26"/>
      <c r="AX1341" s="253" t="s">
        <v>40</v>
      </c>
      <c r="AY1341" s="26">
        <v>1</v>
      </c>
      <c r="AZ1341" s="197">
        <f>IF(AND(K1341&lt;=1570,L1341&gt;=1540),1,0)</f>
        <v>0</v>
      </c>
      <c r="BA1341" s="197">
        <f>IF(AND(K1341&lt;=1608,L1341&gt;=1571),1,0)</f>
        <v>0</v>
      </c>
      <c r="BB1341" s="197">
        <f>IF(AND(K1341&lt;=1621,L1341&gt;=1609),1,0)</f>
        <v>0</v>
      </c>
      <c r="BC1341" s="197">
        <f>IF(AND(K1341&lt;=1648,L1341&gt;=1622),1,0)</f>
        <v>1</v>
      </c>
      <c r="BD1341" s="197">
        <f>IF(AND(K1341&lt;=1680,L1341&gt;=1649),1,0)</f>
        <v>1</v>
      </c>
      <c r="BE1341" s="189">
        <v>0</v>
      </c>
      <c r="BF1341" s="189">
        <v>0</v>
      </c>
      <c r="BG1341" s="189">
        <v>0</v>
      </c>
      <c r="BH1341" s="189">
        <v>0</v>
      </c>
      <c r="BI1341" s="189">
        <v>0</v>
      </c>
    </row>
    <row r="1342" spans="1:61" customFormat="1" ht="15">
      <c r="A1342" s="99" t="s">
        <v>1351</v>
      </c>
      <c r="B1342" s="111" t="s">
        <v>2711</v>
      </c>
      <c r="C1342" s="243" t="s">
        <v>1352</v>
      </c>
      <c r="D1342" s="243" t="s">
        <v>4162</v>
      </c>
      <c r="E1342" s="247">
        <v>1</v>
      </c>
      <c r="F1342" s="25" t="s">
        <v>344</v>
      </c>
      <c r="G1342" s="26"/>
      <c r="H1342" s="27"/>
      <c r="I1342" s="27"/>
      <c r="J1342" s="29">
        <v>1</v>
      </c>
      <c r="K1342" s="30">
        <v>1603</v>
      </c>
      <c r="L1342" s="30">
        <v>1609</v>
      </c>
      <c r="M1342" s="240" t="str">
        <f>CONCATENATE(LEFT(K1342,3),"0")</f>
        <v>1600</v>
      </c>
      <c r="N1342" s="240" t="str">
        <f>CONCATENATE(LEFT(L1342,3),"0")</f>
        <v>1600</v>
      </c>
      <c r="O1342" s="30">
        <f>L1342-K1342+1</f>
        <v>7</v>
      </c>
      <c r="P1342" s="27">
        <v>0</v>
      </c>
      <c r="Q1342" s="27">
        <v>0</v>
      </c>
      <c r="R1342" s="28"/>
      <c r="S1342" s="28"/>
      <c r="T1342" s="35" t="s">
        <v>103</v>
      </c>
      <c r="U1342" s="104">
        <v>51.0167</v>
      </c>
      <c r="V1342" s="124">
        <v>4.4667000000000003</v>
      </c>
      <c r="W1342" s="32">
        <v>0</v>
      </c>
      <c r="X1342" s="33">
        <v>0</v>
      </c>
      <c r="Y1342" s="127">
        <v>0</v>
      </c>
      <c r="Z1342" s="133"/>
      <c r="AA1342" s="35"/>
      <c r="AB1342" s="35"/>
      <c r="AC1342" s="35"/>
      <c r="AD1342" s="35"/>
      <c r="AE1342" s="35"/>
      <c r="AF1342" s="35"/>
      <c r="AG1342" s="35"/>
      <c r="AH1342" s="35"/>
      <c r="AI1342" s="35"/>
      <c r="AJ1342" s="35"/>
      <c r="AK1342" s="35"/>
      <c r="AL1342" s="35"/>
      <c r="AM1342" s="35"/>
      <c r="AN1342" s="127"/>
      <c r="AO1342" s="38"/>
      <c r="AP1342" s="39"/>
      <c r="AQ1342" s="39"/>
      <c r="AR1342" s="39"/>
      <c r="AS1342" s="49"/>
      <c r="AT1342" s="253"/>
      <c r="AU1342" s="253"/>
      <c r="AV1342" s="26"/>
      <c r="AW1342" s="26"/>
      <c r="AX1342" s="253" t="s">
        <v>40</v>
      </c>
      <c r="AY1342" s="26">
        <v>1</v>
      </c>
      <c r="AZ1342" s="197">
        <f>IF(AND(K1342&lt;=1570,L1342&gt;=1540),1,0)</f>
        <v>0</v>
      </c>
      <c r="BA1342" s="197">
        <f>IF(AND(K1342&lt;=1608,L1342&gt;=1571),1,0)</f>
        <v>1</v>
      </c>
      <c r="BB1342" s="197">
        <f>IF(AND(K1342&lt;=1621,L1342&gt;=1609),1,0)</f>
        <v>1</v>
      </c>
      <c r="BC1342" s="197">
        <f>IF(AND(K1342&lt;=1648,L1342&gt;=1622),1,0)</f>
        <v>0</v>
      </c>
      <c r="BD1342" s="197">
        <f>IF(AND(K1342&lt;=1680,L1342&gt;=1649),1,0)</f>
        <v>0</v>
      </c>
      <c r="BE1342" s="189">
        <v>0</v>
      </c>
      <c r="BF1342" s="189">
        <v>0</v>
      </c>
      <c r="BG1342" s="189">
        <v>0</v>
      </c>
      <c r="BH1342" s="189">
        <v>0</v>
      </c>
      <c r="BI1342" s="189">
        <v>0</v>
      </c>
    </row>
    <row r="1343" spans="1:61" customFormat="1" ht="15">
      <c r="A1343" s="99" t="s">
        <v>1353</v>
      </c>
      <c r="B1343" s="111" t="s">
        <v>4108</v>
      </c>
      <c r="C1343" s="243" t="s">
        <v>1354</v>
      </c>
      <c r="D1343" s="243" t="s">
        <v>4162</v>
      </c>
      <c r="E1343" s="247">
        <v>1</v>
      </c>
      <c r="F1343" s="25" t="s">
        <v>43</v>
      </c>
      <c r="G1343" s="26"/>
      <c r="H1343" s="27"/>
      <c r="I1343" s="27"/>
      <c r="J1343" s="29">
        <v>1</v>
      </c>
      <c r="K1343" s="30">
        <v>1653</v>
      </c>
      <c r="L1343" s="30">
        <v>1659</v>
      </c>
      <c r="M1343" s="240" t="str">
        <f>CONCATENATE(LEFT(K1343,3),"0")</f>
        <v>1650</v>
      </c>
      <c r="N1343" s="240" t="str">
        <f>CONCATENATE(LEFT(L1343,3),"0")</f>
        <v>1650</v>
      </c>
      <c r="O1343" s="30">
        <f>L1343-K1343+1</f>
        <v>7</v>
      </c>
      <c r="P1343" s="27">
        <v>0</v>
      </c>
      <c r="Q1343" s="27">
        <v>0</v>
      </c>
      <c r="R1343" s="28"/>
      <c r="S1343" s="28"/>
      <c r="T1343" s="35" t="s">
        <v>103</v>
      </c>
      <c r="U1343" s="104">
        <v>51.0167</v>
      </c>
      <c r="V1343" s="124">
        <v>4.4667000000000003</v>
      </c>
      <c r="W1343" s="32">
        <v>0</v>
      </c>
      <c r="X1343" s="33">
        <v>0</v>
      </c>
      <c r="Y1343" s="127">
        <v>0</v>
      </c>
      <c r="Z1343" s="133"/>
      <c r="AA1343" s="35"/>
      <c r="AB1343" s="35"/>
      <c r="AC1343" s="35"/>
      <c r="AD1343" s="35"/>
      <c r="AE1343" s="35"/>
      <c r="AF1343" s="35"/>
      <c r="AG1343" s="35"/>
      <c r="AH1343" s="35"/>
      <c r="AI1343" s="35"/>
      <c r="AJ1343" s="35"/>
      <c r="AK1343" s="35"/>
      <c r="AL1343" s="35"/>
      <c r="AM1343" s="35"/>
      <c r="AN1343" s="127"/>
      <c r="AO1343" s="38"/>
      <c r="AP1343" s="39"/>
      <c r="AQ1343" s="39"/>
      <c r="AR1343" s="39"/>
      <c r="AS1343" s="49"/>
      <c r="AT1343" s="253"/>
      <c r="AU1343" s="253"/>
      <c r="AV1343" s="26"/>
      <c r="AW1343" s="26"/>
      <c r="AX1343" s="253" t="s">
        <v>40</v>
      </c>
      <c r="AY1343" s="26">
        <v>1</v>
      </c>
      <c r="AZ1343" s="197">
        <f>IF(AND(K1343&lt;=1570,L1343&gt;=1540),1,0)</f>
        <v>0</v>
      </c>
      <c r="BA1343" s="197">
        <f>IF(AND(K1343&lt;=1608,L1343&gt;=1571),1,0)</f>
        <v>0</v>
      </c>
      <c r="BB1343" s="197">
        <f>IF(AND(K1343&lt;=1621,L1343&gt;=1609),1,0)</f>
        <v>0</v>
      </c>
      <c r="BC1343" s="197">
        <f>IF(AND(K1343&lt;=1648,L1343&gt;=1622),1,0)</f>
        <v>0</v>
      </c>
      <c r="BD1343" s="197">
        <f>IF(AND(K1343&lt;=1680,L1343&gt;=1649),1,0)</f>
        <v>1</v>
      </c>
      <c r="BE1343" s="189">
        <v>0</v>
      </c>
      <c r="BF1343" s="189">
        <v>0</v>
      </c>
      <c r="BG1343" s="189">
        <v>0</v>
      </c>
      <c r="BH1343" s="189">
        <v>0</v>
      </c>
      <c r="BI1343" s="189">
        <v>0</v>
      </c>
    </row>
    <row r="1344" spans="1:61" customFormat="1" ht="15">
      <c r="A1344" s="99" t="s">
        <v>1355</v>
      </c>
      <c r="B1344" s="111" t="s">
        <v>2583</v>
      </c>
      <c r="C1344" s="243" t="s">
        <v>1356</v>
      </c>
      <c r="D1344" s="243" t="s">
        <v>4162</v>
      </c>
      <c r="E1344" s="247"/>
      <c r="F1344" s="25" t="s">
        <v>43</v>
      </c>
      <c r="G1344" s="26" t="s">
        <v>311</v>
      </c>
      <c r="H1344" s="27"/>
      <c r="I1344" s="27"/>
      <c r="J1344" s="29">
        <v>0</v>
      </c>
      <c r="K1344" s="28">
        <v>1607</v>
      </c>
      <c r="L1344" s="28">
        <v>1609</v>
      </c>
      <c r="M1344" s="240" t="str">
        <f>CONCATENATE(LEFT(K1344,3),"0")</f>
        <v>1600</v>
      </c>
      <c r="N1344" s="240" t="str">
        <f>CONCATENATE(LEFT(L1344,3),"0")</f>
        <v>1600</v>
      </c>
      <c r="O1344" s="30">
        <f>L1344-K1344+1</f>
        <v>3</v>
      </c>
      <c r="P1344" s="27">
        <v>0</v>
      </c>
      <c r="Q1344" s="27">
        <v>0</v>
      </c>
      <c r="R1344" s="28">
        <v>1587</v>
      </c>
      <c r="S1344" s="28" t="s">
        <v>1357</v>
      </c>
      <c r="T1344" s="35" t="s">
        <v>103</v>
      </c>
      <c r="U1344" s="104">
        <v>51.0167</v>
      </c>
      <c r="V1344" s="124">
        <v>4.4667000000000003</v>
      </c>
      <c r="W1344" s="32">
        <v>1</v>
      </c>
      <c r="X1344" s="33">
        <v>1</v>
      </c>
      <c r="Y1344" s="127">
        <v>0</v>
      </c>
      <c r="Z1344" s="133" t="str">
        <f>CONCATENATE(LEFT(AA1344,3),"0")</f>
        <v>1600</v>
      </c>
      <c r="AA1344" s="35">
        <v>1609</v>
      </c>
      <c r="AB1344" s="35">
        <v>1617</v>
      </c>
      <c r="AC1344" s="35" t="s">
        <v>63</v>
      </c>
      <c r="AD1344" s="35"/>
      <c r="AE1344" s="35"/>
      <c r="AF1344" s="35"/>
      <c r="AG1344" s="35"/>
      <c r="AH1344" s="35"/>
      <c r="AI1344" s="35"/>
      <c r="AJ1344" s="35"/>
      <c r="AK1344" s="35"/>
      <c r="AL1344" s="35"/>
      <c r="AM1344" s="35"/>
      <c r="AN1344" s="252" t="str">
        <f>AC1344</f>
        <v>Antwerp</v>
      </c>
      <c r="AO1344" s="38"/>
      <c r="AP1344" s="39"/>
      <c r="AQ1344" s="39"/>
      <c r="AR1344" s="39"/>
      <c r="AS1344" s="49"/>
      <c r="AT1344" s="253"/>
      <c r="AU1344" s="253"/>
      <c r="AV1344" s="26"/>
      <c r="AW1344" s="26"/>
      <c r="AX1344" s="253"/>
      <c r="AY1344" s="26">
        <v>1</v>
      </c>
      <c r="AZ1344" s="197">
        <f>IF(AND(K1344&lt;=1570,L1344&gt;=1540),1,0)</f>
        <v>0</v>
      </c>
      <c r="BA1344" s="197">
        <f>IF(AND(K1344&lt;=1608,L1344&gt;=1571),1,0)</f>
        <v>1</v>
      </c>
      <c r="BB1344" s="197">
        <f>IF(AND(K1344&lt;=1621,L1344&gt;=1609),1,0)</f>
        <v>1</v>
      </c>
      <c r="BC1344" s="197">
        <f>IF(AND(K1344&lt;=1648,L1344&gt;=1622),1,0)</f>
        <v>0</v>
      </c>
      <c r="BD1344" s="197">
        <f>IF(AND(K1344&lt;=1680,L1344&gt;=1649),1,0)</f>
        <v>0</v>
      </c>
      <c r="BE1344" s="189">
        <v>0</v>
      </c>
      <c r="BF1344" s="189">
        <v>0</v>
      </c>
      <c r="BG1344" s="189">
        <v>1</v>
      </c>
      <c r="BH1344" s="189">
        <v>0</v>
      </c>
      <c r="BI1344" s="189">
        <v>0</v>
      </c>
    </row>
    <row r="1345" spans="1:66" customFormat="1" ht="15">
      <c r="A1345" s="99" t="s">
        <v>1358</v>
      </c>
      <c r="B1345" s="111" t="s">
        <v>2583</v>
      </c>
      <c r="C1345" s="243" t="s">
        <v>1359</v>
      </c>
      <c r="D1345" s="243" t="s">
        <v>4162</v>
      </c>
      <c r="E1345" s="247"/>
      <c r="F1345" s="25" t="s">
        <v>43</v>
      </c>
      <c r="G1345" s="26"/>
      <c r="H1345" s="27"/>
      <c r="I1345" s="27"/>
      <c r="J1345" s="29">
        <v>0</v>
      </c>
      <c r="K1345" s="28">
        <v>1617</v>
      </c>
      <c r="L1345" s="28">
        <v>1636</v>
      </c>
      <c r="M1345" s="240" t="str">
        <f>CONCATENATE(LEFT(K1345,3),"0")</f>
        <v>1610</v>
      </c>
      <c r="N1345" s="240" t="str">
        <f>CONCATENATE(LEFT(L1345,3),"0")</f>
        <v>1630</v>
      </c>
      <c r="O1345" s="30">
        <f>L1345-K1345+1</f>
        <v>20</v>
      </c>
      <c r="P1345" s="27">
        <v>1</v>
      </c>
      <c r="Q1345" s="27">
        <v>1</v>
      </c>
      <c r="R1345" s="28">
        <v>1597</v>
      </c>
      <c r="S1345" s="28">
        <v>1636</v>
      </c>
      <c r="T1345" s="35" t="s">
        <v>103</v>
      </c>
      <c r="U1345" s="104">
        <v>51.0167</v>
      </c>
      <c r="V1345" s="124">
        <v>4.4667000000000003</v>
      </c>
      <c r="W1345" s="32">
        <v>0</v>
      </c>
      <c r="X1345" s="33">
        <v>0</v>
      </c>
      <c r="Y1345" s="127">
        <v>0</v>
      </c>
      <c r="Z1345" s="133"/>
      <c r="AA1345" s="35"/>
      <c r="AB1345" s="35"/>
      <c r="AC1345" s="35"/>
      <c r="AD1345" s="35"/>
      <c r="AE1345" s="35"/>
      <c r="AF1345" s="35"/>
      <c r="AG1345" s="35"/>
      <c r="AH1345" s="35"/>
      <c r="AI1345" s="35"/>
      <c r="AJ1345" s="35"/>
      <c r="AK1345" s="35"/>
      <c r="AL1345" s="35"/>
      <c r="AM1345" s="35"/>
      <c r="AN1345" s="127"/>
      <c r="AO1345" s="38"/>
      <c r="AP1345" s="39"/>
      <c r="AQ1345" s="39"/>
      <c r="AR1345" s="39"/>
      <c r="AS1345" s="49"/>
      <c r="AT1345" s="253"/>
      <c r="AU1345" s="253"/>
      <c r="AV1345" s="26"/>
      <c r="AW1345" s="26"/>
      <c r="AX1345" s="253"/>
      <c r="AY1345" s="26">
        <v>1</v>
      </c>
      <c r="AZ1345" s="197">
        <f>IF(AND(K1345&lt;=1570,L1345&gt;=1540),1,0)</f>
        <v>0</v>
      </c>
      <c r="BA1345" s="197">
        <f>IF(AND(K1345&lt;=1608,L1345&gt;=1571),1,0)</f>
        <v>0</v>
      </c>
      <c r="BB1345" s="197">
        <f>IF(AND(K1345&lt;=1621,L1345&gt;=1609),1,0)</f>
        <v>1</v>
      </c>
      <c r="BC1345" s="197">
        <f>IF(AND(K1345&lt;=1648,L1345&gt;=1622),1,0)</f>
        <v>1</v>
      </c>
      <c r="BD1345" s="197">
        <f>IF(AND(K1345&lt;=1680,L1345&gt;=1649),1,0)</f>
        <v>0</v>
      </c>
      <c r="BE1345" s="189">
        <v>0</v>
      </c>
      <c r="BF1345" s="189">
        <v>0</v>
      </c>
      <c r="BG1345" s="189">
        <v>0</v>
      </c>
      <c r="BH1345" s="189">
        <v>0</v>
      </c>
      <c r="BI1345" s="189">
        <v>0</v>
      </c>
    </row>
    <row r="1346" spans="1:66" customFormat="1" ht="15">
      <c r="A1346" s="99" t="s">
        <v>1360</v>
      </c>
      <c r="B1346" s="111" t="s">
        <v>2583</v>
      </c>
      <c r="C1346" s="243" t="s">
        <v>1361</v>
      </c>
      <c r="D1346" s="243" t="s">
        <v>4162</v>
      </c>
      <c r="E1346" s="247"/>
      <c r="F1346" s="25" t="s">
        <v>43</v>
      </c>
      <c r="G1346" s="26"/>
      <c r="H1346" s="27"/>
      <c r="I1346" s="27"/>
      <c r="J1346" s="29">
        <v>0</v>
      </c>
      <c r="K1346" s="190">
        <f>L1346-18</f>
        <v>1597</v>
      </c>
      <c r="L1346" s="27">
        <v>1615</v>
      </c>
      <c r="M1346" s="240" t="str">
        <f>CONCATENATE(LEFT(K1346,3),"0")</f>
        <v>1590</v>
      </c>
      <c r="N1346" s="240" t="str">
        <f>CONCATENATE(LEFT(L1346,3),"0")</f>
        <v>1610</v>
      </c>
      <c r="O1346" s="30">
        <f>L1346-K1346+1</f>
        <v>19</v>
      </c>
      <c r="P1346" s="27">
        <v>0</v>
      </c>
      <c r="Q1346" s="27">
        <v>0</v>
      </c>
      <c r="R1346" s="28"/>
      <c r="S1346" s="28"/>
      <c r="T1346" s="35" t="s">
        <v>103</v>
      </c>
      <c r="U1346" s="104">
        <v>51.0167</v>
      </c>
      <c r="V1346" s="124">
        <v>4.4667000000000003</v>
      </c>
      <c r="W1346" s="32">
        <v>1</v>
      </c>
      <c r="X1346" s="33">
        <v>1</v>
      </c>
      <c r="Y1346" s="127">
        <v>0</v>
      </c>
      <c r="Z1346" s="133" t="str">
        <f>CONCATENATE(LEFT(AA1346,3),"0")</f>
        <v>1610</v>
      </c>
      <c r="AA1346" s="35">
        <v>1615</v>
      </c>
      <c r="AB1346" s="35"/>
      <c r="AC1346" s="35" t="s">
        <v>102</v>
      </c>
      <c r="AD1346" s="35"/>
      <c r="AE1346" s="35"/>
      <c r="AF1346" s="35"/>
      <c r="AG1346" s="35"/>
      <c r="AH1346" s="35"/>
      <c r="AI1346" s="35"/>
      <c r="AJ1346" s="35"/>
      <c r="AK1346" s="35"/>
      <c r="AL1346" s="35"/>
      <c r="AM1346" s="35"/>
      <c r="AN1346" s="252" t="str">
        <f>AC1346</f>
        <v>Rome</v>
      </c>
      <c r="AO1346" s="38"/>
      <c r="AP1346" s="39"/>
      <c r="AQ1346" s="39"/>
      <c r="AR1346" s="39"/>
      <c r="AS1346" s="49"/>
      <c r="AT1346" s="253"/>
      <c r="AU1346" s="253"/>
      <c r="AV1346" s="26"/>
      <c r="AW1346" s="26"/>
      <c r="AX1346" s="253"/>
      <c r="AY1346" s="26">
        <v>1</v>
      </c>
      <c r="AZ1346" s="197">
        <f>IF(AND(K1346&lt;=1570,L1346&gt;=1540),1,0)</f>
        <v>0</v>
      </c>
      <c r="BA1346" s="197">
        <f>IF(AND(K1346&lt;=1608,L1346&gt;=1571),1,0)</f>
        <v>1</v>
      </c>
      <c r="BB1346" s="197">
        <f>IF(AND(K1346&lt;=1621,L1346&gt;=1609),1,0)</f>
        <v>1</v>
      </c>
      <c r="BC1346" s="197">
        <f>IF(AND(K1346&lt;=1648,L1346&gt;=1622),1,0)</f>
        <v>0</v>
      </c>
      <c r="BD1346" s="197">
        <f>IF(AND(K1346&lt;=1680,L1346&gt;=1649),1,0)</f>
        <v>0</v>
      </c>
      <c r="BE1346" s="189">
        <v>0</v>
      </c>
      <c r="BF1346" s="189">
        <v>0</v>
      </c>
      <c r="BG1346" s="189">
        <v>1</v>
      </c>
      <c r="BH1346" s="189">
        <v>0</v>
      </c>
      <c r="BI1346" s="189">
        <v>0</v>
      </c>
    </row>
    <row r="1347" spans="1:66" customFormat="1" ht="15">
      <c r="A1347" s="99" t="s">
        <v>1362</v>
      </c>
      <c r="B1347" s="111" t="s">
        <v>4109</v>
      </c>
      <c r="C1347" s="243" t="s">
        <v>1363</v>
      </c>
      <c r="D1347" s="243" t="s">
        <v>4162</v>
      </c>
      <c r="E1347" s="247"/>
      <c r="F1347" s="25" t="s">
        <v>43</v>
      </c>
      <c r="G1347" s="26"/>
      <c r="H1347" s="27"/>
      <c r="I1347" s="27"/>
      <c r="J1347" s="29">
        <v>0</v>
      </c>
      <c r="K1347" s="190">
        <f>L1347-18</f>
        <v>1548</v>
      </c>
      <c r="L1347" s="28">
        <v>1566</v>
      </c>
      <c r="M1347" s="240" t="str">
        <f>CONCATENATE(LEFT(K1347,3),"0")</f>
        <v>1540</v>
      </c>
      <c r="N1347" s="240" t="str">
        <f>CONCATENATE(LEFT(L1347,3),"0")</f>
        <v>1560</v>
      </c>
      <c r="O1347" s="30">
        <f>L1347-K1347+1</f>
        <v>19</v>
      </c>
      <c r="P1347" s="27">
        <v>0</v>
      </c>
      <c r="Q1347" s="27">
        <v>0</v>
      </c>
      <c r="R1347" s="28"/>
      <c r="S1347" s="28"/>
      <c r="T1347" s="35" t="s">
        <v>103</v>
      </c>
      <c r="U1347" s="104">
        <v>51.0167</v>
      </c>
      <c r="V1347" s="124">
        <v>4.4667000000000003</v>
      </c>
      <c r="W1347" s="32">
        <v>0</v>
      </c>
      <c r="X1347" s="33">
        <v>1</v>
      </c>
      <c r="Y1347" s="127">
        <v>0</v>
      </c>
      <c r="Z1347" s="133" t="str">
        <f>CONCATENATE(LEFT(AA1347,3),"0")</f>
        <v>1560</v>
      </c>
      <c r="AA1347" s="35">
        <v>1566</v>
      </c>
      <c r="AB1347" s="35"/>
      <c r="AC1347" s="35" t="s">
        <v>63</v>
      </c>
      <c r="AD1347" s="35"/>
      <c r="AE1347" s="35"/>
      <c r="AF1347" s="35"/>
      <c r="AG1347" s="35"/>
      <c r="AH1347" s="35"/>
      <c r="AI1347" s="35"/>
      <c r="AJ1347" s="35"/>
      <c r="AK1347" s="35"/>
      <c r="AL1347" s="35"/>
      <c r="AM1347" s="35"/>
      <c r="AN1347" s="252" t="str">
        <f>AC1347</f>
        <v>Antwerp</v>
      </c>
      <c r="AO1347" s="38"/>
      <c r="AP1347" s="39"/>
      <c r="AQ1347" s="39"/>
      <c r="AR1347" s="39"/>
      <c r="AS1347" s="49"/>
      <c r="AT1347" s="253"/>
      <c r="AU1347" s="253"/>
      <c r="AV1347" s="26"/>
      <c r="AW1347" s="26"/>
      <c r="AX1347" s="253"/>
      <c r="AY1347" s="26">
        <v>1</v>
      </c>
      <c r="AZ1347" s="197">
        <f>IF(AND(K1347&lt;=1570,L1347&gt;=1540),1,0)</f>
        <v>1</v>
      </c>
      <c r="BA1347" s="197">
        <f>IF(AND(K1347&lt;=1608,L1347&gt;=1571),1,0)</f>
        <v>0</v>
      </c>
      <c r="BB1347" s="197">
        <f>IF(AND(K1347&lt;=1621,L1347&gt;=1609),1,0)</f>
        <v>0</v>
      </c>
      <c r="BC1347" s="197">
        <f>IF(AND(K1347&lt;=1648,L1347&gt;=1622),1,0)</f>
        <v>0</v>
      </c>
      <c r="BD1347" s="197">
        <f>IF(AND(K1347&lt;=1680,L1347&gt;=1649),1,0)</f>
        <v>0</v>
      </c>
      <c r="BE1347" s="189">
        <v>1</v>
      </c>
      <c r="BF1347" s="189">
        <v>0</v>
      </c>
      <c r="BG1347" s="189">
        <v>0</v>
      </c>
      <c r="BH1347" s="189">
        <v>0</v>
      </c>
      <c r="BI1347" s="189">
        <v>0</v>
      </c>
    </row>
    <row r="1348" spans="1:66" customFormat="1" ht="15">
      <c r="A1348" s="99" t="s">
        <v>1364</v>
      </c>
      <c r="B1348" s="111" t="s">
        <v>4110</v>
      </c>
      <c r="C1348" s="243" t="s">
        <v>1365</v>
      </c>
      <c r="D1348" s="243" t="s">
        <v>4162</v>
      </c>
      <c r="E1348" s="247"/>
      <c r="F1348" s="74" t="s">
        <v>74</v>
      </c>
      <c r="G1348" s="26"/>
      <c r="H1348" s="27"/>
      <c r="I1348" s="27"/>
      <c r="J1348" s="29">
        <v>0</v>
      </c>
      <c r="K1348" s="28">
        <v>1560</v>
      </c>
      <c r="L1348" s="28">
        <v>1564</v>
      </c>
      <c r="M1348" s="240" t="str">
        <f>CONCATENATE(LEFT(K1348,3),"0")</f>
        <v>1560</v>
      </c>
      <c r="N1348" s="240" t="str">
        <f>CONCATENATE(LEFT(L1348,3),"0")</f>
        <v>1560</v>
      </c>
      <c r="O1348" s="30">
        <f>L1348-K1348+1</f>
        <v>5</v>
      </c>
      <c r="P1348" s="27">
        <v>0</v>
      </c>
      <c r="Q1348" s="27">
        <v>0</v>
      </c>
      <c r="R1348" s="28"/>
      <c r="S1348" s="28">
        <v>1564</v>
      </c>
      <c r="T1348" s="35" t="s">
        <v>103</v>
      </c>
      <c r="U1348" s="104">
        <v>51.0167</v>
      </c>
      <c r="V1348" s="124">
        <v>4.4667000000000003</v>
      </c>
      <c r="W1348" s="32">
        <v>0</v>
      </c>
      <c r="X1348" s="33">
        <v>0</v>
      </c>
      <c r="Y1348" s="127">
        <v>0</v>
      </c>
      <c r="Z1348" s="133"/>
      <c r="AA1348" s="35"/>
      <c r="AB1348" s="35"/>
      <c r="AC1348" s="35"/>
      <c r="AD1348" s="35"/>
      <c r="AE1348" s="35"/>
      <c r="AF1348" s="35"/>
      <c r="AG1348" s="35"/>
      <c r="AH1348" s="35"/>
      <c r="AI1348" s="35"/>
      <c r="AJ1348" s="35"/>
      <c r="AK1348" s="35"/>
      <c r="AL1348" s="35"/>
      <c r="AM1348" s="35"/>
      <c r="AN1348" s="127"/>
      <c r="AO1348" s="38"/>
      <c r="AP1348" s="39"/>
      <c r="AQ1348" s="39"/>
      <c r="AR1348" s="39"/>
      <c r="AS1348" s="49"/>
      <c r="AT1348" s="253"/>
      <c r="AU1348" s="253"/>
      <c r="AV1348" s="26"/>
      <c r="AW1348" s="26"/>
      <c r="AX1348" s="253" t="s">
        <v>1366</v>
      </c>
      <c r="AY1348" s="26">
        <v>1</v>
      </c>
      <c r="AZ1348" s="197">
        <f>IF(AND(K1348&lt;=1570,L1348&gt;=1540),1,0)</f>
        <v>1</v>
      </c>
      <c r="BA1348" s="197">
        <f>IF(AND(K1348&lt;=1608,L1348&gt;=1571),1,0)</f>
        <v>0</v>
      </c>
      <c r="BB1348" s="197">
        <f>IF(AND(K1348&lt;=1621,L1348&gt;=1609),1,0)</f>
        <v>0</v>
      </c>
      <c r="BC1348" s="197">
        <f>IF(AND(K1348&lt;=1648,L1348&gt;=1622),1,0)</f>
        <v>0</v>
      </c>
      <c r="BD1348" s="197">
        <f>IF(AND(K1348&lt;=1680,L1348&gt;=1649),1,0)</f>
        <v>0</v>
      </c>
      <c r="BE1348" s="189">
        <v>0</v>
      </c>
      <c r="BF1348" s="189">
        <v>0</v>
      </c>
      <c r="BG1348" s="189">
        <v>0</v>
      </c>
      <c r="BH1348" s="189">
        <v>0</v>
      </c>
      <c r="BI1348" s="189">
        <v>0</v>
      </c>
    </row>
    <row r="1349" spans="1:66" customFormat="1" ht="15">
      <c r="A1349" s="99" t="s">
        <v>1367</v>
      </c>
      <c r="B1349" s="111" t="s">
        <v>4111</v>
      </c>
      <c r="C1349" s="243" t="s">
        <v>1368</v>
      </c>
      <c r="D1349" s="243" t="s">
        <v>4162</v>
      </c>
      <c r="E1349" s="247">
        <v>1</v>
      </c>
      <c r="F1349" s="74" t="s">
        <v>74</v>
      </c>
      <c r="G1349" s="26"/>
      <c r="H1349" s="27"/>
      <c r="I1349" s="27"/>
      <c r="J1349" s="29">
        <v>1</v>
      </c>
      <c r="K1349" s="30">
        <v>1624</v>
      </c>
      <c r="L1349" s="30">
        <v>1630</v>
      </c>
      <c r="M1349" s="240" t="str">
        <f>CONCATENATE(LEFT(K1349,3),"0")</f>
        <v>1620</v>
      </c>
      <c r="N1349" s="240" t="str">
        <f>CONCATENATE(LEFT(L1349,3),"0")</f>
        <v>1630</v>
      </c>
      <c r="O1349" s="30">
        <f>L1349-K1349+1</f>
        <v>7</v>
      </c>
      <c r="P1349" s="27">
        <v>0</v>
      </c>
      <c r="Q1349" s="27">
        <v>0</v>
      </c>
      <c r="R1349" s="28"/>
      <c r="S1349" s="28"/>
      <c r="T1349" s="35" t="s">
        <v>103</v>
      </c>
      <c r="U1349" s="104">
        <v>51.0167</v>
      </c>
      <c r="V1349" s="124">
        <v>4.4667000000000003</v>
      </c>
      <c r="W1349" s="32">
        <v>0</v>
      </c>
      <c r="X1349" s="33">
        <v>0</v>
      </c>
      <c r="Y1349" s="127">
        <v>0</v>
      </c>
      <c r="Z1349" s="133"/>
      <c r="AA1349" s="35"/>
      <c r="AB1349" s="35"/>
      <c r="AC1349" s="35"/>
      <c r="AD1349" s="35"/>
      <c r="AE1349" s="35"/>
      <c r="AF1349" s="35"/>
      <c r="AG1349" s="35"/>
      <c r="AH1349" s="35"/>
      <c r="AI1349" s="35"/>
      <c r="AJ1349" s="35"/>
      <c r="AK1349" s="35"/>
      <c r="AL1349" s="35"/>
      <c r="AM1349" s="35"/>
      <c r="AN1349" s="127"/>
      <c r="AO1349" s="38"/>
      <c r="AP1349" s="39"/>
      <c r="AQ1349" s="39"/>
      <c r="AR1349" s="39"/>
      <c r="AS1349" s="49"/>
      <c r="AT1349" s="253"/>
      <c r="AU1349" s="253"/>
      <c r="AV1349" s="26"/>
      <c r="AW1349" s="26"/>
      <c r="AX1349" s="253" t="s">
        <v>40</v>
      </c>
      <c r="AY1349" s="26">
        <v>1</v>
      </c>
      <c r="AZ1349" s="197">
        <f>IF(AND(K1349&lt;=1570,L1349&gt;=1540),1,0)</f>
        <v>0</v>
      </c>
      <c r="BA1349" s="197">
        <f>IF(AND(K1349&lt;=1608,L1349&gt;=1571),1,0)</f>
        <v>0</v>
      </c>
      <c r="BB1349" s="197">
        <f>IF(AND(K1349&lt;=1621,L1349&gt;=1609),1,0)</f>
        <v>0</v>
      </c>
      <c r="BC1349" s="197">
        <f>IF(AND(K1349&lt;=1648,L1349&gt;=1622),1,0)</f>
        <v>1</v>
      </c>
      <c r="BD1349" s="197">
        <f>IF(AND(K1349&lt;=1680,L1349&gt;=1649),1,0)</f>
        <v>0</v>
      </c>
      <c r="BE1349" s="189">
        <v>0</v>
      </c>
      <c r="BF1349" s="189">
        <v>0</v>
      </c>
      <c r="BG1349" s="189">
        <v>0</v>
      </c>
      <c r="BH1349" s="189">
        <v>0</v>
      </c>
      <c r="BI1349" s="189">
        <v>0</v>
      </c>
    </row>
    <row r="1350" spans="1:66" customFormat="1" ht="15">
      <c r="A1350" s="99" t="s">
        <v>1369</v>
      </c>
      <c r="B1350" s="111" t="s">
        <v>4112</v>
      </c>
      <c r="C1350" s="243" t="s">
        <v>1370</v>
      </c>
      <c r="D1350" s="243" t="s">
        <v>4162</v>
      </c>
      <c r="E1350" s="247">
        <v>1</v>
      </c>
      <c r="F1350" s="25" t="s">
        <v>43</v>
      </c>
      <c r="G1350" s="26"/>
      <c r="H1350" s="27"/>
      <c r="I1350" s="27"/>
      <c r="J1350" s="29">
        <v>1</v>
      </c>
      <c r="K1350" s="30">
        <v>1556</v>
      </c>
      <c r="L1350" s="30">
        <v>1562</v>
      </c>
      <c r="M1350" s="240" t="str">
        <f>CONCATENATE(LEFT(K1350,3),"0")</f>
        <v>1550</v>
      </c>
      <c r="N1350" s="240" t="str">
        <f>CONCATENATE(LEFT(L1350,3),"0")</f>
        <v>1560</v>
      </c>
      <c r="O1350" s="30">
        <f>L1350-K1350+1</f>
        <v>7</v>
      </c>
      <c r="P1350" s="27">
        <v>0</v>
      </c>
      <c r="Q1350" s="27">
        <v>0</v>
      </c>
      <c r="R1350" s="28"/>
      <c r="S1350" s="28"/>
      <c r="T1350" s="35" t="s">
        <v>103</v>
      </c>
      <c r="U1350" s="104">
        <v>51.0167</v>
      </c>
      <c r="V1350" s="124">
        <v>4.4667000000000003</v>
      </c>
      <c r="W1350" s="32">
        <v>0</v>
      </c>
      <c r="X1350" s="33">
        <v>0</v>
      </c>
      <c r="Y1350" s="127">
        <v>0</v>
      </c>
      <c r="Z1350" s="133"/>
      <c r="AA1350" s="35"/>
      <c r="AB1350" s="35"/>
      <c r="AC1350" s="35"/>
      <c r="AD1350" s="35"/>
      <c r="AE1350" s="35"/>
      <c r="AF1350" s="35"/>
      <c r="AG1350" s="35"/>
      <c r="AH1350" s="35"/>
      <c r="AI1350" s="35"/>
      <c r="AJ1350" s="35"/>
      <c r="AK1350" s="35"/>
      <c r="AL1350" s="35"/>
      <c r="AM1350" s="35"/>
      <c r="AN1350" s="127"/>
      <c r="AO1350" s="38"/>
      <c r="AP1350" s="39"/>
      <c r="AQ1350" s="39"/>
      <c r="AR1350" s="39"/>
      <c r="AS1350" s="49"/>
      <c r="AT1350" s="253"/>
      <c r="AU1350" s="253"/>
      <c r="AV1350" s="26"/>
      <c r="AW1350" s="26"/>
      <c r="AX1350" s="253" t="s">
        <v>40</v>
      </c>
      <c r="AY1350" s="26">
        <v>1</v>
      </c>
      <c r="AZ1350" s="197">
        <f>IF(AND(K1350&lt;=1570,L1350&gt;=1540),1,0)</f>
        <v>1</v>
      </c>
      <c r="BA1350" s="197">
        <f>IF(AND(K1350&lt;=1608,L1350&gt;=1571),1,0)</f>
        <v>0</v>
      </c>
      <c r="BB1350" s="197">
        <f>IF(AND(K1350&lt;=1621,L1350&gt;=1609),1,0)</f>
        <v>0</v>
      </c>
      <c r="BC1350" s="197">
        <f>IF(AND(K1350&lt;=1648,L1350&gt;=1622),1,0)</f>
        <v>0</v>
      </c>
      <c r="BD1350" s="197">
        <f>IF(AND(K1350&lt;=1680,L1350&gt;=1649),1,0)</f>
        <v>0</v>
      </c>
      <c r="BE1350" s="189">
        <v>0</v>
      </c>
      <c r="BF1350" s="189">
        <v>0</v>
      </c>
      <c r="BG1350" s="189">
        <v>0</v>
      </c>
      <c r="BH1350" s="189">
        <v>0</v>
      </c>
      <c r="BI1350" s="189">
        <v>0</v>
      </c>
    </row>
    <row r="1351" spans="1:66" customFormat="1" ht="15">
      <c r="A1351" s="99" t="s">
        <v>1371</v>
      </c>
      <c r="B1351" s="111" t="s">
        <v>4112</v>
      </c>
      <c r="C1351" s="243" t="s">
        <v>1372</v>
      </c>
      <c r="D1351" s="243" t="s">
        <v>4162</v>
      </c>
      <c r="E1351" s="247">
        <v>1</v>
      </c>
      <c r="F1351" s="25" t="s">
        <v>43</v>
      </c>
      <c r="G1351" s="26"/>
      <c r="H1351" s="27"/>
      <c r="I1351" s="27"/>
      <c r="J1351" s="29">
        <v>1</v>
      </c>
      <c r="K1351" s="30">
        <v>1557</v>
      </c>
      <c r="L1351" s="30">
        <v>1563</v>
      </c>
      <c r="M1351" s="240" t="str">
        <f>CONCATENATE(LEFT(K1351,3),"0")</f>
        <v>1550</v>
      </c>
      <c r="N1351" s="240" t="str">
        <f>CONCATENATE(LEFT(L1351,3),"0")</f>
        <v>1560</v>
      </c>
      <c r="O1351" s="30">
        <f>L1351-K1351+1</f>
        <v>7</v>
      </c>
      <c r="P1351" s="27">
        <v>0</v>
      </c>
      <c r="Q1351" s="27">
        <v>0</v>
      </c>
      <c r="R1351" s="28"/>
      <c r="S1351" s="28"/>
      <c r="T1351" s="35" t="s">
        <v>103</v>
      </c>
      <c r="U1351" s="104">
        <v>51.0167</v>
      </c>
      <c r="V1351" s="124">
        <v>4.4667000000000003</v>
      </c>
      <c r="W1351" s="32">
        <v>0</v>
      </c>
      <c r="X1351" s="33">
        <v>0</v>
      </c>
      <c r="Y1351" s="127">
        <v>0</v>
      </c>
      <c r="Z1351" s="133"/>
      <c r="AA1351" s="35"/>
      <c r="AB1351" s="35"/>
      <c r="AC1351" s="35"/>
      <c r="AD1351" s="35"/>
      <c r="AE1351" s="35"/>
      <c r="AF1351" s="35"/>
      <c r="AG1351" s="35"/>
      <c r="AH1351" s="35"/>
      <c r="AI1351" s="35"/>
      <c r="AJ1351" s="35"/>
      <c r="AK1351" s="35"/>
      <c r="AL1351" s="35"/>
      <c r="AM1351" s="35"/>
      <c r="AN1351" s="127"/>
      <c r="AO1351" s="38"/>
      <c r="AP1351" s="39"/>
      <c r="AQ1351" s="39"/>
      <c r="AR1351" s="39"/>
      <c r="AS1351" s="49"/>
      <c r="AT1351" s="253"/>
      <c r="AU1351" s="253"/>
      <c r="AV1351" s="26"/>
      <c r="AW1351" s="26"/>
      <c r="AX1351" s="253" t="s">
        <v>40</v>
      </c>
      <c r="AY1351" s="26">
        <v>1</v>
      </c>
      <c r="AZ1351" s="197">
        <f>IF(AND(K1351&lt;=1570,L1351&gt;=1540),1,0)</f>
        <v>1</v>
      </c>
      <c r="BA1351" s="197">
        <f>IF(AND(K1351&lt;=1608,L1351&gt;=1571),1,0)</f>
        <v>0</v>
      </c>
      <c r="BB1351" s="197">
        <f>IF(AND(K1351&lt;=1621,L1351&gt;=1609),1,0)</f>
        <v>0</v>
      </c>
      <c r="BC1351" s="197">
        <f>IF(AND(K1351&lt;=1648,L1351&gt;=1622),1,0)</f>
        <v>0</v>
      </c>
      <c r="BD1351" s="197">
        <f>IF(AND(K1351&lt;=1680,L1351&gt;=1649),1,0)</f>
        <v>0</v>
      </c>
      <c r="BE1351" s="189">
        <v>0</v>
      </c>
      <c r="BF1351" s="189">
        <v>0</v>
      </c>
      <c r="BG1351" s="189">
        <v>0</v>
      </c>
      <c r="BH1351" s="189">
        <v>0</v>
      </c>
      <c r="BI1351" s="189">
        <v>0</v>
      </c>
    </row>
    <row r="1352" spans="1:66" customFormat="1" ht="15">
      <c r="A1352" s="99" t="s">
        <v>1373</v>
      </c>
      <c r="B1352" s="111" t="s">
        <v>4113</v>
      </c>
      <c r="C1352" s="243" t="s">
        <v>1374</v>
      </c>
      <c r="D1352" s="243" t="s">
        <v>4162</v>
      </c>
      <c r="E1352" s="247">
        <v>1</v>
      </c>
      <c r="F1352" s="25" t="s">
        <v>223</v>
      </c>
      <c r="G1352" s="26"/>
      <c r="H1352" s="27"/>
      <c r="I1352" s="27"/>
      <c r="J1352" s="29">
        <v>1</v>
      </c>
      <c r="K1352" s="30">
        <v>1670</v>
      </c>
      <c r="L1352" s="30">
        <v>1676</v>
      </c>
      <c r="M1352" s="240" t="str">
        <f>CONCATENATE(LEFT(K1352,3),"0")</f>
        <v>1670</v>
      </c>
      <c r="N1352" s="240" t="str">
        <f>CONCATENATE(LEFT(L1352,3),"0")</f>
        <v>1670</v>
      </c>
      <c r="O1352" s="30">
        <f>L1352-K1352+1</f>
        <v>7</v>
      </c>
      <c r="P1352" s="27">
        <v>0</v>
      </c>
      <c r="Q1352" s="27">
        <v>0</v>
      </c>
      <c r="R1352" s="28"/>
      <c r="S1352" s="28"/>
      <c r="T1352" s="35" t="s">
        <v>103</v>
      </c>
      <c r="U1352" s="104">
        <v>51.0167</v>
      </c>
      <c r="V1352" s="124">
        <v>4.4667000000000003</v>
      </c>
      <c r="W1352" s="32">
        <v>0</v>
      </c>
      <c r="X1352" s="33">
        <v>0</v>
      </c>
      <c r="Y1352" s="127">
        <v>0</v>
      </c>
      <c r="Z1352" s="133"/>
      <c r="AA1352" s="35"/>
      <c r="AB1352" s="35"/>
      <c r="AC1352" s="35"/>
      <c r="AD1352" s="35"/>
      <c r="AE1352" s="35"/>
      <c r="AF1352" s="35"/>
      <c r="AG1352" s="35"/>
      <c r="AH1352" s="35"/>
      <c r="AI1352" s="35"/>
      <c r="AJ1352" s="35"/>
      <c r="AK1352" s="35"/>
      <c r="AL1352" s="35"/>
      <c r="AM1352" s="35"/>
      <c r="AN1352" s="127"/>
      <c r="AO1352" s="38"/>
      <c r="AP1352" s="39"/>
      <c r="AQ1352" s="39"/>
      <c r="AR1352" s="39"/>
      <c r="AS1352" s="49"/>
      <c r="AT1352" s="253"/>
      <c r="AU1352" s="253"/>
      <c r="AV1352" s="26"/>
      <c r="AW1352" s="26"/>
      <c r="AX1352" s="253" t="s">
        <v>40</v>
      </c>
      <c r="AY1352" s="26">
        <v>1</v>
      </c>
      <c r="AZ1352" s="197">
        <f>IF(AND(K1352&lt;=1570,L1352&gt;=1540),1,0)</f>
        <v>0</v>
      </c>
      <c r="BA1352" s="197">
        <f>IF(AND(K1352&lt;=1608,L1352&gt;=1571),1,0)</f>
        <v>0</v>
      </c>
      <c r="BB1352" s="197">
        <f>IF(AND(K1352&lt;=1621,L1352&gt;=1609),1,0)</f>
        <v>0</v>
      </c>
      <c r="BC1352" s="197">
        <f>IF(AND(K1352&lt;=1648,L1352&gt;=1622),1,0)</f>
        <v>0</v>
      </c>
      <c r="BD1352" s="197">
        <f>IF(AND(K1352&lt;=1680,L1352&gt;=1649),1,0)</f>
        <v>1</v>
      </c>
      <c r="BE1352" s="189">
        <v>0</v>
      </c>
      <c r="BF1352" s="189">
        <v>0</v>
      </c>
      <c r="BG1352" s="189">
        <v>0</v>
      </c>
      <c r="BH1352" s="189">
        <v>0</v>
      </c>
      <c r="BI1352" s="189">
        <v>0</v>
      </c>
    </row>
    <row r="1353" spans="1:66" customFormat="1" ht="15">
      <c r="A1353" s="99" t="s">
        <v>1375</v>
      </c>
      <c r="B1353" s="111" t="s">
        <v>2249</v>
      </c>
      <c r="C1353" s="243" t="s">
        <v>1376</v>
      </c>
      <c r="D1353" s="243" t="s">
        <v>4162</v>
      </c>
      <c r="E1353" s="247">
        <v>1</v>
      </c>
      <c r="F1353" s="25" t="s">
        <v>43</v>
      </c>
      <c r="G1353" s="26"/>
      <c r="H1353" s="27"/>
      <c r="I1353" s="27"/>
      <c r="J1353" s="29">
        <v>1</v>
      </c>
      <c r="K1353" s="84">
        <v>1619</v>
      </c>
      <c r="L1353" s="30">
        <v>1633</v>
      </c>
      <c r="M1353" s="240" t="str">
        <f>CONCATENATE(LEFT(K1353,3),"0")</f>
        <v>1610</v>
      </c>
      <c r="N1353" s="240" t="str">
        <f>CONCATENATE(LEFT(L1353,3),"0")</f>
        <v>1630</v>
      </c>
      <c r="O1353" s="30">
        <f>L1353-K1353+1</f>
        <v>15</v>
      </c>
      <c r="P1353" s="27">
        <v>1</v>
      </c>
      <c r="Q1353" s="27">
        <v>1</v>
      </c>
      <c r="R1353" s="28"/>
      <c r="S1353" s="28"/>
      <c r="T1353" s="35" t="s">
        <v>103</v>
      </c>
      <c r="U1353" s="104">
        <v>51.0167</v>
      </c>
      <c r="V1353" s="124">
        <v>4.4667000000000003</v>
      </c>
      <c r="W1353" s="32">
        <v>0</v>
      </c>
      <c r="X1353" s="33">
        <v>0</v>
      </c>
      <c r="Y1353" s="127">
        <v>0</v>
      </c>
      <c r="Z1353" s="133"/>
      <c r="AA1353" s="35"/>
      <c r="AB1353" s="35"/>
      <c r="AC1353" s="35"/>
      <c r="AD1353" s="35"/>
      <c r="AE1353" s="35"/>
      <c r="AF1353" s="35"/>
      <c r="AG1353" s="35"/>
      <c r="AH1353" s="35"/>
      <c r="AI1353" s="35"/>
      <c r="AJ1353" s="35"/>
      <c r="AK1353" s="35"/>
      <c r="AL1353" s="35"/>
      <c r="AM1353" s="35"/>
      <c r="AN1353" s="127"/>
      <c r="AO1353" s="38"/>
      <c r="AP1353" s="39"/>
      <c r="AQ1353" s="39"/>
      <c r="AR1353" s="39"/>
      <c r="AS1353" s="49"/>
      <c r="AT1353" s="253"/>
      <c r="AU1353" s="253"/>
      <c r="AV1353" s="26"/>
      <c r="AW1353" s="26"/>
      <c r="AX1353" s="253" t="s">
        <v>40</v>
      </c>
      <c r="AY1353" s="26">
        <v>1</v>
      </c>
      <c r="AZ1353" s="197">
        <f>IF(AND(K1353&lt;=1570,L1353&gt;=1540),1,0)</f>
        <v>0</v>
      </c>
      <c r="BA1353" s="197">
        <f>IF(AND(K1353&lt;=1608,L1353&gt;=1571),1,0)</f>
        <v>0</v>
      </c>
      <c r="BB1353" s="197">
        <f>IF(AND(K1353&lt;=1621,L1353&gt;=1609),1,0)</f>
        <v>1</v>
      </c>
      <c r="BC1353" s="197">
        <f>IF(AND(K1353&lt;=1648,L1353&gt;=1622),1,0)</f>
        <v>1</v>
      </c>
      <c r="BD1353" s="197">
        <f>IF(AND(K1353&lt;=1680,L1353&gt;=1649),1,0)</f>
        <v>0</v>
      </c>
      <c r="BE1353" s="189">
        <v>0</v>
      </c>
      <c r="BF1353" s="189">
        <v>0</v>
      </c>
      <c r="BG1353" s="189">
        <v>0</v>
      </c>
      <c r="BH1353" s="189">
        <v>0</v>
      </c>
      <c r="BI1353" s="189">
        <v>0</v>
      </c>
    </row>
    <row r="1354" spans="1:66" customFormat="1" ht="15">
      <c r="A1354" s="99" t="s">
        <v>1377</v>
      </c>
      <c r="B1354" s="111" t="s">
        <v>2249</v>
      </c>
      <c r="C1354" s="243" t="s">
        <v>1378</v>
      </c>
      <c r="D1354" s="243" t="s">
        <v>4162</v>
      </c>
      <c r="E1354" s="247"/>
      <c r="F1354" s="25" t="s">
        <v>43</v>
      </c>
      <c r="G1354" s="71"/>
      <c r="H1354" s="27">
        <v>1</v>
      </c>
      <c r="I1354" s="27"/>
      <c r="J1354" s="29">
        <v>0</v>
      </c>
      <c r="K1354" s="28">
        <v>1509</v>
      </c>
      <c r="L1354" s="28">
        <v>1544</v>
      </c>
      <c r="M1354" s="240" t="str">
        <f>CONCATENATE(LEFT(K1354,3),"0")</f>
        <v>1500</v>
      </c>
      <c r="N1354" s="240" t="str">
        <f>CONCATENATE(LEFT(L1354,3),"0")</f>
        <v>1540</v>
      </c>
      <c r="O1354" s="30">
        <f>L1354-K1354+1</f>
        <v>36</v>
      </c>
      <c r="P1354" s="27">
        <v>0</v>
      </c>
      <c r="Q1354" s="27">
        <v>0</v>
      </c>
      <c r="R1354" s="28"/>
      <c r="S1354" s="28"/>
      <c r="T1354" s="35" t="s">
        <v>103</v>
      </c>
      <c r="U1354" s="104">
        <v>51.0167</v>
      </c>
      <c r="V1354" s="124">
        <v>4.4667000000000003</v>
      </c>
      <c r="W1354" s="32">
        <v>0</v>
      </c>
      <c r="X1354" s="33">
        <v>0</v>
      </c>
      <c r="Y1354" s="127">
        <v>0</v>
      </c>
      <c r="Z1354" s="133"/>
      <c r="AA1354" s="35"/>
      <c r="AB1354" s="35"/>
      <c r="AC1354" s="35"/>
      <c r="AD1354" s="35"/>
      <c r="AE1354" s="35"/>
      <c r="AF1354" s="35"/>
      <c r="AG1354" s="35"/>
      <c r="AH1354" s="35"/>
      <c r="AI1354" s="35"/>
      <c r="AJ1354" s="35"/>
      <c r="AK1354" s="35"/>
      <c r="AL1354" s="35"/>
      <c r="AM1354" s="35"/>
      <c r="AN1354" s="127"/>
      <c r="AO1354" s="38"/>
      <c r="AP1354" s="49"/>
      <c r="AQ1354" s="49"/>
      <c r="AR1354" s="49"/>
      <c r="AS1354" s="49"/>
      <c r="AT1354" s="254"/>
      <c r="AU1354" s="254"/>
      <c r="AV1354" s="71"/>
      <c r="AW1354" s="71"/>
      <c r="AX1354" s="253" t="s">
        <v>266</v>
      </c>
      <c r="AY1354" s="26">
        <v>1</v>
      </c>
      <c r="AZ1354" s="197">
        <f>IF(AND(K1354&lt;=1570,L1354&gt;=1540),1,0)</f>
        <v>1</v>
      </c>
      <c r="BA1354" s="197">
        <f>IF(AND(K1354&lt;=1608,L1354&gt;=1571),1,0)</f>
        <v>0</v>
      </c>
      <c r="BB1354" s="197">
        <f>IF(AND(K1354&lt;=1621,L1354&gt;=1609),1,0)</f>
        <v>0</v>
      </c>
      <c r="BC1354" s="197">
        <f>IF(AND(K1354&lt;=1648,L1354&gt;=1622),1,0)</f>
        <v>0</v>
      </c>
      <c r="BD1354" s="197">
        <f>IF(AND(K1354&lt;=1680,L1354&gt;=1649),1,0)</f>
        <v>0</v>
      </c>
      <c r="BE1354" s="189">
        <v>0</v>
      </c>
      <c r="BF1354" s="189">
        <v>0</v>
      </c>
      <c r="BG1354" s="189">
        <v>0</v>
      </c>
      <c r="BH1354" s="189">
        <v>0</v>
      </c>
      <c r="BI1354" s="189">
        <v>0</v>
      </c>
    </row>
    <row r="1355" spans="1:66" customFormat="1" ht="15">
      <c r="A1355" s="99" t="s">
        <v>1379</v>
      </c>
      <c r="B1355" s="111" t="s">
        <v>2249</v>
      </c>
      <c r="C1355" s="243" t="s">
        <v>1380</v>
      </c>
      <c r="D1355" s="243" t="s">
        <v>4162</v>
      </c>
      <c r="E1355" s="247">
        <v>2</v>
      </c>
      <c r="F1355" s="25" t="s">
        <v>43</v>
      </c>
      <c r="G1355" s="26"/>
      <c r="H1355" s="27"/>
      <c r="I1355" s="27"/>
      <c r="J1355" s="29">
        <v>1</v>
      </c>
      <c r="K1355" s="30">
        <v>1610</v>
      </c>
      <c r="L1355" s="30">
        <v>1616</v>
      </c>
      <c r="M1355" s="240" t="str">
        <f>CONCATENATE(LEFT(K1355,3),"0")</f>
        <v>1610</v>
      </c>
      <c r="N1355" s="240" t="str">
        <f>CONCATENATE(LEFT(L1355,3),"0")</f>
        <v>1610</v>
      </c>
      <c r="O1355" s="30">
        <f>L1355-K1355+1</f>
        <v>7</v>
      </c>
      <c r="P1355" s="27">
        <v>0</v>
      </c>
      <c r="Q1355" s="27">
        <v>0</v>
      </c>
      <c r="R1355" s="28"/>
      <c r="S1355" s="28"/>
      <c r="T1355" s="35" t="s">
        <v>103</v>
      </c>
      <c r="U1355" s="104">
        <v>51.0167</v>
      </c>
      <c r="V1355" s="124">
        <v>4.4667000000000003</v>
      </c>
      <c r="W1355" s="32">
        <v>0</v>
      </c>
      <c r="X1355" s="33">
        <v>0</v>
      </c>
      <c r="Y1355" s="127">
        <v>0</v>
      </c>
      <c r="Z1355" s="133"/>
      <c r="AA1355" s="35"/>
      <c r="AB1355" s="35"/>
      <c r="AC1355" s="35"/>
      <c r="AD1355" s="35"/>
      <c r="AE1355" s="35"/>
      <c r="AF1355" s="35"/>
      <c r="AG1355" s="35"/>
      <c r="AH1355" s="35"/>
      <c r="AI1355" s="35"/>
      <c r="AJ1355" s="35"/>
      <c r="AK1355" s="35"/>
      <c r="AL1355" s="35"/>
      <c r="AM1355" s="35"/>
      <c r="AN1355" s="127"/>
      <c r="AO1355" s="38"/>
      <c r="AP1355" s="39"/>
      <c r="AQ1355" s="39"/>
      <c r="AR1355" s="39"/>
      <c r="AS1355" s="49"/>
      <c r="AT1355" s="253"/>
      <c r="AU1355" s="253"/>
      <c r="AV1355" s="26"/>
      <c r="AW1355" s="26"/>
      <c r="AX1355" s="253" t="s">
        <v>40</v>
      </c>
      <c r="AY1355" s="26">
        <v>1</v>
      </c>
      <c r="AZ1355" s="197">
        <f>IF(AND(K1355&lt;=1570,L1355&gt;=1540),1,0)</f>
        <v>0</v>
      </c>
      <c r="BA1355" s="197">
        <f>IF(AND(K1355&lt;=1608,L1355&gt;=1571),1,0)</f>
        <v>0</v>
      </c>
      <c r="BB1355" s="197">
        <f>IF(AND(K1355&lt;=1621,L1355&gt;=1609),1,0)</f>
        <v>1</v>
      </c>
      <c r="BC1355" s="197">
        <f>IF(AND(K1355&lt;=1648,L1355&gt;=1622),1,0)</f>
        <v>0</v>
      </c>
      <c r="BD1355" s="197">
        <f>IF(AND(K1355&lt;=1680,L1355&gt;=1649),1,0)</f>
        <v>0</v>
      </c>
      <c r="BE1355" s="189">
        <v>0</v>
      </c>
      <c r="BF1355" s="189">
        <v>0</v>
      </c>
      <c r="BG1355" s="189">
        <v>0</v>
      </c>
      <c r="BH1355" s="189">
        <v>0</v>
      </c>
      <c r="BI1355" s="189">
        <v>0</v>
      </c>
    </row>
    <row r="1356" spans="1:66" customFormat="1" ht="15">
      <c r="A1356" s="99" t="s">
        <v>1381</v>
      </c>
      <c r="B1356" s="111" t="s">
        <v>2852</v>
      </c>
      <c r="C1356" s="243" t="s">
        <v>1382</v>
      </c>
      <c r="D1356" s="243" t="s">
        <v>4162</v>
      </c>
      <c r="E1356" s="247"/>
      <c r="F1356" s="25" t="s">
        <v>43</v>
      </c>
      <c r="G1356" s="71"/>
      <c r="H1356" s="27"/>
      <c r="I1356" s="27"/>
      <c r="J1356" s="29">
        <v>0</v>
      </c>
      <c r="K1356" s="28">
        <v>1620</v>
      </c>
      <c r="L1356" s="28">
        <v>1661</v>
      </c>
      <c r="M1356" s="240" t="str">
        <f>CONCATENATE(LEFT(K1356,3),"0")</f>
        <v>1620</v>
      </c>
      <c r="N1356" s="240" t="str">
        <f>CONCATENATE(LEFT(L1356,3),"0")</f>
        <v>1660</v>
      </c>
      <c r="O1356" s="30">
        <f>L1356-K1356+1</f>
        <v>42</v>
      </c>
      <c r="P1356" s="27">
        <v>0</v>
      </c>
      <c r="Q1356" s="27">
        <v>0</v>
      </c>
      <c r="R1356" s="28">
        <v>1600</v>
      </c>
      <c r="S1356" s="28">
        <v>1661</v>
      </c>
      <c r="T1356" s="35" t="s">
        <v>103</v>
      </c>
      <c r="U1356" s="104">
        <v>51.0167</v>
      </c>
      <c r="V1356" s="124">
        <v>4.4667000000000003</v>
      </c>
      <c r="W1356" s="32">
        <v>0</v>
      </c>
      <c r="X1356" s="33">
        <v>0</v>
      </c>
      <c r="Y1356" s="127">
        <v>0</v>
      </c>
      <c r="Z1356" s="133"/>
      <c r="AA1356" s="35"/>
      <c r="AB1356" s="35"/>
      <c r="AC1356" s="35"/>
      <c r="AD1356" s="35"/>
      <c r="AE1356" s="35"/>
      <c r="AF1356" s="35"/>
      <c r="AG1356" s="35"/>
      <c r="AH1356" s="35"/>
      <c r="AI1356" s="35"/>
      <c r="AJ1356" s="35"/>
      <c r="AK1356" s="35"/>
      <c r="AL1356" s="35"/>
      <c r="AM1356" s="35"/>
      <c r="AN1356" s="127"/>
      <c r="AO1356" s="38"/>
      <c r="AP1356" s="49"/>
      <c r="AQ1356" s="49"/>
      <c r="AR1356" s="49"/>
      <c r="AS1356" s="49"/>
      <c r="AT1356" s="254"/>
      <c r="AU1356" s="254"/>
      <c r="AV1356" s="71"/>
      <c r="AW1356" s="71"/>
      <c r="AX1356" s="253"/>
      <c r="AY1356" s="26">
        <v>1</v>
      </c>
      <c r="AZ1356" s="197">
        <f>IF(AND(K1356&lt;=1570,L1356&gt;=1540),1,0)</f>
        <v>0</v>
      </c>
      <c r="BA1356" s="197">
        <f>IF(AND(K1356&lt;=1608,L1356&gt;=1571),1,0)</f>
        <v>0</v>
      </c>
      <c r="BB1356" s="197">
        <f>IF(AND(K1356&lt;=1621,L1356&gt;=1609),1,0)</f>
        <v>1</v>
      </c>
      <c r="BC1356" s="197">
        <f>IF(AND(K1356&lt;=1648,L1356&gt;=1622),1,0)</f>
        <v>1</v>
      </c>
      <c r="BD1356" s="197">
        <f>IF(AND(K1356&lt;=1680,L1356&gt;=1649),1,0)</f>
        <v>1</v>
      </c>
      <c r="BE1356" s="189">
        <v>0</v>
      </c>
      <c r="BF1356" s="189">
        <v>0</v>
      </c>
      <c r="BG1356" s="189">
        <v>0</v>
      </c>
      <c r="BH1356" s="189">
        <v>0</v>
      </c>
      <c r="BI1356" s="189">
        <v>0</v>
      </c>
    </row>
    <row r="1357" spans="1:66" customFormat="1" ht="15">
      <c r="A1357" s="99" t="s">
        <v>1383</v>
      </c>
      <c r="B1357" s="111" t="s">
        <v>2639</v>
      </c>
      <c r="C1357" s="243" t="s">
        <v>1384</v>
      </c>
      <c r="D1357" s="243" t="s">
        <v>4162</v>
      </c>
      <c r="E1357" s="247">
        <v>3</v>
      </c>
      <c r="F1357" s="25" t="s">
        <v>43</v>
      </c>
      <c r="G1357" s="26"/>
      <c r="H1357" s="27"/>
      <c r="I1357" s="27"/>
      <c r="J1357" s="29">
        <v>1</v>
      </c>
      <c r="K1357" s="30">
        <v>1648</v>
      </c>
      <c r="L1357" s="30">
        <v>1666</v>
      </c>
      <c r="M1357" s="240" t="str">
        <f>CONCATENATE(LEFT(K1357,3),"0")</f>
        <v>1640</v>
      </c>
      <c r="N1357" s="240" t="str">
        <f>CONCATENATE(LEFT(L1357,3),"0")</f>
        <v>1660</v>
      </c>
      <c r="O1357" s="30">
        <f>L1357-K1357+1</f>
        <v>19</v>
      </c>
      <c r="P1357" s="27">
        <v>0</v>
      </c>
      <c r="Q1357" s="27">
        <v>0</v>
      </c>
      <c r="R1357" s="28">
        <v>1601</v>
      </c>
      <c r="S1357" s="28"/>
      <c r="T1357" s="35" t="s">
        <v>103</v>
      </c>
      <c r="U1357" s="104">
        <v>51.0167</v>
      </c>
      <c r="V1357" s="124">
        <v>4.4667000000000003</v>
      </c>
      <c r="W1357" s="32">
        <v>0</v>
      </c>
      <c r="X1357" s="33">
        <v>0</v>
      </c>
      <c r="Y1357" s="127">
        <v>0</v>
      </c>
      <c r="Z1357" s="133"/>
      <c r="AA1357" s="35"/>
      <c r="AB1357" s="35"/>
      <c r="AC1357" s="35"/>
      <c r="AD1357" s="35"/>
      <c r="AE1357" s="35"/>
      <c r="AF1357" s="35"/>
      <c r="AG1357" s="35"/>
      <c r="AH1357" s="35"/>
      <c r="AI1357" s="35"/>
      <c r="AJ1357" s="35"/>
      <c r="AK1357" s="35"/>
      <c r="AL1357" s="35"/>
      <c r="AM1357" s="35"/>
      <c r="AN1357" s="127"/>
      <c r="AO1357" s="38"/>
      <c r="AP1357" s="39"/>
      <c r="AQ1357" s="39"/>
      <c r="AR1357" s="39"/>
      <c r="AS1357" s="49"/>
      <c r="AT1357" s="253"/>
      <c r="AU1357" s="253"/>
      <c r="AV1357" s="26"/>
      <c r="AW1357" s="26"/>
      <c r="AX1357" s="253" t="s">
        <v>40</v>
      </c>
      <c r="AY1357" s="26">
        <v>1</v>
      </c>
      <c r="AZ1357" s="197">
        <f>IF(AND(K1357&lt;=1570,L1357&gt;=1540),1,0)</f>
        <v>0</v>
      </c>
      <c r="BA1357" s="197">
        <f>IF(AND(K1357&lt;=1608,L1357&gt;=1571),1,0)</f>
        <v>0</v>
      </c>
      <c r="BB1357" s="197">
        <f>IF(AND(K1357&lt;=1621,L1357&gt;=1609),1,0)</f>
        <v>0</v>
      </c>
      <c r="BC1357" s="197">
        <f>IF(AND(K1357&lt;=1648,L1357&gt;=1622),1,0)</f>
        <v>1</v>
      </c>
      <c r="BD1357" s="197">
        <f>IF(AND(K1357&lt;=1680,L1357&gt;=1649),1,0)</f>
        <v>1</v>
      </c>
      <c r="BE1357" s="189">
        <v>0</v>
      </c>
      <c r="BF1357" s="189">
        <v>0</v>
      </c>
      <c r="BG1357" s="189">
        <v>0</v>
      </c>
      <c r="BH1357" s="189">
        <v>0</v>
      </c>
      <c r="BI1357" s="189">
        <v>0</v>
      </c>
    </row>
    <row r="1358" spans="1:66" customFormat="1" ht="15">
      <c r="A1358" s="99" t="s">
        <v>1385</v>
      </c>
      <c r="B1358" s="111" t="s">
        <v>4114</v>
      </c>
      <c r="C1358" s="243" t="s">
        <v>1386</v>
      </c>
      <c r="D1358" s="243" t="s">
        <v>4162</v>
      </c>
      <c r="E1358" s="247">
        <v>1</v>
      </c>
      <c r="F1358" s="25" t="s">
        <v>1297</v>
      </c>
      <c r="G1358" s="26"/>
      <c r="H1358" s="27"/>
      <c r="I1358" s="27"/>
      <c r="J1358" s="29">
        <v>1</v>
      </c>
      <c r="K1358" s="30">
        <v>1654</v>
      </c>
      <c r="L1358" s="30">
        <v>1660</v>
      </c>
      <c r="M1358" s="240" t="str">
        <f>CONCATENATE(LEFT(K1358,3),"0")</f>
        <v>1650</v>
      </c>
      <c r="N1358" s="240" t="str">
        <f>CONCATENATE(LEFT(L1358,3),"0")</f>
        <v>1660</v>
      </c>
      <c r="O1358" s="30">
        <f>L1358-K1358+1</f>
        <v>7</v>
      </c>
      <c r="P1358" s="27">
        <v>0</v>
      </c>
      <c r="Q1358" s="27">
        <v>0</v>
      </c>
      <c r="R1358" s="28"/>
      <c r="S1358" s="28"/>
      <c r="T1358" s="35" t="s">
        <v>103</v>
      </c>
      <c r="U1358" s="104">
        <v>51.0167</v>
      </c>
      <c r="V1358" s="124">
        <v>4.4667000000000003</v>
      </c>
      <c r="W1358" s="32">
        <v>0</v>
      </c>
      <c r="X1358" s="33">
        <v>0</v>
      </c>
      <c r="Y1358" s="127">
        <v>0</v>
      </c>
      <c r="Z1358" s="133"/>
      <c r="AA1358" s="35"/>
      <c r="AB1358" s="35"/>
      <c r="AC1358" s="35"/>
      <c r="AD1358" s="35"/>
      <c r="AE1358" s="35"/>
      <c r="AF1358" s="35"/>
      <c r="AG1358" s="35"/>
      <c r="AH1358" s="35"/>
      <c r="AI1358" s="35"/>
      <c r="AJ1358" s="35"/>
      <c r="AK1358" s="35"/>
      <c r="AL1358" s="35"/>
      <c r="AM1358" s="35"/>
      <c r="AN1358" s="127"/>
      <c r="AO1358" s="38"/>
      <c r="AP1358" s="39"/>
      <c r="AQ1358" s="39"/>
      <c r="AR1358" s="39"/>
      <c r="AS1358" s="49"/>
      <c r="AT1358" s="253"/>
      <c r="AU1358" s="253"/>
      <c r="AV1358" s="26"/>
      <c r="AW1358" s="26"/>
      <c r="AX1358" s="253" t="s">
        <v>40</v>
      </c>
      <c r="AY1358" s="26">
        <v>1</v>
      </c>
      <c r="AZ1358" s="197">
        <f>IF(AND(K1358&lt;=1570,L1358&gt;=1540),1,0)</f>
        <v>0</v>
      </c>
      <c r="BA1358" s="197">
        <f>IF(AND(K1358&lt;=1608,L1358&gt;=1571),1,0)</f>
        <v>0</v>
      </c>
      <c r="BB1358" s="197">
        <f>IF(AND(K1358&lt;=1621,L1358&gt;=1609),1,0)</f>
        <v>0</v>
      </c>
      <c r="BC1358" s="197">
        <f>IF(AND(K1358&lt;=1648,L1358&gt;=1622),1,0)</f>
        <v>0</v>
      </c>
      <c r="BD1358" s="197">
        <f>IF(AND(K1358&lt;=1680,L1358&gt;=1649),1,0)</f>
        <v>1</v>
      </c>
      <c r="BE1358" s="189">
        <v>0</v>
      </c>
      <c r="BF1358" s="189">
        <v>0</v>
      </c>
      <c r="BG1358" s="189">
        <v>0</v>
      </c>
      <c r="BH1358" s="189">
        <v>0</v>
      </c>
      <c r="BI1358" s="189">
        <v>0</v>
      </c>
    </row>
    <row r="1359" spans="1:66" customFormat="1" ht="15">
      <c r="A1359" s="99" t="s">
        <v>1387</v>
      </c>
      <c r="B1359" s="111" t="s">
        <v>4115</v>
      </c>
      <c r="C1359" s="243" t="s">
        <v>1388</v>
      </c>
      <c r="D1359" s="243" t="s">
        <v>4162</v>
      </c>
      <c r="E1359" s="247">
        <v>1</v>
      </c>
      <c r="F1359" s="25" t="s">
        <v>43</v>
      </c>
      <c r="G1359" s="26"/>
      <c r="H1359" s="27"/>
      <c r="I1359" s="27"/>
      <c r="J1359" s="29">
        <v>1</v>
      </c>
      <c r="K1359" s="30">
        <v>1582</v>
      </c>
      <c r="L1359" s="27">
        <v>1590</v>
      </c>
      <c r="M1359" s="240" t="str">
        <f>CONCATENATE(LEFT(K1359,3),"0")</f>
        <v>1580</v>
      </c>
      <c r="N1359" s="240" t="str">
        <f>CONCATENATE(LEFT(L1359,3),"0")</f>
        <v>1590</v>
      </c>
      <c r="O1359" s="30">
        <f>L1359-K1359+1</f>
        <v>9</v>
      </c>
      <c r="P1359" s="27">
        <v>0</v>
      </c>
      <c r="Q1359" s="27">
        <v>0</v>
      </c>
      <c r="R1359" s="28"/>
      <c r="S1359" s="28"/>
      <c r="T1359" s="35" t="s">
        <v>103</v>
      </c>
      <c r="U1359" s="104">
        <v>51.0167</v>
      </c>
      <c r="V1359" s="124">
        <v>4.4667000000000003</v>
      </c>
      <c r="W1359" s="32">
        <v>1</v>
      </c>
      <c r="X1359" s="33">
        <v>1</v>
      </c>
      <c r="Y1359" s="127">
        <v>0</v>
      </c>
      <c r="Z1359" s="133" t="str">
        <f>CONCATENATE(LEFT(AA1359,3),"0")</f>
        <v>1590</v>
      </c>
      <c r="AA1359" s="35">
        <v>1590</v>
      </c>
      <c r="AB1359" s="35"/>
      <c r="AC1359" s="35" t="s">
        <v>63</v>
      </c>
      <c r="AD1359" s="35"/>
      <c r="AE1359" s="35"/>
      <c r="AF1359" s="35"/>
      <c r="AG1359" s="35"/>
      <c r="AH1359" s="35"/>
      <c r="AI1359" s="35"/>
      <c r="AJ1359" s="35"/>
      <c r="AK1359" s="35"/>
      <c r="AL1359" s="35"/>
      <c r="AM1359" s="35"/>
      <c r="AN1359" s="252" t="str">
        <f>AC1359</f>
        <v>Antwerp</v>
      </c>
      <c r="AO1359" s="38"/>
      <c r="AP1359" s="39"/>
      <c r="AQ1359" s="39"/>
      <c r="AR1359" s="39"/>
      <c r="AS1359" s="49" t="s">
        <v>571</v>
      </c>
      <c r="AT1359" s="253"/>
      <c r="AU1359" s="253"/>
      <c r="AV1359" s="26"/>
      <c r="AW1359" s="26"/>
      <c r="AX1359" s="253" t="s">
        <v>40</v>
      </c>
      <c r="AY1359" s="26">
        <v>1</v>
      </c>
      <c r="AZ1359" s="197">
        <f>IF(AND(K1359&lt;=1570,L1359&gt;=1540),1,0)</f>
        <v>0</v>
      </c>
      <c r="BA1359" s="197">
        <f>IF(AND(K1359&lt;=1608,L1359&gt;=1571),1,0)</f>
        <v>1</v>
      </c>
      <c r="BB1359" s="197">
        <f>IF(AND(K1359&lt;=1621,L1359&gt;=1609),1,0)</f>
        <v>0</v>
      </c>
      <c r="BC1359" s="197">
        <f>IF(AND(K1359&lt;=1648,L1359&gt;=1622),1,0)</f>
        <v>0</v>
      </c>
      <c r="BD1359" s="197">
        <f>IF(AND(K1359&lt;=1680,L1359&gt;=1649),1,0)</f>
        <v>0</v>
      </c>
      <c r="BE1359" s="189">
        <v>0</v>
      </c>
      <c r="BF1359" s="189">
        <v>1</v>
      </c>
      <c r="BG1359" s="189">
        <v>0</v>
      </c>
      <c r="BH1359" s="189">
        <v>0</v>
      </c>
      <c r="BI1359" s="189">
        <v>0</v>
      </c>
    </row>
    <row r="1360" spans="1:66" customFormat="1" ht="15">
      <c r="A1360" s="99" t="s">
        <v>1389</v>
      </c>
      <c r="B1360" s="111" t="s">
        <v>4116</v>
      </c>
      <c r="C1360" s="243" t="s">
        <v>1390</v>
      </c>
      <c r="D1360" s="243" t="s">
        <v>4162</v>
      </c>
      <c r="E1360" s="247"/>
      <c r="F1360" s="25" t="s">
        <v>311</v>
      </c>
      <c r="G1360" s="26"/>
      <c r="H1360" s="27"/>
      <c r="I1360" s="27"/>
      <c r="J1360" s="29">
        <v>0</v>
      </c>
      <c r="K1360" s="28">
        <v>1649</v>
      </c>
      <c r="L1360" s="196">
        <f>K1360+18</f>
        <v>1667</v>
      </c>
      <c r="M1360" s="240" t="str">
        <f>CONCATENATE(LEFT(K1360,3),"0")</f>
        <v>1640</v>
      </c>
      <c r="N1360" s="240" t="str">
        <f>CONCATENATE(LEFT(L1360,3),"0")</f>
        <v>1660</v>
      </c>
      <c r="O1360" s="30"/>
      <c r="P1360" s="27">
        <v>0</v>
      </c>
      <c r="Q1360" s="27">
        <v>0</v>
      </c>
      <c r="R1360" s="28"/>
      <c r="S1360" s="28"/>
      <c r="T1360" s="35" t="s">
        <v>103</v>
      </c>
      <c r="U1360" s="104">
        <v>51.0167</v>
      </c>
      <c r="V1360" s="124">
        <v>4.4667000000000003</v>
      </c>
      <c r="W1360" s="32">
        <v>0</v>
      </c>
      <c r="X1360" s="33">
        <v>0</v>
      </c>
      <c r="Y1360" s="127">
        <v>0</v>
      </c>
      <c r="Z1360" s="133"/>
      <c r="AA1360" s="35"/>
      <c r="AB1360" s="35"/>
      <c r="AC1360" s="35"/>
      <c r="AD1360" s="35"/>
      <c r="AE1360" s="35"/>
      <c r="AF1360" s="35"/>
      <c r="AG1360" s="35"/>
      <c r="AH1360" s="35"/>
      <c r="AI1360" s="35"/>
      <c r="AJ1360" s="35"/>
      <c r="AK1360" s="35"/>
      <c r="AL1360" s="35"/>
      <c r="AM1360" s="35"/>
      <c r="AN1360" s="127"/>
      <c r="AO1360" s="38"/>
      <c r="AP1360" s="39"/>
      <c r="AQ1360" s="39"/>
      <c r="AR1360" s="39"/>
      <c r="AS1360" s="49"/>
      <c r="AT1360" s="253"/>
      <c r="AU1360" s="253"/>
      <c r="AV1360" s="26"/>
      <c r="AW1360" s="26"/>
      <c r="AX1360" s="253"/>
      <c r="AY1360" s="26">
        <v>1</v>
      </c>
      <c r="AZ1360" s="197">
        <f>IF(AND(K1360&lt;=1570,L1360&gt;=1540),1,0)</f>
        <v>0</v>
      </c>
      <c r="BA1360" s="197">
        <f>IF(AND(K1360&lt;=1608,L1360&gt;=1571),1,0)</f>
        <v>0</v>
      </c>
      <c r="BB1360" s="197">
        <f>IF(AND(K1360&lt;=1621,L1360&gt;=1609),1,0)</f>
        <v>0</v>
      </c>
      <c r="BC1360" s="197">
        <f>IF(AND(K1360&lt;=1648,L1360&gt;=1622),1,0)</f>
        <v>0</v>
      </c>
      <c r="BD1360" s="197">
        <f>IF(AND(K1360&lt;=1680,L1360&gt;=1649),1,0)</f>
        <v>1</v>
      </c>
      <c r="BE1360" s="189">
        <v>0</v>
      </c>
      <c r="BF1360" s="189">
        <v>0</v>
      </c>
      <c r="BG1360" s="189">
        <v>0</v>
      </c>
      <c r="BH1360" s="189">
        <v>0</v>
      </c>
      <c r="BI1360" s="189">
        <v>0</v>
      </c>
      <c r="BJ1360" s="209" t="str">
        <f t="shared" ref="BJ1360:BJ1391" si="45">IF(AND(AZ1360=1,BE1360=0),"Stayer",IF(AND(AZ1360=1,BE1360=1),"Leaver","Notactive"))</f>
        <v>Notactive</v>
      </c>
      <c r="BK1360" s="209" t="str">
        <f t="shared" ref="BK1360:BK1391" si="46">IF(AND(BA1360=1,BF1360=0),"Stayer",IF(AND(BA1360=1,BF1360=1),"Leaver","Notactive"))</f>
        <v>Notactive</v>
      </c>
      <c r="BL1360" s="209" t="str">
        <f t="shared" ref="BL1360:BL1391" si="47">IF(AND(BB1360=1,BG1360=0),"Stayer",IF(AND(BB1360=1,BG1360=1),"Leaver","Notactive"))</f>
        <v>Notactive</v>
      </c>
      <c r="BM1360" s="209" t="str">
        <f t="shared" ref="BM1360:BM1391" si="48">IF(AND(BC1360=1,BH1360=0),"Stayer",IF(AND(BC1360=1,BH1360=1),"Leaver","Notactive"))</f>
        <v>Notactive</v>
      </c>
      <c r="BN1360" s="209" t="str">
        <f t="shared" ref="BN1360:BN1391" si="49">IF(AND(BD1360=1,BI1360=0),"Stayer",IF(AND(BD1360=1,BI1360=1),"Leaver","Notactive"))</f>
        <v>Stayer</v>
      </c>
    </row>
    <row r="1361" spans="1:66" customFormat="1" ht="15">
      <c r="A1361" s="99" t="s">
        <v>1391</v>
      </c>
      <c r="B1361" s="111" t="s">
        <v>4117</v>
      </c>
      <c r="C1361" s="243" t="s">
        <v>1392</v>
      </c>
      <c r="D1361" s="243" t="s">
        <v>4162</v>
      </c>
      <c r="E1361" s="247"/>
      <c r="F1361" s="25" t="s">
        <v>43</v>
      </c>
      <c r="G1361" s="26"/>
      <c r="H1361" s="27"/>
      <c r="I1361" s="27"/>
      <c r="J1361" s="29">
        <v>0</v>
      </c>
      <c r="K1361" s="28">
        <v>1530</v>
      </c>
      <c r="L1361" s="28">
        <v>1545</v>
      </c>
      <c r="M1361" s="240" t="str">
        <f>CONCATENATE(LEFT(K1361,3),"0")</f>
        <v>1530</v>
      </c>
      <c r="N1361" s="240" t="str">
        <f>CONCATENATE(LEFT(L1361,3),"0")</f>
        <v>1540</v>
      </c>
      <c r="O1361" s="30">
        <f>L1361-K1361+1</f>
        <v>16</v>
      </c>
      <c r="P1361" s="27">
        <v>0</v>
      </c>
      <c r="Q1361" s="27">
        <v>0</v>
      </c>
      <c r="R1361" s="28">
        <v>1510</v>
      </c>
      <c r="S1361" s="28">
        <v>1589</v>
      </c>
      <c r="T1361" s="35" t="s">
        <v>103</v>
      </c>
      <c r="U1361" s="104">
        <v>51.0167</v>
      </c>
      <c r="V1361" s="124">
        <v>4.4667000000000003</v>
      </c>
      <c r="W1361" s="32">
        <v>0</v>
      </c>
      <c r="X1361" s="33">
        <v>1</v>
      </c>
      <c r="Y1361" s="127">
        <v>0</v>
      </c>
      <c r="Z1361" s="133" t="str">
        <f>CONCATENATE(LEFT(AA1361,3),"0")</f>
        <v>1540</v>
      </c>
      <c r="AA1361" s="35">
        <v>1545</v>
      </c>
      <c r="AB1361" s="35">
        <v>1589</v>
      </c>
      <c r="AC1361" s="35" t="s">
        <v>63</v>
      </c>
      <c r="AD1361" s="35"/>
      <c r="AE1361" s="35"/>
      <c r="AF1361" s="35"/>
      <c r="AG1361" s="35"/>
      <c r="AH1361" s="35"/>
      <c r="AI1361" s="35"/>
      <c r="AJ1361" s="35"/>
      <c r="AK1361" s="35"/>
      <c r="AL1361" s="35"/>
      <c r="AM1361" s="35"/>
      <c r="AN1361" s="252" t="str">
        <f>AC1361</f>
        <v>Antwerp</v>
      </c>
      <c r="AO1361" s="38"/>
      <c r="AP1361" s="39"/>
      <c r="AQ1361" s="39"/>
      <c r="AR1361" s="39"/>
      <c r="AS1361" s="49"/>
      <c r="AT1361" s="253"/>
      <c r="AU1361" s="253"/>
      <c r="AV1361" s="26"/>
      <c r="AW1361" s="26"/>
      <c r="AX1361" s="253"/>
      <c r="AY1361" s="26">
        <v>1</v>
      </c>
      <c r="AZ1361" s="197">
        <f>IF(AND(K1361&lt;=1570,L1361&gt;=1540),1,0)</f>
        <v>1</v>
      </c>
      <c r="BA1361" s="197">
        <f>IF(AND(K1361&lt;=1608,L1361&gt;=1571),1,0)</f>
        <v>0</v>
      </c>
      <c r="BB1361" s="197">
        <f>IF(AND(K1361&lt;=1621,L1361&gt;=1609),1,0)</f>
        <v>0</v>
      </c>
      <c r="BC1361" s="197">
        <f>IF(AND(K1361&lt;=1648,L1361&gt;=1622),1,0)</f>
        <v>0</v>
      </c>
      <c r="BD1361" s="197">
        <f>IF(AND(K1361&lt;=1680,L1361&gt;=1649),1,0)</f>
        <v>0</v>
      </c>
      <c r="BE1361" s="189">
        <v>1</v>
      </c>
      <c r="BF1361" s="189">
        <v>0</v>
      </c>
      <c r="BG1361" s="189">
        <v>0</v>
      </c>
      <c r="BH1361" s="189">
        <v>0</v>
      </c>
      <c r="BI1361" s="189">
        <v>0</v>
      </c>
      <c r="BJ1361" s="209" t="str">
        <f t="shared" si="45"/>
        <v>Leaver</v>
      </c>
      <c r="BK1361" s="209" t="str">
        <f t="shared" si="46"/>
        <v>Notactive</v>
      </c>
      <c r="BL1361" s="209" t="str">
        <f t="shared" si="47"/>
        <v>Notactive</v>
      </c>
      <c r="BM1361" s="209" t="str">
        <f t="shared" si="48"/>
        <v>Notactive</v>
      </c>
      <c r="BN1361" s="209" t="str">
        <f t="shared" si="49"/>
        <v>Notactive</v>
      </c>
    </row>
    <row r="1362" spans="1:66" customFormat="1" ht="15">
      <c r="A1362" s="99" t="s">
        <v>1272</v>
      </c>
      <c r="B1362" s="111" t="s">
        <v>1743</v>
      </c>
      <c r="C1362" s="243" t="s">
        <v>1393</v>
      </c>
      <c r="D1362" s="243" t="s">
        <v>4162</v>
      </c>
      <c r="E1362" s="247"/>
      <c r="F1362" s="25" t="s">
        <v>43</v>
      </c>
      <c r="G1362" s="26"/>
      <c r="H1362" s="27"/>
      <c r="I1362" s="27"/>
      <c r="J1362" s="29">
        <v>0</v>
      </c>
      <c r="K1362" s="190">
        <f>L1362-18</f>
        <v>1572</v>
      </c>
      <c r="L1362" s="28">
        <v>1590</v>
      </c>
      <c r="M1362" s="240" t="str">
        <f>CONCATENATE(LEFT(K1362,3),"0")</f>
        <v>1570</v>
      </c>
      <c r="N1362" s="240" t="str">
        <f>CONCATENATE(LEFT(L1362,3),"0")</f>
        <v>1590</v>
      </c>
      <c r="O1362" s="30">
        <f>L1362-K1362+1</f>
        <v>19</v>
      </c>
      <c r="P1362" s="27">
        <v>0</v>
      </c>
      <c r="Q1362" s="27">
        <v>0</v>
      </c>
      <c r="R1362" s="28"/>
      <c r="S1362" s="28">
        <v>1604</v>
      </c>
      <c r="T1362" s="35" t="s">
        <v>103</v>
      </c>
      <c r="U1362" s="104">
        <v>51.0167</v>
      </c>
      <c r="V1362" s="124">
        <v>4.4667000000000003</v>
      </c>
      <c r="W1362" s="32">
        <v>1</v>
      </c>
      <c r="X1362" s="33">
        <v>1</v>
      </c>
      <c r="Y1362" s="127">
        <v>0</v>
      </c>
      <c r="Z1362" s="133" t="str">
        <f>CONCATENATE(LEFT(AA1362,3),"0")</f>
        <v>1590</v>
      </c>
      <c r="AA1362" s="35">
        <v>1590</v>
      </c>
      <c r="AB1362" s="35">
        <v>1604</v>
      </c>
      <c r="AC1362" s="35" t="s">
        <v>69</v>
      </c>
      <c r="AD1362" s="35"/>
      <c r="AE1362" s="35"/>
      <c r="AF1362" s="35"/>
      <c r="AG1362" s="35"/>
      <c r="AH1362" s="35"/>
      <c r="AI1362" s="35"/>
      <c r="AJ1362" s="35"/>
      <c r="AK1362" s="35"/>
      <c r="AL1362" s="35"/>
      <c r="AM1362" s="35"/>
      <c r="AN1362" s="252" t="str">
        <f>AC1362</f>
        <v>Delft</v>
      </c>
      <c r="AO1362" s="38"/>
      <c r="AP1362" s="39"/>
      <c r="AQ1362" s="39"/>
      <c r="AR1362" s="39"/>
      <c r="AS1362" s="49"/>
      <c r="AT1362" s="26" t="s">
        <v>88</v>
      </c>
      <c r="AU1362" s="253" t="s">
        <v>1394</v>
      </c>
      <c r="AV1362" s="26" t="s">
        <v>1271</v>
      </c>
      <c r="AW1362" s="26" t="s">
        <v>1269</v>
      </c>
      <c r="AX1362" s="253"/>
      <c r="AY1362" s="26">
        <v>1</v>
      </c>
      <c r="AZ1362" s="197">
        <f>IF(AND(K1362&lt;=1570,L1362&gt;=1540),1,0)</f>
        <v>0</v>
      </c>
      <c r="BA1362" s="197">
        <f>IF(AND(K1362&lt;=1608,L1362&gt;=1571),1,0)</f>
        <v>1</v>
      </c>
      <c r="BB1362" s="197">
        <f>IF(AND(K1362&lt;=1621,L1362&gt;=1609),1,0)</f>
        <v>0</v>
      </c>
      <c r="BC1362" s="197">
        <f>IF(AND(K1362&lt;=1648,L1362&gt;=1622),1,0)</f>
        <v>0</v>
      </c>
      <c r="BD1362" s="197">
        <f>IF(AND(K1362&lt;=1680,L1362&gt;=1649),1,0)</f>
        <v>0</v>
      </c>
      <c r="BE1362" s="189">
        <v>0</v>
      </c>
      <c r="BF1362" s="189">
        <v>1</v>
      </c>
      <c r="BG1362" s="189">
        <v>0</v>
      </c>
      <c r="BH1362" s="189">
        <v>0</v>
      </c>
      <c r="BI1362" s="189">
        <v>0</v>
      </c>
      <c r="BJ1362" s="209" t="str">
        <f t="shared" si="45"/>
        <v>Notactive</v>
      </c>
      <c r="BK1362" s="209" t="str">
        <f t="shared" si="46"/>
        <v>Leaver</v>
      </c>
      <c r="BL1362" s="209" t="str">
        <f t="shared" si="47"/>
        <v>Notactive</v>
      </c>
      <c r="BM1362" s="209" t="str">
        <f t="shared" si="48"/>
        <v>Notactive</v>
      </c>
      <c r="BN1362" s="209" t="str">
        <f t="shared" si="49"/>
        <v>Notactive</v>
      </c>
    </row>
    <row r="1363" spans="1:66" customFormat="1" ht="15">
      <c r="A1363" s="99" t="s">
        <v>1395</v>
      </c>
      <c r="B1363" s="111" t="s">
        <v>1743</v>
      </c>
      <c r="C1363" s="243" t="s">
        <v>1396</v>
      </c>
      <c r="D1363" s="243" t="s">
        <v>4162</v>
      </c>
      <c r="E1363" s="247"/>
      <c r="F1363" s="25" t="s">
        <v>43</v>
      </c>
      <c r="G1363" s="25"/>
      <c r="H1363" s="27">
        <v>1</v>
      </c>
      <c r="I1363" s="27"/>
      <c r="J1363" s="29">
        <v>0</v>
      </c>
      <c r="K1363" s="190">
        <f>L1363-18</f>
        <v>1572</v>
      </c>
      <c r="L1363" s="27">
        <v>1590</v>
      </c>
      <c r="M1363" s="240" t="str">
        <f>CONCATENATE(LEFT(K1363,3),"0")</f>
        <v>1570</v>
      </c>
      <c r="N1363" s="240" t="str">
        <f>CONCATENATE(LEFT(L1363,3),"0")</f>
        <v>1590</v>
      </c>
      <c r="O1363" s="30">
        <f>L1363-K1363+1</f>
        <v>19</v>
      </c>
      <c r="P1363" s="27">
        <v>0</v>
      </c>
      <c r="Q1363" s="27">
        <v>0</v>
      </c>
      <c r="R1363" s="28"/>
      <c r="S1363" s="28">
        <v>1630</v>
      </c>
      <c r="T1363" s="35" t="s">
        <v>103</v>
      </c>
      <c r="U1363" s="104">
        <v>51.0167</v>
      </c>
      <c r="V1363" s="124">
        <v>4.4667000000000003</v>
      </c>
      <c r="W1363" s="32">
        <v>1</v>
      </c>
      <c r="X1363" s="33">
        <v>1</v>
      </c>
      <c r="Y1363" s="127">
        <v>0</v>
      </c>
      <c r="Z1363" s="133" t="str">
        <f>CONCATENATE(LEFT(AA1363,3),"0")</f>
        <v>1590</v>
      </c>
      <c r="AA1363" s="35">
        <v>1590</v>
      </c>
      <c r="AB1363" s="35">
        <v>1630</v>
      </c>
      <c r="AC1363" s="35" t="s">
        <v>69</v>
      </c>
      <c r="AD1363" s="35"/>
      <c r="AE1363" s="35"/>
      <c r="AF1363" s="35"/>
      <c r="AG1363" s="35"/>
      <c r="AH1363" s="35"/>
      <c r="AI1363" s="35"/>
      <c r="AJ1363" s="35"/>
      <c r="AK1363" s="35"/>
      <c r="AL1363" s="35"/>
      <c r="AM1363" s="35"/>
      <c r="AN1363" s="252" t="str">
        <f>AC1363</f>
        <v>Delft</v>
      </c>
      <c r="AO1363" s="38"/>
      <c r="AP1363" s="39"/>
      <c r="AQ1363" s="39"/>
      <c r="AR1363" s="39"/>
      <c r="AS1363" s="49"/>
      <c r="AT1363" s="26" t="s">
        <v>88</v>
      </c>
      <c r="AU1363" s="253" t="s">
        <v>1394</v>
      </c>
      <c r="AV1363" s="26"/>
      <c r="AW1363" s="26"/>
      <c r="AX1363" s="253"/>
      <c r="AY1363" s="26">
        <v>1</v>
      </c>
      <c r="AZ1363" s="197">
        <f>IF(AND(K1363&lt;=1570,L1363&gt;=1540),1,0)</f>
        <v>0</v>
      </c>
      <c r="BA1363" s="197">
        <f>IF(AND(K1363&lt;=1608,L1363&gt;=1571),1,0)</f>
        <v>1</v>
      </c>
      <c r="BB1363" s="197">
        <f>IF(AND(K1363&lt;=1621,L1363&gt;=1609),1,0)</f>
        <v>0</v>
      </c>
      <c r="BC1363" s="197">
        <f>IF(AND(K1363&lt;=1648,L1363&gt;=1622),1,0)</f>
        <v>0</v>
      </c>
      <c r="BD1363" s="197">
        <f>IF(AND(K1363&lt;=1680,L1363&gt;=1649),1,0)</f>
        <v>0</v>
      </c>
      <c r="BE1363" s="189">
        <v>0</v>
      </c>
      <c r="BF1363" s="189">
        <v>1</v>
      </c>
      <c r="BG1363" s="189">
        <v>0</v>
      </c>
      <c r="BH1363" s="189">
        <v>0</v>
      </c>
      <c r="BI1363" s="189">
        <v>0</v>
      </c>
      <c r="BJ1363" s="209" t="str">
        <f t="shared" si="45"/>
        <v>Notactive</v>
      </c>
      <c r="BK1363" s="209" t="str">
        <f t="shared" si="46"/>
        <v>Leaver</v>
      </c>
      <c r="BL1363" s="209" t="str">
        <f t="shared" si="47"/>
        <v>Notactive</v>
      </c>
      <c r="BM1363" s="209" t="str">
        <f t="shared" si="48"/>
        <v>Notactive</v>
      </c>
      <c r="BN1363" s="209" t="str">
        <f t="shared" si="49"/>
        <v>Notactive</v>
      </c>
    </row>
    <row r="1364" spans="1:66" customFormat="1" ht="15">
      <c r="A1364" s="99" t="s">
        <v>1397</v>
      </c>
      <c r="B1364" s="111" t="s">
        <v>1743</v>
      </c>
      <c r="C1364" s="243" t="s">
        <v>1398</v>
      </c>
      <c r="D1364" s="243" t="s">
        <v>4162</v>
      </c>
      <c r="E1364" s="247">
        <v>4</v>
      </c>
      <c r="F1364" s="25" t="s">
        <v>43</v>
      </c>
      <c r="G1364" s="26"/>
      <c r="H1364" s="27"/>
      <c r="I1364" s="27"/>
      <c r="J1364" s="29">
        <v>1</v>
      </c>
      <c r="K1364" s="30">
        <v>1554</v>
      </c>
      <c r="L1364" s="30">
        <v>1568</v>
      </c>
      <c r="M1364" s="240" t="str">
        <f>CONCATENATE(LEFT(K1364,3),"0")</f>
        <v>1550</v>
      </c>
      <c r="N1364" s="240" t="str">
        <f>CONCATENATE(LEFT(L1364,3),"0")</f>
        <v>1560</v>
      </c>
      <c r="O1364" s="30">
        <f>L1364-K1364+1</f>
        <v>15</v>
      </c>
      <c r="P1364" s="27">
        <v>0</v>
      </c>
      <c r="Q1364" s="27">
        <v>0</v>
      </c>
      <c r="R1364" s="28"/>
      <c r="S1364" s="28"/>
      <c r="T1364" s="35" t="s">
        <v>103</v>
      </c>
      <c r="U1364" s="104">
        <v>51.0167</v>
      </c>
      <c r="V1364" s="124">
        <v>4.4667000000000003</v>
      </c>
      <c r="W1364" s="32">
        <v>0</v>
      </c>
      <c r="X1364" s="33">
        <v>0</v>
      </c>
      <c r="Y1364" s="127">
        <v>0</v>
      </c>
      <c r="Z1364" s="133"/>
      <c r="AA1364" s="35"/>
      <c r="AB1364" s="35"/>
      <c r="AC1364" s="35"/>
      <c r="AD1364" s="35"/>
      <c r="AE1364" s="35"/>
      <c r="AF1364" s="35"/>
      <c r="AG1364" s="35"/>
      <c r="AH1364" s="35"/>
      <c r="AI1364" s="35"/>
      <c r="AJ1364" s="35"/>
      <c r="AK1364" s="35"/>
      <c r="AL1364" s="35"/>
      <c r="AM1364" s="35"/>
      <c r="AN1364" s="127"/>
      <c r="AO1364" s="38"/>
      <c r="AP1364" s="39"/>
      <c r="AQ1364" s="39"/>
      <c r="AR1364" s="39"/>
      <c r="AS1364" s="49"/>
      <c r="AT1364" s="253"/>
      <c r="AU1364" s="253"/>
      <c r="AV1364" s="26"/>
      <c r="AW1364" s="26"/>
      <c r="AX1364" s="253" t="s">
        <v>40</v>
      </c>
      <c r="AY1364" s="26">
        <v>1</v>
      </c>
      <c r="AZ1364" s="197">
        <f>IF(AND(K1364&lt;=1570,L1364&gt;=1540),1,0)</f>
        <v>1</v>
      </c>
      <c r="BA1364" s="197">
        <f>IF(AND(K1364&lt;=1608,L1364&gt;=1571),1,0)</f>
        <v>0</v>
      </c>
      <c r="BB1364" s="197">
        <f>IF(AND(K1364&lt;=1621,L1364&gt;=1609),1,0)</f>
        <v>0</v>
      </c>
      <c r="BC1364" s="197">
        <f>IF(AND(K1364&lt;=1648,L1364&gt;=1622),1,0)</f>
        <v>0</v>
      </c>
      <c r="BD1364" s="197">
        <f>IF(AND(K1364&lt;=1680,L1364&gt;=1649),1,0)</f>
        <v>0</v>
      </c>
      <c r="BE1364" s="189">
        <v>0</v>
      </c>
      <c r="BF1364" s="189">
        <v>0</v>
      </c>
      <c r="BG1364" s="189">
        <v>0</v>
      </c>
      <c r="BH1364" s="189">
        <v>0</v>
      </c>
      <c r="BI1364" s="189">
        <v>0</v>
      </c>
      <c r="BJ1364" s="209" t="str">
        <f t="shared" si="45"/>
        <v>Stayer</v>
      </c>
      <c r="BK1364" s="209" t="str">
        <f t="shared" si="46"/>
        <v>Notactive</v>
      </c>
      <c r="BL1364" s="209" t="str">
        <f t="shared" si="47"/>
        <v>Notactive</v>
      </c>
      <c r="BM1364" s="209" t="str">
        <f t="shared" si="48"/>
        <v>Notactive</v>
      </c>
      <c r="BN1364" s="209" t="str">
        <f t="shared" si="49"/>
        <v>Notactive</v>
      </c>
    </row>
    <row r="1365" spans="1:66" customFormat="1" ht="15">
      <c r="A1365" s="99" t="s">
        <v>1394</v>
      </c>
      <c r="B1365" s="111" t="s">
        <v>1743</v>
      </c>
      <c r="C1365" s="243" t="s">
        <v>1399</v>
      </c>
      <c r="D1365" s="243" t="s">
        <v>4162</v>
      </c>
      <c r="E1365" s="247"/>
      <c r="F1365" s="25" t="s">
        <v>43</v>
      </c>
      <c r="G1365" s="26"/>
      <c r="H1365" s="27"/>
      <c r="I1365" s="27"/>
      <c r="J1365" s="29">
        <v>0</v>
      </c>
      <c r="K1365" s="28">
        <v>1560</v>
      </c>
      <c r="L1365" s="27">
        <v>1586</v>
      </c>
      <c r="M1365" s="240" t="str">
        <f>CONCATENATE(LEFT(K1365,3),"0")</f>
        <v>1560</v>
      </c>
      <c r="N1365" s="240" t="str">
        <f>CONCATENATE(LEFT(L1365,3),"0")</f>
        <v>1580</v>
      </c>
      <c r="O1365" s="30">
        <f>L1365-K1365+1</f>
        <v>27</v>
      </c>
      <c r="P1365" s="27">
        <v>0</v>
      </c>
      <c r="Q1365" s="27">
        <v>0</v>
      </c>
      <c r="R1365" s="28">
        <v>1540</v>
      </c>
      <c r="S1365" s="28">
        <v>1606</v>
      </c>
      <c r="T1365" s="35" t="s">
        <v>103</v>
      </c>
      <c r="U1365" s="104">
        <v>51.0167</v>
      </c>
      <c r="V1365" s="124">
        <v>4.4667000000000003</v>
      </c>
      <c r="W1365" s="32">
        <v>1</v>
      </c>
      <c r="X1365" s="33">
        <v>1</v>
      </c>
      <c r="Y1365" s="127">
        <v>0</v>
      </c>
      <c r="Z1365" s="133" t="str">
        <f>CONCATENATE(LEFT(AA1365,3),"0")</f>
        <v>1580</v>
      </c>
      <c r="AA1365" s="25">
        <v>1586</v>
      </c>
      <c r="AB1365" s="25">
        <v>1589</v>
      </c>
      <c r="AC1365" s="35" t="s">
        <v>63</v>
      </c>
      <c r="AD1365" s="35">
        <v>1589</v>
      </c>
      <c r="AE1365" s="35">
        <v>1606</v>
      </c>
      <c r="AF1365" s="35" t="s">
        <v>69</v>
      </c>
      <c r="AG1365" s="35"/>
      <c r="AH1365" s="35"/>
      <c r="AI1365" s="35"/>
      <c r="AJ1365" s="35"/>
      <c r="AK1365" s="35"/>
      <c r="AL1365" s="35"/>
      <c r="AM1365" s="35"/>
      <c r="AN1365" s="252" t="str">
        <f>AF1365</f>
        <v>Delft</v>
      </c>
      <c r="AO1365" s="38"/>
      <c r="AP1365" s="39"/>
      <c r="AQ1365" s="39"/>
      <c r="AR1365" s="39"/>
      <c r="AS1365" s="49"/>
      <c r="AT1365" s="26" t="s">
        <v>104</v>
      </c>
      <c r="AU1365" s="253" t="s">
        <v>1400</v>
      </c>
      <c r="AV1365" s="26"/>
      <c r="AW1365" s="26"/>
      <c r="AX1365" s="253"/>
      <c r="AY1365" s="26">
        <v>1</v>
      </c>
      <c r="AZ1365" s="197">
        <f>IF(AND(K1365&lt;=1570,L1365&gt;=1540),1,0)</f>
        <v>1</v>
      </c>
      <c r="BA1365" s="197">
        <f>IF(AND(K1365&lt;=1608,L1365&gt;=1571),1,0)</f>
        <v>1</v>
      </c>
      <c r="BB1365" s="197">
        <f>IF(AND(K1365&lt;=1621,L1365&gt;=1609),1,0)</f>
        <v>0</v>
      </c>
      <c r="BC1365" s="197">
        <f>IF(AND(K1365&lt;=1648,L1365&gt;=1622),1,0)</f>
        <v>0</v>
      </c>
      <c r="BD1365" s="197">
        <f>IF(AND(K1365&lt;=1680,L1365&gt;=1649),1,0)</f>
        <v>0</v>
      </c>
      <c r="BE1365" s="189">
        <v>0</v>
      </c>
      <c r="BF1365" s="189">
        <v>1</v>
      </c>
      <c r="BG1365" s="189">
        <v>0</v>
      </c>
      <c r="BH1365" s="189">
        <v>0</v>
      </c>
      <c r="BI1365" s="189">
        <v>0</v>
      </c>
      <c r="BJ1365" s="209" t="str">
        <f t="shared" si="45"/>
        <v>Stayer</v>
      </c>
      <c r="BK1365" s="209" t="str">
        <f t="shared" si="46"/>
        <v>Leaver</v>
      </c>
      <c r="BL1365" s="209" t="str">
        <f t="shared" si="47"/>
        <v>Notactive</v>
      </c>
      <c r="BM1365" s="209" t="str">
        <f t="shared" si="48"/>
        <v>Notactive</v>
      </c>
      <c r="BN1365" s="209" t="str">
        <f t="shared" si="49"/>
        <v>Notactive</v>
      </c>
    </row>
    <row r="1366" spans="1:66" customFormat="1" ht="15">
      <c r="A1366" s="99" t="s">
        <v>1400</v>
      </c>
      <c r="B1366" s="111" t="s">
        <v>1743</v>
      </c>
      <c r="C1366" s="243" t="s">
        <v>1401</v>
      </c>
      <c r="D1366" s="243" t="s">
        <v>4162</v>
      </c>
      <c r="E1366" s="247"/>
      <c r="F1366" s="25" t="s">
        <v>43</v>
      </c>
      <c r="G1366" s="25"/>
      <c r="H1366" s="27">
        <v>1</v>
      </c>
      <c r="I1366" s="27"/>
      <c r="J1366" s="29">
        <v>0</v>
      </c>
      <c r="K1366" s="28">
        <v>1608</v>
      </c>
      <c r="L1366" s="28">
        <v>1613</v>
      </c>
      <c r="M1366" s="240" t="str">
        <f>CONCATENATE(LEFT(K1366,3),"0")</f>
        <v>1600</v>
      </c>
      <c r="N1366" s="240" t="str">
        <f>CONCATENATE(LEFT(L1366,3),"0")</f>
        <v>1610</v>
      </c>
      <c r="O1366" s="30">
        <f>L1366-K1366+1</f>
        <v>6</v>
      </c>
      <c r="P1366" s="27">
        <v>0</v>
      </c>
      <c r="Q1366" s="27">
        <v>0</v>
      </c>
      <c r="R1366" s="28">
        <v>1588</v>
      </c>
      <c r="S1366" s="28">
        <v>1641</v>
      </c>
      <c r="T1366" s="35" t="s">
        <v>103</v>
      </c>
      <c r="U1366" s="104">
        <v>51.0167</v>
      </c>
      <c r="V1366" s="124">
        <v>4.4667000000000003</v>
      </c>
      <c r="W1366" s="32">
        <v>1</v>
      </c>
      <c r="X1366" s="33">
        <v>1</v>
      </c>
      <c r="Y1366" s="127">
        <v>0</v>
      </c>
      <c r="Z1366" s="133" t="str">
        <f>CONCATENATE(LEFT(AA1366,3),"0")</f>
        <v>1610</v>
      </c>
      <c r="AA1366" s="35">
        <v>1613</v>
      </c>
      <c r="AB1366" s="35">
        <v>1641</v>
      </c>
      <c r="AC1366" s="35" t="s">
        <v>69</v>
      </c>
      <c r="AD1366" s="35"/>
      <c r="AE1366" s="35"/>
      <c r="AF1366" s="35"/>
      <c r="AG1366" s="35"/>
      <c r="AH1366" s="35"/>
      <c r="AI1366" s="35"/>
      <c r="AJ1366" s="35"/>
      <c r="AK1366" s="35"/>
      <c r="AL1366" s="35"/>
      <c r="AM1366" s="35"/>
      <c r="AN1366" s="252" t="str">
        <f>AC1366</f>
        <v>Delft</v>
      </c>
      <c r="AO1366" s="38"/>
      <c r="AP1366" s="39"/>
      <c r="AQ1366" s="39"/>
      <c r="AR1366" s="39"/>
      <c r="AS1366" s="49"/>
      <c r="AT1366" s="26" t="s">
        <v>88</v>
      </c>
      <c r="AU1366" s="253" t="s">
        <v>1394</v>
      </c>
      <c r="AV1366" s="26"/>
      <c r="AW1366" s="26"/>
      <c r="AX1366" s="253"/>
      <c r="AY1366" s="26">
        <v>1</v>
      </c>
      <c r="AZ1366" s="197">
        <f>IF(AND(K1366&lt;=1570,L1366&gt;=1540),1,0)</f>
        <v>0</v>
      </c>
      <c r="BA1366" s="197">
        <f>IF(AND(K1366&lt;=1608,L1366&gt;=1571),1,0)</f>
        <v>1</v>
      </c>
      <c r="BB1366" s="197">
        <f>IF(AND(K1366&lt;=1621,L1366&gt;=1609),1,0)</f>
        <v>1</v>
      </c>
      <c r="BC1366" s="197">
        <f>IF(AND(K1366&lt;=1648,L1366&gt;=1622),1,0)</f>
        <v>0</v>
      </c>
      <c r="BD1366" s="197">
        <f>IF(AND(K1366&lt;=1680,L1366&gt;=1649),1,0)</f>
        <v>0</v>
      </c>
      <c r="BE1366" s="189">
        <v>0</v>
      </c>
      <c r="BF1366" s="189">
        <v>0</v>
      </c>
      <c r="BG1366" s="189">
        <v>1</v>
      </c>
      <c r="BH1366" s="189">
        <v>0</v>
      </c>
      <c r="BI1366" s="189">
        <v>0</v>
      </c>
      <c r="BJ1366" s="209" t="str">
        <f t="shared" si="45"/>
        <v>Notactive</v>
      </c>
      <c r="BK1366" s="209" t="str">
        <f t="shared" si="46"/>
        <v>Stayer</v>
      </c>
      <c r="BL1366" s="209" t="str">
        <f t="shared" si="47"/>
        <v>Leaver</v>
      </c>
      <c r="BM1366" s="209" t="str">
        <f t="shared" si="48"/>
        <v>Notactive</v>
      </c>
      <c r="BN1366" s="209" t="str">
        <f t="shared" si="49"/>
        <v>Notactive</v>
      </c>
    </row>
    <row r="1367" spans="1:66" customFormat="1" ht="15">
      <c r="A1367" s="99" t="s">
        <v>1402</v>
      </c>
      <c r="B1367" s="111" t="s">
        <v>2394</v>
      </c>
      <c r="C1367" s="243" t="s">
        <v>1403</v>
      </c>
      <c r="D1367" s="243" t="s">
        <v>4162</v>
      </c>
      <c r="E1367" s="247">
        <v>5</v>
      </c>
      <c r="F1367" s="25" t="s">
        <v>43</v>
      </c>
      <c r="G1367" s="26"/>
      <c r="H1367" s="27"/>
      <c r="I1367" s="27"/>
      <c r="J1367" s="29">
        <v>1</v>
      </c>
      <c r="K1367" s="30">
        <v>1610</v>
      </c>
      <c r="L1367" s="30">
        <v>1632</v>
      </c>
      <c r="M1367" s="240" t="str">
        <f>CONCATENATE(LEFT(K1367,3),"0")</f>
        <v>1610</v>
      </c>
      <c r="N1367" s="240" t="str">
        <f>CONCATENATE(LEFT(L1367,3),"0")</f>
        <v>1630</v>
      </c>
      <c r="O1367" s="30">
        <f>L1367-K1367+1</f>
        <v>23</v>
      </c>
      <c r="P1367" s="27">
        <v>1</v>
      </c>
      <c r="Q1367" s="27">
        <v>0</v>
      </c>
      <c r="R1367" s="28"/>
      <c r="S1367" s="28"/>
      <c r="T1367" s="35" t="s">
        <v>103</v>
      </c>
      <c r="U1367" s="104">
        <v>51.0167</v>
      </c>
      <c r="V1367" s="124">
        <v>4.4667000000000003</v>
      </c>
      <c r="W1367" s="32">
        <v>0</v>
      </c>
      <c r="X1367" s="33">
        <v>0</v>
      </c>
      <c r="Y1367" s="127">
        <v>0</v>
      </c>
      <c r="Z1367" s="133"/>
      <c r="AA1367" s="35"/>
      <c r="AB1367" s="35"/>
      <c r="AC1367" s="35"/>
      <c r="AD1367" s="35"/>
      <c r="AE1367" s="35"/>
      <c r="AF1367" s="35"/>
      <c r="AG1367" s="35"/>
      <c r="AH1367" s="35"/>
      <c r="AI1367" s="35"/>
      <c r="AJ1367" s="35"/>
      <c r="AK1367" s="35"/>
      <c r="AL1367" s="35"/>
      <c r="AM1367" s="35"/>
      <c r="AN1367" s="127"/>
      <c r="AO1367" s="38"/>
      <c r="AP1367" s="39"/>
      <c r="AQ1367" s="39"/>
      <c r="AR1367" s="39"/>
      <c r="AS1367" s="49"/>
      <c r="AT1367" s="253"/>
      <c r="AU1367" s="253"/>
      <c r="AV1367" s="26"/>
      <c r="AW1367" s="26"/>
      <c r="AX1367" s="253" t="s">
        <v>40</v>
      </c>
      <c r="AY1367" s="26">
        <v>1</v>
      </c>
      <c r="AZ1367" s="197">
        <f>IF(AND(K1367&lt;=1570,L1367&gt;=1540),1,0)</f>
        <v>0</v>
      </c>
      <c r="BA1367" s="197">
        <f>IF(AND(K1367&lt;=1608,L1367&gt;=1571),1,0)</f>
        <v>0</v>
      </c>
      <c r="BB1367" s="197">
        <f>IF(AND(K1367&lt;=1621,L1367&gt;=1609),1,0)</f>
        <v>1</v>
      </c>
      <c r="BC1367" s="197">
        <f>IF(AND(K1367&lt;=1648,L1367&gt;=1622),1,0)</f>
        <v>1</v>
      </c>
      <c r="BD1367" s="197">
        <f>IF(AND(K1367&lt;=1680,L1367&gt;=1649),1,0)</f>
        <v>0</v>
      </c>
      <c r="BE1367" s="189">
        <v>0</v>
      </c>
      <c r="BF1367" s="189">
        <v>0</v>
      </c>
      <c r="BG1367" s="189">
        <v>0</v>
      </c>
      <c r="BH1367" s="189">
        <v>0</v>
      </c>
      <c r="BI1367" s="189">
        <v>0</v>
      </c>
      <c r="BJ1367" s="209" t="str">
        <f t="shared" si="45"/>
        <v>Notactive</v>
      </c>
      <c r="BK1367" s="209" t="str">
        <f t="shared" si="46"/>
        <v>Notactive</v>
      </c>
      <c r="BL1367" s="209" t="str">
        <f t="shared" si="47"/>
        <v>Stayer</v>
      </c>
      <c r="BM1367" s="209" t="str">
        <f t="shared" si="48"/>
        <v>Stayer</v>
      </c>
      <c r="BN1367" s="209" t="str">
        <f t="shared" si="49"/>
        <v>Notactive</v>
      </c>
    </row>
    <row r="1368" spans="1:66" customFormat="1" ht="15">
      <c r="A1368" s="99" t="s">
        <v>1404</v>
      </c>
      <c r="B1368" s="111" t="s">
        <v>4118</v>
      </c>
      <c r="C1368" s="243" t="s">
        <v>1405</v>
      </c>
      <c r="D1368" s="243" t="s">
        <v>4162</v>
      </c>
      <c r="E1368" s="247">
        <v>5</v>
      </c>
      <c r="F1368" s="25" t="s">
        <v>43</v>
      </c>
      <c r="G1368" s="25"/>
      <c r="H1368" s="27">
        <v>1</v>
      </c>
      <c r="I1368" s="27"/>
      <c r="J1368" s="29">
        <v>1</v>
      </c>
      <c r="K1368" s="30">
        <v>1612</v>
      </c>
      <c r="L1368" s="30">
        <v>1634</v>
      </c>
      <c r="M1368" s="240" t="str">
        <f>CONCATENATE(LEFT(K1368,3),"0")</f>
        <v>1610</v>
      </c>
      <c r="N1368" s="240" t="str">
        <f>CONCATENATE(LEFT(L1368,3),"0")</f>
        <v>1630</v>
      </c>
      <c r="O1368" s="30">
        <f>L1368-K1368+1</f>
        <v>23</v>
      </c>
      <c r="P1368" s="27">
        <v>1</v>
      </c>
      <c r="Q1368" s="27">
        <v>1</v>
      </c>
      <c r="R1368" s="28">
        <v>1581</v>
      </c>
      <c r="S1368" s="28"/>
      <c r="T1368" s="35" t="s">
        <v>103</v>
      </c>
      <c r="U1368" s="104">
        <v>51.0167</v>
      </c>
      <c r="V1368" s="124">
        <v>4.4667000000000003</v>
      </c>
      <c r="W1368" s="32">
        <v>0</v>
      </c>
      <c r="X1368" s="33">
        <v>0</v>
      </c>
      <c r="Y1368" s="127">
        <v>0</v>
      </c>
      <c r="Z1368" s="133"/>
      <c r="AA1368" s="35"/>
      <c r="AB1368" s="35"/>
      <c r="AC1368" s="35"/>
      <c r="AD1368" s="35"/>
      <c r="AE1368" s="35"/>
      <c r="AF1368" s="35"/>
      <c r="AG1368" s="35"/>
      <c r="AH1368" s="35"/>
      <c r="AI1368" s="35"/>
      <c r="AJ1368" s="35"/>
      <c r="AK1368" s="35"/>
      <c r="AL1368" s="35"/>
      <c r="AM1368" s="35"/>
      <c r="AN1368" s="127"/>
      <c r="AO1368" s="38">
        <v>1</v>
      </c>
      <c r="AP1368" s="39" t="s">
        <v>1406</v>
      </c>
      <c r="AQ1368" s="39"/>
      <c r="AR1368" s="39"/>
      <c r="AS1368" s="49"/>
      <c r="AT1368" s="253"/>
      <c r="AU1368" s="253"/>
      <c r="AV1368" s="26"/>
      <c r="AW1368" s="26"/>
      <c r="AX1368" s="253" t="s">
        <v>1407</v>
      </c>
      <c r="AY1368" s="26">
        <v>1</v>
      </c>
      <c r="AZ1368" s="197">
        <f>IF(AND(K1368&lt;=1570,L1368&gt;=1540),1,0)</f>
        <v>0</v>
      </c>
      <c r="BA1368" s="197">
        <f>IF(AND(K1368&lt;=1608,L1368&gt;=1571),1,0)</f>
        <v>0</v>
      </c>
      <c r="BB1368" s="197">
        <f>IF(AND(K1368&lt;=1621,L1368&gt;=1609),1,0)</f>
        <v>1</v>
      </c>
      <c r="BC1368" s="197">
        <f>IF(AND(K1368&lt;=1648,L1368&gt;=1622),1,0)</f>
        <v>1</v>
      </c>
      <c r="BD1368" s="197">
        <f>IF(AND(K1368&lt;=1680,L1368&gt;=1649),1,0)</f>
        <v>0</v>
      </c>
      <c r="BE1368" s="189">
        <v>0</v>
      </c>
      <c r="BF1368" s="189">
        <v>0</v>
      </c>
      <c r="BG1368" s="189">
        <v>0</v>
      </c>
      <c r="BH1368" s="189">
        <v>0</v>
      </c>
      <c r="BI1368" s="189">
        <v>0</v>
      </c>
      <c r="BJ1368" s="209" t="str">
        <f t="shared" si="45"/>
        <v>Notactive</v>
      </c>
      <c r="BK1368" s="209" t="str">
        <f t="shared" si="46"/>
        <v>Notactive</v>
      </c>
      <c r="BL1368" s="209" t="str">
        <f t="shared" si="47"/>
        <v>Stayer</v>
      </c>
      <c r="BM1368" s="209" t="str">
        <f t="shared" si="48"/>
        <v>Stayer</v>
      </c>
      <c r="BN1368" s="209" t="str">
        <f t="shared" si="49"/>
        <v>Notactive</v>
      </c>
    </row>
    <row r="1369" spans="1:66" customFormat="1" ht="15">
      <c r="A1369" s="99" t="s">
        <v>1408</v>
      </c>
      <c r="B1369" s="111" t="s">
        <v>4119</v>
      </c>
      <c r="C1369" s="243" t="s">
        <v>1409</v>
      </c>
      <c r="D1369" s="243" t="s">
        <v>4162</v>
      </c>
      <c r="E1369" s="247">
        <v>1</v>
      </c>
      <c r="F1369" s="25" t="s">
        <v>43</v>
      </c>
      <c r="G1369" s="26"/>
      <c r="H1369" s="27"/>
      <c r="I1369" s="27"/>
      <c r="J1369" s="29">
        <v>1</v>
      </c>
      <c r="K1369" s="30">
        <v>1653</v>
      </c>
      <c r="L1369" s="30">
        <v>1659</v>
      </c>
      <c r="M1369" s="240" t="str">
        <f>CONCATENATE(LEFT(K1369,3),"0")</f>
        <v>1650</v>
      </c>
      <c r="N1369" s="240" t="str">
        <f>CONCATENATE(LEFT(L1369,3),"0")</f>
        <v>1650</v>
      </c>
      <c r="O1369" s="30">
        <f>L1369-K1369+1</f>
        <v>7</v>
      </c>
      <c r="P1369" s="27">
        <v>0</v>
      </c>
      <c r="Q1369" s="27">
        <v>0</v>
      </c>
      <c r="R1369" s="28"/>
      <c r="S1369" s="28"/>
      <c r="T1369" s="35" t="s">
        <v>103</v>
      </c>
      <c r="U1369" s="104">
        <v>51.0167</v>
      </c>
      <c r="V1369" s="124">
        <v>4.4667000000000003</v>
      </c>
      <c r="W1369" s="32">
        <v>0</v>
      </c>
      <c r="X1369" s="33">
        <v>0</v>
      </c>
      <c r="Y1369" s="127">
        <v>0</v>
      </c>
      <c r="Z1369" s="133"/>
      <c r="AA1369" s="35"/>
      <c r="AB1369" s="35"/>
      <c r="AC1369" s="35"/>
      <c r="AD1369" s="35"/>
      <c r="AE1369" s="35"/>
      <c r="AF1369" s="35"/>
      <c r="AG1369" s="35"/>
      <c r="AH1369" s="35"/>
      <c r="AI1369" s="35"/>
      <c r="AJ1369" s="35"/>
      <c r="AK1369" s="35"/>
      <c r="AL1369" s="35"/>
      <c r="AM1369" s="35"/>
      <c r="AN1369" s="127"/>
      <c r="AO1369" s="38"/>
      <c r="AP1369" s="39"/>
      <c r="AQ1369" s="39"/>
      <c r="AR1369" s="39"/>
      <c r="AS1369" s="49"/>
      <c r="AT1369" s="253"/>
      <c r="AU1369" s="253"/>
      <c r="AV1369" s="26"/>
      <c r="AW1369" s="26"/>
      <c r="AX1369" s="253" t="s">
        <v>40</v>
      </c>
      <c r="AY1369" s="26">
        <v>1</v>
      </c>
      <c r="AZ1369" s="197">
        <f>IF(AND(K1369&lt;=1570,L1369&gt;=1540),1,0)</f>
        <v>0</v>
      </c>
      <c r="BA1369" s="197">
        <f>IF(AND(K1369&lt;=1608,L1369&gt;=1571),1,0)</f>
        <v>0</v>
      </c>
      <c r="BB1369" s="197">
        <f>IF(AND(K1369&lt;=1621,L1369&gt;=1609),1,0)</f>
        <v>0</v>
      </c>
      <c r="BC1369" s="197">
        <f>IF(AND(K1369&lt;=1648,L1369&gt;=1622),1,0)</f>
        <v>0</v>
      </c>
      <c r="BD1369" s="197">
        <f>IF(AND(K1369&lt;=1680,L1369&gt;=1649),1,0)</f>
        <v>1</v>
      </c>
      <c r="BE1369" s="189">
        <v>0</v>
      </c>
      <c r="BF1369" s="189">
        <v>0</v>
      </c>
      <c r="BG1369" s="189">
        <v>0</v>
      </c>
      <c r="BH1369" s="189">
        <v>0</v>
      </c>
      <c r="BI1369" s="189">
        <v>0</v>
      </c>
      <c r="BJ1369" s="209" t="str">
        <f t="shared" si="45"/>
        <v>Notactive</v>
      </c>
      <c r="BK1369" s="209" t="str">
        <f t="shared" si="46"/>
        <v>Notactive</v>
      </c>
      <c r="BL1369" s="209" t="str">
        <f t="shared" si="47"/>
        <v>Notactive</v>
      </c>
      <c r="BM1369" s="209" t="str">
        <f t="shared" si="48"/>
        <v>Notactive</v>
      </c>
      <c r="BN1369" s="209" t="str">
        <f t="shared" si="49"/>
        <v>Stayer</v>
      </c>
    </row>
    <row r="1370" spans="1:66" customFormat="1" ht="15">
      <c r="A1370" s="99" t="s">
        <v>1410</v>
      </c>
      <c r="B1370" s="111" t="s">
        <v>4120</v>
      </c>
      <c r="C1370" s="243" t="s">
        <v>1411</v>
      </c>
      <c r="D1370" s="243" t="s">
        <v>4162</v>
      </c>
      <c r="E1370" s="247"/>
      <c r="F1370" s="25" t="s">
        <v>43</v>
      </c>
      <c r="G1370" s="26"/>
      <c r="H1370" s="27"/>
      <c r="I1370" s="27"/>
      <c r="J1370" s="29">
        <v>0</v>
      </c>
      <c r="K1370" s="28">
        <v>1572</v>
      </c>
      <c r="L1370" s="28">
        <v>1575</v>
      </c>
      <c r="M1370" s="240" t="str">
        <f>CONCATENATE(LEFT(K1370,3),"0")</f>
        <v>1570</v>
      </c>
      <c r="N1370" s="240" t="str">
        <f>CONCATENATE(LEFT(L1370,3),"0")</f>
        <v>1570</v>
      </c>
      <c r="O1370" s="30">
        <f>L1370-K1370+1</f>
        <v>4</v>
      </c>
      <c r="P1370" s="27">
        <v>0</v>
      </c>
      <c r="Q1370" s="27">
        <v>0</v>
      </c>
      <c r="R1370" s="28">
        <v>1552</v>
      </c>
      <c r="S1370" s="28">
        <v>1600</v>
      </c>
      <c r="T1370" s="35" t="s">
        <v>103</v>
      </c>
      <c r="U1370" s="104">
        <v>51.0167</v>
      </c>
      <c r="V1370" s="124">
        <v>4.4667000000000003</v>
      </c>
      <c r="W1370" s="32">
        <v>1</v>
      </c>
      <c r="X1370" s="33">
        <v>1</v>
      </c>
      <c r="Y1370" s="127">
        <v>0</v>
      </c>
      <c r="Z1370" s="133" t="str">
        <f>CONCATENATE(LEFT(AA1370,3),"0")</f>
        <v>1570</v>
      </c>
      <c r="AA1370" s="35">
        <v>1575</v>
      </c>
      <c r="AB1370" s="35">
        <v>1600</v>
      </c>
      <c r="AC1370" s="35" t="s">
        <v>102</v>
      </c>
      <c r="AD1370" s="35"/>
      <c r="AE1370" s="35"/>
      <c r="AF1370" s="35"/>
      <c r="AG1370" s="35"/>
      <c r="AH1370" s="35"/>
      <c r="AI1370" s="35"/>
      <c r="AJ1370" s="35"/>
      <c r="AK1370" s="35"/>
      <c r="AL1370" s="35"/>
      <c r="AM1370" s="35"/>
      <c r="AN1370" s="252" t="str">
        <f>AC1370</f>
        <v>Rome</v>
      </c>
      <c r="AO1370" s="38"/>
      <c r="AP1370" s="39"/>
      <c r="AQ1370" s="39"/>
      <c r="AR1370" s="39"/>
      <c r="AS1370" s="49"/>
      <c r="AT1370" s="253"/>
      <c r="AU1370" s="253"/>
      <c r="AV1370" s="26"/>
      <c r="AW1370" s="26"/>
      <c r="AX1370" s="253"/>
      <c r="AY1370" s="26">
        <v>1</v>
      </c>
      <c r="AZ1370" s="197">
        <f>IF(AND(K1370&lt;=1570,L1370&gt;=1540),1,0)</f>
        <v>0</v>
      </c>
      <c r="BA1370" s="197">
        <f>IF(AND(K1370&lt;=1608,L1370&gt;=1571),1,0)</f>
        <v>1</v>
      </c>
      <c r="BB1370" s="197">
        <f>IF(AND(K1370&lt;=1621,L1370&gt;=1609),1,0)</f>
        <v>0</v>
      </c>
      <c r="BC1370" s="197">
        <f>IF(AND(K1370&lt;=1648,L1370&gt;=1622),1,0)</f>
        <v>0</v>
      </c>
      <c r="BD1370" s="197">
        <f>IF(AND(K1370&lt;=1680,L1370&gt;=1649),1,0)</f>
        <v>0</v>
      </c>
      <c r="BE1370" s="189">
        <v>0</v>
      </c>
      <c r="BF1370" s="189">
        <v>1</v>
      </c>
      <c r="BG1370" s="189">
        <v>0</v>
      </c>
      <c r="BH1370" s="189">
        <v>0</v>
      </c>
      <c r="BI1370" s="189">
        <v>0</v>
      </c>
      <c r="BJ1370" s="209" t="str">
        <f t="shared" si="45"/>
        <v>Notactive</v>
      </c>
      <c r="BK1370" s="209" t="str">
        <f t="shared" si="46"/>
        <v>Leaver</v>
      </c>
      <c r="BL1370" s="209" t="str">
        <f t="shared" si="47"/>
        <v>Notactive</v>
      </c>
      <c r="BM1370" s="209" t="str">
        <f t="shared" si="48"/>
        <v>Notactive</v>
      </c>
      <c r="BN1370" s="209" t="str">
        <f t="shared" si="49"/>
        <v>Notactive</v>
      </c>
    </row>
    <row r="1371" spans="1:66" customFormat="1" ht="15">
      <c r="A1371" s="99" t="s">
        <v>1412</v>
      </c>
      <c r="B1371" s="111" t="s">
        <v>4121</v>
      </c>
      <c r="C1371" s="243" t="s">
        <v>1413</v>
      </c>
      <c r="D1371" s="243" t="s">
        <v>4162</v>
      </c>
      <c r="E1371" s="247">
        <v>1</v>
      </c>
      <c r="F1371" s="25" t="s">
        <v>39</v>
      </c>
      <c r="G1371" s="26"/>
      <c r="H1371" s="27"/>
      <c r="I1371" s="27"/>
      <c r="J1371" s="29">
        <v>1</v>
      </c>
      <c r="K1371" s="30">
        <v>1548</v>
      </c>
      <c r="L1371" s="30">
        <v>1554</v>
      </c>
      <c r="M1371" s="240" t="str">
        <f>CONCATENATE(LEFT(K1371,3),"0")</f>
        <v>1540</v>
      </c>
      <c r="N1371" s="240" t="str">
        <f>CONCATENATE(LEFT(L1371,3),"0")</f>
        <v>1550</v>
      </c>
      <c r="O1371" s="30">
        <f>L1371-K1371+1</f>
        <v>7</v>
      </c>
      <c r="P1371" s="27">
        <v>0</v>
      </c>
      <c r="Q1371" s="27">
        <v>0</v>
      </c>
      <c r="R1371" s="28"/>
      <c r="S1371" s="28"/>
      <c r="T1371" s="35" t="s">
        <v>103</v>
      </c>
      <c r="U1371" s="104">
        <v>51.0167</v>
      </c>
      <c r="V1371" s="124">
        <v>4.4667000000000003</v>
      </c>
      <c r="W1371" s="32">
        <v>0</v>
      </c>
      <c r="X1371" s="33">
        <v>0</v>
      </c>
      <c r="Y1371" s="127">
        <v>0</v>
      </c>
      <c r="Z1371" s="133"/>
      <c r="AA1371" s="35"/>
      <c r="AB1371" s="35"/>
      <c r="AC1371" s="35"/>
      <c r="AD1371" s="35"/>
      <c r="AE1371" s="35"/>
      <c r="AF1371" s="35"/>
      <c r="AG1371" s="35"/>
      <c r="AH1371" s="35"/>
      <c r="AI1371" s="35"/>
      <c r="AJ1371" s="35"/>
      <c r="AK1371" s="35"/>
      <c r="AL1371" s="35"/>
      <c r="AM1371" s="35"/>
      <c r="AN1371" s="127"/>
      <c r="AO1371" s="38"/>
      <c r="AP1371" s="39"/>
      <c r="AQ1371" s="39"/>
      <c r="AR1371" s="39"/>
      <c r="AS1371" s="49"/>
      <c r="AT1371" s="253"/>
      <c r="AU1371" s="253"/>
      <c r="AV1371" s="26"/>
      <c r="AW1371" s="26"/>
      <c r="AX1371" s="253" t="s">
        <v>40</v>
      </c>
      <c r="AY1371" s="26">
        <v>1</v>
      </c>
      <c r="AZ1371" s="197">
        <f>IF(AND(K1371&lt;=1570,L1371&gt;=1540),1,0)</f>
        <v>1</v>
      </c>
      <c r="BA1371" s="197">
        <f>IF(AND(K1371&lt;=1608,L1371&gt;=1571),1,0)</f>
        <v>0</v>
      </c>
      <c r="BB1371" s="197">
        <f>IF(AND(K1371&lt;=1621,L1371&gt;=1609),1,0)</f>
        <v>0</v>
      </c>
      <c r="BC1371" s="197">
        <f>IF(AND(K1371&lt;=1648,L1371&gt;=1622),1,0)</f>
        <v>0</v>
      </c>
      <c r="BD1371" s="197">
        <f>IF(AND(K1371&lt;=1680,L1371&gt;=1649),1,0)</f>
        <v>0</v>
      </c>
      <c r="BE1371" s="189">
        <v>0</v>
      </c>
      <c r="BF1371" s="189">
        <v>0</v>
      </c>
      <c r="BG1371" s="189">
        <v>0</v>
      </c>
      <c r="BH1371" s="189">
        <v>0</v>
      </c>
      <c r="BI1371" s="189">
        <v>0</v>
      </c>
      <c r="BJ1371" s="209" t="str">
        <f t="shared" si="45"/>
        <v>Stayer</v>
      </c>
      <c r="BK1371" s="209" t="str">
        <f t="shared" si="46"/>
        <v>Notactive</v>
      </c>
      <c r="BL1371" s="209" t="str">
        <f t="shared" si="47"/>
        <v>Notactive</v>
      </c>
      <c r="BM1371" s="209" t="str">
        <f t="shared" si="48"/>
        <v>Notactive</v>
      </c>
      <c r="BN1371" s="209" t="str">
        <f t="shared" si="49"/>
        <v>Notactive</v>
      </c>
    </row>
    <row r="1372" spans="1:66" customFormat="1" ht="15">
      <c r="A1372" s="99" t="s">
        <v>1414</v>
      </c>
      <c r="B1372" s="111" t="s">
        <v>4122</v>
      </c>
      <c r="C1372" s="243" t="s">
        <v>1415</v>
      </c>
      <c r="D1372" s="243" t="s">
        <v>4162</v>
      </c>
      <c r="E1372" s="247">
        <v>1</v>
      </c>
      <c r="F1372" s="25" t="s">
        <v>43</v>
      </c>
      <c r="G1372" s="26"/>
      <c r="H1372" s="27"/>
      <c r="I1372" s="27"/>
      <c r="J1372" s="29">
        <v>1</v>
      </c>
      <c r="K1372" s="28">
        <v>1558</v>
      </c>
      <c r="L1372" s="27">
        <v>1586</v>
      </c>
      <c r="M1372" s="240" t="str">
        <f>CONCATENATE(LEFT(K1372,3),"0")</f>
        <v>1550</v>
      </c>
      <c r="N1372" s="240" t="str">
        <f>CONCATENATE(LEFT(L1372,3),"0")</f>
        <v>1580</v>
      </c>
      <c r="O1372" s="30">
        <f>L1372-K1372+1</f>
        <v>29</v>
      </c>
      <c r="P1372" s="27">
        <v>0</v>
      </c>
      <c r="Q1372" s="27">
        <v>0</v>
      </c>
      <c r="R1372" s="28"/>
      <c r="S1372" s="28"/>
      <c r="T1372" s="35" t="s">
        <v>103</v>
      </c>
      <c r="U1372" s="104">
        <v>51.0167</v>
      </c>
      <c r="V1372" s="124">
        <v>4.4667000000000003</v>
      </c>
      <c r="W1372" s="32">
        <v>1</v>
      </c>
      <c r="X1372" s="33">
        <v>1</v>
      </c>
      <c r="Y1372" s="127">
        <v>0</v>
      </c>
      <c r="Z1372" s="133" t="str">
        <f>CONCATENATE(LEFT(AA1372,3),"0")</f>
        <v>1580</v>
      </c>
      <c r="AA1372" s="35">
        <v>1586</v>
      </c>
      <c r="AB1372" s="35"/>
      <c r="AC1372" s="35" t="s">
        <v>1416</v>
      </c>
      <c r="AD1372" s="35"/>
      <c r="AE1372" s="35"/>
      <c r="AF1372" s="35"/>
      <c r="AG1372" s="35"/>
      <c r="AH1372" s="35"/>
      <c r="AI1372" s="35"/>
      <c r="AJ1372" s="35"/>
      <c r="AK1372" s="35"/>
      <c r="AL1372" s="35"/>
      <c r="AM1372" s="35"/>
      <c r="AN1372" s="252" t="str">
        <f>AC1372</f>
        <v>Zemst</v>
      </c>
      <c r="AO1372" s="38"/>
      <c r="AP1372" s="39"/>
      <c r="AQ1372" s="39"/>
      <c r="AR1372" s="39"/>
      <c r="AS1372" s="49"/>
      <c r="AT1372" s="253"/>
      <c r="AU1372" s="253"/>
      <c r="AV1372" s="26"/>
      <c r="AW1372" s="26"/>
      <c r="AX1372" s="253" t="s">
        <v>1417</v>
      </c>
      <c r="AY1372" s="26">
        <v>1</v>
      </c>
      <c r="AZ1372" s="197">
        <f>IF(AND(K1372&lt;=1570,L1372&gt;=1540),1,0)</f>
        <v>1</v>
      </c>
      <c r="BA1372" s="197">
        <f>IF(AND(K1372&lt;=1608,L1372&gt;=1571),1,0)</f>
        <v>1</v>
      </c>
      <c r="BB1372" s="197">
        <f>IF(AND(K1372&lt;=1621,L1372&gt;=1609),1,0)</f>
        <v>0</v>
      </c>
      <c r="BC1372" s="197">
        <f>IF(AND(K1372&lt;=1648,L1372&gt;=1622),1,0)</f>
        <v>0</v>
      </c>
      <c r="BD1372" s="197">
        <f>IF(AND(K1372&lt;=1680,L1372&gt;=1649),1,0)</f>
        <v>0</v>
      </c>
      <c r="BE1372" s="189">
        <v>0</v>
      </c>
      <c r="BF1372" s="189">
        <v>1</v>
      </c>
      <c r="BG1372" s="189">
        <v>0</v>
      </c>
      <c r="BH1372" s="189">
        <v>0</v>
      </c>
      <c r="BI1372" s="189">
        <v>0</v>
      </c>
      <c r="BJ1372" s="209" t="str">
        <f t="shared" si="45"/>
        <v>Stayer</v>
      </c>
      <c r="BK1372" s="209" t="str">
        <f t="shared" si="46"/>
        <v>Leaver</v>
      </c>
      <c r="BL1372" s="209" t="str">
        <f t="shared" si="47"/>
        <v>Notactive</v>
      </c>
      <c r="BM1372" s="209" t="str">
        <f t="shared" si="48"/>
        <v>Notactive</v>
      </c>
      <c r="BN1372" s="209" t="str">
        <f t="shared" si="49"/>
        <v>Notactive</v>
      </c>
    </row>
    <row r="1373" spans="1:66" customFormat="1" ht="15">
      <c r="A1373" s="99" t="s">
        <v>1418</v>
      </c>
      <c r="B1373" s="111" t="s">
        <v>4123</v>
      </c>
      <c r="C1373" s="243" t="s">
        <v>1419</v>
      </c>
      <c r="D1373" s="243" t="s">
        <v>4162</v>
      </c>
      <c r="E1373" s="247"/>
      <c r="F1373" s="25" t="s">
        <v>43</v>
      </c>
      <c r="G1373" s="25"/>
      <c r="H1373" s="27">
        <v>1</v>
      </c>
      <c r="I1373" s="27"/>
      <c r="J1373" s="29">
        <v>0</v>
      </c>
      <c r="K1373" s="28">
        <v>1662</v>
      </c>
      <c r="L1373" s="196">
        <f>K1373+18</f>
        <v>1680</v>
      </c>
      <c r="M1373" s="240" t="str">
        <f>CONCATENATE(LEFT(K1373,3),"0")</f>
        <v>1660</v>
      </c>
      <c r="N1373" s="240" t="str">
        <f>CONCATENATE(LEFT(L1373,3),"0")</f>
        <v>1680</v>
      </c>
      <c r="O1373" s="30"/>
      <c r="P1373" s="27">
        <v>0</v>
      </c>
      <c r="Q1373" s="27">
        <v>0</v>
      </c>
      <c r="R1373" s="28">
        <v>1642</v>
      </c>
      <c r="S1373" s="28"/>
      <c r="T1373" s="35" t="s">
        <v>103</v>
      </c>
      <c r="U1373" s="104">
        <v>51.0167</v>
      </c>
      <c r="V1373" s="124">
        <v>4.4667000000000003</v>
      </c>
      <c r="W1373" s="32">
        <v>0</v>
      </c>
      <c r="X1373" s="33">
        <v>0</v>
      </c>
      <c r="Y1373" s="127">
        <v>0</v>
      </c>
      <c r="Z1373" s="133"/>
      <c r="AA1373" s="35"/>
      <c r="AB1373" s="35"/>
      <c r="AC1373" s="35"/>
      <c r="AD1373" s="35"/>
      <c r="AE1373" s="35"/>
      <c r="AF1373" s="35"/>
      <c r="AG1373" s="35"/>
      <c r="AH1373" s="35"/>
      <c r="AI1373" s="35"/>
      <c r="AJ1373" s="35"/>
      <c r="AK1373" s="35"/>
      <c r="AL1373" s="35"/>
      <c r="AM1373" s="35"/>
      <c r="AN1373" s="127"/>
      <c r="AO1373" s="38"/>
      <c r="AP1373" s="39"/>
      <c r="AQ1373" s="39"/>
      <c r="AR1373" s="39"/>
      <c r="AS1373" s="49"/>
      <c r="AT1373" s="26" t="s">
        <v>88</v>
      </c>
      <c r="AU1373" s="253" t="s">
        <v>1420</v>
      </c>
      <c r="AV1373" s="26"/>
      <c r="AW1373" s="26"/>
      <c r="AX1373" s="253"/>
      <c r="AY1373" s="26">
        <v>1</v>
      </c>
      <c r="AZ1373" s="197">
        <f>IF(AND(K1373&lt;=1570,L1373&gt;=1540),1,0)</f>
        <v>0</v>
      </c>
      <c r="BA1373" s="197">
        <f>IF(AND(K1373&lt;=1608,L1373&gt;=1571),1,0)</f>
        <v>0</v>
      </c>
      <c r="BB1373" s="197">
        <f>IF(AND(K1373&lt;=1621,L1373&gt;=1609),1,0)</f>
        <v>0</v>
      </c>
      <c r="BC1373" s="197">
        <f>IF(AND(K1373&lt;=1648,L1373&gt;=1622),1,0)</f>
        <v>0</v>
      </c>
      <c r="BD1373" s="197">
        <f>IF(AND(K1373&lt;=1680,L1373&gt;=1649),1,0)</f>
        <v>1</v>
      </c>
      <c r="BE1373" s="189">
        <v>0</v>
      </c>
      <c r="BF1373" s="189">
        <v>0</v>
      </c>
      <c r="BG1373" s="189">
        <v>0</v>
      </c>
      <c r="BH1373" s="189">
        <v>0</v>
      </c>
      <c r="BI1373" s="189">
        <v>0</v>
      </c>
      <c r="BJ1373" s="209" t="str">
        <f t="shared" si="45"/>
        <v>Notactive</v>
      </c>
      <c r="BK1373" s="209" t="str">
        <f t="shared" si="46"/>
        <v>Notactive</v>
      </c>
      <c r="BL1373" s="209" t="str">
        <f t="shared" si="47"/>
        <v>Notactive</v>
      </c>
      <c r="BM1373" s="209" t="str">
        <f t="shared" si="48"/>
        <v>Notactive</v>
      </c>
      <c r="BN1373" s="209" t="str">
        <f t="shared" si="49"/>
        <v>Stayer</v>
      </c>
    </row>
    <row r="1374" spans="1:66" customFormat="1" ht="15">
      <c r="A1374" s="99" t="s">
        <v>1421</v>
      </c>
      <c r="B1374" s="111" t="s">
        <v>4123</v>
      </c>
      <c r="C1374" s="243" t="s">
        <v>1422</v>
      </c>
      <c r="D1374" s="243" t="s">
        <v>4162</v>
      </c>
      <c r="E1374" s="247"/>
      <c r="F1374" s="25" t="s">
        <v>43</v>
      </c>
      <c r="G1374" s="25"/>
      <c r="H1374" s="27">
        <v>1</v>
      </c>
      <c r="I1374" s="27"/>
      <c r="J1374" s="29">
        <v>0</v>
      </c>
      <c r="K1374" s="190">
        <f>R1374+18</f>
        <v>1663</v>
      </c>
      <c r="L1374" s="196">
        <f>K1374+18</f>
        <v>1681</v>
      </c>
      <c r="M1374" s="240" t="str">
        <f>CONCATENATE(LEFT(K1374,3),"0")</f>
        <v>1660</v>
      </c>
      <c r="N1374" s="240" t="str">
        <f>CONCATENATE(LEFT(L1374,3),"0")</f>
        <v>1680</v>
      </c>
      <c r="O1374" s="30"/>
      <c r="P1374" s="27">
        <v>0</v>
      </c>
      <c r="Q1374" s="27">
        <v>0</v>
      </c>
      <c r="R1374" s="28">
        <v>1645</v>
      </c>
      <c r="S1374" s="28"/>
      <c r="T1374" s="35" t="s">
        <v>103</v>
      </c>
      <c r="U1374" s="104">
        <v>51.0167</v>
      </c>
      <c r="V1374" s="124">
        <v>4.4667000000000003</v>
      </c>
      <c r="W1374" s="32">
        <v>0</v>
      </c>
      <c r="X1374" s="33">
        <v>0</v>
      </c>
      <c r="Y1374" s="127">
        <v>0</v>
      </c>
      <c r="Z1374" s="133"/>
      <c r="AA1374" s="35"/>
      <c r="AB1374" s="35"/>
      <c r="AC1374" s="35"/>
      <c r="AD1374" s="35"/>
      <c r="AE1374" s="35"/>
      <c r="AF1374" s="35"/>
      <c r="AG1374" s="35"/>
      <c r="AH1374" s="35"/>
      <c r="AI1374" s="35"/>
      <c r="AJ1374" s="35"/>
      <c r="AK1374" s="35"/>
      <c r="AL1374" s="35"/>
      <c r="AM1374" s="35"/>
      <c r="AN1374" s="127"/>
      <c r="AO1374" s="38"/>
      <c r="AP1374" s="39"/>
      <c r="AQ1374" s="39"/>
      <c r="AR1374" s="39"/>
      <c r="AS1374" s="49"/>
      <c r="AT1374" s="26" t="s">
        <v>1423</v>
      </c>
      <c r="AU1374" s="253" t="s">
        <v>1418</v>
      </c>
      <c r="AV1374" s="26"/>
      <c r="AW1374" s="26"/>
      <c r="AX1374" s="253"/>
      <c r="AY1374" s="26">
        <v>1</v>
      </c>
      <c r="AZ1374" s="197">
        <f>IF(AND(K1374&lt;=1570,L1374&gt;=1540),1,0)</f>
        <v>0</v>
      </c>
      <c r="BA1374" s="197">
        <f>IF(AND(K1374&lt;=1608,L1374&gt;=1571),1,0)</f>
        <v>0</v>
      </c>
      <c r="BB1374" s="197">
        <f>IF(AND(K1374&lt;=1621,L1374&gt;=1609),1,0)</f>
        <v>0</v>
      </c>
      <c r="BC1374" s="197">
        <f>IF(AND(K1374&lt;=1648,L1374&gt;=1622),1,0)</f>
        <v>0</v>
      </c>
      <c r="BD1374" s="197">
        <f>IF(AND(K1374&lt;=1680,L1374&gt;=1649),1,0)</f>
        <v>1</v>
      </c>
      <c r="BE1374" s="189">
        <v>0</v>
      </c>
      <c r="BF1374" s="189">
        <v>0</v>
      </c>
      <c r="BG1374" s="189">
        <v>0</v>
      </c>
      <c r="BH1374" s="189">
        <v>0</v>
      </c>
      <c r="BI1374" s="189">
        <v>0</v>
      </c>
      <c r="BJ1374" s="209" t="str">
        <f t="shared" si="45"/>
        <v>Notactive</v>
      </c>
      <c r="BK1374" s="209" t="str">
        <f t="shared" si="46"/>
        <v>Notactive</v>
      </c>
      <c r="BL1374" s="209" t="str">
        <f t="shared" si="47"/>
        <v>Notactive</v>
      </c>
      <c r="BM1374" s="209" t="str">
        <f t="shared" si="48"/>
        <v>Notactive</v>
      </c>
      <c r="BN1374" s="209" t="str">
        <f t="shared" si="49"/>
        <v>Stayer</v>
      </c>
    </row>
    <row r="1375" spans="1:66" customFormat="1" ht="15">
      <c r="A1375" s="99" t="s">
        <v>1420</v>
      </c>
      <c r="B1375" s="111" t="s">
        <v>4123</v>
      </c>
      <c r="C1375" s="243" t="s">
        <v>1424</v>
      </c>
      <c r="D1375" s="243" t="s">
        <v>4162</v>
      </c>
      <c r="E1375" s="247"/>
      <c r="F1375" s="25" t="s">
        <v>43</v>
      </c>
      <c r="G1375" s="26"/>
      <c r="H1375" s="27">
        <v>1</v>
      </c>
      <c r="I1375" s="27"/>
      <c r="J1375" s="29">
        <v>0</v>
      </c>
      <c r="K1375" s="28">
        <v>1660</v>
      </c>
      <c r="L1375" s="28">
        <v>1667</v>
      </c>
      <c r="M1375" s="240" t="str">
        <f>CONCATENATE(LEFT(K1375,3),"0")</f>
        <v>1660</v>
      </c>
      <c r="N1375" s="240" t="str">
        <f>CONCATENATE(LEFT(L1375,3),"0")</f>
        <v>1660</v>
      </c>
      <c r="O1375" s="30">
        <f>L1375-K1375+1</f>
        <v>8</v>
      </c>
      <c r="P1375" s="27">
        <v>0</v>
      </c>
      <c r="Q1375" s="27">
        <v>0</v>
      </c>
      <c r="R1375" s="28">
        <v>1618</v>
      </c>
      <c r="S1375" s="28">
        <v>1667</v>
      </c>
      <c r="T1375" s="35" t="s">
        <v>103</v>
      </c>
      <c r="U1375" s="104">
        <v>51.0167</v>
      </c>
      <c r="V1375" s="124">
        <v>4.4667000000000003</v>
      </c>
      <c r="W1375" s="32">
        <v>0</v>
      </c>
      <c r="X1375" s="33">
        <v>1</v>
      </c>
      <c r="Y1375" s="127">
        <v>0</v>
      </c>
      <c r="Z1375" s="133" t="str">
        <f>CONCATENATE(LEFT(AA1375,3),"0")</f>
        <v>1630</v>
      </c>
      <c r="AA1375" s="35">
        <v>1631</v>
      </c>
      <c r="AB1375" s="35">
        <v>1660</v>
      </c>
      <c r="AC1375" s="35" t="s">
        <v>63</v>
      </c>
      <c r="AD1375" s="35">
        <v>1660</v>
      </c>
      <c r="AE1375" s="35">
        <v>1667</v>
      </c>
      <c r="AF1375" s="35" t="s">
        <v>103</v>
      </c>
      <c r="AG1375" s="35"/>
      <c r="AH1375" s="35"/>
      <c r="AI1375" s="35"/>
      <c r="AJ1375" s="35"/>
      <c r="AK1375" s="35"/>
      <c r="AL1375" s="35"/>
      <c r="AM1375" s="35"/>
      <c r="AN1375" s="252" t="str">
        <f>AF1375</f>
        <v>Mechelen</v>
      </c>
      <c r="AO1375" s="38"/>
      <c r="AP1375" s="39"/>
      <c r="AQ1375" s="39"/>
      <c r="AR1375" s="39"/>
      <c r="AS1375" s="49"/>
      <c r="AT1375" s="26" t="s">
        <v>104</v>
      </c>
      <c r="AU1375" s="253" t="s">
        <v>1421</v>
      </c>
      <c r="AV1375" s="26"/>
      <c r="AW1375" s="26"/>
      <c r="AX1375" s="253"/>
      <c r="AY1375" s="26">
        <v>1</v>
      </c>
      <c r="AZ1375" s="197">
        <f>IF(AND(K1375&lt;=1570,L1375&gt;=1540),1,0)</f>
        <v>0</v>
      </c>
      <c r="BA1375" s="197">
        <f>IF(AND(K1375&lt;=1608,L1375&gt;=1571),1,0)</f>
        <v>0</v>
      </c>
      <c r="BB1375" s="197">
        <f>IF(AND(K1375&lt;=1621,L1375&gt;=1609),1,0)</f>
        <v>0</v>
      </c>
      <c r="BC1375" s="197">
        <f>IF(AND(K1375&lt;=1648,L1375&gt;=1622),1,0)</f>
        <v>0</v>
      </c>
      <c r="BD1375" s="197">
        <f>IF(AND(K1375&lt;=1680,L1375&gt;=1649),1,0)</f>
        <v>1</v>
      </c>
      <c r="BE1375" s="189">
        <v>0</v>
      </c>
      <c r="BF1375" s="189">
        <v>0</v>
      </c>
      <c r="BG1375" s="189">
        <v>0</v>
      </c>
      <c r="BH1375" s="189">
        <v>1</v>
      </c>
      <c r="BI1375" s="189">
        <v>0</v>
      </c>
      <c r="BJ1375" s="209" t="str">
        <f t="shared" si="45"/>
        <v>Notactive</v>
      </c>
      <c r="BK1375" s="209" t="str">
        <f t="shared" si="46"/>
        <v>Notactive</v>
      </c>
      <c r="BL1375" s="209" t="str">
        <f t="shared" si="47"/>
        <v>Notactive</v>
      </c>
      <c r="BM1375" s="209" t="str">
        <f t="shared" si="48"/>
        <v>Notactive</v>
      </c>
      <c r="BN1375" s="209" t="str">
        <f t="shared" si="49"/>
        <v>Stayer</v>
      </c>
    </row>
    <row r="1376" spans="1:66" customFormat="1" ht="15">
      <c r="A1376" s="99" t="s">
        <v>1425</v>
      </c>
      <c r="B1376" s="111" t="s">
        <v>4124</v>
      </c>
      <c r="C1376" s="243" t="s">
        <v>1426</v>
      </c>
      <c r="D1376" s="243" t="s">
        <v>4162</v>
      </c>
      <c r="E1376" s="247">
        <v>2</v>
      </c>
      <c r="F1376" s="25" t="s">
        <v>43</v>
      </c>
      <c r="G1376" s="26"/>
      <c r="H1376" s="27"/>
      <c r="I1376" s="27"/>
      <c r="J1376" s="29">
        <v>1</v>
      </c>
      <c r="K1376" s="30">
        <v>1557</v>
      </c>
      <c r="L1376" s="28">
        <v>1564</v>
      </c>
      <c r="M1376" s="240" t="str">
        <f>CONCATENATE(LEFT(K1376,3),"0")</f>
        <v>1550</v>
      </c>
      <c r="N1376" s="240" t="str">
        <f>CONCATENATE(LEFT(L1376,3),"0")</f>
        <v>1560</v>
      </c>
      <c r="O1376" s="30">
        <f>L1376-K1376+1</f>
        <v>8</v>
      </c>
      <c r="P1376" s="27">
        <v>0</v>
      </c>
      <c r="Q1376" s="27">
        <v>0</v>
      </c>
      <c r="R1376" s="28"/>
      <c r="S1376" s="28"/>
      <c r="T1376" s="35" t="s">
        <v>103</v>
      </c>
      <c r="U1376" s="104">
        <v>51.0167</v>
      </c>
      <c r="V1376" s="124">
        <v>4.4667000000000003</v>
      </c>
      <c r="W1376" s="32">
        <v>0</v>
      </c>
      <c r="X1376" s="33">
        <v>1</v>
      </c>
      <c r="Y1376" s="127">
        <v>0</v>
      </c>
      <c r="Z1376" s="133" t="str">
        <f>CONCATENATE(LEFT(AA1376,3),"0")</f>
        <v>1560</v>
      </c>
      <c r="AA1376" s="35">
        <v>1564</v>
      </c>
      <c r="AB1376" s="35">
        <v>1585</v>
      </c>
      <c r="AC1376" s="35" t="s">
        <v>63</v>
      </c>
      <c r="AD1376" s="35">
        <v>1585</v>
      </c>
      <c r="AE1376" s="35">
        <v>1602</v>
      </c>
      <c r="AF1376" s="35" t="s">
        <v>69</v>
      </c>
      <c r="AG1376" s="35"/>
      <c r="AH1376" s="35"/>
      <c r="AI1376" s="35"/>
      <c r="AJ1376" s="35"/>
      <c r="AK1376" s="35"/>
      <c r="AL1376" s="35"/>
      <c r="AM1376" s="35"/>
      <c r="AN1376" s="252" t="str">
        <f>AF1376</f>
        <v>Delft</v>
      </c>
      <c r="AO1376" s="38"/>
      <c r="AP1376" s="39"/>
      <c r="AQ1376" s="39"/>
      <c r="AR1376" s="39"/>
      <c r="AS1376" s="49"/>
      <c r="AT1376" s="253"/>
      <c r="AU1376" s="253"/>
      <c r="AV1376" s="26"/>
      <c r="AW1376" s="26"/>
      <c r="AX1376" s="253" t="s">
        <v>40</v>
      </c>
      <c r="AY1376" s="26">
        <v>1</v>
      </c>
      <c r="AZ1376" s="197">
        <f>IF(AND(K1376&lt;=1570,L1376&gt;=1540),1,0)</f>
        <v>1</v>
      </c>
      <c r="BA1376" s="197">
        <f>IF(AND(K1376&lt;=1608,L1376&gt;=1571),1,0)</f>
        <v>0</v>
      </c>
      <c r="BB1376" s="197">
        <f>IF(AND(K1376&lt;=1621,L1376&gt;=1609),1,0)</f>
        <v>0</v>
      </c>
      <c r="BC1376" s="197">
        <f>IF(AND(K1376&lt;=1648,L1376&gt;=1622),1,0)</f>
        <v>0</v>
      </c>
      <c r="BD1376" s="197">
        <f>IF(AND(K1376&lt;=1680,L1376&gt;=1649),1,0)</f>
        <v>0</v>
      </c>
      <c r="BE1376" s="189">
        <v>1</v>
      </c>
      <c r="BF1376" s="189">
        <v>0</v>
      </c>
      <c r="BG1376" s="189">
        <v>0</v>
      </c>
      <c r="BH1376" s="189">
        <v>0</v>
      </c>
      <c r="BI1376" s="189">
        <v>0</v>
      </c>
      <c r="BJ1376" s="209" t="str">
        <f t="shared" si="45"/>
        <v>Leaver</v>
      </c>
      <c r="BK1376" s="209" t="str">
        <f t="shared" si="46"/>
        <v>Notactive</v>
      </c>
      <c r="BL1376" s="209" t="str">
        <f t="shared" si="47"/>
        <v>Notactive</v>
      </c>
      <c r="BM1376" s="209" t="str">
        <f t="shared" si="48"/>
        <v>Notactive</v>
      </c>
      <c r="BN1376" s="209" t="str">
        <f t="shared" si="49"/>
        <v>Notactive</v>
      </c>
    </row>
    <row r="1377" spans="1:66" customFormat="1" ht="15">
      <c r="A1377" s="99" t="s">
        <v>1427</v>
      </c>
      <c r="B1377" s="111" t="s">
        <v>4125</v>
      </c>
      <c r="C1377" s="243" t="s">
        <v>1428</v>
      </c>
      <c r="D1377" s="243" t="s">
        <v>4162</v>
      </c>
      <c r="E1377" s="247">
        <v>1</v>
      </c>
      <c r="F1377" s="25" t="s">
        <v>39</v>
      </c>
      <c r="G1377" s="26"/>
      <c r="H1377" s="27"/>
      <c r="I1377" s="27"/>
      <c r="J1377" s="29">
        <v>1</v>
      </c>
      <c r="K1377" s="30">
        <v>1560</v>
      </c>
      <c r="L1377" s="30">
        <v>1566</v>
      </c>
      <c r="M1377" s="240" t="str">
        <f>CONCATENATE(LEFT(K1377,3),"0")</f>
        <v>1560</v>
      </c>
      <c r="N1377" s="240" t="str">
        <f>CONCATENATE(LEFT(L1377,3),"0")</f>
        <v>1560</v>
      </c>
      <c r="O1377" s="30">
        <f>L1377-K1377+1</f>
        <v>7</v>
      </c>
      <c r="P1377" s="27">
        <v>0</v>
      </c>
      <c r="Q1377" s="27">
        <v>0</v>
      </c>
      <c r="R1377" s="28"/>
      <c r="S1377" s="28"/>
      <c r="T1377" s="35" t="s">
        <v>103</v>
      </c>
      <c r="U1377" s="104">
        <v>51.0167</v>
      </c>
      <c r="V1377" s="124">
        <v>4.4667000000000003</v>
      </c>
      <c r="W1377" s="32">
        <v>0</v>
      </c>
      <c r="X1377" s="33">
        <v>0</v>
      </c>
      <c r="Y1377" s="127">
        <v>0</v>
      </c>
      <c r="Z1377" s="133"/>
      <c r="AA1377" s="35"/>
      <c r="AB1377" s="35"/>
      <c r="AC1377" s="35"/>
      <c r="AD1377" s="35"/>
      <c r="AE1377" s="35"/>
      <c r="AF1377" s="35"/>
      <c r="AG1377" s="35"/>
      <c r="AH1377" s="35"/>
      <c r="AI1377" s="35"/>
      <c r="AJ1377" s="35"/>
      <c r="AK1377" s="35"/>
      <c r="AL1377" s="35"/>
      <c r="AM1377" s="35"/>
      <c r="AN1377" s="127"/>
      <c r="AO1377" s="38"/>
      <c r="AP1377" s="39"/>
      <c r="AQ1377" s="39"/>
      <c r="AR1377" s="39"/>
      <c r="AS1377" s="49"/>
      <c r="AT1377" s="253"/>
      <c r="AU1377" s="253"/>
      <c r="AV1377" s="26"/>
      <c r="AW1377" s="26"/>
      <c r="AX1377" s="253" t="s">
        <v>40</v>
      </c>
      <c r="AY1377" s="26">
        <v>1</v>
      </c>
      <c r="AZ1377" s="197">
        <f>IF(AND(K1377&lt;=1570,L1377&gt;=1540),1,0)</f>
        <v>1</v>
      </c>
      <c r="BA1377" s="197">
        <f>IF(AND(K1377&lt;=1608,L1377&gt;=1571),1,0)</f>
        <v>0</v>
      </c>
      <c r="BB1377" s="197">
        <f>IF(AND(K1377&lt;=1621,L1377&gt;=1609),1,0)</f>
        <v>0</v>
      </c>
      <c r="BC1377" s="197">
        <f>IF(AND(K1377&lt;=1648,L1377&gt;=1622),1,0)</f>
        <v>0</v>
      </c>
      <c r="BD1377" s="197">
        <f>IF(AND(K1377&lt;=1680,L1377&gt;=1649),1,0)</f>
        <v>0</v>
      </c>
      <c r="BE1377" s="189">
        <v>0</v>
      </c>
      <c r="BF1377" s="189">
        <v>0</v>
      </c>
      <c r="BG1377" s="189">
        <v>0</v>
      </c>
      <c r="BH1377" s="189">
        <v>0</v>
      </c>
      <c r="BI1377" s="189">
        <v>0</v>
      </c>
      <c r="BJ1377" s="209" t="str">
        <f t="shared" si="45"/>
        <v>Stayer</v>
      </c>
      <c r="BK1377" s="209" t="str">
        <f t="shared" si="46"/>
        <v>Notactive</v>
      </c>
      <c r="BL1377" s="209" t="str">
        <f t="shared" si="47"/>
        <v>Notactive</v>
      </c>
      <c r="BM1377" s="209" t="str">
        <f t="shared" si="48"/>
        <v>Notactive</v>
      </c>
      <c r="BN1377" s="209" t="str">
        <f t="shared" si="49"/>
        <v>Notactive</v>
      </c>
    </row>
    <row r="1378" spans="1:66" customFormat="1" ht="15">
      <c r="A1378" s="99" t="s">
        <v>1429</v>
      </c>
      <c r="B1378" s="111" t="s">
        <v>2489</v>
      </c>
      <c r="C1378" s="243" t="s">
        <v>1430</v>
      </c>
      <c r="D1378" s="243" t="s">
        <v>4162</v>
      </c>
      <c r="E1378" s="247"/>
      <c r="F1378" s="25" t="s">
        <v>43</v>
      </c>
      <c r="G1378" s="26"/>
      <c r="H1378" s="27"/>
      <c r="I1378" s="27"/>
      <c r="J1378" s="29">
        <v>0</v>
      </c>
      <c r="K1378" s="28">
        <v>1525</v>
      </c>
      <c r="L1378" s="28">
        <v>1576</v>
      </c>
      <c r="M1378" s="240" t="str">
        <f>CONCATENATE(LEFT(K1378,3),"0")</f>
        <v>1520</v>
      </c>
      <c r="N1378" s="240" t="str">
        <f>CONCATENATE(LEFT(L1378,3),"0")</f>
        <v>1570</v>
      </c>
      <c r="O1378" s="30">
        <f>L1378-K1378+1</f>
        <v>52</v>
      </c>
      <c r="P1378" s="27">
        <v>0</v>
      </c>
      <c r="Q1378" s="27">
        <v>0</v>
      </c>
      <c r="R1378" s="28"/>
      <c r="S1378" s="28"/>
      <c r="T1378" s="35" t="s">
        <v>103</v>
      </c>
      <c r="U1378" s="104">
        <v>51.0167</v>
      </c>
      <c r="V1378" s="124">
        <v>4.4667000000000003</v>
      </c>
      <c r="W1378" s="32">
        <v>0</v>
      </c>
      <c r="X1378" s="33">
        <v>0</v>
      </c>
      <c r="Y1378" s="127">
        <v>0</v>
      </c>
      <c r="Z1378" s="133"/>
      <c r="AA1378" s="35"/>
      <c r="AB1378" s="35"/>
      <c r="AC1378" s="35"/>
      <c r="AD1378" s="35"/>
      <c r="AE1378" s="35"/>
      <c r="AF1378" s="35"/>
      <c r="AG1378" s="35"/>
      <c r="AH1378" s="35"/>
      <c r="AI1378" s="35"/>
      <c r="AJ1378" s="35"/>
      <c r="AK1378" s="35"/>
      <c r="AL1378" s="35"/>
      <c r="AM1378" s="35"/>
      <c r="AN1378" s="127"/>
      <c r="AO1378" s="38"/>
      <c r="AP1378" s="39"/>
      <c r="AQ1378" s="39"/>
      <c r="AR1378" s="39"/>
      <c r="AS1378" s="49"/>
      <c r="AT1378" s="253"/>
      <c r="AU1378" s="253"/>
      <c r="AV1378" s="26"/>
      <c r="AW1378" s="26"/>
      <c r="AX1378" s="253" t="s">
        <v>1431</v>
      </c>
      <c r="AY1378" s="26">
        <v>1</v>
      </c>
      <c r="AZ1378" s="197">
        <f>IF(AND(K1378&lt;=1570,L1378&gt;=1540),1,0)</f>
        <v>1</v>
      </c>
      <c r="BA1378" s="197">
        <f>IF(AND(K1378&lt;=1608,L1378&gt;=1571),1,0)</f>
        <v>1</v>
      </c>
      <c r="BB1378" s="197">
        <f>IF(AND(K1378&lt;=1621,L1378&gt;=1609),1,0)</f>
        <v>0</v>
      </c>
      <c r="BC1378" s="197">
        <f>IF(AND(K1378&lt;=1648,L1378&gt;=1622),1,0)</f>
        <v>0</v>
      </c>
      <c r="BD1378" s="197">
        <f>IF(AND(K1378&lt;=1680,L1378&gt;=1649),1,0)</f>
        <v>0</v>
      </c>
      <c r="BE1378" s="189">
        <v>0</v>
      </c>
      <c r="BF1378" s="189">
        <v>0</v>
      </c>
      <c r="BG1378" s="189">
        <v>0</v>
      </c>
      <c r="BH1378" s="189">
        <v>0</v>
      </c>
      <c r="BI1378" s="189">
        <v>0</v>
      </c>
      <c r="BJ1378" s="209" t="str">
        <f t="shared" si="45"/>
        <v>Stayer</v>
      </c>
      <c r="BK1378" s="209" t="str">
        <f t="shared" si="46"/>
        <v>Stayer</v>
      </c>
      <c r="BL1378" s="209" t="str">
        <f t="shared" si="47"/>
        <v>Notactive</v>
      </c>
      <c r="BM1378" s="209" t="str">
        <f t="shared" si="48"/>
        <v>Notactive</v>
      </c>
      <c r="BN1378" s="209" t="str">
        <f t="shared" si="49"/>
        <v>Notactive</v>
      </c>
    </row>
    <row r="1379" spans="1:66" customFormat="1" ht="15">
      <c r="A1379" s="99" t="s">
        <v>1432</v>
      </c>
      <c r="B1379" s="111" t="s">
        <v>4126</v>
      </c>
      <c r="C1379" s="243" t="s">
        <v>1433</v>
      </c>
      <c r="D1379" s="243" t="s">
        <v>4162</v>
      </c>
      <c r="E1379" s="247">
        <v>1</v>
      </c>
      <c r="F1379" s="25" t="s">
        <v>39</v>
      </c>
      <c r="G1379" s="26"/>
      <c r="H1379" s="27"/>
      <c r="I1379" s="27"/>
      <c r="J1379" s="29">
        <v>1</v>
      </c>
      <c r="K1379" s="30">
        <v>1556</v>
      </c>
      <c r="L1379" s="30">
        <v>1562</v>
      </c>
      <c r="M1379" s="240" t="str">
        <f>CONCATENATE(LEFT(K1379,3),"0")</f>
        <v>1550</v>
      </c>
      <c r="N1379" s="240" t="str">
        <f>CONCATENATE(LEFT(L1379,3),"0")</f>
        <v>1560</v>
      </c>
      <c r="O1379" s="30">
        <f>L1379-K1379+1</f>
        <v>7</v>
      </c>
      <c r="P1379" s="27">
        <v>0</v>
      </c>
      <c r="Q1379" s="27">
        <v>0</v>
      </c>
      <c r="R1379" s="28"/>
      <c r="S1379" s="28"/>
      <c r="T1379" s="35" t="s">
        <v>103</v>
      </c>
      <c r="U1379" s="104">
        <v>51.0167</v>
      </c>
      <c r="V1379" s="124">
        <v>4.4667000000000003</v>
      </c>
      <c r="W1379" s="32">
        <v>0</v>
      </c>
      <c r="X1379" s="33">
        <v>0</v>
      </c>
      <c r="Y1379" s="127">
        <v>0</v>
      </c>
      <c r="Z1379" s="133"/>
      <c r="AA1379" s="35"/>
      <c r="AB1379" s="35"/>
      <c r="AC1379" s="35"/>
      <c r="AD1379" s="35"/>
      <c r="AE1379" s="35"/>
      <c r="AF1379" s="35"/>
      <c r="AG1379" s="35"/>
      <c r="AH1379" s="35"/>
      <c r="AI1379" s="35"/>
      <c r="AJ1379" s="35"/>
      <c r="AK1379" s="35"/>
      <c r="AL1379" s="35"/>
      <c r="AM1379" s="35"/>
      <c r="AN1379" s="127"/>
      <c r="AO1379" s="38"/>
      <c r="AP1379" s="39"/>
      <c r="AQ1379" s="39"/>
      <c r="AR1379" s="39"/>
      <c r="AS1379" s="49"/>
      <c r="AT1379" s="253"/>
      <c r="AU1379" s="253"/>
      <c r="AV1379" s="26"/>
      <c r="AW1379" s="26"/>
      <c r="AX1379" s="253" t="s">
        <v>40</v>
      </c>
      <c r="AY1379" s="26">
        <v>1</v>
      </c>
      <c r="AZ1379" s="197">
        <f>IF(AND(K1379&lt;=1570,L1379&gt;=1540),1,0)</f>
        <v>1</v>
      </c>
      <c r="BA1379" s="197">
        <f>IF(AND(K1379&lt;=1608,L1379&gt;=1571),1,0)</f>
        <v>0</v>
      </c>
      <c r="BB1379" s="197">
        <f>IF(AND(K1379&lt;=1621,L1379&gt;=1609),1,0)</f>
        <v>0</v>
      </c>
      <c r="BC1379" s="197">
        <f>IF(AND(K1379&lt;=1648,L1379&gt;=1622),1,0)</f>
        <v>0</v>
      </c>
      <c r="BD1379" s="197">
        <f>IF(AND(K1379&lt;=1680,L1379&gt;=1649),1,0)</f>
        <v>0</v>
      </c>
      <c r="BE1379" s="189">
        <v>0</v>
      </c>
      <c r="BF1379" s="189">
        <v>0</v>
      </c>
      <c r="BG1379" s="189">
        <v>0</v>
      </c>
      <c r="BH1379" s="189">
        <v>0</v>
      </c>
      <c r="BI1379" s="189">
        <v>0</v>
      </c>
      <c r="BJ1379" s="209" t="str">
        <f t="shared" si="45"/>
        <v>Stayer</v>
      </c>
      <c r="BK1379" s="209" t="str">
        <f t="shared" si="46"/>
        <v>Notactive</v>
      </c>
      <c r="BL1379" s="209" t="str">
        <f t="shared" si="47"/>
        <v>Notactive</v>
      </c>
      <c r="BM1379" s="209" t="str">
        <f t="shared" si="48"/>
        <v>Notactive</v>
      </c>
      <c r="BN1379" s="209" t="str">
        <f t="shared" si="49"/>
        <v>Notactive</v>
      </c>
    </row>
    <row r="1380" spans="1:66" customFormat="1" ht="15">
      <c r="A1380" s="99" t="s">
        <v>1434</v>
      </c>
      <c r="B1380" s="111" t="s">
        <v>4127</v>
      </c>
      <c r="C1380" s="243" t="s">
        <v>1435</v>
      </c>
      <c r="D1380" s="243" t="s">
        <v>4162</v>
      </c>
      <c r="E1380" s="247"/>
      <c r="F1380" s="25" t="s">
        <v>43</v>
      </c>
      <c r="G1380" s="26"/>
      <c r="H1380" s="27"/>
      <c r="I1380" s="27"/>
      <c r="J1380" s="29">
        <v>0</v>
      </c>
      <c r="K1380" s="28">
        <v>1561</v>
      </c>
      <c r="L1380" s="28">
        <v>1570</v>
      </c>
      <c r="M1380" s="240" t="str">
        <f>CONCATENATE(LEFT(K1380,3),"0")</f>
        <v>1560</v>
      </c>
      <c r="N1380" s="240" t="str">
        <f>CONCATENATE(LEFT(L1380,3),"0")</f>
        <v>1570</v>
      </c>
      <c r="O1380" s="30">
        <f>L1380-K1380+1</f>
        <v>10</v>
      </c>
      <c r="P1380" s="27">
        <v>0</v>
      </c>
      <c r="Q1380" s="27">
        <v>0</v>
      </c>
      <c r="R1380" s="28">
        <v>1541</v>
      </c>
      <c r="S1380" s="28">
        <v>1585</v>
      </c>
      <c r="T1380" s="35" t="s">
        <v>103</v>
      </c>
      <c r="U1380" s="104">
        <v>51.0167</v>
      </c>
      <c r="V1380" s="124">
        <v>4.4667000000000003</v>
      </c>
      <c r="W1380" s="32">
        <v>1</v>
      </c>
      <c r="X1380" s="33">
        <v>1</v>
      </c>
      <c r="Y1380" s="127">
        <v>0</v>
      </c>
      <c r="Z1380" s="133" t="str">
        <f>CONCATENATE(LEFT(AA1380,3),"0")</f>
        <v>1570</v>
      </c>
      <c r="AA1380" s="35">
        <v>1570</v>
      </c>
      <c r="AB1380" s="35">
        <v>1585</v>
      </c>
      <c r="AC1380" s="35" t="s">
        <v>1436</v>
      </c>
      <c r="AD1380" s="35"/>
      <c r="AE1380" s="35"/>
      <c r="AF1380" s="35"/>
      <c r="AG1380" s="35"/>
      <c r="AH1380" s="35"/>
      <c r="AI1380" s="35"/>
      <c r="AJ1380" s="35"/>
      <c r="AK1380" s="35"/>
      <c r="AL1380" s="35"/>
      <c r="AM1380" s="35"/>
      <c r="AN1380" s="252" t="str">
        <f>AC1380</f>
        <v>Leuven</v>
      </c>
      <c r="AO1380" s="38"/>
      <c r="AP1380" s="39"/>
      <c r="AQ1380" s="39"/>
      <c r="AR1380" s="39"/>
      <c r="AS1380" s="49"/>
      <c r="AT1380" s="253"/>
      <c r="AU1380" s="253"/>
      <c r="AV1380" s="26"/>
      <c r="AW1380" s="26"/>
      <c r="AX1380" s="253"/>
      <c r="AY1380" s="26">
        <v>1</v>
      </c>
      <c r="AZ1380" s="197">
        <f>IF(AND(K1380&lt;=1570,L1380&gt;=1540),1,0)</f>
        <v>1</v>
      </c>
      <c r="BA1380" s="197">
        <f>IF(AND(K1380&lt;=1608,L1380&gt;=1571),1,0)</f>
        <v>0</v>
      </c>
      <c r="BB1380" s="197">
        <f>IF(AND(K1380&lt;=1621,L1380&gt;=1609),1,0)</f>
        <v>0</v>
      </c>
      <c r="BC1380" s="197">
        <f>IF(AND(K1380&lt;=1648,L1380&gt;=1622),1,0)</f>
        <v>0</v>
      </c>
      <c r="BD1380" s="197">
        <f>IF(AND(K1380&lt;=1680,L1380&gt;=1649),1,0)</f>
        <v>0</v>
      </c>
      <c r="BE1380" s="189">
        <v>1</v>
      </c>
      <c r="BF1380" s="189">
        <v>0</v>
      </c>
      <c r="BG1380" s="189">
        <v>0</v>
      </c>
      <c r="BH1380" s="189">
        <v>0</v>
      </c>
      <c r="BI1380" s="189">
        <v>0</v>
      </c>
      <c r="BJ1380" s="209" t="str">
        <f t="shared" si="45"/>
        <v>Leaver</v>
      </c>
      <c r="BK1380" s="209" t="str">
        <f t="shared" si="46"/>
        <v>Notactive</v>
      </c>
      <c r="BL1380" s="209" t="str">
        <f t="shared" si="47"/>
        <v>Notactive</v>
      </c>
      <c r="BM1380" s="209" t="str">
        <f t="shared" si="48"/>
        <v>Notactive</v>
      </c>
      <c r="BN1380" s="209" t="str">
        <f t="shared" si="49"/>
        <v>Notactive</v>
      </c>
    </row>
    <row r="1381" spans="1:66" customFormat="1" ht="15">
      <c r="A1381" s="99" t="s">
        <v>1437</v>
      </c>
      <c r="B1381" s="111" t="s">
        <v>4127</v>
      </c>
      <c r="C1381" s="243" t="s">
        <v>1438</v>
      </c>
      <c r="D1381" s="243" t="s">
        <v>4162</v>
      </c>
      <c r="E1381" s="247">
        <v>1</v>
      </c>
      <c r="F1381" s="25" t="s">
        <v>43</v>
      </c>
      <c r="G1381" s="26"/>
      <c r="H1381" s="27"/>
      <c r="I1381" s="27"/>
      <c r="J1381" s="29">
        <v>1</v>
      </c>
      <c r="K1381" s="30">
        <v>1559</v>
      </c>
      <c r="L1381" s="30">
        <v>1565</v>
      </c>
      <c r="M1381" s="240" t="str">
        <f>CONCATENATE(LEFT(K1381,3),"0")</f>
        <v>1550</v>
      </c>
      <c r="N1381" s="240" t="str">
        <f>CONCATENATE(LEFT(L1381,3),"0")</f>
        <v>1560</v>
      </c>
      <c r="O1381" s="30">
        <f>L1381-K1381+1</f>
        <v>7</v>
      </c>
      <c r="P1381" s="27">
        <v>0</v>
      </c>
      <c r="Q1381" s="27">
        <v>0</v>
      </c>
      <c r="R1381" s="28"/>
      <c r="S1381" s="28"/>
      <c r="T1381" s="35" t="s">
        <v>103</v>
      </c>
      <c r="U1381" s="104">
        <v>51.0167</v>
      </c>
      <c r="V1381" s="124">
        <v>4.4667000000000003</v>
      </c>
      <c r="W1381" s="32">
        <v>0</v>
      </c>
      <c r="X1381" s="33">
        <v>0</v>
      </c>
      <c r="Y1381" s="127">
        <v>0</v>
      </c>
      <c r="Z1381" s="133"/>
      <c r="AA1381" s="35"/>
      <c r="AB1381" s="35"/>
      <c r="AC1381" s="35"/>
      <c r="AD1381" s="35"/>
      <c r="AE1381" s="35"/>
      <c r="AF1381" s="35"/>
      <c r="AG1381" s="35"/>
      <c r="AH1381" s="35"/>
      <c r="AI1381" s="35"/>
      <c r="AJ1381" s="35"/>
      <c r="AK1381" s="35"/>
      <c r="AL1381" s="35"/>
      <c r="AM1381" s="35"/>
      <c r="AN1381" s="127"/>
      <c r="AO1381" s="38"/>
      <c r="AP1381" s="39"/>
      <c r="AQ1381" s="39"/>
      <c r="AR1381" s="39"/>
      <c r="AS1381" s="49"/>
      <c r="AT1381" s="253"/>
      <c r="AU1381" s="253"/>
      <c r="AV1381" s="26"/>
      <c r="AW1381" s="26"/>
      <c r="AX1381" s="253" t="s">
        <v>40</v>
      </c>
      <c r="AY1381" s="26">
        <v>1</v>
      </c>
      <c r="AZ1381" s="197">
        <f>IF(AND(K1381&lt;=1570,L1381&gt;=1540),1,0)</f>
        <v>1</v>
      </c>
      <c r="BA1381" s="197">
        <f>IF(AND(K1381&lt;=1608,L1381&gt;=1571),1,0)</f>
        <v>0</v>
      </c>
      <c r="BB1381" s="197">
        <f>IF(AND(K1381&lt;=1621,L1381&gt;=1609),1,0)</f>
        <v>0</v>
      </c>
      <c r="BC1381" s="197">
        <f>IF(AND(K1381&lt;=1648,L1381&gt;=1622),1,0)</f>
        <v>0</v>
      </c>
      <c r="BD1381" s="197">
        <f>IF(AND(K1381&lt;=1680,L1381&gt;=1649),1,0)</f>
        <v>0</v>
      </c>
      <c r="BE1381" s="189">
        <v>0</v>
      </c>
      <c r="BF1381" s="189">
        <v>0</v>
      </c>
      <c r="BG1381" s="189">
        <v>0</v>
      </c>
      <c r="BH1381" s="189">
        <v>0</v>
      </c>
      <c r="BI1381" s="189">
        <v>0</v>
      </c>
      <c r="BJ1381" s="209" t="str">
        <f t="shared" si="45"/>
        <v>Stayer</v>
      </c>
      <c r="BK1381" s="209" t="str">
        <f t="shared" si="46"/>
        <v>Notactive</v>
      </c>
      <c r="BL1381" s="209" t="str">
        <f t="shared" si="47"/>
        <v>Notactive</v>
      </c>
      <c r="BM1381" s="209" t="str">
        <f t="shared" si="48"/>
        <v>Notactive</v>
      </c>
      <c r="BN1381" s="209" t="str">
        <f t="shared" si="49"/>
        <v>Notactive</v>
      </c>
    </row>
    <row r="1382" spans="1:66" customFormat="1" ht="15">
      <c r="A1382" s="99" t="s">
        <v>1439</v>
      </c>
      <c r="B1382" s="111" t="s">
        <v>4127</v>
      </c>
      <c r="C1382" s="243" t="s">
        <v>1440</v>
      </c>
      <c r="D1382" s="243" t="s">
        <v>4162</v>
      </c>
      <c r="E1382" s="247">
        <v>1</v>
      </c>
      <c r="F1382" s="25" t="s">
        <v>43</v>
      </c>
      <c r="G1382" s="26"/>
      <c r="H1382" s="27"/>
      <c r="I1382" s="27"/>
      <c r="J1382" s="29">
        <v>1</v>
      </c>
      <c r="K1382" s="30">
        <v>1561</v>
      </c>
      <c r="L1382" s="28">
        <v>1564</v>
      </c>
      <c r="M1382" s="240" t="str">
        <f>CONCATENATE(LEFT(K1382,3),"0")</f>
        <v>1560</v>
      </c>
      <c r="N1382" s="240" t="str">
        <f>CONCATENATE(LEFT(L1382,3),"0")</f>
        <v>1560</v>
      </c>
      <c r="O1382" s="30">
        <f>L1382-K1382+1</f>
        <v>4</v>
      </c>
      <c r="P1382" s="27">
        <v>0</v>
      </c>
      <c r="Q1382" s="27">
        <v>0</v>
      </c>
      <c r="R1382" s="28">
        <v>1534</v>
      </c>
      <c r="S1382" s="28">
        <v>1612</v>
      </c>
      <c r="T1382" s="35" t="s">
        <v>103</v>
      </c>
      <c r="U1382" s="104">
        <v>51.0167</v>
      </c>
      <c r="V1382" s="124">
        <v>4.4667000000000003</v>
      </c>
      <c r="W1382" s="32">
        <v>0</v>
      </c>
      <c r="X1382" s="33">
        <v>1</v>
      </c>
      <c r="Y1382" s="127">
        <v>0</v>
      </c>
      <c r="Z1382" s="133" t="str">
        <f>CONCATENATE(LEFT(AA1382,3),"0")</f>
        <v>1560</v>
      </c>
      <c r="AA1382" s="35">
        <v>1564</v>
      </c>
      <c r="AB1382" s="35">
        <v>1566</v>
      </c>
      <c r="AC1382" s="35" t="s">
        <v>63</v>
      </c>
      <c r="AD1382" s="35">
        <v>1566</v>
      </c>
      <c r="AE1382" s="35">
        <v>1575</v>
      </c>
      <c r="AF1382" s="35" t="s">
        <v>1441</v>
      </c>
      <c r="AG1382" s="35">
        <v>1575</v>
      </c>
      <c r="AH1382" s="35">
        <v>1585</v>
      </c>
      <c r="AI1382" s="35" t="s">
        <v>63</v>
      </c>
      <c r="AJ1382" s="35">
        <v>1586</v>
      </c>
      <c r="AK1382" s="35">
        <v>1612</v>
      </c>
      <c r="AL1382" s="35" t="s">
        <v>1442</v>
      </c>
      <c r="AM1382" s="35"/>
      <c r="AN1382" s="252" t="str">
        <f>AL1382</f>
        <v>Frankfurt a/M</v>
      </c>
      <c r="AO1382" s="38"/>
      <c r="AP1382" s="39"/>
      <c r="AQ1382" s="39"/>
      <c r="AR1382" s="39"/>
      <c r="AS1382" s="49"/>
      <c r="AT1382" s="253"/>
      <c r="AU1382" s="253"/>
      <c r="AV1382" s="26"/>
      <c r="AW1382" s="26"/>
      <c r="AX1382" s="253" t="s">
        <v>40</v>
      </c>
      <c r="AY1382" s="26">
        <v>1</v>
      </c>
      <c r="AZ1382" s="197">
        <f>IF(AND(K1382&lt;=1570,L1382&gt;=1540),1,0)</f>
        <v>1</v>
      </c>
      <c r="BA1382" s="197">
        <f>IF(AND(K1382&lt;=1608,L1382&gt;=1571),1,0)</f>
        <v>0</v>
      </c>
      <c r="BB1382" s="197">
        <f>IF(AND(K1382&lt;=1621,L1382&gt;=1609),1,0)</f>
        <v>0</v>
      </c>
      <c r="BC1382" s="197">
        <f>IF(AND(K1382&lt;=1648,L1382&gt;=1622),1,0)</f>
        <v>0</v>
      </c>
      <c r="BD1382" s="197">
        <f>IF(AND(K1382&lt;=1680,L1382&gt;=1649),1,0)</f>
        <v>0</v>
      </c>
      <c r="BE1382" s="189">
        <v>1</v>
      </c>
      <c r="BF1382" s="189">
        <v>0</v>
      </c>
      <c r="BG1382" s="189">
        <v>0</v>
      </c>
      <c r="BH1382" s="189">
        <v>0</v>
      </c>
      <c r="BI1382" s="189">
        <v>0</v>
      </c>
      <c r="BJ1382" s="209" t="str">
        <f t="shared" si="45"/>
        <v>Leaver</v>
      </c>
      <c r="BK1382" s="209" t="str">
        <f t="shared" si="46"/>
        <v>Notactive</v>
      </c>
      <c r="BL1382" s="209" t="str">
        <f t="shared" si="47"/>
        <v>Notactive</v>
      </c>
      <c r="BM1382" s="209" t="str">
        <f t="shared" si="48"/>
        <v>Notactive</v>
      </c>
      <c r="BN1382" s="209" t="str">
        <f t="shared" si="49"/>
        <v>Notactive</v>
      </c>
    </row>
    <row r="1383" spans="1:66" customFormat="1" ht="15">
      <c r="A1383" s="99" t="s">
        <v>1443</v>
      </c>
      <c r="B1383" s="111" t="s">
        <v>4127</v>
      </c>
      <c r="C1383" s="243" t="s">
        <v>1444</v>
      </c>
      <c r="D1383" s="243" t="s">
        <v>4162</v>
      </c>
      <c r="E1383" s="247"/>
      <c r="F1383" s="25" t="s">
        <v>43</v>
      </c>
      <c r="G1383" s="26"/>
      <c r="H1383" s="27"/>
      <c r="I1383" s="27"/>
      <c r="J1383" s="29">
        <v>0</v>
      </c>
      <c r="K1383" s="28">
        <v>1586</v>
      </c>
      <c r="L1383" s="28">
        <v>1596</v>
      </c>
      <c r="M1383" s="240" t="str">
        <f>CONCATENATE(LEFT(K1383,3),"0")</f>
        <v>1580</v>
      </c>
      <c r="N1383" s="240" t="str">
        <f>CONCATENATE(LEFT(L1383,3),"0")</f>
        <v>1590</v>
      </c>
      <c r="O1383" s="30">
        <f>L1383-K1383+1</f>
        <v>11</v>
      </c>
      <c r="P1383" s="27">
        <v>0</v>
      </c>
      <c r="Q1383" s="27">
        <v>0</v>
      </c>
      <c r="R1383" s="28">
        <v>1566</v>
      </c>
      <c r="S1383" s="28">
        <v>1597</v>
      </c>
      <c r="T1383" s="35" t="s">
        <v>103</v>
      </c>
      <c r="U1383" s="104">
        <v>51.0167</v>
      </c>
      <c r="V1383" s="124">
        <v>4.4667000000000003</v>
      </c>
      <c r="W1383" s="32">
        <v>1</v>
      </c>
      <c r="X1383" s="33">
        <v>1</v>
      </c>
      <c r="Y1383" s="127">
        <v>0</v>
      </c>
      <c r="Z1383" s="133" t="str">
        <f>CONCATENATE(LEFT(AA1383,3),"0")</f>
        <v>1590</v>
      </c>
      <c r="AA1383" s="35">
        <v>1596</v>
      </c>
      <c r="AB1383" s="35">
        <v>1596</v>
      </c>
      <c r="AC1383" s="35" t="s">
        <v>1442</v>
      </c>
      <c r="AD1383" s="35">
        <v>1597</v>
      </c>
      <c r="AE1383" s="35">
        <v>1597</v>
      </c>
      <c r="AF1383" s="35" t="s">
        <v>879</v>
      </c>
      <c r="AG1383" s="35"/>
      <c r="AH1383" s="35"/>
      <c r="AI1383" s="35"/>
      <c r="AJ1383" s="35"/>
      <c r="AK1383" s="35"/>
      <c r="AL1383" s="35"/>
      <c r="AM1383" s="35"/>
      <c r="AN1383" s="252" t="str">
        <f>AF1383</f>
        <v>Vienna</v>
      </c>
      <c r="AO1383" s="38"/>
      <c r="AP1383" s="39"/>
      <c r="AQ1383" s="39"/>
      <c r="AR1383" s="39"/>
      <c r="AS1383" s="49"/>
      <c r="AT1383" s="26" t="s">
        <v>88</v>
      </c>
      <c r="AU1383" s="253" t="s">
        <v>1437</v>
      </c>
      <c r="AV1383" s="26"/>
      <c r="AW1383" s="26"/>
      <c r="AX1383" s="253"/>
      <c r="AY1383" s="26">
        <v>1</v>
      </c>
      <c r="AZ1383" s="197">
        <f>IF(AND(K1383&lt;=1570,L1383&gt;=1540),1,0)</f>
        <v>0</v>
      </c>
      <c r="BA1383" s="197">
        <f>IF(AND(K1383&lt;=1608,L1383&gt;=1571),1,0)</f>
        <v>1</v>
      </c>
      <c r="BB1383" s="197">
        <f>IF(AND(K1383&lt;=1621,L1383&gt;=1609),1,0)</f>
        <v>0</v>
      </c>
      <c r="BC1383" s="197">
        <f>IF(AND(K1383&lt;=1648,L1383&gt;=1622),1,0)</f>
        <v>0</v>
      </c>
      <c r="BD1383" s="197">
        <f>IF(AND(K1383&lt;=1680,L1383&gt;=1649),1,0)</f>
        <v>0</v>
      </c>
      <c r="BE1383" s="189">
        <v>0</v>
      </c>
      <c r="BF1383" s="189">
        <v>1</v>
      </c>
      <c r="BG1383" s="189">
        <v>0</v>
      </c>
      <c r="BH1383" s="189">
        <v>0</v>
      </c>
      <c r="BI1383" s="189">
        <v>0</v>
      </c>
      <c r="BJ1383" s="209" t="str">
        <f t="shared" si="45"/>
        <v>Notactive</v>
      </c>
      <c r="BK1383" s="209" t="str">
        <f t="shared" si="46"/>
        <v>Leaver</v>
      </c>
      <c r="BL1383" s="209" t="str">
        <f t="shared" si="47"/>
        <v>Notactive</v>
      </c>
      <c r="BM1383" s="209" t="str">
        <f t="shared" si="48"/>
        <v>Notactive</v>
      </c>
      <c r="BN1383" s="209" t="str">
        <f t="shared" si="49"/>
        <v>Notactive</v>
      </c>
    </row>
    <row r="1384" spans="1:66" customFormat="1" ht="15">
      <c r="A1384" s="99" t="s">
        <v>1445</v>
      </c>
      <c r="B1384" s="111" t="s">
        <v>4127</v>
      </c>
      <c r="C1384" s="243" t="s">
        <v>1446</v>
      </c>
      <c r="D1384" s="243" t="s">
        <v>4162</v>
      </c>
      <c r="E1384" s="247"/>
      <c r="F1384" s="25" t="s">
        <v>43</v>
      </c>
      <c r="G1384" s="26"/>
      <c r="H1384" s="27"/>
      <c r="I1384" s="27"/>
      <c r="J1384" s="29">
        <v>0</v>
      </c>
      <c r="K1384" s="28">
        <v>1553</v>
      </c>
      <c r="L1384" s="27">
        <v>1578</v>
      </c>
      <c r="M1384" s="240" t="str">
        <f>CONCATENATE(LEFT(K1384,3),"0")</f>
        <v>1550</v>
      </c>
      <c r="N1384" s="240" t="str">
        <f>CONCATENATE(LEFT(L1384,3),"0")</f>
        <v>1570</v>
      </c>
      <c r="O1384" s="30">
        <f>L1384-K1384+1</f>
        <v>26</v>
      </c>
      <c r="P1384" s="27">
        <v>0</v>
      </c>
      <c r="Q1384" s="27">
        <v>0</v>
      </c>
      <c r="R1384" s="28">
        <v>1533</v>
      </c>
      <c r="S1384" s="28" t="s">
        <v>39</v>
      </c>
      <c r="T1384" s="35" t="s">
        <v>103</v>
      </c>
      <c r="U1384" s="104">
        <v>51.0167</v>
      </c>
      <c r="V1384" s="124">
        <v>4.4667000000000003</v>
      </c>
      <c r="W1384" s="32">
        <v>1</v>
      </c>
      <c r="X1384" s="33">
        <v>1</v>
      </c>
      <c r="Y1384" s="127">
        <v>0</v>
      </c>
      <c r="Z1384" s="133" t="str">
        <f>CONCATENATE(LEFT(AA1384,3),"0")</f>
        <v>1570</v>
      </c>
      <c r="AA1384" s="35">
        <v>1578</v>
      </c>
      <c r="AB1384" s="35">
        <v>1585</v>
      </c>
      <c r="AC1384" s="35" t="s">
        <v>63</v>
      </c>
      <c r="AD1384" s="35">
        <v>1587</v>
      </c>
      <c r="AE1384" s="35"/>
      <c r="AF1384" s="35" t="s">
        <v>1442</v>
      </c>
      <c r="AG1384" s="35"/>
      <c r="AH1384" s="35"/>
      <c r="AI1384" s="35"/>
      <c r="AJ1384" s="35"/>
      <c r="AK1384" s="35"/>
      <c r="AL1384" s="35"/>
      <c r="AM1384" s="35"/>
      <c r="AN1384" s="252" t="str">
        <f>AF1384</f>
        <v>Frankfurt a/M</v>
      </c>
      <c r="AO1384" s="38"/>
      <c r="AP1384" s="39"/>
      <c r="AQ1384" s="39"/>
      <c r="AR1384" s="39"/>
      <c r="AS1384" s="49"/>
      <c r="AT1384" s="253"/>
      <c r="AU1384" s="253"/>
      <c r="AV1384" s="26"/>
      <c r="AW1384" s="26"/>
      <c r="AX1384" s="253"/>
      <c r="AY1384" s="26">
        <v>1</v>
      </c>
      <c r="AZ1384" s="197">
        <f>IF(AND(K1384&lt;=1570,L1384&gt;=1540),1,0)</f>
        <v>1</v>
      </c>
      <c r="BA1384" s="197">
        <f>IF(AND(K1384&lt;=1608,L1384&gt;=1571),1,0)</f>
        <v>1</v>
      </c>
      <c r="BB1384" s="197">
        <f>IF(AND(K1384&lt;=1621,L1384&gt;=1609),1,0)</f>
        <v>0</v>
      </c>
      <c r="BC1384" s="197">
        <f>IF(AND(K1384&lt;=1648,L1384&gt;=1622),1,0)</f>
        <v>0</v>
      </c>
      <c r="BD1384" s="197">
        <f>IF(AND(K1384&lt;=1680,L1384&gt;=1649),1,0)</f>
        <v>0</v>
      </c>
      <c r="BE1384" s="189">
        <v>0</v>
      </c>
      <c r="BF1384" s="189">
        <v>1</v>
      </c>
      <c r="BG1384" s="189">
        <v>0</v>
      </c>
      <c r="BH1384" s="189">
        <v>0</v>
      </c>
      <c r="BI1384" s="189">
        <v>0</v>
      </c>
      <c r="BJ1384" s="209" t="str">
        <f t="shared" si="45"/>
        <v>Stayer</v>
      </c>
      <c r="BK1384" s="209" t="str">
        <f t="shared" si="46"/>
        <v>Leaver</v>
      </c>
      <c r="BL1384" s="209" t="str">
        <f t="shared" si="47"/>
        <v>Notactive</v>
      </c>
      <c r="BM1384" s="209" t="str">
        <f t="shared" si="48"/>
        <v>Notactive</v>
      </c>
      <c r="BN1384" s="209" t="str">
        <f t="shared" si="49"/>
        <v>Notactive</v>
      </c>
    </row>
    <row r="1385" spans="1:66" customFormat="1" ht="15">
      <c r="A1385" s="99" t="s">
        <v>1447</v>
      </c>
      <c r="B1385" s="111" t="s">
        <v>4128</v>
      </c>
      <c r="C1385" s="243" t="s">
        <v>1448</v>
      </c>
      <c r="D1385" s="243" t="s">
        <v>4162</v>
      </c>
      <c r="E1385" s="247"/>
      <c r="F1385" s="25" t="s">
        <v>43</v>
      </c>
      <c r="G1385" s="26"/>
      <c r="H1385" s="27"/>
      <c r="I1385" s="27"/>
      <c r="J1385" s="29">
        <v>0</v>
      </c>
      <c r="K1385" s="28">
        <v>1560</v>
      </c>
      <c r="L1385" s="196">
        <f>K1385+18</f>
        <v>1578</v>
      </c>
      <c r="M1385" s="240" t="str">
        <f>CONCATENATE(LEFT(K1385,3),"0")</f>
        <v>1560</v>
      </c>
      <c r="N1385" s="240" t="str">
        <f>CONCATENATE(LEFT(L1385,3),"0")</f>
        <v>1570</v>
      </c>
      <c r="O1385" s="30"/>
      <c r="P1385" s="27">
        <v>0</v>
      </c>
      <c r="Q1385" s="27">
        <v>0</v>
      </c>
      <c r="R1385" s="28"/>
      <c r="S1385" s="28"/>
      <c r="T1385" s="35" t="s">
        <v>103</v>
      </c>
      <c r="U1385" s="104">
        <v>51.0167</v>
      </c>
      <c r="V1385" s="124">
        <v>4.4667000000000003</v>
      </c>
      <c r="W1385" s="32">
        <v>0</v>
      </c>
      <c r="X1385" s="33">
        <v>0</v>
      </c>
      <c r="Y1385" s="127">
        <v>0</v>
      </c>
      <c r="Z1385" s="133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127"/>
      <c r="AO1385" s="38"/>
      <c r="AP1385" s="39"/>
      <c r="AQ1385" s="39"/>
      <c r="AR1385" s="39"/>
      <c r="AS1385" s="49"/>
      <c r="AT1385" s="253"/>
      <c r="AU1385" s="253"/>
      <c r="AV1385" s="26"/>
      <c r="AW1385" s="26"/>
      <c r="AX1385" s="253"/>
      <c r="AY1385" s="26">
        <v>1</v>
      </c>
      <c r="AZ1385" s="197">
        <f>IF(AND(K1385&lt;=1570,L1385&gt;=1540),1,0)</f>
        <v>1</v>
      </c>
      <c r="BA1385" s="197">
        <f>IF(AND(K1385&lt;=1608,L1385&gt;=1571),1,0)</f>
        <v>1</v>
      </c>
      <c r="BB1385" s="197">
        <f>IF(AND(K1385&lt;=1621,L1385&gt;=1609),1,0)</f>
        <v>0</v>
      </c>
      <c r="BC1385" s="197">
        <f>IF(AND(K1385&lt;=1648,L1385&gt;=1622),1,0)</f>
        <v>0</v>
      </c>
      <c r="BD1385" s="197">
        <f>IF(AND(K1385&lt;=1680,L1385&gt;=1649),1,0)</f>
        <v>0</v>
      </c>
      <c r="BE1385" s="189">
        <v>0</v>
      </c>
      <c r="BF1385" s="189">
        <v>0</v>
      </c>
      <c r="BG1385" s="189">
        <v>0</v>
      </c>
      <c r="BH1385" s="189">
        <v>0</v>
      </c>
      <c r="BI1385" s="189">
        <v>0</v>
      </c>
      <c r="BJ1385" s="209" t="str">
        <f t="shared" si="45"/>
        <v>Stayer</v>
      </c>
      <c r="BK1385" s="209" t="str">
        <f t="shared" si="46"/>
        <v>Stayer</v>
      </c>
      <c r="BL1385" s="209" t="str">
        <f t="shared" si="47"/>
        <v>Notactive</v>
      </c>
      <c r="BM1385" s="209" t="str">
        <f t="shared" si="48"/>
        <v>Notactive</v>
      </c>
      <c r="BN1385" s="209" t="str">
        <f t="shared" si="49"/>
        <v>Notactive</v>
      </c>
    </row>
    <row r="1386" spans="1:66" customFormat="1" ht="15">
      <c r="A1386" s="99" t="s">
        <v>1449</v>
      </c>
      <c r="B1386" s="111" t="s">
        <v>4129</v>
      </c>
      <c r="C1386" s="243" t="s">
        <v>1450</v>
      </c>
      <c r="D1386" s="243" t="s">
        <v>4162</v>
      </c>
      <c r="E1386" s="247">
        <v>1</v>
      </c>
      <c r="F1386" s="25" t="s">
        <v>74</v>
      </c>
      <c r="G1386" s="26"/>
      <c r="H1386" s="27"/>
      <c r="I1386" s="27"/>
      <c r="J1386" s="29">
        <v>1</v>
      </c>
      <c r="K1386" s="30">
        <v>1634</v>
      </c>
      <c r="L1386" s="30">
        <v>1648</v>
      </c>
      <c r="M1386" s="240" t="str">
        <f>CONCATENATE(LEFT(K1386,3),"0")</f>
        <v>1630</v>
      </c>
      <c r="N1386" s="240" t="str">
        <f>CONCATENATE(LEFT(L1386,3),"0")</f>
        <v>1640</v>
      </c>
      <c r="O1386" s="30">
        <f>L1386-K1386+1</f>
        <v>15</v>
      </c>
      <c r="P1386" s="27">
        <v>0</v>
      </c>
      <c r="Q1386" s="27">
        <v>0</v>
      </c>
      <c r="R1386" s="28"/>
      <c r="S1386" s="28"/>
      <c r="T1386" s="35" t="s">
        <v>103</v>
      </c>
      <c r="U1386" s="104">
        <v>51.0167</v>
      </c>
      <c r="V1386" s="124">
        <v>4.4667000000000003</v>
      </c>
      <c r="W1386" s="32">
        <v>0</v>
      </c>
      <c r="X1386" s="33">
        <v>0</v>
      </c>
      <c r="Y1386" s="127">
        <v>0</v>
      </c>
      <c r="Z1386" s="133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127"/>
      <c r="AO1386" s="38"/>
      <c r="AP1386" s="39"/>
      <c r="AQ1386" s="39"/>
      <c r="AR1386" s="39"/>
      <c r="AS1386" s="49"/>
      <c r="AT1386" s="253"/>
      <c r="AU1386" s="253"/>
      <c r="AV1386" s="26"/>
      <c r="AW1386" s="26"/>
      <c r="AX1386" s="253" t="s">
        <v>40</v>
      </c>
      <c r="AY1386" s="26">
        <v>1</v>
      </c>
      <c r="AZ1386" s="197">
        <f>IF(AND(K1386&lt;=1570,L1386&gt;=1540),1,0)</f>
        <v>0</v>
      </c>
      <c r="BA1386" s="197">
        <f>IF(AND(K1386&lt;=1608,L1386&gt;=1571),1,0)</f>
        <v>0</v>
      </c>
      <c r="BB1386" s="197">
        <f>IF(AND(K1386&lt;=1621,L1386&gt;=1609),1,0)</f>
        <v>0</v>
      </c>
      <c r="BC1386" s="197">
        <f>IF(AND(K1386&lt;=1648,L1386&gt;=1622),1,0)</f>
        <v>1</v>
      </c>
      <c r="BD1386" s="197">
        <f>IF(AND(K1386&lt;=1680,L1386&gt;=1649),1,0)</f>
        <v>0</v>
      </c>
      <c r="BE1386" s="189">
        <v>0</v>
      </c>
      <c r="BF1386" s="189">
        <v>0</v>
      </c>
      <c r="BG1386" s="189">
        <v>0</v>
      </c>
      <c r="BH1386" s="189">
        <v>0</v>
      </c>
      <c r="BI1386" s="189">
        <v>0</v>
      </c>
      <c r="BJ1386" s="209" t="str">
        <f t="shared" si="45"/>
        <v>Notactive</v>
      </c>
      <c r="BK1386" s="209" t="str">
        <f t="shared" si="46"/>
        <v>Notactive</v>
      </c>
      <c r="BL1386" s="209" t="str">
        <f t="shared" si="47"/>
        <v>Notactive</v>
      </c>
      <c r="BM1386" s="209" t="str">
        <f t="shared" si="48"/>
        <v>Stayer</v>
      </c>
      <c r="BN1386" s="209" t="str">
        <f t="shared" si="49"/>
        <v>Notactive</v>
      </c>
    </row>
    <row r="1387" spans="1:66" customFormat="1" ht="15">
      <c r="A1387" s="99" t="s">
        <v>1451</v>
      </c>
      <c r="B1387" s="111" t="s">
        <v>4129</v>
      </c>
      <c r="C1387" s="243" t="s">
        <v>1452</v>
      </c>
      <c r="D1387" s="243" t="s">
        <v>4162</v>
      </c>
      <c r="E1387" s="247"/>
      <c r="F1387" s="25" t="s">
        <v>43</v>
      </c>
      <c r="G1387" s="26"/>
      <c r="H1387" s="27">
        <v>1</v>
      </c>
      <c r="I1387" s="27"/>
      <c r="J1387" s="29">
        <v>1</v>
      </c>
      <c r="K1387" s="28">
        <v>1615</v>
      </c>
      <c r="L1387" s="28">
        <v>1670</v>
      </c>
      <c r="M1387" s="240" t="str">
        <f>CONCATENATE(LEFT(K1387,3),"0")</f>
        <v>1610</v>
      </c>
      <c r="N1387" s="240" t="str">
        <f>CONCATENATE(LEFT(L1387,3),"0")</f>
        <v>1670</v>
      </c>
      <c r="O1387" s="30">
        <f>L1387-K1387+1</f>
        <v>56</v>
      </c>
      <c r="P1387" s="27">
        <v>1</v>
      </c>
      <c r="Q1387" s="27">
        <v>0</v>
      </c>
      <c r="R1387" s="28">
        <v>1595</v>
      </c>
      <c r="S1387" s="28">
        <v>1670</v>
      </c>
      <c r="T1387" s="35" t="s">
        <v>103</v>
      </c>
      <c r="U1387" s="104">
        <v>51.0167</v>
      </c>
      <c r="V1387" s="124">
        <v>4.4667000000000003</v>
      </c>
      <c r="W1387" s="32">
        <v>0</v>
      </c>
      <c r="X1387" s="33">
        <v>0</v>
      </c>
      <c r="Y1387" s="127">
        <v>0</v>
      </c>
      <c r="Z1387" s="133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127"/>
      <c r="AO1387" s="38"/>
      <c r="AP1387" s="39"/>
      <c r="AQ1387" s="39"/>
      <c r="AR1387" s="39"/>
      <c r="AS1387" s="49"/>
      <c r="AT1387" s="253"/>
      <c r="AU1387" s="253"/>
      <c r="AV1387" s="26"/>
      <c r="AW1387" s="26"/>
      <c r="AX1387" s="253" t="s">
        <v>40</v>
      </c>
      <c r="AY1387" s="26">
        <v>1</v>
      </c>
      <c r="AZ1387" s="197">
        <f>IF(AND(K1387&lt;=1570,L1387&gt;=1540),1,0)</f>
        <v>0</v>
      </c>
      <c r="BA1387" s="197">
        <f>IF(AND(K1387&lt;=1608,L1387&gt;=1571),1,0)</f>
        <v>0</v>
      </c>
      <c r="BB1387" s="197">
        <f>IF(AND(K1387&lt;=1621,L1387&gt;=1609),1,0)</f>
        <v>1</v>
      </c>
      <c r="BC1387" s="197">
        <f>IF(AND(K1387&lt;=1648,L1387&gt;=1622),1,0)</f>
        <v>1</v>
      </c>
      <c r="BD1387" s="197">
        <f>IF(AND(K1387&lt;=1680,L1387&gt;=1649),1,0)</f>
        <v>1</v>
      </c>
      <c r="BE1387" s="189">
        <v>0</v>
      </c>
      <c r="BF1387" s="189">
        <v>0</v>
      </c>
      <c r="BG1387" s="189">
        <v>0</v>
      </c>
      <c r="BH1387" s="189">
        <v>0</v>
      </c>
      <c r="BI1387" s="189">
        <v>0</v>
      </c>
      <c r="BJ1387" s="209" t="str">
        <f t="shared" si="45"/>
        <v>Notactive</v>
      </c>
      <c r="BK1387" s="209" t="str">
        <f t="shared" si="46"/>
        <v>Notactive</v>
      </c>
      <c r="BL1387" s="209" t="str">
        <f t="shared" si="47"/>
        <v>Stayer</v>
      </c>
      <c r="BM1387" s="209" t="str">
        <f t="shared" si="48"/>
        <v>Stayer</v>
      </c>
      <c r="BN1387" s="209" t="str">
        <f t="shared" si="49"/>
        <v>Stayer</v>
      </c>
    </row>
    <row r="1388" spans="1:66" customFormat="1" ht="15">
      <c r="A1388" s="99" t="s">
        <v>1453</v>
      </c>
      <c r="B1388" s="111" t="s">
        <v>3265</v>
      </c>
      <c r="C1388" s="243" t="s">
        <v>1454</v>
      </c>
      <c r="D1388" s="243" t="s">
        <v>4162</v>
      </c>
      <c r="E1388" s="247">
        <v>1</v>
      </c>
      <c r="F1388" s="25" t="s">
        <v>43</v>
      </c>
      <c r="G1388" s="26"/>
      <c r="H1388" s="27"/>
      <c r="I1388" s="27"/>
      <c r="J1388" s="29">
        <v>1</v>
      </c>
      <c r="K1388" s="30">
        <v>1645</v>
      </c>
      <c r="L1388" s="30">
        <v>1651</v>
      </c>
      <c r="M1388" s="240" t="str">
        <f>CONCATENATE(LEFT(K1388,3),"0")</f>
        <v>1640</v>
      </c>
      <c r="N1388" s="240" t="str">
        <f>CONCATENATE(LEFT(L1388,3),"0")</f>
        <v>1650</v>
      </c>
      <c r="O1388" s="30">
        <f>L1388-K1388+1</f>
        <v>7</v>
      </c>
      <c r="P1388" s="27">
        <v>0</v>
      </c>
      <c r="Q1388" s="27">
        <v>0</v>
      </c>
      <c r="R1388" s="28"/>
      <c r="S1388" s="28"/>
      <c r="T1388" s="35" t="s">
        <v>103</v>
      </c>
      <c r="U1388" s="104">
        <v>51.0167</v>
      </c>
      <c r="V1388" s="124">
        <v>4.4667000000000003</v>
      </c>
      <c r="W1388" s="32">
        <v>0</v>
      </c>
      <c r="X1388" s="33">
        <v>0</v>
      </c>
      <c r="Y1388" s="127">
        <v>0</v>
      </c>
      <c r="Z1388" s="133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127"/>
      <c r="AO1388" s="38"/>
      <c r="AP1388" s="39"/>
      <c r="AQ1388" s="39"/>
      <c r="AR1388" s="39"/>
      <c r="AS1388" s="49"/>
      <c r="AT1388" s="253"/>
      <c r="AU1388" s="253"/>
      <c r="AV1388" s="26"/>
      <c r="AW1388" s="26"/>
      <c r="AX1388" s="253" t="s">
        <v>40</v>
      </c>
      <c r="AY1388" s="26">
        <v>1</v>
      </c>
      <c r="AZ1388" s="197">
        <f>IF(AND(K1388&lt;=1570,L1388&gt;=1540),1,0)</f>
        <v>0</v>
      </c>
      <c r="BA1388" s="197">
        <f>IF(AND(K1388&lt;=1608,L1388&gt;=1571),1,0)</f>
        <v>0</v>
      </c>
      <c r="BB1388" s="197">
        <f>IF(AND(K1388&lt;=1621,L1388&gt;=1609),1,0)</f>
        <v>0</v>
      </c>
      <c r="BC1388" s="197">
        <f>IF(AND(K1388&lt;=1648,L1388&gt;=1622),1,0)</f>
        <v>1</v>
      </c>
      <c r="BD1388" s="197">
        <f>IF(AND(K1388&lt;=1680,L1388&gt;=1649),1,0)</f>
        <v>1</v>
      </c>
      <c r="BE1388" s="189">
        <v>0</v>
      </c>
      <c r="BF1388" s="189">
        <v>0</v>
      </c>
      <c r="BG1388" s="189">
        <v>0</v>
      </c>
      <c r="BH1388" s="189">
        <v>0</v>
      </c>
      <c r="BI1388" s="189">
        <v>0</v>
      </c>
      <c r="BJ1388" s="209" t="str">
        <f t="shared" si="45"/>
        <v>Notactive</v>
      </c>
      <c r="BK1388" s="209" t="str">
        <f t="shared" si="46"/>
        <v>Notactive</v>
      </c>
      <c r="BL1388" s="209" t="str">
        <f t="shared" si="47"/>
        <v>Notactive</v>
      </c>
      <c r="BM1388" s="209" t="str">
        <f t="shared" si="48"/>
        <v>Stayer</v>
      </c>
      <c r="BN1388" s="209" t="str">
        <f t="shared" si="49"/>
        <v>Stayer</v>
      </c>
    </row>
    <row r="1389" spans="1:66" customFormat="1" ht="15">
      <c r="A1389" s="99" t="s">
        <v>1455</v>
      </c>
      <c r="B1389" s="111" t="s">
        <v>4130</v>
      </c>
      <c r="C1389" s="243" t="s">
        <v>1456</v>
      </c>
      <c r="D1389" s="243" t="s">
        <v>4162</v>
      </c>
      <c r="E1389" s="247">
        <v>1</v>
      </c>
      <c r="F1389" s="25" t="s">
        <v>43</v>
      </c>
      <c r="G1389" s="26"/>
      <c r="H1389" s="27"/>
      <c r="I1389" s="27"/>
      <c r="J1389" s="29">
        <v>1</v>
      </c>
      <c r="K1389" s="30">
        <v>1558</v>
      </c>
      <c r="L1389" s="30">
        <v>1564</v>
      </c>
      <c r="M1389" s="240" t="str">
        <f>CONCATENATE(LEFT(K1389,3),"0")</f>
        <v>1550</v>
      </c>
      <c r="N1389" s="240" t="str">
        <f>CONCATENATE(LEFT(L1389,3),"0")</f>
        <v>1560</v>
      </c>
      <c r="O1389" s="30">
        <f>L1389-K1389+1</f>
        <v>7</v>
      </c>
      <c r="P1389" s="27">
        <v>0</v>
      </c>
      <c r="Q1389" s="27">
        <v>0</v>
      </c>
      <c r="R1389" s="28"/>
      <c r="S1389" s="28"/>
      <c r="T1389" s="35" t="s">
        <v>103</v>
      </c>
      <c r="U1389" s="104">
        <v>51.0167</v>
      </c>
      <c r="V1389" s="124">
        <v>4.4667000000000003</v>
      </c>
      <c r="W1389" s="32">
        <v>0</v>
      </c>
      <c r="X1389" s="33">
        <v>0</v>
      </c>
      <c r="Y1389" s="127">
        <v>0</v>
      </c>
      <c r="Z1389" s="133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127"/>
      <c r="AO1389" s="38"/>
      <c r="AP1389" s="39"/>
      <c r="AQ1389" s="39"/>
      <c r="AR1389" s="39"/>
      <c r="AS1389" s="49"/>
      <c r="AT1389" s="253"/>
      <c r="AU1389" s="253"/>
      <c r="AV1389" s="26"/>
      <c r="AW1389" s="26"/>
      <c r="AX1389" s="253" t="s">
        <v>40</v>
      </c>
      <c r="AY1389" s="26">
        <v>1</v>
      </c>
      <c r="AZ1389" s="197">
        <f>IF(AND(K1389&lt;=1570,L1389&gt;=1540),1,0)</f>
        <v>1</v>
      </c>
      <c r="BA1389" s="197">
        <f>IF(AND(K1389&lt;=1608,L1389&gt;=1571),1,0)</f>
        <v>0</v>
      </c>
      <c r="BB1389" s="197">
        <f>IF(AND(K1389&lt;=1621,L1389&gt;=1609),1,0)</f>
        <v>0</v>
      </c>
      <c r="BC1389" s="197">
        <f>IF(AND(K1389&lt;=1648,L1389&gt;=1622),1,0)</f>
        <v>0</v>
      </c>
      <c r="BD1389" s="197">
        <f>IF(AND(K1389&lt;=1680,L1389&gt;=1649),1,0)</f>
        <v>0</v>
      </c>
      <c r="BE1389" s="189">
        <v>0</v>
      </c>
      <c r="BF1389" s="189">
        <v>0</v>
      </c>
      <c r="BG1389" s="189">
        <v>0</v>
      </c>
      <c r="BH1389" s="189">
        <v>0</v>
      </c>
      <c r="BI1389" s="189">
        <v>0</v>
      </c>
      <c r="BJ1389" s="209" t="str">
        <f t="shared" si="45"/>
        <v>Stayer</v>
      </c>
      <c r="BK1389" s="209" t="str">
        <f t="shared" si="46"/>
        <v>Notactive</v>
      </c>
      <c r="BL1389" s="209" t="str">
        <f t="shared" si="47"/>
        <v>Notactive</v>
      </c>
      <c r="BM1389" s="209" t="str">
        <f t="shared" si="48"/>
        <v>Notactive</v>
      </c>
      <c r="BN1389" s="209" t="str">
        <f t="shared" si="49"/>
        <v>Notactive</v>
      </c>
    </row>
    <row r="1390" spans="1:66" customFormat="1" ht="15">
      <c r="A1390" s="99" t="s">
        <v>1457</v>
      </c>
      <c r="B1390" s="111" t="s">
        <v>4131</v>
      </c>
      <c r="C1390" s="243" t="s">
        <v>1458</v>
      </c>
      <c r="D1390" s="243" t="s">
        <v>4162</v>
      </c>
      <c r="E1390" s="247"/>
      <c r="F1390" s="25" t="s">
        <v>43</v>
      </c>
      <c r="G1390" s="26"/>
      <c r="H1390" s="27"/>
      <c r="I1390" s="27"/>
      <c r="J1390" s="29">
        <v>0</v>
      </c>
      <c r="K1390" s="28">
        <v>1642</v>
      </c>
      <c r="L1390" s="28">
        <v>1676</v>
      </c>
      <c r="M1390" s="240" t="str">
        <f>CONCATENATE(LEFT(K1390,3),"0")</f>
        <v>1640</v>
      </c>
      <c r="N1390" s="240" t="str">
        <f>CONCATENATE(LEFT(L1390,3),"0")</f>
        <v>1670</v>
      </c>
      <c r="O1390" s="30">
        <f>L1390-K1390+1</f>
        <v>35</v>
      </c>
      <c r="P1390" s="27">
        <v>0</v>
      </c>
      <c r="Q1390" s="27">
        <v>0</v>
      </c>
      <c r="R1390" s="28">
        <v>1622</v>
      </c>
      <c r="S1390" s="28" t="s">
        <v>1459</v>
      </c>
      <c r="T1390" s="35" t="s">
        <v>103</v>
      </c>
      <c r="U1390" s="104">
        <v>51.0167</v>
      </c>
      <c r="V1390" s="124">
        <v>4.4667000000000003</v>
      </c>
      <c r="W1390" s="32">
        <v>0</v>
      </c>
      <c r="X1390" s="33">
        <v>0</v>
      </c>
      <c r="Y1390" s="127">
        <v>0</v>
      </c>
      <c r="Z1390" s="133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127"/>
      <c r="AO1390" s="38"/>
      <c r="AP1390" s="39"/>
      <c r="AQ1390" s="39"/>
      <c r="AR1390" s="39"/>
      <c r="AS1390" s="49"/>
      <c r="AT1390" s="253"/>
      <c r="AU1390" s="253"/>
      <c r="AV1390" s="26"/>
      <c r="AW1390" s="26"/>
      <c r="AX1390" s="253"/>
      <c r="AY1390" s="26">
        <v>1</v>
      </c>
      <c r="AZ1390" s="197">
        <f>IF(AND(K1390&lt;=1570,L1390&gt;=1540),1,0)</f>
        <v>0</v>
      </c>
      <c r="BA1390" s="197">
        <f>IF(AND(K1390&lt;=1608,L1390&gt;=1571),1,0)</f>
        <v>0</v>
      </c>
      <c r="BB1390" s="197">
        <f>IF(AND(K1390&lt;=1621,L1390&gt;=1609),1,0)</f>
        <v>0</v>
      </c>
      <c r="BC1390" s="197">
        <f>IF(AND(K1390&lt;=1648,L1390&gt;=1622),1,0)</f>
        <v>1</v>
      </c>
      <c r="BD1390" s="197">
        <f>IF(AND(K1390&lt;=1680,L1390&gt;=1649),1,0)</f>
        <v>1</v>
      </c>
      <c r="BE1390" s="189">
        <v>0</v>
      </c>
      <c r="BF1390" s="189">
        <v>0</v>
      </c>
      <c r="BG1390" s="189">
        <v>0</v>
      </c>
      <c r="BH1390" s="189">
        <v>0</v>
      </c>
      <c r="BI1390" s="189">
        <v>0</v>
      </c>
      <c r="BJ1390" s="209" t="str">
        <f t="shared" si="45"/>
        <v>Notactive</v>
      </c>
      <c r="BK1390" s="209" t="str">
        <f t="shared" si="46"/>
        <v>Notactive</v>
      </c>
      <c r="BL1390" s="209" t="str">
        <f t="shared" si="47"/>
        <v>Notactive</v>
      </c>
      <c r="BM1390" s="209" t="str">
        <f t="shared" si="48"/>
        <v>Stayer</v>
      </c>
      <c r="BN1390" s="209" t="str">
        <f t="shared" si="49"/>
        <v>Stayer</v>
      </c>
    </row>
    <row r="1391" spans="1:66" customFormat="1" ht="15">
      <c r="A1391" s="99" t="s">
        <v>1460</v>
      </c>
      <c r="B1391" s="111" t="s">
        <v>4131</v>
      </c>
      <c r="C1391" s="243" t="s">
        <v>1461</v>
      </c>
      <c r="D1391" s="243" t="s">
        <v>4162</v>
      </c>
      <c r="E1391" s="247"/>
      <c r="F1391" s="25" t="s">
        <v>43</v>
      </c>
      <c r="G1391" s="26"/>
      <c r="H1391" s="27"/>
      <c r="I1391" s="27"/>
      <c r="J1391" s="29">
        <v>0</v>
      </c>
      <c r="K1391" s="28">
        <v>1619</v>
      </c>
      <c r="L1391" s="28">
        <v>1661</v>
      </c>
      <c r="M1391" s="240" t="str">
        <f>CONCATENATE(LEFT(K1391,3),"0")</f>
        <v>1610</v>
      </c>
      <c r="N1391" s="240" t="str">
        <f>CONCATENATE(LEFT(L1391,3),"0")</f>
        <v>1660</v>
      </c>
      <c r="O1391" s="30">
        <f>L1391-K1391+1</f>
        <v>43</v>
      </c>
      <c r="P1391" s="27">
        <v>1</v>
      </c>
      <c r="Q1391" s="27">
        <v>0</v>
      </c>
      <c r="R1391" s="28"/>
      <c r="S1391" s="28"/>
      <c r="T1391" s="35" t="s">
        <v>103</v>
      </c>
      <c r="U1391" s="104">
        <v>51.0167</v>
      </c>
      <c r="V1391" s="124">
        <v>4.4667000000000003</v>
      </c>
      <c r="W1391" s="32">
        <v>0</v>
      </c>
      <c r="X1391" s="33">
        <v>0</v>
      </c>
      <c r="Y1391" s="127">
        <v>0</v>
      </c>
      <c r="Z1391" s="133"/>
      <c r="AA1391" s="35"/>
      <c r="AB1391" s="35"/>
      <c r="AC1391" s="35"/>
      <c r="AD1391" s="35"/>
      <c r="AE1391" s="35"/>
      <c r="AF1391" s="35"/>
      <c r="AG1391" s="35"/>
      <c r="AH1391" s="35"/>
      <c r="AI1391" s="35"/>
      <c r="AJ1391" s="35"/>
      <c r="AK1391" s="35"/>
      <c r="AL1391" s="35"/>
      <c r="AM1391" s="35"/>
      <c r="AN1391" s="127"/>
      <c r="AO1391" s="38"/>
      <c r="AP1391" s="39"/>
      <c r="AQ1391" s="39"/>
      <c r="AR1391" s="39"/>
      <c r="AS1391" s="49"/>
      <c r="AT1391" s="253"/>
      <c r="AU1391" s="253"/>
      <c r="AV1391" s="26"/>
      <c r="AW1391" s="26"/>
      <c r="AX1391" s="253"/>
      <c r="AY1391" s="26">
        <v>1</v>
      </c>
      <c r="AZ1391" s="197">
        <f>IF(AND(K1391&lt;=1570,L1391&gt;=1540),1,0)</f>
        <v>0</v>
      </c>
      <c r="BA1391" s="197">
        <f>IF(AND(K1391&lt;=1608,L1391&gt;=1571),1,0)</f>
        <v>0</v>
      </c>
      <c r="BB1391" s="197">
        <f>IF(AND(K1391&lt;=1621,L1391&gt;=1609),1,0)</f>
        <v>1</v>
      </c>
      <c r="BC1391" s="197">
        <f>IF(AND(K1391&lt;=1648,L1391&gt;=1622),1,0)</f>
        <v>1</v>
      </c>
      <c r="BD1391" s="197">
        <f>IF(AND(K1391&lt;=1680,L1391&gt;=1649),1,0)</f>
        <v>1</v>
      </c>
      <c r="BE1391" s="189">
        <v>0</v>
      </c>
      <c r="BF1391" s="189">
        <v>0</v>
      </c>
      <c r="BG1391" s="189">
        <v>0</v>
      </c>
      <c r="BH1391" s="189">
        <v>0</v>
      </c>
      <c r="BI1391" s="189">
        <v>0</v>
      </c>
      <c r="BJ1391" s="209" t="str">
        <f t="shared" si="45"/>
        <v>Notactive</v>
      </c>
      <c r="BK1391" s="209" t="str">
        <f t="shared" si="46"/>
        <v>Notactive</v>
      </c>
      <c r="BL1391" s="209" t="str">
        <f t="shared" si="47"/>
        <v>Stayer</v>
      </c>
      <c r="BM1391" s="209" t="str">
        <f t="shared" si="48"/>
        <v>Stayer</v>
      </c>
      <c r="BN1391" s="209" t="str">
        <f t="shared" si="49"/>
        <v>Stayer</v>
      </c>
    </row>
    <row r="1392" spans="1:66" customFormat="1" ht="15">
      <c r="A1392" s="99" t="s">
        <v>1462</v>
      </c>
      <c r="B1392" s="111" t="s">
        <v>4132</v>
      </c>
      <c r="C1392" s="243" t="s">
        <v>1463</v>
      </c>
      <c r="D1392" s="243" t="s">
        <v>4162</v>
      </c>
      <c r="E1392" s="247">
        <v>1</v>
      </c>
      <c r="F1392" s="25" t="s">
        <v>344</v>
      </c>
      <c r="G1392" s="26"/>
      <c r="H1392" s="27"/>
      <c r="I1392" s="27"/>
      <c r="J1392" s="29">
        <v>1</v>
      </c>
      <c r="K1392" s="30">
        <v>1612</v>
      </c>
      <c r="L1392" s="30">
        <v>1618</v>
      </c>
      <c r="M1392" s="240" t="str">
        <f>CONCATENATE(LEFT(K1392,3),"0")</f>
        <v>1610</v>
      </c>
      <c r="N1392" s="240" t="str">
        <f>CONCATENATE(LEFT(L1392,3),"0")</f>
        <v>1610</v>
      </c>
      <c r="O1392" s="30">
        <f>L1392-K1392+1</f>
        <v>7</v>
      </c>
      <c r="P1392" s="27">
        <v>0</v>
      </c>
      <c r="Q1392" s="27">
        <v>0</v>
      </c>
      <c r="R1392" s="28"/>
      <c r="S1392" s="28"/>
      <c r="T1392" s="35" t="s">
        <v>103</v>
      </c>
      <c r="U1392" s="104">
        <v>51.0167</v>
      </c>
      <c r="V1392" s="124">
        <v>4.4667000000000003</v>
      </c>
      <c r="W1392" s="32">
        <v>0</v>
      </c>
      <c r="X1392" s="33">
        <v>0</v>
      </c>
      <c r="Y1392" s="127">
        <v>0</v>
      </c>
      <c r="Z1392" s="133"/>
      <c r="AA1392" s="35"/>
      <c r="AB1392" s="35"/>
      <c r="AC1392" s="35"/>
      <c r="AD1392" s="35"/>
      <c r="AE1392" s="35"/>
      <c r="AF1392" s="35"/>
      <c r="AG1392" s="35"/>
      <c r="AH1392" s="35"/>
      <c r="AI1392" s="35"/>
      <c r="AJ1392" s="35"/>
      <c r="AK1392" s="35"/>
      <c r="AL1392" s="35"/>
      <c r="AM1392" s="35"/>
      <c r="AN1392" s="127"/>
      <c r="AO1392" s="38"/>
      <c r="AP1392" s="39"/>
      <c r="AQ1392" s="39"/>
      <c r="AR1392" s="39"/>
      <c r="AS1392" s="49"/>
      <c r="AT1392" s="253"/>
      <c r="AU1392" s="253"/>
      <c r="AV1392" s="26"/>
      <c r="AW1392" s="26"/>
      <c r="AX1392" s="253" t="s">
        <v>40</v>
      </c>
      <c r="AY1392" s="26">
        <v>1</v>
      </c>
      <c r="AZ1392" s="197">
        <f>IF(AND(K1392&lt;=1570,L1392&gt;=1540),1,0)</f>
        <v>0</v>
      </c>
      <c r="BA1392" s="197">
        <f>IF(AND(K1392&lt;=1608,L1392&gt;=1571),1,0)</f>
        <v>0</v>
      </c>
      <c r="BB1392" s="197">
        <f>IF(AND(K1392&lt;=1621,L1392&gt;=1609),1,0)</f>
        <v>1</v>
      </c>
      <c r="BC1392" s="197">
        <f>IF(AND(K1392&lt;=1648,L1392&gt;=1622),1,0)</f>
        <v>0</v>
      </c>
      <c r="BD1392" s="197">
        <f>IF(AND(K1392&lt;=1680,L1392&gt;=1649),1,0)</f>
        <v>0</v>
      </c>
      <c r="BE1392" s="189">
        <v>0</v>
      </c>
      <c r="BF1392" s="189">
        <v>0</v>
      </c>
      <c r="BG1392" s="189">
        <v>0</v>
      </c>
      <c r="BH1392" s="189">
        <v>0</v>
      </c>
      <c r="BI1392" s="189">
        <v>0</v>
      </c>
      <c r="BJ1392" s="209" t="str">
        <f t="shared" ref="BJ1392:BJ1423" si="50">IF(AND(AZ1392=1,BE1392=0),"Stayer",IF(AND(AZ1392=1,BE1392=1),"Leaver","Notactive"))</f>
        <v>Notactive</v>
      </c>
      <c r="BK1392" s="209" t="str">
        <f t="shared" ref="BK1392:BK1423" si="51">IF(AND(BA1392=1,BF1392=0),"Stayer",IF(AND(BA1392=1,BF1392=1),"Leaver","Notactive"))</f>
        <v>Notactive</v>
      </c>
      <c r="BL1392" s="209" t="str">
        <f t="shared" ref="BL1392:BL1423" si="52">IF(AND(BB1392=1,BG1392=0),"Stayer",IF(AND(BB1392=1,BG1392=1),"Leaver","Notactive"))</f>
        <v>Stayer</v>
      </c>
      <c r="BM1392" s="209" t="str">
        <f t="shared" ref="BM1392:BM1423" si="53">IF(AND(BC1392=1,BH1392=0),"Stayer",IF(AND(BC1392=1,BH1392=1),"Leaver","Notactive"))</f>
        <v>Notactive</v>
      </c>
      <c r="BN1392" s="209" t="str">
        <f t="shared" ref="BN1392:BN1423" si="54">IF(AND(BD1392=1,BI1392=0),"Stayer",IF(AND(BD1392=1,BI1392=1),"Leaver","Notactive"))</f>
        <v>Notactive</v>
      </c>
    </row>
    <row r="1393" spans="1:66" customFormat="1" ht="15">
      <c r="A1393" s="99" t="s">
        <v>1464</v>
      </c>
      <c r="B1393" s="111" t="s">
        <v>4132</v>
      </c>
      <c r="C1393" s="243" t="s">
        <v>1465</v>
      </c>
      <c r="D1393" s="243" t="s">
        <v>4162</v>
      </c>
      <c r="E1393" s="247">
        <v>1</v>
      </c>
      <c r="F1393" s="25" t="s">
        <v>43</v>
      </c>
      <c r="G1393" s="26"/>
      <c r="H1393" s="27"/>
      <c r="I1393" s="27"/>
      <c r="J1393" s="29">
        <v>1</v>
      </c>
      <c r="K1393" s="30">
        <v>1654</v>
      </c>
      <c r="L1393" s="30">
        <v>1660</v>
      </c>
      <c r="M1393" s="240" t="str">
        <f>CONCATENATE(LEFT(K1393,3),"0")</f>
        <v>1650</v>
      </c>
      <c r="N1393" s="240" t="str">
        <f>CONCATENATE(LEFT(L1393,3),"0")</f>
        <v>1660</v>
      </c>
      <c r="O1393" s="30">
        <f>L1393-K1393+1</f>
        <v>7</v>
      </c>
      <c r="P1393" s="27">
        <v>0</v>
      </c>
      <c r="Q1393" s="27">
        <v>0</v>
      </c>
      <c r="R1393" s="28"/>
      <c r="S1393" s="28"/>
      <c r="T1393" s="35" t="s">
        <v>103</v>
      </c>
      <c r="U1393" s="104">
        <v>51.0167</v>
      </c>
      <c r="V1393" s="124">
        <v>4.4667000000000003</v>
      </c>
      <c r="W1393" s="32">
        <v>0</v>
      </c>
      <c r="X1393" s="33">
        <v>0</v>
      </c>
      <c r="Y1393" s="127">
        <v>0</v>
      </c>
      <c r="Z1393" s="133"/>
      <c r="AA1393" s="35"/>
      <c r="AB1393" s="35"/>
      <c r="AC1393" s="35"/>
      <c r="AD1393" s="35"/>
      <c r="AE1393" s="35"/>
      <c r="AF1393" s="35"/>
      <c r="AG1393" s="35"/>
      <c r="AH1393" s="35"/>
      <c r="AI1393" s="35"/>
      <c r="AJ1393" s="35"/>
      <c r="AK1393" s="35"/>
      <c r="AL1393" s="35"/>
      <c r="AM1393" s="35"/>
      <c r="AN1393" s="127"/>
      <c r="AO1393" s="38"/>
      <c r="AP1393" s="39"/>
      <c r="AQ1393" s="39"/>
      <c r="AR1393" s="39"/>
      <c r="AS1393" s="49"/>
      <c r="AT1393" s="253"/>
      <c r="AU1393" s="253"/>
      <c r="AV1393" s="26"/>
      <c r="AW1393" s="26"/>
      <c r="AX1393" s="253" t="s">
        <v>40</v>
      </c>
      <c r="AY1393" s="26">
        <v>1</v>
      </c>
      <c r="AZ1393" s="197">
        <f>IF(AND(K1393&lt;=1570,L1393&gt;=1540),1,0)</f>
        <v>0</v>
      </c>
      <c r="BA1393" s="197">
        <f>IF(AND(K1393&lt;=1608,L1393&gt;=1571),1,0)</f>
        <v>0</v>
      </c>
      <c r="BB1393" s="197">
        <f>IF(AND(K1393&lt;=1621,L1393&gt;=1609),1,0)</f>
        <v>0</v>
      </c>
      <c r="BC1393" s="197">
        <f>IF(AND(K1393&lt;=1648,L1393&gt;=1622),1,0)</f>
        <v>0</v>
      </c>
      <c r="BD1393" s="197">
        <f>IF(AND(K1393&lt;=1680,L1393&gt;=1649),1,0)</f>
        <v>1</v>
      </c>
      <c r="BE1393" s="189">
        <v>0</v>
      </c>
      <c r="BF1393" s="189">
        <v>0</v>
      </c>
      <c r="BG1393" s="189">
        <v>0</v>
      </c>
      <c r="BH1393" s="189">
        <v>0</v>
      </c>
      <c r="BI1393" s="189">
        <v>0</v>
      </c>
      <c r="BJ1393" s="209" t="str">
        <f t="shared" si="50"/>
        <v>Notactive</v>
      </c>
      <c r="BK1393" s="209" t="str">
        <f t="shared" si="51"/>
        <v>Notactive</v>
      </c>
      <c r="BL1393" s="209" t="str">
        <f t="shared" si="52"/>
        <v>Notactive</v>
      </c>
      <c r="BM1393" s="209" t="str">
        <f t="shared" si="53"/>
        <v>Notactive</v>
      </c>
      <c r="BN1393" s="209" t="str">
        <f t="shared" si="54"/>
        <v>Stayer</v>
      </c>
    </row>
    <row r="1394" spans="1:66" customFormat="1" ht="15">
      <c r="A1394" s="99" t="s">
        <v>1466</v>
      </c>
      <c r="B1394" s="111" t="s">
        <v>1899</v>
      </c>
      <c r="C1394" s="243" t="s">
        <v>1467</v>
      </c>
      <c r="D1394" s="243" t="s">
        <v>4162</v>
      </c>
      <c r="E1394" s="247">
        <v>1</v>
      </c>
      <c r="F1394" s="25" t="s">
        <v>43</v>
      </c>
      <c r="G1394" s="50"/>
      <c r="H1394" s="27">
        <v>1</v>
      </c>
      <c r="I1394" s="27"/>
      <c r="J1394" s="29">
        <v>1</v>
      </c>
      <c r="K1394" s="52">
        <v>1521</v>
      </c>
      <c r="L1394" s="52">
        <v>1570</v>
      </c>
      <c r="M1394" s="240" t="str">
        <f>CONCATENATE(LEFT(K1394,3),"0")</f>
        <v>1520</v>
      </c>
      <c r="N1394" s="240" t="str">
        <f>CONCATENATE(LEFT(L1394,3),"0")</f>
        <v>1570</v>
      </c>
      <c r="O1394" s="30">
        <f>L1394-K1394+1</f>
        <v>50</v>
      </c>
      <c r="P1394" s="27">
        <v>0</v>
      </c>
      <c r="Q1394" s="27">
        <v>0</v>
      </c>
      <c r="R1394" s="61">
        <v>1510</v>
      </c>
      <c r="S1394" s="61">
        <v>1570</v>
      </c>
      <c r="T1394" s="35" t="s">
        <v>103</v>
      </c>
      <c r="U1394" s="104">
        <v>51.0167</v>
      </c>
      <c r="V1394" s="124">
        <v>4.4667000000000003</v>
      </c>
      <c r="W1394" s="32">
        <v>0</v>
      </c>
      <c r="X1394" s="33">
        <v>0</v>
      </c>
      <c r="Y1394" s="127">
        <v>0</v>
      </c>
      <c r="Z1394" s="133"/>
      <c r="AA1394" s="62"/>
      <c r="AB1394" s="62"/>
      <c r="AC1394" s="62"/>
      <c r="AD1394" s="62"/>
      <c r="AE1394" s="62"/>
      <c r="AF1394" s="62"/>
      <c r="AG1394" s="62"/>
      <c r="AH1394" s="62"/>
      <c r="AI1394" s="62"/>
      <c r="AJ1394" s="62"/>
      <c r="AK1394" s="62"/>
      <c r="AL1394" s="62"/>
      <c r="AM1394" s="62"/>
      <c r="AN1394" s="127"/>
      <c r="AO1394" s="38"/>
      <c r="AP1394" s="66"/>
      <c r="AQ1394" s="66"/>
      <c r="AR1394" s="66"/>
      <c r="AS1394" s="55"/>
      <c r="AT1394" s="51" t="s">
        <v>104</v>
      </c>
      <c r="AU1394" s="50" t="s">
        <v>1468</v>
      </c>
      <c r="AV1394" s="51"/>
      <c r="AW1394" s="51"/>
      <c r="AX1394" s="256" t="s">
        <v>1469</v>
      </c>
      <c r="AY1394" s="26">
        <v>1</v>
      </c>
      <c r="AZ1394" s="197">
        <f>IF(AND(K1394&lt;=1570,L1394&gt;=1540),1,0)</f>
        <v>1</v>
      </c>
      <c r="BA1394" s="197">
        <f>IF(AND(K1394&lt;=1608,L1394&gt;=1571),1,0)</f>
        <v>0</v>
      </c>
      <c r="BB1394" s="197">
        <f>IF(AND(K1394&lt;=1621,L1394&gt;=1609),1,0)</f>
        <v>0</v>
      </c>
      <c r="BC1394" s="197">
        <f>IF(AND(K1394&lt;=1648,L1394&gt;=1622),1,0)</f>
        <v>0</v>
      </c>
      <c r="BD1394" s="197">
        <f>IF(AND(K1394&lt;=1680,L1394&gt;=1649),1,0)</f>
        <v>0</v>
      </c>
      <c r="BE1394" s="189">
        <v>0</v>
      </c>
      <c r="BF1394" s="189">
        <v>0</v>
      </c>
      <c r="BG1394" s="189">
        <v>0</v>
      </c>
      <c r="BH1394" s="189">
        <v>0</v>
      </c>
      <c r="BI1394" s="189">
        <v>0</v>
      </c>
      <c r="BJ1394" s="209" t="str">
        <f t="shared" si="50"/>
        <v>Stayer</v>
      </c>
      <c r="BK1394" s="209" t="str">
        <f t="shared" si="51"/>
        <v>Notactive</v>
      </c>
      <c r="BL1394" s="209" t="str">
        <f t="shared" si="52"/>
        <v>Notactive</v>
      </c>
      <c r="BM1394" s="209" t="str">
        <f t="shared" si="53"/>
        <v>Notactive</v>
      </c>
      <c r="BN1394" s="209" t="str">
        <f t="shared" si="54"/>
        <v>Notactive</v>
      </c>
    </row>
    <row r="1395" spans="1:66" customFormat="1" ht="15">
      <c r="A1395" s="99" t="s">
        <v>1470</v>
      </c>
      <c r="B1395" s="111" t="s">
        <v>1899</v>
      </c>
      <c r="C1395" s="243" t="s">
        <v>1471</v>
      </c>
      <c r="D1395" s="243" t="s">
        <v>4162</v>
      </c>
      <c r="E1395" s="247">
        <v>4</v>
      </c>
      <c r="F1395" s="25" t="s">
        <v>43</v>
      </c>
      <c r="G1395" s="50"/>
      <c r="H1395" s="27">
        <v>1</v>
      </c>
      <c r="I1395" s="27"/>
      <c r="J1395" s="29">
        <v>1</v>
      </c>
      <c r="K1395" s="30">
        <v>1606</v>
      </c>
      <c r="L1395" s="30">
        <v>1618</v>
      </c>
      <c r="M1395" s="240" t="str">
        <f>CONCATENATE(LEFT(K1395,3),"0")</f>
        <v>1600</v>
      </c>
      <c r="N1395" s="240" t="str">
        <f>CONCATENATE(LEFT(L1395,3),"0")</f>
        <v>1610</v>
      </c>
      <c r="O1395" s="30">
        <f>L1395-K1395+1</f>
        <v>13</v>
      </c>
      <c r="P1395" s="27">
        <v>0</v>
      </c>
      <c r="Q1395" s="27">
        <v>1</v>
      </c>
      <c r="R1395" s="61"/>
      <c r="S1395" s="61"/>
      <c r="T1395" s="35" t="s">
        <v>103</v>
      </c>
      <c r="U1395" s="104">
        <v>51.0167</v>
      </c>
      <c r="V1395" s="124">
        <v>4.4667000000000003</v>
      </c>
      <c r="W1395" s="32">
        <v>0</v>
      </c>
      <c r="X1395" s="33">
        <v>0</v>
      </c>
      <c r="Y1395" s="127">
        <v>0</v>
      </c>
      <c r="Z1395" s="133"/>
      <c r="AA1395" s="62"/>
      <c r="AB1395" s="62"/>
      <c r="AC1395" s="62"/>
      <c r="AD1395" s="62"/>
      <c r="AE1395" s="62"/>
      <c r="AF1395" s="62"/>
      <c r="AG1395" s="62"/>
      <c r="AH1395" s="62"/>
      <c r="AI1395" s="62"/>
      <c r="AJ1395" s="62"/>
      <c r="AK1395" s="62"/>
      <c r="AL1395" s="62"/>
      <c r="AM1395" s="62"/>
      <c r="AN1395" s="127"/>
      <c r="AO1395" s="38"/>
      <c r="AP1395" s="66"/>
      <c r="AQ1395" s="66"/>
      <c r="AR1395" s="66"/>
      <c r="AS1395" s="55"/>
      <c r="AT1395" s="51"/>
      <c r="AU1395" s="50"/>
      <c r="AV1395" s="51"/>
      <c r="AW1395" s="51"/>
      <c r="AX1395" s="51" t="s">
        <v>1472</v>
      </c>
      <c r="AY1395" s="26">
        <v>1</v>
      </c>
      <c r="AZ1395" s="197">
        <f>IF(AND(K1395&lt;=1570,L1395&gt;=1540),1,0)</f>
        <v>0</v>
      </c>
      <c r="BA1395" s="197">
        <f>IF(AND(K1395&lt;=1608,L1395&gt;=1571),1,0)</f>
        <v>1</v>
      </c>
      <c r="BB1395" s="197">
        <f>IF(AND(K1395&lt;=1621,L1395&gt;=1609),1,0)</f>
        <v>1</v>
      </c>
      <c r="BC1395" s="197">
        <f>IF(AND(K1395&lt;=1648,L1395&gt;=1622),1,0)</f>
        <v>0</v>
      </c>
      <c r="BD1395" s="197">
        <f>IF(AND(K1395&lt;=1680,L1395&gt;=1649),1,0)</f>
        <v>0</v>
      </c>
      <c r="BE1395" s="189">
        <v>0</v>
      </c>
      <c r="BF1395" s="189">
        <v>0</v>
      </c>
      <c r="BG1395" s="189">
        <v>0</v>
      </c>
      <c r="BH1395" s="189">
        <v>0</v>
      </c>
      <c r="BI1395" s="189">
        <v>0</v>
      </c>
      <c r="BJ1395" s="209" t="str">
        <f t="shared" si="50"/>
        <v>Notactive</v>
      </c>
      <c r="BK1395" s="209" t="str">
        <f t="shared" si="51"/>
        <v>Stayer</v>
      </c>
      <c r="BL1395" s="209" t="str">
        <f t="shared" si="52"/>
        <v>Stayer</v>
      </c>
      <c r="BM1395" s="209" t="str">
        <f t="shared" si="53"/>
        <v>Notactive</v>
      </c>
      <c r="BN1395" s="209" t="str">
        <f t="shared" si="54"/>
        <v>Notactive</v>
      </c>
    </row>
    <row r="1396" spans="1:66" customFormat="1" ht="15">
      <c r="A1396" s="99" t="s">
        <v>1468</v>
      </c>
      <c r="B1396" s="111" t="s">
        <v>1899</v>
      </c>
      <c r="C1396" s="243" t="s">
        <v>1473</v>
      </c>
      <c r="D1396" s="243" t="s">
        <v>4162</v>
      </c>
      <c r="E1396" s="247">
        <v>8</v>
      </c>
      <c r="F1396" s="25" t="s">
        <v>43</v>
      </c>
      <c r="G1396" s="50"/>
      <c r="H1396" s="27">
        <v>1</v>
      </c>
      <c r="I1396" s="27"/>
      <c r="J1396" s="29">
        <v>1</v>
      </c>
      <c r="K1396" s="52">
        <v>1569</v>
      </c>
      <c r="L1396" s="52">
        <v>1600</v>
      </c>
      <c r="M1396" s="240" t="str">
        <f>CONCATENATE(LEFT(K1396,3),"0")</f>
        <v>1560</v>
      </c>
      <c r="N1396" s="240" t="str">
        <f>CONCATENATE(LEFT(L1396,3),"0")</f>
        <v>1600</v>
      </c>
      <c r="O1396" s="30">
        <f>L1396-K1396+1</f>
        <v>32</v>
      </c>
      <c r="P1396" s="27">
        <v>1</v>
      </c>
      <c r="Q1396" s="27">
        <v>1</v>
      </c>
      <c r="R1396" s="61">
        <v>1544</v>
      </c>
      <c r="S1396" s="61">
        <v>1629</v>
      </c>
      <c r="T1396" s="35" t="s">
        <v>103</v>
      </c>
      <c r="U1396" s="104">
        <v>51.0167</v>
      </c>
      <c r="V1396" s="124">
        <v>4.4667000000000003</v>
      </c>
      <c r="W1396" s="32">
        <v>1</v>
      </c>
      <c r="X1396" s="33">
        <v>1</v>
      </c>
      <c r="Y1396" s="127">
        <v>0</v>
      </c>
      <c r="Z1396" s="133" t="str">
        <f>CONCATENATE(LEFT(AA1396,3),"0")</f>
        <v>1600</v>
      </c>
      <c r="AA1396" s="62">
        <v>1600</v>
      </c>
      <c r="AB1396" s="62">
        <v>1619</v>
      </c>
      <c r="AC1396" s="62" t="s">
        <v>60</v>
      </c>
      <c r="AD1396" s="62"/>
      <c r="AE1396" s="62"/>
      <c r="AF1396" s="62"/>
      <c r="AG1396" s="62"/>
      <c r="AH1396" s="62"/>
      <c r="AI1396" s="62"/>
      <c r="AJ1396" s="62"/>
      <c r="AK1396" s="62"/>
      <c r="AL1396" s="62"/>
      <c r="AM1396" s="62"/>
      <c r="AN1396" s="252" t="str">
        <f>AC1396</f>
        <v>Brussels</v>
      </c>
      <c r="AO1396" s="38"/>
      <c r="AP1396" s="66"/>
      <c r="AQ1396" s="66"/>
      <c r="AR1396" s="66"/>
      <c r="AS1396" s="55"/>
      <c r="AT1396" s="51" t="s">
        <v>88</v>
      </c>
      <c r="AU1396" s="50" t="s">
        <v>1466</v>
      </c>
      <c r="AV1396" s="51"/>
      <c r="AW1396" s="51"/>
      <c r="AX1396" s="256" t="s">
        <v>1474</v>
      </c>
      <c r="AY1396" s="26">
        <v>1</v>
      </c>
      <c r="AZ1396" s="197">
        <f>IF(AND(K1396&lt;=1570,L1396&gt;=1540),1,0)</f>
        <v>1</v>
      </c>
      <c r="BA1396" s="197">
        <f>IF(AND(K1396&lt;=1608,L1396&gt;=1571),1,0)</f>
        <v>1</v>
      </c>
      <c r="BB1396" s="197">
        <f>IF(AND(K1396&lt;=1621,L1396&gt;=1609),1,0)</f>
        <v>0</v>
      </c>
      <c r="BC1396" s="197">
        <f>IF(AND(K1396&lt;=1648,L1396&gt;=1622),1,0)</f>
        <v>0</v>
      </c>
      <c r="BD1396" s="197">
        <f>IF(AND(K1396&lt;=1680,L1396&gt;=1649),1,0)</f>
        <v>0</v>
      </c>
      <c r="BE1396" s="189">
        <v>0</v>
      </c>
      <c r="BF1396" s="189">
        <v>1</v>
      </c>
      <c r="BG1396" s="189">
        <v>0</v>
      </c>
      <c r="BH1396" s="189">
        <v>0</v>
      </c>
      <c r="BI1396" s="189">
        <v>0</v>
      </c>
      <c r="BJ1396" s="209" t="str">
        <f t="shared" si="50"/>
        <v>Stayer</v>
      </c>
      <c r="BK1396" s="209" t="str">
        <f t="shared" si="51"/>
        <v>Leaver</v>
      </c>
      <c r="BL1396" s="209" t="str">
        <f t="shared" si="52"/>
        <v>Notactive</v>
      </c>
      <c r="BM1396" s="209" t="str">
        <f t="shared" si="53"/>
        <v>Notactive</v>
      </c>
      <c r="BN1396" s="209" t="str">
        <f t="shared" si="54"/>
        <v>Notactive</v>
      </c>
    </row>
    <row r="1397" spans="1:66" customFormat="1" ht="15">
      <c r="A1397" s="99" t="s">
        <v>1475</v>
      </c>
      <c r="B1397" s="111" t="s">
        <v>1899</v>
      </c>
      <c r="C1397" s="243" t="s">
        <v>1476</v>
      </c>
      <c r="D1397" s="243" t="s">
        <v>4162</v>
      </c>
      <c r="E1397" s="247">
        <v>5</v>
      </c>
      <c r="F1397" s="50" t="s">
        <v>344</v>
      </c>
      <c r="G1397" s="66"/>
      <c r="H1397" s="52"/>
      <c r="I1397" s="50"/>
      <c r="J1397" s="29">
        <v>1</v>
      </c>
      <c r="K1397" s="30">
        <v>1608</v>
      </c>
      <c r="L1397" s="30">
        <v>1629</v>
      </c>
      <c r="M1397" s="240" t="str">
        <f>CONCATENATE(LEFT(K1397,3),"0")</f>
        <v>1600</v>
      </c>
      <c r="N1397" s="240" t="str">
        <f>CONCATENATE(LEFT(L1397,3),"0")</f>
        <v>1620</v>
      </c>
      <c r="O1397" s="30">
        <f>L1397-K1397+1</f>
        <v>22</v>
      </c>
      <c r="P1397" s="27">
        <v>1</v>
      </c>
      <c r="Q1397" s="27">
        <v>0</v>
      </c>
      <c r="R1397" s="103">
        <v>1519</v>
      </c>
      <c r="S1397" s="103">
        <v>1569</v>
      </c>
      <c r="T1397" s="35" t="s">
        <v>103</v>
      </c>
      <c r="U1397" s="104">
        <v>51.0167</v>
      </c>
      <c r="V1397" s="124">
        <v>4.4667000000000003</v>
      </c>
      <c r="W1397" s="32">
        <v>0</v>
      </c>
      <c r="X1397" s="33">
        <v>0</v>
      </c>
      <c r="Y1397" s="127">
        <v>0</v>
      </c>
      <c r="Z1397" s="133"/>
      <c r="AA1397" s="62"/>
      <c r="AB1397" s="62"/>
      <c r="AC1397" s="62"/>
      <c r="AD1397" s="62"/>
      <c r="AE1397" s="62"/>
      <c r="AF1397" s="62"/>
      <c r="AG1397" s="62"/>
      <c r="AH1397" s="62"/>
      <c r="AI1397" s="62"/>
      <c r="AJ1397" s="62"/>
      <c r="AK1397" s="62"/>
      <c r="AL1397" s="62"/>
      <c r="AM1397" s="62"/>
      <c r="AN1397" s="127"/>
      <c r="AO1397" s="38"/>
      <c r="AP1397" s="66"/>
      <c r="AQ1397" s="66"/>
      <c r="AR1397" s="66"/>
      <c r="AS1397" s="55"/>
      <c r="AT1397" s="51"/>
      <c r="AU1397" s="50"/>
      <c r="AV1397" s="51"/>
      <c r="AW1397" s="51"/>
      <c r="AX1397" s="256" t="s">
        <v>40</v>
      </c>
      <c r="AY1397" s="26">
        <v>1</v>
      </c>
      <c r="AZ1397" s="197">
        <f>IF(AND(K1397&lt;=1570,L1397&gt;=1540),1,0)</f>
        <v>0</v>
      </c>
      <c r="BA1397" s="197">
        <f>IF(AND(K1397&lt;=1608,L1397&gt;=1571),1,0)</f>
        <v>1</v>
      </c>
      <c r="BB1397" s="197">
        <f>IF(AND(K1397&lt;=1621,L1397&gt;=1609),1,0)</f>
        <v>1</v>
      </c>
      <c r="BC1397" s="197">
        <f>IF(AND(K1397&lt;=1648,L1397&gt;=1622),1,0)</f>
        <v>1</v>
      </c>
      <c r="BD1397" s="197">
        <f>IF(AND(K1397&lt;=1680,L1397&gt;=1649),1,0)</f>
        <v>0</v>
      </c>
      <c r="BE1397" s="189">
        <v>0</v>
      </c>
      <c r="BF1397" s="189">
        <v>0</v>
      </c>
      <c r="BG1397" s="189">
        <v>0</v>
      </c>
      <c r="BH1397" s="189">
        <v>0</v>
      </c>
      <c r="BI1397" s="189">
        <v>0</v>
      </c>
      <c r="BJ1397" s="209" t="str">
        <f t="shared" si="50"/>
        <v>Notactive</v>
      </c>
      <c r="BK1397" s="209" t="str">
        <f t="shared" si="51"/>
        <v>Stayer</v>
      </c>
      <c r="BL1397" s="209" t="str">
        <f t="shared" si="52"/>
        <v>Stayer</v>
      </c>
      <c r="BM1397" s="209" t="str">
        <f t="shared" si="53"/>
        <v>Stayer</v>
      </c>
      <c r="BN1397" s="209" t="str">
        <f t="shared" si="54"/>
        <v>Notactive</v>
      </c>
    </row>
    <row r="1398" spans="1:66" customFormat="1" ht="15">
      <c r="A1398" s="99" t="s">
        <v>1477</v>
      </c>
      <c r="B1398" s="111" t="s">
        <v>1899</v>
      </c>
      <c r="C1398" s="243" t="s">
        <v>1478</v>
      </c>
      <c r="D1398" s="243" t="s">
        <v>4162</v>
      </c>
      <c r="E1398" s="247">
        <v>3</v>
      </c>
      <c r="F1398" s="25" t="s">
        <v>43</v>
      </c>
      <c r="G1398" s="26"/>
      <c r="H1398" s="27"/>
      <c r="I1398" s="27"/>
      <c r="J1398" s="29">
        <v>1</v>
      </c>
      <c r="K1398" s="30">
        <v>1570</v>
      </c>
      <c r="L1398" s="30">
        <v>1600</v>
      </c>
      <c r="M1398" s="240" t="str">
        <f>CONCATENATE(LEFT(K1398,3),"0")</f>
        <v>1570</v>
      </c>
      <c r="N1398" s="240" t="str">
        <f>CONCATENATE(LEFT(L1398,3),"0")</f>
        <v>1600</v>
      </c>
      <c r="O1398" s="30">
        <f>L1398-K1398+1</f>
        <v>31</v>
      </c>
      <c r="P1398" s="27">
        <v>0</v>
      </c>
      <c r="Q1398" s="27">
        <v>0</v>
      </c>
      <c r="R1398" s="28"/>
      <c r="S1398" s="28"/>
      <c r="T1398" s="35" t="s">
        <v>103</v>
      </c>
      <c r="U1398" s="104">
        <v>51.0167</v>
      </c>
      <c r="V1398" s="124">
        <v>4.4667000000000003</v>
      </c>
      <c r="W1398" s="32">
        <v>0</v>
      </c>
      <c r="X1398" s="33">
        <v>0</v>
      </c>
      <c r="Y1398" s="127">
        <v>0</v>
      </c>
      <c r="Z1398" s="133"/>
      <c r="AA1398" s="35"/>
      <c r="AB1398" s="35"/>
      <c r="AC1398" s="35"/>
      <c r="AD1398" s="35"/>
      <c r="AE1398" s="35"/>
      <c r="AF1398" s="35"/>
      <c r="AG1398" s="35"/>
      <c r="AH1398" s="35"/>
      <c r="AI1398" s="35"/>
      <c r="AJ1398" s="35"/>
      <c r="AK1398" s="35"/>
      <c r="AL1398" s="35"/>
      <c r="AM1398" s="35"/>
      <c r="AN1398" s="127"/>
      <c r="AO1398" s="38"/>
      <c r="AP1398" s="39"/>
      <c r="AQ1398" s="39"/>
      <c r="AR1398" s="39"/>
      <c r="AS1398" s="49"/>
      <c r="AT1398" s="26" t="s">
        <v>88</v>
      </c>
      <c r="AU1398" s="50" t="s">
        <v>1466</v>
      </c>
      <c r="AV1398" s="26"/>
      <c r="AW1398" s="26"/>
      <c r="AX1398" s="253" t="s">
        <v>40</v>
      </c>
      <c r="AY1398" s="26">
        <v>1</v>
      </c>
      <c r="AZ1398" s="197">
        <f>IF(AND(K1398&lt;=1570,L1398&gt;=1540),1,0)</f>
        <v>1</v>
      </c>
      <c r="BA1398" s="197">
        <f>IF(AND(K1398&lt;=1608,L1398&gt;=1571),1,0)</f>
        <v>1</v>
      </c>
      <c r="BB1398" s="197">
        <f>IF(AND(K1398&lt;=1621,L1398&gt;=1609),1,0)</f>
        <v>0</v>
      </c>
      <c r="BC1398" s="197">
        <f>IF(AND(K1398&lt;=1648,L1398&gt;=1622),1,0)</f>
        <v>0</v>
      </c>
      <c r="BD1398" s="197">
        <f>IF(AND(K1398&lt;=1680,L1398&gt;=1649),1,0)</f>
        <v>0</v>
      </c>
      <c r="BE1398" s="189">
        <v>0</v>
      </c>
      <c r="BF1398" s="189">
        <v>0</v>
      </c>
      <c r="BG1398" s="189">
        <v>0</v>
      </c>
      <c r="BH1398" s="189">
        <v>0</v>
      </c>
      <c r="BI1398" s="189">
        <v>0</v>
      </c>
      <c r="BJ1398" s="209" t="str">
        <f t="shared" si="50"/>
        <v>Stayer</v>
      </c>
      <c r="BK1398" s="209" t="str">
        <f t="shared" si="51"/>
        <v>Stayer</v>
      </c>
      <c r="BL1398" s="209" t="str">
        <f t="shared" si="52"/>
        <v>Notactive</v>
      </c>
      <c r="BM1398" s="209" t="str">
        <f t="shared" si="53"/>
        <v>Notactive</v>
      </c>
      <c r="BN1398" s="209" t="str">
        <f t="shared" si="54"/>
        <v>Notactive</v>
      </c>
    </row>
    <row r="1399" spans="1:66" customFormat="1" ht="15">
      <c r="A1399" s="99" t="s">
        <v>1479</v>
      </c>
      <c r="B1399" s="111" t="s">
        <v>1899</v>
      </c>
      <c r="C1399" s="243" t="s">
        <v>1480</v>
      </c>
      <c r="D1399" s="243" t="s">
        <v>4162</v>
      </c>
      <c r="E1399" s="247">
        <v>2</v>
      </c>
      <c r="F1399" s="25" t="s">
        <v>43</v>
      </c>
      <c r="G1399" s="26"/>
      <c r="H1399" s="27"/>
      <c r="I1399" s="27"/>
      <c r="J1399" s="29">
        <v>1</v>
      </c>
      <c r="K1399" s="30">
        <v>1595</v>
      </c>
      <c r="L1399" s="30">
        <v>1606</v>
      </c>
      <c r="M1399" s="240" t="str">
        <f>CONCATENATE(LEFT(K1399,3),"0")</f>
        <v>1590</v>
      </c>
      <c r="N1399" s="240" t="str">
        <f>CONCATENATE(LEFT(L1399,3),"0")</f>
        <v>1600</v>
      </c>
      <c r="O1399" s="30">
        <f>L1399-K1399+1</f>
        <v>12</v>
      </c>
      <c r="P1399" s="27">
        <v>0</v>
      </c>
      <c r="Q1399" s="27">
        <v>0</v>
      </c>
      <c r="R1399" s="28"/>
      <c r="S1399" s="28"/>
      <c r="T1399" s="35" t="s">
        <v>103</v>
      </c>
      <c r="U1399" s="104">
        <v>51.0167</v>
      </c>
      <c r="V1399" s="124">
        <v>4.4667000000000003</v>
      </c>
      <c r="W1399" s="32">
        <v>0</v>
      </c>
      <c r="X1399" s="33">
        <v>0</v>
      </c>
      <c r="Y1399" s="127">
        <v>0</v>
      </c>
      <c r="Z1399" s="133"/>
      <c r="AA1399" s="35"/>
      <c r="AB1399" s="35"/>
      <c r="AC1399" s="35"/>
      <c r="AD1399" s="35"/>
      <c r="AE1399" s="35"/>
      <c r="AF1399" s="35"/>
      <c r="AG1399" s="35"/>
      <c r="AH1399" s="35"/>
      <c r="AI1399" s="35"/>
      <c r="AJ1399" s="35"/>
      <c r="AK1399" s="35"/>
      <c r="AL1399" s="35"/>
      <c r="AM1399" s="35"/>
      <c r="AN1399" s="127"/>
      <c r="AO1399" s="38"/>
      <c r="AP1399" s="39"/>
      <c r="AQ1399" s="39"/>
      <c r="AR1399" s="39"/>
      <c r="AS1399" s="49"/>
      <c r="AT1399" s="26" t="s">
        <v>186</v>
      </c>
      <c r="AU1399" s="25" t="s">
        <v>1466</v>
      </c>
      <c r="AV1399" s="26"/>
      <c r="AW1399" s="26"/>
      <c r="AX1399" s="253" t="s">
        <v>40</v>
      </c>
      <c r="AY1399" s="26">
        <v>1</v>
      </c>
      <c r="AZ1399" s="197">
        <f>IF(AND(K1399&lt;=1570,L1399&gt;=1540),1,0)</f>
        <v>0</v>
      </c>
      <c r="BA1399" s="197">
        <f>IF(AND(K1399&lt;=1608,L1399&gt;=1571),1,0)</f>
        <v>1</v>
      </c>
      <c r="BB1399" s="197">
        <f>IF(AND(K1399&lt;=1621,L1399&gt;=1609),1,0)</f>
        <v>0</v>
      </c>
      <c r="BC1399" s="197">
        <f>IF(AND(K1399&lt;=1648,L1399&gt;=1622),1,0)</f>
        <v>0</v>
      </c>
      <c r="BD1399" s="197">
        <f>IF(AND(K1399&lt;=1680,L1399&gt;=1649),1,0)</f>
        <v>0</v>
      </c>
      <c r="BE1399" s="189">
        <v>0</v>
      </c>
      <c r="BF1399" s="189">
        <v>0</v>
      </c>
      <c r="BG1399" s="189">
        <v>0</v>
      </c>
      <c r="BH1399" s="189">
        <v>0</v>
      </c>
      <c r="BI1399" s="189">
        <v>0</v>
      </c>
      <c r="BJ1399" s="209" t="str">
        <f t="shared" si="50"/>
        <v>Notactive</v>
      </c>
      <c r="BK1399" s="209" t="str">
        <f t="shared" si="51"/>
        <v>Stayer</v>
      </c>
      <c r="BL1399" s="209" t="str">
        <f t="shared" si="52"/>
        <v>Notactive</v>
      </c>
      <c r="BM1399" s="209" t="str">
        <f t="shared" si="53"/>
        <v>Notactive</v>
      </c>
      <c r="BN1399" s="209" t="str">
        <f t="shared" si="54"/>
        <v>Notactive</v>
      </c>
    </row>
    <row r="1400" spans="1:66" customFormat="1" ht="15">
      <c r="A1400" s="99" t="s">
        <v>1481</v>
      </c>
      <c r="B1400" s="111" t="s">
        <v>1652</v>
      </c>
      <c r="C1400" s="243" t="s">
        <v>1482</v>
      </c>
      <c r="D1400" s="243" t="s">
        <v>4162</v>
      </c>
      <c r="E1400" s="247">
        <v>1</v>
      </c>
      <c r="F1400" s="25" t="s">
        <v>43</v>
      </c>
      <c r="G1400" s="26"/>
      <c r="H1400" s="27"/>
      <c r="I1400" s="27"/>
      <c r="J1400" s="29">
        <v>1</v>
      </c>
      <c r="K1400" s="30">
        <v>1671</v>
      </c>
      <c r="L1400" s="30">
        <v>1677</v>
      </c>
      <c r="M1400" s="240" t="str">
        <f>CONCATENATE(LEFT(K1400,3),"0")</f>
        <v>1670</v>
      </c>
      <c r="N1400" s="240" t="str">
        <f>CONCATENATE(LEFT(L1400,3),"0")</f>
        <v>1670</v>
      </c>
      <c r="O1400" s="30">
        <f>L1400-K1400+1</f>
        <v>7</v>
      </c>
      <c r="P1400" s="27">
        <v>0</v>
      </c>
      <c r="Q1400" s="27">
        <v>0</v>
      </c>
      <c r="R1400" s="28"/>
      <c r="S1400" s="28"/>
      <c r="T1400" s="35" t="s">
        <v>103</v>
      </c>
      <c r="U1400" s="104">
        <v>51.0167</v>
      </c>
      <c r="V1400" s="124">
        <v>4.4667000000000003</v>
      </c>
      <c r="W1400" s="32">
        <v>0</v>
      </c>
      <c r="X1400" s="33">
        <v>0</v>
      </c>
      <c r="Y1400" s="127">
        <v>0</v>
      </c>
      <c r="Z1400" s="133"/>
      <c r="AA1400" s="35"/>
      <c r="AB1400" s="35"/>
      <c r="AC1400" s="35"/>
      <c r="AD1400" s="35"/>
      <c r="AE1400" s="35"/>
      <c r="AF1400" s="35"/>
      <c r="AG1400" s="35"/>
      <c r="AH1400" s="35"/>
      <c r="AI1400" s="35"/>
      <c r="AJ1400" s="35"/>
      <c r="AK1400" s="35"/>
      <c r="AL1400" s="35"/>
      <c r="AM1400" s="35"/>
      <c r="AN1400" s="127"/>
      <c r="AO1400" s="38"/>
      <c r="AP1400" s="39"/>
      <c r="AQ1400" s="39"/>
      <c r="AR1400" s="39"/>
      <c r="AS1400" s="49"/>
      <c r="AT1400" s="253"/>
      <c r="AU1400" s="253"/>
      <c r="AV1400" s="26"/>
      <c r="AW1400" s="26"/>
      <c r="AX1400" s="253" t="s">
        <v>40</v>
      </c>
      <c r="AY1400" s="26">
        <v>1</v>
      </c>
      <c r="AZ1400" s="197">
        <f>IF(AND(K1400&lt;=1570,L1400&gt;=1540),1,0)</f>
        <v>0</v>
      </c>
      <c r="BA1400" s="197">
        <f>IF(AND(K1400&lt;=1608,L1400&gt;=1571),1,0)</f>
        <v>0</v>
      </c>
      <c r="BB1400" s="197">
        <f>IF(AND(K1400&lt;=1621,L1400&gt;=1609),1,0)</f>
        <v>0</v>
      </c>
      <c r="BC1400" s="197">
        <f>IF(AND(K1400&lt;=1648,L1400&gt;=1622),1,0)</f>
        <v>0</v>
      </c>
      <c r="BD1400" s="197">
        <f>IF(AND(K1400&lt;=1680,L1400&gt;=1649),1,0)</f>
        <v>1</v>
      </c>
      <c r="BE1400" s="189">
        <v>0</v>
      </c>
      <c r="BF1400" s="189">
        <v>0</v>
      </c>
      <c r="BG1400" s="189">
        <v>0</v>
      </c>
      <c r="BH1400" s="189">
        <v>0</v>
      </c>
      <c r="BI1400" s="189">
        <v>0</v>
      </c>
      <c r="BJ1400" s="209" t="str">
        <f t="shared" si="50"/>
        <v>Notactive</v>
      </c>
      <c r="BK1400" s="209" t="str">
        <f t="shared" si="51"/>
        <v>Notactive</v>
      </c>
      <c r="BL1400" s="209" t="str">
        <f t="shared" si="52"/>
        <v>Notactive</v>
      </c>
      <c r="BM1400" s="209" t="str">
        <f t="shared" si="53"/>
        <v>Notactive</v>
      </c>
      <c r="BN1400" s="209" t="str">
        <f t="shared" si="54"/>
        <v>Stayer</v>
      </c>
    </row>
    <row r="1401" spans="1:66" customFormat="1" ht="15">
      <c r="A1401" s="99" t="s">
        <v>1483</v>
      </c>
      <c r="B1401" s="111" t="s">
        <v>1652</v>
      </c>
      <c r="C1401" s="243" t="s">
        <v>1484</v>
      </c>
      <c r="D1401" s="243" t="s">
        <v>4162</v>
      </c>
      <c r="E1401" s="247">
        <v>1</v>
      </c>
      <c r="F1401" s="25" t="s">
        <v>43</v>
      </c>
      <c r="G1401" s="26"/>
      <c r="H1401" s="27"/>
      <c r="I1401" s="27"/>
      <c r="J1401" s="29">
        <v>1</v>
      </c>
      <c r="K1401" s="30">
        <v>1652</v>
      </c>
      <c r="L1401" s="30">
        <v>1658</v>
      </c>
      <c r="M1401" s="240" t="str">
        <f>CONCATENATE(LEFT(K1401,3),"0")</f>
        <v>1650</v>
      </c>
      <c r="N1401" s="240" t="str">
        <f>CONCATENATE(LEFT(L1401,3),"0")</f>
        <v>1650</v>
      </c>
      <c r="O1401" s="30">
        <f>L1401-K1401+1</f>
        <v>7</v>
      </c>
      <c r="P1401" s="27">
        <v>0</v>
      </c>
      <c r="Q1401" s="27">
        <v>0</v>
      </c>
      <c r="R1401" s="28"/>
      <c r="S1401" s="28"/>
      <c r="T1401" s="35" t="s">
        <v>103</v>
      </c>
      <c r="U1401" s="104">
        <v>51.0167</v>
      </c>
      <c r="V1401" s="124">
        <v>4.4667000000000003</v>
      </c>
      <c r="W1401" s="32">
        <v>0</v>
      </c>
      <c r="X1401" s="33">
        <v>0</v>
      </c>
      <c r="Y1401" s="127">
        <v>0</v>
      </c>
      <c r="Z1401" s="133"/>
      <c r="AA1401" s="35"/>
      <c r="AB1401" s="35"/>
      <c r="AC1401" s="35"/>
      <c r="AD1401" s="35"/>
      <c r="AE1401" s="35"/>
      <c r="AF1401" s="35"/>
      <c r="AG1401" s="35"/>
      <c r="AH1401" s="35"/>
      <c r="AI1401" s="35"/>
      <c r="AJ1401" s="35"/>
      <c r="AK1401" s="35"/>
      <c r="AL1401" s="35"/>
      <c r="AM1401" s="35"/>
      <c r="AN1401" s="127"/>
      <c r="AO1401" s="38"/>
      <c r="AP1401" s="39"/>
      <c r="AQ1401" s="39"/>
      <c r="AR1401" s="39"/>
      <c r="AS1401" s="49"/>
      <c r="AT1401" s="253"/>
      <c r="AU1401" s="253"/>
      <c r="AV1401" s="26"/>
      <c r="AW1401" s="26"/>
      <c r="AX1401" s="253" t="s">
        <v>40</v>
      </c>
      <c r="AY1401" s="26">
        <v>1</v>
      </c>
      <c r="AZ1401" s="197">
        <f>IF(AND(K1401&lt;=1570,L1401&gt;=1540),1,0)</f>
        <v>0</v>
      </c>
      <c r="BA1401" s="197">
        <f>IF(AND(K1401&lt;=1608,L1401&gt;=1571),1,0)</f>
        <v>0</v>
      </c>
      <c r="BB1401" s="197">
        <f>IF(AND(K1401&lt;=1621,L1401&gt;=1609),1,0)</f>
        <v>0</v>
      </c>
      <c r="BC1401" s="197">
        <f>IF(AND(K1401&lt;=1648,L1401&gt;=1622),1,0)</f>
        <v>0</v>
      </c>
      <c r="BD1401" s="197">
        <f>IF(AND(K1401&lt;=1680,L1401&gt;=1649),1,0)</f>
        <v>1</v>
      </c>
      <c r="BE1401" s="189">
        <v>0</v>
      </c>
      <c r="BF1401" s="189">
        <v>0</v>
      </c>
      <c r="BG1401" s="189">
        <v>0</v>
      </c>
      <c r="BH1401" s="189">
        <v>0</v>
      </c>
      <c r="BI1401" s="189">
        <v>0</v>
      </c>
      <c r="BJ1401" s="209" t="str">
        <f t="shared" si="50"/>
        <v>Notactive</v>
      </c>
      <c r="BK1401" s="209" t="str">
        <f t="shared" si="51"/>
        <v>Notactive</v>
      </c>
      <c r="BL1401" s="209" t="str">
        <f t="shared" si="52"/>
        <v>Notactive</v>
      </c>
      <c r="BM1401" s="209" t="str">
        <f t="shared" si="53"/>
        <v>Notactive</v>
      </c>
      <c r="BN1401" s="209" t="str">
        <f t="shared" si="54"/>
        <v>Stayer</v>
      </c>
    </row>
    <row r="1402" spans="1:66" customFormat="1" ht="15">
      <c r="A1402" s="99" t="s">
        <v>1485</v>
      </c>
      <c r="B1402" s="111" t="s">
        <v>1683</v>
      </c>
      <c r="C1402" s="243" t="s">
        <v>1486</v>
      </c>
      <c r="D1402" s="243" t="s">
        <v>4162</v>
      </c>
      <c r="E1402" s="247">
        <v>3</v>
      </c>
      <c r="F1402" s="25" t="s">
        <v>43</v>
      </c>
      <c r="G1402" s="26"/>
      <c r="H1402" s="27"/>
      <c r="I1402" s="27"/>
      <c r="J1402" s="29">
        <v>1</v>
      </c>
      <c r="K1402" s="30">
        <v>1610</v>
      </c>
      <c r="L1402" s="30">
        <v>1620</v>
      </c>
      <c r="M1402" s="240" t="str">
        <f>CONCATENATE(LEFT(K1402,3),"0")</f>
        <v>1610</v>
      </c>
      <c r="N1402" s="240" t="str">
        <f>CONCATENATE(LEFT(L1402,3),"0")</f>
        <v>1620</v>
      </c>
      <c r="O1402" s="30">
        <f>L1402-K1402+1</f>
        <v>11</v>
      </c>
      <c r="P1402" s="27">
        <v>1</v>
      </c>
      <c r="Q1402" s="27">
        <v>0</v>
      </c>
      <c r="R1402" s="28"/>
      <c r="S1402" s="28"/>
      <c r="T1402" s="35" t="s">
        <v>103</v>
      </c>
      <c r="U1402" s="104">
        <v>51.0167</v>
      </c>
      <c r="V1402" s="124">
        <v>4.4667000000000003</v>
      </c>
      <c r="W1402" s="32">
        <v>0</v>
      </c>
      <c r="X1402" s="33">
        <v>0</v>
      </c>
      <c r="Y1402" s="127">
        <v>0</v>
      </c>
      <c r="Z1402" s="133"/>
      <c r="AA1402" s="35"/>
      <c r="AB1402" s="35"/>
      <c r="AC1402" s="35"/>
      <c r="AD1402" s="35"/>
      <c r="AE1402" s="35"/>
      <c r="AF1402" s="35"/>
      <c r="AG1402" s="35"/>
      <c r="AH1402" s="35"/>
      <c r="AI1402" s="35"/>
      <c r="AJ1402" s="35"/>
      <c r="AK1402" s="35"/>
      <c r="AL1402" s="35"/>
      <c r="AM1402" s="35"/>
      <c r="AN1402" s="127"/>
      <c r="AO1402" s="38"/>
      <c r="AP1402" s="39"/>
      <c r="AQ1402" s="39"/>
      <c r="AR1402" s="39"/>
      <c r="AS1402" s="49"/>
      <c r="AT1402" s="253"/>
      <c r="AU1402" s="253"/>
      <c r="AV1402" s="26"/>
      <c r="AW1402" s="26"/>
      <c r="AX1402" s="253" t="s">
        <v>40</v>
      </c>
      <c r="AY1402" s="26">
        <v>1</v>
      </c>
      <c r="AZ1402" s="197">
        <f>IF(AND(K1402&lt;=1570,L1402&gt;=1540),1,0)</f>
        <v>0</v>
      </c>
      <c r="BA1402" s="197">
        <f>IF(AND(K1402&lt;=1608,L1402&gt;=1571),1,0)</f>
        <v>0</v>
      </c>
      <c r="BB1402" s="197">
        <f>IF(AND(K1402&lt;=1621,L1402&gt;=1609),1,0)</f>
        <v>1</v>
      </c>
      <c r="BC1402" s="197">
        <f>IF(AND(K1402&lt;=1648,L1402&gt;=1622),1,0)</f>
        <v>0</v>
      </c>
      <c r="BD1402" s="197">
        <f>IF(AND(K1402&lt;=1680,L1402&gt;=1649),1,0)</f>
        <v>0</v>
      </c>
      <c r="BE1402" s="189">
        <v>0</v>
      </c>
      <c r="BF1402" s="189">
        <v>0</v>
      </c>
      <c r="BG1402" s="189">
        <v>0</v>
      </c>
      <c r="BH1402" s="189">
        <v>0</v>
      </c>
      <c r="BI1402" s="189">
        <v>0</v>
      </c>
      <c r="BJ1402" s="209" t="str">
        <f t="shared" si="50"/>
        <v>Notactive</v>
      </c>
      <c r="BK1402" s="209" t="str">
        <f t="shared" si="51"/>
        <v>Notactive</v>
      </c>
      <c r="BL1402" s="209" t="str">
        <f t="shared" si="52"/>
        <v>Stayer</v>
      </c>
      <c r="BM1402" s="209" t="str">
        <f t="shared" si="53"/>
        <v>Notactive</v>
      </c>
      <c r="BN1402" s="209" t="str">
        <f t="shared" si="54"/>
        <v>Notactive</v>
      </c>
    </row>
    <row r="1403" spans="1:66" customFormat="1" ht="15">
      <c r="A1403" s="99" t="s">
        <v>1487</v>
      </c>
      <c r="B1403" s="111" t="s">
        <v>1683</v>
      </c>
      <c r="C1403" s="243" t="s">
        <v>1488</v>
      </c>
      <c r="D1403" s="243" t="s">
        <v>4162</v>
      </c>
      <c r="E1403" s="247">
        <v>1</v>
      </c>
      <c r="F1403" s="25" t="s">
        <v>496</v>
      </c>
      <c r="G1403" s="26"/>
      <c r="H1403" s="27"/>
      <c r="I1403" s="27"/>
      <c r="J1403" s="29">
        <v>1</v>
      </c>
      <c r="K1403" s="30">
        <v>1581</v>
      </c>
      <c r="L1403" s="30">
        <v>1587</v>
      </c>
      <c r="M1403" s="240" t="str">
        <f>CONCATENATE(LEFT(K1403,3),"0")</f>
        <v>1580</v>
      </c>
      <c r="N1403" s="240" t="str">
        <f>CONCATENATE(LEFT(L1403,3),"0")</f>
        <v>1580</v>
      </c>
      <c r="O1403" s="30">
        <f>L1403-K1403+1</f>
        <v>7</v>
      </c>
      <c r="P1403" s="27">
        <v>0</v>
      </c>
      <c r="Q1403" s="27">
        <v>0</v>
      </c>
      <c r="R1403" s="28"/>
      <c r="S1403" s="28"/>
      <c r="T1403" s="35" t="s">
        <v>103</v>
      </c>
      <c r="U1403" s="104">
        <v>51.0167</v>
      </c>
      <c r="V1403" s="124">
        <v>4.4667000000000003</v>
      </c>
      <c r="W1403" s="32">
        <v>0</v>
      </c>
      <c r="X1403" s="33">
        <v>0</v>
      </c>
      <c r="Y1403" s="127">
        <v>0</v>
      </c>
      <c r="Z1403" s="133"/>
      <c r="AA1403" s="35"/>
      <c r="AB1403" s="35"/>
      <c r="AC1403" s="35"/>
      <c r="AD1403" s="35"/>
      <c r="AE1403" s="35"/>
      <c r="AF1403" s="35"/>
      <c r="AG1403" s="35"/>
      <c r="AH1403" s="35"/>
      <c r="AI1403" s="35"/>
      <c r="AJ1403" s="35"/>
      <c r="AK1403" s="35"/>
      <c r="AL1403" s="35"/>
      <c r="AM1403" s="35"/>
      <c r="AN1403" s="127"/>
      <c r="AO1403" s="38"/>
      <c r="AP1403" s="39"/>
      <c r="AQ1403" s="39"/>
      <c r="AR1403" s="39"/>
      <c r="AS1403" s="49"/>
      <c r="AT1403" s="253"/>
      <c r="AU1403" s="253"/>
      <c r="AV1403" s="26"/>
      <c r="AW1403" s="26"/>
      <c r="AX1403" s="253" t="s">
        <v>40</v>
      </c>
      <c r="AY1403" s="26">
        <v>1</v>
      </c>
      <c r="AZ1403" s="197">
        <f>IF(AND(K1403&lt;=1570,L1403&gt;=1540),1,0)</f>
        <v>0</v>
      </c>
      <c r="BA1403" s="197">
        <f>IF(AND(K1403&lt;=1608,L1403&gt;=1571),1,0)</f>
        <v>1</v>
      </c>
      <c r="BB1403" s="197">
        <f>IF(AND(K1403&lt;=1621,L1403&gt;=1609),1,0)</f>
        <v>0</v>
      </c>
      <c r="BC1403" s="197">
        <f>IF(AND(K1403&lt;=1648,L1403&gt;=1622),1,0)</f>
        <v>0</v>
      </c>
      <c r="BD1403" s="197">
        <f>IF(AND(K1403&lt;=1680,L1403&gt;=1649),1,0)</f>
        <v>0</v>
      </c>
      <c r="BE1403" s="189">
        <v>0</v>
      </c>
      <c r="BF1403" s="189">
        <v>0</v>
      </c>
      <c r="BG1403" s="189">
        <v>0</v>
      </c>
      <c r="BH1403" s="189">
        <v>0</v>
      </c>
      <c r="BI1403" s="189">
        <v>0</v>
      </c>
      <c r="BJ1403" s="209" t="str">
        <f t="shared" si="50"/>
        <v>Notactive</v>
      </c>
      <c r="BK1403" s="209" t="str">
        <f t="shared" si="51"/>
        <v>Stayer</v>
      </c>
      <c r="BL1403" s="209" t="str">
        <f t="shared" si="52"/>
        <v>Notactive</v>
      </c>
      <c r="BM1403" s="209" t="str">
        <f t="shared" si="53"/>
        <v>Notactive</v>
      </c>
      <c r="BN1403" s="209" t="str">
        <f t="shared" si="54"/>
        <v>Notactive</v>
      </c>
    </row>
    <row r="1404" spans="1:66" customFormat="1" ht="15">
      <c r="A1404" s="99" t="s">
        <v>1489</v>
      </c>
      <c r="B1404" s="111" t="s">
        <v>4133</v>
      </c>
      <c r="C1404" s="243" t="s">
        <v>1490</v>
      </c>
      <c r="D1404" s="243" t="s">
        <v>4162</v>
      </c>
      <c r="E1404" s="247">
        <v>1</v>
      </c>
      <c r="F1404" s="25" t="s">
        <v>43</v>
      </c>
      <c r="G1404" s="26"/>
      <c r="H1404" s="27"/>
      <c r="I1404" s="27"/>
      <c r="J1404" s="29">
        <v>1</v>
      </c>
      <c r="K1404" s="30">
        <v>1548</v>
      </c>
      <c r="L1404" s="30">
        <v>1554</v>
      </c>
      <c r="M1404" s="240" t="str">
        <f>CONCATENATE(LEFT(K1404,3),"0")</f>
        <v>1540</v>
      </c>
      <c r="N1404" s="240" t="str">
        <f>CONCATENATE(LEFT(L1404,3),"0")</f>
        <v>1550</v>
      </c>
      <c r="O1404" s="30">
        <f>L1404-K1404+1</f>
        <v>7</v>
      </c>
      <c r="P1404" s="27">
        <v>0</v>
      </c>
      <c r="Q1404" s="27">
        <v>0</v>
      </c>
      <c r="R1404" s="28"/>
      <c r="S1404" s="28"/>
      <c r="T1404" s="35" t="s">
        <v>103</v>
      </c>
      <c r="U1404" s="104">
        <v>51.0167</v>
      </c>
      <c r="V1404" s="124">
        <v>4.4667000000000003</v>
      </c>
      <c r="W1404" s="32">
        <v>0</v>
      </c>
      <c r="X1404" s="33">
        <v>0</v>
      </c>
      <c r="Y1404" s="127">
        <v>0</v>
      </c>
      <c r="Z1404" s="133"/>
      <c r="AA1404" s="35"/>
      <c r="AB1404" s="35"/>
      <c r="AC1404" s="35"/>
      <c r="AD1404" s="35"/>
      <c r="AE1404" s="35"/>
      <c r="AF1404" s="35"/>
      <c r="AG1404" s="35"/>
      <c r="AH1404" s="35"/>
      <c r="AI1404" s="35"/>
      <c r="AJ1404" s="35"/>
      <c r="AK1404" s="35"/>
      <c r="AL1404" s="35"/>
      <c r="AM1404" s="35"/>
      <c r="AN1404" s="127"/>
      <c r="AO1404" s="38"/>
      <c r="AP1404" s="39"/>
      <c r="AQ1404" s="39"/>
      <c r="AR1404" s="39"/>
      <c r="AS1404" s="49"/>
      <c r="AT1404" s="253"/>
      <c r="AU1404" s="253"/>
      <c r="AV1404" s="26"/>
      <c r="AW1404" s="26"/>
      <c r="AX1404" s="253" t="s">
        <v>40</v>
      </c>
      <c r="AY1404" s="26">
        <v>1</v>
      </c>
      <c r="AZ1404" s="197">
        <f>IF(AND(K1404&lt;=1570,L1404&gt;=1540),1,0)</f>
        <v>1</v>
      </c>
      <c r="BA1404" s="197">
        <f>IF(AND(K1404&lt;=1608,L1404&gt;=1571),1,0)</f>
        <v>0</v>
      </c>
      <c r="BB1404" s="197">
        <f>IF(AND(K1404&lt;=1621,L1404&gt;=1609),1,0)</f>
        <v>0</v>
      </c>
      <c r="BC1404" s="197">
        <f>IF(AND(K1404&lt;=1648,L1404&gt;=1622),1,0)</f>
        <v>0</v>
      </c>
      <c r="BD1404" s="197">
        <f>IF(AND(K1404&lt;=1680,L1404&gt;=1649),1,0)</f>
        <v>0</v>
      </c>
      <c r="BE1404" s="189">
        <v>0</v>
      </c>
      <c r="BF1404" s="189">
        <v>0</v>
      </c>
      <c r="BG1404" s="189">
        <v>0</v>
      </c>
      <c r="BH1404" s="189">
        <v>0</v>
      </c>
      <c r="BI1404" s="189">
        <v>0</v>
      </c>
      <c r="BJ1404" s="209" t="str">
        <f t="shared" si="50"/>
        <v>Stayer</v>
      </c>
      <c r="BK1404" s="209" t="str">
        <f t="shared" si="51"/>
        <v>Notactive</v>
      </c>
      <c r="BL1404" s="209" t="str">
        <f t="shared" si="52"/>
        <v>Notactive</v>
      </c>
      <c r="BM1404" s="209" t="str">
        <f t="shared" si="53"/>
        <v>Notactive</v>
      </c>
      <c r="BN1404" s="209" t="str">
        <f t="shared" si="54"/>
        <v>Notactive</v>
      </c>
    </row>
    <row r="1405" spans="1:66" customFormat="1" ht="15">
      <c r="A1405" s="99" t="s">
        <v>1491</v>
      </c>
      <c r="B1405" s="111" t="s">
        <v>4134</v>
      </c>
      <c r="C1405" s="243" t="s">
        <v>1492</v>
      </c>
      <c r="D1405" s="243" t="s">
        <v>4162</v>
      </c>
      <c r="E1405" s="247">
        <v>1</v>
      </c>
      <c r="F1405" s="25" t="s">
        <v>39</v>
      </c>
      <c r="G1405" s="26"/>
      <c r="H1405" s="27"/>
      <c r="I1405" s="27"/>
      <c r="J1405" s="29">
        <v>1</v>
      </c>
      <c r="K1405" s="30">
        <v>1617</v>
      </c>
      <c r="L1405" s="30">
        <v>1623</v>
      </c>
      <c r="M1405" s="240" t="str">
        <f>CONCATENATE(LEFT(K1405,3),"0")</f>
        <v>1610</v>
      </c>
      <c r="N1405" s="240" t="str">
        <f>CONCATENATE(LEFT(L1405,3),"0")</f>
        <v>1620</v>
      </c>
      <c r="O1405" s="30">
        <f>L1405-K1405+1</f>
        <v>7</v>
      </c>
      <c r="P1405" s="27">
        <v>1</v>
      </c>
      <c r="Q1405" s="27">
        <v>0</v>
      </c>
      <c r="R1405" s="28"/>
      <c r="S1405" s="28"/>
      <c r="T1405" s="35" t="s">
        <v>103</v>
      </c>
      <c r="U1405" s="104">
        <v>51.0167</v>
      </c>
      <c r="V1405" s="124">
        <v>4.4667000000000003</v>
      </c>
      <c r="W1405" s="32">
        <v>0</v>
      </c>
      <c r="X1405" s="33">
        <v>0</v>
      </c>
      <c r="Y1405" s="127">
        <v>0</v>
      </c>
      <c r="Z1405" s="133"/>
      <c r="AA1405" s="35"/>
      <c r="AB1405" s="35"/>
      <c r="AC1405" s="35"/>
      <c r="AD1405" s="35"/>
      <c r="AE1405" s="35"/>
      <c r="AF1405" s="35"/>
      <c r="AG1405" s="35"/>
      <c r="AH1405" s="35"/>
      <c r="AI1405" s="35"/>
      <c r="AJ1405" s="35"/>
      <c r="AK1405" s="35"/>
      <c r="AL1405" s="35"/>
      <c r="AM1405" s="35"/>
      <c r="AN1405" s="127"/>
      <c r="AO1405" s="38"/>
      <c r="AP1405" s="39"/>
      <c r="AQ1405" s="39"/>
      <c r="AR1405" s="39"/>
      <c r="AS1405" s="49"/>
      <c r="AT1405" s="253"/>
      <c r="AU1405" s="253"/>
      <c r="AV1405" s="26"/>
      <c r="AW1405" s="26"/>
      <c r="AX1405" s="253" t="s">
        <v>40</v>
      </c>
      <c r="AY1405" s="26">
        <v>1</v>
      </c>
      <c r="AZ1405" s="197">
        <f>IF(AND(K1405&lt;=1570,L1405&gt;=1540),1,0)</f>
        <v>0</v>
      </c>
      <c r="BA1405" s="197">
        <f>IF(AND(K1405&lt;=1608,L1405&gt;=1571),1,0)</f>
        <v>0</v>
      </c>
      <c r="BB1405" s="197">
        <f>IF(AND(K1405&lt;=1621,L1405&gt;=1609),1,0)</f>
        <v>1</v>
      </c>
      <c r="BC1405" s="197">
        <f>IF(AND(K1405&lt;=1648,L1405&gt;=1622),1,0)</f>
        <v>1</v>
      </c>
      <c r="BD1405" s="197">
        <f>IF(AND(K1405&lt;=1680,L1405&gt;=1649),1,0)</f>
        <v>0</v>
      </c>
      <c r="BE1405" s="189">
        <v>0</v>
      </c>
      <c r="BF1405" s="189">
        <v>0</v>
      </c>
      <c r="BG1405" s="189">
        <v>0</v>
      </c>
      <c r="BH1405" s="189">
        <v>0</v>
      </c>
      <c r="BI1405" s="189">
        <v>0</v>
      </c>
      <c r="BJ1405" s="209" t="str">
        <f t="shared" si="50"/>
        <v>Notactive</v>
      </c>
      <c r="BK1405" s="209" t="str">
        <f t="shared" si="51"/>
        <v>Notactive</v>
      </c>
      <c r="BL1405" s="209" t="str">
        <f t="shared" si="52"/>
        <v>Stayer</v>
      </c>
      <c r="BM1405" s="209" t="str">
        <f t="shared" si="53"/>
        <v>Stayer</v>
      </c>
      <c r="BN1405" s="209" t="str">
        <f t="shared" si="54"/>
        <v>Notactive</v>
      </c>
    </row>
    <row r="1406" spans="1:66" customFormat="1" ht="15">
      <c r="A1406" s="99" t="s">
        <v>1493</v>
      </c>
      <c r="B1406" s="111" t="s">
        <v>4135</v>
      </c>
      <c r="C1406" s="243" t="s">
        <v>1494</v>
      </c>
      <c r="D1406" s="243" t="s">
        <v>4162</v>
      </c>
      <c r="E1406" s="247">
        <v>1</v>
      </c>
      <c r="F1406" s="25" t="s">
        <v>74</v>
      </c>
      <c r="G1406" s="26"/>
      <c r="H1406" s="27"/>
      <c r="I1406" s="27"/>
      <c r="J1406" s="29">
        <v>1</v>
      </c>
      <c r="K1406" s="30">
        <v>1609</v>
      </c>
      <c r="L1406" s="30">
        <v>1615</v>
      </c>
      <c r="M1406" s="240" t="str">
        <f>CONCATENATE(LEFT(K1406,3),"0")</f>
        <v>1600</v>
      </c>
      <c r="N1406" s="240" t="str">
        <f>CONCATENATE(LEFT(L1406,3),"0")</f>
        <v>1610</v>
      </c>
      <c r="O1406" s="30">
        <f>L1406-K1406+1</f>
        <v>7</v>
      </c>
      <c r="P1406" s="27">
        <v>0</v>
      </c>
      <c r="Q1406" s="27">
        <v>0</v>
      </c>
      <c r="R1406" s="28"/>
      <c r="S1406" s="28"/>
      <c r="T1406" s="35" t="s">
        <v>103</v>
      </c>
      <c r="U1406" s="104">
        <v>51.0167</v>
      </c>
      <c r="V1406" s="124">
        <v>4.4667000000000003</v>
      </c>
      <c r="W1406" s="32">
        <v>0</v>
      </c>
      <c r="X1406" s="33">
        <v>0</v>
      </c>
      <c r="Y1406" s="127">
        <v>0</v>
      </c>
      <c r="Z1406" s="133"/>
      <c r="AA1406" s="35"/>
      <c r="AB1406" s="35"/>
      <c r="AC1406" s="35"/>
      <c r="AD1406" s="35"/>
      <c r="AE1406" s="35"/>
      <c r="AF1406" s="35"/>
      <c r="AG1406" s="35"/>
      <c r="AH1406" s="35"/>
      <c r="AI1406" s="35"/>
      <c r="AJ1406" s="35"/>
      <c r="AK1406" s="35"/>
      <c r="AL1406" s="35"/>
      <c r="AM1406" s="35"/>
      <c r="AN1406" s="127"/>
      <c r="AO1406" s="38"/>
      <c r="AP1406" s="39"/>
      <c r="AQ1406" s="39"/>
      <c r="AR1406" s="39"/>
      <c r="AS1406" s="49"/>
      <c r="AT1406" s="253"/>
      <c r="AU1406" s="253"/>
      <c r="AV1406" s="26"/>
      <c r="AW1406" s="26"/>
      <c r="AX1406" s="253" t="s">
        <v>40</v>
      </c>
      <c r="AY1406" s="26">
        <v>1</v>
      </c>
      <c r="AZ1406" s="197">
        <f>IF(AND(K1406&lt;=1570,L1406&gt;=1540),1,0)</f>
        <v>0</v>
      </c>
      <c r="BA1406" s="197">
        <f>IF(AND(K1406&lt;=1608,L1406&gt;=1571),1,0)</f>
        <v>0</v>
      </c>
      <c r="BB1406" s="197">
        <f>IF(AND(K1406&lt;=1621,L1406&gt;=1609),1,0)</f>
        <v>1</v>
      </c>
      <c r="BC1406" s="197">
        <f>IF(AND(K1406&lt;=1648,L1406&gt;=1622),1,0)</f>
        <v>0</v>
      </c>
      <c r="BD1406" s="197">
        <f>IF(AND(K1406&lt;=1680,L1406&gt;=1649),1,0)</f>
        <v>0</v>
      </c>
      <c r="BE1406" s="189">
        <v>0</v>
      </c>
      <c r="BF1406" s="189">
        <v>0</v>
      </c>
      <c r="BG1406" s="189">
        <v>0</v>
      </c>
      <c r="BH1406" s="189">
        <v>0</v>
      </c>
      <c r="BI1406" s="189">
        <v>0</v>
      </c>
      <c r="BJ1406" s="209" t="str">
        <f t="shared" si="50"/>
        <v>Notactive</v>
      </c>
      <c r="BK1406" s="209" t="str">
        <f t="shared" si="51"/>
        <v>Notactive</v>
      </c>
      <c r="BL1406" s="209" t="str">
        <f t="shared" si="52"/>
        <v>Stayer</v>
      </c>
      <c r="BM1406" s="209" t="str">
        <f t="shared" si="53"/>
        <v>Notactive</v>
      </c>
      <c r="BN1406" s="209" t="str">
        <f t="shared" si="54"/>
        <v>Notactive</v>
      </c>
    </row>
    <row r="1407" spans="1:66" customFormat="1" ht="15">
      <c r="A1407" s="99" t="s">
        <v>1495</v>
      </c>
      <c r="B1407" s="111" t="s">
        <v>2497</v>
      </c>
      <c r="C1407" s="243" t="s">
        <v>1496</v>
      </c>
      <c r="D1407" s="243" t="s">
        <v>4162</v>
      </c>
      <c r="E1407" s="247">
        <v>2</v>
      </c>
      <c r="F1407" s="25" t="s">
        <v>74</v>
      </c>
      <c r="G1407" s="26"/>
      <c r="H1407" s="27"/>
      <c r="I1407" s="27"/>
      <c r="J1407" s="29">
        <v>1</v>
      </c>
      <c r="K1407" s="30">
        <v>1609</v>
      </c>
      <c r="L1407" s="84">
        <v>1619</v>
      </c>
      <c r="M1407" s="240" t="str">
        <f>CONCATENATE(LEFT(K1407,3),"0")</f>
        <v>1600</v>
      </c>
      <c r="N1407" s="240" t="str">
        <f>CONCATENATE(LEFT(L1407,3),"0")</f>
        <v>1610</v>
      </c>
      <c r="O1407" s="30">
        <f>L1407-K1407+1</f>
        <v>11</v>
      </c>
      <c r="P1407" s="27">
        <v>1</v>
      </c>
      <c r="Q1407" s="27">
        <v>1</v>
      </c>
      <c r="R1407" s="28"/>
      <c r="S1407" s="28"/>
      <c r="T1407" s="35" t="s">
        <v>103</v>
      </c>
      <c r="U1407" s="104">
        <v>51.0167</v>
      </c>
      <c r="V1407" s="124">
        <v>4.4667000000000003</v>
      </c>
      <c r="W1407" s="32">
        <v>0</v>
      </c>
      <c r="X1407" s="33">
        <v>0</v>
      </c>
      <c r="Y1407" s="127">
        <v>0</v>
      </c>
      <c r="Z1407" s="133"/>
      <c r="AA1407" s="35"/>
      <c r="AB1407" s="35"/>
      <c r="AC1407" s="35"/>
      <c r="AD1407" s="35"/>
      <c r="AE1407" s="35"/>
      <c r="AF1407" s="35"/>
      <c r="AG1407" s="35"/>
      <c r="AH1407" s="35"/>
      <c r="AI1407" s="35"/>
      <c r="AJ1407" s="35"/>
      <c r="AK1407" s="35"/>
      <c r="AL1407" s="35"/>
      <c r="AM1407" s="35"/>
      <c r="AN1407" s="127"/>
      <c r="AO1407" s="38"/>
      <c r="AP1407" s="39"/>
      <c r="AQ1407" s="39"/>
      <c r="AR1407" s="39"/>
      <c r="AS1407" s="49"/>
      <c r="AT1407" s="253"/>
      <c r="AU1407" s="253"/>
      <c r="AV1407" s="26"/>
      <c r="AW1407" s="26"/>
      <c r="AX1407" s="253" t="s">
        <v>40</v>
      </c>
      <c r="AY1407" s="26">
        <v>1</v>
      </c>
      <c r="AZ1407" s="197">
        <f>IF(AND(K1407&lt;=1570,L1407&gt;=1540),1,0)</f>
        <v>0</v>
      </c>
      <c r="BA1407" s="197">
        <f>IF(AND(K1407&lt;=1608,L1407&gt;=1571),1,0)</f>
        <v>0</v>
      </c>
      <c r="BB1407" s="197">
        <f>IF(AND(K1407&lt;=1621,L1407&gt;=1609),1,0)</f>
        <v>1</v>
      </c>
      <c r="BC1407" s="197">
        <f>IF(AND(K1407&lt;=1648,L1407&gt;=1622),1,0)</f>
        <v>0</v>
      </c>
      <c r="BD1407" s="197">
        <f>IF(AND(K1407&lt;=1680,L1407&gt;=1649),1,0)</f>
        <v>0</v>
      </c>
      <c r="BE1407" s="189">
        <v>0</v>
      </c>
      <c r="BF1407" s="189">
        <v>0</v>
      </c>
      <c r="BG1407" s="189">
        <v>0</v>
      </c>
      <c r="BH1407" s="189">
        <v>0</v>
      </c>
      <c r="BI1407" s="189">
        <v>0</v>
      </c>
      <c r="BJ1407" s="209" t="str">
        <f t="shared" si="50"/>
        <v>Notactive</v>
      </c>
      <c r="BK1407" s="209" t="str">
        <f t="shared" si="51"/>
        <v>Notactive</v>
      </c>
      <c r="BL1407" s="209" t="str">
        <f t="shared" si="52"/>
        <v>Stayer</v>
      </c>
      <c r="BM1407" s="209" t="str">
        <f t="shared" si="53"/>
        <v>Notactive</v>
      </c>
      <c r="BN1407" s="209" t="str">
        <f t="shared" si="54"/>
        <v>Notactive</v>
      </c>
    </row>
    <row r="1408" spans="1:66" customFormat="1" ht="15">
      <c r="A1408" s="99" t="s">
        <v>1497</v>
      </c>
      <c r="B1408" s="111" t="s">
        <v>2497</v>
      </c>
      <c r="C1408" s="243" t="s">
        <v>1498</v>
      </c>
      <c r="D1408" s="243" t="s">
        <v>4162</v>
      </c>
      <c r="E1408" s="247">
        <v>1</v>
      </c>
      <c r="F1408" s="25" t="s">
        <v>43</v>
      </c>
      <c r="G1408" s="26"/>
      <c r="H1408" s="27"/>
      <c r="I1408" s="27"/>
      <c r="J1408" s="29">
        <v>1</v>
      </c>
      <c r="K1408" s="30">
        <v>1646</v>
      </c>
      <c r="L1408" s="30">
        <v>1652</v>
      </c>
      <c r="M1408" s="240" t="str">
        <f>CONCATENATE(LEFT(K1408,3),"0")</f>
        <v>1640</v>
      </c>
      <c r="N1408" s="240" t="str">
        <f>CONCATENATE(LEFT(L1408,3),"0")</f>
        <v>1650</v>
      </c>
      <c r="O1408" s="30">
        <f>L1408-K1408+1</f>
        <v>7</v>
      </c>
      <c r="P1408" s="27">
        <v>0</v>
      </c>
      <c r="Q1408" s="27">
        <v>0</v>
      </c>
      <c r="R1408" s="28"/>
      <c r="S1408" s="28"/>
      <c r="T1408" s="35" t="s">
        <v>103</v>
      </c>
      <c r="U1408" s="104">
        <v>51.0167</v>
      </c>
      <c r="V1408" s="124">
        <v>4.4667000000000003</v>
      </c>
      <c r="W1408" s="32">
        <v>0</v>
      </c>
      <c r="X1408" s="33">
        <v>0</v>
      </c>
      <c r="Y1408" s="127">
        <v>0</v>
      </c>
      <c r="Z1408" s="133"/>
      <c r="AA1408" s="35"/>
      <c r="AB1408" s="35"/>
      <c r="AC1408" s="35"/>
      <c r="AD1408" s="35"/>
      <c r="AE1408" s="35"/>
      <c r="AF1408" s="35"/>
      <c r="AG1408" s="35"/>
      <c r="AH1408" s="35"/>
      <c r="AI1408" s="35"/>
      <c r="AJ1408" s="35"/>
      <c r="AK1408" s="35"/>
      <c r="AL1408" s="35"/>
      <c r="AM1408" s="35"/>
      <c r="AN1408" s="127"/>
      <c r="AO1408" s="38">
        <v>1</v>
      </c>
      <c r="AP1408" s="39" t="s">
        <v>110</v>
      </c>
      <c r="AQ1408" s="39"/>
      <c r="AR1408" s="39"/>
      <c r="AS1408" s="49"/>
      <c r="AT1408" s="253"/>
      <c r="AU1408" s="253"/>
      <c r="AV1408" s="26"/>
      <c r="AW1408" s="26"/>
      <c r="AX1408" s="253" t="s">
        <v>1499</v>
      </c>
      <c r="AY1408" s="26">
        <v>1</v>
      </c>
      <c r="AZ1408" s="197">
        <f>IF(AND(K1408&lt;=1570,L1408&gt;=1540),1,0)</f>
        <v>0</v>
      </c>
      <c r="BA1408" s="197">
        <f>IF(AND(K1408&lt;=1608,L1408&gt;=1571),1,0)</f>
        <v>0</v>
      </c>
      <c r="BB1408" s="197">
        <f>IF(AND(K1408&lt;=1621,L1408&gt;=1609),1,0)</f>
        <v>0</v>
      </c>
      <c r="BC1408" s="197">
        <f>IF(AND(K1408&lt;=1648,L1408&gt;=1622),1,0)</f>
        <v>1</v>
      </c>
      <c r="BD1408" s="197">
        <f>IF(AND(K1408&lt;=1680,L1408&gt;=1649),1,0)</f>
        <v>1</v>
      </c>
      <c r="BE1408" s="189">
        <v>0</v>
      </c>
      <c r="BF1408" s="189">
        <v>0</v>
      </c>
      <c r="BG1408" s="189">
        <v>0</v>
      </c>
      <c r="BH1408" s="189">
        <v>0</v>
      </c>
      <c r="BI1408" s="189">
        <v>0</v>
      </c>
      <c r="BJ1408" s="209" t="str">
        <f t="shared" si="50"/>
        <v>Notactive</v>
      </c>
      <c r="BK1408" s="209" t="str">
        <f t="shared" si="51"/>
        <v>Notactive</v>
      </c>
      <c r="BL1408" s="209" t="str">
        <f t="shared" si="52"/>
        <v>Notactive</v>
      </c>
      <c r="BM1408" s="209" t="str">
        <f t="shared" si="53"/>
        <v>Stayer</v>
      </c>
      <c r="BN1408" s="209" t="str">
        <f t="shared" si="54"/>
        <v>Stayer</v>
      </c>
    </row>
    <row r="1409" spans="1:66" customFormat="1" ht="15">
      <c r="A1409" s="99" t="s">
        <v>1500</v>
      </c>
      <c r="B1409" s="111" t="s">
        <v>4136</v>
      </c>
      <c r="C1409" s="243" t="s">
        <v>1501</v>
      </c>
      <c r="D1409" s="243" t="s">
        <v>4162</v>
      </c>
      <c r="E1409" s="247"/>
      <c r="F1409" s="25" t="s">
        <v>43</v>
      </c>
      <c r="G1409" s="26"/>
      <c r="H1409" s="27"/>
      <c r="I1409" s="27"/>
      <c r="J1409" s="29">
        <v>0</v>
      </c>
      <c r="K1409" s="190">
        <f>L1409-18</f>
        <v>1569</v>
      </c>
      <c r="L1409" s="28">
        <v>1587</v>
      </c>
      <c r="M1409" s="240" t="str">
        <f>CONCATENATE(LEFT(K1409,3),"0")</f>
        <v>1560</v>
      </c>
      <c r="N1409" s="240" t="str">
        <f>CONCATENATE(LEFT(L1409,3),"0")</f>
        <v>1580</v>
      </c>
      <c r="O1409" s="30">
        <f>L1409-K1409+1</f>
        <v>19</v>
      </c>
      <c r="P1409" s="27">
        <v>0</v>
      </c>
      <c r="Q1409" s="27">
        <v>0</v>
      </c>
      <c r="R1409" s="28"/>
      <c r="S1409" s="28"/>
      <c r="T1409" s="35" t="s">
        <v>103</v>
      </c>
      <c r="U1409" s="104">
        <v>51.0167</v>
      </c>
      <c r="V1409" s="124">
        <v>4.4667000000000003</v>
      </c>
      <c r="W1409" s="32">
        <v>1</v>
      </c>
      <c r="X1409" s="33">
        <v>1</v>
      </c>
      <c r="Y1409" s="127">
        <v>0</v>
      </c>
      <c r="Z1409" s="133" t="str">
        <f>CONCATENATE(LEFT(AA1409,3),"0")</f>
        <v>1580</v>
      </c>
      <c r="AA1409" s="35">
        <v>1587</v>
      </c>
      <c r="AB1409" s="35"/>
      <c r="AC1409" s="35" t="s">
        <v>69</v>
      </c>
      <c r="AD1409" s="35"/>
      <c r="AE1409" s="35"/>
      <c r="AF1409" s="35"/>
      <c r="AG1409" s="35"/>
      <c r="AH1409" s="35"/>
      <c r="AI1409" s="35"/>
      <c r="AJ1409" s="35"/>
      <c r="AK1409" s="35"/>
      <c r="AL1409" s="35"/>
      <c r="AM1409" s="35"/>
      <c r="AN1409" s="252" t="str">
        <f>AC1409</f>
        <v>Delft</v>
      </c>
      <c r="AO1409" s="38"/>
      <c r="AP1409" s="39"/>
      <c r="AQ1409" s="39"/>
      <c r="AR1409" s="39"/>
      <c r="AS1409" s="49"/>
      <c r="AT1409" s="253"/>
      <c r="AU1409" s="253"/>
      <c r="AV1409" s="26"/>
      <c r="AW1409" s="26"/>
      <c r="AX1409" s="253"/>
      <c r="AY1409" s="26">
        <v>1</v>
      </c>
      <c r="AZ1409" s="197">
        <f>IF(AND(K1409&lt;=1570,L1409&gt;=1540),1,0)</f>
        <v>1</v>
      </c>
      <c r="BA1409" s="197">
        <f>IF(AND(K1409&lt;=1608,L1409&gt;=1571),1,0)</f>
        <v>1</v>
      </c>
      <c r="BB1409" s="197">
        <f>IF(AND(K1409&lt;=1621,L1409&gt;=1609),1,0)</f>
        <v>0</v>
      </c>
      <c r="BC1409" s="197">
        <f>IF(AND(K1409&lt;=1648,L1409&gt;=1622),1,0)</f>
        <v>0</v>
      </c>
      <c r="BD1409" s="197">
        <f>IF(AND(K1409&lt;=1680,L1409&gt;=1649),1,0)</f>
        <v>0</v>
      </c>
      <c r="BE1409" s="189">
        <v>0</v>
      </c>
      <c r="BF1409" s="189">
        <v>1</v>
      </c>
      <c r="BG1409" s="189">
        <v>0</v>
      </c>
      <c r="BH1409" s="189">
        <v>0</v>
      </c>
      <c r="BI1409" s="189">
        <v>0</v>
      </c>
      <c r="BJ1409" s="209" t="str">
        <f t="shared" si="50"/>
        <v>Stayer</v>
      </c>
      <c r="BK1409" s="209" t="str">
        <f t="shared" si="51"/>
        <v>Leaver</v>
      </c>
      <c r="BL1409" s="209" t="str">
        <f t="shared" si="52"/>
        <v>Notactive</v>
      </c>
      <c r="BM1409" s="209" t="str">
        <f t="shared" si="53"/>
        <v>Notactive</v>
      </c>
      <c r="BN1409" s="209" t="str">
        <f t="shared" si="54"/>
        <v>Notactive</v>
      </c>
    </row>
    <row r="1410" spans="1:66" customFormat="1" ht="15">
      <c r="A1410" s="99" t="s">
        <v>1502</v>
      </c>
      <c r="B1410" s="111" t="s">
        <v>4137</v>
      </c>
      <c r="C1410" s="243" t="s">
        <v>1503</v>
      </c>
      <c r="D1410" s="243" t="s">
        <v>4162</v>
      </c>
      <c r="E1410" s="247">
        <v>1</v>
      </c>
      <c r="F1410" s="25" t="s">
        <v>344</v>
      </c>
      <c r="G1410" s="26"/>
      <c r="H1410" s="27"/>
      <c r="I1410" s="27"/>
      <c r="J1410" s="29">
        <v>1</v>
      </c>
      <c r="K1410" s="30">
        <v>1607</v>
      </c>
      <c r="L1410" s="30">
        <v>1613</v>
      </c>
      <c r="M1410" s="240" t="str">
        <f>CONCATENATE(LEFT(K1410,3),"0")</f>
        <v>1600</v>
      </c>
      <c r="N1410" s="240" t="str">
        <f>CONCATENATE(LEFT(L1410,3),"0")</f>
        <v>1610</v>
      </c>
      <c r="O1410" s="30">
        <f>L1410-K1410+1</f>
        <v>7</v>
      </c>
      <c r="P1410" s="27">
        <v>0</v>
      </c>
      <c r="Q1410" s="27">
        <v>0</v>
      </c>
      <c r="R1410" s="28"/>
      <c r="S1410" s="28"/>
      <c r="T1410" s="35" t="s">
        <v>103</v>
      </c>
      <c r="U1410" s="104">
        <v>51.0167</v>
      </c>
      <c r="V1410" s="124">
        <v>4.4667000000000003</v>
      </c>
      <c r="W1410" s="32">
        <v>0</v>
      </c>
      <c r="X1410" s="33">
        <v>0</v>
      </c>
      <c r="Y1410" s="127">
        <v>0</v>
      </c>
      <c r="Z1410" s="133"/>
      <c r="AA1410" s="35"/>
      <c r="AB1410" s="35"/>
      <c r="AC1410" s="35"/>
      <c r="AD1410" s="35"/>
      <c r="AE1410" s="35"/>
      <c r="AF1410" s="35"/>
      <c r="AG1410" s="35"/>
      <c r="AH1410" s="35"/>
      <c r="AI1410" s="35"/>
      <c r="AJ1410" s="35"/>
      <c r="AK1410" s="35"/>
      <c r="AL1410" s="35"/>
      <c r="AM1410" s="35"/>
      <c r="AN1410" s="127"/>
      <c r="AO1410" s="38"/>
      <c r="AP1410" s="39"/>
      <c r="AQ1410" s="39"/>
      <c r="AR1410" s="39"/>
      <c r="AS1410" s="49"/>
      <c r="AT1410" s="253"/>
      <c r="AU1410" s="253"/>
      <c r="AV1410" s="26"/>
      <c r="AW1410" s="26"/>
      <c r="AX1410" s="253" t="s">
        <v>40</v>
      </c>
      <c r="AY1410" s="26">
        <v>1</v>
      </c>
      <c r="AZ1410" s="197">
        <f>IF(AND(K1410&lt;=1570,L1410&gt;=1540),1,0)</f>
        <v>0</v>
      </c>
      <c r="BA1410" s="197">
        <f>IF(AND(K1410&lt;=1608,L1410&gt;=1571),1,0)</f>
        <v>1</v>
      </c>
      <c r="BB1410" s="197">
        <f>IF(AND(K1410&lt;=1621,L1410&gt;=1609),1,0)</f>
        <v>1</v>
      </c>
      <c r="BC1410" s="197">
        <f>IF(AND(K1410&lt;=1648,L1410&gt;=1622),1,0)</f>
        <v>0</v>
      </c>
      <c r="BD1410" s="197">
        <f>IF(AND(K1410&lt;=1680,L1410&gt;=1649),1,0)</f>
        <v>0</v>
      </c>
      <c r="BE1410" s="189">
        <v>0</v>
      </c>
      <c r="BF1410" s="189">
        <v>0</v>
      </c>
      <c r="BG1410" s="189">
        <v>0</v>
      </c>
      <c r="BH1410" s="189">
        <v>0</v>
      </c>
      <c r="BI1410" s="189">
        <v>0</v>
      </c>
      <c r="BJ1410" s="209" t="str">
        <f t="shared" si="50"/>
        <v>Notactive</v>
      </c>
      <c r="BK1410" s="209" t="str">
        <f t="shared" si="51"/>
        <v>Stayer</v>
      </c>
      <c r="BL1410" s="209" t="str">
        <f t="shared" si="52"/>
        <v>Stayer</v>
      </c>
      <c r="BM1410" s="209" t="str">
        <f t="shared" si="53"/>
        <v>Notactive</v>
      </c>
      <c r="BN1410" s="209" t="str">
        <f t="shared" si="54"/>
        <v>Notactive</v>
      </c>
    </row>
    <row r="1411" spans="1:66" customFormat="1" ht="15">
      <c r="A1411" s="99" t="s">
        <v>1504</v>
      </c>
      <c r="B1411" s="111" t="s">
        <v>4137</v>
      </c>
      <c r="C1411" s="243" t="s">
        <v>1505</v>
      </c>
      <c r="D1411" s="243" t="s">
        <v>4162</v>
      </c>
      <c r="E1411" s="247">
        <v>1</v>
      </c>
      <c r="F1411" s="25" t="s">
        <v>39</v>
      </c>
      <c r="G1411" s="26"/>
      <c r="H1411" s="27"/>
      <c r="I1411" s="27"/>
      <c r="J1411" s="29">
        <v>1</v>
      </c>
      <c r="K1411" s="30">
        <v>1556</v>
      </c>
      <c r="L1411" s="30">
        <v>1562</v>
      </c>
      <c r="M1411" s="240" t="str">
        <f>CONCATENATE(LEFT(K1411,3),"0")</f>
        <v>1550</v>
      </c>
      <c r="N1411" s="240" t="str">
        <f>CONCATENATE(LEFT(L1411,3),"0")</f>
        <v>1560</v>
      </c>
      <c r="O1411" s="30">
        <f>L1411-K1411+1</f>
        <v>7</v>
      </c>
      <c r="P1411" s="27">
        <v>0</v>
      </c>
      <c r="Q1411" s="27">
        <v>0</v>
      </c>
      <c r="R1411" s="28"/>
      <c r="S1411" s="28"/>
      <c r="T1411" s="35" t="s">
        <v>103</v>
      </c>
      <c r="U1411" s="104">
        <v>51.0167</v>
      </c>
      <c r="V1411" s="124">
        <v>4.4667000000000003</v>
      </c>
      <c r="W1411" s="32">
        <v>0</v>
      </c>
      <c r="X1411" s="33">
        <v>0</v>
      </c>
      <c r="Y1411" s="127">
        <v>0</v>
      </c>
      <c r="Z1411" s="133"/>
      <c r="AA1411" s="35"/>
      <c r="AB1411" s="35"/>
      <c r="AC1411" s="35"/>
      <c r="AD1411" s="35"/>
      <c r="AE1411" s="35"/>
      <c r="AF1411" s="35"/>
      <c r="AG1411" s="35"/>
      <c r="AH1411" s="35"/>
      <c r="AI1411" s="35"/>
      <c r="AJ1411" s="35"/>
      <c r="AK1411" s="35"/>
      <c r="AL1411" s="35"/>
      <c r="AM1411" s="35"/>
      <c r="AN1411" s="127"/>
      <c r="AO1411" s="38"/>
      <c r="AP1411" s="39"/>
      <c r="AQ1411" s="39"/>
      <c r="AR1411" s="39"/>
      <c r="AS1411" s="49"/>
      <c r="AT1411" s="253"/>
      <c r="AU1411" s="253"/>
      <c r="AV1411" s="26"/>
      <c r="AW1411" s="26"/>
      <c r="AX1411" s="253" t="s">
        <v>40</v>
      </c>
      <c r="AY1411" s="26">
        <v>1</v>
      </c>
      <c r="AZ1411" s="197">
        <f>IF(AND(K1411&lt;=1570,L1411&gt;=1540),1,0)</f>
        <v>1</v>
      </c>
      <c r="BA1411" s="197">
        <f>IF(AND(K1411&lt;=1608,L1411&gt;=1571),1,0)</f>
        <v>0</v>
      </c>
      <c r="BB1411" s="197">
        <f>IF(AND(K1411&lt;=1621,L1411&gt;=1609),1,0)</f>
        <v>0</v>
      </c>
      <c r="BC1411" s="197">
        <f>IF(AND(K1411&lt;=1648,L1411&gt;=1622),1,0)</f>
        <v>0</v>
      </c>
      <c r="BD1411" s="197">
        <f>IF(AND(K1411&lt;=1680,L1411&gt;=1649),1,0)</f>
        <v>0</v>
      </c>
      <c r="BE1411" s="189">
        <v>0</v>
      </c>
      <c r="BF1411" s="189">
        <v>0</v>
      </c>
      <c r="BG1411" s="189">
        <v>0</v>
      </c>
      <c r="BH1411" s="189">
        <v>0</v>
      </c>
      <c r="BI1411" s="189">
        <v>0</v>
      </c>
      <c r="BJ1411" s="209" t="str">
        <f t="shared" si="50"/>
        <v>Stayer</v>
      </c>
      <c r="BK1411" s="209" t="str">
        <f t="shared" si="51"/>
        <v>Notactive</v>
      </c>
      <c r="BL1411" s="209" t="str">
        <f t="shared" si="52"/>
        <v>Notactive</v>
      </c>
      <c r="BM1411" s="209" t="str">
        <f t="shared" si="53"/>
        <v>Notactive</v>
      </c>
      <c r="BN1411" s="209" t="str">
        <f t="shared" si="54"/>
        <v>Notactive</v>
      </c>
    </row>
    <row r="1412" spans="1:66" customFormat="1" ht="15">
      <c r="A1412" s="99" t="s">
        <v>1506</v>
      </c>
      <c r="B1412" s="111" t="s">
        <v>4138</v>
      </c>
      <c r="C1412" s="243" t="s">
        <v>1507</v>
      </c>
      <c r="D1412" s="243" t="s">
        <v>4162</v>
      </c>
      <c r="E1412" s="247">
        <v>1</v>
      </c>
      <c r="F1412" s="25" t="s">
        <v>39</v>
      </c>
      <c r="G1412" s="26"/>
      <c r="H1412" s="27"/>
      <c r="I1412" s="27"/>
      <c r="J1412" s="29">
        <v>1</v>
      </c>
      <c r="K1412" s="30">
        <v>1587</v>
      </c>
      <c r="L1412" s="30">
        <v>1593</v>
      </c>
      <c r="M1412" s="240" t="str">
        <f>CONCATENATE(LEFT(K1412,3),"0")</f>
        <v>1580</v>
      </c>
      <c r="N1412" s="240" t="str">
        <f>CONCATENATE(LEFT(L1412,3),"0")</f>
        <v>1590</v>
      </c>
      <c r="O1412" s="30">
        <f>L1412-K1412+1</f>
        <v>7</v>
      </c>
      <c r="P1412" s="27">
        <v>0</v>
      </c>
      <c r="Q1412" s="27">
        <v>0</v>
      </c>
      <c r="R1412" s="28"/>
      <c r="S1412" s="28"/>
      <c r="T1412" s="35" t="s">
        <v>103</v>
      </c>
      <c r="U1412" s="104">
        <v>51.0167</v>
      </c>
      <c r="V1412" s="124">
        <v>4.4667000000000003</v>
      </c>
      <c r="W1412" s="32">
        <v>0</v>
      </c>
      <c r="X1412" s="33">
        <v>0</v>
      </c>
      <c r="Y1412" s="127">
        <v>0</v>
      </c>
      <c r="Z1412" s="133"/>
      <c r="AA1412" s="35"/>
      <c r="AB1412" s="35"/>
      <c r="AC1412" s="35"/>
      <c r="AD1412" s="35"/>
      <c r="AE1412" s="35"/>
      <c r="AF1412" s="35"/>
      <c r="AG1412" s="35"/>
      <c r="AH1412" s="35"/>
      <c r="AI1412" s="35"/>
      <c r="AJ1412" s="35"/>
      <c r="AK1412" s="35"/>
      <c r="AL1412" s="35"/>
      <c r="AM1412" s="35"/>
      <c r="AN1412" s="127"/>
      <c r="AO1412" s="38"/>
      <c r="AP1412" s="39"/>
      <c r="AQ1412" s="39"/>
      <c r="AR1412" s="39"/>
      <c r="AS1412" s="49"/>
      <c r="AT1412" s="253"/>
      <c r="AU1412" s="253"/>
      <c r="AV1412" s="26"/>
      <c r="AW1412" s="26"/>
      <c r="AX1412" s="253" t="s">
        <v>40</v>
      </c>
      <c r="AY1412" s="26">
        <v>1</v>
      </c>
      <c r="AZ1412" s="197">
        <f>IF(AND(K1412&lt;=1570,L1412&gt;=1540),1,0)</f>
        <v>0</v>
      </c>
      <c r="BA1412" s="197">
        <f>IF(AND(K1412&lt;=1608,L1412&gt;=1571),1,0)</f>
        <v>1</v>
      </c>
      <c r="BB1412" s="197">
        <f>IF(AND(K1412&lt;=1621,L1412&gt;=1609),1,0)</f>
        <v>0</v>
      </c>
      <c r="BC1412" s="197">
        <f>IF(AND(K1412&lt;=1648,L1412&gt;=1622),1,0)</f>
        <v>0</v>
      </c>
      <c r="BD1412" s="197">
        <f>IF(AND(K1412&lt;=1680,L1412&gt;=1649),1,0)</f>
        <v>0</v>
      </c>
      <c r="BE1412" s="189">
        <v>0</v>
      </c>
      <c r="BF1412" s="189">
        <v>0</v>
      </c>
      <c r="BG1412" s="189">
        <v>0</v>
      </c>
      <c r="BH1412" s="189">
        <v>0</v>
      </c>
      <c r="BI1412" s="189">
        <v>0</v>
      </c>
      <c r="BJ1412" s="209" t="str">
        <f t="shared" si="50"/>
        <v>Notactive</v>
      </c>
      <c r="BK1412" s="209" t="str">
        <f t="shared" si="51"/>
        <v>Stayer</v>
      </c>
      <c r="BL1412" s="209" t="str">
        <f t="shared" si="52"/>
        <v>Notactive</v>
      </c>
      <c r="BM1412" s="209" t="str">
        <f t="shared" si="53"/>
        <v>Notactive</v>
      </c>
      <c r="BN1412" s="209" t="str">
        <f t="shared" si="54"/>
        <v>Notactive</v>
      </c>
    </row>
    <row r="1413" spans="1:66" customFormat="1" ht="15">
      <c r="A1413" s="99" t="s">
        <v>1508</v>
      </c>
      <c r="B1413" s="111" t="s">
        <v>2007</v>
      </c>
      <c r="C1413" s="243" t="s">
        <v>1509</v>
      </c>
      <c r="D1413" s="243" t="s">
        <v>4162</v>
      </c>
      <c r="E1413" s="247"/>
      <c r="F1413" s="25" t="s">
        <v>43</v>
      </c>
      <c r="G1413" s="26"/>
      <c r="H1413" s="27"/>
      <c r="I1413" s="27"/>
      <c r="J1413" s="29">
        <v>0</v>
      </c>
      <c r="K1413" s="28"/>
      <c r="L1413" s="28"/>
      <c r="M1413" s="240"/>
      <c r="N1413" s="240"/>
      <c r="O1413" s="30"/>
      <c r="P1413" s="27">
        <v>0</v>
      </c>
      <c r="Q1413" s="27">
        <v>0</v>
      </c>
      <c r="R1413" s="28"/>
      <c r="S1413" s="28"/>
      <c r="T1413" s="35" t="s">
        <v>103</v>
      </c>
      <c r="U1413" s="104">
        <v>51.0167</v>
      </c>
      <c r="V1413" s="124">
        <v>4.4667000000000003</v>
      </c>
      <c r="W1413" s="32">
        <v>0</v>
      </c>
      <c r="X1413" s="33">
        <v>0</v>
      </c>
      <c r="Y1413" s="127">
        <v>0</v>
      </c>
      <c r="Z1413" s="133"/>
      <c r="AA1413" s="35"/>
      <c r="AB1413" s="35"/>
      <c r="AC1413" s="35"/>
      <c r="AD1413" s="35"/>
      <c r="AE1413" s="35"/>
      <c r="AF1413" s="35"/>
      <c r="AG1413" s="35"/>
      <c r="AH1413" s="35"/>
      <c r="AI1413" s="35"/>
      <c r="AJ1413" s="35"/>
      <c r="AK1413" s="35"/>
      <c r="AL1413" s="35"/>
      <c r="AM1413" s="35"/>
      <c r="AN1413" s="127"/>
      <c r="AO1413" s="38"/>
      <c r="AP1413" s="39"/>
      <c r="AQ1413" s="39"/>
      <c r="AR1413" s="39"/>
      <c r="AS1413" s="49"/>
      <c r="AT1413" s="253"/>
      <c r="AU1413" s="253"/>
      <c r="AV1413" s="26"/>
      <c r="AW1413" s="26"/>
      <c r="AX1413" s="26" t="s">
        <v>1510</v>
      </c>
      <c r="AY1413" s="26">
        <v>1</v>
      </c>
      <c r="AZ1413" s="197">
        <f>IF(AND(K1413&lt;=1570,L1413&gt;=1540),1,0)</f>
        <v>0</v>
      </c>
      <c r="BA1413" s="197">
        <f>IF(AND(K1413&lt;=1608,L1413&gt;=1571),1,0)</f>
        <v>0</v>
      </c>
      <c r="BB1413" s="197">
        <f>IF(AND(K1413&lt;=1621,L1413&gt;=1609),1,0)</f>
        <v>0</v>
      </c>
      <c r="BC1413" s="197">
        <f>IF(AND(K1413&lt;=1648,L1413&gt;=1622),1,0)</f>
        <v>0</v>
      </c>
      <c r="BD1413" s="197">
        <f>IF(AND(K1413&lt;=1680,L1413&gt;=1649),1,0)</f>
        <v>0</v>
      </c>
      <c r="BE1413" s="189">
        <v>0</v>
      </c>
      <c r="BF1413" s="189">
        <v>0</v>
      </c>
      <c r="BG1413" s="189">
        <v>0</v>
      </c>
      <c r="BH1413" s="189">
        <v>0</v>
      </c>
      <c r="BI1413" s="189">
        <v>0</v>
      </c>
      <c r="BJ1413" s="209" t="str">
        <f t="shared" si="50"/>
        <v>Notactive</v>
      </c>
      <c r="BK1413" s="209" t="str">
        <f t="shared" si="51"/>
        <v>Notactive</v>
      </c>
      <c r="BL1413" s="209" t="str">
        <f t="shared" si="52"/>
        <v>Notactive</v>
      </c>
      <c r="BM1413" s="209" t="str">
        <f t="shared" si="53"/>
        <v>Notactive</v>
      </c>
      <c r="BN1413" s="209" t="str">
        <f t="shared" si="54"/>
        <v>Notactive</v>
      </c>
    </row>
    <row r="1414" spans="1:66" customFormat="1" ht="15">
      <c r="A1414" s="99" t="s">
        <v>1511</v>
      </c>
      <c r="B1414" s="111" t="s">
        <v>2568</v>
      </c>
      <c r="C1414" s="243" t="s">
        <v>1512</v>
      </c>
      <c r="D1414" s="243" t="s">
        <v>4162</v>
      </c>
      <c r="E1414" s="247">
        <v>1</v>
      </c>
      <c r="F1414" s="25" t="s">
        <v>43</v>
      </c>
      <c r="G1414" s="26"/>
      <c r="H1414" s="27"/>
      <c r="I1414" s="27"/>
      <c r="J1414" s="29">
        <v>1</v>
      </c>
      <c r="K1414" s="28">
        <v>1637</v>
      </c>
      <c r="L1414" s="28">
        <v>1647</v>
      </c>
      <c r="M1414" s="240" t="str">
        <f>CONCATENATE(LEFT(K1414,3),"0")</f>
        <v>1630</v>
      </c>
      <c r="N1414" s="240" t="str">
        <f>CONCATENATE(LEFT(L1414,3),"0")</f>
        <v>1640</v>
      </c>
      <c r="O1414" s="30">
        <f>L1414-K1414+1</f>
        <v>11</v>
      </c>
      <c r="P1414" s="27">
        <v>0</v>
      </c>
      <c r="Q1414" s="27">
        <v>0</v>
      </c>
      <c r="R1414" s="28"/>
      <c r="S1414" s="28"/>
      <c r="T1414" s="35" t="s">
        <v>103</v>
      </c>
      <c r="U1414" s="104">
        <v>51.0167</v>
      </c>
      <c r="V1414" s="124">
        <v>4.4667000000000003</v>
      </c>
      <c r="W1414" s="32">
        <v>0</v>
      </c>
      <c r="X1414" s="33">
        <v>0</v>
      </c>
      <c r="Y1414" s="127">
        <v>0</v>
      </c>
      <c r="Z1414" s="133"/>
      <c r="AA1414" s="35"/>
      <c r="AB1414" s="35"/>
      <c r="AC1414" s="35"/>
      <c r="AD1414" s="35"/>
      <c r="AE1414" s="35"/>
      <c r="AF1414" s="35"/>
      <c r="AG1414" s="35"/>
      <c r="AH1414" s="35"/>
      <c r="AI1414" s="35"/>
      <c r="AJ1414" s="35"/>
      <c r="AK1414" s="35"/>
      <c r="AL1414" s="35"/>
      <c r="AM1414" s="35"/>
      <c r="AN1414" s="127"/>
      <c r="AO1414" s="38"/>
      <c r="AP1414" s="39"/>
      <c r="AQ1414" s="39"/>
      <c r="AR1414" s="39"/>
      <c r="AS1414" s="49"/>
      <c r="AT1414" s="26" t="s">
        <v>104</v>
      </c>
      <c r="AU1414" s="26" t="s">
        <v>1513</v>
      </c>
      <c r="AV1414" s="26"/>
      <c r="AW1414" s="26"/>
      <c r="AX1414" s="253" t="s">
        <v>40</v>
      </c>
      <c r="AY1414" s="26">
        <v>1</v>
      </c>
      <c r="AZ1414" s="197">
        <f>IF(AND(K1414&lt;=1570,L1414&gt;=1540),1,0)</f>
        <v>0</v>
      </c>
      <c r="BA1414" s="197">
        <f>IF(AND(K1414&lt;=1608,L1414&gt;=1571),1,0)</f>
        <v>0</v>
      </c>
      <c r="BB1414" s="197">
        <f>IF(AND(K1414&lt;=1621,L1414&gt;=1609),1,0)</f>
        <v>0</v>
      </c>
      <c r="BC1414" s="197">
        <f>IF(AND(K1414&lt;=1648,L1414&gt;=1622),1,0)</f>
        <v>1</v>
      </c>
      <c r="BD1414" s="197">
        <f>IF(AND(K1414&lt;=1680,L1414&gt;=1649),1,0)</f>
        <v>0</v>
      </c>
      <c r="BE1414" s="189">
        <v>0</v>
      </c>
      <c r="BF1414" s="189">
        <v>0</v>
      </c>
      <c r="BG1414" s="189">
        <v>0</v>
      </c>
      <c r="BH1414" s="189">
        <v>0</v>
      </c>
      <c r="BI1414" s="189">
        <v>0</v>
      </c>
      <c r="BJ1414" s="209" t="str">
        <f t="shared" si="50"/>
        <v>Notactive</v>
      </c>
      <c r="BK1414" s="209" t="str">
        <f t="shared" si="51"/>
        <v>Notactive</v>
      </c>
      <c r="BL1414" s="209" t="str">
        <f t="shared" si="52"/>
        <v>Notactive</v>
      </c>
      <c r="BM1414" s="209" t="str">
        <f t="shared" si="53"/>
        <v>Stayer</v>
      </c>
      <c r="BN1414" s="209" t="str">
        <f t="shared" si="54"/>
        <v>Notactive</v>
      </c>
    </row>
    <row r="1415" spans="1:66" customFormat="1" ht="15">
      <c r="A1415" s="99" t="s">
        <v>1514</v>
      </c>
      <c r="B1415" s="111" t="s">
        <v>2568</v>
      </c>
      <c r="C1415" s="243" t="s">
        <v>1515</v>
      </c>
      <c r="D1415" s="243" t="s">
        <v>4162</v>
      </c>
      <c r="E1415" s="247">
        <v>1</v>
      </c>
      <c r="F1415" s="25" t="s">
        <v>43</v>
      </c>
      <c r="G1415" s="26"/>
      <c r="H1415" s="27"/>
      <c r="I1415" s="27"/>
      <c r="J1415" s="29">
        <v>1</v>
      </c>
      <c r="K1415" s="28"/>
      <c r="L1415" s="30"/>
      <c r="M1415" s="240"/>
      <c r="N1415" s="240"/>
      <c r="O1415" s="30"/>
      <c r="P1415" s="27">
        <v>0</v>
      </c>
      <c r="Q1415" s="27">
        <v>0</v>
      </c>
      <c r="R1415" s="28"/>
      <c r="S1415" s="28"/>
      <c r="T1415" s="35" t="s">
        <v>103</v>
      </c>
      <c r="U1415" s="104">
        <v>51.0167</v>
      </c>
      <c r="V1415" s="124">
        <v>4.4667000000000003</v>
      </c>
      <c r="W1415" s="32">
        <v>0</v>
      </c>
      <c r="X1415" s="33">
        <v>0</v>
      </c>
      <c r="Y1415" s="127">
        <v>0</v>
      </c>
      <c r="Z1415" s="133"/>
      <c r="AA1415" s="35"/>
      <c r="AB1415" s="35"/>
      <c r="AC1415" s="35"/>
      <c r="AD1415" s="35"/>
      <c r="AE1415" s="35"/>
      <c r="AF1415" s="35"/>
      <c r="AG1415" s="35"/>
      <c r="AH1415" s="35"/>
      <c r="AI1415" s="35"/>
      <c r="AJ1415" s="35"/>
      <c r="AK1415" s="35"/>
      <c r="AL1415" s="35"/>
      <c r="AM1415" s="35"/>
      <c r="AN1415" s="127"/>
      <c r="AO1415" s="38"/>
      <c r="AP1415" s="39"/>
      <c r="AQ1415" s="39"/>
      <c r="AR1415" s="39"/>
      <c r="AS1415" s="49"/>
      <c r="AT1415" s="26"/>
      <c r="AU1415" s="26"/>
      <c r="AV1415" s="253"/>
      <c r="AW1415" s="253"/>
      <c r="AX1415" s="253" t="s">
        <v>40</v>
      </c>
      <c r="AY1415" s="26">
        <v>1</v>
      </c>
      <c r="AZ1415" s="197">
        <f>IF(AND(K1415&lt;=1570,L1415&gt;=1540),1,0)</f>
        <v>0</v>
      </c>
      <c r="BA1415" s="197">
        <f>IF(AND(K1415&lt;=1608,L1415&gt;=1571),1,0)</f>
        <v>0</v>
      </c>
      <c r="BB1415" s="197">
        <f>IF(AND(K1415&lt;=1621,L1415&gt;=1609),1,0)</f>
        <v>0</v>
      </c>
      <c r="BC1415" s="197">
        <f>IF(AND(K1415&lt;=1648,L1415&gt;=1622),1,0)</f>
        <v>0</v>
      </c>
      <c r="BD1415" s="197">
        <f>IF(AND(K1415&lt;=1680,L1415&gt;=1649),1,0)</f>
        <v>0</v>
      </c>
      <c r="BE1415" s="189">
        <v>0</v>
      </c>
      <c r="BF1415" s="189">
        <v>0</v>
      </c>
      <c r="BG1415" s="189">
        <v>0</v>
      </c>
      <c r="BH1415" s="189">
        <v>0</v>
      </c>
      <c r="BI1415" s="189">
        <v>0</v>
      </c>
      <c r="BJ1415" s="209" t="str">
        <f t="shared" si="50"/>
        <v>Notactive</v>
      </c>
      <c r="BK1415" s="209" t="str">
        <f t="shared" si="51"/>
        <v>Notactive</v>
      </c>
      <c r="BL1415" s="209" t="str">
        <f t="shared" si="52"/>
        <v>Notactive</v>
      </c>
      <c r="BM1415" s="209" t="str">
        <f t="shared" si="53"/>
        <v>Notactive</v>
      </c>
      <c r="BN1415" s="209" t="str">
        <f t="shared" si="54"/>
        <v>Notactive</v>
      </c>
    </row>
    <row r="1416" spans="1:66" customFormat="1" ht="15">
      <c r="A1416" s="99" t="s">
        <v>1513</v>
      </c>
      <c r="B1416" s="111" t="s">
        <v>2568</v>
      </c>
      <c r="C1416" s="243" t="s">
        <v>1516</v>
      </c>
      <c r="D1416" s="243" t="s">
        <v>4162</v>
      </c>
      <c r="E1416" s="247">
        <v>16</v>
      </c>
      <c r="F1416" s="25" t="s">
        <v>43</v>
      </c>
      <c r="G1416" s="26"/>
      <c r="H1416" s="27"/>
      <c r="I1416" s="27"/>
      <c r="J1416" s="29">
        <v>1</v>
      </c>
      <c r="K1416" s="28">
        <v>1642</v>
      </c>
      <c r="L1416" s="30">
        <v>1680</v>
      </c>
      <c r="M1416" s="240" t="str">
        <f>CONCATENATE(LEFT(K1416,3),"0")</f>
        <v>1640</v>
      </c>
      <c r="N1416" s="240" t="str">
        <f>CONCATENATE(LEFT(L1416,3),"0")</f>
        <v>1680</v>
      </c>
      <c r="O1416" s="30">
        <f>L1416-K1416+1</f>
        <v>39</v>
      </c>
      <c r="P1416" s="27">
        <v>0</v>
      </c>
      <c r="Q1416" s="27">
        <v>0</v>
      </c>
      <c r="R1416" s="28">
        <v>1600</v>
      </c>
      <c r="S1416" s="28"/>
      <c r="T1416" s="35" t="s">
        <v>103</v>
      </c>
      <c r="U1416" s="104">
        <v>51.0167</v>
      </c>
      <c r="V1416" s="124">
        <v>4.4667000000000003</v>
      </c>
      <c r="W1416" s="32">
        <v>0</v>
      </c>
      <c r="X1416" s="33">
        <v>0</v>
      </c>
      <c r="Y1416" s="127">
        <v>0</v>
      </c>
      <c r="Z1416" s="133"/>
      <c r="AA1416" s="35"/>
      <c r="AB1416" s="35"/>
      <c r="AC1416" s="35"/>
      <c r="AD1416" s="35"/>
      <c r="AE1416" s="35"/>
      <c r="AF1416" s="35"/>
      <c r="AG1416" s="35"/>
      <c r="AH1416" s="35"/>
      <c r="AI1416" s="35"/>
      <c r="AJ1416" s="35"/>
      <c r="AK1416" s="35"/>
      <c r="AL1416" s="35"/>
      <c r="AM1416" s="35"/>
      <c r="AN1416" s="127"/>
      <c r="AO1416" s="38"/>
      <c r="AP1416" s="39"/>
      <c r="AQ1416" s="39"/>
      <c r="AR1416" s="39"/>
      <c r="AS1416" s="49"/>
      <c r="AT1416" s="26" t="s">
        <v>88</v>
      </c>
      <c r="AU1416" s="26" t="s">
        <v>1511</v>
      </c>
      <c r="AV1416" s="253" t="s">
        <v>186</v>
      </c>
      <c r="AW1416" s="253" t="s">
        <v>1517</v>
      </c>
      <c r="AX1416" s="253" t="s">
        <v>1518</v>
      </c>
      <c r="AY1416" s="26">
        <v>1</v>
      </c>
      <c r="AZ1416" s="197">
        <f>IF(AND(K1416&lt;=1570,L1416&gt;=1540),1,0)</f>
        <v>0</v>
      </c>
      <c r="BA1416" s="197">
        <f>IF(AND(K1416&lt;=1608,L1416&gt;=1571),1,0)</f>
        <v>0</v>
      </c>
      <c r="BB1416" s="197">
        <f>IF(AND(K1416&lt;=1621,L1416&gt;=1609),1,0)</f>
        <v>0</v>
      </c>
      <c r="BC1416" s="197">
        <f>IF(AND(K1416&lt;=1648,L1416&gt;=1622),1,0)</f>
        <v>1</v>
      </c>
      <c r="BD1416" s="197">
        <f>IF(AND(K1416&lt;=1680,L1416&gt;=1649),1,0)</f>
        <v>1</v>
      </c>
      <c r="BE1416" s="189">
        <v>0</v>
      </c>
      <c r="BF1416" s="189">
        <v>0</v>
      </c>
      <c r="BG1416" s="189">
        <v>0</v>
      </c>
      <c r="BH1416" s="189">
        <v>0</v>
      </c>
      <c r="BI1416" s="189">
        <v>0</v>
      </c>
      <c r="BJ1416" s="209" t="str">
        <f t="shared" si="50"/>
        <v>Notactive</v>
      </c>
      <c r="BK1416" s="209" t="str">
        <f t="shared" si="51"/>
        <v>Notactive</v>
      </c>
      <c r="BL1416" s="209" t="str">
        <f t="shared" si="52"/>
        <v>Notactive</v>
      </c>
      <c r="BM1416" s="209" t="str">
        <f t="shared" si="53"/>
        <v>Stayer</v>
      </c>
      <c r="BN1416" s="209" t="str">
        <f t="shared" si="54"/>
        <v>Stayer</v>
      </c>
    </row>
    <row r="1417" spans="1:66" customFormat="1" ht="15">
      <c r="A1417" s="99" t="s">
        <v>1517</v>
      </c>
      <c r="B1417" s="111" t="s">
        <v>2568</v>
      </c>
      <c r="C1417" s="243" t="s">
        <v>1519</v>
      </c>
      <c r="D1417" s="243" t="s">
        <v>4162</v>
      </c>
      <c r="E1417" s="247"/>
      <c r="F1417" s="25" t="s">
        <v>43</v>
      </c>
      <c r="G1417" s="26"/>
      <c r="H1417" s="27"/>
      <c r="I1417" s="27"/>
      <c r="J1417" s="29">
        <v>0</v>
      </c>
      <c r="K1417" s="28">
        <v>1623</v>
      </c>
      <c r="L1417" s="196">
        <f>K1417+18</f>
        <v>1641</v>
      </c>
      <c r="M1417" s="240" t="str">
        <f>CONCATENATE(LEFT(K1417,3),"0")</f>
        <v>1620</v>
      </c>
      <c r="N1417" s="240" t="str">
        <f>CONCATENATE(LEFT(L1417,3),"0")</f>
        <v>1640</v>
      </c>
      <c r="O1417" s="30"/>
      <c r="P1417" s="27">
        <v>0</v>
      </c>
      <c r="Q1417" s="27">
        <v>0</v>
      </c>
      <c r="R1417" s="28"/>
      <c r="S1417" s="28"/>
      <c r="T1417" s="35" t="s">
        <v>103</v>
      </c>
      <c r="U1417" s="104">
        <v>51.0167</v>
      </c>
      <c r="V1417" s="124">
        <v>4.4667000000000003</v>
      </c>
      <c r="W1417" s="32">
        <v>0</v>
      </c>
      <c r="X1417" s="33">
        <v>0</v>
      </c>
      <c r="Y1417" s="127">
        <v>0</v>
      </c>
      <c r="Z1417" s="133"/>
      <c r="AA1417" s="35"/>
      <c r="AB1417" s="35"/>
      <c r="AC1417" s="35"/>
      <c r="AD1417" s="35"/>
      <c r="AE1417" s="35"/>
      <c r="AF1417" s="35"/>
      <c r="AG1417" s="35"/>
      <c r="AH1417" s="35"/>
      <c r="AI1417" s="35"/>
      <c r="AJ1417" s="35"/>
      <c r="AK1417" s="35"/>
      <c r="AL1417" s="35"/>
      <c r="AM1417" s="35"/>
      <c r="AN1417" s="127"/>
      <c r="AO1417" s="38"/>
      <c r="AP1417" s="39"/>
      <c r="AQ1417" s="39"/>
      <c r="AR1417" s="39"/>
      <c r="AS1417" s="49"/>
      <c r="AT1417" s="26" t="s">
        <v>88</v>
      </c>
      <c r="AU1417" s="26" t="s">
        <v>1511</v>
      </c>
      <c r="AV1417" s="253" t="s">
        <v>186</v>
      </c>
      <c r="AW1417" s="253" t="s">
        <v>1513</v>
      </c>
      <c r="AX1417" s="253"/>
      <c r="AY1417" s="26">
        <v>1</v>
      </c>
      <c r="AZ1417" s="197">
        <f>IF(AND(K1417&lt;=1570,L1417&gt;=1540),1,0)</f>
        <v>0</v>
      </c>
      <c r="BA1417" s="197">
        <f>IF(AND(K1417&lt;=1608,L1417&gt;=1571),1,0)</f>
        <v>0</v>
      </c>
      <c r="BB1417" s="197">
        <f>IF(AND(K1417&lt;=1621,L1417&gt;=1609),1,0)</f>
        <v>0</v>
      </c>
      <c r="BC1417" s="197">
        <f>IF(AND(K1417&lt;=1648,L1417&gt;=1622),1,0)</f>
        <v>1</v>
      </c>
      <c r="BD1417" s="197">
        <f>IF(AND(K1417&lt;=1680,L1417&gt;=1649),1,0)</f>
        <v>0</v>
      </c>
      <c r="BE1417" s="189">
        <v>0</v>
      </c>
      <c r="BF1417" s="189">
        <v>0</v>
      </c>
      <c r="BG1417" s="189">
        <v>0</v>
      </c>
      <c r="BH1417" s="189">
        <v>0</v>
      </c>
      <c r="BI1417" s="189">
        <v>0</v>
      </c>
      <c r="BJ1417" s="209" t="str">
        <f t="shared" si="50"/>
        <v>Notactive</v>
      </c>
      <c r="BK1417" s="209" t="str">
        <f t="shared" si="51"/>
        <v>Notactive</v>
      </c>
      <c r="BL1417" s="209" t="str">
        <f t="shared" si="52"/>
        <v>Notactive</v>
      </c>
      <c r="BM1417" s="209" t="str">
        <f t="shared" si="53"/>
        <v>Stayer</v>
      </c>
      <c r="BN1417" s="209" t="str">
        <f t="shared" si="54"/>
        <v>Notactive</v>
      </c>
    </row>
    <row r="1418" spans="1:66" customFormat="1" ht="15">
      <c r="A1418" s="99" t="s">
        <v>1520</v>
      </c>
      <c r="B1418" s="111" t="s">
        <v>2553</v>
      </c>
      <c r="C1418" s="243" t="s">
        <v>1521</v>
      </c>
      <c r="D1418" s="243" t="s">
        <v>4162</v>
      </c>
      <c r="E1418" s="247"/>
      <c r="F1418" s="25" t="s">
        <v>43</v>
      </c>
      <c r="G1418" s="26"/>
      <c r="H1418" s="27"/>
      <c r="I1418" s="27"/>
      <c r="J1418" s="29">
        <v>0</v>
      </c>
      <c r="K1418" s="190">
        <f>L1418-18</f>
        <v>1568</v>
      </c>
      <c r="L1418" s="52">
        <v>1586</v>
      </c>
      <c r="M1418" s="240" t="str">
        <f>CONCATENATE(LEFT(K1418,3),"0")</f>
        <v>1560</v>
      </c>
      <c r="N1418" s="240" t="str">
        <f>CONCATENATE(LEFT(L1418,3),"0")</f>
        <v>1580</v>
      </c>
      <c r="O1418" s="30">
        <f>L1418-K1418+1</f>
        <v>19</v>
      </c>
      <c r="P1418" s="27">
        <v>0</v>
      </c>
      <c r="Q1418" s="27">
        <v>0</v>
      </c>
      <c r="R1418" s="28"/>
      <c r="S1418" s="28"/>
      <c r="T1418" s="35" t="s">
        <v>103</v>
      </c>
      <c r="U1418" s="104">
        <v>51.0167</v>
      </c>
      <c r="V1418" s="124">
        <v>4.4667000000000003</v>
      </c>
      <c r="W1418" s="32">
        <v>1</v>
      </c>
      <c r="X1418" s="33">
        <v>1</v>
      </c>
      <c r="Y1418" s="127">
        <v>0</v>
      </c>
      <c r="Z1418" s="133" t="str">
        <f>CONCATENATE(LEFT(AA1418,3),"0")</f>
        <v>1580</v>
      </c>
      <c r="AA1418" s="35">
        <v>1586</v>
      </c>
      <c r="AB1418" s="35">
        <v>1601</v>
      </c>
      <c r="AC1418" s="35" t="s">
        <v>69</v>
      </c>
      <c r="AD1418" s="35"/>
      <c r="AE1418" s="35"/>
      <c r="AF1418" s="35"/>
      <c r="AG1418" s="35"/>
      <c r="AH1418" s="35"/>
      <c r="AI1418" s="35"/>
      <c r="AJ1418" s="35"/>
      <c r="AK1418" s="35"/>
      <c r="AL1418" s="35"/>
      <c r="AM1418" s="35"/>
      <c r="AN1418" s="252" t="str">
        <f>AC1418</f>
        <v>Delft</v>
      </c>
      <c r="AO1418" s="38"/>
      <c r="AP1418" s="39"/>
      <c r="AQ1418" s="39"/>
      <c r="AR1418" s="39"/>
      <c r="AS1418" s="49"/>
      <c r="AT1418" s="253"/>
      <c r="AU1418" s="253"/>
      <c r="AV1418" s="26"/>
      <c r="AW1418" s="26"/>
      <c r="AX1418" s="253"/>
      <c r="AY1418" s="26">
        <v>1</v>
      </c>
      <c r="AZ1418" s="197">
        <f>IF(AND(K1418&lt;=1570,L1418&gt;=1540),1,0)</f>
        <v>1</v>
      </c>
      <c r="BA1418" s="197">
        <f>IF(AND(K1418&lt;=1608,L1418&gt;=1571),1,0)</f>
        <v>1</v>
      </c>
      <c r="BB1418" s="197">
        <f>IF(AND(K1418&lt;=1621,L1418&gt;=1609),1,0)</f>
        <v>0</v>
      </c>
      <c r="BC1418" s="197">
        <f>IF(AND(K1418&lt;=1648,L1418&gt;=1622),1,0)</f>
        <v>0</v>
      </c>
      <c r="BD1418" s="197">
        <f>IF(AND(K1418&lt;=1680,L1418&gt;=1649),1,0)</f>
        <v>0</v>
      </c>
      <c r="BE1418" s="189">
        <v>0</v>
      </c>
      <c r="BF1418" s="189">
        <v>1</v>
      </c>
      <c r="BG1418" s="189">
        <v>0</v>
      </c>
      <c r="BH1418" s="189">
        <v>0</v>
      </c>
      <c r="BI1418" s="189">
        <v>0</v>
      </c>
      <c r="BJ1418" s="209" t="str">
        <f t="shared" si="50"/>
        <v>Stayer</v>
      </c>
      <c r="BK1418" s="209" t="str">
        <f t="shared" si="51"/>
        <v>Leaver</v>
      </c>
      <c r="BL1418" s="209" t="str">
        <f t="shared" si="52"/>
        <v>Notactive</v>
      </c>
      <c r="BM1418" s="209" t="str">
        <f t="shared" si="53"/>
        <v>Notactive</v>
      </c>
      <c r="BN1418" s="209" t="str">
        <f t="shared" si="54"/>
        <v>Notactive</v>
      </c>
    </row>
    <row r="1419" spans="1:66" customFormat="1" ht="15">
      <c r="A1419" s="99" t="s">
        <v>1522</v>
      </c>
      <c r="B1419" s="111" t="s">
        <v>2553</v>
      </c>
      <c r="C1419" s="243" t="s">
        <v>1523</v>
      </c>
      <c r="D1419" s="243" t="s">
        <v>4162</v>
      </c>
      <c r="E1419" s="247"/>
      <c r="F1419" s="25" t="s">
        <v>43</v>
      </c>
      <c r="G1419" s="25"/>
      <c r="H1419" s="27">
        <v>1</v>
      </c>
      <c r="I1419" s="27"/>
      <c r="J1419" s="29">
        <v>0</v>
      </c>
      <c r="K1419" s="190">
        <f>L1419-18</f>
        <v>1583</v>
      </c>
      <c r="L1419" s="27">
        <v>1601</v>
      </c>
      <c r="M1419" s="240" t="str">
        <f>CONCATENATE(LEFT(K1419,3),"0")</f>
        <v>1580</v>
      </c>
      <c r="N1419" s="240" t="str">
        <f>CONCATENATE(LEFT(L1419,3),"0")</f>
        <v>1600</v>
      </c>
      <c r="O1419" s="30">
        <f>L1419-K1419+1</f>
        <v>19</v>
      </c>
      <c r="P1419" s="27">
        <v>0</v>
      </c>
      <c r="Q1419" s="27">
        <v>0</v>
      </c>
      <c r="R1419" s="28"/>
      <c r="S1419" s="28">
        <v>1624</v>
      </c>
      <c r="T1419" s="35" t="s">
        <v>103</v>
      </c>
      <c r="U1419" s="104">
        <v>51.0167</v>
      </c>
      <c r="V1419" s="124">
        <v>4.4667000000000003</v>
      </c>
      <c r="W1419" s="32">
        <v>1</v>
      </c>
      <c r="X1419" s="33">
        <v>1</v>
      </c>
      <c r="Y1419" s="127">
        <v>0</v>
      </c>
      <c r="Z1419" s="133" t="str">
        <f>CONCATENATE(LEFT(AA1419,3),"0")</f>
        <v>1600</v>
      </c>
      <c r="AA1419" s="35">
        <v>1601</v>
      </c>
      <c r="AB1419" s="35">
        <v>1624</v>
      </c>
      <c r="AC1419" s="35" t="s">
        <v>69</v>
      </c>
      <c r="AD1419" s="35"/>
      <c r="AE1419" s="35"/>
      <c r="AF1419" s="35"/>
      <c r="AG1419" s="35"/>
      <c r="AH1419" s="35"/>
      <c r="AI1419" s="35"/>
      <c r="AJ1419" s="35"/>
      <c r="AK1419" s="35"/>
      <c r="AL1419" s="35"/>
      <c r="AM1419" s="35"/>
      <c r="AN1419" s="252" t="str">
        <f>AC1419</f>
        <v>Delft</v>
      </c>
      <c r="AO1419" s="38"/>
      <c r="AP1419" s="39"/>
      <c r="AQ1419" s="39"/>
      <c r="AR1419" s="39"/>
      <c r="AS1419" s="49"/>
      <c r="AT1419" s="253"/>
      <c r="AU1419" s="253"/>
      <c r="AV1419" s="26"/>
      <c r="AW1419" s="26"/>
      <c r="AX1419" s="253"/>
      <c r="AY1419" s="26">
        <v>1</v>
      </c>
      <c r="AZ1419" s="197">
        <f>IF(AND(K1419&lt;=1570,L1419&gt;=1540),1,0)</f>
        <v>0</v>
      </c>
      <c r="BA1419" s="197">
        <f>IF(AND(K1419&lt;=1608,L1419&gt;=1571),1,0)</f>
        <v>1</v>
      </c>
      <c r="BB1419" s="197">
        <f>IF(AND(K1419&lt;=1621,L1419&gt;=1609),1,0)</f>
        <v>0</v>
      </c>
      <c r="BC1419" s="197">
        <f>IF(AND(K1419&lt;=1648,L1419&gt;=1622),1,0)</f>
        <v>0</v>
      </c>
      <c r="BD1419" s="197">
        <f>IF(AND(K1419&lt;=1680,L1419&gt;=1649),1,0)</f>
        <v>0</v>
      </c>
      <c r="BE1419" s="189">
        <v>0</v>
      </c>
      <c r="BF1419" s="189">
        <v>1</v>
      </c>
      <c r="BG1419" s="189">
        <v>0</v>
      </c>
      <c r="BH1419" s="189">
        <v>0</v>
      </c>
      <c r="BI1419" s="189">
        <v>0</v>
      </c>
      <c r="BJ1419" s="209" t="str">
        <f t="shared" si="50"/>
        <v>Notactive</v>
      </c>
      <c r="BK1419" s="209" t="str">
        <f t="shared" si="51"/>
        <v>Leaver</v>
      </c>
      <c r="BL1419" s="209" t="str">
        <f t="shared" si="52"/>
        <v>Notactive</v>
      </c>
      <c r="BM1419" s="209" t="str">
        <f t="shared" si="53"/>
        <v>Notactive</v>
      </c>
      <c r="BN1419" s="209" t="str">
        <f t="shared" si="54"/>
        <v>Notactive</v>
      </c>
    </row>
    <row r="1420" spans="1:66" customFormat="1" ht="15">
      <c r="A1420" s="99" t="s">
        <v>1524</v>
      </c>
      <c r="B1420" s="111" t="s">
        <v>2553</v>
      </c>
      <c r="C1420" s="243" t="s">
        <v>1525</v>
      </c>
      <c r="D1420" s="243" t="s">
        <v>4162</v>
      </c>
      <c r="E1420" s="247">
        <v>3</v>
      </c>
      <c r="F1420" s="25" t="s">
        <v>344</v>
      </c>
      <c r="G1420" s="26"/>
      <c r="H1420" s="27"/>
      <c r="I1420" s="27"/>
      <c r="J1420" s="29">
        <v>1</v>
      </c>
      <c r="K1420" s="30">
        <v>1618</v>
      </c>
      <c r="L1420" s="30">
        <v>1637</v>
      </c>
      <c r="M1420" s="240" t="str">
        <f>CONCATENATE(LEFT(K1420,3),"0")</f>
        <v>1610</v>
      </c>
      <c r="N1420" s="240" t="str">
        <f>CONCATENATE(LEFT(L1420,3),"0")</f>
        <v>1630</v>
      </c>
      <c r="O1420" s="30">
        <f>L1420-K1420+1</f>
        <v>20</v>
      </c>
      <c r="P1420" s="27">
        <v>1</v>
      </c>
      <c r="Q1420" s="27">
        <v>1</v>
      </c>
      <c r="R1420" s="28"/>
      <c r="S1420" s="28"/>
      <c r="T1420" s="35" t="s">
        <v>103</v>
      </c>
      <c r="U1420" s="104">
        <v>51.0167</v>
      </c>
      <c r="V1420" s="124">
        <v>4.4667000000000003</v>
      </c>
      <c r="W1420" s="32">
        <v>0</v>
      </c>
      <c r="X1420" s="33">
        <v>0</v>
      </c>
      <c r="Y1420" s="127">
        <v>0</v>
      </c>
      <c r="Z1420" s="133"/>
      <c r="AA1420" s="35"/>
      <c r="AB1420" s="35"/>
      <c r="AC1420" s="35"/>
      <c r="AD1420" s="35"/>
      <c r="AE1420" s="35"/>
      <c r="AF1420" s="35"/>
      <c r="AG1420" s="35"/>
      <c r="AH1420" s="35"/>
      <c r="AI1420" s="35"/>
      <c r="AJ1420" s="35"/>
      <c r="AK1420" s="35"/>
      <c r="AL1420" s="35"/>
      <c r="AM1420" s="35"/>
      <c r="AN1420" s="127"/>
      <c r="AO1420" s="38"/>
      <c r="AP1420" s="39"/>
      <c r="AQ1420" s="39"/>
      <c r="AR1420" s="39"/>
      <c r="AS1420" s="49"/>
      <c r="AT1420" s="253"/>
      <c r="AU1420" s="253"/>
      <c r="AV1420" s="26"/>
      <c r="AW1420" s="26"/>
      <c r="AX1420" s="253" t="s">
        <v>40</v>
      </c>
      <c r="AY1420" s="26">
        <v>1</v>
      </c>
      <c r="AZ1420" s="197">
        <f>IF(AND(K1420&lt;=1570,L1420&gt;=1540),1,0)</f>
        <v>0</v>
      </c>
      <c r="BA1420" s="197">
        <f>IF(AND(K1420&lt;=1608,L1420&gt;=1571),1,0)</f>
        <v>0</v>
      </c>
      <c r="BB1420" s="197">
        <f>IF(AND(K1420&lt;=1621,L1420&gt;=1609),1,0)</f>
        <v>1</v>
      </c>
      <c r="BC1420" s="197">
        <f>IF(AND(K1420&lt;=1648,L1420&gt;=1622),1,0)</f>
        <v>1</v>
      </c>
      <c r="BD1420" s="197">
        <f>IF(AND(K1420&lt;=1680,L1420&gt;=1649),1,0)</f>
        <v>0</v>
      </c>
      <c r="BE1420" s="189">
        <v>0</v>
      </c>
      <c r="BF1420" s="189">
        <v>0</v>
      </c>
      <c r="BG1420" s="189">
        <v>0</v>
      </c>
      <c r="BH1420" s="189">
        <v>0</v>
      </c>
      <c r="BI1420" s="189">
        <v>0</v>
      </c>
      <c r="BJ1420" s="209" t="str">
        <f t="shared" si="50"/>
        <v>Notactive</v>
      </c>
      <c r="BK1420" s="209" t="str">
        <f t="shared" si="51"/>
        <v>Notactive</v>
      </c>
      <c r="BL1420" s="209" t="str">
        <f t="shared" si="52"/>
        <v>Stayer</v>
      </c>
      <c r="BM1420" s="209" t="str">
        <f t="shared" si="53"/>
        <v>Stayer</v>
      </c>
      <c r="BN1420" s="209" t="str">
        <f t="shared" si="54"/>
        <v>Notactive</v>
      </c>
    </row>
    <row r="1421" spans="1:66" customFormat="1" ht="15">
      <c r="A1421" s="99" t="s">
        <v>1526</v>
      </c>
      <c r="B1421" s="111" t="s">
        <v>2553</v>
      </c>
      <c r="C1421" s="243" t="s">
        <v>1527</v>
      </c>
      <c r="D1421" s="243" t="s">
        <v>4162</v>
      </c>
      <c r="E1421" s="247">
        <v>1</v>
      </c>
      <c r="F1421" s="25" t="s">
        <v>43</v>
      </c>
      <c r="G1421" s="26"/>
      <c r="H1421" s="27"/>
      <c r="I1421" s="27"/>
      <c r="J1421" s="29">
        <v>1</v>
      </c>
      <c r="K1421" s="30">
        <v>1561</v>
      </c>
      <c r="L1421" s="30">
        <v>1567</v>
      </c>
      <c r="M1421" s="240" t="str">
        <f>CONCATENATE(LEFT(K1421,3),"0")</f>
        <v>1560</v>
      </c>
      <c r="N1421" s="240" t="str">
        <f>CONCATENATE(LEFT(L1421,3),"0")</f>
        <v>1560</v>
      </c>
      <c r="O1421" s="30">
        <f>L1421-K1421+1</f>
        <v>7</v>
      </c>
      <c r="P1421" s="27">
        <v>0</v>
      </c>
      <c r="Q1421" s="27">
        <v>0</v>
      </c>
      <c r="R1421" s="28"/>
      <c r="S1421" s="28"/>
      <c r="T1421" s="35" t="s">
        <v>103</v>
      </c>
      <c r="U1421" s="104">
        <v>51.0167</v>
      </c>
      <c r="V1421" s="124">
        <v>4.4667000000000003</v>
      </c>
      <c r="W1421" s="32">
        <v>0</v>
      </c>
      <c r="X1421" s="33">
        <v>0</v>
      </c>
      <c r="Y1421" s="127">
        <v>0</v>
      </c>
      <c r="Z1421" s="133"/>
      <c r="AA1421" s="35"/>
      <c r="AB1421" s="35"/>
      <c r="AC1421" s="35"/>
      <c r="AD1421" s="35"/>
      <c r="AE1421" s="35"/>
      <c r="AF1421" s="35"/>
      <c r="AG1421" s="35"/>
      <c r="AH1421" s="35"/>
      <c r="AI1421" s="35"/>
      <c r="AJ1421" s="35"/>
      <c r="AK1421" s="35"/>
      <c r="AL1421" s="35"/>
      <c r="AM1421" s="35"/>
      <c r="AN1421" s="127"/>
      <c r="AO1421" s="38"/>
      <c r="AP1421" s="39"/>
      <c r="AQ1421" s="39"/>
      <c r="AR1421" s="39"/>
      <c r="AS1421" s="49"/>
      <c r="AT1421" s="253"/>
      <c r="AU1421" s="253"/>
      <c r="AV1421" s="26"/>
      <c r="AW1421" s="26"/>
      <c r="AX1421" s="253" t="s">
        <v>40</v>
      </c>
      <c r="AY1421" s="26">
        <v>1</v>
      </c>
      <c r="AZ1421" s="197">
        <f>IF(AND(K1421&lt;=1570,L1421&gt;=1540),1,0)</f>
        <v>1</v>
      </c>
      <c r="BA1421" s="197">
        <f>IF(AND(K1421&lt;=1608,L1421&gt;=1571),1,0)</f>
        <v>0</v>
      </c>
      <c r="BB1421" s="197">
        <f>IF(AND(K1421&lt;=1621,L1421&gt;=1609),1,0)</f>
        <v>0</v>
      </c>
      <c r="BC1421" s="197">
        <f>IF(AND(K1421&lt;=1648,L1421&gt;=1622),1,0)</f>
        <v>0</v>
      </c>
      <c r="BD1421" s="197">
        <f>IF(AND(K1421&lt;=1680,L1421&gt;=1649),1,0)</f>
        <v>0</v>
      </c>
      <c r="BE1421" s="189">
        <v>0</v>
      </c>
      <c r="BF1421" s="189">
        <v>0</v>
      </c>
      <c r="BG1421" s="189">
        <v>0</v>
      </c>
      <c r="BH1421" s="189">
        <v>0</v>
      </c>
      <c r="BI1421" s="189">
        <v>0</v>
      </c>
      <c r="BJ1421" s="209" t="str">
        <f t="shared" si="50"/>
        <v>Stayer</v>
      </c>
      <c r="BK1421" s="209" t="str">
        <f t="shared" si="51"/>
        <v>Notactive</v>
      </c>
      <c r="BL1421" s="209" t="str">
        <f t="shared" si="52"/>
        <v>Notactive</v>
      </c>
      <c r="BM1421" s="209" t="str">
        <f t="shared" si="53"/>
        <v>Notactive</v>
      </c>
      <c r="BN1421" s="209" t="str">
        <f t="shared" si="54"/>
        <v>Notactive</v>
      </c>
    </row>
    <row r="1422" spans="1:66" customFormat="1" ht="15">
      <c r="A1422" s="99" t="s">
        <v>1528</v>
      </c>
      <c r="B1422" s="111" t="s">
        <v>2553</v>
      </c>
      <c r="C1422" s="243" t="s">
        <v>1529</v>
      </c>
      <c r="D1422" s="243" t="s">
        <v>4162</v>
      </c>
      <c r="E1422" s="247">
        <v>2</v>
      </c>
      <c r="F1422" s="25" t="s">
        <v>43</v>
      </c>
      <c r="G1422" s="26"/>
      <c r="H1422" s="27"/>
      <c r="I1422" s="27"/>
      <c r="J1422" s="29">
        <v>1</v>
      </c>
      <c r="K1422" s="30">
        <v>1559</v>
      </c>
      <c r="L1422" s="30">
        <v>1600</v>
      </c>
      <c r="M1422" s="240" t="str">
        <f>CONCATENATE(LEFT(K1422,3),"0")</f>
        <v>1550</v>
      </c>
      <c r="N1422" s="240" t="str">
        <f>CONCATENATE(LEFT(L1422,3),"0")</f>
        <v>1600</v>
      </c>
      <c r="O1422" s="30">
        <f>L1422-K1422+1</f>
        <v>42</v>
      </c>
      <c r="P1422" s="27">
        <v>0</v>
      </c>
      <c r="Q1422" s="27">
        <v>0</v>
      </c>
      <c r="R1422" s="28"/>
      <c r="S1422" s="28"/>
      <c r="T1422" s="35" t="s">
        <v>103</v>
      </c>
      <c r="U1422" s="104">
        <v>51.0167</v>
      </c>
      <c r="V1422" s="124">
        <v>4.4667000000000003</v>
      </c>
      <c r="W1422" s="32">
        <v>0</v>
      </c>
      <c r="X1422" s="33">
        <v>0</v>
      </c>
      <c r="Y1422" s="127">
        <v>0</v>
      </c>
      <c r="Z1422" s="133"/>
      <c r="AA1422" s="35"/>
      <c r="AB1422" s="35"/>
      <c r="AC1422" s="35"/>
      <c r="AD1422" s="35"/>
      <c r="AE1422" s="35"/>
      <c r="AF1422" s="35"/>
      <c r="AG1422" s="35"/>
      <c r="AH1422" s="35"/>
      <c r="AI1422" s="35"/>
      <c r="AJ1422" s="35"/>
      <c r="AK1422" s="35"/>
      <c r="AL1422" s="35"/>
      <c r="AM1422" s="35"/>
      <c r="AN1422" s="127"/>
      <c r="AO1422" s="38"/>
      <c r="AP1422" s="39"/>
      <c r="AQ1422" s="39"/>
      <c r="AR1422" s="39"/>
      <c r="AS1422" s="49"/>
      <c r="AT1422" s="253"/>
      <c r="AU1422" s="253"/>
      <c r="AV1422" s="26"/>
      <c r="AW1422" s="26"/>
      <c r="AX1422" s="253" t="s">
        <v>40</v>
      </c>
      <c r="AY1422" s="26">
        <v>1</v>
      </c>
      <c r="AZ1422" s="197">
        <f>IF(AND(K1422&lt;=1570,L1422&gt;=1540),1,0)</f>
        <v>1</v>
      </c>
      <c r="BA1422" s="197">
        <f>IF(AND(K1422&lt;=1608,L1422&gt;=1571),1,0)</f>
        <v>1</v>
      </c>
      <c r="BB1422" s="197">
        <f>IF(AND(K1422&lt;=1621,L1422&gt;=1609),1,0)</f>
        <v>0</v>
      </c>
      <c r="BC1422" s="197">
        <f>IF(AND(K1422&lt;=1648,L1422&gt;=1622),1,0)</f>
        <v>0</v>
      </c>
      <c r="BD1422" s="197">
        <f>IF(AND(K1422&lt;=1680,L1422&gt;=1649),1,0)</f>
        <v>0</v>
      </c>
      <c r="BE1422" s="189">
        <v>0</v>
      </c>
      <c r="BF1422" s="189">
        <v>0</v>
      </c>
      <c r="BG1422" s="189">
        <v>0</v>
      </c>
      <c r="BH1422" s="189">
        <v>0</v>
      </c>
      <c r="BI1422" s="189">
        <v>0</v>
      </c>
      <c r="BJ1422" s="209" t="str">
        <f t="shared" si="50"/>
        <v>Stayer</v>
      </c>
      <c r="BK1422" s="209" t="str">
        <f t="shared" si="51"/>
        <v>Stayer</v>
      </c>
      <c r="BL1422" s="209" t="str">
        <f t="shared" si="52"/>
        <v>Notactive</v>
      </c>
      <c r="BM1422" s="209" t="str">
        <f t="shared" si="53"/>
        <v>Notactive</v>
      </c>
      <c r="BN1422" s="209" t="str">
        <f t="shared" si="54"/>
        <v>Notactive</v>
      </c>
    </row>
    <row r="1423" spans="1:66" customFormat="1" ht="15">
      <c r="A1423" s="99" t="s">
        <v>1530</v>
      </c>
      <c r="B1423" s="111" t="s">
        <v>2553</v>
      </c>
      <c r="C1423" s="243" t="s">
        <v>1531</v>
      </c>
      <c r="D1423" s="243" t="s">
        <v>4162</v>
      </c>
      <c r="E1423" s="247"/>
      <c r="F1423" s="74" t="s">
        <v>74</v>
      </c>
      <c r="G1423" s="26"/>
      <c r="H1423" s="27"/>
      <c r="I1423" s="27"/>
      <c r="J1423" s="29">
        <v>0</v>
      </c>
      <c r="K1423" s="28">
        <v>1644</v>
      </c>
      <c r="L1423" s="27">
        <v>1646</v>
      </c>
      <c r="M1423" s="240" t="str">
        <f>CONCATENATE(LEFT(K1423,3),"0")</f>
        <v>1640</v>
      </c>
      <c r="N1423" s="240" t="str">
        <f>CONCATENATE(LEFT(L1423,3),"0")</f>
        <v>1640</v>
      </c>
      <c r="O1423" s="30">
        <f>L1423-K1423+1</f>
        <v>3</v>
      </c>
      <c r="P1423" s="27">
        <v>0</v>
      </c>
      <c r="Q1423" s="27">
        <v>0</v>
      </c>
      <c r="R1423" s="28">
        <v>1624</v>
      </c>
      <c r="S1423" s="28">
        <v>1694</v>
      </c>
      <c r="T1423" s="35" t="s">
        <v>103</v>
      </c>
      <c r="U1423" s="104">
        <v>51.0167</v>
      </c>
      <c r="V1423" s="124">
        <v>4.4667000000000003</v>
      </c>
      <c r="W1423" s="32">
        <v>0</v>
      </c>
      <c r="X1423" s="33">
        <v>1</v>
      </c>
      <c r="Y1423" s="127">
        <v>0</v>
      </c>
      <c r="Z1423" s="133" t="str">
        <f>CONCATENATE(LEFT(AA1423,3),"0")</f>
        <v>1640</v>
      </c>
      <c r="AA1423" s="35">
        <v>1646</v>
      </c>
      <c r="AB1423" s="35">
        <v>1646</v>
      </c>
      <c r="AC1423" s="35" t="s">
        <v>51</v>
      </c>
      <c r="AD1423" s="35">
        <v>1646</v>
      </c>
      <c r="AE1423" s="35">
        <v>1654</v>
      </c>
      <c r="AF1423" s="35" t="s">
        <v>306</v>
      </c>
      <c r="AG1423" s="35">
        <v>1654</v>
      </c>
      <c r="AH1423" s="35">
        <v>1663</v>
      </c>
      <c r="AI1423" s="35" t="s">
        <v>51</v>
      </c>
      <c r="AJ1423" s="35">
        <v>1663</v>
      </c>
      <c r="AK1423" s="35">
        <v>1664</v>
      </c>
      <c r="AL1423" s="35" t="s">
        <v>1532</v>
      </c>
      <c r="AM1423" s="35" t="s">
        <v>1533</v>
      </c>
      <c r="AN1423" s="252" t="str">
        <f>AL1423</f>
        <v>Leiden</v>
      </c>
      <c r="AO1423" s="38"/>
      <c r="AP1423" s="39"/>
      <c r="AQ1423" s="39"/>
      <c r="AR1423" s="39"/>
      <c r="AS1423" s="49"/>
      <c r="AT1423" s="253"/>
      <c r="AU1423" s="253"/>
      <c r="AV1423" s="26"/>
      <c r="AW1423" s="26"/>
      <c r="AX1423" s="253"/>
      <c r="AY1423" s="26">
        <v>1</v>
      </c>
      <c r="AZ1423" s="197">
        <f>IF(AND(K1423&lt;=1570,L1423&gt;=1540),1,0)</f>
        <v>0</v>
      </c>
      <c r="BA1423" s="197">
        <f>IF(AND(K1423&lt;=1608,L1423&gt;=1571),1,0)</f>
        <v>0</v>
      </c>
      <c r="BB1423" s="197">
        <f>IF(AND(K1423&lt;=1621,L1423&gt;=1609),1,0)</f>
        <v>0</v>
      </c>
      <c r="BC1423" s="197">
        <f>IF(AND(K1423&lt;=1648,L1423&gt;=1622),1,0)</f>
        <v>1</v>
      </c>
      <c r="BD1423" s="197">
        <f>IF(AND(K1423&lt;=1680,L1423&gt;=1649),1,0)</f>
        <v>0</v>
      </c>
      <c r="BE1423" s="189">
        <v>0</v>
      </c>
      <c r="BF1423" s="189">
        <v>0</v>
      </c>
      <c r="BG1423" s="189">
        <v>0</v>
      </c>
      <c r="BH1423" s="189">
        <v>1</v>
      </c>
      <c r="BI1423" s="189">
        <v>0</v>
      </c>
      <c r="BJ1423" s="209" t="str">
        <f t="shared" si="50"/>
        <v>Notactive</v>
      </c>
      <c r="BK1423" s="209" t="str">
        <f t="shared" si="51"/>
        <v>Notactive</v>
      </c>
      <c r="BL1423" s="209" t="str">
        <f t="shared" si="52"/>
        <v>Notactive</v>
      </c>
      <c r="BM1423" s="209" t="str">
        <f t="shared" si="53"/>
        <v>Leaver</v>
      </c>
      <c r="BN1423" s="209" t="str">
        <f t="shared" si="54"/>
        <v>Notactive</v>
      </c>
    </row>
    <row r="1424" spans="1:66" customFormat="1" ht="15">
      <c r="A1424" s="99" t="s">
        <v>1534</v>
      </c>
      <c r="B1424" s="111" t="s">
        <v>4139</v>
      </c>
      <c r="C1424" s="243" t="s">
        <v>1535</v>
      </c>
      <c r="D1424" s="243" t="s">
        <v>4162</v>
      </c>
      <c r="E1424" s="247"/>
      <c r="F1424" s="25" t="s">
        <v>43</v>
      </c>
      <c r="G1424" s="26"/>
      <c r="H1424" s="27"/>
      <c r="I1424" s="27"/>
      <c r="J1424" s="29">
        <v>0</v>
      </c>
      <c r="K1424" s="28">
        <v>1588</v>
      </c>
      <c r="L1424" s="28">
        <v>1589</v>
      </c>
      <c r="M1424" s="240" t="str">
        <f>CONCATENATE(LEFT(K1424,3),"0")</f>
        <v>1580</v>
      </c>
      <c r="N1424" s="240" t="str">
        <f>CONCATENATE(LEFT(L1424,3),"0")</f>
        <v>1580</v>
      </c>
      <c r="O1424" s="30">
        <f>L1424-K1424+1</f>
        <v>2</v>
      </c>
      <c r="P1424" s="27">
        <v>0</v>
      </c>
      <c r="Q1424" s="27">
        <v>0</v>
      </c>
      <c r="R1424" s="28">
        <v>1570</v>
      </c>
      <c r="S1424" s="28">
        <v>1628</v>
      </c>
      <c r="T1424" s="35" t="s">
        <v>103</v>
      </c>
      <c r="U1424" s="104">
        <v>51.0167</v>
      </c>
      <c r="V1424" s="124">
        <v>4.4667000000000003</v>
      </c>
      <c r="W1424" s="32">
        <v>1</v>
      </c>
      <c r="X1424" s="33">
        <v>1</v>
      </c>
      <c r="Y1424" s="127">
        <v>0</v>
      </c>
      <c r="Z1424" s="133" t="str">
        <f>CONCATENATE(LEFT(AA1424,3),"0")</f>
        <v>1580</v>
      </c>
      <c r="AA1424" s="35">
        <v>1589</v>
      </c>
      <c r="AB1424" s="35">
        <v>1628</v>
      </c>
      <c r="AC1424" s="35" t="s">
        <v>63</v>
      </c>
      <c r="AD1424" s="35"/>
      <c r="AE1424" s="35"/>
      <c r="AF1424" s="35"/>
      <c r="AG1424" s="35"/>
      <c r="AH1424" s="35"/>
      <c r="AI1424" s="35"/>
      <c r="AJ1424" s="35"/>
      <c r="AK1424" s="35"/>
      <c r="AL1424" s="35"/>
      <c r="AM1424" s="35"/>
      <c r="AN1424" s="252" t="str">
        <f>AC1424</f>
        <v>Antwerp</v>
      </c>
      <c r="AO1424" s="38"/>
      <c r="AP1424" s="39"/>
      <c r="AQ1424" s="39"/>
      <c r="AR1424" s="39"/>
      <c r="AS1424" s="49"/>
      <c r="AT1424" s="253"/>
      <c r="AU1424" s="253"/>
      <c r="AV1424" s="26"/>
      <c r="AW1424" s="26"/>
      <c r="AX1424" s="253"/>
      <c r="AY1424" s="26">
        <v>1</v>
      </c>
      <c r="AZ1424" s="197">
        <f>IF(AND(K1424&lt;=1570,L1424&gt;=1540),1,0)</f>
        <v>0</v>
      </c>
      <c r="BA1424" s="197">
        <f>IF(AND(K1424&lt;=1608,L1424&gt;=1571),1,0)</f>
        <v>1</v>
      </c>
      <c r="BB1424" s="197">
        <f>IF(AND(K1424&lt;=1621,L1424&gt;=1609),1,0)</f>
        <v>0</v>
      </c>
      <c r="BC1424" s="197">
        <f>IF(AND(K1424&lt;=1648,L1424&gt;=1622),1,0)</f>
        <v>0</v>
      </c>
      <c r="BD1424" s="197">
        <f>IF(AND(K1424&lt;=1680,L1424&gt;=1649),1,0)</f>
        <v>0</v>
      </c>
      <c r="BE1424" s="189">
        <v>0</v>
      </c>
      <c r="BF1424" s="189">
        <v>1</v>
      </c>
      <c r="BG1424" s="189">
        <v>0</v>
      </c>
      <c r="BH1424" s="189">
        <v>0</v>
      </c>
      <c r="BI1424" s="189">
        <v>0</v>
      </c>
      <c r="BJ1424" s="209" t="str">
        <f t="shared" ref="BJ1424:BJ1455" si="55">IF(AND(AZ1424=1,BE1424=0),"Stayer",IF(AND(AZ1424=1,BE1424=1),"Leaver","Notactive"))</f>
        <v>Notactive</v>
      </c>
      <c r="BK1424" s="209" t="str">
        <f t="shared" ref="BK1424:BK1455" si="56">IF(AND(BA1424=1,BF1424=0),"Stayer",IF(AND(BA1424=1,BF1424=1),"Leaver","Notactive"))</f>
        <v>Leaver</v>
      </c>
      <c r="BL1424" s="209" t="str">
        <f t="shared" ref="BL1424:BL1455" si="57">IF(AND(BB1424=1,BG1424=0),"Stayer",IF(AND(BB1424=1,BG1424=1),"Leaver","Notactive"))</f>
        <v>Notactive</v>
      </c>
      <c r="BM1424" s="209" t="str">
        <f t="shared" ref="BM1424:BM1455" si="58">IF(AND(BC1424=1,BH1424=0),"Stayer",IF(AND(BC1424=1,BH1424=1),"Leaver","Notactive"))</f>
        <v>Notactive</v>
      </c>
      <c r="BN1424" s="209" t="str">
        <f t="shared" ref="BN1424:BN1455" si="59">IF(AND(BD1424=1,BI1424=0),"Stayer",IF(AND(BD1424=1,BI1424=1),"Leaver","Notactive"))</f>
        <v>Notactive</v>
      </c>
    </row>
    <row r="1425" spans="1:66" customFormat="1" ht="15">
      <c r="A1425" s="99" t="s">
        <v>1536</v>
      </c>
      <c r="B1425" s="111" t="s">
        <v>2498</v>
      </c>
      <c r="C1425" s="243" t="s">
        <v>1537</v>
      </c>
      <c r="D1425" s="243" t="s">
        <v>4162</v>
      </c>
      <c r="E1425" s="247">
        <v>1</v>
      </c>
      <c r="F1425" s="25" t="s">
        <v>344</v>
      </c>
      <c r="G1425" s="26"/>
      <c r="H1425" s="27"/>
      <c r="I1425" s="27"/>
      <c r="J1425" s="29">
        <v>1</v>
      </c>
      <c r="K1425" s="30">
        <v>1616</v>
      </c>
      <c r="L1425" s="30">
        <v>1622</v>
      </c>
      <c r="M1425" s="240" t="str">
        <f>CONCATENATE(LEFT(K1425,3),"0")</f>
        <v>1610</v>
      </c>
      <c r="N1425" s="240" t="str">
        <f>CONCATENATE(LEFT(L1425,3),"0")</f>
        <v>1620</v>
      </c>
      <c r="O1425" s="30">
        <f>L1425-K1425+1</f>
        <v>7</v>
      </c>
      <c r="P1425" s="27">
        <v>1</v>
      </c>
      <c r="Q1425" s="27">
        <v>0</v>
      </c>
      <c r="R1425" s="28"/>
      <c r="S1425" s="28"/>
      <c r="T1425" s="35" t="s">
        <v>103</v>
      </c>
      <c r="U1425" s="104">
        <v>51.0167</v>
      </c>
      <c r="V1425" s="124">
        <v>4.4667000000000003</v>
      </c>
      <c r="W1425" s="32">
        <v>0</v>
      </c>
      <c r="X1425" s="33">
        <v>0</v>
      </c>
      <c r="Y1425" s="127">
        <v>0</v>
      </c>
      <c r="Z1425" s="133"/>
      <c r="AA1425" s="35"/>
      <c r="AB1425" s="35"/>
      <c r="AC1425" s="35"/>
      <c r="AD1425" s="35"/>
      <c r="AE1425" s="35"/>
      <c r="AF1425" s="35"/>
      <c r="AG1425" s="35"/>
      <c r="AH1425" s="35"/>
      <c r="AI1425" s="35"/>
      <c r="AJ1425" s="35"/>
      <c r="AK1425" s="35"/>
      <c r="AL1425" s="35"/>
      <c r="AM1425" s="35"/>
      <c r="AN1425" s="127"/>
      <c r="AO1425" s="38"/>
      <c r="AP1425" s="39"/>
      <c r="AQ1425" s="39"/>
      <c r="AR1425" s="39"/>
      <c r="AS1425" s="49"/>
      <c r="AT1425" s="253"/>
      <c r="AU1425" s="253"/>
      <c r="AV1425" s="26"/>
      <c r="AW1425" s="26"/>
      <c r="AX1425" s="253" t="s">
        <v>40</v>
      </c>
      <c r="AY1425" s="26">
        <v>1</v>
      </c>
      <c r="AZ1425" s="197">
        <f>IF(AND(K1425&lt;=1570,L1425&gt;=1540),1,0)</f>
        <v>0</v>
      </c>
      <c r="BA1425" s="197">
        <f>IF(AND(K1425&lt;=1608,L1425&gt;=1571),1,0)</f>
        <v>0</v>
      </c>
      <c r="BB1425" s="197">
        <f>IF(AND(K1425&lt;=1621,L1425&gt;=1609),1,0)</f>
        <v>1</v>
      </c>
      <c r="BC1425" s="197">
        <f>IF(AND(K1425&lt;=1648,L1425&gt;=1622),1,0)</f>
        <v>1</v>
      </c>
      <c r="BD1425" s="197">
        <f>IF(AND(K1425&lt;=1680,L1425&gt;=1649),1,0)</f>
        <v>0</v>
      </c>
      <c r="BE1425" s="189">
        <v>0</v>
      </c>
      <c r="BF1425" s="189">
        <v>0</v>
      </c>
      <c r="BG1425" s="189">
        <v>0</v>
      </c>
      <c r="BH1425" s="189">
        <v>0</v>
      </c>
      <c r="BI1425" s="189">
        <v>0</v>
      </c>
      <c r="BJ1425" s="209" t="str">
        <f t="shared" si="55"/>
        <v>Notactive</v>
      </c>
      <c r="BK1425" s="209" t="str">
        <f t="shared" si="56"/>
        <v>Notactive</v>
      </c>
      <c r="BL1425" s="209" t="str">
        <f t="shared" si="57"/>
        <v>Stayer</v>
      </c>
      <c r="BM1425" s="209" t="str">
        <f t="shared" si="58"/>
        <v>Stayer</v>
      </c>
      <c r="BN1425" s="209" t="str">
        <f t="shared" si="59"/>
        <v>Notactive</v>
      </c>
    </row>
    <row r="1426" spans="1:66" customFormat="1" ht="15">
      <c r="A1426" s="99" t="s">
        <v>1538</v>
      </c>
      <c r="B1426" s="111" t="s">
        <v>2498</v>
      </c>
      <c r="C1426" s="243" t="s">
        <v>1539</v>
      </c>
      <c r="D1426" s="243" t="s">
        <v>4162</v>
      </c>
      <c r="E1426" s="247">
        <v>3</v>
      </c>
      <c r="F1426" s="25" t="s">
        <v>43</v>
      </c>
      <c r="G1426" s="25"/>
      <c r="H1426" s="27">
        <v>1</v>
      </c>
      <c r="I1426" s="27"/>
      <c r="J1426" s="29">
        <v>1</v>
      </c>
      <c r="K1426" s="30">
        <v>1652</v>
      </c>
      <c r="L1426" s="27">
        <v>1684</v>
      </c>
      <c r="M1426" s="240" t="str">
        <f>CONCATENATE(LEFT(K1426,3),"0")</f>
        <v>1650</v>
      </c>
      <c r="N1426" s="240" t="str">
        <f>CONCATENATE(LEFT(L1426,3),"0")</f>
        <v>1680</v>
      </c>
      <c r="O1426" s="30">
        <f>L1426-K1426+1</f>
        <v>33</v>
      </c>
      <c r="P1426" s="27">
        <v>0</v>
      </c>
      <c r="Q1426" s="27">
        <v>0</v>
      </c>
      <c r="R1426" s="28">
        <v>1622</v>
      </c>
      <c r="S1426" s="28">
        <v>1684</v>
      </c>
      <c r="T1426" s="35" t="s">
        <v>103</v>
      </c>
      <c r="U1426" s="104">
        <v>51.0167</v>
      </c>
      <c r="V1426" s="124">
        <v>4.4667000000000003</v>
      </c>
      <c r="W1426" s="32">
        <v>0</v>
      </c>
      <c r="X1426" s="33">
        <v>0</v>
      </c>
      <c r="Y1426" s="127">
        <v>0</v>
      </c>
      <c r="Z1426" s="133"/>
      <c r="AA1426" s="35"/>
      <c r="AB1426" s="35"/>
      <c r="AC1426" s="35"/>
      <c r="AD1426" s="35"/>
      <c r="AE1426" s="35"/>
      <c r="AF1426" s="35"/>
      <c r="AG1426" s="35"/>
      <c r="AH1426" s="35"/>
      <c r="AI1426" s="35"/>
      <c r="AJ1426" s="35"/>
      <c r="AK1426" s="35"/>
      <c r="AL1426" s="35"/>
      <c r="AM1426" s="35"/>
      <c r="AN1426" s="127"/>
      <c r="AO1426" s="38">
        <v>1</v>
      </c>
      <c r="AP1426" s="39" t="s">
        <v>110</v>
      </c>
      <c r="AQ1426" s="39"/>
      <c r="AR1426" s="39"/>
      <c r="AS1426" s="49"/>
      <c r="AT1426" s="253"/>
      <c r="AU1426" s="253"/>
      <c r="AV1426" s="26"/>
      <c r="AW1426" s="26"/>
      <c r="AX1426" s="253" t="s">
        <v>40</v>
      </c>
      <c r="AY1426" s="26">
        <v>1</v>
      </c>
      <c r="AZ1426" s="197">
        <f>IF(AND(K1426&lt;=1570,L1426&gt;=1540),1,0)</f>
        <v>0</v>
      </c>
      <c r="BA1426" s="197">
        <f>IF(AND(K1426&lt;=1608,L1426&gt;=1571),1,0)</f>
        <v>0</v>
      </c>
      <c r="BB1426" s="197">
        <f>IF(AND(K1426&lt;=1621,L1426&gt;=1609),1,0)</f>
        <v>0</v>
      </c>
      <c r="BC1426" s="197">
        <f>IF(AND(K1426&lt;=1648,L1426&gt;=1622),1,0)</f>
        <v>0</v>
      </c>
      <c r="BD1426" s="197">
        <f>IF(AND(K1426&lt;=1680,L1426&gt;=1649),1,0)</f>
        <v>1</v>
      </c>
      <c r="BE1426" s="189">
        <v>0</v>
      </c>
      <c r="BF1426" s="189">
        <v>0</v>
      </c>
      <c r="BG1426" s="189">
        <v>0</v>
      </c>
      <c r="BH1426" s="189">
        <v>0</v>
      </c>
      <c r="BI1426" s="189">
        <v>0</v>
      </c>
      <c r="BJ1426" s="209" t="str">
        <f t="shared" si="55"/>
        <v>Notactive</v>
      </c>
      <c r="BK1426" s="209" t="str">
        <f t="shared" si="56"/>
        <v>Notactive</v>
      </c>
      <c r="BL1426" s="209" t="str">
        <f t="shared" si="57"/>
        <v>Notactive</v>
      </c>
      <c r="BM1426" s="209" t="str">
        <f t="shared" si="58"/>
        <v>Notactive</v>
      </c>
      <c r="BN1426" s="209" t="str">
        <f t="shared" si="59"/>
        <v>Stayer</v>
      </c>
    </row>
    <row r="1427" spans="1:66" customFormat="1" ht="15">
      <c r="A1427" s="99" t="s">
        <v>1540</v>
      </c>
      <c r="B1427" s="111" t="s">
        <v>2498</v>
      </c>
      <c r="C1427" s="243" t="s">
        <v>1541</v>
      </c>
      <c r="D1427" s="243" t="s">
        <v>4162</v>
      </c>
      <c r="E1427" s="247">
        <v>1</v>
      </c>
      <c r="F1427" s="25" t="s">
        <v>43</v>
      </c>
      <c r="G1427" s="26"/>
      <c r="H1427" s="27">
        <v>1</v>
      </c>
      <c r="I1427" s="27"/>
      <c r="J1427" s="29">
        <v>1</v>
      </c>
      <c r="K1427" s="30">
        <v>1672</v>
      </c>
      <c r="L1427" s="30">
        <v>1678</v>
      </c>
      <c r="M1427" s="240" t="str">
        <f>CONCATENATE(LEFT(K1427,3),"0")</f>
        <v>1670</v>
      </c>
      <c r="N1427" s="240" t="str">
        <f>CONCATENATE(LEFT(L1427,3),"0")</f>
        <v>1670</v>
      </c>
      <c r="O1427" s="30">
        <f>L1427-K1427+1</f>
        <v>7</v>
      </c>
      <c r="P1427" s="27">
        <v>0</v>
      </c>
      <c r="Q1427" s="27">
        <v>0</v>
      </c>
      <c r="R1427" s="28"/>
      <c r="S1427" s="28"/>
      <c r="T1427" s="35" t="s">
        <v>103</v>
      </c>
      <c r="U1427" s="104">
        <v>51.0167</v>
      </c>
      <c r="V1427" s="124">
        <v>4.4667000000000003</v>
      </c>
      <c r="W1427" s="32">
        <v>0</v>
      </c>
      <c r="X1427" s="33">
        <v>0</v>
      </c>
      <c r="Y1427" s="127">
        <v>0</v>
      </c>
      <c r="Z1427" s="133"/>
      <c r="AA1427" s="35"/>
      <c r="AB1427" s="35"/>
      <c r="AC1427" s="35"/>
      <c r="AD1427" s="35"/>
      <c r="AE1427" s="35"/>
      <c r="AF1427" s="35"/>
      <c r="AG1427" s="35"/>
      <c r="AH1427" s="35"/>
      <c r="AI1427" s="35"/>
      <c r="AJ1427" s="35"/>
      <c r="AK1427" s="35"/>
      <c r="AL1427" s="35"/>
      <c r="AM1427" s="35"/>
      <c r="AN1427" s="127"/>
      <c r="AO1427" s="38">
        <v>1</v>
      </c>
      <c r="AP1427" s="39" t="s">
        <v>110</v>
      </c>
      <c r="AQ1427" s="39"/>
      <c r="AR1427" s="39"/>
      <c r="AS1427" s="49"/>
      <c r="AT1427" s="253"/>
      <c r="AU1427" s="253"/>
      <c r="AV1427" s="26"/>
      <c r="AW1427" s="26"/>
      <c r="AX1427" s="253" t="s">
        <v>40</v>
      </c>
      <c r="AY1427" s="26">
        <v>1</v>
      </c>
      <c r="AZ1427" s="197">
        <f>IF(AND(K1427&lt;=1570,L1427&gt;=1540),1,0)</f>
        <v>0</v>
      </c>
      <c r="BA1427" s="197">
        <f>IF(AND(K1427&lt;=1608,L1427&gt;=1571),1,0)</f>
        <v>0</v>
      </c>
      <c r="BB1427" s="197">
        <f>IF(AND(K1427&lt;=1621,L1427&gt;=1609),1,0)</f>
        <v>0</v>
      </c>
      <c r="BC1427" s="197">
        <f>IF(AND(K1427&lt;=1648,L1427&gt;=1622),1,0)</f>
        <v>0</v>
      </c>
      <c r="BD1427" s="197">
        <f>IF(AND(K1427&lt;=1680,L1427&gt;=1649),1,0)</f>
        <v>1</v>
      </c>
      <c r="BE1427" s="189">
        <v>0</v>
      </c>
      <c r="BF1427" s="189">
        <v>0</v>
      </c>
      <c r="BG1427" s="189">
        <v>0</v>
      </c>
      <c r="BH1427" s="189">
        <v>0</v>
      </c>
      <c r="BI1427" s="189">
        <v>0</v>
      </c>
      <c r="BJ1427" s="209" t="str">
        <f t="shared" si="55"/>
        <v>Notactive</v>
      </c>
      <c r="BK1427" s="209" t="str">
        <f t="shared" si="56"/>
        <v>Notactive</v>
      </c>
      <c r="BL1427" s="209" t="str">
        <f t="shared" si="57"/>
        <v>Notactive</v>
      </c>
      <c r="BM1427" s="209" t="str">
        <f t="shared" si="58"/>
        <v>Notactive</v>
      </c>
      <c r="BN1427" s="209" t="str">
        <f t="shared" si="59"/>
        <v>Stayer</v>
      </c>
    </row>
    <row r="1428" spans="1:66" customFormat="1" ht="15">
      <c r="A1428" s="99" t="s">
        <v>1542</v>
      </c>
      <c r="B1428" s="111" t="s">
        <v>2498</v>
      </c>
      <c r="C1428" s="243" t="s">
        <v>1543</v>
      </c>
      <c r="D1428" s="243" t="s">
        <v>4162</v>
      </c>
      <c r="E1428" s="247">
        <v>1</v>
      </c>
      <c r="F1428" s="25" t="s">
        <v>43</v>
      </c>
      <c r="G1428" s="25"/>
      <c r="H1428" s="27">
        <v>1</v>
      </c>
      <c r="I1428" s="27"/>
      <c r="J1428" s="29">
        <v>1</v>
      </c>
      <c r="K1428" s="28">
        <v>1610</v>
      </c>
      <c r="L1428" s="27">
        <v>1663</v>
      </c>
      <c r="M1428" s="240" t="str">
        <f>CONCATENATE(LEFT(K1428,3),"0")</f>
        <v>1610</v>
      </c>
      <c r="N1428" s="240" t="str">
        <f>CONCATENATE(LEFT(L1428,3),"0")</f>
        <v>1660</v>
      </c>
      <c r="O1428" s="30">
        <f>L1428-K1428+1</f>
        <v>54</v>
      </c>
      <c r="P1428" s="27">
        <v>1</v>
      </c>
      <c r="Q1428" s="27">
        <v>0</v>
      </c>
      <c r="R1428" s="28">
        <v>1590</v>
      </c>
      <c r="S1428" s="28">
        <v>1663</v>
      </c>
      <c r="T1428" s="35" t="s">
        <v>103</v>
      </c>
      <c r="U1428" s="104">
        <v>51.0167</v>
      </c>
      <c r="V1428" s="124">
        <v>4.4667000000000003</v>
      </c>
      <c r="W1428" s="32">
        <v>0</v>
      </c>
      <c r="X1428" s="33">
        <v>0</v>
      </c>
      <c r="Y1428" s="127">
        <v>0</v>
      </c>
      <c r="Z1428" s="133"/>
      <c r="AA1428" s="35"/>
      <c r="AB1428" s="35"/>
      <c r="AC1428" s="35"/>
      <c r="AD1428" s="35"/>
      <c r="AE1428" s="35"/>
      <c r="AF1428" s="35"/>
      <c r="AG1428" s="35"/>
      <c r="AH1428" s="35"/>
      <c r="AI1428" s="35"/>
      <c r="AJ1428" s="35"/>
      <c r="AK1428" s="35"/>
      <c r="AL1428" s="35"/>
      <c r="AM1428" s="35"/>
      <c r="AN1428" s="127"/>
      <c r="AO1428" s="38"/>
      <c r="AP1428" s="39"/>
      <c r="AQ1428" s="39"/>
      <c r="AR1428" s="39"/>
      <c r="AS1428" s="49"/>
      <c r="AT1428" s="253"/>
      <c r="AU1428" s="253"/>
      <c r="AV1428" s="26"/>
      <c r="AW1428" s="26"/>
      <c r="AX1428" s="253" t="s">
        <v>40</v>
      </c>
      <c r="AY1428" s="26">
        <v>1</v>
      </c>
      <c r="AZ1428" s="197">
        <f>IF(AND(K1428&lt;=1570,L1428&gt;=1540),1,0)</f>
        <v>0</v>
      </c>
      <c r="BA1428" s="197">
        <f>IF(AND(K1428&lt;=1608,L1428&gt;=1571),1,0)</f>
        <v>0</v>
      </c>
      <c r="BB1428" s="197">
        <f>IF(AND(K1428&lt;=1621,L1428&gt;=1609),1,0)</f>
        <v>1</v>
      </c>
      <c r="BC1428" s="197">
        <f>IF(AND(K1428&lt;=1648,L1428&gt;=1622),1,0)</f>
        <v>1</v>
      </c>
      <c r="BD1428" s="197">
        <f>IF(AND(K1428&lt;=1680,L1428&gt;=1649),1,0)</f>
        <v>1</v>
      </c>
      <c r="BE1428" s="189">
        <v>0</v>
      </c>
      <c r="BF1428" s="189">
        <v>0</v>
      </c>
      <c r="BG1428" s="189">
        <v>0</v>
      </c>
      <c r="BH1428" s="189">
        <v>0</v>
      </c>
      <c r="BI1428" s="189">
        <v>0</v>
      </c>
      <c r="BJ1428" s="209" t="str">
        <f t="shared" si="55"/>
        <v>Notactive</v>
      </c>
      <c r="BK1428" s="209" t="str">
        <f t="shared" si="56"/>
        <v>Notactive</v>
      </c>
      <c r="BL1428" s="209" t="str">
        <f t="shared" si="57"/>
        <v>Stayer</v>
      </c>
      <c r="BM1428" s="209" t="str">
        <f t="shared" si="58"/>
        <v>Stayer</v>
      </c>
      <c r="BN1428" s="209" t="str">
        <f t="shared" si="59"/>
        <v>Stayer</v>
      </c>
    </row>
    <row r="1429" spans="1:66" customFormat="1" ht="15">
      <c r="A1429" s="99" t="s">
        <v>1544</v>
      </c>
      <c r="B1429" s="111" t="s">
        <v>2104</v>
      </c>
      <c r="C1429" s="243" t="s">
        <v>1545</v>
      </c>
      <c r="D1429" s="243" t="s">
        <v>4162</v>
      </c>
      <c r="E1429" s="247"/>
      <c r="F1429" s="25" t="s">
        <v>43</v>
      </c>
      <c r="G1429" s="25"/>
      <c r="H1429" s="27">
        <v>1</v>
      </c>
      <c r="I1429" s="27"/>
      <c r="J1429" s="29">
        <v>0</v>
      </c>
      <c r="K1429" s="28">
        <v>1569</v>
      </c>
      <c r="L1429" s="28">
        <v>1581</v>
      </c>
      <c r="M1429" s="240" t="str">
        <f>CONCATENATE(LEFT(K1429,3),"0")</f>
        <v>1560</v>
      </c>
      <c r="N1429" s="240" t="str">
        <f>CONCATENATE(LEFT(L1429,3),"0")</f>
        <v>1580</v>
      </c>
      <c r="O1429" s="30">
        <f>L1429-K1429+1</f>
        <v>13</v>
      </c>
      <c r="P1429" s="27">
        <v>0</v>
      </c>
      <c r="Q1429" s="27">
        <v>0</v>
      </c>
      <c r="R1429" s="28"/>
      <c r="S1429" s="28">
        <v>1624</v>
      </c>
      <c r="T1429" s="35" t="s">
        <v>103</v>
      </c>
      <c r="U1429" s="104">
        <v>51.0167</v>
      </c>
      <c r="V1429" s="124">
        <v>4.4667000000000003</v>
      </c>
      <c r="W1429" s="32">
        <v>1</v>
      </c>
      <c r="X1429" s="33">
        <v>1</v>
      </c>
      <c r="Y1429" s="127">
        <v>0</v>
      </c>
      <c r="Z1429" s="133" t="str">
        <f>CONCATENATE(LEFT(AA1429,3),"0")</f>
        <v>1580</v>
      </c>
      <c r="AA1429" s="35">
        <v>1581</v>
      </c>
      <c r="AB1429" s="35">
        <v>1605</v>
      </c>
      <c r="AC1429" s="35" t="s">
        <v>248</v>
      </c>
      <c r="AD1429" s="35">
        <v>1605</v>
      </c>
      <c r="AE1429" s="35">
        <v>1624</v>
      </c>
      <c r="AF1429" s="35" t="s">
        <v>69</v>
      </c>
      <c r="AG1429" s="35"/>
      <c r="AH1429" s="35"/>
      <c r="AI1429" s="35"/>
      <c r="AJ1429" s="35"/>
      <c r="AK1429" s="35"/>
      <c r="AL1429" s="35"/>
      <c r="AM1429" s="35"/>
      <c r="AN1429" s="252" t="str">
        <f>AF1429</f>
        <v>Delft</v>
      </c>
      <c r="AO1429" s="38"/>
      <c r="AP1429" s="39"/>
      <c r="AQ1429" s="39"/>
      <c r="AR1429" s="39"/>
      <c r="AS1429" s="49"/>
      <c r="AT1429" s="253"/>
      <c r="AU1429" s="253"/>
      <c r="AV1429" s="26"/>
      <c r="AW1429" s="26"/>
      <c r="AX1429" s="253"/>
      <c r="AY1429" s="26">
        <v>1</v>
      </c>
      <c r="AZ1429" s="197">
        <f>IF(AND(K1429&lt;=1570,L1429&gt;=1540),1,0)</f>
        <v>1</v>
      </c>
      <c r="BA1429" s="197">
        <f>IF(AND(K1429&lt;=1608,L1429&gt;=1571),1,0)</f>
        <v>1</v>
      </c>
      <c r="BB1429" s="197">
        <f>IF(AND(K1429&lt;=1621,L1429&gt;=1609),1,0)</f>
        <v>0</v>
      </c>
      <c r="BC1429" s="197">
        <f>IF(AND(K1429&lt;=1648,L1429&gt;=1622),1,0)</f>
        <v>0</v>
      </c>
      <c r="BD1429" s="197">
        <f>IF(AND(K1429&lt;=1680,L1429&gt;=1649),1,0)</f>
        <v>0</v>
      </c>
      <c r="BE1429" s="189">
        <v>0</v>
      </c>
      <c r="BF1429" s="189">
        <v>1</v>
      </c>
      <c r="BG1429" s="189">
        <v>0</v>
      </c>
      <c r="BH1429" s="189">
        <v>0</v>
      </c>
      <c r="BI1429" s="189">
        <v>0</v>
      </c>
      <c r="BJ1429" s="209" t="str">
        <f t="shared" si="55"/>
        <v>Stayer</v>
      </c>
      <c r="BK1429" s="209" t="str">
        <f t="shared" si="56"/>
        <v>Leaver</v>
      </c>
      <c r="BL1429" s="209" t="str">
        <f t="shared" si="57"/>
        <v>Notactive</v>
      </c>
      <c r="BM1429" s="209" t="str">
        <f t="shared" si="58"/>
        <v>Notactive</v>
      </c>
      <c r="BN1429" s="209" t="str">
        <f t="shared" si="59"/>
        <v>Notactive</v>
      </c>
    </row>
    <row r="1430" spans="1:66" customFormat="1" ht="15">
      <c r="A1430" s="99" t="s">
        <v>1546</v>
      </c>
      <c r="B1430" s="111" t="s">
        <v>2104</v>
      </c>
      <c r="C1430" s="243" t="s">
        <v>1547</v>
      </c>
      <c r="D1430" s="243" t="s">
        <v>4162</v>
      </c>
      <c r="E1430" s="247"/>
      <c r="F1430" s="25" t="s">
        <v>43</v>
      </c>
      <c r="G1430" s="26"/>
      <c r="H1430" s="27"/>
      <c r="I1430" s="27"/>
      <c r="J1430" s="29">
        <v>0</v>
      </c>
      <c r="K1430" s="28">
        <v>1685</v>
      </c>
      <c r="L1430" s="28">
        <v>1725</v>
      </c>
      <c r="M1430" s="240" t="str">
        <f>CONCATENATE(LEFT(K1430,3),"0")</f>
        <v>1680</v>
      </c>
      <c r="N1430" s="240" t="str">
        <f>CONCATENATE(LEFT(L1430,3),"0")</f>
        <v>1720</v>
      </c>
      <c r="O1430" s="30">
        <f>L1430-K1430+1</f>
        <v>41</v>
      </c>
      <c r="P1430" s="27">
        <v>0</v>
      </c>
      <c r="Q1430" s="27">
        <v>0</v>
      </c>
      <c r="R1430" s="28">
        <v>1665</v>
      </c>
      <c r="S1430" s="28">
        <v>1725</v>
      </c>
      <c r="T1430" s="35" t="s">
        <v>103</v>
      </c>
      <c r="U1430" s="104">
        <v>51.0167</v>
      </c>
      <c r="V1430" s="124">
        <v>4.4667000000000003</v>
      </c>
      <c r="W1430" s="32">
        <v>0</v>
      </c>
      <c r="X1430" s="33">
        <v>0</v>
      </c>
      <c r="Y1430" s="127">
        <v>0</v>
      </c>
      <c r="Z1430" s="133"/>
      <c r="AA1430" s="35"/>
      <c r="AB1430" s="35"/>
      <c r="AC1430" s="35"/>
      <c r="AD1430" s="35"/>
      <c r="AE1430" s="35"/>
      <c r="AF1430" s="35"/>
      <c r="AG1430" s="35"/>
      <c r="AH1430" s="35"/>
      <c r="AI1430" s="35"/>
      <c r="AJ1430" s="35"/>
      <c r="AK1430" s="35"/>
      <c r="AL1430" s="35"/>
      <c r="AM1430" s="35"/>
      <c r="AN1430" s="127"/>
      <c r="AO1430" s="38"/>
      <c r="AP1430" s="39"/>
      <c r="AQ1430" s="39"/>
      <c r="AR1430" s="39"/>
      <c r="AS1430" s="49"/>
      <c r="AT1430" s="253"/>
      <c r="AU1430" s="253"/>
      <c r="AV1430" s="26"/>
      <c r="AW1430" s="26"/>
      <c r="AX1430" s="253"/>
      <c r="AY1430" s="26">
        <v>1</v>
      </c>
      <c r="AZ1430" s="197">
        <f>IF(AND(K1430&lt;=1570,L1430&gt;=1540),1,0)</f>
        <v>0</v>
      </c>
      <c r="BA1430" s="197">
        <f>IF(AND(K1430&lt;=1608,L1430&gt;=1571),1,0)</f>
        <v>0</v>
      </c>
      <c r="BB1430" s="197">
        <f>IF(AND(K1430&lt;=1621,L1430&gt;=1609),1,0)</f>
        <v>0</v>
      </c>
      <c r="BC1430" s="197">
        <f>IF(AND(K1430&lt;=1648,L1430&gt;=1622),1,0)</f>
        <v>0</v>
      </c>
      <c r="BD1430" s="197">
        <f>IF(AND(K1430&lt;=1680,L1430&gt;=1649),1,0)</f>
        <v>0</v>
      </c>
      <c r="BE1430" s="189">
        <v>0</v>
      </c>
      <c r="BF1430" s="189">
        <v>0</v>
      </c>
      <c r="BG1430" s="189">
        <v>0</v>
      </c>
      <c r="BH1430" s="189">
        <v>0</v>
      </c>
      <c r="BI1430" s="189">
        <v>0</v>
      </c>
      <c r="BJ1430" s="209" t="str">
        <f t="shared" si="55"/>
        <v>Notactive</v>
      </c>
      <c r="BK1430" s="209" t="str">
        <f t="shared" si="56"/>
        <v>Notactive</v>
      </c>
      <c r="BL1430" s="209" t="str">
        <f t="shared" si="57"/>
        <v>Notactive</v>
      </c>
      <c r="BM1430" s="209" t="str">
        <f t="shared" si="58"/>
        <v>Notactive</v>
      </c>
      <c r="BN1430" s="209" t="str">
        <f t="shared" si="59"/>
        <v>Notactive</v>
      </c>
    </row>
    <row r="1431" spans="1:66" customFormat="1" ht="15">
      <c r="A1431" s="99" t="s">
        <v>1548</v>
      </c>
      <c r="B1431" s="111" t="s">
        <v>4140</v>
      </c>
      <c r="C1431" s="243" t="s">
        <v>1549</v>
      </c>
      <c r="D1431" s="243" t="s">
        <v>4162</v>
      </c>
      <c r="E1431" s="247">
        <v>1</v>
      </c>
      <c r="F1431" s="25" t="s">
        <v>74</v>
      </c>
      <c r="G1431" s="26"/>
      <c r="H1431" s="27"/>
      <c r="I1431" s="27"/>
      <c r="J1431" s="29">
        <v>1</v>
      </c>
      <c r="K1431" s="30">
        <v>1605</v>
      </c>
      <c r="L1431" s="30">
        <v>1611</v>
      </c>
      <c r="M1431" s="240" t="str">
        <f>CONCATENATE(LEFT(K1431,3),"0")</f>
        <v>1600</v>
      </c>
      <c r="N1431" s="240" t="str">
        <f>CONCATENATE(LEFT(L1431,3),"0")</f>
        <v>1610</v>
      </c>
      <c r="O1431" s="30">
        <f>L1431-K1431+1</f>
        <v>7</v>
      </c>
      <c r="P1431" s="27">
        <v>0</v>
      </c>
      <c r="Q1431" s="27">
        <v>0</v>
      </c>
      <c r="R1431" s="28"/>
      <c r="S1431" s="28"/>
      <c r="T1431" s="35" t="s">
        <v>103</v>
      </c>
      <c r="U1431" s="104">
        <v>51.0167</v>
      </c>
      <c r="V1431" s="124">
        <v>4.4667000000000003</v>
      </c>
      <c r="W1431" s="32">
        <v>0</v>
      </c>
      <c r="X1431" s="33">
        <v>0</v>
      </c>
      <c r="Y1431" s="127">
        <v>0</v>
      </c>
      <c r="Z1431" s="133"/>
      <c r="AA1431" s="35"/>
      <c r="AB1431" s="35"/>
      <c r="AC1431" s="35"/>
      <c r="AD1431" s="35"/>
      <c r="AE1431" s="35"/>
      <c r="AF1431" s="35"/>
      <c r="AG1431" s="35"/>
      <c r="AH1431" s="35"/>
      <c r="AI1431" s="35"/>
      <c r="AJ1431" s="35"/>
      <c r="AK1431" s="35"/>
      <c r="AL1431" s="35"/>
      <c r="AM1431" s="35"/>
      <c r="AN1431" s="127"/>
      <c r="AO1431" s="38"/>
      <c r="AP1431" s="39"/>
      <c r="AQ1431" s="39"/>
      <c r="AR1431" s="39"/>
      <c r="AS1431" s="49"/>
      <c r="AT1431" s="253"/>
      <c r="AU1431" s="253"/>
      <c r="AV1431" s="26"/>
      <c r="AW1431" s="26"/>
      <c r="AX1431" s="253" t="s">
        <v>40</v>
      </c>
      <c r="AY1431" s="26">
        <v>1</v>
      </c>
      <c r="AZ1431" s="197">
        <f>IF(AND(K1431&lt;=1570,L1431&gt;=1540),1,0)</f>
        <v>0</v>
      </c>
      <c r="BA1431" s="197">
        <f>IF(AND(K1431&lt;=1608,L1431&gt;=1571),1,0)</f>
        <v>1</v>
      </c>
      <c r="BB1431" s="197">
        <f>IF(AND(K1431&lt;=1621,L1431&gt;=1609),1,0)</f>
        <v>1</v>
      </c>
      <c r="BC1431" s="197">
        <f>IF(AND(K1431&lt;=1648,L1431&gt;=1622),1,0)</f>
        <v>0</v>
      </c>
      <c r="BD1431" s="197">
        <f>IF(AND(K1431&lt;=1680,L1431&gt;=1649),1,0)</f>
        <v>0</v>
      </c>
      <c r="BE1431" s="189">
        <v>0</v>
      </c>
      <c r="BF1431" s="189">
        <v>0</v>
      </c>
      <c r="BG1431" s="189">
        <v>0</v>
      </c>
      <c r="BH1431" s="189">
        <v>0</v>
      </c>
      <c r="BI1431" s="189">
        <v>0</v>
      </c>
      <c r="BJ1431" s="209" t="str">
        <f t="shared" si="55"/>
        <v>Notactive</v>
      </c>
      <c r="BK1431" s="209" t="str">
        <f t="shared" si="56"/>
        <v>Stayer</v>
      </c>
      <c r="BL1431" s="209" t="str">
        <f t="shared" si="57"/>
        <v>Stayer</v>
      </c>
      <c r="BM1431" s="209" t="str">
        <f t="shared" si="58"/>
        <v>Notactive</v>
      </c>
      <c r="BN1431" s="209" t="str">
        <f t="shared" si="59"/>
        <v>Notactive</v>
      </c>
    </row>
    <row r="1432" spans="1:66" customFormat="1" ht="15">
      <c r="A1432" s="99" t="s">
        <v>1550</v>
      </c>
      <c r="B1432" s="111" t="s">
        <v>4141</v>
      </c>
      <c r="C1432" s="243" t="s">
        <v>1551</v>
      </c>
      <c r="D1432" s="243" t="s">
        <v>4162</v>
      </c>
      <c r="E1432" s="247">
        <v>1</v>
      </c>
      <c r="F1432" s="25" t="s">
        <v>43</v>
      </c>
      <c r="G1432" s="26"/>
      <c r="H1432" s="27"/>
      <c r="I1432" s="27"/>
      <c r="J1432" s="29">
        <v>1</v>
      </c>
      <c r="K1432" s="30">
        <v>1600</v>
      </c>
      <c r="L1432" s="30">
        <v>1606</v>
      </c>
      <c r="M1432" s="240" t="str">
        <f>CONCATENATE(LEFT(K1432,3),"0")</f>
        <v>1600</v>
      </c>
      <c r="N1432" s="240" t="str">
        <f>CONCATENATE(LEFT(L1432,3),"0")</f>
        <v>1600</v>
      </c>
      <c r="O1432" s="30">
        <f>L1432-K1432+1</f>
        <v>7</v>
      </c>
      <c r="P1432" s="27">
        <v>0</v>
      </c>
      <c r="Q1432" s="27">
        <v>0</v>
      </c>
      <c r="R1432" s="28"/>
      <c r="S1432" s="28"/>
      <c r="T1432" s="35" t="s">
        <v>103</v>
      </c>
      <c r="U1432" s="104">
        <v>51.0167</v>
      </c>
      <c r="V1432" s="124">
        <v>4.4667000000000003</v>
      </c>
      <c r="W1432" s="32">
        <v>0</v>
      </c>
      <c r="X1432" s="33">
        <v>0</v>
      </c>
      <c r="Y1432" s="127">
        <v>0</v>
      </c>
      <c r="Z1432" s="133"/>
      <c r="AA1432" s="35"/>
      <c r="AB1432" s="35"/>
      <c r="AC1432" s="35"/>
      <c r="AD1432" s="35"/>
      <c r="AE1432" s="35"/>
      <c r="AF1432" s="35"/>
      <c r="AG1432" s="35"/>
      <c r="AH1432" s="35"/>
      <c r="AI1432" s="35"/>
      <c r="AJ1432" s="35"/>
      <c r="AK1432" s="35"/>
      <c r="AL1432" s="35"/>
      <c r="AM1432" s="35"/>
      <c r="AN1432" s="127"/>
      <c r="AO1432" s="38"/>
      <c r="AP1432" s="39"/>
      <c r="AQ1432" s="39"/>
      <c r="AR1432" s="39"/>
      <c r="AS1432" s="49"/>
      <c r="AT1432" s="253"/>
      <c r="AU1432" s="253"/>
      <c r="AV1432" s="26"/>
      <c r="AW1432" s="26"/>
      <c r="AX1432" s="253" t="s">
        <v>40</v>
      </c>
      <c r="AY1432" s="26">
        <v>1</v>
      </c>
      <c r="AZ1432" s="197">
        <f>IF(AND(K1432&lt;=1570,L1432&gt;=1540),1,0)</f>
        <v>0</v>
      </c>
      <c r="BA1432" s="197">
        <f>IF(AND(K1432&lt;=1608,L1432&gt;=1571),1,0)</f>
        <v>1</v>
      </c>
      <c r="BB1432" s="197">
        <f>IF(AND(K1432&lt;=1621,L1432&gt;=1609),1,0)</f>
        <v>0</v>
      </c>
      <c r="BC1432" s="197">
        <f>IF(AND(K1432&lt;=1648,L1432&gt;=1622),1,0)</f>
        <v>0</v>
      </c>
      <c r="BD1432" s="197">
        <f>IF(AND(K1432&lt;=1680,L1432&gt;=1649),1,0)</f>
        <v>0</v>
      </c>
      <c r="BE1432" s="189">
        <v>0</v>
      </c>
      <c r="BF1432" s="189">
        <v>0</v>
      </c>
      <c r="BG1432" s="189">
        <v>0</v>
      </c>
      <c r="BH1432" s="189">
        <v>0</v>
      </c>
      <c r="BI1432" s="189">
        <v>0</v>
      </c>
      <c r="BJ1432" s="209" t="str">
        <f t="shared" si="55"/>
        <v>Notactive</v>
      </c>
      <c r="BK1432" s="209" t="str">
        <f t="shared" si="56"/>
        <v>Stayer</v>
      </c>
      <c r="BL1432" s="209" t="str">
        <f t="shared" si="57"/>
        <v>Notactive</v>
      </c>
      <c r="BM1432" s="209" t="str">
        <f t="shared" si="58"/>
        <v>Notactive</v>
      </c>
      <c r="BN1432" s="209" t="str">
        <f t="shared" si="59"/>
        <v>Notactive</v>
      </c>
    </row>
    <row r="1433" spans="1:66" customFormat="1" ht="15">
      <c r="A1433" s="99" t="s">
        <v>1552</v>
      </c>
      <c r="B1433" s="111" t="s">
        <v>2463</v>
      </c>
      <c r="C1433" s="243" t="s">
        <v>1553</v>
      </c>
      <c r="D1433" s="243" t="s">
        <v>4162</v>
      </c>
      <c r="E1433" s="247"/>
      <c r="F1433" s="25" t="s">
        <v>43</v>
      </c>
      <c r="G1433" s="26"/>
      <c r="H1433" s="27"/>
      <c r="I1433" s="27"/>
      <c r="J1433" s="29">
        <v>0</v>
      </c>
      <c r="K1433" s="28">
        <v>1622</v>
      </c>
      <c r="L1433" s="28">
        <v>1652</v>
      </c>
      <c r="M1433" s="240" t="str">
        <f>CONCATENATE(LEFT(K1433,3),"0")</f>
        <v>1620</v>
      </c>
      <c r="N1433" s="240" t="str">
        <f>CONCATENATE(LEFT(L1433,3),"0")</f>
        <v>1650</v>
      </c>
      <c r="O1433" s="30">
        <f>L1433-K1433+1</f>
        <v>31</v>
      </c>
      <c r="P1433" s="27">
        <v>0</v>
      </c>
      <c r="Q1433" s="27">
        <v>0</v>
      </c>
      <c r="R1433" s="28"/>
      <c r="S1433" s="28"/>
      <c r="T1433" s="35" t="s">
        <v>103</v>
      </c>
      <c r="U1433" s="104">
        <v>51.0167</v>
      </c>
      <c r="V1433" s="124">
        <v>4.4667000000000003</v>
      </c>
      <c r="W1433" s="32">
        <v>0</v>
      </c>
      <c r="X1433" s="33">
        <v>0</v>
      </c>
      <c r="Y1433" s="127">
        <v>0</v>
      </c>
      <c r="Z1433" s="133"/>
      <c r="AA1433" s="35"/>
      <c r="AB1433" s="35"/>
      <c r="AC1433" s="35"/>
      <c r="AD1433" s="35"/>
      <c r="AE1433" s="35"/>
      <c r="AF1433" s="35"/>
      <c r="AG1433" s="35"/>
      <c r="AH1433" s="35"/>
      <c r="AI1433" s="35"/>
      <c r="AJ1433" s="35"/>
      <c r="AK1433" s="35"/>
      <c r="AL1433" s="35"/>
      <c r="AM1433" s="35"/>
      <c r="AN1433" s="127"/>
      <c r="AO1433" s="38"/>
      <c r="AP1433" s="39"/>
      <c r="AQ1433" s="39"/>
      <c r="AR1433" s="39"/>
      <c r="AS1433" s="49"/>
      <c r="AT1433" s="253"/>
      <c r="AU1433" s="253"/>
      <c r="AV1433" s="26"/>
      <c r="AW1433" s="26"/>
      <c r="AX1433" s="253"/>
      <c r="AY1433" s="26">
        <v>1</v>
      </c>
      <c r="AZ1433" s="197">
        <f>IF(AND(K1433&lt;=1570,L1433&gt;=1540),1,0)</f>
        <v>0</v>
      </c>
      <c r="BA1433" s="197">
        <f>IF(AND(K1433&lt;=1608,L1433&gt;=1571),1,0)</f>
        <v>0</v>
      </c>
      <c r="BB1433" s="197">
        <f>IF(AND(K1433&lt;=1621,L1433&gt;=1609),1,0)</f>
        <v>0</v>
      </c>
      <c r="BC1433" s="197">
        <f>IF(AND(K1433&lt;=1648,L1433&gt;=1622),1,0)</f>
        <v>1</v>
      </c>
      <c r="BD1433" s="197">
        <f>IF(AND(K1433&lt;=1680,L1433&gt;=1649),1,0)</f>
        <v>1</v>
      </c>
      <c r="BE1433" s="189">
        <v>0</v>
      </c>
      <c r="BF1433" s="189">
        <v>0</v>
      </c>
      <c r="BG1433" s="189">
        <v>0</v>
      </c>
      <c r="BH1433" s="189">
        <v>0</v>
      </c>
      <c r="BI1433" s="189">
        <v>0</v>
      </c>
      <c r="BJ1433" s="209" t="str">
        <f t="shared" si="55"/>
        <v>Notactive</v>
      </c>
      <c r="BK1433" s="209" t="str">
        <f t="shared" si="56"/>
        <v>Notactive</v>
      </c>
      <c r="BL1433" s="209" t="str">
        <f t="shared" si="57"/>
        <v>Notactive</v>
      </c>
      <c r="BM1433" s="209" t="str">
        <f t="shared" si="58"/>
        <v>Stayer</v>
      </c>
      <c r="BN1433" s="209" t="str">
        <f t="shared" si="59"/>
        <v>Stayer</v>
      </c>
    </row>
    <row r="1434" spans="1:66" customFormat="1" ht="15">
      <c r="A1434" s="99" t="s">
        <v>1554</v>
      </c>
      <c r="B1434" s="111" t="s">
        <v>2043</v>
      </c>
      <c r="C1434" s="243" t="s">
        <v>1555</v>
      </c>
      <c r="D1434" s="243" t="s">
        <v>4162</v>
      </c>
      <c r="E1434" s="247">
        <v>1</v>
      </c>
      <c r="F1434" s="25" t="s">
        <v>43</v>
      </c>
      <c r="G1434" s="26"/>
      <c r="H1434" s="27"/>
      <c r="I1434" s="27"/>
      <c r="J1434" s="29">
        <v>1</v>
      </c>
      <c r="K1434" s="30">
        <v>1605</v>
      </c>
      <c r="L1434" s="84">
        <v>1619</v>
      </c>
      <c r="M1434" s="240" t="str">
        <f>CONCATENATE(LEFT(K1434,3),"0")</f>
        <v>1600</v>
      </c>
      <c r="N1434" s="240" t="str">
        <f>CONCATENATE(LEFT(L1434,3),"0")</f>
        <v>1610</v>
      </c>
      <c r="O1434" s="30">
        <f>L1434-K1434+1</f>
        <v>15</v>
      </c>
      <c r="P1434" s="27">
        <v>1</v>
      </c>
      <c r="Q1434" s="27">
        <v>1</v>
      </c>
      <c r="R1434" s="28"/>
      <c r="S1434" s="28"/>
      <c r="T1434" s="35" t="s">
        <v>103</v>
      </c>
      <c r="U1434" s="104">
        <v>51.0167</v>
      </c>
      <c r="V1434" s="124">
        <v>4.4667000000000003</v>
      </c>
      <c r="W1434" s="32">
        <v>0</v>
      </c>
      <c r="X1434" s="33">
        <v>0</v>
      </c>
      <c r="Y1434" s="127">
        <v>0</v>
      </c>
      <c r="Z1434" s="133"/>
      <c r="AA1434" s="35"/>
      <c r="AB1434" s="35"/>
      <c r="AC1434" s="35"/>
      <c r="AD1434" s="35"/>
      <c r="AE1434" s="35"/>
      <c r="AF1434" s="35"/>
      <c r="AG1434" s="35"/>
      <c r="AH1434" s="35"/>
      <c r="AI1434" s="35"/>
      <c r="AJ1434" s="35"/>
      <c r="AK1434" s="35"/>
      <c r="AL1434" s="35"/>
      <c r="AM1434" s="35"/>
      <c r="AN1434" s="127"/>
      <c r="AO1434" s="38"/>
      <c r="AP1434" s="39"/>
      <c r="AQ1434" s="39"/>
      <c r="AR1434" s="39"/>
      <c r="AS1434" s="49"/>
      <c r="AT1434" s="253"/>
      <c r="AU1434" s="253"/>
      <c r="AV1434" s="26"/>
      <c r="AW1434" s="26"/>
      <c r="AX1434" s="253" t="s">
        <v>1556</v>
      </c>
      <c r="AY1434" s="26">
        <v>1</v>
      </c>
      <c r="AZ1434" s="197">
        <f>IF(AND(K1434&lt;=1570,L1434&gt;=1540),1,0)</f>
        <v>0</v>
      </c>
      <c r="BA1434" s="197">
        <f>IF(AND(K1434&lt;=1608,L1434&gt;=1571),1,0)</f>
        <v>1</v>
      </c>
      <c r="BB1434" s="197">
        <f>IF(AND(K1434&lt;=1621,L1434&gt;=1609),1,0)</f>
        <v>1</v>
      </c>
      <c r="BC1434" s="197">
        <f>IF(AND(K1434&lt;=1648,L1434&gt;=1622),1,0)</f>
        <v>0</v>
      </c>
      <c r="BD1434" s="197">
        <f>IF(AND(K1434&lt;=1680,L1434&gt;=1649),1,0)</f>
        <v>0</v>
      </c>
      <c r="BE1434" s="189">
        <v>0</v>
      </c>
      <c r="BF1434" s="189">
        <v>0</v>
      </c>
      <c r="BG1434" s="189">
        <v>0</v>
      </c>
      <c r="BH1434" s="189">
        <v>0</v>
      </c>
      <c r="BI1434" s="189">
        <v>0</v>
      </c>
      <c r="BJ1434" s="209" t="str">
        <f t="shared" si="55"/>
        <v>Notactive</v>
      </c>
      <c r="BK1434" s="209" t="str">
        <f t="shared" si="56"/>
        <v>Stayer</v>
      </c>
      <c r="BL1434" s="209" t="str">
        <f t="shared" si="57"/>
        <v>Stayer</v>
      </c>
      <c r="BM1434" s="209" t="str">
        <f t="shared" si="58"/>
        <v>Notactive</v>
      </c>
      <c r="BN1434" s="209" t="str">
        <f t="shared" si="59"/>
        <v>Notactive</v>
      </c>
    </row>
    <row r="1435" spans="1:66" customFormat="1" ht="15">
      <c r="A1435" s="99" t="s">
        <v>1557</v>
      </c>
      <c r="B1435" s="111" t="s">
        <v>2043</v>
      </c>
      <c r="C1435" s="243" t="s">
        <v>1558</v>
      </c>
      <c r="D1435" s="243" t="s">
        <v>4162</v>
      </c>
      <c r="E1435" s="247"/>
      <c r="F1435" s="25" t="s">
        <v>43</v>
      </c>
      <c r="G1435" s="71"/>
      <c r="H1435" s="27">
        <v>1</v>
      </c>
      <c r="I1435" s="27"/>
      <c r="J1435" s="29">
        <v>0</v>
      </c>
      <c r="K1435" s="190">
        <f>R1435+18</f>
        <v>1624</v>
      </c>
      <c r="L1435" s="196">
        <f>K1435+18</f>
        <v>1642</v>
      </c>
      <c r="M1435" s="240" t="str">
        <f>CONCATENATE(LEFT(K1435,3),"0")</f>
        <v>1620</v>
      </c>
      <c r="N1435" s="240" t="str">
        <f>CONCATENATE(LEFT(L1435,3),"0")</f>
        <v>1640</v>
      </c>
      <c r="O1435" s="30"/>
      <c r="P1435" s="27">
        <v>0</v>
      </c>
      <c r="Q1435" s="27">
        <v>0</v>
      </c>
      <c r="R1435" s="28">
        <v>1606</v>
      </c>
      <c r="S1435" s="28"/>
      <c r="T1435" s="35" t="s">
        <v>103</v>
      </c>
      <c r="U1435" s="104">
        <v>51.0167</v>
      </c>
      <c r="V1435" s="124">
        <v>4.4667000000000003</v>
      </c>
      <c r="W1435" s="32">
        <v>0</v>
      </c>
      <c r="X1435" s="33">
        <v>0</v>
      </c>
      <c r="Y1435" s="127">
        <v>0</v>
      </c>
      <c r="Z1435" s="133"/>
      <c r="AA1435" s="35"/>
      <c r="AB1435" s="35"/>
      <c r="AC1435" s="35"/>
      <c r="AD1435" s="35"/>
      <c r="AE1435" s="35"/>
      <c r="AF1435" s="35"/>
      <c r="AG1435" s="35"/>
      <c r="AH1435" s="35"/>
      <c r="AI1435" s="35"/>
      <c r="AJ1435" s="35"/>
      <c r="AK1435" s="35"/>
      <c r="AL1435" s="35"/>
      <c r="AM1435" s="35"/>
      <c r="AN1435" s="127"/>
      <c r="AO1435" s="38">
        <v>1</v>
      </c>
      <c r="AP1435" s="49" t="s">
        <v>94</v>
      </c>
      <c r="AQ1435" s="49" t="s">
        <v>110</v>
      </c>
      <c r="AR1435" s="49"/>
      <c r="AS1435" s="49"/>
      <c r="AT1435" s="254"/>
      <c r="AU1435" s="254"/>
      <c r="AV1435" s="71"/>
      <c r="AW1435" s="71"/>
      <c r="AX1435" s="253" t="s">
        <v>266</v>
      </c>
      <c r="AY1435" s="26">
        <v>1</v>
      </c>
      <c r="AZ1435" s="197">
        <f>IF(AND(K1435&lt;=1570,L1435&gt;=1540),1,0)</f>
        <v>0</v>
      </c>
      <c r="BA1435" s="197">
        <f>IF(AND(K1435&lt;=1608,L1435&gt;=1571),1,0)</f>
        <v>0</v>
      </c>
      <c r="BB1435" s="197">
        <f>IF(AND(K1435&lt;=1621,L1435&gt;=1609),1,0)</f>
        <v>0</v>
      </c>
      <c r="BC1435" s="197">
        <f>IF(AND(K1435&lt;=1648,L1435&gt;=1622),1,0)</f>
        <v>1</v>
      </c>
      <c r="BD1435" s="197">
        <f>IF(AND(K1435&lt;=1680,L1435&gt;=1649),1,0)</f>
        <v>0</v>
      </c>
      <c r="BE1435" s="189">
        <v>0</v>
      </c>
      <c r="BF1435" s="189">
        <v>0</v>
      </c>
      <c r="BG1435" s="189">
        <v>0</v>
      </c>
      <c r="BH1435" s="189">
        <v>0</v>
      </c>
      <c r="BI1435" s="189">
        <v>0</v>
      </c>
      <c r="BJ1435" s="209" t="str">
        <f t="shared" si="55"/>
        <v>Notactive</v>
      </c>
      <c r="BK1435" s="209" t="str">
        <f t="shared" si="56"/>
        <v>Notactive</v>
      </c>
      <c r="BL1435" s="209" t="str">
        <f t="shared" si="57"/>
        <v>Notactive</v>
      </c>
      <c r="BM1435" s="209" t="str">
        <f t="shared" si="58"/>
        <v>Stayer</v>
      </c>
      <c r="BN1435" s="209" t="str">
        <f t="shared" si="59"/>
        <v>Notactive</v>
      </c>
    </row>
    <row r="1436" spans="1:66" customFormat="1" ht="15">
      <c r="A1436" s="99" t="s">
        <v>1559</v>
      </c>
      <c r="B1436" s="111" t="s">
        <v>2043</v>
      </c>
      <c r="C1436" s="243" t="s">
        <v>1560</v>
      </c>
      <c r="D1436" s="243" t="s">
        <v>4162</v>
      </c>
      <c r="E1436" s="247">
        <v>4</v>
      </c>
      <c r="F1436" s="25" t="s">
        <v>43</v>
      </c>
      <c r="G1436" s="26"/>
      <c r="H1436" s="27"/>
      <c r="I1436" s="27"/>
      <c r="J1436" s="29">
        <v>1</v>
      </c>
      <c r="K1436" s="28">
        <v>1567</v>
      </c>
      <c r="L1436" s="30">
        <v>1602</v>
      </c>
      <c r="M1436" s="240" t="str">
        <f>CONCATENATE(LEFT(K1436,3),"0")</f>
        <v>1560</v>
      </c>
      <c r="N1436" s="240" t="str">
        <f>CONCATENATE(LEFT(L1436,3),"0")</f>
        <v>1600</v>
      </c>
      <c r="O1436" s="30">
        <f>L1436-K1436+1</f>
        <v>36</v>
      </c>
      <c r="P1436" s="27">
        <v>0</v>
      </c>
      <c r="Q1436" s="27">
        <v>0</v>
      </c>
      <c r="R1436" s="28">
        <v>1547</v>
      </c>
      <c r="S1436" s="28">
        <v>1604</v>
      </c>
      <c r="T1436" s="35" t="s">
        <v>103</v>
      </c>
      <c r="U1436" s="104">
        <v>51.0167</v>
      </c>
      <c r="V1436" s="124">
        <v>4.4667000000000003</v>
      </c>
      <c r="W1436" s="32">
        <v>0</v>
      </c>
      <c r="X1436" s="33">
        <v>0</v>
      </c>
      <c r="Y1436" s="127">
        <v>0</v>
      </c>
      <c r="Z1436" s="133"/>
      <c r="AA1436" s="35"/>
      <c r="AB1436" s="35"/>
      <c r="AC1436" s="35"/>
      <c r="AD1436" s="35"/>
      <c r="AE1436" s="35"/>
      <c r="AF1436" s="35"/>
      <c r="AG1436" s="35"/>
      <c r="AH1436" s="35"/>
      <c r="AI1436" s="35"/>
      <c r="AJ1436" s="35"/>
      <c r="AK1436" s="35"/>
      <c r="AL1436" s="35"/>
      <c r="AM1436" s="35"/>
      <c r="AN1436" s="127"/>
      <c r="AO1436" s="38"/>
      <c r="AP1436" s="39"/>
      <c r="AQ1436" s="39"/>
      <c r="AR1436" s="39"/>
      <c r="AS1436" s="49"/>
      <c r="AT1436" s="253"/>
      <c r="AU1436" s="253"/>
      <c r="AV1436" s="26"/>
      <c r="AW1436" s="26"/>
      <c r="AX1436" s="253" t="s">
        <v>1561</v>
      </c>
      <c r="AY1436" s="26">
        <v>1</v>
      </c>
      <c r="AZ1436" s="197">
        <f>IF(AND(K1436&lt;=1570,L1436&gt;=1540),1,0)</f>
        <v>1</v>
      </c>
      <c r="BA1436" s="197">
        <f>IF(AND(K1436&lt;=1608,L1436&gt;=1571),1,0)</f>
        <v>1</v>
      </c>
      <c r="BB1436" s="197">
        <f>IF(AND(K1436&lt;=1621,L1436&gt;=1609),1,0)</f>
        <v>0</v>
      </c>
      <c r="BC1436" s="197">
        <f>IF(AND(K1436&lt;=1648,L1436&gt;=1622),1,0)</f>
        <v>0</v>
      </c>
      <c r="BD1436" s="197">
        <f>IF(AND(K1436&lt;=1680,L1436&gt;=1649),1,0)</f>
        <v>0</v>
      </c>
      <c r="BE1436" s="189">
        <v>0</v>
      </c>
      <c r="BF1436" s="189">
        <v>0</v>
      </c>
      <c r="BG1436" s="189">
        <v>0</v>
      </c>
      <c r="BH1436" s="189">
        <v>0</v>
      </c>
      <c r="BI1436" s="189">
        <v>0</v>
      </c>
      <c r="BJ1436" s="209" t="str">
        <f t="shared" si="55"/>
        <v>Stayer</v>
      </c>
      <c r="BK1436" s="209" t="str">
        <f t="shared" si="56"/>
        <v>Stayer</v>
      </c>
      <c r="BL1436" s="209" t="str">
        <f t="shared" si="57"/>
        <v>Notactive</v>
      </c>
      <c r="BM1436" s="209" t="str">
        <f t="shared" si="58"/>
        <v>Notactive</v>
      </c>
      <c r="BN1436" s="209" t="str">
        <f t="shared" si="59"/>
        <v>Notactive</v>
      </c>
    </row>
    <row r="1437" spans="1:66" customFormat="1" ht="15">
      <c r="A1437" s="99" t="s">
        <v>1562</v>
      </c>
      <c r="B1437" s="111" t="s">
        <v>2715</v>
      </c>
      <c r="C1437" s="243" t="s">
        <v>1563</v>
      </c>
      <c r="D1437" s="243" t="s">
        <v>4162</v>
      </c>
      <c r="E1437" s="247">
        <v>5</v>
      </c>
      <c r="F1437" s="25" t="s">
        <v>43</v>
      </c>
      <c r="G1437" s="26"/>
      <c r="H1437" s="27">
        <v>1</v>
      </c>
      <c r="I1437" s="27"/>
      <c r="J1437" s="29">
        <v>1</v>
      </c>
      <c r="K1437" s="30">
        <v>1609</v>
      </c>
      <c r="L1437" s="30">
        <v>1637</v>
      </c>
      <c r="M1437" s="240" t="str">
        <f>CONCATENATE(LEFT(K1437,3),"0")</f>
        <v>1600</v>
      </c>
      <c r="N1437" s="240" t="str">
        <f>CONCATENATE(LEFT(L1437,3),"0")</f>
        <v>1630</v>
      </c>
      <c r="O1437" s="30">
        <f>L1437-K1437+1</f>
        <v>29</v>
      </c>
      <c r="P1437" s="27">
        <v>1</v>
      </c>
      <c r="Q1437" s="27">
        <v>1</v>
      </c>
      <c r="R1437" s="28"/>
      <c r="S1437" s="28"/>
      <c r="T1437" s="35" t="s">
        <v>103</v>
      </c>
      <c r="U1437" s="104">
        <v>51.0167</v>
      </c>
      <c r="V1437" s="124">
        <v>4.4667000000000003</v>
      </c>
      <c r="W1437" s="32">
        <v>0</v>
      </c>
      <c r="X1437" s="33">
        <v>0</v>
      </c>
      <c r="Y1437" s="127">
        <v>0</v>
      </c>
      <c r="Z1437" s="133"/>
      <c r="AA1437" s="35"/>
      <c r="AB1437" s="35"/>
      <c r="AC1437" s="35"/>
      <c r="AD1437" s="35"/>
      <c r="AE1437" s="35"/>
      <c r="AF1437" s="35"/>
      <c r="AG1437" s="35"/>
      <c r="AH1437" s="35"/>
      <c r="AI1437" s="35"/>
      <c r="AJ1437" s="35"/>
      <c r="AK1437" s="35"/>
      <c r="AL1437" s="35"/>
      <c r="AM1437" s="35"/>
      <c r="AN1437" s="127"/>
      <c r="AO1437" s="38"/>
      <c r="AP1437" s="39"/>
      <c r="AQ1437" s="39"/>
      <c r="AR1437" s="39"/>
      <c r="AS1437" s="49"/>
      <c r="AT1437" s="253"/>
      <c r="AU1437" s="253"/>
      <c r="AV1437" s="26"/>
      <c r="AW1437" s="26"/>
      <c r="AX1437" s="253" t="s">
        <v>40</v>
      </c>
      <c r="AY1437" s="26">
        <v>1</v>
      </c>
      <c r="AZ1437" s="197">
        <f>IF(AND(K1437&lt;=1570,L1437&gt;=1540),1,0)</f>
        <v>0</v>
      </c>
      <c r="BA1437" s="197">
        <f>IF(AND(K1437&lt;=1608,L1437&gt;=1571),1,0)</f>
        <v>0</v>
      </c>
      <c r="BB1437" s="197">
        <f>IF(AND(K1437&lt;=1621,L1437&gt;=1609),1,0)</f>
        <v>1</v>
      </c>
      <c r="BC1437" s="197">
        <f>IF(AND(K1437&lt;=1648,L1437&gt;=1622),1,0)</f>
        <v>1</v>
      </c>
      <c r="BD1437" s="197">
        <f>IF(AND(K1437&lt;=1680,L1437&gt;=1649),1,0)</f>
        <v>0</v>
      </c>
      <c r="BE1437" s="189">
        <v>0</v>
      </c>
      <c r="BF1437" s="189">
        <v>0</v>
      </c>
      <c r="BG1437" s="189">
        <v>0</v>
      </c>
      <c r="BH1437" s="189">
        <v>0</v>
      </c>
      <c r="BI1437" s="189">
        <v>0</v>
      </c>
      <c r="BJ1437" s="209" t="str">
        <f t="shared" si="55"/>
        <v>Notactive</v>
      </c>
      <c r="BK1437" s="209" t="str">
        <f t="shared" si="56"/>
        <v>Notactive</v>
      </c>
      <c r="BL1437" s="209" t="str">
        <f t="shared" si="57"/>
        <v>Stayer</v>
      </c>
      <c r="BM1437" s="209" t="str">
        <f t="shared" si="58"/>
        <v>Stayer</v>
      </c>
      <c r="BN1437" s="209" t="str">
        <f t="shared" si="59"/>
        <v>Notactive</v>
      </c>
    </row>
    <row r="1438" spans="1:66" customFormat="1" ht="15">
      <c r="A1438" s="99" t="s">
        <v>1564</v>
      </c>
      <c r="B1438" s="111" t="s">
        <v>2715</v>
      </c>
      <c r="C1438" s="243" t="s">
        <v>1565</v>
      </c>
      <c r="D1438" s="243" t="s">
        <v>4162</v>
      </c>
      <c r="E1438" s="247"/>
      <c r="F1438" s="25" t="s">
        <v>43</v>
      </c>
      <c r="G1438" s="71"/>
      <c r="H1438" s="27">
        <v>1</v>
      </c>
      <c r="I1438" s="27"/>
      <c r="J1438" s="29">
        <v>0</v>
      </c>
      <c r="K1438" s="28"/>
      <c r="L1438" s="28"/>
      <c r="M1438" s="240"/>
      <c r="N1438" s="240"/>
      <c r="O1438" s="30"/>
      <c r="P1438" s="27">
        <v>0</v>
      </c>
      <c r="Q1438" s="27">
        <v>0</v>
      </c>
      <c r="R1438" s="28"/>
      <c r="S1438" s="28"/>
      <c r="T1438" s="35" t="s">
        <v>103</v>
      </c>
      <c r="U1438" s="104">
        <v>51.0167</v>
      </c>
      <c r="V1438" s="124">
        <v>4.4667000000000003</v>
      </c>
      <c r="W1438" s="32">
        <v>0</v>
      </c>
      <c r="X1438" s="33">
        <v>0</v>
      </c>
      <c r="Y1438" s="127">
        <v>0</v>
      </c>
      <c r="Z1438" s="133"/>
      <c r="AA1438" s="35"/>
      <c r="AB1438" s="35"/>
      <c r="AC1438" s="35"/>
      <c r="AD1438" s="35"/>
      <c r="AE1438" s="35"/>
      <c r="AF1438" s="35"/>
      <c r="AG1438" s="35"/>
      <c r="AH1438" s="35"/>
      <c r="AI1438" s="35"/>
      <c r="AJ1438" s="35"/>
      <c r="AK1438" s="35"/>
      <c r="AL1438" s="35"/>
      <c r="AM1438" s="35"/>
      <c r="AN1438" s="127"/>
      <c r="AO1438" s="38">
        <v>1</v>
      </c>
      <c r="AP1438" s="49" t="s">
        <v>110</v>
      </c>
      <c r="AQ1438" s="49"/>
      <c r="AR1438" s="49"/>
      <c r="AS1438" s="49"/>
      <c r="AT1438" s="254"/>
      <c r="AU1438" s="254"/>
      <c r="AV1438" s="71"/>
      <c r="AW1438" s="71"/>
      <c r="AX1438" s="253" t="s">
        <v>266</v>
      </c>
      <c r="AY1438" s="26">
        <v>1</v>
      </c>
      <c r="AZ1438" s="197">
        <f>IF(AND(K1438&lt;=1570,L1438&gt;=1540),1,0)</f>
        <v>0</v>
      </c>
      <c r="BA1438" s="197">
        <f>IF(AND(K1438&lt;=1608,L1438&gt;=1571),1,0)</f>
        <v>0</v>
      </c>
      <c r="BB1438" s="197">
        <f>IF(AND(K1438&lt;=1621,L1438&gt;=1609),1,0)</f>
        <v>0</v>
      </c>
      <c r="BC1438" s="197">
        <f>IF(AND(K1438&lt;=1648,L1438&gt;=1622),1,0)</f>
        <v>0</v>
      </c>
      <c r="BD1438" s="197">
        <f>IF(AND(K1438&lt;=1680,L1438&gt;=1649),1,0)</f>
        <v>0</v>
      </c>
      <c r="BE1438" s="189">
        <v>0</v>
      </c>
      <c r="BF1438" s="189">
        <v>0</v>
      </c>
      <c r="BG1438" s="189">
        <v>0</v>
      </c>
      <c r="BH1438" s="189">
        <v>0</v>
      </c>
      <c r="BI1438" s="189">
        <v>0</v>
      </c>
      <c r="BJ1438" s="209" t="str">
        <f t="shared" si="55"/>
        <v>Notactive</v>
      </c>
      <c r="BK1438" s="209" t="str">
        <f t="shared" si="56"/>
        <v>Notactive</v>
      </c>
      <c r="BL1438" s="209" t="str">
        <f t="shared" si="57"/>
        <v>Notactive</v>
      </c>
      <c r="BM1438" s="209" t="str">
        <f t="shared" si="58"/>
        <v>Notactive</v>
      </c>
      <c r="BN1438" s="209" t="str">
        <f t="shared" si="59"/>
        <v>Notactive</v>
      </c>
    </row>
    <row r="1439" spans="1:66" customFormat="1" ht="15">
      <c r="A1439" s="99" t="s">
        <v>1566</v>
      </c>
      <c r="B1439" s="111" t="s">
        <v>2715</v>
      </c>
      <c r="C1439" s="243" t="s">
        <v>1567</v>
      </c>
      <c r="D1439" s="243" t="s">
        <v>4162</v>
      </c>
      <c r="E1439" s="247"/>
      <c r="F1439" s="25" t="s">
        <v>43</v>
      </c>
      <c r="G1439" s="71"/>
      <c r="H1439" s="27">
        <v>1</v>
      </c>
      <c r="I1439" s="27"/>
      <c r="J1439" s="29">
        <v>0</v>
      </c>
      <c r="K1439" s="28"/>
      <c r="L1439" s="28"/>
      <c r="M1439" s="240"/>
      <c r="N1439" s="240"/>
      <c r="O1439" s="30"/>
      <c r="P1439" s="27">
        <v>0</v>
      </c>
      <c r="Q1439" s="27">
        <v>0</v>
      </c>
      <c r="R1439" s="28"/>
      <c r="S1439" s="28"/>
      <c r="T1439" s="35" t="s">
        <v>103</v>
      </c>
      <c r="U1439" s="104">
        <v>51.0167</v>
      </c>
      <c r="V1439" s="124">
        <v>4.4667000000000003</v>
      </c>
      <c r="W1439" s="32">
        <v>0</v>
      </c>
      <c r="X1439" s="33">
        <v>0</v>
      </c>
      <c r="Y1439" s="127">
        <v>0</v>
      </c>
      <c r="Z1439" s="133"/>
      <c r="AA1439" s="35"/>
      <c r="AB1439" s="35"/>
      <c r="AC1439" s="35"/>
      <c r="AD1439" s="35"/>
      <c r="AE1439" s="35"/>
      <c r="AF1439" s="35"/>
      <c r="AG1439" s="35"/>
      <c r="AH1439" s="35"/>
      <c r="AI1439" s="35"/>
      <c r="AJ1439" s="35"/>
      <c r="AK1439" s="35"/>
      <c r="AL1439" s="35"/>
      <c r="AM1439" s="35"/>
      <c r="AN1439" s="127"/>
      <c r="AO1439" s="38">
        <v>1</v>
      </c>
      <c r="AP1439" s="49" t="s">
        <v>94</v>
      </c>
      <c r="AQ1439" s="49" t="s">
        <v>110</v>
      </c>
      <c r="AR1439" s="49"/>
      <c r="AS1439" s="49"/>
      <c r="AT1439" s="254"/>
      <c r="AU1439" s="254"/>
      <c r="AV1439" s="71"/>
      <c r="AW1439" s="71"/>
      <c r="AX1439" s="253" t="s">
        <v>266</v>
      </c>
      <c r="AY1439" s="26">
        <v>1</v>
      </c>
      <c r="AZ1439" s="197">
        <f>IF(AND(K1439&lt;=1570,L1439&gt;=1540),1,0)</f>
        <v>0</v>
      </c>
      <c r="BA1439" s="197">
        <f>IF(AND(K1439&lt;=1608,L1439&gt;=1571),1,0)</f>
        <v>0</v>
      </c>
      <c r="BB1439" s="197">
        <f>IF(AND(K1439&lt;=1621,L1439&gt;=1609),1,0)</f>
        <v>0</v>
      </c>
      <c r="BC1439" s="197">
        <f>IF(AND(K1439&lt;=1648,L1439&gt;=1622),1,0)</f>
        <v>0</v>
      </c>
      <c r="BD1439" s="197">
        <f>IF(AND(K1439&lt;=1680,L1439&gt;=1649),1,0)</f>
        <v>0</v>
      </c>
      <c r="BE1439" s="189">
        <v>0</v>
      </c>
      <c r="BF1439" s="189">
        <v>0</v>
      </c>
      <c r="BG1439" s="189">
        <v>0</v>
      </c>
      <c r="BH1439" s="189">
        <v>0</v>
      </c>
      <c r="BI1439" s="189">
        <v>0</v>
      </c>
      <c r="BJ1439" s="209" t="str">
        <f t="shared" si="55"/>
        <v>Notactive</v>
      </c>
      <c r="BK1439" s="209" t="str">
        <f t="shared" si="56"/>
        <v>Notactive</v>
      </c>
      <c r="BL1439" s="209" t="str">
        <f t="shared" si="57"/>
        <v>Notactive</v>
      </c>
      <c r="BM1439" s="209" t="str">
        <f t="shared" si="58"/>
        <v>Notactive</v>
      </c>
      <c r="BN1439" s="209" t="str">
        <f t="shared" si="59"/>
        <v>Notactive</v>
      </c>
    </row>
    <row r="1440" spans="1:66" customFormat="1" ht="15">
      <c r="A1440" s="99" t="s">
        <v>1568</v>
      </c>
      <c r="B1440" s="111" t="s">
        <v>2715</v>
      </c>
      <c r="C1440" s="243" t="s">
        <v>1569</v>
      </c>
      <c r="D1440" s="243" t="s">
        <v>4162</v>
      </c>
      <c r="E1440" s="247">
        <v>12</v>
      </c>
      <c r="F1440" s="25" t="s">
        <v>43</v>
      </c>
      <c r="G1440" s="26"/>
      <c r="H1440" s="27">
        <v>1</v>
      </c>
      <c r="I1440" s="27"/>
      <c r="J1440" s="29">
        <v>1</v>
      </c>
      <c r="K1440" s="30">
        <v>1580</v>
      </c>
      <c r="L1440" s="30">
        <v>1617</v>
      </c>
      <c r="M1440" s="240" t="str">
        <f>CONCATENATE(LEFT(K1440,3),"0")</f>
        <v>1580</v>
      </c>
      <c r="N1440" s="240" t="str">
        <f>CONCATENATE(LEFT(L1440,3),"0")</f>
        <v>1610</v>
      </c>
      <c r="O1440" s="30">
        <f>L1440-K1440+1</f>
        <v>38</v>
      </c>
      <c r="P1440" s="27">
        <v>0</v>
      </c>
      <c r="Q1440" s="27">
        <v>1</v>
      </c>
      <c r="R1440" s="28"/>
      <c r="S1440" s="28"/>
      <c r="T1440" s="35" t="s">
        <v>103</v>
      </c>
      <c r="U1440" s="104">
        <v>51.0167</v>
      </c>
      <c r="V1440" s="124">
        <v>4.4667000000000003</v>
      </c>
      <c r="W1440" s="32">
        <v>0</v>
      </c>
      <c r="X1440" s="33">
        <v>0</v>
      </c>
      <c r="Y1440" s="127">
        <v>0</v>
      </c>
      <c r="Z1440" s="133"/>
      <c r="AA1440" s="35"/>
      <c r="AB1440" s="35"/>
      <c r="AC1440" s="35"/>
      <c r="AD1440" s="35"/>
      <c r="AE1440" s="35"/>
      <c r="AF1440" s="35"/>
      <c r="AG1440" s="35"/>
      <c r="AH1440" s="35"/>
      <c r="AI1440" s="35"/>
      <c r="AJ1440" s="35"/>
      <c r="AK1440" s="35"/>
      <c r="AL1440" s="35"/>
      <c r="AM1440" s="35"/>
      <c r="AN1440" s="127"/>
      <c r="AO1440" s="38"/>
      <c r="AP1440" s="39"/>
      <c r="AQ1440" s="39"/>
      <c r="AR1440" s="39"/>
      <c r="AS1440" s="49"/>
      <c r="AT1440" s="253"/>
      <c r="AU1440" s="253"/>
      <c r="AV1440" s="26"/>
      <c r="AW1440" s="26"/>
      <c r="AX1440" s="253" t="s">
        <v>40</v>
      </c>
      <c r="AY1440" s="26">
        <v>1</v>
      </c>
      <c r="AZ1440" s="197">
        <f>IF(AND(K1440&lt;=1570,L1440&gt;=1540),1,0)</f>
        <v>0</v>
      </c>
      <c r="BA1440" s="197">
        <f>IF(AND(K1440&lt;=1608,L1440&gt;=1571),1,0)</f>
        <v>1</v>
      </c>
      <c r="BB1440" s="197">
        <f>IF(AND(K1440&lt;=1621,L1440&gt;=1609),1,0)</f>
        <v>1</v>
      </c>
      <c r="BC1440" s="197">
        <f>IF(AND(K1440&lt;=1648,L1440&gt;=1622),1,0)</f>
        <v>0</v>
      </c>
      <c r="BD1440" s="197">
        <f>IF(AND(K1440&lt;=1680,L1440&gt;=1649),1,0)</f>
        <v>0</v>
      </c>
      <c r="BE1440" s="189">
        <v>0</v>
      </c>
      <c r="BF1440" s="189">
        <v>0</v>
      </c>
      <c r="BG1440" s="189">
        <v>0</v>
      </c>
      <c r="BH1440" s="189">
        <v>0</v>
      </c>
      <c r="BI1440" s="189">
        <v>0</v>
      </c>
      <c r="BJ1440" s="209" t="str">
        <f t="shared" si="55"/>
        <v>Notactive</v>
      </c>
      <c r="BK1440" s="209" t="str">
        <f t="shared" si="56"/>
        <v>Stayer</v>
      </c>
      <c r="BL1440" s="209" t="str">
        <f t="shared" si="57"/>
        <v>Stayer</v>
      </c>
      <c r="BM1440" s="209" t="str">
        <f t="shared" si="58"/>
        <v>Notactive</v>
      </c>
      <c r="BN1440" s="209" t="str">
        <f t="shared" si="59"/>
        <v>Notactive</v>
      </c>
    </row>
    <row r="1441" spans="1:66" customFormat="1" ht="15">
      <c r="A1441" s="99" t="s">
        <v>1570</v>
      </c>
      <c r="B1441" s="111" t="s">
        <v>2715</v>
      </c>
      <c r="C1441" s="243" t="s">
        <v>1571</v>
      </c>
      <c r="D1441" s="243" t="s">
        <v>4162</v>
      </c>
      <c r="E1441" s="247">
        <v>2</v>
      </c>
      <c r="F1441" s="25" t="s">
        <v>43</v>
      </c>
      <c r="G1441" s="26"/>
      <c r="H1441" s="27"/>
      <c r="I1441" s="27"/>
      <c r="J1441" s="29">
        <v>1</v>
      </c>
      <c r="K1441" s="30">
        <v>1607</v>
      </c>
      <c r="L1441" s="30">
        <v>1618</v>
      </c>
      <c r="M1441" s="240" t="str">
        <f>CONCATENATE(LEFT(K1441,3),"0")</f>
        <v>1600</v>
      </c>
      <c r="N1441" s="240" t="str">
        <f>CONCATENATE(LEFT(L1441,3),"0")</f>
        <v>1610</v>
      </c>
      <c r="O1441" s="30">
        <f>L1441-K1441+1</f>
        <v>12</v>
      </c>
      <c r="P1441" s="27">
        <v>0</v>
      </c>
      <c r="Q1441" s="27">
        <v>1</v>
      </c>
      <c r="R1441" s="28"/>
      <c r="S1441" s="28"/>
      <c r="T1441" s="35" t="s">
        <v>103</v>
      </c>
      <c r="U1441" s="104">
        <v>51.0167</v>
      </c>
      <c r="V1441" s="124">
        <v>4.4667000000000003</v>
      </c>
      <c r="W1441" s="32">
        <v>0</v>
      </c>
      <c r="X1441" s="33">
        <v>0</v>
      </c>
      <c r="Y1441" s="127">
        <v>0</v>
      </c>
      <c r="Z1441" s="133"/>
      <c r="AA1441" s="35"/>
      <c r="AB1441" s="35"/>
      <c r="AC1441" s="35"/>
      <c r="AD1441" s="35"/>
      <c r="AE1441" s="35"/>
      <c r="AF1441" s="35"/>
      <c r="AG1441" s="35"/>
      <c r="AH1441" s="35"/>
      <c r="AI1441" s="35"/>
      <c r="AJ1441" s="35"/>
      <c r="AK1441" s="35"/>
      <c r="AL1441" s="35"/>
      <c r="AM1441" s="35"/>
      <c r="AN1441" s="127"/>
      <c r="AO1441" s="38"/>
      <c r="AP1441" s="39"/>
      <c r="AQ1441" s="39"/>
      <c r="AR1441" s="39"/>
      <c r="AS1441" s="49"/>
      <c r="AT1441" s="253"/>
      <c r="AU1441" s="253"/>
      <c r="AV1441" s="26"/>
      <c r="AW1441" s="26"/>
      <c r="AX1441" s="253" t="s">
        <v>40</v>
      </c>
      <c r="AY1441" s="26">
        <v>1</v>
      </c>
      <c r="AZ1441" s="197">
        <f>IF(AND(K1441&lt;=1570,L1441&gt;=1540),1,0)</f>
        <v>0</v>
      </c>
      <c r="BA1441" s="197">
        <f>IF(AND(K1441&lt;=1608,L1441&gt;=1571),1,0)</f>
        <v>1</v>
      </c>
      <c r="BB1441" s="197">
        <f>IF(AND(K1441&lt;=1621,L1441&gt;=1609),1,0)</f>
        <v>1</v>
      </c>
      <c r="BC1441" s="197">
        <f>IF(AND(K1441&lt;=1648,L1441&gt;=1622),1,0)</f>
        <v>0</v>
      </c>
      <c r="BD1441" s="197">
        <f>IF(AND(K1441&lt;=1680,L1441&gt;=1649),1,0)</f>
        <v>0</v>
      </c>
      <c r="BE1441" s="189">
        <v>0</v>
      </c>
      <c r="BF1441" s="189">
        <v>0</v>
      </c>
      <c r="BG1441" s="189">
        <v>0</v>
      </c>
      <c r="BH1441" s="189">
        <v>0</v>
      </c>
      <c r="BI1441" s="189">
        <v>0</v>
      </c>
      <c r="BJ1441" s="209" t="str">
        <f t="shared" si="55"/>
        <v>Notactive</v>
      </c>
      <c r="BK1441" s="209" t="str">
        <f t="shared" si="56"/>
        <v>Stayer</v>
      </c>
      <c r="BL1441" s="209" t="str">
        <f t="shared" si="57"/>
        <v>Stayer</v>
      </c>
      <c r="BM1441" s="209" t="str">
        <f t="shared" si="58"/>
        <v>Notactive</v>
      </c>
      <c r="BN1441" s="209" t="str">
        <f t="shared" si="59"/>
        <v>Notactive</v>
      </c>
    </row>
    <row r="1442" spans="1:66" customFormat="1" ht="15">
      <c r="A1442" s="99" t="s">
        <v>1572</v>
      </c>
      <c r="B1442" s="111" t="s">
        <v>2672</v>
      </c>
      <c r="C1442" s="243" t="s">
        <v>1573</v>
      </c>
      <c r="D1442" s="243" t="s">
        <v>4162</v>
      </c>
      <c r="E1442" s="247">
        <v>5</v>
      </c>
      <c r="F1442" s="74" t="s">
        <v>74</v>
      </c>
      <c r="G1442" s="26"/>
      <c r="H1442" s="27"/>
      <c r="I1442" s="27"/>
      <c r="J1442" s="29">
        <v>1</v>
      </c>
      <c r="K1442" s="30">
        <v>1613</v>
      </c>
      <c r="L1442" s="30">
        <v>1640</v>
      </c>
      <c r="M1442" s="240" t="str">
        <f>CONCATENATE(LEFT(K1442,3),"0")</f>
        <v>1610</v>
      </c>
      <c r="N1442" s="240" t="str">
        <f>CONCATENATE(LEFT(L1442,3),"0")</f>
        <v>1640</v>
      </c>
      <c r="O1442" s="30">
        <f>L1442-K1442+1</f>
        <v>28</v>
      </c>
      <c r="P1442" s="27">
        <v>1</v>
      </c>
      <c r="Q1442" s="27">
        <v>0</v>
      </c>
      <c r="R1442" s="28"/>
      <c r="S1442" s="28"/>
      <c r="T1442" s="35" t="s">
        <v>103</v>
      </c>
      <c r="U1442" s="104">
        <v>51.0167</v>
      </c>
      <c r="V1442" s="124">
        <v>4.4667000000000003</v>
      </c>
      <c r="W1442" s="32">
        <v>0</v>
      </c>
      <c r="X1442" s="33">
        <v>0</v>
      </c>
      <c r="Y1442" s="127">
        <v>0</v>
      </c>
      <c r="Z1442" s="133"/>
      <c r="AA1442" s="35"/>
      <c r="AB1442" s="35"/>
      <c r="AC1442" s="35"/>
      <c r="AD1442" s="35"/>
      <c r="AE1442" s="35"/>
      <c r="AF1442" s="35"/>
      <c r="AG1442" s="35"/>
      <c r="AH1442" s="35"/>
      <c r="AI1442" s="35"/>
      <c r="AJ1442" s="35"/>
      <c r="AK1442" s="35"/>
      <c r="AL1442" s="35"/>
      <c r="AM1442" s="35"/>
      <c r="AN1442" s="127"/>
      <c r="AO1442" s="38"/>
      <c r="AP1442" s="39"/>
      <c r="AQ1442" s="39"/>
      <c r="AR1442" s="39"/>
      <c r="AS1442" s="49"/>
      <c r="AT1442" s="253"/>
      <c r="AU1442" s="253"/>
      <c r="AV1442" s="26"/>
      <c r="AW1442" s="26"/>
      <c r="AX1442" s="253" t="s">
        <v>40</v>
      </c>
      <c r="AY1442" s="26">
        <v>1</v>
      </c>
      <c r="AZ1442" s="197">
        <f>IF(AND(K1442&lt;=1570,L1442&gt;=1540),1,0)</f>
        <v>0</v>
      </c>
      <c r="BA1442" s="197">
        <f>IF(AND(K1442&lt;=1608,L1442&gt;=1571),1,0)</f>
        <v>0</v>
      </c>
      <c r="BB1442" s="197">
        <f>IF(AND(K1442&lt;=1621,L1442&gt;=1609),1,0)</f>
        <v>1</v>
      </c>
      <c r="BC1442" s="197">
        <f>IF(AND(K1442&lt;=1648,L1442&gt;=1622),1,0)</f>
        <v>1</v>
      </c>
      <c r="BD1442" s="197">
        <f>IF(AND(K1442&lt;=1680,L1442&gt;=1649),1,0)</f>
        <v>0</v>
      </c>
      <c r="BE1442" s="189">
        <v>0</v>
      </c>
      <c r="BF1442" s="189">
        <v>0</v>
      </c>
      <c r="BG1442" s="189">
        <v>0</v>
      </c>
      <c r="BH1442" s="189">
        <v>0</v>
      </c>
      <c r="BI1442" s="189">
        <v>0</v>
      </c>
      <c r="BJ1442" s="209" t="str">
        <f t="shared" si="55"/>
        <v>Notactive</v>
      </c>
      <c r="BK1442" s="209" t="str">
        <f t="shared" si="56"/>
        <v>Notactive</v>
      </c>
      <c r="BL1442" s="209" t="str">
        <f t="shared" si="57"/>
        <v>Stayer</v>
      </c>
      <c r="BM1442" s="209" t="str">
        <f t="shared" si="58"/>
        <v>Stayer</v>
      </c>
      <c r="BN1442" s="209" t="str">
        <f t="shared" si="59"/>
        <v>Notactive</v>
      </c>
    </row>
    <row r="1443" spans="1:66" customFormat="1" ht="15">
      <c r="A1443" s="99" t="s">
        <v>1574</v>
      </c>
      <c r="B1443" s="111" t="s">
        <v>2672</v>
      </c>
      <c r="C1443" s="243" t="s">
        <v>1575</v>
      </c>
      <c r="D1443" s="243" t="s">
        <v>4162</v>
      </c>
      <c r="E1443" s="247">
        <v>1</v>
      </c>
      <c r="F1443" s="74" t="s">
        <v>74</v>
      </c>
      <c r="G1443" s="26"/>
      <c r="H1443" s="27"/>
      <c r="I1443" s="27"/>
      <c r="J1443" s="29">
        <v>1</v>
      </c>
      <c r="K1443" s="30">
        <v>1630</v>
      </c>
      <c r="L1443" s="30">
        <v>1636</v>
      </c>
      <c r="M1443" s="240" t="str">
        <f>CONCATENATE(LEFT(K1443,3),"0")</f>
        <v>1630</v>
      </c>
      <c r="N1443" s="240" t="str">
        <f>CONCATENATE(LEFT(L1443,3),"0")</f>
        <v>1630</v>
      </c>
      <c r="O1443" s="30">
        <f>L1443-K1443+1</f>
        <v>7</v>
      </c>
      <c r="P1443" s="27">
        <v>0</v>
      </c>
      <c r="Q1443" s="27">
        <v>0</v>
      </c>
      <c r="R1443" s="28"/>
      <c r="S1443" s="28"/>
      <c r="T1443" s="35" t="s">
        <v>103</v>
      </c>
      <c r="U1443" s="104">
        <v>51.0167</v>
      </c>
      <c r="V1443" s="124">
        <v>4.4667000000000003</v>
      </c>
      <c r="W1443" s="32">
        <v>0</v>
      </c>
      <c r="X1443" s="33">
        <v>0</v>
      </c>
      <c r="Y1443" s="127">
        <v>0</v>
      </c>
      <c r="Z1443" s="133"/>
      <c r="AA1443" s="35"/>
      <c r="AB1443" s="35"/>
      <c r="AC1443" s="35"/>
      <c r="AD1443" s="35"/>
      <c r="AE1443" s="35"/>
      <c r="AF1443" s="35"/>
      <c r="AG1443" s="35"/>
      <c r="AH1443" s="35"/>
      <c r="AI1443" s="35"/>
      <c r="AJ1443" s="35"/>
      <c r="AK1443" s="35"/>
      <c r="AL1443" s="35"/>
      <c r="AM1443" s="35"/>
      <c r="AN1443" s="127"/>
      <c r="AO1443" s="38"/>
      <c r="AP1443" s="39"/>
      <c r="AQ1443" s="39"/>
      <c r="AR1443" s="39"/>
      <c r="AS1443" s="49"/>
      <c r="AT1443" s="253"/>
      <c r="AU1443" s="253"/>
      <c r="AV1443" s="26"/>
      <c r="AW1443" s="26"/>
      <c r="AX1443" s="253" t="s">
        <v>40</v>
      </c>
      <c r="AY1443" s="26">
        <v>1</v>
      </c>
      <c r="AZ1443" s="197">
        <f>IF(AND(K1443&lt;=1570,L1443&gt;=1540),1,0)</f>
        <v>0</v>
      </c>
      <c r="BA1443" s="197">
        <f>IF(AND(K1443&lt;=1608,L1443&gt;=1571),1,0)</f>
        <v>0</v>
      </c>
      <c r="BB1443" s="197">
        <f>IF(AND(K1443&lt;=1621,L1443&gt;=1609),1,0)</f>
        <v>0</v>
      </c>
      <c r="BC1443" s="197">
        <f>IF(AND(K1443&lt;=1648,L1443&gt;=1622),1,0)</f>
        <v>1</v>
      </c>
      <c r="BD1443" s="197">
        <f>IF(AND(K1443&lt;=1680,L1443&gt;=1649),1,0)</f>
        <v>0</v>
      </c>
      <c r="BE1443" s="189">
        <v>0</v>
      </c>
      <c r="BF1443" s="189">
        <v>0</v>
      </c>
      <c r="BG1443" s="189">
        <v>0</v>
      </c>
      <c r="BH1443" s="189">
        <v>0</v>
      </c>
      <c r="BI1443" s="189">
        <v>0</v>
      </c>
      <c r="BJ1443" s="209" t="str">
        <f t="shared" si="55"/>
        <v>Notactive</v>
      </c>
      <c r="BK1443" s="209" t="str">
        <f t="shared" si="56"/>
        <v>Notactive</v>
      </c>
      <c r="BL1443" s="209" t="str">
        <f t="shared" si="57"/>
        <v>Notactive</v>
      </c>
      <c r="BM1443" s="209" t="str">
        <f t="shared" si="58"/>
        <v>Stayer</v>
      </c>
      <c r="BN1443" s="209" t="str">
        <f t="shared" si="59"/>
        <v>Notactive</v>
      </c>
    </row>
    <row r="1444" spans="1:66" customFormat="1" ht="15">
      <c r="A1444" s="99" t="s">
        <v>1576</v>
      </c>
      <c r="B1444" s="111" t="s">
        <v>4142</v>
      </c>
      <c r="C1444" s="243" t="s">
        <v>1577</v>
      </c>
      <c r="D1444" s="243" t="s">
        <v>4162</v>
      </c>
      <c r="E1444" s="247"/>
      <c r="F1444" s="25" t="s">
        <v>43</v>
      </c>
      <c r="G1444" s="26"/>
      <c r="H1444" s="27"/>
      <c r="I1444" s="27"/>
      <c r="J1444" s="29">
        <v>0</v>
      </c>
      <c r="K1444" s="190">
        <f>L1444-18</f>
        <v>1557</v>
      </c>
      <c r="L1444" s="28">
        <v>1575</v>
      </c>
      <c r="M1444" s="240" t="str">
        <f>CONCATENATE(LEFT(K1444,3),"0")</f>
        <v>1550</v>
      </c>
      <c r="N1444" s="240" t="str">
        <f>CONCATENATE(LEFT(L1444,3),"0")</f>
        <v>1570</v>
      </c>
      <c r="O1444" s="30">
        <f>L1444-K1444+1</f>
        <v>19</v>
      </c>
      <c r="P1444" s="27">
        <v>0</v>
      </c>
      <c r="Q1444" s="27">
        <v>0</v>
      </c>
      <c r="R1444" s="28"/>
      <c r="S1444" s="28"/>
      <c r="T1444" s="35" t="s">
        <v>103</v>
      </c>
      <c r="U1444" s="104">
        <v>51.0167</v>
      </c>
      <c r="V1444" s="124">
        <v>4.4667000000000003</v>
      </c>
      <c r="W1444" s="32">
        <v>0</v>
      </c>
      <c r="X1444" s="33">
        <v>0</v>
      </c>
      <c r="Y1444" s="127">
        <v>0</v>
      </c>
      <c r="Z1444" s="133"/>
      <c r="AA1444" s="35"/>
      <c r="AB1444" s="35"/>
      <c r="AC1444" s="35"/>
      <c r="AD1444" s="35"/>
      <c r="AE1444" s="35"/>
      <c r="AF1444" s="35"/>
      <c r="AG1444" s="35"/>
      <c r="AH1444" s="35"/>
      <c r="AI1444" s="35"/>
      <c r="AJ1444" s="35"/>
      <c r="AK1444" s="35"/>
      <c r="AL1444" s="35"/>
      <c r="AM1444" s="35"/>
      <c r="AN1444" s="127"/>
      <c r="AO1444" s="38"/>
      <c r="AP1444" s="39"/>
      <c r="AQ1444" s="39"/>
      <c r="AR1444" s="39"/>
      <c r="AS1444" s="49"/>
      <c r="AT1444" s="253"/>
      <c r="AU1444" s="253"/>
      <c r="AV1444" s="26"/>
      <c r="AW1444" s="26"/>
      <c r="AX1444" s="253"/>
      <c r="AY1444" s="26">
        <v>1</v>
      </c>
      <c r="AZ1444" s="197">
        <f>IF(AND(K1444&lt;=1570,L1444&gt;=1540),1,0)</f>
        <v>1</v>
      </c>
      <c r="BA1444" s="197">
        <f>IF(AND(K1444&lt;=1608,L1444&gt;=1571),1,0)</f>
        <v>1</v>
      </c>
      <c r="BB1444" s="197">
        <f>IF(AND(K1444&lt;=1621,L1444&gt;=1609),1,0)</f>
        <v>0</v>
      </c>
      <c r="BC1444" s="197">
        <f>IF(AND(K1444&lt;=1648,L1444&gt;=1622),1,0)</f>
        <v>0</v>
      </c>
      <c r="BD1444" s="197">
        <f>IF(AND(K1444&lt;=1680,L1444&gt;=1649),1,0)</f>
        <v>0</v>
      </c>
      <c r="BE1444" s="189">
        <v>0</v>
      </c>
      <c r="BF1444" s="189">
        <v>0</v>
      </c>
      <c r="BG1444" s="189">
        <v>0</v>
      </c>
      <c r="BH1444" s="189">
        <v>0</v>
      </c>
      <c r="BI1444" s="189">
        <v>0</v>
      </c>
      <c r="BJ1444" s="209" t="str">
        <f t="shared" si="55"/>
        <v>Stayer</v>
      </c>
      <c r="BK1444" s="209" t="str">
        <f t="shared" si="56"/>
        <v>Stayer</v>
      </c>
      <c r="BL1444" s="209" t="str">
        <f t="shared" si="57"/>
        <v>Notactive</v>
      </c>
      <c r="BM1444" s="209" t="str">
        <f t="shared" si="58"/>
        <v>Notactive</v>
      </c>
      <c r="BN1444" s="209" t="str">
        <f t="shared" si="59"/>
        <v>Notactive</v>
      </c>
    </row>
    <row r="1445" spans="1:66" customFormat="1" ht="15">
      <c r="A1445" s="99" t="s">
        <v>1578</v>
      </c>
      <c r="B1445" s="111" t="s">
        <v>4143</v>
      </c>
      <c r="C1445" s="243" t="s">
        <v>1579</v>
      </c>
      <c r="D1445" s="243" t="s">
        <v>4162</v>
      </c>
      <c r="E1445" s="247">
        <v>2</v>
      </c>
      <c r="F1445" s="25" t="s">
        <v>39</v>
      </c>
      <c r="G1445" s="26"/>
      <c r="H1445" s="27"/>
      <c r="I1445" s="27"/>
      <c r="J1445" s="29">
        <v>1</v>
      </c>
      <c r="K1445" s="30">
        <v>1555</v>
      </c>
      <c r="L1445" s="30">
        <v>1564</v>
      </c>
      <c r="M1445" s="240" t="str">
        <f>CONCATENATE(LEFT(K1445,3),"0")</f>
        <v>1550</v>
      </c>
      <c r="N1445" s="240" t="str">
        <f>CONCATENATE(LEFT(L1445,3),"0")</f>
        <v>1560</v>
      </c>
      <c r="O1445" s="30">
        <f>L1445-K1445+1</f>
        <v>10</v>
      </c>
      <c r="P1445" s="27">
        <v>0</v>
      </c>
      <c r="Q1445" s="27">
        <v>0</v>
      </c>
      <c r="R1445" s="28"/>
      <c r="S1445" s="28"/>
      <c r="T1445" s="35" t="s">
        <v>103</v>
      </c>
      <c r="U1445" s="104">
        <v>51.0167</v>
      </c>
      <c r="V1445" s="124">
        <v>4.4667000000000003</v>
      </c>
      <c r="W1445" s="32">
        <v>0</v>
      </c>
      <c r="X1445" s="33">
        <v>0</v>
      </c>
      <c r="Y1445" s="127">
        <v>0</v>
      </c>
      <c r="Z1445" s="133"/>
      <c r="AA1445" s="35"/>
      <c r="AB1445" s="35"/>
      <c r="AC1445" s="35"/>
      <c r="AD1445" s="35"/>
      <c r="AE1445" s="35"/>
      <c r="AF1445" s="35"/>
      <c r="AG1445" s="35"/>
      <c r="AH1445" s="35"/>
      <c r="AI1445" s="35"/>
      <c r="AJ1445" s="35"/>
      <c r="AK1445" s="35"/>
      <c r="AL1445" s="35"/>
      <c r="AM1445" s="35"/>
      <c r="AN1445" s="127"/>
      <c r="AO1445" s="38"/>
      <c r="AP1445" s="39"/>
      <c r="AQ1445" s="39"/>
      <c r="AR1445" s="39"/>
      <c r="AS1445" s="49"/>
      <c r="AT1445" s="253"/>
      <c r="AU1445" s="253"/>
      <c r="AV1445" s="26"/>
      <c r="AW1445" s="26"/>
      <c r="AX1445" s="253" t="s">
        <v>40</v>
      </c>
      <c r="AY1445" s="26">
        <v>1</v>
      </c>
      <c r="AZ1445" s="197">
        <f>IF(AND(K1445&lt;=1570,L1445&gt;=1540),1,0)</f>
        <v>1</v>
      </c>
      <c r="BA1445" s="197">
        <f>IF(AND(K1445&lt;=1608,L1445&gt;=1571),1,0)</f>
        <v>0</v>
      </c>
      <c r="BB1445" s="197">
        <f>IF(AND(K1445&lt;=1621,L1445&gt;=1609),1,0)</f>
        <v>0</v>
      </c>
      <c r="BC1445" s="197">
        <f>IF(AND(K1445&lt;=1648,L1445&gt;=1622),1,0)</f>
        <v>0</v>
      </c>
      <c r="BD1445" s="197">
        <f>IF(AND(K1445&lt;=1680,L1445&gt;=1649),1,0)</f>
        <v>0</v>
      </c>
      <c r="BE1445" s="189">
        <v>0</v>
      </c>
      <c r="BF1445" s="189">
        <v>0</v>
      </c>
      <c r="BG1445" s="189">
        <v>0</v>
      </c>
      <c r="BH1445" s="189">
        <v>0</v>
      </c>
      <c r="BI1445" s="189">
        <v>0</v>
      </c>
      <c r="BJ1445" s="209" t="str">
        <f t="shared" si="55"/>
        <v>Stayer</v>
      </c>
      <c r="BK1445" s="209" t="str">
        <f t="shared" si="56"/>
        <v>Notactive</v>
      </c>
      <c r="BL1445" s="209" t="str">
        <f t="shared" si="57"/>
        <v>Notactive</v>
      </c>
      <c r="BM1445" s="209" t="str">
        <f t="shared" si="58"/>
        <v>Notactive</v>
      </c>
      <c r="BN1445" s="209" t="str">
        <f t="shared" si="59"/>
        <v>Notactive</v>
      </c>
    </row>
    <row r="1446" spans="1:66" customFormat="1" ht="15">
      <c r="A1446" s="99" t="s">
        <v>1580</v>
      </c>
      <c r="B1446" s="111" t="s">
        <v>4144</v>
      </c>
      <c r="C1446" s="243" t="s">
        <v>1581</v>
      </c>
      <c r="D1446" s="243" t="s">
        <v>4162</v>
      </c>
      <c r="E1446" s="247">
        <v>1</v>
      </c>
      <c r="F1446" s="25" t="s">
        <v>39</v>
      </c>
      <c r="G1446" s="26"/>
      <c r="H1446" s="27"/>
      <c r="I1446" s="27"/>
      <c r="J1446" s="29">
        <v>1</v>
      </c>
      <c r="K1446" s="30">
        <v>1581</v>
      </c>
      <c r="L1446" s="30">
        <v>1587</v>
      </c>
      <c r="M1446" s="240" t="str">
        <f>CONCATENATE(LEFT(K1446,3),"0")</f>
        <v>1580</v>
      </c>
      <c r="N1446" s="240" t="str">
        <f>CONCATENATE(LEFT(L1446,3),"0")</f>
        <v>1580</v>
      </c>
      <c r="O1446" s="30">
        <f>L1446-K1446+1</f>
        <v>7</v>
      </c>
      <c r="P1446" s="27">
        <v>0</v>
      </c>
      <c r="Q1446" s="27">
        <v>0</v>
      </c>
      <c r="R1446" s="28"/>
      <c r="S1446" s="28"/>
      <c r="T1446" s="35" t="s">
        <v>103</v>
      </c>
      <c r="U1446" s="104">
        <v>51.0167</v>
      </c>
      <c r="V1446" s="124">
        <v>4.4667000000000003</v>
      </c>
      <c r="W1446" s="32">
        <v>0</v>
      </c>
      <c r="X1446" s="33">
        <v>0</v>
      </c>
      <c r="Y1446" s="127">
        <v>0</v>
      </c>
      <c r="Z1446" s="133"/>
      <c r="AA1446" s="35"/>
      <c r="AB1446" s="35"/>
      <c r="AC1446" s="35"/>
      <c r="AD1446" s="35"/>
      <c r="AE1446" s="35"/>
      <c r="AF1446" s="35"/>
      <c r="AG1446" s="35"/>
      <c r="AH1446" s="35"/>
      <c r="AI1446" s="35"/>
      <c r="AJ1446" s="35"/>
      <c r="AK1446" s="35"/>
      <c r="AL1446" s="35"/>
      <c r="AM1446" s="35"/>
      <c r="AN1446" s="127"/>
      <c r="AO1446" s="38"/>
      <c r="AP1446" s="39"/>
      <c r="AQ1446" s="39"/>
      <c r="AR1446" s="39"/>
      <c r="AS1446" s="49"/>
      <c r="AT1446" s="253"/>
      <c r="AU1446" s="253"/>
      <c r="AV1446" s="26"/>
      <c r="AW1446" s="26"/>
      <c r="AX1446" s="253" t="s">
        <v>40</v>
      </c>
      <c r="AY1446" s="26">
        <v>1</v>
      </c>
      <c r="AZ1446" s="197">
        <f>IF(AND(K1446&lt;=1570,L1446&gt;=1540),1,0)</f>
        <v>0</v>
      </c>
      <c r="BA1446" s="197">
        <f>IF(AND(K1446&lt;=1608,L1446&gt;=1571),1,0)</f>
        <v>1</v>
      </c>
      <c r="BB1446" s="197">
        <f>IF(AND(K1446&lt;=1621,L1446&gt;=1609),1,0)</f>
        <v>0</v>
      </c>
      <c r="BC1446" s="197">
        <f>IF(AND(K1446&lt;=1648,L1446&gt;=1622),1,0)</f>
        <v>0</v>
      </c>
      <c r="BD1446" s="197">
        <f>IF(AND(K1446&lt;=1680,L1446&gt;=1649),1,0)</f>
        <v>0</v>
      </c>
      <c r="BE1446" s="189">
        <v>0</v>
      </c>
      <c r="BF1446" s="189">
        <v>0</v>
      </c>
      <c r="BG1446" s="189">
        <v>0</v>
      </c>
      <c r="BH1446" s="189">
        <v>0</v>
      </c>
      <c r="BI1446" s="189">
        <v>0</v>
      </c>
      <c r="BJ1446" s="209" t="str">
        <f t="shared" si="55"/>
        <v>Notactive</v>
      </c>
      <c r="BK1446" s="209" t="str">
        <f t="shared" si="56"/>
        <v>Stayer</v>
      </c>
      <c r="BL1446" s="209" t="str">
        <f t="shared" si="57"/>
        <v>Notactive</v>
      </c>
      <c r="BM1446" s="209" t="str">
        <f t="shared" si="58"/>
        <v>Notactive</v>
      </c>
      <c r="BN1446" s="209" t="str">
        <f t="shared" si="59"/>
        <v>Notactive</v>
      </c>
    </row>
    <row r="1447" spans="1:66" customFormat="1" ht="15">
      <c r="A1447" s="99" t="s">
        <v>1582</v>
      </c>
      <c r="B1447" s="111" t="s">
        <v>4145</v>
      </c>
      <c r="C1447" s="243" t="s">
        <v>1583</v>
      </c>
      <c r="D1447" s="243" t="s">
        <v>4162</v>
      </c>
      <c r="E1447" s="247"/>
      <c r="F1447" s="25" t="s">
        <v>43</v>
      </c>
      <c r="G1447" s="25" t="s">
        <v>311</v>
      </c>
      <c r="H1447" s="27">
        <v>1</v>
      </c>
      <c r="I1447" s="27"/>
      <c r="J1447" s="29">
        <v>0</v>
      </c>
      <c r="K1447" s="28">
        <v>1596</v>
      </c>
      <c r="L1447" s="28">
        <v>1602</v>
      </c>
      <c r="M1447" s="240" t="str">
        <f>CONCATENATE(LEFT(K1447,3),"0")</f>
        <v>1590</v>
      </c>
      <c r="N1447" s="240" t="str">
        <f>CONCATENATE(LEFT(L1447,3),"0")</f>
        <v>1600</v>
      </c>
      <c r="O1447" s="30">
        <f>L1447-K1447+1</f>
        <v>7</v>
      </c>
      <c r="P1447" s="27">
        <v>0</v>
      </c>
      <c r="Q1447" s="27">
        <v>0</v>
      </c>
      <c r="R1447" s="28">
        <v>1576</v>
      </c>
      <c r="S1447" s="28">
        <v>1633</v>
      </c>
      <c r="T1447" s="35" t="s">
        <v>103</v>
      </c>
      <c r="U1447" s="104">
        <v>51.0167</v>
      </c>
      <c r="V1447" s="124">
        <v>4.4667000000000003</v>
      </c>
      <c r="W1447" s="32">
        <v>1</v>
      </c>
      <c r="X1447" s="33">
        <v>1</v>
      </c>
      <c r="Y1447" s="127">
        <v>0</v>
      </c>
      <c r="Z1447" s="133" t="str">
        <f>CONCATENATE(LEFT(AA1447,3),"0")</f>
        <v>1600</v>
      </c>
      <c r="AA1447" s="266">
        <v>1602</v>
      </c>
      <c r="AB1447" s="35">
        <v>1633</v>
      </c>
      <c r="AC1447" s="35" t="s">
        <v>51</v>
      </c>
      <c r="AD1447" s="35"/>
      <c r="AE1447" s="35"/>
      <c r="AF1447" s="35"/>
      <c r="AG1447" s="35"/>
      <c r="AH1447" s="35"/>
      <c r="AI1447" s="35"/>
      <c r="AJ1447" s="35"/>
      <c r="AK1447" s="35"/>
      <c r="AL1447" s="35"/>
      <c r="AM1447" s="35"/>
      <c r="AN1447" s="252" t="str">
        <f>AC1447</f>
        <v>Amsterdam</v>
      </c>
      <c r="AO1447" s="38">
        <v>1</v>
      </c>
      <c r="AP1447" s="60" t="s">
        <v>1584</v>
      </c>
      <c r="AQ1447" s="39"/>
      <c r="AR1447" s="39"/>
      <c r="AS1447" s="49"/>
      <c r="AT1447" s="26" t="s">
        <v>88</v>
      </c>
      <c r="AU1447" s="253" t="s">
        <v>1585</v>
      </c>
      <c r="AV1447" s="26"/>
      <c r="AW1447" s="26"/>
      <c r="AX1447" s="26" t="s">
        <v>339</v>
      </c>
      <c r="AY1447" s="26">
        <v>1</v>
      </c>
      <c r="AZ1447" s="197">
        <f>IF(AND(K1447&lt;=1570,L1447&gt;=1540),1,0)</f>
        <v>0</v>
      </c>
      <c r="BA1447" s="197">
        <f>IF(AND(K1447&lt;=1608,L1447&gt;=1571),1,0)</f>
        <v>1</v>
      </c>
      <c r="BB1447" s="197">
        <f>IF(AND(K1447&lt;=1621,L1447&gt;=1609),1,0)</f>
        <v>0</v>
      </c>
      <c r="BC1447" s="197">
        <f>IF(AND(K1447&lt;=1648,L1447&gt;=1622),1,0)</f>
        <v>0</v>
      </c>
      <c r="BD1447" s="197">
        <f>IF(AND(K1447&lt;=1680,L1447&gt;=1649),1,0)</f>
        <v>0</v>
      </c>
      <c r="BE1447" s="189">
        <v>0</v>
      </c>
      <c r="BF1447" s="189">
        <v>1</v>
      </c>
      <c r="BG1447" s="189">
        <v>0</v>
      </c>
      <c r="BH1447" s="189">
        <v>0</v>
      </c>
      <c r="BI1447" s="189">
        <v>0</v>
      </c>
      <c r="BJ1447" s="209" t="str">
        <f t="shared" si="55"/>
        <v>Notactive</v>
      </c>
      <c r="BK1447" s="209" t="str">
        <f t="shared" si="56"/>
        <v>Leaver</v>
      </c>
      <c r="BL1447" s="209" t="str">
        <f t="shared" si="57"/>
        <v>Notactive</v>
      </c>
      <c r="BM1447" s="209" t="str">
        <f t="shared" si="58"/>
        <v>Notactive</v>
      </c>
      <c r="BN1447" s="209" t="str">
        <f t="shared" si="59"/>
        <v>Notactive</v>
      </c>
    </row>
    <row r="1448" spans="1:66" customFormat="1" ht="15">
      <c r="A1448" s="99" t="s">
        <v>1586</v>
      </c>
      <c r="B1448" s="111" t="s">
        <v>4145</v>
      </c>
      <c r="C1448" s="243" t="s">
        <v>1587</v>
      </c>
      <c r="D1448" s="243" t="s">
        <v>4162</v>
      </c>
      <c r="E1448" s="247">
        <v>1</v>
      </c>
      <c r="F1448" s="25" t="s">
        <v>43</v>
      </c>
      <c r="G1448" s="26"/>
      <c r="H1448" s="27"/>
      <c r="I1448" s="27"/>
      <c r="J1448" s="29">
        <v>1</v>
      </c>
      <c r="K1448" s="30">
        <v>1559</v>
      </c>
      <c r="L1448" s="30">
        <v>1565</v>
      </c>
      <c r="M1448" s="240" t="str">
        <f>CONCATENATE(LEFT(K1448,3),"0")</f>
        <v>1550</v>
      </c>
      <c r="N1448" s="240" t="str">
        <f>CONCATENATE(LEFT(L1448,3),"0")</f>
        <v>1560</v>
      </c>
      <c r="O1448" s="30">
        <f>L1448-K1448+1</f>
        <v>7</v>
      </c>
      <c r="P1448" s="27">
        <v>0</v>
      </c>
      <c r="Q1448" s="27">
        <v>0</v>
      </c>
      <c r="R1448" s="28"/>
      <c r="S1448" s="28"/>
      <c r="T1448" s="35" t="s">
        <v>103</v>
      </c>
      <c r="U1448" s="104">
        <v>51.0167</v>
      </c>
      <c r="V1448" s="124">
        <v>4.4667000000000003</v>
      </c>
      <c r="W1448" s="32">
        <v>0</v>
      </c>
      <c r="X1448" s="33">
        <v>0</v>
      </c>
      <c r="Y1448" s="127">
        <v>0</v>
      </c>
      <c r="Z1448" s="133"/>
      <c r="AA1448" s="35"/>
      <c r="AB1448" s="35"/>
      <c r="AC1448" s="35"/>
      <c r="AD1448" s="35"/>
      <c r="AE1448" s="35"/>
      <c r="AF1448" s="35"/>
      <c r="AG1448" s="35"/>
      <c r="AH1448" s="35"/>
      <c r="AI1448" s="35"/>
      <c r="AJ1448" s="35"/>
      <c r="AK1448" s="35"/>
      <c r="AL1448" s="35"/>
      <c r="AM1448" s="35"/>
      <c r="AN1448" s="127"/>
      <c r="AO1448" s="38"/>
      <c r="AP1448" s="39"/>
      <c r="AQ1448" s="39"/>
      <c r="AR1448" s="39"/>
      <c r="AS1448" s="49"/>
      <c r="AT1448" s="253"/>
      <c r="AU1448" s="253"/>
      <c r="AV1448" s="26"/>
      <c r="AW1448" s="26"/>
      <c r="AX1448" s="253" t="s">
        <v>40</v>
      </c>
      <c r="AY1448" s="26">
        <v>1</v>
      </c>
      <c r="AZ1448" s="197">
        <f>IF(AND(K1448&lt;=1570,L1448&gt;=1540),1,0)</f>
        <v>1</v>
      </c>
      <c r="BA1448" s="197">
        <f>IF(AND(K1448&lt;=1608,L1448&gt;=1571),1,0)</f>
        <v>0</v>
      </c>
      <c r="BB1448" s="197">
        <f>IF(AND(K1448&lt;=1621,L1448&gt;=1609),1,0)</f>
        <v>0</v>
      </c>
      <c r="BC1448" s="197">
        <f>IF(AND(K1448&lt;=1648,L1448&gt;=1622),1,0)</f>
        <v>0</v>
      </c>
      <c r="BD1448" s="197">
        <f>IF(AND(K1448&lt;=1680,L1448&gt;=1649),1,0)</f>
        <v>0</v>
      </c>
      <c r="BE1448" s="189">
        <v>0</v>
      </c>
      <c r="BF1448" s="189">
        <v>0</v>
      </c>
      <c r="BG1448" s="189">
        <v>0</v>
      </c>
      <c r="BH1448" s="189">
        <v>0</v>
      </c>
      <c r="BI1448" s="189">
        <v>0</v>
      </c>
      <c r="BJ1448" s="209" t="str">
        <f t="shared" si="55"/>
        <v>Stayer</v>
      </c>
      <c r="BK1448" s="209" t="str">
        <f t="shared" si="56"/>
        <v>Notactive</v>
      </c>
      <c r="BL1448" s="209" t="str">
        <f t="shared" si="57"/>
        <v>Notactive</v>
      </c>
      <c r="BM1448" s="209" t="str">
        <f t="shared" si="58"/>
        <v>Notactive</v>
      </c>
      <c r="BN1448" s="209" t="str">
        <f t="shared" si="59"/>
        <v>Notactive</v>
      </c>
    </row>
    <row r="1449" spans="1:66" customFormat="1" ht="15">
      <c r="A1449" s="99" t="s">
        <v>1588</v>
      </c>
      <c r="B1449" s="111" t="s">
        <v>4145</v>
      </c>
      <c r="C1449" s="243" t="s">
        <v>1589</v>
      </c>
      <c r="D1449" s="243" t="s">
        <v>4162</v>
      </c>
      <c r="E1449" s="247"/>
      <c r="F1449" s="25" t="s">
        <v>43</v>
      </c>
      <c r="G1449" s="26"/>
      <c r="H1449" s="27"/>
      <c r="I1449" s="27"/>
      <c r="J1449" s="29">
        <v>0</v>
      </c>
      <c r="K1449" s="190">
        <f>L1449-18</f>
        <v>1551</v>
      </c>
      <c r="L1449" s="27">
        <v>1569</v>
      </c>
      <c r="M1449" s="240" t="str">
        <f>CONCATENATE(LEFT(K1449,3),"0")</f>
        <v>1550</v>
      </c>
      <c r="N1449" s="240" t="str">
        <f>CONCATENATE(LEFT(L1449,3),"0")</f>
        <v>1560</v>
      </c>
      <c r="O1449" s="30">
        <f>L1449-K1449+1</f>
        <v>19</v>
      </c>
      <c r="P1449" s="27">
        <v>0</v>
      </c>
      <c r="Q1449" s="27">
        <v>0</v>
      </c>
      <c r="R1449" s="28"/>
      <c r="S1449" s="28"/>
      <c r="T1449" s="35" t="s">
        <v>103</v>
      </c>
      <c r="U1449" s="104">
        <v>51.0167</v>
      </c>
      <c r="V1449" s="124">
        <v>4.4667000000000003</v>
      </c>
      <c r="W1449" s="32">
        <v>0</v>
      </c>
      <c r="X1449" s="33">
        <v>1</v>
      </c>
      <c r="Y1449" s="127">
        <v>0</v>
      </c>
      <c r="Z1449" s="133" t="str">
        <f>CONCATENATE(LEFT(AA1449,3),"0")</f>
        <v>1560</v>
      </c>
      <c r="AA1449" s="35">
        <v>1569</v>
      </c>
      <c r="AB1449" s="35">
        <v>1586</v>
      </c>
      <c r="AC1449" s="35" t="s">
        <v>63</v>
      </c>
      <c r="AD1449" s="35"/>
      <c r="AE1449" s="35"/>
      <c r="AF1449" s="35"/>
      <c r="AG1449" s="35"/>
      <c r="AH1449" s="35"/>
      <c r="AI1449" s="35"/>
      <c r="AJ1449" s="35"/>
      <c r="AK1449" s="35"/>
      <c r="AL1449" s="35"/>
      <c r="AM1449" s="35"/>
      <c r="AN1449" s="252" t="str">
        <f>AC1449</f>
        <v>Antwerp</v>
      </c>
      <c r="AO1449" s="38"/>
      <c r="AP1449" s="39"/>
      <c r="AQ1449" s="39"/>
      <c r="AR1449" s="39"/>
      <c r="AS1449" s="49"/>
      <c r="AT1449" s="253"/>
      <c r="AU1449" s="253"/>
      <c r="AV1449" s="26"/>
      <c r="AW1449" s="26"/>
      <c r="AX1449" s="253"/>
      <c r="AY1449" s="26">
        <v>1</v>
      </c>
      <c r="AZ1449" s="197">
        <f>IF(AND(K1449&lt;=1570,L1449&gt;=1540),1,0)</f>
        <v>1</v>
      </c>
      <c r="BA1449" s="197">
        <f>IF(AND(K1449&lt;=1608,L1449&gt;=1571),1,0)</f>
        <v>0</v>
      </c>
      <c r="BB1449" s="197">
        <f>IF(AND(K1449&lt;=1621,L1449&gt;=1609),1,0)</f>
        <v>0</v>
      </c>
      <c r="BC1449" s="197">
        <f>IF(AND(K1449&lt;=1648,L1449&gt;=1622),1,0)</f>
        <v>0</v>
      </c>
      <c r="BD1449" s="197">
        <f>IF(AND(K1449&lt;=1680,L1449&gt;=1649),1,0)</f>
        <v>0</v>
      </c>
      <c r="BE1449" s="189">
        <v>1</v>
      </c>
      <c r="BF1449" s="189">
        <v>0</v>
      </c>
      <c r="BG1449" s="189">
        <v>0</v>
      </c>
      <c r="BH1449" s="189">
        <v>0</v>
      </c>
      <c r="BI1449" s="189">
        <v>0</v>
      </c>
      <c r="BJ1449" s="209" t="str">
        <f t="shared" si="55"/>
        <v>Leaver</v>
      </c>
      <c r="BK1449" s="209" t="str">
        <f t="shared" si="56"/>
        <v>Notactive</v>
      </c>
      <c r="BL1449" s="209" t="str">
        <f t="shared" si="57"/>
        <v>Notactive</v>
      </c>
      <c r="BM1449" s="209" t="str">
        <f t="shared" si="58"/>
        <v>Notactive</v>
      </c>
      <c r="BN1449" s="209" t="str">
        <f t="shared" si="59"/>
        <v>Notactive</v>
      </c>
    </row>
    <row r="1450" spans="1:66" customFormat="1" ht="15">
      <c r="A1450" s="99" t="s">
        <v>1585</v>
      </c>
      <c r="B1450" s="111" t="s">
        <v>4145</v>
      </c>
      <c r="C1450" s="243" t="s">
        <v>1590</v>
      </c>
      <c r="D1450" s="243" t="s">
        <v>4162</v>
      </c>
      <c r="E1450" s="247">
        <v>1</v>
      </c>
      <c r="F1450" s="25" t="s">
        <v>43</v>
      </c>
      <c r="G1450" s="25"/>
      <c r="H1450" s="27">
        <v>1</v>
      </c>
      <c r="I1450" s="27"/>
      <c r="J1450" s="29">
        <v>1</v>
      </c>
      <c r="K1450" s="28">
        <v>1565</v>
      </c>
      <c r="L1450" s="27">
        <v>1579</v>
      </c>
      <c r="M1450" s="240" t="str">
        <f>CONCATENATE(LEFT(K1450,3),"0")</f>
        <v>1560</v>
      </c>
      <c r="N1450" s="240" t="str">
        <f>CONCATENATE(LEFT(L1450,3),"0")</f>
        <v>1570</v>
      </c>
      <c r="O1450" s="30">
        <f>L1450-K1450+1</f>
        <v>15</v>
      </c>
      <c r="P1450" s="27">
        <v>0</v>
      </c>
      <c r="Q1450" s="27">
        <v>0</v>
      </c>
      <c r="R1450" s="28">
        <v>1545</v>
      </c>
      <c r="S1450" s="28">
        <v>1601</v>
      </c>
      <c r="T1450" s="35" t="s">
        <v>103</v>
      </c>
      <c r="U1450" s="104">
        <v>51.0167</v>
      </c>
      <c r="V1450" s="124">
        <v>4.4667000000000003</v>
      </c>
      <c r="W1450" s="32">
        <v>1</v>
      </c>
      <c r="X1450" s="33">
        <v>1</v>
      </c>
      <c r="Y1450" s="127">
        <v>0</v>
      </c>
      <c r="Z1450" s="133" t="str">
        <f>CONCATENATE(LEFT(AA1450,3),"0")</f>
        <v>1570</v>
      </c>
      <c r="AA1450" s="25">
        <v>1579</v>
      </c>
      <c r="AB1450" s="35">
        <v>1586</v>
      </c>
      <c r="AC1450" s="35" t="s">
        <v>63</v>
      </c>
      <c r="AD1450" s="35">
        <v>1586</v>
      </c>
      <c r="AE1450" s="35">
        <v>1601</v>
      </c>
      <c r="AF1450" s="35" t="s">
        <v>51</v>
      </c>
      <c r="AG1450" s="35"/>
      <c r="AH1450" s="35"/>
      <c r="AI1450" s="35"/>
      <c r="AJ1450" s="35"/>
      <c r="AK1450" s="35"/>
      <c r="AL1450" s="35"/>
      <c r="AM1450" s="35"/>
      <c r="AN1450" s="252" t="str">
        <f>AF1450</f>
        <v>Amsterdam</v>
      </c>
      <c r="AO1450" s="38"/>
      <c r="AP1450" s="39"/>
      <c r="AQ1450" s="39"/>
      <c r="AR1450" s="39"/>
      <c r="AS1450" s="49"/>
      <c r="AT1450" s="26" t="s">
        <v>104</v>
      </c>
      <c r="AU1450" s="253" t="s">
        <v>1582</v>
      </c>
      <c r="AV1450" s="26"/>
      <c r="AW1450" s="26"/>
      <c r="AX1450" s="253" t="s">
        <v>1591</v>
      </c>
      <c r="AY1450" s="26">
        <v>1</v>
      </c>
      <c r="AZ1450" s="197">
        <f>IF(AND(K1450&lt;=1570,L1450&gt;=1540),1,0)</f>
        <v>1</v>
      </c>
      <c r="BA1450" s="197">
        <f>IF(AND(K1450&lt;=1608,L1450&gt;=1571),1,0)</f>
        <v>1</v>
      </c>
      <c r="BB1450" s="197">
        <f>IF(AND(K1450&lt;=1621,L1450&gt;=1609),1,0)</f>
        <v>0</v>
      </c>
      <c r="BC1450" s="197">
        <f>IF(AND(K1450&lt;=1648,L1450&gt;=1622),1,0)</f>
        <v>0</v>
      </c>
      <c r="BD1450" s="197">
        <f>IF(AND(K1450&lt;=1680,L1450&gt;=1649),1,0)</f>
        <v>0</v>
      </c>
      <c r="BE1450" s="189">
        <v>0</v>
      </c>
      <c r="BF1450" s="189">
        <v>1</v>
      </c>
      <c r="BG1450" s="189">
        <v>0</v>
      </c>
      <c r="BH1450" s="189">
        <v>0</v>
      </c>
      <c r="BI1450" s="189">
        <v>0</v>
      </c>
      <c r="BJ1450" s="209" t="str">
        <f t="shared" si="55"/>
        <v>Stayer</v>
      </c>
      <c r="BK1450" s="209" t="str">
        <f t="shared" si="56"/>
        <v>Leaver</v>
      </c>
      <c r="BL1450" s="209" t="str">
        <f t="shared" si="57"/>
        <v>Notactive</v>
      </c>
      <c r="BM1450" s="209" t="str">
        <f t="shared" si="58"/>
        <v>Notactive</v>
      </c>
      <c r="BN1450" s="209" t="str">
        <f t="shared" si="59"/>
        <v>Notactive</v>
      </c>
    </row>
    <row r="1451" spans="1:66" customFormat="1" ht="15">
      <c r="A1451" s="99" t="s">
        <v>1592</v>
      </c>
      <c r="B1451" s="111" t="s">
        <v>4146</v>
      </c>
      <c r="C1451" s="243" t="s">
        <v>1593</v>
      </c>
      <c r="D1451" s="243" t="s">
        <v>4162</v>
      </c>
      <c r="E1451" s="247">
        <v>1</v>
      </c>
      <c r="F1451" s="25" t="s">
        <v>43</v>
      </c>
      <c r="G1451" s="26"/>
      <c r="H1451" s="27"/>
      <c r="I1451" s="27"/>
      <c r="J1451" s="29">
        <v>1</v>
      </c>
      <c r="K1451" s="30">
        <v>1560</v>
      </c>
      <c r="L1451" s="30">
        <v>1566</v>
      </c>
      <c r="M1451" s="240" t="str">
        <f>CONCATENATE(LEFT(K1451,3),"0")</f>
        <v>1560</v>
      </c>
      <c r="N1451" s="240" t="str">
        <f>CONCATENATE(LEFT(L1451,3),"0")</f>
        <v>1560</v>
      </c>
      <c r="O1451" s="30">
        <f>L1451-K1451+1</f>
        <v>7</v>
      </c>
      <c r="P1451" s="27">
        <v>0</v>
      </c>
      <c r="Q1451" s="27">
        <v>0</v>
      </c>
      <c r="R1451" s="28"/>
      <c r="S1451" s="28"/>
      <c r="T1451" s="35" t="s">
        <v>103</v>
      </c>
      <c r="U1451" s="104">
        <v>51.0167</v>
      </c>
      <c r="V1451" s="124">
        <v>4.4667000000000003</v>
      </c>
      <c r="W1451" s="32">
        <v>0</v>
      </c>
      <c r="X1451" s="33">
        <v>0</v>
      </c>
      <c r="Y1451" s="127">
        <v>0</v>
      </c>
      <c r="Z1451" s="133"/>
      <c r="AA1451" s="35"/>
      <c r="AB1451" s="35"/>
      <c r="AC1451" s="35"/>
      <c r="AD1451" s="35"/>
      <c r="AE1451" s="35"/>
      <c r="AF1451" s="35"/>
      <c r="AG1451" s="35"/>
      <c r="AH1451" s="35"/>
      <c r="AI1451" s="35"/>
      <c r="AJ1451" s="35"/>
      <c r="AK1451" s="35"/>
      <c r="AL1451" s="35"/>
      <c r="AM1451" s="35"/>
      <c r="AN1451" s="127"/>
      <c r="AO1451" s="38"/>
      <c r="AP1451" s="39"/>
      <c r="AQ1451" s="39"/>
      <c r="AR1451" s="39"/>
      <c r="AS1451" s="49"/>
      <c r="AT1451" s="253"/>
      <c r="AU1451" s="253"/>
      <c r="AV1451" s="26"/>
      <c r="AW1451" s="26"/>
      <c r="AX1451" s="253" t="s">
        <v>40</v>
      </c>
      <c r="AY1451" s="26">
        <v>1</v>
      </c>
      <c r="AZ1451" s="197">
        <f>IF(AND(K1451&lt;=1570,L1451&gt;=1540),1,0)</f>
        <v>1</v>
      </c>
      <c r="BA1451" s="197">
        <f>IF(AND(K1451&lt;=1608,L1451&gt;=1571),1,0)</f>
        <v>0</v>
      </c>
      <c r="BB1451" s="197">
        <f>IF(AND(K1451&lt;=1621,L1451&gt;=1609),1,0)</f>
        <v>0</v>
      </c>
      <c r="BC1451" s="197">
        <f>IF(AND(K1451&lt;=1648,L1451&gt;=1622),1,0)</f>
        <v>0</v>
      </c>
      <c r="BD1451" s="197">
        <f>IF(AND(K1451&lt;=1680,L1451&gt;=1649),1,0)</f>
        <v>0</v>
      </c>
      <c r="BE1451" s="189">
        <v>0</v>
      </c>
      <c r="BF1451" s="189">
        <v>0</v>
      </c>
      <c r="BG1451" s="189">
        <v>0</v>
      </c>
      <c r="BH1451" s="189">
        <v>0</v>
      </c>
      <c r="BI1451" s="189">
        <v>0</v>
      </c>
      <c r="BJ1451" s="209" t="str">
        <f t="shared" si="55"/>
        <v>Stayer</v>
      </c>
      <c r="BK1451" s="209" t="str">
        <f t="shared" si="56"/>
        <v>Notactive</v>
      </c>
      <c r="BL1451" s="209" t="str">
        <f t="shared" si="57"/>
        <v>Notactive</v>
      </c>
      <c r="BM1451" s="209" t="str">
        <f t="shared" si="58"/>
        <v>Notactive</v>
      </c>
      <c r="BN1451" s="209" t="str">
        <f t="shared" si="59"/>
        <v>Notactive</v>
      </c>
    </row>
    <row r="1452" spans="1:66" customFormat="1" ht="15">
      <c r="A1452" s="99" t="s">
        <v>1594</v>
      </c>
      <c r="B1452" s="111" t="s">
        <v>4147</v>
      </c>
      <c r="C1452" s="243" t="s">
        <v>1595</v>
      </c>
      <c r="D1452" s="243" t="s">
        <v>4162</v>
      </c>
      <c r="E1452" s="247"/>
      <c r="F1452" s="25" t="s">
        <v>496</v>
      </c>
      <c r="G1452" s="26"/>
      <c r="H1452" s="27"/>
      <c r="I1452" s="27"/>
      <c r="J1452" s="29">
        <v>0</v>
      </c>
      <c r="K1452" s="28">
        <v>1543</v>
      </c>
      <c r="L1452" s="28">
        <v>1565</v>
      </c>
      <c r="M1452" s="240" t="str">
        <f>CONCATENATE(LEFT(K1452,3),"0")</f>
        <v>1540</v>
      </c>
      <c r="N1452" s="240" t="str">
        <f>CONCATENATE(LEFT(L1452,3),"0")</f>
        <v>1560</v>
      </c>
      <c r="O1452" s="30">
        <f>L1452-K1452+1</f>
        <v>23</v>
      </c>
      <c r="P1452" s="27">
        <v>0</v>
      </c>
      <c r="Q1452" s="27">
        <v>0</v>
      </c>
      <c r="R1452" s="28"/>
      <c r="S1452" s="28"/>
      <c r="T1452" s="35" t="s">
        <v>103</v>
      </c>
      <c r="U1452" s="104">
        <v>51.0167</v>
      </c>
      <c r="V1452" s="124">
        <v>4.4667000000000003</v>
      </c>
      <c r="W1452" s="32">
        <v>0</v>
      </c>
      <c r="X1452" s="33">
        <v>1</v>
      </c>
      <c r="Y1452" s="127">
        <v>0</v>
      </c>
      <c r="Z1452" s="133" t="str">
        <f>CONCATENATE(LEFT(AA1452,3),"0")</f>
        <v>1560</v>
      </c>
      <c r="AA1452" s="35">
        <v>1565</v>
      </c>
      <c r="AB1452" s="35">
        <v>1566</v>
      </c>
      <c r="AC1452" s="35" t="s">
        <v>69</v>
      </c>
      <c r="AD1452" s="35"/>
      <c r="AE1452" s="35"/>
      <c r="AF1452" s="35"/>
      <c r="AG1452" s="35"/>
      <c r="AH1452" s="35"/>
      <c r="AI1452" s="35"/>
      <c r="AJ1452" s="35"/>
      <c r="AK1452" s="35"/>
      <c r="AL1452" s="35"/>
      <c r="AM1452" s="35"/>
      <c r="AN1452" s="252" t="str">
        <f>AC1452</f>
        <v>Delft</v>
      </c>
      <c r="AO1452" s="38"/>
      <c r="AP1452" s="39"/>
      <c r="AQ1452" s="39"/>
      <c r="AR1452" s="39"/>
      <c r="AS1452" s="49"/>
      <c r="AT1452" s="253"/>
      <c r="AU1452" s="253"/>
      <c r="AV1452" s="26"/>
      <c r="AW1452" s="26"/>
      <c r="AX1452" s="253"/>
      <c r="AY1452" s="26">
        <v>1</v>
      </c>
      <c r="AZ1452" s="197">
        <f>IF(AND(K1452&lt;=1570,L1452&gt;=1540),1,0)</f>
        <v>1</v>
      </c>
      <c r="BA1452" s="197">
        <f>IF(AND(K1452&lt;=1608,L1452&gt;=1571),1,0)</f>
        <v>0</v>
      </c>
      <c r="BB1452" s="197">
        <f>IF(AND(K1452&lt;=1621,L1452&gt;=1609),1,0)</f>
        <v>0</v>
      </c>
      <c r="BC1452" s="197">
        <f>IF(AND(K1452&lt;=1648,L1452&gt;=1622),1,0)</f>
        <v>0</v>
      </c>
      <c r="BD1452" s="197">
        <f>IF(AND(K1452&lt;=1680,L1452&gt;=1649),1,0)</f>
        <v>0</v>
      </c>
      <c r="BE1452" s="189">
        <v>1</v>
      </c>
      <c r="BF1452" s="189">
        <v>0</v>
      </c>
      <c r="BG1452" s="189">
        <v>0</v>
      </c>
      <c r="BH1452" s="189">
        <v>0</v>
      </c>
      <c r="BI1452" s="189">
        <v>0</v>
      </c>
      <c r="BJ1452" s="209" t="str">
        <f t="shared" si="55"/>
        <v>Leaver</v>
      </c>
      <c r="BK1452" s="209" t="str">
        <f t="shared" si="56"/>
        <v>Notactive</v>
      </c>
      <c r="BL1452" s="209" t="str">
        <f t="shared" si="57"/>
        <v>Notactive</v>
      </c>
      <c r="BM1452" s="209" t="str">
        <f t="shared" si="58"/>
        <v>Notactive</v>
      </c>
      <c r="BN1452" s="209" t="str">
        <f t="shared" si="59"/>
        <v>Notactive</v>
      </c>
    </row>
    <row r="1453" spans="1:66" customFormat="1" ht="15">
      <c r="A1453" s="99" t="s">
        <v>1596</v>
      </c>
      <c r="B1453" s="111" t="s">
        <v>4148</v>
      </c>
      <c r="C1453" s="243" t="s">
        <v>1597</v>
      </c>
      <c r="D1453" s="243" t="s">
        <v>4162</v>
      </c>
      <c r="E1453" s="247">
        <v>3</v>
      </c>
      <c r="F1453" s="25" t="s">
        <v>39</v>
      </c>
      <c r="G1453" s="26"/>
      <c r="H1453" s="27"/>
      <c r="I1453" s="27"/>
      <c r="J1453" s="29">
        <v>1</v>
      </c>
      <c r="K1453" s="30">
        <v>1560</v>
      </c>
      <c r="L1453" s="30">
        <v>1580</v>
      </c>
      <c r="M1453" s="240" t="str">
        <f>CONCATENATE(LEFT(K1453,3),"0")</f>
        <v>1560</v>
      </c>
      <c r="N1453" s="240" t="str">
        <f>CONCATENATE(LEFT(L1453,3),"0")</f>
        <v>1580</v>
      </c>
      <c r="O1453" s="30">
        <f>L1453-K1453+1</f>
        <v>21</v>
      </c>
      <c r="P1453" s="27">
        <v>0</v>
      </c>
      <c r="Q1453" s="27">
        <v>0</v>
      </c>
      <c r="R1453" s="28"/>
      <c r="S1453" s="28"/>
      <c r="T1453" s="35" t="s">
        <v>103</v>
      </c>
      <c r="U1453" s="104">
        <v>51.0167</v>
      </c>
      <c r="V1453" s="124">
        <v>4.4667000000000003</v>
      </c>
      <c r="W1453" s="32">
        <v>0</v>
      </c>
      <c r="X1453" s="33">
        <v>0</v>
      </c>
      <c r="Y1453" s="127">
        <v>0</v>
      </c>
      <c r="Z1453" s="133"/>
      <c r="AA1453" s="35"/>
      <c r="AB1453" s="35"/>
      <c r="AC1453" s="35"/>
      <c r="AD1453" s="35"/>
      <c r="AE1453" s="35"/>
      <c r="AF1453" s="35"/>
      <c r="AG1453" s="35"/>
      <c r="AH1453" s="35"/>
      <c r="AI1453" s="35"/>
      <c r="AJ1453" s="35"/>
      <c r="AK1453" s="35"/>
      <c r="AL1453" s="35"/>
      <c r="AM1453" s="35"/>
      <c r="AN1453" s="127"/>
      <c r="AO1453" s="38"/>
      <c r="AP1453" s="39"/>
      <c r="AQ1453" s="39"/>
      <c r="AR1453" s="39"/>
      <c r="AS1453" s="49"/>
      <c r="AT1453" s="253"/>
      <c r="AU1453" s="253"/>
      <c r="AV1453" s="26"/>
      <c r="AW1453" s="26"/>
      <c r="AX1453" s="253" t="s">
        <v>40</v>
      </c>
      <c r="AY1453" s="26">
        <v>1</v>
      </c>
      <c r="AZ1453" s="197">
        <f>IF(AND(K1453&lt;=1570,L1453&gt;=1540),1,0)</f>
        <v>1</v>
      </c>
      <c r="BA1453" s="197">
        <f>IF(AND(K1453&lt;=1608,L1453&gt;=1571),1,0)</f>
        <v>1</v>
      </c>
      <c r="BB1453" s="197">
        <f>IF(AND(K1453&lt;=1621,L1453&gt;=1609),1,0)</f>
        <v>0</v>
      </c>
      <c r="BC1453" s="197">
        <f>IF(AND(K1453&lt;=1648,L1453&gt;=1622),1,0)</f>
        <v>0</v>
      </c>
      <c r="BD1453" s="197">
        <f>IF(AND(K1453&lt;=1680,L1453&gt;=1649),1,0)</f>
        <v>0</v>
      </c>
      <c r="BE1453" s="189">
        <v>0</v>
      </c>
      <c r="BF1453" s="189">
        <v>0</v>
      </c>
      <c r="BG1453" s="189">
        <v>0</v>
      </c>
      <c r="BH1453" s="189">
        <v>0</v>
      </c>
      <c r="BI1453" s="189">
        <v>0</v>
      </c>
      <c r="BJ1453" s="209" t="str">
        <f t="shared" si="55"/>
        <v>Stayer</v>
      </c>
      <c r="BK1453" s="209" t="str">
        <f t="shared" si="56"/>
        <v>Stayer</v>
      </c>
      <c r="BL1453" s="209" t="str">
        <f t="shared" si="57"/>
        <v>Notactive</v>
      </c>
      <c r="BM1453" s="209" t="str">
        <f t="shared" si="58"/>
        <v>Notactive</v>
      </c>
      <c r="BN1453" s="209" t="str">
        <f t="shared" si="59"/>
        <v>Notactive</v>
      </c>
    </row>
    <row r="1454" spans="1:66" customFormat="1" ht="15">
      <c r="A1454" s="99" t="s">
        <v>1598</v>
      </c>
      <c r="B1454" s="111" t="s">
        <v>4149</v>
      </c>
      <c r="C1454" s="243" t="s">
        <v>1599</v>
      </c>
      <c r="D1454" s="243" t="s">
        <v>4162</v>
      </c>
      <c r="E1454" s="247">
        <v>1</v>
      </c>
      <c r="F1454" s="25" t="s">
        <v>39</v>
      </c>
      <c r="G1454" s="26"/>
      <c r="H1454" s="27"/>
      <c r="I1454" s="27"/>
      <c r="J1454" s="29">
        <v>1</v>
      </c>
      <c r="K1454" s="30">
        <v>1567</v>
      </c>
      <c r="L1454" s="30">
        <v>1573</v>
      </c>
      <c r="M1454" s="240" t="str">
        <f>CONCATENATE(LEFT(K1454,3),"0")</f>
        <v>1560</v>
      </c>
      <c r="N1454" s="240" t="str">
        <f>CONCATENATE(LEFT(L1454,3),"0")</f>
        <v>1570</v>
      </c>
      <c r="O1454" s="30">
        <f>L1454-K1454+1</f>
        <v>7</v>
      </c>
      <c r="P1454" s="27">
        <v>0</v>
      </c>
      <c r="Q1454" s="27">
        <v>0</v>
      </c>
      <c r="R1454" s="28"/>
      <c r="S1454" s="28"/>
      <c r="T1454" s="35" t="s">
        <v>103</v>
      </c>
      <c r="U1454" s="104">
        <v>51.0167</v>
      </c>
      <c r="V1454" s="124">
        <v>4.4667000000000003</v>
      </c>
      <c r="W1454" s="32">
        <v>0</v>
      </c>
      <c r="X1454" s="33">
        <v>0</v>
      </c>
      <c r="Y1454" s="127">
        <v>0</v>
      </c>
      <c r="Z1454" s="133"/>
      <c r="AA1454" s="35"/>
      <c r="AB1454" s="35"/>
      <c r="AC1454" s="35"/>
      <c r="AD1454" s="35"/>
      <c r="AE1454" s="35"/>
      <c r="AF1454" s="35"/>
      <c r="AG1454" s="35"/>
      <c r="AH1454" s="35"/>
      <c r="AI1454" s="35"/>
      <c r="AJ1454" s="35"/>
      <c r="AK1454" s="35"/>
      <c r="AL1454" s="35"/>
      <c r="AM1454" s="35"/>
      <c r="AN1454" s="127"/>
      <c r="AO1454" s="38"/>
      <c r="AP1454" s="39"/>
      <c r="AQ1454" s="39"/>
      <c r="AR1454" s="39"/>
      <c r="AS1454" s="49"/>
      <c r="AT1454" s="253"/>
      <c r="AU1454" s="253"/>
      <c r="AV1454" s="26"/>
      <c r="AW1454" s="26"/>
      <c r="AX1454" s="253" t="s">
        <v>40</v>
      </c>
      <c r="AY1454" s="26">
        <v>1</v>
      </c>
      <c r="AZ1454" s="197">
        <f>IF(AND(K1454&lt;=1570,L1454&gt;=1540),1,0)</f>
        <v>1</v>
      </c>
      <c r="BA1454" s="197">
        <f>IF(AND(K1454&lt;=1608,L1454&gt;=1571),1,0)</f>
        <v>1</v>
      </c>
      <c r="BB1454" s="197">
        <f>IF(AND(K1454&lt;=1621,L1454&gt;=1609),1,0)</f>
        <v>0</v>
      </c>
      <c r="BC1454" s="197">
        <f>IF(AND(K1454&lt;=1648,L1454&gt;=1622),1,0)</f>
        <v>0</v>
      </c>
      <c r="BD1454" s="197">
        <f>IF(AND(K1454&lt;=1680,L1454&gt;=1649),1,0)</f>
        <v>0</v>
      </c>
      <c r="BE1454" s="189">
        <v>0</v>
      </c>
      <c r="BF1454" s="189">
        <v>0</v>
      </c>
      <c r="BG1454" s="189">
        <v>0</v>
      </c>
      <c r="BH1454" s="189">
        <v>0</v>
      </c>
      <c r="BI1454" s="189">
        <v>0</v>
      </c>
      <c r="BJ1454" s="209" t="str">
        <f t="shared" si="55"/>
        <v>Stayer</v>
      </c>
      <c r="BK1454" s="209" t="str">
        <f t="shared" si="56"/>
        <v>Stayer</v>
      </c>
      <c r="BL1454" s="209" t="str">
        <f t="shared" si="57"/>
        <v>Notactive</v>
      </c>
      <c r="BM1454" s="209" t="str">
        <f t="shared" si="58"/>
        <v>Notactive</v>
      </c>
      <c r="BN1454" s="209" t="str">
        <f t="shared" si="59"/>
        <v>Notactive</v>
      </c>
    </row>
    <row r="1455" spans="1:66" customFormat="1" ht="15">
      <c r="A1455" s="99" t="s">
        <v>1600</v>
      </c>
      <c r="B1455" s="111" t="s">
        <v>2519</v>
      </c>
      <c r="C1455" s="243" t="s">
        <v>1601</v>
      </c>
      <c r="D1455" s="243" t="s">
        <v>4162</v>
      </c>
      <c r="E1455" s="247">
        <v>4</v>
      </c>
      <c r="F1455" s="25" t="s">
        <v>43</v>
      </c>
      <c r="G1455" s="26"/>
      <c r="H1455" s="27"/>
      <c r="I1455" s="27"/>
      <c r="J1455" s="29">
        <v>1</v>
      </c>
      <c r="K1455" s="28">
        <v>1564</v>
      </c>
      <c r="L1455" s="28">
        <v>1603</v>
      </c>
      <c r="M1455" s="240" t="str">
        <f>CONCATENATE(LEFT(K1455,3),"0")</f>
        <v>1560</v>
      </c>
      <c r="N1455" s="240" t="str">
        <f>CONCATENATE(LEFT(L1455,3),"0")</f>
        <v>1600</v>
      </c>
      <c r="O1455" s="30">
        <f>L1455-K1455+1</f>
        <v>40</v>
      </c>
      <c r="P1455" s="27">
        <v>0</v>
      </c>
      <c r="Q1455" s="27">
        <v>0</v>
      </c>
      <c r="R1455" s="28"/>
      <c r="S1455" s="28">
        <v>1603</v>
      </c>
      <c r="T1455" s="35" t="s">
        <v>103</v>
      </c>
      <c r="U1455" s="104">
        <v>51.0167</v>
      </c>
      <c r="V1455" s="124">
        <v>4.4667000000000003</v>
      </c>
      <c r="W1455" s="32">
        <v>0</v>
      </c>
      <c r="X1455" s="33">
        <v>0</v>
      </c>
      <c r="Y1455" s="127">
        <v>0</v>
      </c>
      <c r="Z1455" s="133"/>
      <c r="AA1455" s="35"/>
      <c r="AB1455" s="35"/>
      <c r="AC1455" s="35"/>
      <c r="AD1455" s="35"/>
      <c r="AE1455" s="35"/>
      <c r="AF1455" s="35"/>
      <c r="AG1455" s="35"/>
      <c r="AH1455" s="35"/>
      <c r="AI1455" s="35"/>
      <c r="AJ1455" s="35"/>
      <c r="AK1455" s="35"/>
      <c r="AL1455" s="35"/>
      <c r="AM1455" s="35"/>
      <c r="AN1455" s="127"/>
      <c r="AO1455" s="38"/>
      <c r="AP1455" s="39"/>
      <c r="AQ1455" s="39"/>
      <c r="AR1455" s="39"/>
      <c r="AS1455" s="49"/>
      <c r="AT1455" s="253"/>
      <c r="AU1455" s="253"/>
      <c r="AV1455" s="26"/>
      <c r="AW1455" s="26"/>
      <c r="AX1455" s="253" t="s">
        <v>1602</v>
      </c>
      <c r="AY1455" s="26">
        <v>1</v>
      </c>
      <c r="AZ1455" s="197">
        <f>IF(AND(K1455&lt;=1570,L1455&gt;=1540),1,0)</f>
        <v>1</v>
      </c>
      <c r="BA1455" s="197">
        <f>IF(AND(K1455&lt;=1608,L1455&gt;=1571),1,0)</f>
        <v>1</v>
      </c>
      <c r="BB1455" s="197">
        <f>IF(AND(K1455&lt;=1621,L1455&gt;=1609),1,0)</f>
        <v>0</v>
      </c>
      <c r="BC1455" s="197">
        <f>IF(AND(K1455&lt;=1648,L1455&gt;=1622),1,0)</f>
        <v>0</v>
      </c>
      <c r="BD1455" s="197">
        <f>IF(AND(K1455&lt;=1680,L1455&gt;=1649),1,0)</f>
        <v>0</v>
      </c>
      <c r="BE1455" s="189">
        <v>0</v>
      </c>
      <c r="BF1455" s="189">
        <v>0</v>
      </c>
      <c r="BG1455" s="189">
        <v>0</v>
      </c>
      <c r="BH1455" s="189">
        <v>0</v>
      </c>
      <c r="BI1455" s="189">
        <v>0</v>
      </c>
      <c r="BJ1455" s="209" t="str">
        <f t="shared" si="55"/>
        <v>Stayer</v>
      </c>
      <c r="BK1455" s="209" t="str">
        <f t="shared" si="56"/>
        <v>Stayer</v>
      </c>
      <c r="BL1455" s="209" t="str">
        <f t="shared" si="57"/>
        <v>Notactive</v>
      </c>
      <c r="BM1455" s="209" t="str">
        <f t="shared" si="58"/>
        <v>Notactive</v>
      </c>
      <c r="BN1455" s="209" t="str">
        <f t="shared" si="59"/>
        <v>Notactive</v>
      </c>
    </row>
    <row r="1456" spans="1:66" customFormat="1" ht="15">
      <c r="A1456" s="99" t="s">
        <v>1603</v>
      </c>
      <c r="B1456" s="111" t="s">
        <v>2519</v>
      </c>
      <c r="C1456" s="243" t="s">
        <v>1604</v>
      </c>
      <c r="D1456" s="243" t="s">
        <v>4162</v>
      </c>
      <c r="E1456" s="247"/>
      <c r="F1456" s="25" t="s">
        <v>43</v>
      </c>
      <c r="G1456" s="26"/>
      <c r="H1456" s="27"/>
      <c r="I1456" s="27"/>
      <c r="J1456" s="29">
        <v>0</v>
      </c>
      <c r="K1456" s="28">
        <v>1645</v>
      </c>
      <c r="L1456" s="28">
        <v>1645</v>
      </c>
      <c r="M1456" s="240" t="str">
        <f>CONCATENATE(LEFT(K1456,3),"0")</f>
        <v>1640</v>
      </c>
      <c r="N1456" s="240" t="str">
        <f>CONCATENATE(LEFT(L1456,3),"0")</f>
        <v>1640</v>
      </c>
      <c r="O1456" s="30">
        <f>L1456-K1456+1</f>
        <v>1</v>
      </c>
      <c r="P1456" s="27">
        <v>0</v>
      </c>
      <c r="Q1456" s="27">
        <v>0</v>
      </c>
      <c r="R1456" s="28"/>
      <c r="S1456" s="28">
        <v>1645</v>
      </c>
      <c r="T1456" s="35" t="s">
        <v>103</v>
      </c>
      <c r="U1456" s="104">
        <v>51.0167</v>
      </c>
      <c r="V1456" s="124">
        <v>4.4667000000000003</v>
      </c>
      <c r="W1456" s="32">
        <v>0</v>
      </c>
      <c r="X1456" s="33">
        <v>0</v>
      </c>
      <c r="Y1456" s="127">
        <v>0</v>
      </c>
      <c r="Z1456" s="133"/>
      <c r="AA1456" s="35"/>
      <c r="AB1456" s="35"/>
      <c r="AC1456" s="35"/>
      <c r="AD1456" s="35"/>
      <c r="AE1456" s="35"/>
      <c r="AF1456" s="35"/>
      <c r="AG1456" s="35"/>
      <c r="AH1456" s="35"/>
      <c r="AI1456" s="35"/>
      <c r="AJ1456" s="35"/>
      <c r="AK1456" s="35"/>
      <c r="AL1456" s="35"/>
      <c r="AM1456" s="35"/>
      <c r="AN1456" s="127"/>
      <c r="AO1456" s="38"/>
      <c r="AP1456" s="39"/>
      <c r="AQ1456" s="39"/>
      <c r="AR1456" s="39"/>
      <c r="AS1456" s="49"/>
      <c r="AT1456" s="253"/>
      <c r="AU1456" s="253"/>
      <c r="AV1456" s="26"/>
      <c r="AW1456" s="26"/>
      <c r="AX1456" s="253" t="s">
        <v>1605</v>
      </c>
      <c r="AY1456" s="26">
        <v>1</v>
      </c>
      <c r="AZ1456" s="197">
        <f>IF(AND(K1456&lt;=1570,L1456&gt;=1540),1,0)</f>
        <v>0</v>
      </c>
      <c r="BA1456" s="197">
        <f>IF(AND(K1456&lt;=1608,L1456&gt;=1571),1,0)</f>
        <v>0</v>
      </c>
      <c r="BB1456" s="197">
        <f>IF(AND(K1456&lt;=1621,L1456&gt;=1609),1,0)</f>
        <v>0</v>
      </c>
      <c r="BC1456" s="197">
        <f>IF(AND(K1456&lt;=1648,L1456&gt;=1622),1,0)</f>
        <v>1</v>
      </c>
      <c r="BD1456" s="197">
        <f>IF(AND(K1456&lt;=1680,L1456&gt;=1649),1,0)</f>
        <v>0</v>
      </c>
      <c r="BE1456" s="189">
        <v>0</v>
      </c>
      <c r="BF1456" s="189">
        <v>0</v>
      </c>
      <c r="BG1456" s="189">
        <v>0</v>
      </c>
      <c r="BH1456" s="189">
        <v>0</v>
      </c>
      <c r="BI1456" s="189">
        <v>0</v>
      </c>
      <c r="BJ1456" s="209" t="str">
        <f t="shared" ref="BJ1456:BJ1472" si="60">IF(AND(AZ1456=1,BE1456=0),"Stayer",IF(AND(AZ1456=1,BE1456=1),"Leaver","Notactive"))</f>
        <v>Notactive</v>
      </c>
      <c r="BK1456" s="209" t="str">
        <f t="shared" ref="BK1456:BK1472" si="61">IF(AND(BA1456=1,BF1456=0),"Stayer",IF(AND(BA1456=1,BF1456=1),"Leaver","Notactive"))</f>
        <v>Notactive</v>
      </c>
      <c r="BL1456" s="209" t="str">
        <f t="shared" ref="BL1456:BL1472" si="62">IF(AND(BB1456=1,BG1456=0),"Stayer",IF(AND(BB1456=1,BG1456=1),"Leaver","Notactive"))</f>
        <v>Notactive</v>
      </c>
      <c r="BM1456" s="209" t="str">
        <f t="shared" ref="BM1456:BM1472" si="63">IF(AND(BC1456=1,BH1456=0),"Stayer",IF(AND(BC1456=1,BH1456=1),"Leaver","Notactive"))</f>
        <v>Stayer</v>
      </c>
      <c r="BN1456" s="209" t="str">
        <f t="shared" ref="BN1456:BN1472" si="64">IF(AND(BD1456=1,BI1456=0),"Stayer",IF(AND(BD1456=1,BI1456=1),"Leaver","Notactive"))</f>
        <v>Notactive</v>
      </c>
    </row>
    <row r="1457" spans="1:66" customFormat="1" ht="15">
      <c r="A1457" s="99" t="s">
        <v>1606</v>
      </c>
      <c r="B1457" s="111" t="s">
        <v>4150</v>
      </c>
      <c r="C1457" s="243" t="s">
        <v>1607</v>
      </c>
      <c r="D1457" s="243" t="s">
        <v>4162</v>
      </c>
      <c r="E1457" s="247"/>
      <c r="F1457" s="25" t="s">
        <v>43</v>
      </c>
      <c r="G1457" s="26"/>
      <c r="H1457" s="27"/>
      <c r="I1457" s="27"/>
      <c r="J1457" s="29">
        <v>0</v>
      </c>
      <c r="K1457" s="28">
        <v>1547</v>
      </c>
      <c r="L1457" s="28">
        <v>1566</v>
      </c>
      <c r="M1457" s="240" t="str">
        <f>CONCATENATE(LEFT(K1457,3),"0")</f>
        <v>1540</v>
      </c>
      <c r="N1457" s="240" t="str">
        <f>CONCATENATE(LEFT(L1457,3),"0")</f>
        <v>1560</v>
      </c>
      <c r="O1457" s="30">
        <f>L1457-K1457+1</f>
        <v>20</v>
      </c>
      <c r="P1457" s="27">
        <v>0</v>
      </c>
      <c r="Q1457" s="27">
        <v>0</v>
      </c>
      <c r="R1457" s="28">
        <v>1527</v>
      </c>
      <c r="S1457" s="28">
        <v>1607</v>
      </c>
      <c r="T1457" s="35" t="s">
        <v>103</v>
      </c>
      <c r="U1457" s="104">
        <v>51.0167</v>
      </c>
      <c r="V1457" s="124">
        <v>4.4667000000000003</v>
      </c>
      <c r="W1457" s="32">
        <v>0</v>
      </c>
      <c r="X1457" s="33">
        <v>1</v>
      </c>
      <c r="Y1457" s="127">
        <v>0</v>
      </c>
      <c r="Z1457" s="133" t="str">
        <f>CONCATENATE(LEFT(AA1457,3),"0")</f>
        <v>1560</v>
      </c>
      <c r="AA1457" s="35">
        <v>1566</v>
      </c>
      <c r="AB1457" s="35">
        <v>1570</v>
      </c>
      <c r="AC1457" s="35" t="s">
        <v>63</v>
      </c>
      <c r="AD1457" s="35">
        <v>1570</v>
      </c>
      <c r="AE1457" s="35">
        <v>1577</v>
      </c>
      <c r="AF1457" s="35" t="s">
        <v>1441</v>
      </c>
      <c r="AG1457" s="35">
        <v>1577</v>
      </c>
      <c r="AH1457" s="35">
        <v>1586</v>
      </c>
      <c r="AI1457" s="35" t="s">
        <v>63</v>
      </c>
      <c r="AJ1457" s="35">
        <v>1586</v>
      </c>
      <c r="AK1457" s="35">
        <v>1599</v>
      </c>
      <c r="AL1457" s="35" t="s">
        <v>610</v>
      </c>
      <c r="AM1457" s="35" t="s">
        <v>51</v>
      </c>
      <c r="AN1457" s="252" t="str">
        <f>AL1457</f>
        <v>Germany</v>
      </c>
      <c r="AO1457" s="38"/>
      <c r="AP1457" s="39"/>
      <c r="AQ1457" s="39"/>
      <c r="AR1457" s="39"/>
      <c r="AS1457" s="49"/>
      <c r="AT1457" s="26" t="s">
        <v>104</v>
      </c>
      <c r="AU1457" s="253" t="s">
        <v>1608</v>
      </c>
      <c r="AV1457" s="26"/>
      <c r="AW1457" s="26"/>
      <c r="AX1457" s="253"/>
      <c r="AY1457" s="26">
        <v>1</v>
      </c>
      <c r="AZ1457" s="197">
        <f>IF(AND(K1457&lt;=1570,L1457&gt;=1540),1,0)</f>
        <v>1</v>
      </c>
      <c r="BA1457" s="197">
        <f>IF(AND(K1457&lt;=1608,L1457&gt;=1571),1,0)</f>
        <v>0</v>
      </c>
      <c r="BB1457" s="197">
        <f>IF(AND(K1457&lt;=1621,L1457&gt;=1609),1,0)</f>
        <v>0</v>
      </c>
      <c r="BC1457" s="197">
        <f>IF(AND(K1457&lt;=1648,L1457&gt;=1622),1,0)</f>
        <v>0</v>
      </c>
      <c r="BD1457" s="197">
        <f>IF(AND(K1457&lt;=1680,L1457&gt;=1649),1,0)</f>
        <v>0</v>
      </c>
      <c r="BE1457" s="189">
        <v>1</v>
      </c>
      <c r="BF1457" s="189">
        <v>0</v>
      </c>
      <c r="BG1457" s="189">
        <v>0</v>
      </c>
      <c r="BH1457" s="189">
        <v>0</v>
      </c>
      <c r="BI1457" s="189">
        <v>0</v>
      </c>
      <c r="BJ1457" s="209" t="str">
        <f t="shared" si="60"/>
        <v>Leaver</v>
      </c>
      <c r="BK1457" s="209" t="str">
        <f t="shared" si="61"/>
        <v>Notactive</v>
      </c>
      <c r="BL1457" s="209" t="str">
        <f t="shared" si="62"/>
        <v>Notactive</v>
      </c>
      <c r="BM1457" s="209" t="str">
        <f t="shared" si="63"/>
        <v>Notactive</v>
      </c>
      <c r="BN1457" s="209" t="str">
        <f t="shared" si="64"/>
        <v>Notactive</v>
      </c>
    </row>
    <row r="1458" spans="1:66" customFormat="1" ht="15">
      <c r="A1458" s="99" t="s">
        <v>1608</v>
      </c>
      <c r="B1458" s="111" t="s">
        <v>4150</v>
      </c>
      <c r="C1458" s="243" t="s">
        <v>1609</v>
      </c>
      <c r="D1458" s="243" t="s">
        <v>4162</v>
      </c>
      <c r="E1458" s="247"/>
      <c r="F1458" s="25" t="s">
        <v>43</v>
      </c>
      <c r="G1458" s="26"/>
      <c r="H1458" s="27"/>
      <c r="I1458" s="27"/>
      <c r="J1458" s="29">
        <v>0</v>
      </c>
      <c r="K1458" s="28">
        <v>1576</v>
      </c>
      <c r="L1458" s="28">
        <v>1587</v>
      </c>
      <c r="M1458" s="240" t="str">
        <f>CONCATENATE(LEFT(K1458,3),"0")</f>
        <v>1570</v>
      </c>
      <c r="N1458" s="240" t="str">
        <f>CONCATENATE(LEFT(L1458,3),"0")</f>
        <v>1580</v>
      </c>
      <c r="O1458" s="30">
        <f>L1458-K1458+1</f>
        <v>12</v>
      </c>
      <c r="P1458" s="27">
        <v>0</v>
      </c>
      <c r="Q1458" s="27">
        <v>0</v>
      </c>
      <c r="R1458" s="28">
        <v>1556</v>
      </c>
      <c r="S1458" s="28">
        <v>1604</v>
      </c>
      <c r="T1458" s="35" t="s">
        <v>103</v>
      </c>
      <c r="U1458" s="104">
        <v>51.0167</v>
      </c>
      <c r="V1458" s="124">
        <v>4.4667000000000003</v>
      </c>
      <c r="W1458" s="32">
        <v>1</v>
      </c>
      <c r="X1458" s="33">
        <v>1</v>
      </c>
      <c r="Y1458" s="127">
        <v>0</v>
      </c>
      <c r="Z1458" s="133" t="str">
        <f>CONCATENATE(LEFT(AA1458,3),"0")</f>
        <v>1580</v>
      </c>
      <c r="AA1458" s="35">
        <v>1587</v>
      </c>
      <c r="AB1458" s="35">
        <v>1604</v>
      </c>
      <c r="AC1458" s="35" t="s">
        <v>1256</v>
      </c>
      <c r="AD1458" s="35"/>
      <c r="AE1458" s="35"/>
      <c r="AF1458" s="35"/>
      <c r="AG1458" s="35"/>
      <c r="AH1458" s="35"/>
      <c r="AI1458" s="35"/>
      <c r="AJ1458" s="35"/>
      <c r="AK1458" s="35"/>
      <c r="AL1458" s="35"/>
      <c r="AM1458" s="35"/>
      <c r="AN1458" s="252" t="str">
        <f>AC1458</f>
        <v>The Hague</v>
      </c>
      <c r="AO1458" s="38"/>
      <c r="AP1458" s="39"/>
      <c r="AQ1458" s="39"/>
      <c r="AR1458" s="39"/>
      <c r="AS1458" s="49"/>
      <c r="AT1458" s="26" t="s">
        <v>88</v>
      </c>
      <c r="AU1458" s="253" t="s">
        <v>1606</v>
      </c>
      <c r="AV1458" s="26"/>
      <c r="AW1458" s="26"/>
      <c r="AX1458" s="253"/>
      <c r="AY1458" s="26">
        <v>1</v>
      </c>
      <c r="AZ1458" s="197">
        <f>IF(AND(K1458&lt;=1570,L1458&gt;=1540),1,0)</f>
        <v>0</v>
      </c>
      <c r="BA1458" s="197">
        <f>IF(AND(K1458&lt;=1608,L1458&gt;=1571),1,0)</f>
        <v>1</v>
      </c>
      <c r="BB1458" s="197">
        <f>IF(AND(K1458&lt;=1621,L1458&gt;=1609),1,0)</f>
        <v>0</v>
      </c>
      <c r="BC1458" s="197">
        <f>IF(AND(K1458&lt;=1648,L1458&gt;=1622),1,0)</f>
        <v>0</v>
      </c>
      <c r="BD1458" s="197">
        <f>IF(AND(K1458&lt;=1680,L1458&gt;=1649),1,0)</f>
        <v>0</v>
      </c>
      <c r="BE1458" s="189">
        <v>0</v>
      </c>
      <c r="BF1458" s="189">
        <v>1</v>
      </c>
      <c r="BG1458" s="189">
        <v>0</v>
      </c>
      <c r="BH1458" s="189">
        <v>0</v>
      </c>
      <c r="BI1458" s="189">
        <v>0</v>
      </c>
      <c r="BJ1458" s="209" t="str">
        <f t="shared" si="60"/>
        <v>Notactive</v>
      </c>
      <c r="BK1458" s="209" t="str">
        <f t="shared" si="61"/>
        <v>Leaver</v>
      </c>
      <c r="BL1458" s="209" t="str">
        <f t="shared" si="62"/>
        <v>Notactive</v>
      </c>
      <c r="BM1458" s="209" t="str">
        <f t="shared" si="63"/>
        <v>Notactive</v>
      </c>
      <c r="BN1458" s="209" t="str">
        <f t="shared" si="64"/>
        <v>Notactive</v>
      </c>
    </row>
    <row r="1459" spans="1:66" customFormat="1" ht="15">
      <c r="A1459" s="99" t="s">
        <v>1610</v>
      </c>
      <c r="B1459" s="111" t="s">
        <v>2442</v>
      </c>
      <c r="C1459" s="243" t="s">
        <v>1611</v>
      </c>
      <c r="D1459" s="243" t="s">
        <v>4162</v>
      </c>
      <c r="E1459" s="247">
        <v>7</v>
      </c>
      <c r="F1459" s="25" t="s">
        <v>156</v>
      </c>
      <c r="G1459" s="26"/>
      <c r="H1459" s="27"/>
      <c r="I1459" s="27"/>
      <c r="J1459" s="29">
        <v>1</v>
      </c>
      <c r="K1459" s="30">
        <v>1614</v>
      </c>
      <c r="L1459" s="30">
        <v>1641</v>
      </c>
      <c r="M1459" s="240" t="str">
        <f>CONCATENATE(LEFT(K1459,3),"0")</f>
        <v>1610</v>
      </c>
      <c r="N1459" s="240" t="str">
        <f>CONCATENATE(LEFT(L1459,3),"0")</f>
        <v>1640</v>
      </c>
      <c r="O1459" s="30">
        <f>L1459-K1459+1</f>
        <v>28</v>
      </c>
      <c r="P1459" s="27">
        <v>1</v>
      </c>
      <c r="Q1459" s="27">
        <v>1</v>
      </c>
      <c r="R1459" s="28"/>
      <c r="S1459" s="28"/>
      <c r="T1459" s="35" t="s">
        <v>103</v>
      </c>
      <c r="U1459" s="104">
        <v>51.0167</v>
      </c>
      <c r="V1459" s="124">
        <v>4.4667000000000003</v>
      </c>
      <c r="W1459" s="32">
        <v>0</v>
      </c>
      <c r="X1459" s="33">
        <v>0</v>
      </c>
      <c r="Y1459" s="127">
        <v>0</v>
      </c>
      <c r="Z1459" s="133"/>
      <c r="AA1459" s="35"/>
      <c r="AB1459" s="35"/>
      <c r="AC1459" s="35"/>
      <c r="AD1459" s="35"/>
      <c r="AE1459" s="35"/>
      <c r="AF1459" s="35"/>
      <c r="AG1459" s="35"/>
      <c r="AH1459" s="35"/>
      <c r="AI1459" s="35"/>
      <c r="AJ1459" s="35"/>
      <c r="AK1459" s="35"/>
      <c r="AL1459" s="35"/>
      <c r="AM1459" s="35"/>
      <c r="AN1459" s="127"/>
      <c r="AO1459" s="38"/>
      <c r="AP1459" s="39"/>
      <c r="AQ1459" s="39"/>
      <c r="AR1459" s="39"/>
      <c r="AS1459" s="49"/>
      <c r="AT1459" s="253"/>
      <c r="AU1459" s="253"/>
      <c r="AV1459" s="26"/>
      <c r="AW1459" s="26"/>
      <c r="AX1459" s="253" t="s">
        <v>40</v>
      </c>
      <c r="AY1459" s="26">
        <v>1</v>
      </c>
      <c r="AZ1459" s="197">
        <f>IF(AND(K1459&lt;=1570,L1459&gt;=1540),1,0)</f>
        <v>0</v>
      </c>
      <c r="BA1459" s="197">
        <f>IF(AND(K1459&lt;=1608,L1459&gt;=1571),1,0)</f>
        <v>0</v>
      </c>
      <c r="BB1459" s="197">
        <f>IF(AND(K1459&lt;=1621,L1459&gt;=1609),1,0)</f>
        <v>1</v>
      </c>
      <c r="BC1459" s="197">
        <f>IF(AND(K1459&lt;=1648,L1459&gt;=1622),1,0)</f>
        <v>1</v>
      </c>
      <c r="BD1459" s="197">
        <f>IF(AND(K1459&lt;=1680,L1459&gt;=1649),1,0)</f>
        <v>0</v>
      </c>
      <c r="BE1459" s="189">
        <v>0</v>
      </c>
      <c r="BF1459" s="189">
        <v>0</v>
      </c>
      <c r="BG1459" s="189">
        <v>0</v>
      </c>
      <c r="BH1459" s="189">
        <v>0</v>
      </c>
      <c r="BI1459" s="189">
        <v>0</v>
      </c>
      <c r="BJ1459" s="209" t="str">
        <f t="shared" si="60"/>
        <v>Notactive</v>
      </c>
      <c r="BK1459" s="209" t="str">
        <f t="shared" si="61"/>
        <v>Notactive</v>
      </c>
      <c r="BL1459" s="209" t="str">
        <f t="shared" si="62"/>
        <v>Stayer</v>
      </c>
      <c r="BM1459" s="209" t="str">
        <f t="shared" si="63"/>
        <v>Stayer</v>
      </c>
      <c r="BN1459" s="209" t="str">
        <f t="shared" si="64"/>
        <v>Notactive</v>
      </c>
    </row>
    <row r="1460" spans="1:66" customFormat="1" ht="15">
      <c r="A1460" s="99" t="s">
        <v>1612</v>
      </c>
      <c r="B1460" s="111" t="s">
        <v>2442</v>
      </c>
      <c r="C1460" s="243" t="s">
        <v>1613</v>
      </c>
      <c r="D1460" s="243" t="s">
        <v>4162</v>
      </c>
      <c r="E1460" s="247">
        <v>1</v>
      </c>
      <c r="F1460" s="25" t="s">
        <v>39</v>
      </c>
      <c r="G1460" s="26"/>
      <c r="H1460" s="27"/>
      <c r="I1460" s="27"/>
      <c r="J1460" s="29">
        <v>1</v>
      </c>
      <c r="K1460" s="30">
        <v>1592</v>
      </c>
      <c r="L1460" s="30">
        <v>1598</v>
      </c>
      <c r="M1460" s="240" t="str">
        <f>CONCATENATE(LEFT(K1460,3),"0")</f>
        <v>1590</v>
      </c>
      <c r="N1460" s="240" t="str">
        <f>CONCATENATE(LEFT(L1460,3),"0")</f>
        <v>1590</v>
      </c>
      <c r="O1460" s="30">
        <f>L1460-K1460+1</f>
        <v>7</v>
      </c>
      <c r="P1460" s="27">
        <v>0</v>
      </c>
      <c r="Q1460" s="27">
        <v>0</v>
      </c>
      <c r="R1460" s="28"/>
      <c r="S1460" s="28"/>
      <c r="T1460" s="35" t="s">
        <v>103</v>
      </c>
      <c r="U1460" s="104">
        <v>51.0167</v>
      </c>
      <c r="V1460" s="124">
        <v>4.4667000000000003</v>
      </c>
      <c r="W1460" s="32">
        <v>0</v>
      </c>
      <c r="X1460" s="33">
        <v>0</v>
      </c>
      <c r="Y1460" s="127">
        <v>0</v>
      </c>
      <c r="Z1460" s="133"/>
      <c r="AA1460" s="35"/>
      <c r="AB1460" s="35"/>
      <c r="AC1460" s="35"/>
      <c r="AD1460" s="35"/>
      <c r="AE1460" s="35"/>
      <c r="AF1460" s="35"/>
      <c r="AG1460" s="35"/>
      <c r="AH1460" s="35"/>
      <c r="AI1460" s="35"/>
      <c r="AJ1460" s="35"/>
      <c r="AK1460" s="35"/>
      <c r="AL1460" s="35"/>
      <c r="AM1460" s="35"/>
      <c r="AN1460" s="127"/>
      <c r="AO1460" s="38"/>
      <c r="AP1460" s="39"/>
      <c r="AQ1460" s="39"/>
      <c r="AR1460" s="39"/>
      <c r="AS1460" s="49"/>
      <c r="AT1460" s="253"/>
      <c r="AU1460" s="253"/>
      <c r="AV1460" s="26"/>
      <c r="AW1460" s="26"/>
      <c r="AX1460" s="253" t="s">
        <v>40</v>
      </c>
      <c r="AY1460" s="26">
        <v>1</v>
      </c>
      <c r="AZ1460" s="197">
        <f>IF(AND(K1460&lt;=1570,L1460&gt;=1540),1,0)</f>
        <v>0</v>
      </c>
      <c r="BA1460" s="197">
        <f>IF(AND(K1460&lt;=1608,L1460&gt;=1571),1,0)</f>
        <v>1</v>
      </c>
      <c r="BB1460" s="197">
        <f>IF(AND(K1460&lt;=1621,L1460&gt;=1609),1,0)</f>
        <v>0</v>
      </c>
      <c r="BC1460" s="197">
        <f>IF(AND(K1460&lt;=1648,L1460&gt;=1622),1,0)</f>
        <v>0</v>
      </c>
      <c r="BD1460" s="197">
        <f>IF(AND(K1460&lt;=1680,L1460&gt;=1649),1,0)</f>
        <v>0</v>
      </c>
      <c r="BE1460" s="189">
        <v>0</v>
      </c>
      <c r="BF1460" s="189">
        <v>0</v>
      </c>
      <c r="BG1460" s="189">
        <v>0</v>
      </c>
      <c r="BH1460" s="189">
        <v>0</v>
      </c>
      <c r="BI1460" s="189">
        <v>0</v>
      </c>
      <c r="BJ1460" s="209" t="str">
        <f t="shared" si="60"/>
        <v>Notactive</v>
      </c>
      <c r="BK1460" s="209" t="str">
        <f t="shared" si="61"/>
        <v>Stayer</v>
      </c>
      <c r="BL1460" s="209" t="str">
        <f t="shared" si="62"/>
        <v>Notactive</v>
      </c>
      <c r="BM1460" s="209" t="str">
        <f t="shared" si="63"/>
        <v>Notactive</v>
      </c>
      <c r="BN1460" s="209" t="str">
        <f t="shared" si="64"/>
        <v>Notactive</v>
      </c>
    </row>
    <row r="1461" spans="1:66" customFormat="1" ht="15">
      <c r="A1461" s="99" t="s">
        <v>1614</v>
      </c>
      <c r="B1461" s="111" t="s">
        <v>2442</v>
      </c>
      <c r="C1461" s="243" t="s">
        <v>1615</v>
      </c>
      <c r="D1461" s="243" t="s">
        <v>4162</v>
      </c>
      <c r="E1461" s="247"/>
      <c r="F1461" s="25" t="s">
        <v>311</v>
      </c>
      <c r="G1461" s="26"/>
      <c r="H1461" s="27"/>
      <c r="I1461" s="27"/>
      <c r="J1461" s="29">
        <v>0</v>
      </c>
      <c r="K1461" s="28">
        <v>1621</v>
      </c>
      <c r="L1461" s="28">
        <v>1673</v>
      </c>
      <c r="M1461" s="240" t="str">
        <f>CONCATENATE(LEFT(K1461,3),"0")</f>
        <v>1620</v>
      </c>
      <c r="N1461" s="240" t="str">
        <f>CONCATENATE(LEFT(L1461,3),"0")</f>
        <v>1670</v>
      </c>
      <c r="O1461" s="30">
        <f>L1461-K1461+1</f>
        <v>53</v>
      </c>
      <c r="P1461" s="27">
        <v>0</v>
      </c>
      <c r="Q1461" s="27">
        <v>0</v>
      </c>
      <c r="R1461" s="28"/>
      <c r="S1461" s="28"/>
      <c r="T1461" s="35" t="s">
        <v>103</v>
      </c>
      <c r="U1461" s="104">
        <v>51.0167</v>
      </c>
      <c r="V1461" s="124">
        <v>4.4667000000000003</v>
      </c>
      <c r="W1461" s="32">
        <v>0</v>
      </c>
      <c r="X1461" s="33">
        <v>0</v>
      </c>
      <c r="Y1461" s="127">
        <v>0</v>
      </c>
      <c r="Z1461" s="133"/>
      <c r="AA1461" s="35"/>
      <c r="AB1461" s="35"/>
      <c r="AC1461" s="35"/>
      <c r="AD1461" s="35"/>
      <c r="AE1461" s="35"/>
      <c r="AF1461" s="35"/>
      <c r="AG1461" s="35"/>
      <c r="AH1461" s="35"/>
      <c r="AI1461" s="35"/>
      <c r="AJ1461" s="35"/>
      <c r="AK1461" s="35"/>
      <c r="AL1461" s="35"/>
      <c r="AM1461" s="35"/>
      <c r="AN1461" s="127"/>
      <c r="AO1461" s="38"/>
      <c r="AP1461" s="39"/>
      <c r="AQ1461" s="39"/>
      <c r="AR1461" s="39"/>
      <c r="AS1461" s="49"/>
      <c r="AT1461" s="253"/>
      <c r="AU1461" s="253"/>
      <c r="AV1461" s="26"/>
      <c r="AW1461" s="26"/>
      <c r="AX1461" s="253"/>
      <c r="AY1461" s="26">
        <v>1</v>
      </c>
      <c r="AZ1461" s="197">
        <f>IF(AND(K1461&lt;=1570,L1461&gt;=1540),1,0)</f>
        <v>0</v>
      </c>
      <c r="BA1461" s="197">
        <f>IF(AND(K1461&lt;=1608,L1461&gt;=1571),1,0)</f>
        <v>0</v>
      </c>
      <c r="BB1461" s="197">
        <f>IF(AND(K1461&lt;=1621,L1461&gt;=1609),1,0)</f>
        <v>1</v>
      </c>
      <c r="BC1461" s="197">
        <f>IF(AND(K1461&lt;=1648,L1461&gt;=1622),1,0)</f>
        <v>1</v>
      </c>
      <c r="BD1461" s="197">
        <f>IF(AND(K1461&lt;=1680,L1461&gt;=1649),1,0)</f>
        <v>1</v>
      </c>
      <c r="BE1461" s="189">
        <v>0</v>
      </c>
      <c r="BF1461" s="189">
        <v>0</v>
      </c>
      <c r="BG1461" s="189">
        <v>0</v>
      </c>
      <c r="BH1461" s="189">
        <v>0</v>
      </c>
      <c r="BI1461" s="189">
        <v>0</v>
      </c>
      <c r="BJ1461" s="209" t="str">
        <f t="shared" si="60"/>
        <v>Notactive</v>
      </c>
      <c r="BK1461" s="209" t="str">
        <f t="shared" si="61"/>
        <v>Notactive</v>
      </c>
      <c r="BL1461" s="209" t="str">
        <f t="shared" si="62"/>
        <v>Stayer</v>
      </c>
      <c r="BM1461" s="209" t="str">
        <f t="shared" si="63"/>
        <v>Stayer</v>
      </c>
      <c r="BN1461" s="209" t="str">
        <f t="shared" si="64"/>
        <v>Stayer</v>
      </c>
    </row>
    <row r="1462" spans="1:66" customFormat="1" ht="15">
      <c r="A1462" s="99" t="s">
        <v>1616</v>
      </c>
      <c r="B1462" s="111" t="s">
        <v>2442</v>
      </c>
      <c r="C1462" s="243" t="s">
        <v>1617</v>
      </c>
      <c r="D1462" s="243" t="s">
        <v>4162</v>
      </c>
      <c r="E1462" s="247"/>
      <c r="F1462" s="25" t="s">
        <v>43</v>
      </c>
      <c r="G1462" s="26"/>
      <c r="H1462" s="27"/>
      <c r="I1462" s="27"/>
      <c r="J1462" s="29">
        <v>0</v>
      </c>
      <c r="K1462" s="28">
        <v>1614</v>
      </c>
      <c r="L1462" s="84">
        <v>1619</v>
      </c>
      <c r="M1462" s="240" t="str">
        <f>CONCATENATE(LEFT(K1462,3),"0")</f>
        <v>1610</v>
      </c>
      <c r="N1462" s="240" t="str">
        <f>CONCATENATE(LEFT(L1462,3),"0")</f>
        <v>1610</v>
      </c>
      <c r="O1462" s="30">
        <f>L1462-K1462+1</f>
        <v>6</v>
      </c>
      <c r="P1462" s="27">
        <v>1</v>
      </c>
      <c r="Q1462" s="27">
        <v>1</v>
      </c>
      <c r="R1462" s="28">
        <v>1594</v>
      </c>
      <c r="S1462" s="28"/>
      <c r="T1462" s="35" t="s">
        <v>103</v>
      </c>
      <c r="U1462" s="104">
        <v>51.0167</v>
      </c>
      <c r="V1462" s="124">
        <v>4.4667000000000003</v>
      </c>
      <c r="W1462" s="32">
        <v>0</v>
      </c>
      <c r="X1462" s="33">
        <v>0</v>
      </c>
      <c r="Y1462" s="127">
        <v>0</v>
      </c>
      <c r="Z1462" s="133"/>
      <c r="AA1462" s="35"/>
      <c r="AB1462" s="35"/>
      <c r="AC1462" s="35"/>
      <c r="AD1462" s="35"/>
      <c r="AE1462" s="35"/>
      <c r="AF1462" s="35"/>
      <c r="AG1462" s="35"/>
      <c r="AH1462" s="35"/>
      <c r="AI1462" s="35"/>
      <c r="AJ1462" s="35"/>
      <c r="AK1462" s="35"/>
      <c r="AL1462" s="35"/>
      <c r="AM1462" s="35"/>
      <c r="AN1462" s="127"/>
      <c r="AO1462" s="38"/>
      <c r="AP1462" s="39"/>
      <c r="AQ1462" s="39"/>
      <c r="AR1462" s="39"/>
      <c r="AS1462" s="49"/>
      <c r="AT1462" s="253"/>
      <c r="AU1462" s="253"/>
      <c r="AV1462" s="26"/>
      <c r="AW1462" s="26"/>
      <c r="AX1462" s="253"/>
      <c r="AY1462" s="26">
        <v>1</v>
      </c>
      <c r="AZ1462" s="197">
        <f>IF(AND(K1462&lt;=1570,L1462&gt;=1540),1,0)</f>
        <v>0</v>
      </c>
      <c r="BA1462" s="197">
        <f>IF(AND(K1462&lt;=1608,L1462&gt;=1571),1,0)</f>
        <v>0</v>
      </c>
      <c r="BB1462" s="197">
        <f>IF(AND(K1462&lt;=1621,L1462&gt;=1609),1,0)</f>
        <v>1</v>
      </c>
      <c r="BC1462" s="197">
        <f>IF(AND(K1462&lt;=1648,L1462&gt;=1622),1,0)</f>
        <v>0</v>
      </c>
      <c r="BD1462" s="197">
        <f>IF(AND(K1462&lt;=1680,L1462&gt;=1649),1,0)</f>
        <v>0</v>
      </c>
      <c r="BE1462" s="189">
        <v>0</v>
      </c>
      <c r="BF1462" s="189">
        <v>0</v>
      </c>
      <c r="BG1462" s="189">
        <v>0</v>
      </c>
      <c r="BH1462" s="189">
        <v>0</v>
      </c>
      <c r="BI1462" s="189">
        <v>0</v>
      </c>
      <c r="BJ1462" s="209" t="str">
        <f t="shared" si="60"/>
        <v>Notactive</v>
      </c>
      <c r="BK1462" s="209" t="str">
        <f t="shared" si="61"/>
        <v>Notactive</v>
      </c>
      <c r="BL1462" s="209" t="str">
        <f t="shared" si="62"/>
        <v>Stayer</v>
      </c>
      <c r="BM1462" s="209" t="str">
        <f t="shared" si="63"/>
        <v>Notactive</v>
      </c>
      <c r="BN1462" s="209" t="str">
        <f t="shared" si="64"/>
        <v>Notactive</v>
      </c>
    </row>
    <row r="1463" spans="1:66" customFormat="1" ht="15">
      <c r="A1463" s="99" t="s">
        <v>1618</v>
      </c>
      <c r="B1463" s="111" t="s">
        <v>2673</v>
      </c>
      <c r="C1463" s="243" t="s">
        <v>1619</v>
      </c>
      <c r="D1463" s="243" t="s">
        <v>4162</v>
      </c>
      <c r="E1463" s="247">
        <v>1</v>
      </c>
      <c r="F1463" s="74" t="s">
        <v>74</v>
      </c>
      <c r="G1463" s="26"/>
      <c r="H1463" s="27"/>
      <c r="I1463" s="27"/>
      <c r="J1463" s="29">
        <v>1</v>
      </c>
      <c r="K1463" s="30">
        <v>1625</v>
      </c>
      <c r="L1463" s="30">
        <v>1631</v>
      </c>
      <c r="M1463" s="240" t="str">
        <f>CONCATENATE(LEFT(K1463,3),"0")</f>
        <v>1620</v>
      </c>
      <c r="N1463" s="240" t="str">
        <f>CONCATENATE(LEFT(L1463,3),"0")</f>
        <v>1630</v>
      </c>
      <c r="O1463" s="30">
        <f>L1463-K1463+1</f>
        <v>7</v>
      </c>
      <c r="P1463" s="27">
        <v>0</v>
      </c>
      <c r="Q1463" s="27">
        <v>0</v>
      </c>
      <c r="R1463" s="28"/>
      <c r="S1463" s="28"/>
      <c r="T1463" s="35" t="s">
        <v>103</v>
      </c>
      <c r="U1463" s="104">
        <v>51.0167</v>
      </c>
      <c r="V1463" s="124">
        <v>4.4667000000000003</v>
      </c>
      <c r="W1463" s="32">
        <v>0</v>
      </c>
      <c r="X1463" s="33">
        <v>0</v>
      </c>
      <c r="Y1463" s="127">
        <v>0</v>
      </c>
      <c r="Z1463" s="133"/>
      <c r="AA1463" s="35"/>
      <c r="AB1463" s="35"/>
      <c r="AC1463" s="35"/>
      <c r="AD1463" s="35"/>
      <c r="AE1463" s="35"/>
      <c r="AF1463" s="35"/>
      <c r="AG1463" s="35"/>
      <c r="AH1463" s="35"/>
      <c r="AI1463" s="35"/>
      <c r="AJ1463" s="35"/>
      <c r="AK1463" s="35"/>
      <c r="AL1463" s="35"/>
      <c r="AM1463" s="35"/>
      <c r="AN1463" s="127"/>
      <c r="AO1463" s="38"/>
      <c r="AP1463" s="39"/>
      <c r="AQ1463" s="39"/>
      <c r="AR1463" s="39"/>
      <c r="AS1463" s="49"/>
      <c r="AT1463" s="253"/>
      <c r="AU1463" s="253"/>
      <c r="AV1463" s="26"/>
      <c r="AW1463" s="26"/>
      <c r="AX1463" s="253" t="s">
        <v>40</v>
      </c>
      <c r="AY1463" s="26">
        <v>1</v>
      </c>
      <c r="AZ1463" s="197">
        <f>IF(AND(K1463&lt;=1570,L1463&gt;=1540),1,0)</f>
        <v>0</v>
      </c>
      <c r="BA1463" s="197">
        <f>IF(AND(K1463&lt;=1608,L1463&gt;=1571),1,0)</f>
        <v>0</v>
      </c>
      <c r="BB1463" s="197">
        <f>IF(AND(K1463&lt;=1621,L1463&gt;=1609),1,0)</f>
        <v>0</v>
      </c>
      <c r="BC1463" s="197">
        <f>IF(AND(K1463&lt;=1648,L1463&gt;=1622),1,0)</f>
        <v>1</v>
      </c>
      <c r="BD1463" s="197">
        <f>IF(AND(K1463&lt;=1680,L1463&gt;=1649),1,0)</f>
        <v>0</v>
      </c>
      <c r="BE1463" s="189">
        <v>0</v>
      </c>
      <c r="BF1463" s="189">
        <v>0</v>
      </c>
      <c r="BG1463" s="189">
        <v>0</v>
      </c>
      <c r="BH1463" s="189">
        <v>0</v>
      </c>
      <c r="BI1463" s="189">
        <v>0</v>
      </c>
      <c r="BJ1463" s="209" t="str">
        <f t="shared" si="60"/>
        <v>Notactive</v>
      </c>
      <c r="BK1463" s="209" t="str">
        <f t="shared" si="61"/>
        <v>Notactive</v>
      </c>
      <c r="BL1463" s="209" t="str">
        <f t="shared" si="62"/>
        <v>Notactive</v>
      </c>
      <c r="BM1463" s="209" t="str">
        <f t="shared" si="63"/>
        <v>Stayer</v>
      </c>
      <c r="BN1463" s="209" t="str">
        <f t="shared" si="64"/>
        <v>Notactive</v>
      </c>
    </row>
    <row r="1464" spans="1:66" customFormat="1" ht="15">
      <c r="A1464" s="99" t="s">
        <v>1620</v>
      </c>
      <c r="B1464" s="111" t="s">
        <v>4151</v>
      </c>
      <c r="C1464" s="243" t="s">
        <v>1621</v>
      </c>
      <c r="D1464" s="243" t="s">
        <v>4162</v>
      </c>
      <c r="E1464" s="247">
        <v>1</v>
      </c>
      <c r="F1464" s="25" t="s">
        <v>39</v>
      </c>
      <c r="G1464" s="26"/>
      <c r="H1464" s="27"/>
      <c r="I1464" s="27"/>
      <c r="J1464" s="29">
        <v>1</v>
      </c>
      <c r="K1464" s="30">
        <v>1566</v>
      </c>
      <c r="L1464" s="30">
        <v>1572</v>
      </c>
      <c r="M1464" s="240" t="str">
        <f>CONCATENATE(LEFT(K1464,3),"0")</f>
        <v>1560</v>
      </c>
      <c r="N1464" s="240" t="str">
        <f>CONCATENATE(LEFT(L1464,3),"0")</f>
        <v>1570</v>
      </c>
      <c r="O1464" s="30">
        <f>L1464-K1464+1</f>
        <v>7</v>
      </c>
      <c r="P1464" s="27">
        <v>0</v>
      </c>
      <c r="Q1464" s="27">
        <v>0</v>
      </c>
      <c r="R1464" s="28"/>
      <c r="S1464" s="28"/>
      <c r="T1464" s="35" t="s">
        <v>103</v>
      </c>
      <c r="U1464" s="104">
        <v>51.0167</v>
      </c>
      <c r="V1464" s="124">
        <v>4.4667000000000003</v>
      </c>
      <c r="W1464" s="32">
        <v>0</v>
      </c>
      <c r="X1464" s="33">
        <v>0</v>
      </c>
      <c r="Y1464" s="127">
        <v>0</v>
      </c>
      <c r="Z1464" s="133"/>
      <c r="AA1464" s="35"/>
      <c r="AB1464" s="35"/>
      <c r="AC1464" s="35"/>
      <c r="AD1464" s="35"/>
      <c r="AE1464" s="35"/>
      <c r="AF1464" s="35"/>
      <c r="AG1464" s="35"/>
      <c r="AH1464" s="35"/>
      <c r="AI1464" s="35"/>
      <c r="AJ1464" s="35"/>
      <c r="AK1464" s="35"/>
      <c r="AL1464" s="35"/>
      <c r="AM1464" s="35"/>
      <c r="AN1464" s="127"/>
      <c r="AO1464" s="38"/>
      <c r="AP1464" s="39"/>
      <c r="AQ1464" s="39"/>
      <c r="AR1464" s="39"/>
      <c r="AS1464" s="49"/>
      <c r="AT1464" s="253"/>
      <c r="AU1464" s="253"/>
      <c r="AV1464" s="26"/>
      <c r="AW1464" s="26"/>
      <c r="AX1464" s="253" t="s">
        <v>40</v>
      </c>
      <c r="AY1464" s="26">
        <v>1</v>
      </c>
      <c r="AZ1464" s="197">
        <f>IF(AND(K1464&lt;=1570,L1464&gt;=1540),1,0)</f>
        <v>1</v>
      </c>
      <c r="BA1464" s="197">
        <f>IF(AND(K1464&lt;=1608,L1464&gt;=1571),1,0)</f>
        <v>1</v>
      </c>
      <c r="BB1464" s="197">
        <f>IF(AND(K1464&lt;=1621,L1464&gt;=1609),1,0)</f>
        <v>0</v>
      </c>
      <c r="BC1464" s="197">
        <f>IF(AND(K1464&lt;=1648,L1464&gt;=1622),1,0)</f>
        <v>0</v>
      </c>
      <c r="BD1464" s="197">
        <f>IF(AND(K1464&lt;=1680,L1464&gt;=1649),1,0)</f>
        <v>0</v>
      </c>
      <c r="BE1464" s="189">
        <v>0</v>
      </c>
      <c r="BF1464" s="189">
        <v>0</v>
      </c>
      <c r="BG1464" s="189">
        <v>0</v>
      </c>
      <c r="BH1464" s="189">
        <v>0</v>
      </c>
      <c r="BI1464" s="189">
        <v>0</v>
      </c>
      <c r="BJ1464" s="209" t="str">
        <f t="shared" si="60"/>
        <v>Stayer</v>
      </c>
      <c r="BK1464" s="209" t="str">
        <f t="shared" si="61"/>
        <v>Stayer</v>
      </c>
      <c r="BL1464" s="209" t="str">
        <f t="shared" si="62"/>
        <v>Notactive</v>
      </c>
      <c r="BM1464" s="209" t="str">
        <f t="shared" si="63"/>
        <v>Notactive</v>
      </c>
      <c r="BN1464" s="209" t="str">
        <f t="shared" si="64"/>
        <v>Notactive</v>
      </c>
    </row>
    <row r="1465" spans="1:66" customFormat="1" ht="15">
      <c r="A1465" s="99" t="s">
        <v>1622</v>
      </c>
      <c r="B1465" s="111" t="s">
        <v>4152</v>
      </c>
      <c r="C1465" s="243" t="s">
        <v>1623</v>
      </c>
      <c r="D1465" s="243" t="s">
        <v>4162</v>
      </c>
      <c r="E1465" s="247">
        <v>1</v>
      </c>
      <c r="F1465" s="74" t="s">
        <v>74</v>
      </c>
      <c r="G1465" s="26"/>
      <c r="H1465" s="27"/>
      <c r="I1465" s="27"/>
      <c r="J1465" s="29">
        <v>1</v>
      </c>
      <c r="K1465" s="30">
        <v>1629</v>
      </c>
      <c r="L1465" s="30">
        <v>1635</v>
      </c>
      <c r="M1465" s="240" t="str">
        <f>CONCATENATE(LEFT(K1465,3),"0")</f>
        <v>1620</v>
      </c>
      <c r="N1465" s="240" t="str">
        <f>CONCATENATE(LEFT(L1465,3),"0")</f>
        <v>1630</v>
      </c>
      <c r="O1465" s="30">
        <f>L1465-K1465+1</f>
        <v>7</v>
      </c>
      <c r="P1465" s="27">
        <v>0</v>
      </c>
      <c r="Q1465" s="27">
        <v>0</v>
      </c>
      <c r="R1465" s="28"/>
      <c r="S1465" s="28"/>
      <c r="T1465" s="35" t="s">
        <v>103</v>
      </c>
      <c r="U1465" s="104">
        <v>51.0167</v>
      </c>
      <c r="V1465" s="124">
        <v>4.4667000000000003</v>
      </c>
      <c r="W1465" s="32">
        <v>0</v>
      </c>
      <c r="X1465" s="33">
        <v>0</v>
      </c>
      <c r="Y1465" s="127">
        <v>0</v>
      </c>
      <c r="Z1465" s="133"/>
      <c r="AA1465" s="35"/>
      <c r="AB1465" s="35"/>
      <c r="AC1465" s="35"/>
      <c r="AD1465" s="35"/>
      <c r="AE1465" s="35"/>
      <c r="AF1465" s="35"/>
      <c r="AG1465" s="35"/>
      <c r="AH1465" s="35"/>
      <c r="AI1465" s="35"/>
      <c r="AJ1465" s="35"/>
      <c r="AK1465" s="35"/>
      <c r="AL1465" s="35"/>
      <c r="AM1465" s="35"/>
      <c r="AN1465" s="127"/>
      <c r="AO1465" s="38"/>
      <c r="AP1465" s="39"/>
      <c r="AQ1465" s="39"/>
      <c r="AR1465" s="39"/>
      <c r="AS1465" s="49"/>
      <c r="AT1465" s="253"/>
      <c r="AU1465" s="253"/>
      <c r="AV1465" s="26"/>
      <c r="AW1465" s="26"/>
      <c r="AX1465" s="253" t="s">
        <v>40</v>
      </c>
      <c r="AY1465" s="26">
        <v>1</v>
      </c>
      <c r="AZ1465" s="197">
        <f>IF(AND(K1465&lt;=1570,L1465&gt;=1540),1,0)</f>
        <v>0</v>
      </c>
      <c r="BA1465" s="197">
        <f>IF(AND(K1465&lt;=1608,L1465&gt;=1571),1,0)</f>
        <v>0</v>
      </c>
      <c r="BB1465" s="197">
        <f>IF(AND(K1465&lt;=1621,L1465&gt;=1609),1,0)</f>
        <v>0</v>
      </c>
      <c r="BC1465" s="197">
        <f>IF(AND(K1465&lt;=1648,L1465&gt;=1622),1,0)</f>
        <v>1</v>
      </c>
      <c r="BD1465" s="197">
        <f>IF(AND(K1465&lt;=1680,L1465&gt;=1649),1,0)</f>
        <v>0</v>
      </c>
      <c r="BE1465" s="189">
        <v>0</v>
      </c>
      <c r="BF1465" s="189">
        <v>0</v>
      </c>
      <c r="BG1465" s="189">
        <v>0</v>
      </c>
      <c r="BH1465" s="189">
        <v>0</v>
      </c>
      <c r="BI1465" s="189">
        <v>0</v>
      </c>
      <c r="BJ1465" s="209" t="str">
        <f t="shared" si="60"/>
        <v>Notactive</v>
      </c>
      <c r="BK1465" s="209" t="str">
        <f t="shared" si="61"/>
        <v>Notactive</v>
      </c>
      <c r="BL1465" s="209" t="str">
        <f t="shared" si="62"/>
        <v>Notactive</v>
      </c>
      <c r="BM1465" s="209" t="str">
        <f t="shared" si="63"/>
        <v>Stayer</v>
      </c>
      <c r="BN1465" s="209" t="str">
        <f t="shared" si="64"/>
        <v>Notactive</v>
      </c>
    </row>
    <row r="1466" spans="1:66" customFormat="1" ht="15">
      <c r="A1466" s="99" t="s">
        <v>1624</v>
      </c>
      <c r="B1466" s="111" t="s">
        <v>4153</v>
      </c>
      <c r="C1466" s="243" t="s">
        <v>1625</v>
      </c>
      <c r="D1466" s="243" t="s">
        <v>4162</v>
      </c>
      <c r="E1466" s="247"/>
      <c r="F1466" s="25" t="s">
        <v>43</v>
      </c>
      <c r="G1466" s="26"/>
      <c r="H1466" s="27"/>
      <c r="I1466" s="27"/>
      <c r="J1466" s="29">
        <v>0</v>
      </c>
      <c r="K1466" s="28">
        <v>1551</v>
      </c>
      <c r="L1466" s="196">
        <f>K1466+18</f>
        <v>1569</v>
      </c>
      <c r="M1466" s="240" t="str">
        <f>CONCATENATE(LEFT(K1466,3),"0")</f>
        <v>1550</v>
      </c>
      <c r="N1466" s="240" t="str">
        <f>CONCATENATE(LEFT(L1466,3),"0")</f>
        <v>1560</v>
      </c>
      <c r="O1466" s="30"/>
      <c r="P1466" s="27">
        <v>0</v>
      </c>
      <c r="Q1466" s="27">
        <v>0</v>
      </c>
      <c r="R1466" s="28"/>
      <c r="S1466" s="28"/>
      <c r="T1466" s="35" t="s">
        <v>103</v>
      </c>
      <c r="U1466" s="104">
        <v>51.0167</v>
      </c>
      <c r="V1466" s="124">
        <v>4.4667000000000003</v>
      </c>
      <c r="W1466" s="32">
        <v>0</v>
      </c>
      <c r="X1466" s="33">
        <v>0</v>
      </c>
      <c r="Y1466" s="127">
        <v>0</v>
      </c>
      <c r="Z1466" s="133"/>
      <c r="AA1466" s="35"/>
      <c r="AB1466" s="35"/>
      <c r="AC1466" s="35"/>
      <c r="AD1466" s="35"/>
      <c r="AE1466" s="35"/>
      <c r="AF1466" s="35"/>
      <c r="AG1466" s="35"/>
      <c r="AH1466" s="35"/>
      <c r="AI1466" s="35"/>
      <c r="AJ1466" s="35"/>
      <c r="AK1466" s="35"/>
      <c r="AL1466" s="35"/>
      <c r="AM1466" s="35"/>
      <c r="AN1466" s="127"/>
      <c r="AO1466" s="38"/>
      <c r="AP1466" s="39"/>
      <c r="AQ1466" s="39"/>
      <c r="AR1466" s="39"/>
      <c r="AS1466" s="49"/>
      <c r="AT1466" s="253"/>
      <c r="AU1466" s="253"/>
      <c r="AV1466" s="26"/>
      <c r="AW1466" s="26"/>
      <c r="AX1466" s="253" t="s">
        <v>1336</v>
      </c>
      <c r="AY1466" s="26">
        <v>1</v>
      </c>
      <c r="AZ1466" s="197">
        <f>IF(AND(K1466&lt;=1570,L1466&gt;=1540),1,0)</f>
        <v>1</v>
      </c>
      <c r="BA1466" s="197">
        <f>IF(AND(K1466&lt;=1608,L1466&gt;=1571),1,0)</f>
        <v>0</v>
      </c>
      <c r="BB1466" s="197">
        <f>IF(AND(K1466&lt;=1621,L1466&gt;=1609),1,0)</f>
        <v>0</v>
      </c>
      <c r="BC1466" s="197">
        <f>IF(AND(K1466&lt;=1648,L1466&gt;=1622),1,0)</f>
        <v>0</v>
      </c>
      <c r="BD1466" s="197">
        <f>IF(AND(K1466&lt;=1680,L1466&gt;=1649),1,0)</f>
        <v>0</v>
      </c>
      <c r="BE1466" s="189">
        <v>0</v>
      </c>
      <c r="BF1466" s="189">
        <v>0</v>
      </c>
      <c r="BG1466" s="189">
        <v>0</v>
      </c>
      <c r="BH1466" s="189">
        <v>0</v>
      </c>
      <c r="BI1466" s="189">
        <v>0</v>
      </c>
      <c r="BJ1466" s="209" t="str">
        <f t="shared" si="60"/>
        <v>Stayer</v>
      </c>
      <c r="BK1466" s="209" t="str">
        <f t="shared" si="61"/>
        <v>Notactive</v>
      </c>
      <c r="BL1466" s="209" t="str">
        <f t="shared" si="62"/>
        <v>Notactive</v>
      </c>
      <c r="BM1466" s="209" t="str">
        <f t="shared" si="63"/>
        <v>Notactive</v>
      </c>
      <c r="BN1466" s="209" t="str">
        <f t="shared" si="64"/>
        <v>Notactive</v>
      </c>
    </row>
    <row r="1467" spans="1:66" customFormat="1" ht="15">
      <c r="A1467" s="99" t="s">
        <v>1626</v>
      </c>
      <c r="B1467" s="111" t="s">
        <v>4154</v>
      </c>
      <c r="C1467" s="243" t="s">
        <v>1627</v>
      </c>
      <c r="D1467" s="243" t="s">
        <v>4162</v>
      </c>
      <c r="E1467" s="247"/>
      <c r="F1467" s="25" t="s">
        <v>43</v>
      </c>
      <c r="G1467" s="26"/>
      <c r="H1467" s="27"/>
      <c r="I1467" s="27"/>
      <c r="J1467" s="29">
        <v>0</v>
      </c>
      <c r="K1467" s="28">
        <v>1578</v>
      </c>
      <c r="L1467" s="196">
        <f>K1467+18</f>
        <v>1596</v>
      </c>
      <c r="M1467" s="240" t="str">
        <f>CONCATENATE(LEFT(K1467,3),"0")</f>
        <v>1570</v>
      </c>
      <c r="N1467" s="240" t="str">
        <f>CONCATENATE(LEFT(L1467,3),"0")</f>
        <v>1590</v>
      </c>
      <c r="O1467" s="30"/>
      <c r="P1467" s="27">
        <v>0</v>
      </c>
      <c r="Q1467" s="27">
        <v>0</v>
      </c>
      <c r="R1467" s="28"/>
      <c r="S1467" s="28"/>
      <c r="T1467" s="35" t="s">
        <v>103</v>
      </c>
      <c r="U1467" s="104">
        <v>51.0167</v>
      </c>
      <c r="V1467" s="124">
        <v>4.4667000000000003</v>
      </c>
      <c r="W1467" s="32">
        <v>0</v>
      </c>
      <c r="X1467" s="33">
        <v>0</v>
      </c>
      <c r="Y1467" s="127">
        <v>0</v>
      </c>
      <c r="Z1467" s="133"/>
      <c r="AA1467" s="35"/>
      <c r="AB1467" s="35"/>
      <c r="AC1467" s="35"/>
      <c r="AD1467" s="35"/>
      <c r="AE1467" s="35"/>
      <c r="AF1467" s="35"/>
      <c r="AG1467" s="35"/>
      <c r="AH1467" s="35"/>
      <c r="AI1467" s="35"/>
      <c r="AJ1467" s="35"/>
      <c r="AK1467" s="35"/>
      <c r="AL1467" s="35"/>
      <c r="AM1467" s="35"/>
      <c r="AN1467" s="127"/>
      <c r="AO1467" s="38"/>
      <c r="AP1467" s="39"/>
      <c r="AQ1467" s="39"/>
      <c r="AR1467" s="39"/>
      <c r="AS1467" s="49"/>
      <c r="AT1467" s="253"/>
      <c r="AU1467" s="253"/>
      <c r="AV1467" s="26"/>
      <c r="AW1467" s="26"/>
      <c r="AX1467" s="253" t="s">
        <v>1015</v>
      </c>
      <c r="AY1467" s="26">
        <v>1</v>
      </c>
      <c r="AZ1467" s="197">
        <f>IF(AND(K1467&lt;=1570,L1467&gt;=1540),1,0)</f>
        <v>0</v>
      </c>
      <c r="BA1467" s="197">
        <f>IF(AND(K1467&lt;=1608,L1467&gt;=1571),1,0)</f>
        <v>1</v>
      </c>
      <c r="BB1467" s="197">
        <f>IF(AND(K1467&lt;=1621,L1467&gt;=1609),1,0)</f>
        <v>0</v>
      </c>
      <c r="BC1467" s="197">
        <f>IF(AND(K1467&lt;=1648,L1467&gt;=1622),1,0)</f>
        <v>0</v>
      </c>
      <c r="BD1467" s="197">
        <f>IF(AND(K1467&lt;=1680,L1467&gt;=1649),1,0)</f>
        <v>0</v>
      </c>
      <c r="BE1467" s="189">
        <v>0</v>
      </c>
      <c r="BF1467" s="189">
        <v>0</v>
      </c>
      <c r="BG1467" s="189">
        <v>0</v>
      </c>
      <c r="BH1467" s="189">
        <v>0</v>
      </c>
      <c r="BI1467" s="189">
        <v>0</v>
      </c>
      <c r="BJ1467" s="209" t="str">
        <f t="shared" si="60"/>
        <v>Notactive</v>
      </c>
      <c r="BK1467" s="209" t="str">
        <f t="shared" si="61"/>
        <v>Stayer</v>
      </c>
      <c r="BL1467" s="209" t="str">
        <f t="shared" si="62"/>
        <v>Notactive</v>
      </c>
      <c r="BM1467" s="209" t="str">
        <f t="shared" si="63"/>
        <v>Notactive</v>
      </c>
      <c r="BN1467" s="209" t="str">
        <f t="shared" si="64"/>
        <v>Notactive</v>
      </c>
    </row>
    <row r="1468" spans="1:66" customFormat="1" ht="15">
      <c r="A1468" s="99" t="s">
        <v>1628</v>
      </c>
      <c r="B1468" s="111" t="s">
        <v>4155</v>
      </c>
      <c r="C1468" s="243" t="s">
        <v>1629</v>
      </c>
      <c r="D1468" s="243" t="s">
        <v>4162</v>
      </c>
      <c r="E1468" s="247"/>
      <c r="F1468" s="25" t="s">
        <v>43</v>
      </c>
      <c r="G1468" s="26" t="s">
        <v>1194</v>
      </c>
      <c r="H1468" s="27"/>
      <c r="I1468" s="27"/>
      <c r="J1468" s="29">
        <v>0</v>
      </c>
      <c r="K1468" s="28">
        <v>1552</v>
      </c>
      <c r="L1468" s="28">
        <v>1561</v>
      </c>
      <c r="M1468" s="240" t="str">
        <f>CONCATENATE(LEFT(K1468,3),"0")</f>
        <v>1550</v>
      </c>
      <c r="N1468" s="240" t="str">
        <f>CONCATENATE(LEFT(L1468,3),"0")</f>
        <v>1560</v>
      </c>
      <c r="O1468" s="30">
        <f>L1468-K1468+1</f>
        <v>10</v>
      </c>
      <c r="P1468" s="27">
        <v>0</v>
      </c>
      <c r="Q1468" s="27">
        <v>0</v>
      </c>
      <c r="R1468" s="28"/>
      <c r="S1468" s="28"/>
      <c r="T1468" s="35" t="s">
        <v>103</v>
      </c>
      <c r="U1468" s="104">
        <v>51.0167</v>
      </c>
      <c r="V1468" s="124">
        <v>4.4667000000000003</v>
      </c>
      <c r="W1468" s="32">
        <v>0</v>
      </c>
      <c r="X1468" s="33">
        <v>0</v>
      </c>
      <c r="Y1468" s="127">
        <v>0</v>
      </c>
      <c r="Z1468" s="133"/>
      <c r="AA1468" s="35"/>
      <c r="AB1468" s="35"/>
      <c r="AC1468" s="35"/>
      <c r="AD1468" s="35"/>
      <c r="AE1468" s="35"/>
      <c r="AF1468" s="35"/>
      <c r="AG1468" s="35"/>
      <c r="AH1468" s="35"/>
      <c r="AI1468" s="35"/>
      <c r="AJ1468" s="35"/>
      <c r="AK1468" s="35"/>
      <c r="AL1468" s="35"/>
      <c r="AM1468" s="35"/>
      <c r="AN1468" s="127"/>
      <c r="AO1468" s="38"/>
      <c r="AP1468" s="39"/>
      <c r="AQ1468" s="39"/>
      <c r="AR1468" s="39"/>
      <c r="AS1468" s="49"/>
      <c r="AT1468" s="253"/>
      <c r="AU1468" s="253"/>
      <c r="AV1468" s="26"/>
      <c r="AW1468" s="26"/>
      <c r="AX1468" s="253"/>
      <c r="AY1468" s="26">
        <v>1</v>
      </c>
      <c r="AZ1468" s="197">
        <f>IF(AND(K1468&lt;=1570,L1468&gt;=1540),1,0)</f>
        <v>1</v>
      </c>
      <c r="BA1468" s="197">
        <f>IF(AND(K1468&lt;=1608,L1468&gt;=1571),1,0)</f>
        <v>0</v>
      </c>
      <c r="BB1468" s="197">
        <f>IF(AND(K1468&lt;=1621,L1468&gt;=1609),1,0)</f>
        <v>0</v>
      </c>
      <c r="BC1468" s="197">
        <f>IF(AND(K1468&lt;=1648,L1468&gt;=1622),1,0)</f>
        <v>0</v>
      </c>
      <c r="BD1468" s="197">
        <f>IF(AND(K1468&lt;=1680,L1468&gt;=1649),1,0)</f>
        <v>0</v>
      </c>
      <c r="BE1468" s="189">
        <v>0</v>
      </c>
      <c r="BF1468" s="189">
        <v>0</v>
      </c>
      <c r="BG1468" s="189">
        <v>0</v>
      </c>
      <c r="BH1468" s="189">
        <v>0</v>
      </c>
      <c r="BI1468" s="189">
        <v>0</v>
      </c>
      <c r="BJ1468" s="209" t="str">
        <f t="shared" si="60"/>
        <v>Stayer</v>
      </c>
      <c r="BK1468" s="209" t="str">
        <f t="shared" si="61"/>
        <v>Notactive</v>
      </c>
      <c r="BL1468" s="209" t="str">
        <f t="shared" si="62"/>
        <v>Notactive</v>
      </c>
      <c r="BM1468" s="209" t="str">
        <f t="shared" si="63"/>
        <v>Notactive</v>
      </c>
      <c r="BN1468" s="209" t="str">
        <f t="shared" si="64"/>
        <v>Notactive</v>
      </c>
    </row>
    <row r="1469" spans="1:66" customFormat="1" ht="15">
      <c r="A1469" s="99" t="s">
        <v>1630</v>
      </c>
      <c r="B1469" s="111" t="s">
        <v>4156</v>
      </c>
      <c r="C1469" s="243" t="s">
        <v>1631</v>
      </c>
      <c r="D1469" s="243" t="s">
        <v>4162</v>
      </c>
      <c r="E1469" s="247">
        <v>1</v>
      </c>
      <c r="F1469" s="25" t="s">
        <v>39</v>
      </c>
      <c r="G1469" s="26"/>
      <c r="H1469" s="27"/>
      <c r="I1469" s="27"/>
      <c r="J1469" s="29">
        <v>1</v>
      </c>
      <c r="K1469" s="30">
        <v>1560</v>
      </c>
      <c r="L1469" s="30">
        <v>1566</v>
      </c>
      <c r="M1469" s="240" t="str">
        <f>CONCATENATE(LEFT(K1469,3),"0")</f>
        <v>1560</v>
      </c>
      <c r="N1469" s="240" t="str">
        <f>CONCATENATE(LEFT(L1469,3),"0")</f>
        <v>1560</v>
      </c>
      <c r="O1469" s="30">
        <f>L1469-K1469+1</f>
        <v>7</v>
      </c>
      <c r="P1469" s="27">
        <v>0</v>
      </c>
      <c r="Q1469" s="27">
        <v>0</v>
      </c>
      <c r="R1469" s="28"/>
      <c r="S1469" s="28"/>
      <c r="T1469" s="35" t="s">
        <v>103</v>
      </c>
      <c r="U1469" s="104">
        <v>51.0167</v>
      </c>
      <c r="V1469" s="124">
        <v>4.4667000000000003</v>
      </c>
      <c r="W1469" s="32">
        <v>0</v>
      </c>
      <c r="X1469" s="33">
        <v>0</v>
      </c>
      <c r="Y1469" s="127">
        <v>0</v>
      </c>
      <c r="Z1469" s="133"/>
      <c r="AA1469" s="35"/>
      <c r="AB1469" s="35"/>
      <c r="AC1469" s="35"/>
      <c r="AD1469" s="35"/>
      <c r="AE1469" s="35"/>
      <c r="AF1469" s="35"/>
      <c r="AG1469" s="35"/>
      <c r="AH1469" s="35"/>
      <c r="AI1469" s="35"/>
      <c r="AJ1469" s="35"/>
      <c r="AK1469" s="35"/>
      <c r="AL1469" s="35"/>
      <c r="AM1469" s="35"/>
      <c r="AN1469" s="127"/>
      <c r="AO1469" s="38"/>
      <c r="AP1469" s="39"/>
      <c r="AQ1469" s="39"/>
      <c r="AR1469" s="39"/>
      <c r="AS1469" s="49"/>
      <c r="AT1469" s="253"/>
      <c r="AU1469" s="253"/>
      <c r="AV1469" s="26"/>
      <c r="AW1469" s="26"/>
      <c r="AX1469" s="253" t="s">
        <v>40</v>
      </c>
      <c r="AY1469" s="26">
        <v>1</v>
      </c>
      <c r="AZ1469" s="197">
        <f>IF(AND(K1469&lt;=1570,L1469&gt;=1540),1,0)</f>
        <v>1</v>
      </c>
      <c r="BA1469" s="197">
        <f>IF(AND(K1469&lt;=1608,L1469&gt;=1571),1,0)</f>
        <v>0</v>
      </c>
      <c r="BB1469" s="197">
        <f>IF(AND(K1469&lt;=1621,L1469&gt;=1609),1,0)</f>
        <v>0</v>
      </c>
      <c r="BC1469" s="197">
        <f>IF(AND(K1469&lt;=1648,L1469&gt;=1622),1,0)</f>
        <v>0</v>
      </c>
      <c r="BD1469" s="197">
        <f>IF(AND(K1469&lt;=1680,L1469&gt;=1649),1,0)</f>
        <v>0</v>
      </c>
      <c r="BE1469" s="189">
        <v>0</v>
      </c>
      <c r="BF1469" s="189">
        <v>0</v>
      </c>
      <c r="BG1469" s="189">
        <v>0</v>
      </c>
      <c r="BH1469" s="189">
        <v>0</v>
      </c>
      <c r="BI1469" s="189">
        <v>0</v>
      </c>
      <c r="BJ1469" s="209" t="str">
        <f t="shared" si="60"/>
        <v>Stayer</v>
      </c>
      <c r="BK1469" s="209" t="str">
        <f t="shared" si="61"/>
        <v>Notactive</v>
      </c>
      <c r="BL1469" s="209" t="str">
        <f t="shared" si="62"/>
        <v>Notactive</v>
      </c>
      <c r="BM1469" s="209" t="str">
        <f t="shared" si="63"/>
        <v>Notactive</v>
      </c>
      <c r="BN1469" s="209" t="str">
        <f t="shared" si="64"/>
        <v>Notactive</v>
      </c>
    </row>
    <row r="1470" spans="1:66" customFormat="1" ht="15">
      <c r="A1470" s="99" t="s">
        <v>1632</v>
      </c>
      <c r="B1470" s="111" t="s">
        <v>4157</v>
      </c>
      <c r="C1470" s="243" t="s">
        <v>1633</v>
      </c>
      <c r="D1470" s="243" t="s">
        <v>4162</v>
      </c>
      <c r="E1470" s="247"/>
      <c r="F1470" s="25" t="s">
        <v>43</v>
      </c>
      <c r="G1470" s="26"/>
      <c r="H1470" s="27"/>
      <c r="I1470" s="27"/>
      <c r="J1470" s="29">
        <v>0</v>
      </c>
      <c r="K1470" s="28">
        <v>1585</v>
      </c>
      <c r="L1470" s="196">
        <f>K1470+18</f>
        <v>1603</v>
      </c>
      <c r="M1470" s="240" t="str">
        <f>CONCATENATE(LEFT(K1470,3),"0")</f>
        <v>1580</v>
      </c>
      <c r="N1470" s="240" t="str">
        <f>CONCATENATE(LEFT(L1470,3),"0")</f>
        <v>1600</v>
      </c>
      <c r="O1470" s="30"/>
      <c r="P1470" s="27">
        <v>0</v>
      </c>
      <c r="Q1470" s="27">
        <v>0</v>
      </c>
      <c r="R1470" s="28"/>
      <c r="S1470" s="28"/>
      <c r="T1470" s="35" t="s">
        <v>103</v>
      </c>
      <c r="U1470" s="104">
        <v>51.0167</v>
      </c>
      <c r="V1470" s="124">
        <v>4.4667000000000003</v>
      </c>
      <c r="W1470" s="32">
        <v>0</v>
      </c>
      <c r="X1470" s="33">
        <v>0</v>
      </c>
      <c r="Y1470" s="127">
        <v>0</v>
      </c>
      <c r="Z1470" s="133"/>
      <c r="AA1470" s="35"/>
      <c r="AB1470" s="35"/>
      <c r="AC1470" s="35"/>
      <c r="AD1470" s="35"/>
      <c r="AE1470" s="35"/>
      <c r="AF1470" s="35"/>
      <c r="AG1470" s="35"/>
      <c r="AH1470" s="35"/>
      <c r="AI1470" s="35"/>
      <c r="AJ1470" s="35"/>
      <c r="AK1470" s="35"/>
      <c r="AL1470" s="35"/>
      <c r="AM1470" s="35"/>
      <c r="AN1470" s="127"/>
      <c r="AO1470" s="38"/>
      <c r="AP1470" s="39"/>
      <c r="AQ1470" s="39"/>
      <c r="AR1470" s="39"/>
      <c r="AS1470" s="49"/>
      <c r="AT1470" s="253"/>
      <c r="AU1470" s="253"/>
      <c r="AV1470" s="26"/>
      <c r="AW1470" s="26"/>
      <c r="AX1470" s="253"/>
      <c r="AY1470" s="26">
        <v>1</v>
      </c>
      <c r="AZ1470" s="197">
        <f>IF(AND(K1470&lt;=1570,L1470&gt;=1540),1,0)</f>
        <v>0</v>
      </c>
      <c r="BA1470" s="197">
        <f>IF(AND(K1470&lt;=1608,L1470&gt;=1571),1,0)</f>
        <v>1</v>
      </c>
      <c r="BB1470" s="197">
        <f>IF(AND(K1470&lt;=1621,L1470&gt;=1609),1,0)</f>
        <v>0</v>
      </c>
      <c r="BC1470" s="197">
        <f>IF(AND(K1470&lt;=1648,L1470&gt;=1622),1,0)</f>
        <v>0</v>
      </c>
      <c r="BD1470" s="197">
        <f>IF(AND(K1470&lt;=1680,L1470&gt;=1649),1,0)</f>
        <v>0</v>
      </c>
      <c r="BE1470" s="189">
        <v>0</v>
      </c>
      <c r="BF1470" s="189">
        <v>0</v>
      </c>
      <c r="BG1470" s="189">
        <v>0</v>
      </c>
      <c r="BH1470" s="189">
        <v>0</v>
      </c>
      <c r="BI1470" s="189">
        <v>0</v>
      </c>
      <c r="BJ1470" s="209" t="str">
        <f t="shared" si="60"/>
        <v>Notactive</v>
      </c>
      <c r="BK1470" s="209" t="str">
        <f t="shared" si="61"/>
        <v>Stayer</v>
      </c>
      <c r="BL1470" s="209" t="str">
        <f t="shared" si="62"/>
        <v>Notactive</v>
      </c>
      <c r="BM1470" s="209" t="str">
        <f t="shared" si="63"/>
        <v>Notactive</v>
      </c>
      <c r="BN1470" s="209" t="str">
        <f t="shared" si="64"/>
        <v>Notactive</v>
      </c>
    </row>
    <row r="1471" spans="1:66" customFormat="1" ht="15">
      <c r="A1471" s="111" t="s">
        <v>1634</v>
      </c>
      <c r="B1471" s="111" t="s">
        <v>2289</v>
      </c>
      <c r="C1471" s="243" t="s">
        <v>1635</v>
      </c>
      <c r="D1471" s="243" t="s">
        <v>4162</v>
      </c>
      <c r="E1471" s="247">
        <v>6</v>
      </c>
      <c r="F1471" s="25" t="s">
        <v>43</v>
      </c>
      <c r="G1471" s="25"/>
      <c r="H1471" s="27">
        <v>1</v>
      </c>
      <c r="I1471" s="27"/>
      <c r="J1471" s="29">
        <v>1</v>
      </c>
      <c r="K1471" s="28">
        <v>1592</v>
      </c>
      <c r="L1471" s="27">
        <v>1629</v>
      </c>
      <c r="M1471" s="240" t="str">
        <f>CONCATENATE(LEFT(K1471,3),"0")</f>
        <v>1590</v>
      </c>
      <c r="N1471" s="240" t="str">
        <f>CONCATENATE(LEFT(L1471,3),"0")</f>
        <v>1620</v>
      </c>
      <c r="O1471" s="30">
        <f>L1471-K1471+1</f>
        <v>38</v>
      </c>
      <c r="P1471" s="27">
        <v>1</v>
      </c>
      <c r="Q1471" s="27">
        <v>1</v>
      </c>
      <c r="R1471" s="28"/>
      <c r="S1471" s="28">
        <v>1629</v>
      </c>
      <c r="T1471" s="35" t="s">
        <v>103</v>
      </c>
      <c r="U1471" s="104">
        <v>51.0167</v>
      </c>
      <c r="V1471" s="124">
        <v>4.4667000000000003</v>
      </c>
      <c r="W1471" s="32">
        <v>0</v>
      </c>
      <c r="X1471" s="33">
        <v>0</v>
      </c>
      <c r="Y1471" s="127">
        <v>0</v>
      </c>
      <c r="Z1471" s="133"/>
      <c r="AA1471" s="35"/>
      <c r="AB1471" s="35"/>
      <c r="AC1471" s="35"/>
      <c r="AD1471" s="35"/>
      <c r="AE1471" s="35"/>
      <c r="AF1471" s="35"/>
      <c r="AG1471" s="35"/>
      <c r="AH1471" s="35"/>
      <c r="AI1471" s="35"/>
      <c r="AJ1471" s="35"/>
      <c r="AK1471" s="35"/>
      <c r="AL1471" s="35"/>
      <c r="AM1471" s="35"/>
      <c r="AN1471" s="127"/>
      <c r="AO1471" s="38"/>
      <c r="AP1471" s="39"/>
      <c r="AQ1471" s="39"/>
      <c r="AR1471" s="39"/>
      <c r="AS1471" s="49"/>
      <c r="AT1471" s="253"/>
      <c r="AU1471" s="253"/>
      <c r="AV1471" s="26"/>
      <c r="AW1471" s="26"/>
      <c r="AX1471" s="253" t="s">
        <v>40</v>
      </c>
      <c r="AY1471" s="26">
        <v>1</v>
      </c>
      <c r="AZ1471" s="197">
        <f>IF(AND(K1471&lt;=1570,L1471&gt;=1540),1,0)</f>
        <v>0</v>
      </c>
      <c r="BA1471" s="197">
        <f>IF(AND(K1471&lt;=1608,L1471&gt;=1571),1,0)</f>
        <v>1</v>
      </c>
      <c r="BB1471" s="197">
        <f>IF(AND(K1471&lt;=1621,L1471&gt;=1609),1,0)</f>
        <v>1</v>
      </c>
      <c r="BC1471" s="197">
        <f>IF(AND(K1471&lt;=1648,L1471&gt;=1622),1,0)</f>
        <v>1</v>
      </c>
      <c r="BD1471" s="197">
        <f>IF(AND(K1471&lt;=1680,L1471&gt;=1649),1,0)</f>
        <v>0</v>
      </c>
      <c r="BE1471" s="189">
        <v>0</v>
      </c>
      <c r="BF1471" s="189">
        <v>0</v>
      </c>
      <c r="BG1471" s="189">
        <v>0</v>
      </c>
      <c r="BH1471" s="189">
        <v>0</v>
      </c>
      <c r="BI1471" s="189">
        <v>0</v>
      </c>
      <c r="BJ1471" s="209" t="str">
        <f t="shared" si="60"/>
        <v>Notactive</v>
      </c>
      <c r="BK1471" s="209" t="str">
        <f t="shared" si="61"/>
        <v>Stayer</v>
      </c>
      <c r="BL1471" s="209" t="str">
        <f t="shared" si="62"/>
        <v>Stayer</v>
      </c>
      <c r="BM1471" s="209" t="str">
        <f t="shared" si="63"/>
        <v>Stayer</v>
      </c>
      <c r="BN1471" s="209" t="str">
        <f t="shared" si="64"/>
        <v>Notactive</v>
      </c>
    </row>
    <row r="1472" spans="1:66" customFormat="1" ht="15">
      <c r="A1472" s="243" t="s">
        <v>1636</v>
      </c>
      <c r="B1472" s="111" t="s">
        <v>1939</v>
      </c>
      <c r="C1472" s="243" t="s">
        <v>1637</v>
      </c>
      <c r="D1472" s="243" t="s">
        <v>4162</v>
      </c>
      <c r="E1472" s="247"/>
      <c r="F1472" s="25" t="s">
        <v>43</v>
      </c>
      <c r="G1472" s="25"/>
      <c r="H1472" s="27">
        <v>1</v>
      </c>
      <c r="I1472" s="27"/>
      <c r="J1472" s="29">
        <v>0</v>
      </c>
      <c r="K1472" s="190">
        <f>L1472-18</f>
        <v>1572</v>
      </c>
      <c r="L1472" s="52">
        <v>1590</v>
      </c>
      <c r="M1472" s="240" t="str">
        <f>CONCATENATE(LEFT(K1472,3),"0")</f>
        <v>1570</v>
      </c>
      <c r="N1472" s="240" t="str">
        <f>CONCATENATE(LEFT(L1472,3),"0")</f>
        <v>1590</v>
      </c>
      <c r="O1472" s="30">
        <f>L1472-K1472+1</f>
        <v>19</v>
      </c>
      <c r="P1472" s="27">
        <v>0</v>
      </c>
      <c r="Q1472" s="27">
        <v>0</v>
      </c>
      <c r="R1472" s="28"/>
      <c r="S1472" s="28">
        <v>1614</v>
      </c>
      <c r="T1472" s="35" t="s">
        <v>103</v>
      </c>
      <c r="U1472" s="104">
        <v>51.0167</v>
      </c>
      <c r="V1472" s="124">
        <v>4.4667000000000003</v>
      </c>
      <c r="W1472" s="32">
        <v>1</v>
      </c>
      <c r="X1472" s="33">
        <v>1</v>
      </c>
      <c r="Y1472" s="127">
        <v>0</v>
      </c>
      <c r="Z1472" s="133" t="str">
        <f>CONCATENATE(LEFT(AA1472,3),"0")</f>
        <v>1590</v>
      </c>
      <c r="AA1472" s="35">
        <v>1590</v>
      </c>
      <c r="AB1472" s="35">
        <v>1614</v>
      </c>
      <c r="AC1472" s="35" t="s">
        <v>63</v>
      </c>
      <c r="AD1472" s="35"/>
      <c r="AE1472" s="35"/>
      <c r="AF1472" s="35"/>
      <c r="AG1472" s="35"/>
      <c r="AH1472" s="35"/>
      <c r="AI1472" s="35"/>
      <c r="AJ1472" s="35"/>
      <c r="AK1472" s="35"/>
      <c r="AL1472" s="35"/>
      <c r="AM1472" s="35"/>
      <c r="AN1472" s="252" t="str">
        <f>AC1472</f>
        <v>Antwerp</v>
      </c>
      <c r="AO1472" s="38"/>
      <c r="AP1472" s="39"/>
      <c r="AQ1472" s="39"/>
      <c r="AR1472" s="39"/>
      <c r="AS1472" s="39"/>
      <c r="AT1472" s="253"/>
      <c r="AU1472" s="253"/>
      <c r="AV1472" s="26"/>
      <c r="AW1472" s="26"/>
      <c r="AX1472" s="253" t="s">
        <v>1638</v>
      </c>
      <c r="AY1472" s="26">
        <v>1</v>
      </c>
      <c r="AZ1472" s="197">
        <f>IF(AND(K1472&lt;=1570,L1472&gt;=1540),1,0)</f>
        <v>0</v>
      </c>
      <c r="BA1472" s="197">
        <f>IF(AND(K1472&lt;=1608,L1472&gt;=1571),1,0)</f>
        <v>1</v>
      </c>
      <c r="BB1472" s="197">
        <f>IF(AND(K1472&lt;=1621,L1472&gt;=1609),1,0)</f>
        <v>0</v>
      </c>
      <c r="BC1472" s="197">
        <f>IF(AND(K1472&lt;=1648,L1472&gt;=1622),1,0)</f>
        <v>0</v>
      </c>
      <c r="BD1472" s="197">
        <f>IF(AND(K1472&lt;=1680,L1472&gt;=1649),1,0)</f>
        <v>0</v>
      </c>
      <c r="BE1472" s="189">
        <v>0</v>
      </c>
      <c r="BF1472" s="189">
        <v>1</v>
      </c>
      <c r="BG1472" s="189">
        <v>0</v>
      </c>
      <c r="BH1472" s="189">
        <v>0</v>
      </c>
      <c r="BI1472" s="189">
        <v>0</v>
      </c>
      <c r="BJ1472" s="209" t="str">
        <f t="shared" si="60"/>
        <v>Notactive</v>
      </c>
      <c r="BK1472" s="209" t="str">
        <f t="shared" si="61"/>
        <v>Leaver</v>
      </c>
      <c r="BL1472" s="209" t="str">
        <f t="shared" si="62"/>
        <v>Notactive</v>
      </c>
      <c r="BM1472" s="209" t="str">
        <f t="shared" si="63"/>
        <v>Notactive</v>
      </c>
      <c r="BN1472" s="209" t="str">
        <f t="shared" si="64"/>
        <v>Notactive</v>
      </c>
    </row>
    <row r="1473" spans="1:69" customFormat="1" ht="15">
      <c r="A1473" s="112" t="s">
        <v>1639</v>
      </c>
      <c r="B1473" s="111" t="s">
        <v>4158</v>
      </c>
      <c r="C1473" s="243" t="s">
        <v>1640</v>
      </c>
      <c r="D1473" s="243" t="s">
        <v>4162</v>
      </c>
      <c r="E1473" s="247"/>
      <c r="F1473" s="25" t="s">
        <v>43</v>
      </c>
      <c r="G1473" s="25"/>
      <c r="H1473" s="27"/>
      <c r="I1473" s="27"/>
      <c r="J1473" s="29">
        <v>0</v>
      </c>
      <c r="K1473" s="28"/>
      <c r="L1473" s="28"/>
      <c r="M1473" s="240"/>
      <c r="N1473" s="240"/>
      <c r="O1473" s="30"/>
      <c r="P1473" s="27">
        <v>0</v>
      </c>
      <c r="Q1473" s="27">
        <v>0</v>
      </c>
      <c r="R1473" s="28"/>
      <c r="S1473" s="28"/>
      <c r="T1473" s="35" t="s">
        <v>103</v>
      </c>
      <c r="U1473" s="104">
        <v>51.0167</v>
      </c>
      <c r="V1473" s="124">
        <v>4.4667000000000003</v>
      </c>
      <c r="W1473" s="32">
        <v>0</v>
      </c>
      <c r="X1473" s="33">
        <v>0</v>
      </c>
      <c r="Y1473" s="127">
        <v>0</v>
      </c>
      <c r="Z1473" s="133"/>
      <c r="AA1473" s="35"/>
      <c r="AB1473" s="35"/>
      <c r="AC1473" s="35"/>
      <c r="AD1473" s="35"/>
      <c r="AE1473" s="35"/>
      <c r="AF1473" s="35"/>
      <c r="AG1473" s="35"/>
      <c r="AH1473" s="35"/>
      <c r="AI1473" s="35"/>
      <c r="AJ1473" s="35"/>
      <c r="AK1473" s="35"/>
      <c r="AL1473" s="35"/>
      <c r="AM1473" s="35"/>
      <c r="AN1473" s="127"/>
      <c r="AO1473" s="38"/>
      <c r="AP1473" s="39"/>
      <c r="AQ1473" s="39"/>
      <c r="AR1473" s="39"/>
      <c r="AS1473" s="39"/>
      <c r="AT1473" s="253"/>
      <c r="AU1473" s="253"/>
      <c r="AV1473" s="26"/>
      <c r="AW1473" s="26"/>
      <c r="AX1473" s="253"/>
      <c r="AY1473" s="26">
        <v>1</v>
      </c>
      <c r="AZ1473" s="197">
        <f>IF(AND(K1473&lt;=1570,L1473&gt;=1540),1,0)</f>
        <v>0</v>
      </c>
      <c r="BA1473" s="197">
        <f>IF(AND(K1473&lt;=1608,L1473&gt;=1571),1,0)</f>
        <v>0</v>
      </c>
      <c r="BB1473" s="197">
        <f>IF(AND(K1473&lt;=1621,L1473&gt;=1609),1,0)</f>
        <v>0</v>
      </c>
      <c r="BC1473" s="197">
        <f>IF(AND(K1473&lt;=1648,L1473&gt;=1622),1,0)</f>
        <v>0</v>
      </c>
      <c r="BD1473" s="197">
        <f>IF(AND(K1473&lt;=1680,L1473&gt;=1649),1,0)</f>
        <v>0</v>
      </c>
      <c r="BE1473" s="189">
        <v>0</v>
      </c>
      <c r="BF1473" s="189">
        <v>0</v>
      </c>
      <c r="BG1473" s="189">
        <v>0</v>
      </c>
      <c r="BH1473" s="189">
        <v>0</v>
      </c>
      <c r="BI1473" s="189">
        <v>0</v>
      </c>
    </row>
    <row r="1474" spans="1:69" customFormat="1" ht="15">
      <c r="A1474" s="116" t="s">
        <v>2643</v>
      </c>
      <c r="B1474" s="116" t="s">
        <v>2644</v>
      </c>
      <c r="C1474" s="117" t="e">
        <v>#N/A</v>
      </c>
      <c r="D1474" s="113" t="s">
        <v>4163</v>
      </c>
      <c r="E1474" s="117"/>
      <c r="F1474" s="66" t="s">
        <v>43</v>
      </c>
      <c r="G1474" s="66"/>
      <c r="J1474" s="29">
        <v>0</v>
      </c>
      <c r="K1474" s="114">
        <v>1606</v>
      </c>
      <c r="L1474" s="115">
        <v>1610</v>
      </c>
      <c r="M1474" s="240" t="str">
        <f>CONCATENATE(LEFT(K1474,3),"0")</f>
        <v>1600</v>
      </c>
      <c r="N1474" s="240" t="str">
        <f>CONCATENATE(LEFT(L1474,3),"0")</f>
        <v>1610</v>
      </c>
      <c r="O1474" s="30">
        <f>L1474-K1474</f>
        <v>4</v>
      </c>
      <c r="P1474" s="27">
        <v>0</v>
      </c>
      <c r="Q1474" s="27">
        <v>0</v>
      </c>
      <c r="T1474" s="35" t="s">
        <v>103</v>
      </c>
      <c r="U1474" s="104">
        <v>51.0167</v>
      </c>
      <c r="V1474" s="124">
        <v>4.4667000000000003</v>
      </c>
      <c r="W1474" s="32">
        <v>0</v>
      </c>
      <c r="X1474" s="33">
        <v>0</v>
      </c>
      <c r="Y1474" s="127">
        <v>0</v>
      </c>
      <c r="Z1474" s="133"/>
      <c r="AN1474" s="189"/>
      <c r="AY1474">
        <v>1</v>
      </c>
      <c r="AZ1474" s="162">
        <f>IF(AND(K1474&lt;=1570,L1474&gt;=1540),1,0)</f>
        <v>0</v>
      </c>
      <c r="BA1474" s="162">
        <f>IF(AND(K1474&lt;=1608,L1474&gt;=1571),1,0)</f>
        <v>1</v>
      </c>
      <c r="BB1474" s="162">
        <f>IF(AND(K1474&lt;=1621,L1474&gt;=1609),1,0)</f>
        <v>1</v>
      </c>
      <c r="BC1474" s="162">
        <f>IF(AND(K1474&lt;=1648,L1474&gt;=1622),1,0)</f>
        <v>0</v>
      </c>
      <c r="BD1474" s="162">
        <f>IF(AND(K1474&lt;=1680,L1474&gt;=1649),1,0)</f>
        <v>0</v>
      </c>
      <c r="BE1474">
        <v>0</v>
      </c>
      <c r="BF1474">
        <v>0</v>
      </c>
      <c r="BG1474">
        <v>0</v>
      </c>
      <c r="BH1474">
        <v>0</v>
      </c>
      <c r="BI1474">
        <v>0</v>
      </c>
    </row>
    <row r="1475" spans="1:69" s="193" customFormat="1">
      <c r="A1475" s="193" t="s">
        <v>4226</v>
      </c>
      <c r="T1475" s="198"/>
      <c r="U1475" s="199"/>
      <c r="V1475" s="199"/>
      <c r="Z1475" s="200"/>
      <c r="AN1475" s="201"/>
      <c r="AZ1475" s="199">
        <f t="shared" ref="AZ1475:BI1475" si="65">SUBTOTAL(9,AZ2:AZ1474)</f>
        <v>373</v>
      </c>
      <c r="BA1475" s="199">
        <f t="shared" si="65"/>
        <v>458</v>
      </c>
      <c r="BB1475" s="199">
        <f t="shared" si="65"/>
        <v>359</v>
      </c>
      <c r="BC1475" s="199">
        <f t="shared" si="65"/>
        <v>314</v>
      </c>
      <c r="BD1475" s="199">
        <f t="shared" si="65"/>
        <v>260</v>
      </c>
      <c r="BE1475" s="193">
        <f t="shared" si="65"/>
        <v>31</v>
      </c>
      <c r="BF1475" s="193">
        <f t="shared" si="65"/>
        <v>85</v>
      </c>
      <c r="BG1475" s="193">
        <f t="shared" si="65"/>
        <v>13</v>
      </c>
      <c r="BH1475" s="193">
        <f t="shared" si="65"/>
        <v>12</v>
      </c>
      <c r="BI1475" s="193">
        <f t="shared" si="65"/>
        <v>15</v>
      </c>
      <c r="BJ1475" s="210"/>
      <c r="BK1475" s="210"/>
      <c r="BL1475" s="210"/>
      <c r="BM1475" s="210"/>
      <c r="BN1475" s="210"/>
    </row>
    <row r="1477" spans="1:69">
      <c r="BI1477" s="203" t="s">
        <v>4217</v>
      </c>
      <c r="BJ1477" s="211">
        <f>COUNTIF(BJ5:BJ1475,"Stayer")</f>
        <v>193</v>
      </c>
      <c r="BK1477" s="211">
        <f>COUNTIF(BK5:BK1475,"Stayer")</f>
        <v>230</v>
      </c>
      <c r="BL1477" s="211">
        <f>COUNTIF(BL5:BL1475,"Stayer")</f>
        <v>235</v>
      </c>
      <c r="BM1477" s="211">
        <f>COUNTIF(BM5:BM1475,"Stayer")</f>
        <v>97</v>
      </c>
      <c r="BN1477" s="211">
        <f>COUNTIF(BN5:BN1475,"Stayer")</f>
        <v>19</v>
      </c>
    </row>
    <row r="1478" spans="1:69">
      <c r="BI1478" s="203" t="s">
        <v>4218</v>
      </c>
      <c r="BJ1478" s="211">
        <f>COUNTIF(BJ5:BJ1475,"Leaver")</f>
        <v>7</v>
      </c>
      <c r="BK1478" s="211">
        <f>COUNTIF(BK5:BK1475,"Leaver")</f>
        <v>17</v>
      </c>
      <c r="BL1478" s="211">
        <f>COUNTIF(BL5:BL1475,"Leaver")</f>
        <v>1</v>
      </c>
      <c r="BM1478" s="211">
        <f>COUNTIF(BM5:BM1475,"Leaver")</f>
        <v>1</v>
      </c>
      <c r="BN1478" s="211">
        <f>COUNTIF(BN5:BN1475,"Leaver")</f>
        <v>0</v>
      </c>
      <c r="BO1478" s="189">
        <f>SUBTOTAL(9,BJ1478:BN1478)</f>
        <v>26</v>
      </c>
      <c r="BP1478" s="203">
        <f>BO1478+22</f>
        <v>48</v>
      </c>
      <c r="BQ1478" s="189">
        <f>169-BP1478</f>
        <v>121</v>
      </c>
    </row>
    <row r="1479" spans="1:69">
      <c r="K1479" s="28" t="s">
        <v>4234</v>
      </c>
      <c r="L1479" s="189" t="s">
        <v>4236</v>
      </c>
      <c r="AY1479" s="189" t="s">
        <v>4218</v>
      </c>
      <c r="AZ1479" s="197">
        <v>31</v>
      </c>
      <c r="BA1479" s="197">
        <v>85</v>
      </c>
      <c r="BB1479" s="197">
        <v>13</v>
      </c>
      <c r="BC1479" s="197">
        <v>12</v>
      </c>
      <c r="BD1479" s="197">
        <v>15</v>
      </c>
      <c r="BI1479" s="203" t="s">
        <v>4219</v>
      </c>
      <c r="BJ1479" s="211">
        <f>SUBTOTAL(9,BJ1477:BJ1478)</f>
        <v>200</v>
      </c>
      <c r="BK1479" s="211">
        <f>SUBTOTAL(9,BK1477:BK1478)</f>
        <v>247</v>
      </c>
      <c r="BL1479" s="211">
        <f>SUBTOTAL(9,BL1477:BL1478)</f>
        <v>236</v>
      </c>
      <c r="BM1479" s="211">
        <f>SUBTOTAL(9,BM1477:BM1478)</f>
        <v>98</v>
      </c>
      <c r="BN1479" s="211">
        <f>SUBTOTAL(9,BN1477:BN1478)</f>
        <v>19</v>
      </c>
      <c r="BP1479" s="189" t="s">
        <v>4228</v>
      </c>
      <c r="BQ1479" s="189" t="s">
        <v>4227</v>
      </c>
    </row>
    <row r="1480" spans="1:69">
      <c r="K1480" s="27" t="s">
        <v>4234</v>
      </c>
      <c r="L1480" s="189" t="s">
        <v>4235</v>
      </c>
      <c r="AY1480" s="189" t="s">
        <v>4217</v>
      </c>
      <c r="AZ1480" s="197">
        <v>182</v>
      </c>
      <c r="BA1480" s="197">
        <v>167</v>
      </c>
      <c r="BB1480" s="197">
        <v>133</v>
      </c>
      <c r="BC1480" s="197">
        <v>127</v>
      </c>
      <c r="BD1480" s="197">
        <v>118</v>
      </c>
      <c r="BI1480" s="203"/>
      <c r="BJ1480" s="211"/>
      <c r="BK1480" s="211"/>
      <c r="BL1480" s="211"/>
      <c r="BM1480" s="211"/>
      <c r="BN1480" s="211"/>
    </row>
    <row r="1481" spans="1:69" ht="13" thickBot="1">
      <c r="K1481" s="190" t="s">
        <v>4234</v>
      </c>
      <c r="L1481" s="189" t="s">
        <v>4233</v>
      </c>
      <c r="AY1481" s="189" t="s">
        <v>4240</v>
      </c>
      <c r="AZ1481" s="197">
        <f>SUBTOTAL(9,AZ1479:AZ1480)</f>
        <v>213</v>
      </c>
      <c r="BA1481" s="197">
        <f t="shared" ref="BA1481:BD1481" si="66">SUBTOTAL(9,BA1479:BA1480)</f>
        <v>252</v>
      </c>
      <c r="BB1481" s="197">
        <f t="shared" si="66"/>
        <v>146</v>
      </c>
      <c r="BC1481" s="197">
        <f t="shared" si="66"/>
        <v>139</v>
      </c>
      <c r="BD1481" s="197">
        <f t="shared" si="66"/>
        <v>133</v>
      </c>
      <c r="BI1481" s="203" t="s">
        <v>4225</v>
      </c>
      <c r="BJ1481" s="212">
        <f>BJ1478/BJ1479</f>
        <v>3.5000000000000003E-2</v>
      </c>
      <c r="BK1481" s="212">
        <f>BK1478/BK1479</f>
        <v>6.8825910931174086E-2</v>
      </c>
      <c r="BL1481" s="212">
        <f>BL1478/BL1479</f>
        <v>4.2372881355932203E-3</v>
      </c>
      <c r="BM1481" s="212">
        <f>BM1478/BM1479</f>
        <v>1.020408163265306E-2</v>
      </c>
      <c r="BN1481" s="212">
        <f>BN1478/BN1479</f>
        <v>0</v>
      </c>
    </row>
    <row r="1482" spans="1:69">
      <c r="K1482" s="195" t="s">
        <v>4234</v>
      </c>
      <c r="L1482" s="189" t="s">
        <v>4232</v>
      </c>
      <c r="AZ1482" s="204">
        <f>AZ1479/AZ1481</f>
        <v>0.14553990610328638</v>
      </c>
      <c r="BA1482" s="204">
        <f t="shared" ref="BA1482:BD1482" si="67">BA1479/BA1481</f>
        <v>0.33730158730158732</v>
      </c>
      <c r="BB1482" s="204">
        <f t="shared" si="67"/>
        <v>8.9041095890410954E-2</v>
      </c>
      <c r="BC1482" s="204">
        <f t="shared" si="67"/>
        <v>8.6330935251798566E-2</v>
      </c>
      <c r="BD1482" s="204">
        <f t="shared" si="67"/>
        <v>0.11278195488721804</v>
      </c>
      <c r="BI1482" s="206" t="s">
        <v>4217</v>
      </c>
      <c r="BJ1482" s="213">
        <v>182</v>
      </c>
      <c r="BK1482" s="213">
        <v>167</v>
      </c>
      <c r="BL1482" s="213">
        <v>133</v>
      </c>
      <c r="BM1482" s="213">
        <v>127</v>
      </c>
      <c r="BN1482" s="214">
        <v>118</v>
      </c>
    </row>
    <row r="1483" spans="1:69">
      <c r="K1483" s="30" t="s">
        <v>4234</v>
      </c>
      <c r="L1483" s="189" t="s">
        <v>4237</v>
      </c>
      <c r="BI1483" s="207" t="s">
        <v>4241</v>
      </c>
      <c r="BJ1483" s="215">
        <v>31</v>
      </c>
      <c r="BK1483" s="215">
        <v>85</v>
      </c>
      <c r="BL1483" s="215">
        <v>13</v>
      </c>
      <c r="BM1483" s="215">
        <v>12</v>
      </c>
      <c r="BN1483" s="216">
        <v>15</v>
      </c>
    </row>
    <row r="1484" spans="1:69">
      <c r="K1484" s="84">
        <v>1619</v>
      </c>
      <c r="L1484" s="189" t="s">
        <v>4238</v>
      </c>
      <c r="AZ1484" s="204" t="e">
        <f>AZ1479/#REF!</f>
        <v>#REF!</v>
      </c>
      <c r="BA1484" s="204" t="e">
        <f>BA1479/#REF!</f>
        <v>#REF!</v>
      </c>
      <c r="BB1484" s="204" t="e">
        <f>BB1479/#REF!</f>
        <v>#REF!</v>
      </c>
      <c r="BC1484" s="204" t="e">
        <f>BC1479/#REF!</f>
        <v>#REF!</v>
      </c>
      <c r="BD1484" s="204" t="e">
        <f>BD1479/#REF!</f>
        <v>#REF!</v>
      </c>
      <c r="BI1484" s="207" t="s">
        <v>4242</v>
      </c>
      <c r="BJ1484" s="215">
        <f>BJ1482+BJ1483</f>
        <v>213</v>
      </c>
      <c r="BK1484" s="215">
        <f t="shared" ref="BK1484:BN1484" si="68">BK1482+BK1483</f>
        <v>252</v>
      </c>
      <c r="BL1484" s="215">
        <f t="shared" si="68"/>
        <v>146</v>
      </c>
      <c r="BM1484" s="215">
        <f t="shared" si="68"/>
        <v>139</v>
      </c>
      <c r="BN1484" s="216">
        <f t="shared" si="68"/>
        <v>133</v>
      </c>
    </row>
    <row r="1485" spans="1:69" ht="13" thickBot="1">
      <c r="BI1485" s="208"/>
      <c r="BJ1485" s="217">
        <f>BJ1483/BJ1484</f>
        <v>0.14553990610328638</v>
      </c>
      <c r="BK1485" s="217">
        <f>BK1483/BK1484</f>
        <v>0.33730158730158732</v>
      </c>
      <c r="BL1485" s="217">
        <f>BL1483/BL1484</f>
        <v>8.9041095890410954E-2</v>
      </c>
      <c r="BM1485" s="217">
        <f>BM1483/BM1484</f>
        <v>8.6330935251798566E-2</v>
      </c>
      <c r="BN1485" s="218">
        <f>BN1483/BN1484</f>
        <v>0.11278195488721804</v>
      </c>
    </row>
    <row r="1486" spans="1:69">
      <c r="BI1486" s="205"/>
      <c r="BJ1486" s="219"/>
      <c r="BK1486" s="219"/>
      <c r="BL1486" s="219"/>
      <c r="BM1486" s="219"/>
      <c r="BN1486" s="219"/>
    </row>
    <row r="1487" spans="1:69">
      <c r="BI1487" s="205" t="s">
        <v>4239</v>
      </c>
      <c r="BJ1487" s="219">
        <v>211</v>
      </c>
      <c r="BK1487" s="219">
        <v>254</v>
      </c>
      <c r="BL1487" s="219">
        <v>148</v>
      </c>
      <c r="BM1487" s="219">
        <v>139</v>
      </c>
      <c r="BN1487" s="219">
        <v>131</v>
      </c>
    </row>
    <row r="1488" spans="1:69">
      <c r="BI1488" s="205"/>
      <c r="BJ1488" s="220">
        <f>BJ1483/BJ1487</f>
        <v>0.14691943127962084</v>
      </c>
      <c r="BK1488" s="220">
        <f>BK1483/BK1487</f>
        <v>0.3346456692913386</v>
      </c>
      <c r="BL1488" s="220">
        <f>BL1483/BL1487</f>
        <v>8.7837837837837843E-2</v>
      </c>
      <c r="BM1488" s="220">
        <f>BM1483/BM1487</f>
        <v>8.6330935251798566E-2</v>
      </c>
      <c r="BN1488" s="220">
        <f>BN1483/BN1487</f>
        <v>0.11450381679389313</v>
      </c>
    </row>
    <row r="1046988" spans="21:22" ht="13" thickBot="1"/>
    <row r="1046989" spans="21:22" ht="13" thickBot="1">
      <c r="U1046989" s="122"/>
      <c r="V1046989" s="122"/>
    </row>
    <row r="1046990" spans="21:22">
      <c r="U1046990" s="104"/>
      <c r="V1046990" s="124"/>
    </row>
    <row r="1046991" spans="21:22">
      <c r="U1046991" s="104"/>
      <c r="V1046991" s="124"/>
    </row>
    <row r="1046992" spans="21:22">
      <c r="U1046992" s="104"/>
      <c r="V1046992" s="124"/>
    </row>
    <row r="1046993" spans="21:22">
      <c r="U1046993" s="104"/>
      <c r="V1046993" s="124"/>
    </row>
    <row r="1046994" spans="21:22">
      <c r="U1046994" s="104"/>
      <c r="V1046994" s="124"/>
    </row>
    <row r="1046995" spans="21:22">
      <c r="U1046995" s="104"/>
      <c r="V1046995" s="124"/>
    </row>
    <row r="1046996" spans="21:22">
      <c r="U1046996" s="104"/>
      <c r="V1046996" s="124"/>
    </row>
    <row r="1046997" spans="21:22">
      <c r="U1046997" s="104"/>
      <c r="V1046997" s="124"/>
    </row>
    <row r="1046998" spans="21:22">
      <c r="U1046998" s="104"/>
      <c r="V1046998" s="124"/>
    </row>
    <row r="1046999" spans="21:22">
      <c r="U1046999" s="104"/>
      <c r="V1046999" s="124"/>
    </row>
    <row r="1047000" spans="21:22">
      <c r="U1047000" s="104"/>
      <c r="V1047000" s="124"/>
    </row>
    <row r="1047001" spans="21:22">
      <c r="U1047001" s="104"/>
      <c r="V1047001" s="124"/>
    </row>
    <row r="1047002" spans="21:22">
      <c r="U1047002" s="104"/>
      <c r="V1047002" s="124"/>
    </row>
    <row r="1047003" spans="21:22">
      <c r="U1047003" s="104"/>
      <c r="V1047003" s="124"/>
    </row>
    <row r="1047004" spans="21:22">
      <c r="U1047004" s="104"/>
      <c r="V1047004" s="124"/>
    </row>
    <row r="1047005" spans="21:22">
      <c r="U1047005" s="104"/>
      <c r="V1047005" s="124"/>
    </row>
    <row r="1047006" spans="21:22">
      <c r="U1047006" s="104"/>
      <c r="V1047006" s="124"/>
    </row>
    <row r="1047007" spans="21:22">
      <c r="U1047007" s="104"/>
      <c r="V1047007" s="124"/>
    </row>
    <row r="1047008" spans="21:22">
      <c r="U1047008" s="104"/>
      <c r="V1047008" s="124"/>
    </row>
    <row r="1047009" spans="21:22">
      <c r="U1047009" s="104"/>
      <c r="V1047009" s="124"/>
    </row>
    <row r="1047010" spans="21:22">
      <c r="U1047010" s="104"/>
      <c r="V1047010" s="124"/>
    </row>
    <row r="1047011" spans="21:22">
      <c r="U1047011" s="104"/>
      <c r="V1047011" s="124"/>
    </row>
    <row r="1047012" spans="21:22">
      <c r="U1047012" s="104"/>
      <c r="V1047012" s="124"/>
    </row>
    <row r="1047013" spans="21:22">
      <c r="U1047013" s="104"/>
      <c r="V1047013" s="124"/>
    </row>
    <row r="1047014" spans="21:22">
      <c r="U1047014" s="104"/>
      <c r="V1047014" s="124"/>
    </row>
    <row r="1047015" spans="21:22">
      <c r="U1047015" s="104"/>
      <c r="V1047015" s="124"/>
    </row>
    <row r="1047016" spans="21:22">
      <c r="U1047016" s="104"/>
      <c r="V1047016" s="124"/>
    </row>
    <row r="1047017" spans="21:22">
      <c r="U1047017" s="104"/>
      <c r="V1047017" s="124"/>
    </row>
    <row r="1047018" spans="21:22">
      <c r="U1047018" s="104"/>
      <c r="V1047018" s="124"/>
    </row>
    <row r="1047019" spans="21:22">
      <c r="U1047019" s="104"/>
      <c r="V1047019" s="124"/>
    </row>
    <row r="1047020" spans="21:22">
      <c r="U1047020" s="104"/>
      <c r="V1047020" s="124"/>
    </row>
    <row r="1047021" spans="21:22">
      <c r="U1047021" s="104"/>
      <c r="V1047021" s="124"/>
    </row>
    <row r="1047022" spans="21:22">
      <c r="U1047022" s="104"/>
      <c r="V1047022" s="124"/>
    </row>
    <row r="1047023" spans="21:22">
      <c r="U1047023" s="104"/>
      <c r="V1047023" s="124"/>
    </row>
    <row r="1047024" spans="21:22">
      <c r="U1047024" s="104"/>
      <c r="V1047024" s="124"/>
    </row>
    <row r="1047025" spans="21:22">
      <c r="U1047025" s="104"/>
      <c r="V1047025" s="124"/>
    </row>
    <row r="1047026" spans="21:22">
      <c r="U1047026" s="104"/>
      <c r="V1047026" s="124"/>
    </row>
    <row r="1047027" spans="21:22">
      <c r="U1047027" s="104"/>
      <c r="V1047027" s="124"/>
    </row>
    <row r="1047028" spans="21:22">
      <c r="U1047028" s="104"/>
      <c r="V1047028" s="124"/>
    </row>
    <row r="1047029" spans="21:22">
      <c r="U1047029" s="126"/>
      <c r="V1047029" s="124"/>
    </row>
    <row r="1047030" spans="21:22">
      <c r="U1047030" s="104"/>
      <c r="V1047030" s="124"/>
    </row>
    <row r="1047031" spans="21:22">
      <c r="U1047031" s="104"/>
      <c r="V1047031" s="124"/>
    </row>
    <row r="1047032" spans="21:22">
      <c r="U1047032" s="104"/>
      <c r="V1047032" s="124"/>
    </row>
    <row r="1047033" spans="21:22">
      <c r="U1047033" s="104"/>
      <c r="V1047033" s="124"/>
    </row>
    <row r="1047034" spans="21:22">
      <c r="U1047034" s="104"/>
      <c r="V1047034" s="124"/>
    </row>
    <row r="1047035" spans="21:22">
      <c r="U1047035" s="104"/>
      <c r="V1047035" s="124"/>
    </row>
    <row r="1047036" spans="21:22">
      <c r="U1047036" s="104"/>
      <c r="V1047036" s="124"/>
    </row>
    <row r="1047037" spans="21:22">
      <c r="U1047037" s="104"/>
      <c r="V1047037" s="124"/>
    </row>
    <row r="1047038" spans="21:22">
      <c r="U1047038" s="84"/>
      <c r="V1047038" s="125"/>
    </row>
    <row r="1047039" spans="21:22">
      <c r="U1047039" s="84"/>
      <c r="V1047039" s="125"/>
    </row>
    <row r="1047040" spans="21:22">
      <c r="U1047040" s="84"/>
      <c r="V1047040" s="125"/>
    </row>
    <row r="1047041" spans="21:22">
      <c r="U1047041" s="84"/>
      <c r="V1047041" s="125"/>
    </row>
    <row r="1047042" spans="21:22">
      <c r="U1047042" s="104"/>
      <c r="V1047042" s="124"/>
    </row>
    <row r="1047043" spans="21:22">
      <c r="U1047043" s="104"/>
      <c r="V1047043" s="124"/>
    </row>
    <row r="1047044" spans="21:22">
      <c r="U1047044" s="104"/>
      <c r="V1047044" s="124"/>
    </row>
    <row r="1047045" spans="21:22">
      <c r="U1047045" s="104"/>
      <c r="V1047045" s="124"/>
    </row>
    <row r="1047046" spans="21:22">
      <c r="U1047046" s="104"/>
      <c r="V1047046" s="124"/>
    </row>
    <row r="1047047" spans="21:22">
      <c r="U1047047" s="104"/>
      <c r="V1047047" s="124"/>
    </row>
    <row r="1047048" spans="21:22">
      <c r="U1047048" s="104"/>
      <c r="V1047048" s="124"/>
    </row>
    <row r="1047049" spans="21:22">
      <c r="U1047049" s="104"/>
      <c r="V1047049" s="124"/>
    </row>
    <row r="1047050" spans="21:22">
      <c r="U1047050" s="104"/>
      <c r="V1047050" s="124"/>
    </row>
    <row r="1047051" spans="21:22">
      <c r="U1047051" s="84"/>
      <c r="V1047051" s="124"/>
    </row>
    <row r="1047052" spans="21:22">
      <c r="U1047052" s="104"/>
      <c r="V1047052" s="124"/>
    </row>
    <row r="1047053" spans="21:22">
      <c r="U1047053" s="104"/>
      <c r="V1047053" s="124"/>
    </row>
    <row r="1047054" spans="21:22">
      <c r="U1047054" s="104"/>
      <c r="V1047054" s="124"/>
    </row>
    <row r="1047055" spans="21:22">
      <c r="U1047055" s="104"/>
      <c r="V1047055" s="124"/>
    </row>
    <row r="1047056" spans="21:22">
      <c r="U1047056" s="104"/>
      <c r="V1047056" s="124"/>
    </row>
    <row r="1047057" spans="21:22">
      <c r="U1047057" s="104"/>
      <c r="V1047057" s="124"/>
    </row>
    <row r="1047058" spans="21:22">
      <c r="U1047058" s="104"/>
      <c r="V1047058" s="124"/>
    </row>
    <row r="1047059" spans="21:22">
      <c r="U1047059" s="104"/>
      <c r="V1047059" s="124"/>
    </row>
    <row r="1047060" spans="21:22">
      <c r="U1047060" s="104"/>
      <c r="V1047060" s="124"/>
    </row>
    <row r="1047061" spans="21:22">
      <c r="U1047061" s="104"/>
      <c r="V1047061" s="124"/>
    </row>
    <row r="1047062" spans="21:22">
      <c r="U1047062" s="104"/>
      <c r="V1047062" s="124"/>
    </row>
    <row r="1047063" spans="21:22">
      <c r="U1047063" s="104"/>
      <c r="V1047063" s="124"/>
    </row>
    <row r="1047064" spans="21:22">
      <c r="U1047064" s="104"/>
      <c r="V1047064" s="124"/>
    </row>
    <row r="1047065" spans="21:22">
      <c r="U1047065" s="104"/>
      <c r="V1047065" s="124"/>
    </row>
    <row r="1047066" spans="21:22">
      <c r="U1047066" s="104"/>
      <c r="V1047066" s="124"/>
    </row>
    <row r="1047067" spans="21:22">
      <c r="U1047067" s="104"/>
      <c r="V1047067" s="124"/>
    </row>
    <row r="1047068" spans="21:22">
      <c r="U1047068" s="104"/>
      <c r="V1047068" s="124"/>
    </row>
    <row r="1047069" spans="21:22">
      <c r="U1047069" s="104"/>
      <c r="V1047069" s="124"/>
    </row>
    <row r="1047070" spans="21:22">
      <c r="U1047070" s="104"/>
      <c r="V1047070" s="124"/>
    </row>
    <row r="1047071" spans="21:22">
      <c r="U1047071" s="104"/>
      <c r="V1047071" s="124"/>
    </row>
    <row r="1047072" spans="21:22">
      <c r="U1047072" s="104"/>
      <c r="V1047072" s="124"/>
    </row>
    <row r="1047073" spans="21:22">
      <c r="U1047073" s="104"/>
      <c r="V1047073" s="124"/>
    </row>
    <row r="1047074" spans="21:22">
      <c r="U1047074" s="104"/>
      <c r="V1047074" s="124"/>
    </row>
    <row r="1047075" spans="21:22">
      <c r="U1047075" s="104"/>
      <c r="V1047075" s="124"/>
    </row>
    <row r="1047076" spans="21:22">
      <c r="U1047076" s="104"/>
      <c r="V1047076" s="124"/>
    </row>
    <row r="1047077" spans="21:22">
      <c r="U1047077" s="104"/>
      <c r="V1047077" s="124"/>
    </row>
    <row r="1047078" spans="21:22">
      <c r="U1047078" s="104"/>
      <c r="V1047078" s="124"/>
    </row>
    <row r="1047079" spans="21:22">
      <c r="U1047079" s="104"/>
      <c r="V1047079" s="124"/>
    </row>
    <row r="1047080" spans="21:22">
      <c r="U1047080" s="104"/>
      <c r="V1047080" s="124"/>
    </row>
    <row r="1047081" spans="21:22">
      <c r="U1047081" s="104"/>
      <c r="V1047081" s="124"/>
    </row>
    <row r="1047082" spans="21:22">
      <c r="U1047082" s="104"/>
      <c r="V1047082" s="124"/>
    </row>
    <row r="1047083" spans="21:22">
      <c r="U1047083" s="104"/>
      <c r="V1047083" s="124"/>
    </row>
    <row r="1047084" spans="21:22">
      <c r="U1047084" s="104"/>
      <c r="V1047084" s="124"/>
    </row>
    <row r="1047085" spans="21:22">
      <c r="U1047085" s="104"/>
      <c r="V1047085" s="124"/>
    </row>
    <row r="1047086" spans="21:22">
      <c r="U1047086" s="104"/>
      <c r="V1047086" s="124"/>
    </row>
    <row r="1047087" spans="21:22">
      <c r="U1047087" s="104"/>
      <c r="V1047087" s="124"/>
    </row>
    <row r="1047088" spans="21:22">
      <c r="U1047088" s="104"/>
      <c r="V1047088" s="124"/>
    </row>
    <row r="1047089" spans="21:22">
      <c r="U1047089" s="104"/>
      <c r="V1047089" s="124"/>
    </row>
    <row r="1047090" spans="21:22">
      <c r="U1047090" s="104"/>
      <c r="V1047090" s="124"/>
    </row>
    <row r="1047091" spans="21:22">
      <c r="U1047091" s="104"/>
      <c r="V1047091" s="124"/>
    </row>
    <row r="1047092" spans="21:22">
      <c r="U1047092" s="104"/>
      <c r="V1047092" s="124"/>
    </row>
    <row r="1047093" spans="21:22">
      <c r="U1047093" s="104"/>
      <c r="V1047093" s="124"/>
    </row>
    <row r="1047094" spans="21:22">
      <c r="U1047094" s="104"/>
      <c r="V1047094" s="124"/>
    </row>
    <row r="1047095" spans="21:22">
      <c r="U1047095" s="104"/>
      <c r="V1047095" s="124"/>
    </row>
    <row r="1047096" spans="21:22">
      <c r="U1047096" s="104"/>
      <c r="V1047096" s="124"/>
    </row>
    <row r="1047097" spans="21:22">
      <c r="U1047097" s="104"/>
      <c r="V1047097" s="124"/>
    </row>
    <row r="1047098" spans="21:22">
      <c r="U1047098" s="104"/>
      <c r="V1047098" s="124"/>
    </row>
    <row r="1047099" spans="21:22">
      <c r="U1047099" s="104"/>
      <c r="V1047099" s="124"/>
    </row>
    <row r="1047100" spans="21:22">
      <c r="U1047100" s="104"/>
      <c r="V1047100" s="124"/>
    </row>
    <row r="1047101" spans="21:22">
      <c r="U1047101" s="104"/>
      <c r="V1047101" s="124"/>
    </row>
    <row r="1047102" spans="21:22">
      <c r="U1047102" s="104"/>
      <c r="V1047102" s="124"/>
    </row>
    <row r="1047103" spans="21:22">
      <c r="U1047103" s="126"/>
      <c r="V1047103" s="124"/>
    </row>
    <row r="1047104" spans="21:22">
      <c r="U1047104" s="126"/>
      <c r="V1047104" s="124"/>
    </row>
    <row r="1047105" spans="21:22">
      <c r="U1047105" s="126"/>
      <c r="V1047105" s="124"/>
    </row>
    <row r="1047106" spans="21:22">
      <c r="U1047106" s="126"/>
      <c r="V1047106" s="124"/>
    </row>
    <row r="1047107" spans="21:22">
      <c r="U1047107" s="104"/>
      <c r="V1047107" s="124"/>
    </row>
    <row r="1047108" spans="21:22">
      <c r="U1047108" s="104"/>
      <c r="V1047108" s="124"/>
    </row>
    <row r="1047109" spans="21:22">
      <c r="U1047109" s="104"/>
      <c r="V1047109" s="124"/>
    </row>
    <row r="1047110" spans="21:22">
      <c r="U1047110" s="104"/>
      <c r="V1047110" s="124"/>
    </row>
    <row r="1047111" spans="21:22">
      <c r="U1047111" s="104"/>
      <c r="V1047111" s="124"/>
    </row>
    <row r="1047112" spans="21:22">
      <c r="U1047112" s="104"/>
      <c r="V1047112" s="124"/>
    </row>
    <row r="1047113" spans="21:22">
      <c r="U1047113" s="104"/>
      <c r="V1047113" s="124"/>
    </row>
    <row r="1047114" spans="21:22">
      <c r="U1047114" s="104"/>
      <c r="V1047114" s="124"/>
    </row>
    <row r="1047115" spans="21:22">
      <c r="U1047115" s="104"/>
      <c r="V1047115" s="124"/>
    </row>
    <row r="1047116" spans="21:22">
      <c r="U1047116" s="104"/>
      <c r="V1047116" s="124"/>
    </row>
    <row r="1047117" spans="21:22">
      <c r="U1047117" s="104"/>
      <c r="V1047117" s="124"/>
    </row>
    <row r="1047118" spans="21:22">
      <c r="U1047118" s="104"/>
      <c r="V1047118" s="124"/>
    </row>
    <row r="1047119" spans="21:22">
      <c r="U1047119" s="104"/>
      <c r="V1047119" s="124"/>
    </row>
    <row r="1047120" spans="21:22">
      <c r="U1047120" s="84"/>
      <c r="V1047120" s="124"/>
    </row>
    <row r="1047121" spans="21:22">
      <c r="U1047121" s="104"/>
      <c r="V1047121" s="124"/>
    </row>
    <row r="1047122" spans="21:22">
      <c r="U1047122" s="104"/>
      <c r="V1047122" s="124"/>
    </row>
    <row r="1047123" spans="21:22">
      <c r="U1047123" s="104"/>
      <c r="V1047123" s="124"/>
    </row>
    <row r="1047124" spans="21:22">
      <c r="U1047124" s="104"/>
      <c r="V1047124" s="124"/>
    </row>
    <row r="1047125" spans="21:22">
      <c r="U1047125" s="104"/>
      <c r="V1047125" s="124"/>
    </row>
    <row r="1047126" spans="21:22">
      <c r="U1047126" s="104"/>
      <c r="V1047126" s="124"/>
    </row>
    <row r="1047127" spans="21:22">
      <c r="U1047127" s="104"/>
      <c r="V1047127" s="124"/>
    </row>
    <row r="1047128" spans="21:22">
      <c r="U1047128" s="104"/>
      <c r="V1047128" s="124"/>
    </row>
    <row r="1047129" spans="21:22">
      <c r="U1047129" s="104"/>
      <c r="V1047129" s="124"/>
    </row>
    <row r="1047130" spans="21:22">
      <c r="U1047130" s="104"/>
      <c r="V1047130" s="124"/>
    </row>
    <row r="1047131" spans="21:22">
      <c r="U1047131" s="104"/>
      <c r="V1047131" s="124"/>
    </row>
    <row r="1047132" spans="21:22">
      <c r="U1047132" s="104"/>
      <c r="V1047132" s="124"/>
    </row>
    <row r="1047133" spans="21:22">
      <c r="U1047133" s="104"/>
      <c r="V1047133" s="124"/>
    </row>
    <row r="1047134" spans="21:22">
      <c r="U1047134" s="104"/>
      <c r="V1047134" s="124"/>
    </row>
    <row r="1047135" spans="21:22">
      <c r="U1047135" s="104"/>
      <c r="V1047135" s="124"/>
    </row>
    <row r="1047136" spans="21:22">
      <c r="U1047136" s="104"/>
      <c r="V1047136" s="124"/>
    </row>
    <row r="1047137" spans="21:22">
      <c r="U1047137" s="104"/>
      <c r="V1047137" s="124"/>
    </row>
    <row r="1047138" spans="21:22">
      <c r="U1047138" s="104"/>
      <c r="V1047138" s="124"/>
    </row>
    <row r="1047139" spans="21:22">
      <c r="U1047139" s="104"/>
      <c r="V1047139" s="124"/>
    </row>
    <row r="1047140" spans="21:22">
      <c r="U1047140" s="104"/>
      <c r="V1047140" s="124"/>
    </row>
    <row r="1047141" spans="21:22">
      <c r="U1047141" s="104"/>
      <c r="V1047141" s="124"/>
    </row>
    <row r="1047142" spans="21:22">
      <c r="U1047142" s="104"/>
      <c r="V1047142" s="124"/>
    </row>
    <row r="1047143" spans="21:22">
      <c r="U1047143" s="104"/>
      <c r="V1047143" s="124"/>
    </row>
    <row r="1047144" spans="21:22">
      <c r="U1047144" s="104"/>
      <c r="V1047144" s="124"/>
    </row>
    <row r="1047145" spans="21:22">
      <c r="U1047145" s="84"/>
      <c r="V1047145" s="125"/>
    </row>
    <row r="1047146" spans="21:22">
      <c r="U1047146" s="104"/>
      <c r="V1047146" s="124"/>
    </row>
    <row r="1047147" spans="21:22">
      <c r="U1047147" s="104"/>
      <c r="V1047147" s="124"/>
    </row>
    <row r="1047148" spans="21:22">
      <c r="U1047148" s="104"/>
      <c r="V1047148" s="124"/>
    </row>
    <row r="1047149" spans="21:22">
      <c r="U1047149" s="104"/>
      <c r="V1047149" s="124"/>
    </row>
    <row r="1047150" spans="21:22">
      <c r="U1047150" s="104"/>
      <c r="V1047150" s="124"/>
    </row>
    <row r="1047151" spans="21:22">
      <c r="U1047151" s="104"/>
      <c r="V1047151" s="124"/>
    </row>
    <row r="1047152" spans="21:22">
      <c r="U1047152" s="104"/>
      <c r="V1047152" s="124"/>
    </row>
    <row r="1047153" spans="21:22">
      <c r="U1047153" s="104"/>
      <c r="V1047153" s="124"/>
    </row>
    <row r="1047154" spans="21:22">
      <c r="U1047154" s="104"/>
      <c r="V1047154" s="124"/>
    </row>
    <row r="1047155" spans="21:22">
      <c r="U1047155" s="104"/>
      <c r="V1047155" s="124"/>
    </row>
    <row r="1047156" spans="21:22">
      <c r="U1047156" s="104"/>
      <c r="V1047156" s="124"/>
    </row>
    <row r="1047157" spans="21:22">
      <c r="U1047157" s="104"/>
      <c r="V1047157" s="124"/>
    </row>
    <row r="1047158" spans="21:22">
      <c r="U1047158" s="104"/>
      <c r="V1047158" s="124"/>
    </row>
    <row r="1047771" spans="40:40" ht="13" thickBot="1"/>
    <row r="1047772" spans="40:40" ht="13" thickBot="1">
      <c r="AN1047772" s="221"/>
    </row>
    <row r="1047773" spans="40:40">
      <c r="AN1047773" s="222"/>
    </row>
    <row r="1047774" spans="40:40">
      <c r="AN1047774" s="222"/>
    </row>
    <row r="1047775" spans="40:40">
      <c r="AN1047775" s="222"/>
    </row>
    <row r="1047776" spans="40:40">
      <c r="AN1047776" s="222"/>
    </row>
    <row r="1047777" spans="40:40">
      <c r="AN1047777" s="222"/>
    </row>
    <row r="1047778" spans="40:40">
      <c r="AN1047778" s="222"/>
    </row>
    <row r="1047779" spans="40:40">
      <c r="AN1047779" s="222"/>
    </row>
    <row r="1047780" spans="40:40">
      <c r="AN1047780" s="222"/>
    </row>
    <row r="1047781" spans="40:40">
      <c r="AN1047781" s="222"/>
    </row>
    <row r="1047782" spans="40:40">
      <c r="AN1047782" s="222"/>
    </row>
    <row r="1047783" spans="40:40">
      <c r="AN1047783" s="222"/>
    </row>
    <row r="1047784" spans="40:40">
      <c r="AN1047784" s="222"/>
    </row>
    <row r="1047785" spans="40:40">
      <c r="AN1047785" s="222"/>
    </row>
    <row r="1047786" spans="40:40">
      <c r="AN1047786" s="222"/>
    </row>
    <row r="1047787" spans="40:40">
      <c r="AN1047787" s="222"/>
    </row>
    <row r="1047788" spans="40:40">
      <c r="AN1047788" s="222"/>
    </row>
    <row r="1047789" spans="40:40">
      <c r="AN1047789" s="222"/>
    </row>
    <row r="1047790" spans="40:40">
      <c r="AN1047790" s="222"/>
    </row>
    <row r="1047791" spans="40:40">
      <c r="AN1047791" s="222"/>
    </row>
    <row r="1047792" spans="40:40">
      <c r="AN1047792" s="222"/>
    </row>
    <row r="1047793" spans="40:40">
      <c r="AN1047793" s="222"/>
    </row>
    <row r="1047794" spans="40:40">
      <c r="AN1047794" s="222"/>
    </row>
    <row r="1047795" spans="40:40">
      <c r="AN1047795" s="222"/>
    </row>
    <row r="1047796" spans="40:40">
      <c r="AN1047796" s="222"/>
    </row>
    <row r="1047797" spans="40:40">
      <c r="AN1047797" s="222"/>
    </row>
    <row r="1047798" spans="40:40">
      <c r="AN1047798" s="222"/>
    </row>
    <row r="1047799" spans="40:40">
      <c r="AN1047799" s="222"/>
    </row>
    <row r="1047800" spans="40:40">
      <c r="AN1047800" s="222"/>
    </row>
    <row r="1047801" spans="40:40">
      <c r="AN1047801" s="222"/>
    </row>
    <row r="1047802" spans="40:40">
      <c r="AN1047802" s="222"/>
    </row>
    <row r="1047803" spans="40:40">
      <c r="AN1047803" s="222"/>
    </row>
    <row r="1047804" spans="40:40">
      <c r="AN1047804" s="222"/>
    </row>
    <row r="1047805" spans="40:40">
      <c r="AN1047805" s="222"/>
    </row>
    <row r="1047806" spans="40:40">
      <c r="AN1047806" s="222"/>
    </row>
    <row r="1047807" spans="40:40">
      <c r="AN1047807" s="222"/>
    </row>
    <row r="1047808" spans="40:40">
      <c r="AN1047808" s="222"/>
    </row>
    <row r="1047809" spans="40:40">
      <c r="AN1047809" s="222"/>
    </row>
    <row r="1047810" spans="40:40">
      <c r="AN1047810" s="222"/>
    </row>
    <row r="1047811" spans="40:40">
      <c r="AN1047811" s="222"/>
    </row>
    <row r="1047812" spans="40:40">
      <c r="AN1047812" s="222"/>
    </row>
    <row r="1047813" spans="40:40">
      <c r="AN1047813" s="222"/>
    </row>
    <row r="1047814" spans="40:40">
      <c r="AN1047814" s="222"/>
    </row>
    <row r="1047815" spans="40:40">
      <c r="AN1047815" s="222"/>
    </row>
    <row r="1047816" spans="40:40">
      <c r="AN1047816" s="222"/>
    </row>
    <row r="1047817" spans="40:40">
      <c r="AN1047817" s="222"/>
    </row>
    <row r="1047818" spans="40:40">
      <c r="AN1047818" s="222"/>
    </row>
    <row r="1047819" spans="40:40">
      <c r="AN1047819" s="222"/>
    </row>
    <row r="1047820" spans="40:40">
      <c r="AN1047820" s="222"/>
    </row>
    <row r="1047821" spans="40:40">
      <c r="AN1047821" s="222"/>
    </row>
    <row r="1047822" spans="40:40">
      <c r="AN1047822" s="222"/>
    </row>
    <row r="1047823" spans="40:40">
      <c r="AN1047823" s="222"/>
    </row>
    <row r="1047824" spans="40:40">
      <c r="AN1047824" s="222"/>
    </row>
    <row r="1047825" spans="40:40">
      <c r="AN1047825" s="222"/>
    </row>
    <row r="1047826" spans="40:40">
      <c r="AN1047826" s="222"/>
    </row>
    <row r="1047827" spans="40:40">
      <c r="AN1047827" s="222"/>
    </row>
    <row r="1047828" spans="40:40">
      <c r="AN1047828" s="222"/>
    </row>
    <row r="1047829" spans="40:40">
      <c r="AN1047829" s="222"/>
    </row>
    <row r="1047830" spans="40:40">
      <c r="AN1047830" s="222"/>
    </row>
    <row r="1047831" spans="40:40">
      <c r="AN1047831" s="222"/>
    </row>
    <row r="1047832" spans="40:40">
      <c r="AN1047832" s="222"/>
    </row>
    <row r="1047833" spans="40:40">
      <c r="AN1047833" s="222"/>
    </row>
    <row r="1047834" spans="40:40">
      <c r="AN1047834" s="222"/>
    </row>
    <row r="1047835" spans="40:40">
      <c r="AN1047835" s="222"/>
    </row>
    <row r="1047836" spans="40:40">
      <c r="AN1047836" s="222"/>
    </row>
    <row r="1047837" spans="40:40">
      <c r="AN1047837" s="222"/>
    </row>
    <row r="1047838" spans="40:40">
      <c r="AN1047838" s="222"/>
    </row>
    <row r="1047839" spans="40:40">
      <c r="AN1047839" s="222"/>
    </row>
    <row r="1047840" spans="40:40">
      <c r="AN1047840" s="222"/>
    </row>
    <row r="1047841" spans="40:40">
      <c r="AN1047841" s="222"/>
    </row>
    <row r="1047842" spans="40:40">
      <c r="AN1047842" s="222"/>
    </row>
    <row r="1047843" spans="40:40">
      <c r="AN1047843" s="222"/>
    </row>
    <row r="1047844" spans="40:40">
      <c r="AN1047844" s="222"/>
    </row>
    <row r="1047845" spans="40:40">
      <c r="AN1047845" s="222"/>
    </row>
    <row r="1047846" spans="40:40">
      <c r="AN1047846" s="222"/>
    </row>
    <row r="1047847" spans="40:40">
      <c r="AN1047847" s="222"/>
    </row>
    <row r="1047848" spans="40:40">
      <c r="AN1047848" s="222"/>
    </row>
    <row r="1047849" spans="40:40">
      <c r="AN1047849" s="222"/>
    </row>
    <row r="1047850" spans="40:40">
      <c r="AN1047850" s="222"/>
    </row>
    <row r="1047851" spans="40:40">
      <c r="AN1047851" s="222"/>
    </row>
    <row r="1047852" spans="40:40">
      <c r="AN1047852" s="222"/>
    </row>
    <row r="1047853" spans="40:40">
      <c r="AN1047853" s="222"/>
    </row>
    <row r="1047854" spans="40:40">
      <c r="AN1047854" s="222"/>
    </row>
    <row r="1047855" spans="40:40">
      <c r="AN1047855" s="222"/>
    </row>
    <row r="1047856" spans="40:40">
      <c r="AN1047856" s="222"/>
    </row>
    <row r="1047857" spans="40:40">
      <c r="AN1047857" s="222"/>
    </row>
    <row r="1047858" spans="40:40">
      <c r="AN1047858" s="222"/>
    </row>
    <row r="1047859" spans="40:40">
      <c r="AN1047859" s="222"/>
    </row>
    <row r="1047860" spans="40:40">
      <c r="AN1047860" s="222"/>
    </row>
    <row r="1047861" spans="40:40">
      <c r="AN1047861" s="222"/>
    </row>
    <row r="1047862" spans="40:40">
      <c r="AN1047862" s="222"/>
    </row>
    <row r="1047863" spans="40:40">
      <c r="AN1047863" s="222"/>
    </row>
    <row r="1047864" spans="40:40">
      <c r="AN1047864" s="222"/>
    </row>
    <row r="1047865" spans="40:40">
      <c r="AN1047865" s="222"/>
    </row>
    <row r="1047866" spans="40:40">
      <c r="AN1047866" s="222"/>
    </row>
    <row r="1047867" spans="40:40">
      <c r="AN1047867" s="222"/>
    </row>
    <row r="1047868" spans="40:40">
      <c r="AN1047868" s="222"/>
    </row>
    <row r="1047869" spans="40:40">
      <c r="AN1047869" s="222"/>
    </row>
    <row r="1047870" spans="40:40">
      <c r="AN1047870" s="222"/>
    </row>
    <row r="1047871" spans="40:40">
      <c r="AN1047871" s="222"/>
    </row>
    <row r="1047872" spans="40:40">
      <c r="AN1047872" s="222"/>
    </row>
    <row r="1047873" spans="40:40">
      <c r="AN1047873" s="222"/>
    </row>
    <row r="1047874" spans="40:40">
      <c r="AN1047874" s="222"/>
    </row>
    <row r="1047875" spans="40:40">
      <c r="AN1047875" s="222"/>
    </row>
    <row r="1047876" spans="40:40">
      <c r="AN1047876" s="222"/>
    </row>
    <row r="1047877" spans="40:40">
      <c r="AN1047877" s="222"/>
    </row>
    <row r="1047878" spans="40:40">
      <c r="AN1047878" s="222"/>
    </row>
    <row r="1047879" spans="40:40">
      <c r="AN1047879" s="222"/>
    </row>
    <row r="1047880" spans="40:40">
      <c r="AN1047880" s="222"/>
    </row>
    <row r="1047881" spans="40:40">
      <c r="AN1047881" s="222"/>
    </row>
    <row r="1047882" spans="40:40">
      <c r="AN1047882" s="222"/>
    </row>
    <row r="1047883" spans="40:40">
      <c r="AN1047883" s="222"/>
    </row>
    <row r="1047884" spans="40:40">
      <c r="AN1047884" s="222"/>
    </row>
    <row r="1047885" spans="40:40">
      <c r="AN1047885" s="222"/>
    </row>
    <row r="1047886" spans="40:40">
      <c r="AN1047886" s="222"/>
    </row>
    <row r="1047887" spans="40:40">
      <c r="AN1047887" s="222"/>
    </row>
    <row r="1047888" spans="40:40">
      <c r="AN1047888" s="222"/>
    </row>
    <row r="1047889" spans="40:40">
      <c r="AN1047889" s="222"/>
    </row>
    <row r="1047890" spans="40:40">
      <c r="AN1047890" s="222"/>
    </row>
    <row r="1047891" spans="40:40">
      <c r="AN1047891" s="222"/>
    </row>
    <row r="1047892" spans="40:40">
      <c r="AN1047892" s="222"/>
    </row>
    <row r="1047893" spans="40:40">
      <c r="AN1047893" s="222"/>
    </row>
    <row r="1047894" spans="40:40">
      <c r="AN1047894" s="222"/>
    </row>
    <row r="1047895" spans="40:40">
      <c r="AN1047895" s="222"/>
    </row>
    <row r="1047896" spans="40:40">
      <c r="AN1047896" s="222"/>
    </row>
    <row r="1047897" spans="40:40">
      <c r="AN1047897" s="222"/>
    </row>
    <row r="1047898" spans="40:40">
      <c r="AN1047898" s="222"/>
    </row>
    <row r="1047899" spans="40:40">
      <c r="AN1047899" s="222"/>
    </row>
    <row r="1047900" spans="40:40">
      <c r="AN1047900" s="222"/>
    </row>
    <row r="1047901" spans="40:40">
      <c r="AN1047901" s="222"/>
    </row>
    <row r="1047902" spans="40:40">
      <c r="AN1047902" s="222"/>
    </row>
    <row r="1047903" spans="40:40">
      <c r="AN1047903" s="222"/>
    </row>
    <row r="1047904" spans="40:40">
      <c r="AN1047904" s="222"/>
    </row>
    <row r="1047905" spans="40:40">
      <c r="AN1047905" s="222"/>
    </row>
    <row r="1047906" spans="40:40">
      <c r="AN1047906" s="222"/>
    </row>
    <row r="1047907" spans="40:40">
      <c r="AN1047907" s="222"/>
    </row>
    <row r="1047908" spans="40:40">
      <c r="AN1047908" s="222"/>
    </row>
    <row r="1047909" spans="40:40">
      <c r="AN1047909" s="222"/>
    </row>
    <row r="1047910" spans="40:40">
      <c r="AN1047910" s="222"/>
    </row>
    <row r="1047911" spans="40:40">
      <c r="AN1047911" s="222"/>
    </row>
    <row r="1047912" spans="40:40">
      <c r="AN1047912" s="222"/>
    </row>
    <row r="1047913" spans="40:40">
      <c r="AN1047913" s="222"/>
    </row>
    <row r="1047914" spans="40:40">
      <c r="AN1047914" s="222"/>
    </row>
    <row r="1047915" spans="40:40">
      <c r="AN1047915" s="222"/>
    </row>
    <row r="1047916" spans="40:40">
      <c r="AN1047916" s="222"/>
    </row>
    <row r="1047917" spans="40:40">
      <c r="AN1047917" s="222"/>
    </row>
    <row r="1047918" spans="40:40">
      <c r="AN1047918" s="222"/>
    </row>
    <row r="1047919" spans="40:40">
      <c r="AN1047919" s="222"/>
    </row>
    <row r="1047920" spans="40:40">
      <c r="AN1047920" s="222"/>
    </row>
    <row r="1047921" spans="40:40">
      <c r="AN1047921" s="222"/>
    </row>
    <row r="1047922" spans="40:40">
      <c r="AN1047922" s="222"/>
    </row>
    <row r="1047923" spans="40:40">
      <c r="AN1047923" s="222"/>
    </row>
    <row r="1047924" spans="40:40">
      <c r="AN1047924" s="222"/>
    </row>
    <row r="1047925" spans="40:40">
      <c r="AN1047925" s="222"/>
    </row>
    <row r="1047926" spans="40:40">
      <c r="AN1047926" s="222"/>
    </row>
    <row r="1047927" spans="40:40">
      <c r="AN1047927" s="222"/>
    </row>
    <row r="1047928" spans="40:40">
      <c r="AN1047928" s="222"/>
    </row>
    <row r="1047929" spans="40:40">
      <c r="AN1047929" s="222"/>
    </row>
    <row r="1047930" spans="40:40">
      <c r="AN1047930" s="222"/>
    </row>
    <row r="1047931" spans="40:40">
      <c r="AN1047931" s="222"/>
    </row>
    <row r="1047932" spans="40:40">
      <c r="AN1047932" s="222"/>
    </row>
    <row r="1047933" spans="40:40">
      <c r="AN1047933" s="222"/>
    </row>
    <row r="1047934" spans="40:40">
      <c r="AN1047934" s="222"/>
    </row>
    <row r="1047935" spans="40:40">
      <c r="AN1047935" s="222"/>
    </row>
    <row r="1047936" spans="40:40">
      <c r="AN1047936" s="222"/>
    </row>
    <row r="1047937" spans="40:40">
      <c r="AN1047937" s="222"/>
    </row>
    <row r="1047938" spans="40:40">
      <c r="AN1047938" s="222"/>
    </row>
    <row r="1047939" spans="40:40">
      <c r="AN1047939" s="222"/>
    </row>
    <row r="1047940" spans="40:40">
      <c r="AN1047940" s="222"/>
    </row>
    <row r="1047941" spans="40:40">
      <c r="AN1047941" s="222"/>
    </row>
    <row r="1047942" spans="40:40">
      <c r="AN1047942" s="222"/>
    </row>
    <row r="1047943" spans="40:40">
      <c r="AN1047943" s="222"/>
    </row>
    <row r="1047944" spans="40:40">
      <c r="AN1047944" s="222"/>
    </row>
    <row r="1047945" spans="40:40">
      <c r="AN1047945" s="222"/>
    </row>
    <row r="1047946" spans="40:40">
      <c r="AN1047946" s="222"/>
    </row>
    <row r="1047947" spans="40:40">
      <c r="AN1047947" s="222"/>
    </row>
    <row r="1047948" spans="40:40">
      <c r="AN1047948" s="222"/>
    </row>
    <row r="1047949" spans="40:40">
      <c r="AN1047949" s="222"/>
    </row>
    <row r="1047950" spans="40:40">
      <c r="AN1047950" s="222"/>
    </row>
    <row r="1047951" spans="40:40">
      <c r="AN1047951" s="222"/>
    </row>
    <row r="1047952" spans="40:40">
      <c r="AN1047952" s="222"/>
    </row>
    <row r="1047953" spans="40:40">
      <c r="AN1047953" s="222"/>
    </row>
    <row r="1047954" spans="40:40">
      <c r="AN1047954" s="222"/>
    </row>
    <row r="1047955" spans="40:40">
      <c r="AN1047955" s="222"/>
    </row>
    <row r="1047956" spans="40:40">
      <c r="AN1047956" s="222"/>
    </row>
    <row r="1047957" spans="40:40">
      <c r="AN1047957" s="222"/>
    </row>
    <row r="1047958" spans="40:40">
      <c r="AN1047958" s="222"/>
    </row>
    <row r="1047959" spans="40:40">
      <c r="AN1047959" s="222"/>
    </row>
    <row r="1047960" spans="40:40">
      <c r="AN1047960" s="222"/>
    </row>
    <row r="1047961" spans="40:40">
      <c r="AN1047961" s="222"/>
    </row>
    <row r="1047962" spans="40:40">
      <c r="AN1047962" s="222"/>
    </row>
    <row r="1047963" spans="40:40">
      <c r="AN1047963" s="222"/>
    </row>
    <row r="1047964" spans="40:40">
      <c r="AN1047964" s="222"/>
    </row>
    <row r="1047965" spans="40:40">
      <c r="AN1047965" s="222"/>
    </row>
    <row r="1047966" spans="40:40">
      <c r="AN1047966" s="222"/>
    </row>
    <row r="1047967" spans="40:40">
      <c r="AN1047967" s="222"/>
    </row>
    <row r="1047968" spans="40:40">
      <c r="AN1047968" s="222"/>
    </row>
    <row r="1047969" spans="40:40">
      <c r="AN1047969" s="222"/>
    </row>
    <row r="1047970" spans="40:40">
      <c r="AN1047970" s="222"/>
    </row>
    <row r="1047971" spans="40:40">
      <c r="AN1047971" s="222"/>
    </row>
    <row r="1047972" spans="40:40">
      <c r="AN1047972" s="222"/>
    </row>
    <row r="1047973" spans="40:40">
      <c r="AN1047973" s="222"/>
    </row>
    <row r="1047974" spans="40:40">
      <c r="AN1047974" s="222"/>
    </row>
    <row r="1047975" spans="40:40">
      <c r="AN1047975" s="222"/>
    </row>
    <row r="1047976" spans="40:40">
      <c r="AN1047976" s="222"/>
    </row>
    <row r="1047977" spans="40:40">
      <c r="AN1047977" s="222"/>
    </row>
    <row r="1047978" spans="40:40">
      <c r="AN1047978" s="222"/>
    </row>
    <row r="1047979" spans="40:40">
      <c r="AN1047979" s="222"/>
    </row>
    <row r="1047980" spans="40:40">
      <c r="AN1047980" s="222"/>
    </row>
    <row r="1047981" spans="40:40">
      <c r="AN1047981" s="222"/>
    </row>
    <row r="1047982" spans="40:40">
      <c r="AN1047982" s="222"/>
    </row>
    <row r="1047983" spans="40:40">
      <c r="AN1047983" s="222"/>
    </row>
    <row r="1047984" spans="40:40">
      <c r="AN1047984" s="222"/>
    </row>
    <row r="1047985" spans="40:40">
      <c r="AN1047985" s="222"/>
    </row>
    <row r="1047986" spans="40:40">
      <c r="AN1047986" s="222"/>
    </row>
    <row r="1047987" spans="40:40">
      <c r="AN1047987" s="222"/>
    </row>
    <row r="1047988" spans="40:40">
      <c r="AN1047988" s="222"/>
    </row>
    <row r="1047989" spans="40:40">
      <c r="AN1047989" s="222"/>
    </row>
    <row r="1047990" spans="40:40">
      <c r="AN1047990" s="222"/>
    </row>
    <row r="1047991" spans="40:40">
      <c r="AN1047991" s="222"/>
    </row>
    <row r="1047992" spans="40:40">
      <c r="AN1047992" s="222"/>
    </row>
    <row r="1047993" spans="40:40">
      <c r="AN1047993" s="222"/>
    </row>
    <row r="1047994" spans="40:40">
      <c r="AN1047994" s="222"/>
    </row>
    <row r="1047995" spans="40:40">
      <c r="AN1047995" s="222"/>
    </row>
    <row r="1047996" spans="40:40">
      <c r="AN1047996" s="222"/>
    </row>
    <row r="1047997" spans="40:40">
      <c r="AN1047997" s="222"/>
    </row>
    <row r="1047998" spans="40:40">
      <c r="AN1047998" s="222"/>
    </row>
    <row r="1047999" spans="40:40">
      <c r="AN1047999" s="222"/>
    </row>
    <row r="1048000" spans="40:40">
      <c r="AN1048000" s="222"/>
    </row>
    <row r="1048001" spans="40:40">
      <c r="AN1048001" s="222"/>
    </row>
    <row r="1048002" spans="40:40">
      <c r="AN1048002" s="222"/>
    </row>
    <row r="1048003" spans="40:40">
      <c r="AN1048003" s="222"/>
    </row>
    <row r="1048004" spans="40:40">
      <c r="AN1048004" s="222"/>
    </row>
    <row r="1048005" spans="40:40">
      <c r="AN1048005" s="222"/>
    </row>
    <row r="1048006" spans="40:40">
      <c r="AN1048006" s="222"/>
    </row>
    <row r="1048007" spans="40:40">
      <c r="AN1048007" s="222"/>
    </row>
    <row r="1048008" spans="40:40">
      <c r="AN1048008" s="222"/>
    </row>
    <row r="1048009" spans="40:40">
      <c r="AN1048009" s="222"/>
    </row>
    <row r="1048010" spans="40:40">
      <c r="AN1048010" s="222"/>
    </row>
    <row r="1048011" spans="40:40">
      <c r="AN1048011" s="222"/>
    </row>
    <row r="1048012" spans="40:40">
      <c r="AN1048012" s="222"/>
    </row>
    <row r="1048013" spans="40:40">
      <c r="AN1048013" s="222"/>
    </row>
    <row r="1048014" spans="40:40">
      <c r="AN1048014" s="222"/>
    </row>
    <row r="1048015" spans="40:40">
      <c r="AN1048015" s="222"/>
    </row>
    <row r="1048016" spans="40:40">
      <c r="AN1048016" s="222"/>
    </row>
    <row r="1048017" spans="40:40">
      <c r="AN1048017" s="222"/>
    </row>
    <row r="1048018" spans="40:40">
      <c r="AN1048018" s="222"/>
    </row>
    <row r="1048019" spans="40:40">
      <c r="AN1048019" s="222"/>
    </row>
    <row r="1048020" spans="40:40">
      <c r="AN1048020" s="222"/>
    </row>
    <row r="1048021" spans="40:40">
      <c r="AN1048021" s="222"/>
    </row>
    <row r="1048022" spans="40:40">
      <c r="AN1048022" s="222"/>
    </row>
    <row r="1048023" spans="40:40">
      <c r="AN1048023" s="222"/>
    </row>
    <row r="1048024" spans="40:40">
      <c r="AN1048024" s="222"/>
    </row>
    <row r="1048025" spans="40:40">
      <c r="AN1048025" s="222"/>
    </row>
    <row r="1048026" spans="40:40">
      <c r="AN1048026" s="222"/>
    </row>
    <row r="1048027" spans="40:40">
      <c r="AN1048027" s="222"/>
    </row>
    <row r="1048028" spans="40:40">
      <c r="AN1048028" s="222"/>
    </row>
    <row r="1048029" spans="40:40">
      <c r="AN1048029" s="222"/>
    </row>
    <row r="1048030" spans="40:40">
      <c r="AN1048030" s="222"/>
    </row>
    <row r="1048031" spans="40:40">
      <c r="AN1048031" s="222"/>
    </row>
    <row r="1048032" spans="40:40">
      <c r="AN1048032" s="222"/>
    </row>
    <row r="1048033" spans="40:40">
      <c r="AN1048033" s="222"/>
    </row>
    <row r="1048034" spans="40:40">
      <c r="AN1048034" s="222"/>
    </row>
    <row r="1048035" spans="40:40">
      <c r="AN1048035" s="222"/>
    </row>
    <row r="1048036" spans="40:40">
      <c r="AN1048036" s="222"/>
    </row>
    <row r="1048037" spans="40:40">
      <c r="AN1048037" s="222"/>
    </row>
    <row r="1048038" spans="40:40">
      <c r="AN1048038" s="222"/>
    </row>
    <row r="1048039" spans="40:40">
      <c r="AN1048039" s="222"/>
    </row>
    <row r="1048040" spans="40:40">
      <c r="AN1048040" s="222"/>
    </row>
    <row r="1048041" spans="40:40">
      <c r="AN1048041" s="222"/>
    </row>
    <row r="1048042" spans="40:40">
      <c r="AN1048042" s="222"/>
    </row>
    <row r="1048043" spans="40:40">
      <c r="AN1048043" s="222"/>
    </row>
    <row r="1048044" spans="40:40">
      <c r="AN1048044" s="222"/>
    </row>
    <row r="1048045" spans="40:40">
      <c r="AN1048045" s="222"/>
    </row>
    <row r="1048046" spans="40:40">
      <c r="AN1048046" s="222"/>
    </row>
    <row r="1048047" spans="40:40">
      <c r="AN1048047" s="222"/>
    </row>
    <row r="1048048" spans="40:40">
      <c r="AN1048048" s="222"/>
    </row>
    <row r="1048049" spans="40:40">
      <c r="AN1048049" s="222"/>
    </row>
    <row r="1048050" spans="40:40">
      <c r="AN1048050" s="222"/>
    </row>
    <row r="1048051" spans="40:40">
      <c r="AN1048051" s="222"/>
    </row>
    <row r="1048052" spans="40:40">
      <c r="AN1048052" s="222"/>
    </row>
    <row r="1048053" spans="40:40">
      <c r="AN1048053" s="222"/>
    </row>
    <row r="1048054" spans="40:40">
      <c r="AN1048054" s="222"/>
    </row>
    <row r="1048055" spans="40:40">
      <c r="AN1048055" s="222"/>
    </row>
    <row r="1048056" spans="40:40">
      <c r="AN1048056" s="222"/>
    </row>
    <row r="1048057" spans="40:40">
      <c r="AN1048057" s="222"/>
    </row>
    <row r="1048058" spans="40:40">
      <c r="AN1048058" s="222"/>
    </row>
    <row r="1048059" spans="40:40">
      <c r="AN1048059" s="222"/>
    </row>
    <row r="1048060" spans="40:40">
      <c r="AN1048060" s="222"/>
    </row>
    <row r="1048061" spans="40:40">
      <c r="AN1048061" s="222"/>
    </row>
    <row r="1048062" spans="40:40">
      <c r="AN1048062" s="222"/>
    </row>
    <row r="1048063" spans="40:40">
      <c r="AN1048063" s="222"/>
    </row>
    <row r="1048064" spans="40:40">
      <c r="AN1048064" s="222"/>
    </row>
    <row r="1048065" spans="40:40">
      <c r="AN1048065" s="222"/>
    </row>
    <row r="1048066" spans="40:40">
      <c r="AN1048066" s="222"/>
    </row>
    <row r="1048067" spans="40:40">
      <c r="AN1048067" s="222"/>
    </row>
    <row r="1048068" spans="40:40">
      <c r="AN1048068" s="222"/>
    </row>
    <row r="1048069" spans="40:40">
      <c r="AN1048069" s="222"/>
    </row>
    <row r="1048070" spans="40:40">
      <c r="AN1048070" s="222"/>
    </row>
    <row r="1048071" spans="40:40">
      <c r="AN1048071" s="222"/>
    </row>
    <row r="1048072" spans="40:40">
      <c r="AN1048072" s="222"/>
    </row>
    <row r="1048073" spans="40:40">
      <c r="AN1048073" s="222"/>
    </row>
    <row r="1048074" spans="40:40">
      <c r="AN1048074" s="222"/>
    </row>
    <row r="1048075" spans="40:40">
      <c r="AN1048075" s="222"/>
    </row>
    <row r="1048076" spans="40:40">
      <c r="AN1048076" s="222"/>
    </row>
    <row r="1048077" spans="40:40">
      <c r="AN1048077" s="222"/>
    </row>
    <row r="1048078" spans="40:40">
      <c r="AN1048078" s="222"/>
    </row>
    <row r="1048079" spans="40:40">
      <c r="AN1048079" s="222"/>
    </row>
    <row r="1048080" spans="40:40">
      <c r="AN1048080" s="222"/>
    </row>
    <row r="1048081" spans="40:40">
      <c r="AN1048081" s="222"/>
    </row>
    <row r="1048082" spans="40:40">
      <c r="AN1048082" s="222"/>
    </row>
    <row r="1048083" spans="40:40">
      <c r="AN1048083" s="222"/>
    </row>
    <row r="1048084" spans="40:40">
      <c r="AN1048084" s="222"/>
    </row>
    <row r="1048085" spans="40:40">
      <c r="AN1048085" s="222"/>
    </row>
    <row r="1048086" spans="40:40">
      <c r="AN1048086" s="222"/>
    </row>
    <row r="1048087" spans="40:40">
      <c r="AN1048087" s="222"/>
    </row>
    <row r="1048088" spans="40:40">
      <c r="AN1048088" s="222"/>
    </row>
    <row r="1048089" spans="40:40">
      <c r="AN1048089" s="222"/>
    </row>
    <row r="1048090" spans="40:40">
      <c r="AN1048090" s="222"/>
    </row>
    <row r="1048091" spans="40:40">
      <c r="AN1048091" s="222"/>
    </row>
    <row r="1048092" spans="40:40">
      <c r="AN1048092" s="222"/>
    </row>
    <row r="1048093" spans="40:40">
      <c r="AN1048093" s="222"/>
    </row>
    <row r="1048094" spans="40:40">
      <c r="AN1048094" s="222"/>
    </row>
    <row r="1048095" spans="40:40">
      <c r="AN1048095" s="222"/>
    </row>
    <row r="1048096" spans="40:40">
      <c r="AN1048096" s="222"/>
    </row>
    <row r="1048097" spans="40:40">
      <c r="AN1048097" s="222"/>
    </row>
    <row r="1048098" spans="40:40">
      <c r="AN1048098" s="222"/>
    </row>
    <row r="1048099" spans="40:40">
      <c r="AN1048099" s="222"/>
    </row>
    <row r="1048100" spans="40:40">
      <c r="AN1048100" s="222"/>
    </row>
    <row r="1048101" spans="40:40">
      <c r="AN1048101" s="222"/>
    </row>
    <row r="1048102" spans="40:40">
      <c r="AN1048102" s="222"/>
    </row>
    <row r="1048103" spans="40:40">
      <c r="AN1048103" s="222"/>
    </row>
    <row r="1048104" spans="40:40">
      <c r="AN1048104" s="222"/>
    </row>
    <row r="1048105" spans="40:40">
      <c r="AN1048105" s="222"/>
    </row>
    <row r="1048106" spans="40:40">
      <c r="AN1048106" s="222"/>
    </row>
    <row r="1048107" spans="40:40">
      <c r="AN1048107" s="222"/>
    </row>
    <row r="1048108" spans="40:40">
      <c r="AN1048108" s="222"/>
    </row>
    <row r="1048109" spans="40:40">
      <c r="AN1048109" s="222"/>
    </row>
    <row r="1048110" spans="40:40">
      <c r="AN1048110" s="222"/>
    </row>
    <row r="1048111" spans="40:40">
      <c r="AN1048111" s="222"/>
    </row>
    <row r="1048112" spans="40:40">
      <c r="AN1048112" s="222"/>
    </row>
    <row r="1048113" spans="40:40">
      <c r="AN1048113" s="222"/>
    </row>
    <row r="1048114" spans="40:40">
      <c r="AN1048114" s="222"/>
    </row>
    <row r="1048115" spans="40:40">
      <c r="AN1048115" s="222"/>
    </row>
    <row r="1048116" spans="40:40">
      <c r="AN1048116" s="222"/>
    </row>
    <row r="1048117" spans="40:40">
      <c r="AN1048117" s="222"/>
    </row>
    <row r="1048118" spans="40:40">
      <c r="AN1048118" s="222"/>
    </row>
    <row r="1048119" spans="40:40">
      <c r="AN1048119" s="222"/>
    </row>
    <row r="1048120" spans="40:40">
      <c r="AN1048120" s="222"/>
    </row>
    <row r="1048121" spans="40:40">
      <c r="AN1048121" s="222"/>
    </row>
    <row r="1048122" spans="40:40">
      <c r="AN1048122" s="222"/>
    </row>
    <row r="1048123" spans="40:40">
      <c r="AN1048123" s="222"/>
    </row>
    <row r="1048124" spans="40:40">
      <c r="AN1048124" s="222"/>
    </row>
    <row r="1048125" spans="40:40">
      <c r="AN1048125" s="222"/>
    </row>
    <row r="1048126" spans="40:40">
      <c r="AN1048126" s="222"/>
    </row>
    <row r="1048127" spans="40:40">
      <c r="AN1048127" s="222"/>
    </row>
    <row r="1048128" spans="40:40">
      <c r="AN1048128" s="222"/>
    </row>
    <row r="1048129" spans="40:40">
      <c r="AN1048129" s="222"/>
    </row>
    <row r="1048130" spans="40:40">
      <c r="AN1048130" s="222"/>
    </row>
    <row r="1048131" spans="40:40">
      <c r="AN1048131" s="222"/>
    </row>
    <row r="1048132" spans="40:40">
      <c r="AN1048132" s="222"/>
    </row>
    <row r="1048133" spans="40:40">
      <c r="AN1048133" s="222"/>
    </row>
    <row r="1048134" spans="40:40">
      <c r="AN1048134" s="222"/>
    </row>
    <row r="1048135" spans="40:40">
      <c r="AN1048135" s="222"/>
    </row>
    <row r="1048136" spans="40:40">
      <c r="AN1048136" s="222"/>
    </row>
    <row r="1048137" spans="40:40">
      <c r="AN1048137" s="222"/>
    </row>
    <row r="1048138" spans="40:40">
      <c r="AN1048138" s="222"/>
    </row>
    <row r="1048139" spans="40:40">
      <c r="AN1048139" s="222"/>
    </row>
    <row r="1048140" spans="40:40">
      <c r="AN1048140" s="222"/>
    </row>
    <row r="1048141" spans="40:40">
      <c r="AN1048141" s="222"/>
    </row>
    <row r="1048142" spans="40:40">
      <c r="AN1048142" s="222"/>
    </row>
    <row r="1048143" spans="40:40">
      <c r="AN1048143" s="222"/>
    </row>
    <row r="1048144" spans="40:40">
      <c r="AN1048144" s="222"/>
    </row>
    <row r="1048145" spans="40:40">
      <c r="AN1048145" s="222"/>
    </row>
    <row r="1048146" spans="40:40">
      <c r="AN1048146" s="222"/>
    </row>
    <row r="1048147" spans="40:40">
      <c r="AN1048147" s="222"/>
    </row>
    <row r="1048148" spans="40:40">
      <c r="AN1048148" s="222"/>
    </row>
    <row r="1048149" spans="40:40">
      <c r="AN1048149" s="222"/>
    </row>
    <row r="1048150" spans="40:40">
      <c r="AN1048150" s="222"/>
    </row>
    <row r="1048151" spans="40:40">
      <c r="AN1048151" s="222"/>
    </row>
    <row r="1048152" spans="40:40">
      <c r="AN1048152" s="222"/>
    </row>
    <row r="1048153" spans="40:40">
      <c r="AN1048153" s="222"/>
    </row>
    <row r="1048154" spans="40:40">
      <c r="AN1048154" s="222"/>
    </row>
    <row r="1048155" spans="40:40">
      <c r="AN1048155" s="222"/>
    </row>
    <row r="1048156" spans="40:40">
      <c r="AN1048156" s="222"/>
    </row>
    <row r="1048157" spans="40:40">
      <c r="AN1048157" s="222"/>
    </row>
    <row r="1048158" spans="40:40">
      <c r="AN1048158" s="222"/>
    </row>
    <row r="1048159" spans="40:40">
      <c r="AN1048159" s="222"/>
    </row>
    <row r="1048160" spans="40:40">
      <c r="AN1048160" s="222"/>
    </row>
    <row r="1048161" spans="40:40">
      <c r="AN1048161" s="222"/>
    </row>
    <row r="1048162" spans="40:40">
      <c r="AN1048162" s="222"/>
    </row>
    <row r="1048163" spans="40:40">
      <c r="AN1048163" s="222"/>
    </row>
    <row r="1048164" spans="40:40">
      <c r="AN1048164" s="222"/>
    </row>
    <row r="1048165" spans="40:40">
      <c r="AN1048165" s="222"/>
    </row>
    <row r="1048166" spans="40:40">
      <c r="AN1048166" s="222"/>
    </row>
    <row r="1048167" spans="40:40">
      <c r="AN1048167" s="222"/>
    </row>
    <row r="1048168" spans="40:40">
      <c r="AN1048168" s="222"/>
    </row>
    <row r="1048169" spans="40:40">
      <c r="AN1048169" s="222"/>
    </row>
    <row r="1048170" spans="40:40">
      <c r="AN1048170" s="222"/>
    </row>
    <row r="1048171" spans="40:40">
      <c r="AN1048171" s="222"/>
    </row>
    <row r="1048172" spans="40:40">
      <c r="AN1048172" s="222"/>
    </row>
    <row r="1048173" spans="40:40">
      <c r="AN1048173" s="222"/>
    </row>
    <row r="1048174" spans="40:40">
      <c r="AN1048174" s="222"/>
    </row>
    <row r="1048175" spans="40:40">
      <c r="AN1048175" s="222"/>
    </row>
    <row r="1048176" spans="40:40">
      <c r="AN1048176" s="222"/>
    </row>
    <row r="1048177" spans="40:40">
      <c r="AN1048177" s="222"/>
    </row>
    <row r="1048178" spans="40:40">
      <c r="AN1048178" s="222"/>
    </row>
    <row r="1048179" spans="40:40">
      <c r="AN1048179" s="222"/>
    </row>
    <row r="1048180" spans="40:40">
      <c r="AN1048180" s="222"/>
    </row>
    <row r="1048181" spans="40:40">
      <c r="AN1048181" s="222"/>
    </row>
    <row r="1048182" spans="40:40">
      <c r="AN1048182" s="222"/>
    </row>
    <row r="1048183" spans="40:40">
      <c r="AN1048183" s="222"/>
    </row>
    <row r="1048184" spans="40:40">
      <c r="AN1048184" s="222"/>
    </row>
    <row r="1048185" spans="40:40">
      <c r="AN1048185" s="222"/>
    </row>
    <row r="1048186" spans="40:40">
      <c r="AN1048186" s="222"/>
    </row>
    <row r="1048187" spans="40:40">
      <c r="AN1048187" s="222"/>
    </row>
    <row r="1048188" spans="40:40">
      <c r="AN1048188" s="222"/>
    </row>
    <row r="1048189" spans="40:40">
      <c r="AN1048189" s="222"/>
    </row>
    <row r="1048190" spans="40:40">
      <c r="AN1048190" s="222"/>
    </row>
    <row r="1048191" spans="40:40">
      <c r="AN1048191" s="222"/>
    </row>
    <row r="1048192" spans="40:40">
      <c r="AN1048192" s="222"/>
    </row>
    <row r="1048193" spans="40:40">
      <c r="AN1048193" s="222"/>
    </row>
    <row r="1048194" spans="40:40">
      <c r="AN1048194" s="222"/>
    </row>
    <row r="1048195" spans="40:40">
      <c r="AN1048195" s="222"/>
    </row>
    <row r="1048196" spans="40:40">
      <c r="AN1048196" s="222"/>
    </row>
    <row r="1048197" spans="40:40">
      <c r="AN1048197" s="222"/>
    </row>
    <row r="1048198" spans="40:40">
      <c r="AN1048198" s="222"/>
    </row>
    <row r="1048199" spans="40:40">
      <c r="AN1048199" s="222"/>
    </row>
    <row r="1048200" spans="40:40">
      <c r="AN1048200" s="222"/>
    </row>
    <row r="1048201" spans="40:40">
      <c r="AN1048201" s="222"/>
    </row>
    <row r="1048202" spans="40:40">
      <c r="AN1048202" s="222"/>
    </row>
    <row r="1048203" spans="40:40">
      <c r="AN1048203" s="222"/>
    </row>
    <row r="1048204" spans="40:40">
      <c r="AN1048204" s="222"/>
    </row>
    <row r="1048205" spans="40:40">
      <c r="AN1048205" s="222"/>
    </row>
    <row r="1048206" spans="40:40">
      <c r="AN1048206" s="222"/>
    </row>
    <row r="1048207" spans="40:40">
      <c r="AN1048207" s="222"/>
    </row>
    <row r="1048208" spans="40:40">
      <c r="AN1048208" s="222"/>
    </row>
    <row r="1048209" spans="40:40">
      <c r="AN1048209" s="222"/>
    </row>
    <row r="1048210" spans="40:40">
      <c r="AN1048210" s="222"/>
    </row>
    <row r="1048211" spans="40:40">
      <c r="AN1048211" s="222"/>
    </row>
    <row r="1048212" spans="40:40">
      <c r="AN1048212" s="222"/>
    </row>
    <row r="1048213" spans="40:40">
      <c r="AN1048213" s="222"/>
    </row>
    <row r="1048214" spans="40:40">
      <c r="AN1048214" s="222"/>
    </row>
    <row r="1048215" spans="40:40">
      <c r="AN1048215" s="222"/>
    </row>
    <row r="1048216" spans="40:40">
      <c r="AN1048216" s="222"/>
    </row>
    <row r="1048217" spans="40:40">
      <c r="AN1048217" s="222"/>
    </row>
    <row r="1048218" spans="40:40">
      <c r="AN1048218" s="222"/>
    </row>
    <row r="1048219" spans="40:40">
      <c r="AN1048219" s="222"/>
    </row>
    <row r="1048220" spans="40:40">
      <c r="AN1048220" s="222"/>
    </row>
    <row r="1048221" spans="40:40">
      <c r="AN1048221" s="222"/>
    </row>
    <row r="1048222" spans="40:40">
      <c r="AN1048222" s="222"/>
    </row>
    <row r="1048223" spans="40:40">
      <c r="AN1048223" s="222"/>
    </row>
    <row r="1048224" spans="40:40">
      <c r="AN1048224" s="222"/>
    </row>
    <row r="1048225" spans="40:40">
      <c r="AN1048225" s="222"/>
    </row>
    <row r="1048226" spans="40:40">
      <c r="AN1048226" s="222"/>
    </row>
    <row r="1048227" spans="40:40">
      <c r="AN1048227" s="222"/>
    </row>
    <row r="1048228" spans="40:40">
      <c r="AN1048228" s="222"/>
    </row>
    <row r="1048229" spans="40:40">
      <c r="AN1048229" s="222"/>
    </row>
    <row r="1048230" spans="40:40">
      <c r="AN1048230" s="222"/>
    </row>
    <row r="1048231" spans="40:40">
      <c r="AN1048231" s="222"/>
    </row>
    <row r="1048232" spans="40:40">
      <c r="AN1048232" s="222"/>
    </row>
    <row r="1048233" spans="40:40">
      <c r="AN1048233" s="222"/>
    </row>
    <row r="1048234" spans="40:40">
      <c r="AN1048234" s="222"/>
    </row>
    <row r="1048235" spans="40:40">
      <c r="AN1048235" s="222"/>
    </row>
    <row r="1048236" spans="40:40">
      <c r="AN1048236" s="222"/>
    </row>
    <row r="1048237" spans="40:40">
      <c r="AN1048237" s="222"/>
    </row>
    <row r="1048238" spans="40:40">
      <c r="AN1048238" s="222"/>
    </row>
    <row r="1048239" spans="40:40">
      <c r="AN1048239" s="222"/>
    </row>
    <row r="1048240" spans="40:40">
      <c r="AN1048240" s="222"/>
    </row>
    <row r="1048241" spans="40:40">
      <c r="AN1048241" s="222"/>
    </row>
    <row r="1048242" spans="40:40">
      <c r="AN1048242" s="222"/>
    </row>
    <row r="1048243" spans="40:40">
      <c r="AN1048243" s="222"/>
    </row>
    <row r="1048244" spans="40:40">
      <c r="AN1048244" s="222"/>
    </row>
    <row r="1048245" spans="40:40">
      <c r="AN1048245" s="222"/>
    </row>
    <row r="1048246" spans="40:40">
      <c r="AN1048246" s="222"/>
    </row>
    <row r="1048247" spans="40:40">
      <c r="AN1048247" s="222"/>
    </row>
    <row r="1048248" spans="40:40">
      <c r="AN1048248" s="222"/>
    </row>
    <row r="1048249" spans="40:40">
      <c r="AN1048249" s="222"/>
    </row>
    <row r="1048250" spans="40:40">
      <c r="AN1048250" s="222"/>
    </row>
    <row r="1048251" spans="40:40">
      <c r="AN1048251" s="222"/>
    </row>
    <row r="1048252" spans="40:40">
      <c r="AN1048252" s="222"/>
    </row>
    <row r="1048253" spans="40:40">
      <c r="AN1048253" s="222"/>
    </row>
    <row r="1048254" spans="40:40">
      <c r="AN1048254" s="222"/>
    </row>
    <row r="1048255" spans="40:40">
      <c r="AN1048255" s="222"/>
    </row>
    <row r="1048256" spans="40:40">
      <c r="AN1048256" s="222"/>
    </row>
    <row r="1048257" spans="40:40">
      <c r="AN1048257" s="222"/>
    </row>
    <row r="1048258" spans="40:40">
      <c r="AN1048258" s="222"/>
    </row>
    <row r="1048259" spans="40:40">
      <c r="AN1048259" s="222"/>
    </row>
    <row r="1048260" spans="40:40">
      <c r="AN1048260" s="222"/>
    </row>
    <row r="1048261" spans="40:40">
      <c r="AN1048261" s="222"/>
    </row>
    <row r="1048262" spans="40:40">
      <c r="AN1048262" s="222"/>
    </row>
    <row r="1048263" spans="40:40">
      <c r="AN1048263" s="222"/>
    </row>
    <row r="1048264" spans="40:40">
      <c r="AN1048264" s="222"/>
    </row>
    <row r="1048265" spans="40:40">
      <c r="AN1048265" s="222"/>
    </row>
    <row r="1048266" spans="40:40">
      <c r="AN1048266" s="222"/>
    </row>
    <row r="1048267" spans="40:40">
      <c r="AN1048267" s="222"/>
    </row>
    <row r="1048268" spans="40:40">
      <c r="AN1048268" s="222"/>
    </row>
    <row r="1048269" spans="40:40">
      <c r="AN1048269" s="222"/>
    </row>
    <row r="1048270" spans="40:40">
      <c r="AN1048270" s="222"/>
    </row>
    <row r="1048271" spans="40:40">
      <c r="AN1048271" s="222"/>
    </row>
    <row r="1048272" spans="40:40">
      <c r="AN1048272" s="222"/>
    </row>
    <row r="1048273" spans="40:40">
      <c r="AN1048273" s="222"/>
    </row>
    <row r="1048274" spans="40:40">
      <c r="AN1048274" s="222"/>
    </row>
    <row r="1048275" spans="40:40">
      <c r="AN1048275" s="222"/>
    </row>
    <row r="1048276" spans="40:40">
      <c r="AN1048276" s="222"/>
    </row>
    <row r="1048277" spans="40:40">
      <c r="AN1048277" s="222"/>
    </row>
    <row r="1048278" spans="40:40">
      <c r="AN1048278" s="222"/>
    </row>
    <row r="1048279" spans="40:40">
      <c r="AN1048279" s="222"/>
    </row>
    <row r="1048280" spans="40:40">
      <c r="AN1048280" s="222"/>
    </row>
    <row r="1048281" spans="40:40">
      <c r="AN1048281" s="222"/>
    </row>
    <row r="1048282" spans="40:40">
      <c r="AN1048282" s="222"/>
    </row>
    <row r="1048283" spans="40:40">
      <c r="AN1048283" s="222"/>
    </row>
    <row r="1048284" spans="40:40">
      <c r="AN1048284" s="222"/>
    </row>
    <row r="1048285" spans="40:40">
      <c r="AN1048285" s="222"/>
    </row>
    <row r="1048286" spans="40:40">
      <c r="AN1048286" s="222"/>
    </row>
    <row r="1048287" spans="40:40">
      <c r="AN1048287" s="222"/>
    </row>
    <row r="1048288" spans="40:40">
      <c r="AN1048288" s="222"/>
    </row>
    <row r="1048289" spans="40:40">
      <c r="AN1048289" s="222"/>
    </row>
    <row r="1048290" spans="40:40">
      <c r="AN1048290" s="222"/>
    </row>
    <row r="1048291" spans="40:40">
      <c r="AN1048291" s="222"/>
    </row>
    <row r="1048292" spans="40:40">
      <c r="AN1048292" s="222"/>
    </row>
    <row r="1048293" spans="40:40">
      <c r="AN1048293" s="222"/>
    </row>
    <row r="1048294" spans="40:40">
      <c r="AN1048294" s="222"/>
    </row>
    <row r="1048295" spans="40:40">
      <c r="AN1048295" s="222"/>
    </row>
    <row r="1048296" spans="40:40">
      <c r="AN1048296" s="222"/>
    </row>
    <row r="1048297" spans="40:40">
      <c r="AN1048297" s="222"/>
    </row>
    <row r="1048298" spans="40:40">
      <c r="AN1048298" s="222"/>
    </row>
    <row r="1048299" spans="40:40">
      <c r="AN1048299" s="222"/>
    </row>
    <row r="1048300" spans="40:40">
      <c r="AN1048300" s="222"/>
    </row>
    <row r="1048301" spans="40:40">
      <c r="AN1048301" s="222"/>
    </row>
    <row r="1048302" spans="40:40">
      <c r="AN1048302" s="222"/>
    </row>
    <row r="1048303" spans="40:40">
      <c r="AN1048303" s="222"/>
    </row>
    <row r="1048304" spans="40:40">
      <c r="AN1048304" s="222"/>
    </row>
    <row r="1048305" spans="40:40">
      <c r="AN1048305" s="222"/>
    </row>
    <row r="1048306" spans="40:40">
      <c r="AN1048306" s="222"/>
    </row>
    <row r="1048307" spans="40:40">
      <c r="AN1048307" s="222"/>
    </row>
    <row r="1048308" spans="40:40">
      <c r="AN1048308" s="222"/>
    </row>
    <row r="1048309" spans="40:40">
      <c r="AN1048309" s="222"/>
    </row>
    <row r="1048310" spans="40:40">
      <c r="AN1048310" s="222"/>
    </row>
    <row r="1048311" spans="40:40">
      <c r="AN1048311" s="222"/>
    </row>
    <row r="1048312" spans="40:40">
      <c r="AN1048312" s="222"/>
    </row>
    <row r="1048313" spans="40:40">
      <c r="AN1048313" s="222"/>
    </row>
    <row r="1048314" spans="40:40">
      <c r="AN1048314" s="222"/>
    </row>
    <row r="1048315" spans="40:40">
      <c r="AN1048315" s="222"/>
    </row>
    <row r="1048316" spans="40:40">
      <c r="AN1048316" s="222"/>
    </row>
    <row r="1048317" spans="40:40">
      <c r="AN1048317" s="222"/>
    </row>
    <row r="1048318" spans="40:40">
      <c r="AN1048318" s="222"/>
    </row>
    <row r="1048319" spans="40:40">
      <c r="AN1048319" s="222"/>
    </row>
    <row r="1048320" spans="40:40">
      <c r="AN1048320" s="222"/>
    </row>
    <row r="1048321" spans="40:40">
      <c r="AN1048321" s="222"/>
    </row>
    <row r="1048322" spans="40:40">
      <c r="AN1048322" s="222"/>
    </row>
    <row r="1048323" spans="40:40">
      <c r="AN1048323" s="222"/>
    </row>
    <row r="1048324" spans="40:40">
      <c r="AN1048324" s="222"/>
    </row>
    <row r="1048325" spans="40:40">
      <c r="AN1048325" s="222"/>
    </row>
    <row r="1048326" spans="40:40">
      <c r="AN1048326" s="222"/>
    </row>
    <row r="1048327" spans="40:40">
      <c r="AN1048327" s="222"/>
    </row>
    <row r="1048328" spans="40:40">
      <c r="AN1048328" s="222"/>
    </row>
    <row r="1048329" spans="40:40">
      <c r="AN1048329" s="222"/>
    </row>
    <row r="1048330" spans="40:40">
      <c r="AN1048330" s="222"/>
    </row>
    <row r="1048331" spans="40:40">
      <c r="AN1048331" s="222"/>
    </row>
    <row r="1048332" spans="40:40">
      <c r="AN1048332" s="222"/>
    </row>
    <row r="1048333" spans="40:40">
      <c r="AN1048333" s="222"/>
    </row>
    <row r="1048334" spans="40:40">
      <c r="AN1048334" s="222"/>
    </row>
    <row r="1048335" spans="40:40">
      <c r="AN1048335" s="222"/>
    </row>
    <row r="1048336" spans="40:40">
      <c r="AN1048336" s="222"/>
    </row>
    <row r="1048337" spans="40:40">
      <c r="AN1048337" s="222"/>
    </row>
    <row r="1048338" spans="40:40">
      <c r="AN1048338" s="222"/>
    </row>
    <row r="1048339" spans="40:40">
      <c r="AN1048339" s="222"/>
    </row>
    <row r="1048340" spans="40:40">
      <c r="AN1048340" s="222"/>
    </row>
    <row r="1048341" spans="40:40">
      <c r="AN1048341" s="222"/>
    </row>
    <row r="1048342" spans="40:40">
      <c r="AN1048342" s="222"/>
    </row>
    <row r="1048343" spans="40:40">
      <c r="AN1048343" s="222"/>
    </row>
    <row r="1048344" spans="40:40">
      <c r="AN1048344" s="222"/>
    </row>
    <row r="1048345" spans="40:40">
      <c r="AN1048345" s="222"/>
    </row>
    <row r="1048346" spans="40:40">
      <c r="AN1048346" s="222"/>
    </row>
    <row r="1048347" spans="40:40">
      <c r="AN1048347" s="222"/>
    </row>
    <row r="1048348" spans="40:40">
      <c r="AN1048348" s="222"/>
    </row>
    <row r="1048349" spans="40:40">
      <c r="AN1048349" s="222"/>
    </row>
    <row r="1048350" spans="40:40">
      <c r="AN1048350" s="222"/>
    </row>
    <row r="1048351" spans="40:40">
      <c r="AN1048351" s="222"/>
    </row>
    <row r="1048352" spans="40:40">
      <c r="AN1048352" s="222"/>
    </row>
    <row r="1048353" spans="40:40">
      <c r="AN1048353" s="222"/>
    </row>
    <row r="1048354" spans="40:40">
      <c r="AN1048354" s="222"/>
    </row>
    <row r="1048355" spans="40:40">
      <c r="AN1048355" s="222"/>
    </row>
    <row r="1048356" spans="40:40">
      <c r="AN1048356" s="222"/>
    </row>
    <row r="1048357" spans="40:40">
      <c r="AN1048357" s="222"/>
    </row>
    <row r="1048358" spans="40:40">
      <c r="AN1048358" s="222"/>
    </row>
    <row r="1048359" spans="40:40">
      <c r="AN1048359" s="222"/>
    </row>
    <row r="1048360" spans="40:40">
      <c r="AN1048360" s="222"/>
    </row>
    <row r="1048361" spans="40:40">
      <c r="AN1048361" s="222"/>
    </row>
    <row r="1048362" spans="40:40">
      <c r="AN1048362" s="222"/>
    </row>
    <row r="1048363" spans="40:40">
      <c r="AN1048363" s="222"/>
    </row>
    <row r="1048364" spans="40:40">
      <c r="AN1048364" s="222"/>
    </row>
    <row r="1048365" spans="40:40">
      <c r="AN1048365" s="222"/>
    </row>
    <row r="1048366" spans="40:40">
      <c r="AN1048366" s="222"/>
    </row>
    <row r="1048367" spans="40:40">
      <c r="AN1048367" s="222"/>
    </row>
    <row r="1048368" spans="40:40">
      <c r="AN1048368" s="222"/>
    </row>
    <row r="1048369" spans="40:40">
      <c r="AN1048369" s="222"/>
    </row>
    <row r="1048370" spans="40:40">
      <c r="AN1048370" s="222"/>
    </row>
    <row r="1048371" spans="40:40">
      <c r="AN1048371" s="222"/>
    </row>
    <row r="1048372" spans="40:40">
      <c r="AN1048372" s="222"/>
    </row>
    <row r="1048373" spans="40:40">
      <c r="AN1048373" s="222"/>
    </row>
    <row r="1048374" spans="40:40">
      <c r="AN1048374" s="222"/>
    </row>
    <row r="1048375" spans="40:40">
      <c r="AN1048375" s="222"/>
    </row>
    <row r="1048376" spans="40:40">
      <c r="AN1048376" s="222"/>
    </row>
    <row r="1048377" spans="40:40">
      <c r="AN1048377" s="222"/>
    </row>
    <row r="1048378" spans="40:40">
      <c r="AN1048378" s="222"/>
    </row>
    <row r="1048379" spans="40:40">
      <c r="AN1048379" s="222"/>
    </row>
    <row r="1048380" spans="40:40">
      <c r="AN1048380" s="222"/>
    </row>
    <row r="1048381" spans="40:40">
      <c r="AN1048381" s="222"/>
    </row>
    <row r="1048382" spans="40:40">
      <c r="AN1048382" s="222"/>
    </row>
    <row r="1048383" spans="40:40">
      <c r="AN1048383" s="222"/>
    </row>
    <row r="1048384" spans="40:40">
      <c r="AN1048384" s="222"/>
    </row>
    <row r="1048385" spans="40:40">
      <c r="AN1048385" s="222"/>
    </row>
    <row r="1048386" spans="40:40">
      <c r="AN1048386" s="222"/>
    </row>
    <row r="1048387" spans="40:40">
      <c r="AN1048387" s="222"/>
    </row>
    <row r="1048388" spans="40:40">
      <c r="AN1048388" s="222"/>
    </row>
    <row r="1048389" spans="40:40">
      <c r="AN1048389" s="222"/>
    </row>
    <row r="1048390" spans="40:40">
      <c r="AN1048390" s="222"/>
    </row>
    <row r="1048391" spans="40:40">
      <c r="AN1048391" s="222"/>
    </row>
    <row r="1048392" spans="40:40">
      <c r="AN1048392" s="222"/>
    </row>
    <row r="1048393" spans="40:40">
      <c r="AN1048393" s="222"/>
    </row>
    <row r="1048394" spans="40:40">
      <c r="AN1048394" s="222"/>
    </row>
    <row r="1048395" spans="40:40">
      <c r="AN1048395" s="222"/>
    </row>
    <row r="1048396" spans="40:40">
      <c r="AN1048396" s="222"/>
    </row>
    <row r="1048397" spans="40:40">
      <c r="AN1048397" s="222"/>
    </row>
    <row r="1048398" spans="40:40">
      <c r="AN1048398" s="222"/>
    </row>
    <row r="1048399" spans="40:40">
      <c r="AN1048399" s="222"/>
    </row>
    <row r="1048400" spans="40:40">
      <c r="AN1048400" s="222"/>
    </row>
    <row r="1048401" spans="40:40">
      <c r="AN1048401" s="222"/>
    </row>
    <row r="1048402" spans="40:40">
      <c r="AN1048402" s="222"/>
    </row>
    <row r="1048403" spans="40:40">
      <c r="AN1048403" s="222"/>
    </row>
    <row r="1048404" spans="40:40">
      <c r="AN1048404" s="222"/>
    </row>
    <row r="1048405" spans="40:40">
      <c r="AN1048405" s="222"/>
    </row>
    <row r="1048406" spans="40:40">
      <c r="AN1048406" s="222"/>
    </row>
    <row r="1048407" spans="40:40">
      <c r="AN1048407" s="222"/>
    </row>
    <row r="1048408" spans="40:40">
      <c r="AN1048408" s="222"/>
    </row>
    <row r="1048409" spans="40:40">
      <c r="AN1048409" s="222"/>
    </row>
    <row r="1048410" spans="40:40">
      <c r="AN1048410" s="222"/>
    </row>
    <row r="1048411" spans="40:40">
      <c r="AN1048411" s="222"/>
    </row>
    <row r="1048412" spans="40:40">
      <c r="AN1048412" s="222"/>
    </row>
    <row r="1048413" spans="40:40">
      <c r="AN1048413" s="222"/>
    </row>
    <row r="1048414" spans="40:40">
      <c r="AN1048414" s="222"/>
    </row>
    <row r="1048415" spans="40:40">
      <c r="AN1048415" s="222"/>
    </row>
    <row r="1048416" spans="40:40">
      <c r="AN1048416" s="222"/>
    </row>
    <row r="1048417" spans="40:40">
      <c r="AN1048417" s="222"/>
    </row>
    <row r="1048418" spans="40:40">
      <c r="AN1048418" s="222"/>
    </row>
    <row r="1048419" spans="40:40">
      <c r="AN1048419" s="222"/>
    </row>
    <row r="1048420" spans="40:40">
      <c r="AN1048420" s="222"/>
    </row>
    <row r="1048421" spans="40:40">
      <c r="AN1048421" s="222"/>
    </row>
    <row r="1048422" spans="40:40">
      <c r="AN1048422" s="222"/>
    </row>
    <row r="1048423" spans="40:40">
      <c r="AN1048423" s="222"/>
    </row>
    <row r="1048424" spans="40:40">
      <c r="AN1048424" s="222"/>
    </row>
    <row r="1048425" spans="40:40">
      <c r="AN1048425" s="222"/>
    </row>
    <row r="1048426" spans="40:40">
      <c r="AN1048426" s="222"/>
    </row>
    <row r="1048427" spans="40:40">
      <c r="AN1048427" s="222"/>
    </row>
    <row r="1048428" spans="40:40">
      <c r="AN1048428" s="222"/>
    </row>
    <row r="1048429" spans="40:40">
      <c r="AN1048429" s="222"/>
    </row>
    <row r="1048430" spans="40:40">
      <c r="AN1048430" s="222"/>
    </row>
    <row r="1048431" spans="40:40">
      <c r="AN1048431" s="222"/>
    </row>
    <row r="1048432" spans="40:40">
      <c r="AN1048432" s="222"/>
    </row>
    <row r="1048433" spans="40:40">
      <c r="AN1048433" s="222"/>
    </row>
    <row r="1048434" spans="40:40">
      <c r="AN1048434" s="222"/>
    </row>
    <row r="1048435" spans="40:40">
      <c r="AN1048435" s="222"/>
    </row>
    <row r="1048436" spans="40:40">
      <c r="AN1048436" s="222"/>
    </row>
    <row r="1048437" spans="40:40">
      <c r="AN1048437" s="222"/>
    </row>
    <row r="1048438" spans="40:40">
      <c r="AN1048438" s="222"/>
    </row>
    <row r="1048439" spans="40:40">
      <c r="AN1048439" s="222"/>
    </row>
    <row r="1048440" spans="40:40">
      <c r="AN1048440" s="222"/>
    </row>
  </sheetData>
  <autoFilter ref="A1:BI1474">
    <sortState ref="A2:BI1474">
      <sortCondition ref="C1:C1474"/>
    </sortState>
  </autoFilter>
  <sortState ref="A2:BN1474">
    <sortCondition descending="1" ref="O2:O1474"/>
  </sortState>
  <dataValidations count="4">
    <dataValidation type="list" showInputMessage="1" showErrorMessage="1" sqref="AS2">
      <formula1>$A$3:$A$666</formula1>
    </dataValidation>
    <dataValidation type="list" allowBlank="1" showInputMessage="1" showErrorMessage="1" sqref="AU594:AU665 AU469:AU471 AU442:AU467 AW300:AW334 AW493 AW336:AW439 AU94:AU207 AU336:AU389 AU391:AU434 AU209:AU298 AU84:AU92 AU27:AU78 AU80:AU82 AU300:AU333 AU477:AU489 AU437:AU439 AW27:AW298 AU491 AU24 AU19 AW442:AW473 AW2:AW17 AW19 AW24 AU2:AU16 AW491 AW477:AW489 AW495:AW665 AU493:AU588">
      <formula1>$A$3:$A$666</formula1>
    </dataValidation>
    <dataValidation type="list" showInputMessage="1" showErrorMessage="1" sqref="AT213">
      <formula1>$A$4:$A$747</formula1>
    </dataValidation>
    <dataValidation type="list" showInputMessage="1" showErrorMessage="1" sqref="AS491 AS493:AS665 AS336:AS439 AS8:AS298 AS477:AS489 AS300:AS334 AS442:AS473">
      <formula1>$A$4:$A$750</formula1>
    </dataValidation>
  </dataValidation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47431"/>
  <sheetViews>
    <sheetView workbookViewId="0">
      <pane ySplit="1" topLeftCell="A1241" activePane="bottomLeft" state="frozen"/>
      <selection pane="bottomLeft" activeCell="R1" sqref="R1"/>
    </sheetView>
  </sheetViews>
  <sheetFormatPr baseColWidth="10" defaultRowHeight="15" x14ac:dyDescent="0.75"/>
  <cols>
    <col min="1" max="1" width="15" customWidth="1"/>
    <col min="13" max="16" width="10.83203125" customWidth="1"/>
    <col min="17" max="17" width="10.83203125" style="152" customWidth="1"/>
    <col min="18" max="19" width="10.83203125" style="123" customWidth="1"/>
    <col min="20" max="46" width="10.83203125" customWidth="1"/>
    <col min="47" max="51" width="14" style="162" bestFit="1" customWidth="1"/>
  </cols>
  <sheetData>
    <row r="1" spans="1:51" ht="37" thickBot="1">
      <c r="A1" s="1" t="s">
        <v>3891</v>
      </c>
      <c r="B1" s="2" t="s">
        <v>0</v>
      </c>
      <c r="C1" s="3" t="s">
        <v>1641</v>
      </c>
      <c r="D1" s="3" t="s">
        <v>4161</v>
      </c>
      <c r="E1" s="4" t="s">
        <v>1</v>
      </c>
      <c r="F1" s="5" t="s">
        <v>3892</v>
      </c>
      <c r="G1" s="5" t="s">
        <v>3893</v>
      </c>
      <c r="H1" s="6" t="s">
        <v>2</v>
      </c>
      <c r="I1" s="6" t="s">
        <v>3</v>
      </c>
      <c r="J1" s="7" t="s">
        <v>4</v>
      </c>
      <c r="K1" s="8" t="s">
        <v>5</v>
      </c>
      <c r="L1" s="8" t="s">
        <v>6</v>
      </c>
      <c r="M1" s="9" t="s">
        <v>7</v>
      </c>
      <c r="N1" s="9" t="s">
        <v>8</v>
      </c>
      <c r="O1" s="7" t="s">
        <v>9</v>
      </c>
      <c r="P1" s="7" t="s">
        <v>10</v>
      </c>
      <c r="Q1" s="151" t="s">
        <v>4166</v>
      </c>
      <c r="R1" s="122" t="s">
        <v>4164</v>
      </c>
      <c r="S1" s="122" t="s">
        <v>4165</v>
      </c>
      <c r="T1" s="10" t="s">
        <v>11</v>
      </c>
      <c r="U1" s="10" t="s">
        <v>12</v>
      </c>
      <c r="V1" s="10" t="s">
        <v>4167</v>
      </c>
      <c r="W1" s="11" t="s">
        <v>13</v>
      </c>
      <c r="X1" s="11" t="s">
        <v>14</v>
      </c>
      <c r="Y1" s="12" t="s">
        <v>15</v>
      </c>
      <c r="Z1" s="11" t="s">
        <v>16</v>
      </c>
      <c r="AA1" s="11" t="s">
        <v>17</v>
      </c>
      <c r="AB1" s="13" t="s">
        <v>18</v>
      </c>
      <c r="AC1" s="11" t="s">
        <v>19</v>
      </c>
      <c r="AD1" s="11" t="s">
        <v>20</v>
      </c>
      <c r="AE1" s="13" t="s">
        <v>21</v>
      </c>
      <c r="AF1" s="11" t="s">
        <v>22</v>
      </c>
      <c r="AG1" s="11" t="s">
        <v>23</v>
      </c>
      <c r="AH1" s="13" t="s">
        <v>24</v>
      </c>
      <c r="AI1" s="13" t="s">
        <v>25</v>
      </c>
      <c r="AJ1" s="14" t="s">
        <v>26</v>
      </c>
      <c r="AK1" s="15" t="s">
        <v>27</v>
      </c>
      <c r="AL1" s="16" t="s">
        <v>28</v>
      </c>
      <c r="AM1" s="16" t="s">
        <v>29</v>
      </c>
      <c r="AN1" s="17" t="s">
        <v>30</v>
      </c>
      <c r="AO1" s="18" t="s">
        <v>31</v>
      </c>
      <c r="AP1" s="18" t="s">
        <v>32</v>
      </c>
      <c r="AQ1" s="19" t="s">
        <v>33</v>
      </c>
      <c r="AR1" s="19" t="s">
        <v>34</v>
      </c>
      <c r="AS1" s="20" t="s">
        <v>35</v>
      </c>
      <c r="AT1" s="20" t="s">
        <v>36</v>
      </c>
      <c r="AU1" s="7" t="s">
        <v>4171</v>
      </c>
      <c r="AV1" s="7" t="s">
        <v>4172</v>
      </c>
      <c r="AW1" s="7" t="s">
        <v>4173</v>
      </c>
      <c r="AX1" s="7" t="s">
        <v>4174</v>
      </c>
      <c r="AY1" s="7" t="s">
        <v>4175</v>
      </c>
    </row>
    <row r="2" spans="1:51">
      <c r="A2" s="21" t="s">
        <v>37</v>
      </c>
      <c r="B2" s="22"/>
      <c r="C2" s="23" t="s">
        <v>38</v>
      </c>
      <c r="D2" s="120" t="s">
        <v>4162</v>
      </c>
      <c r="E2" s="121">
        <v>1</v>
      </c>
      <c r="F2" s="25" t="s">
        <v>39</v>
      </c>
      <c r="G2" s="26"/>
      <c r="H2" s="27"/>
      <c r="I2" s="27"/>
      <c r="J2" s="29">
        <v>1</v>
      </c>
      <c r="K2" s="30">
        <v>1536</v>
      </c>
      <c r="L2" s="30">
        <v>1613</v>
      </c>
      <c r="M2" s="27">
        <v>0</v>
      </c>
      <c r="N2" s="27">
        <v>0</v>
      </c>
      <c r="O2" s="28"/>
      <c r="P2" s="31"/>
      <c r="Q2" s="35" t="s">
        <v>103</v>
      </c>
      <c r="R2" s="104">
        <v>51.0167</v>
      </c>
      <c r="S2" s="124">
        <v>4.4667000000000003</v>
      </c>
      <c r="T2" s="32">
        <v>0</v>
      </c>
      <c r="U2" s="33">
        <v>0</v>
      </c>
      <c r="V2" s="127">
        <v>0</v>
      </c>
      <c r="W2" s="34"/>
      <c r="X2" s="35"/>
      <c r="Y2" s="35"/>
      <c r="Z2" s="34"/>
      <c r="AA2" s="35"/>
      <c r="AB2" s="36"/>
      <c r="AC2" s="34"/>
      <c r="AD2" s="35"/>
      <c r="AE2" s="36"/>
      <c r="AF2" s="34"/>
      <c r="AG2" s="35"/>
      <c r="AH2" s="36"/>
      <c r="AI2" s="37"/>
      <c r="AJ2" s="38"/>
      <c r="AK2" s="39"/>
      <c r="AL2" s="39"/>
      <c r="AM2" s="39"/>
      <c r="AN2" s="39"/>
      <c r="AO2" s="40"/>
      <c r="AP2" s="41"/>
      <c r="AQ2" s="42"/>
      <c r="AR2" s="43"/>
      <c r="AS2" s="42" t="s">
        <v>40</v>
      </c>
      <c r="AT2" s="42">
        <v>1</v>
      </c>
    </row>
    <row r="3" spans="1:51">
      <c r="A3" s="44" t="s">
        <v>41</v>
      </c>
      <c r="B3" s="45" t="s">
        <v>3894</v>
      </c>
      <c r="C3" s="23" t="s">
        <v>42</v>
      </c>
      <c r="D3" s="120" t="s">
        <v>4162</v>
      </c>
      <c r="E3" s="24">
        <v>1</v>
      </c>
      <c r="F3" s="25" t="s">
        <v>43</v>
      </c>
      <c r="G3" s="26"/>
      <c r="H3" s="27"/>
      <c r="I3" s="27"/>
      <c r="J3" s="29">
        <v>1</v>
      </c>
      <c r="K3" s="30">
        <v>1633</v>
      </c>
      <c r="L3" s="30">
        <v>1639</v>
      </c>
      <c r="M3" s="27">
        <v>0</v>
      </c>
      <c r="N3" s="27">
        <v>0</v>
      </c>
      <c r="O3" s="28"/>
      <c r="P3" s="31"/>
      <c r="Q3" s="35" t="s">
        <v>103</v>
      </c>
      <c r="R3" s="104">
        <v>51.0167</v>
      </c>
      <c r="S3" s="124">
        <v>4.4667000000000003</v>
      </c>
      <c r="T3" s="32">
        <v>0</v>
      </c>
      <c r="U3" s="33">
        <v>0</v>
      </c>
      <c r="V3" s="127">
        <v>0</v>
      </c>
      <c r="W3" s="34"/>
      <c r="X3" s="35"/>
      <c r="Y3" s="35"/>
      <c r="Z3" s="34"/>
      <c r="AA3" s="35"/>
      <c r="AB3" s="36"/>
      <c r="AC3" s="34"/>
      <c r="AD3" s="35"/>
      <c r="AE3" s="36"/>
      <c r="AF3" s="34"/>
      <c r="AG3" s="35"/>
      <c r="AH3" s="36"/>
      <c r="AI3" s="37"/>
      <c r="AJ3" s="38"/>
      <c r="AK3" s="39"/>
      <c r="AL3" s="39"/>
      <c r="AM3" s="39"/>
      <c r="AN3" s="39"/>
      <c r="AO3" s="40"/>
      <c r="AP3" s="41"/>
      <c r="AQ3" s="42"/>
      <c r="AR3" s="43"/>
      <c r="AS3" s="40" t="s">
        <v>40</v>
      </c>
      <c r="AT3" s="42">
        <v>1</v>
      </c>
      <c r="AU3" s="162">
        <f t="shared" ref="AU3:AU66" si="0">IF(AND(K3&lt;=1570,L3&gt;=1540),1,0)</f>
        <v>0</v>
      </c>
      <c r="AV3" s="162">
        <f t="shared" ref="AV3:AV66" si="1">IF(AND(K3&lt;=1608,L3&gt;=1571),1,0)</f>
        <v>0</v>
      </c>
      <c r="AW3" s="162">
        <f t="shared" ref="AW3:AW66" si="2">IF(AND(K3&lt;=1621,L3&gt;=1609),1,0)</f>
        <v>0</v>
      </c>
      <c r="AX3" s="162">
        <f t="shared" ref="AX3:AX66" si="3">IF(AND(K3&lt;=1648,L3&gt;=1622),1,0)</f>
        <v>1</v>
      </c>
      <c r="AY3" s="162">
        <f t="shared" ref="AY3:AY66" si="4">IF(AND(K3&lt;=1680,L3&gt;=1649),1,0)</f>
        <v>0</v>
      </c>
    </row>
    <row r="4" spans="1:51">
      <c r="A4" s="44" t="s">
        <v>44</v>
      </c>
      <c r="B4" s="45" t="s">
        <v>2372</v>
      </c>
      <c r="C4" s="23" t="s">
        <v>45</v>
      </c>
      <c r="D4" s="120" t="s">
        <v>4162</v>
      </c>
      <c r="E4" s="24">
        <v>5</v>
      </c>
      <c r="F4" s="25" t="s">
        <v>43</v>
      </c>
      <c r="G4" s="26"/>
      <c r="H4" s="27">
        <v>1</v>
      </c>
      <c r="I4" s="27"/>
      <c r="J4" s="29">
        <v>1</v>
      </c>
      <c r="K4" s="30">
        <v>1607</v>
      </c>
      <c r="L4" s="30">
        <v>1637</v>
      </c>
      <c r="M4" s="27">
        <v>1</v>
      </c>
      <c r="N4" s="27">
        <v>1</v>
      </c>
      <c r="O4" s="28"/>
      <c r="P4" s="31"/>
      <c r="Q4" s="35" t="s">
        <v>103</v>
      </c>
      <c r="R4" s="104">
        <v>51.0167</v>
      </c>
      <c r="S4" s="124">
        <v>4.4667000000000003</v>
      </c>
      <c r="T4" s="32">
        <v>0</v>
      </c>
      <c r="U4" s="33">
        <v>0</v>
      </c>
      <c r="V4" s="127">
        <v>0</v>
      </c>
      <c r="W4" s="34"/>
      <c r="X4" s="35"/>
      <c r="Y4" s="35"/>
      <c r="Z4" s="34"/>
      <c r="AA4" s="35"/>
      <c r="AB4" s="36"/>
      <c r="AC4" s="34"/>
      <c r="AD4" s="35"/>
      <c r="AE4" s="36"/>
      <c r="AF4" s="34"/>
      <c r="AG4" s="35"/>
      <c r="AH4" s="36"/>
      <c r="AI4" s="37"/>
      <c r="AJ4" s="38"/>
      <c r="AK4" s="39"/>
      <c r="AL4" s="39"/>
      <c r="AM4" s="39"/>
      <c r="AN4" s="39"/>
      <c r="AO4" s="40"/>
      <c r="AP4" s="41"/>
      <c r="AQ4" s="42"/>
      <c r="AR4" s="43"/>
      <c r="AS4" s="40" t="s">
        <v>40</v>
      </c>
      <c r="AT4" s="42">
        <v>1</v>
      </c>
      <c r="AU4" s="162">
        <f t="shared" si="0"/>
        <v>0</v>
      </c>
      <c r="AV4" s="162">
        <f t="shared" si="1"/>
        <v>1</v>
      </c>
      <c r="AW4" s="162">
        <f t="shared" si="2"/>
        <v>1</v>
      </c>
      <c r="AX4" s="162">
        <f t="shared" si="3"/>
        <v>1</v>
      </c>
      <c r="AY4" s="162">
        <f t="shared" si="4"/>
        <v>0</v>
      </c>
    </row>
    <row r="5" spans="1:51">
      <c r="A5" s="44" t="s">
        <v>46</v>
      </c>
      <c r="B5" s="45" t="s">
        <v>3895</v>
      </c>
      <c r="C5" s="23" t="s">
        <v>47</v>
      </c>
      <c r="D5" s="120" t="s">
        <v>4162</v>
      </c>
      <c r="E5" s="24"/>
      <c r="F5" s="25" t="s">
        <v>43</v>
      </c>
      <c r="G5" s="26" t="s">
        <v>48</v>
      </c>
      <c r="H5" s="27"/>
      <c r="I5" s="27"/>
      <c r="J5" s="29">
        <v>0</v>
      </c>
      <c r="K5" s="28"/>
      <c r="L5" s="27">
        <v>1592</v>
      </c>
      <c r="M5" s="27">
        <v>0</v>
      </c>
      <c r="N5" s="27">
        <v>0</v>
      </c>
      <c r="O5" s="28"/>
      <c r="P5" s="46">
        <v>1603</v>
      </c>
      <c r="Q5" s="35" t="s">
        <v>103</v>
      </c>
      <c r="R5" s="104">
        <v>51.0167</v>
      </c>
      <c r="S5" s="124">
        <v>4.4667000000000003</v>
      </c>
      <c r="T5" s="32">
        <v>1</v>
      </c>
      <c r="U5" s="33">
        <v>1</v>
      </c>
      <c r="V5" s="127">
        <v>0</v>
      </c>
      <c r="W5" s="34">
        <v>1592</v>
      </c>
      <c r="X5" s="25">
        <v>1595</v>
      </c>
      <c r="Y5" s="35" t="s">
        <v>49</v>
      </c>
      <c r="Z5" s="47">
        <v>1596</v>
      </c>
      <c r="AA5" s="25">
        <v>1599</v>
      </c>
      <c r="AB5" s="48" t="s">
        <v>50</v>
      </c>
      <c r="AC5" s="47">
        <v>1600</v>
      </c>
      <c r="AD5" s="25"/>
      <c r="AE5" s="48" t="s">
        <v>51</v>
      </c>
      <c r="AF5" s="34"/>
      <c r="AG5" s="35"/>
      <c r="AH5" s="36"/>
      <c r="AI5" s="37"/>
      <c r="AJ5" s="38"/>
      <c r="AK5" s="39"/>
      <c r="AL5" s="39"/>
      <c r="AM5" s="39"/>
      <c r="AN5" s="39"/>
      <c r="AO5" s="40"/>
      <c r="AP5" s="41"/>
      <c r="AQ5" s="42"/>
      <c r="AR5" s="43"/>
      <c r="AS5" s="40" t="s">
        <v>52</v>
      </c>
      <c r="AT5" s="42">
        <v>1</v>
      </c>
      <c r="AU5" s="162">
        <f t="shared" si="0"/>
        <v>1</v>
      </c>
      <c r="AV5" s="162">
        <f t="shared" si="1"/>
        <v>1</v>
      </c>
      <c r="AW5" s="162">
        <f t="shared" si="2"/>
        <v>0</v>
      </c>
      <c r="AX5" s="162">
        <f t="shared" si="3"/>
        <v>0</v>
      </c>
      <c r="AY5" s="162">
        <f t="shared" si="4"/>
        <v>0</v>
      </c>
    </row>
    <row r="6" spans="1:51">
      <c r="A6" s="44" t="s">
        <v>53</v>
      </c>
      <c r="B6" s="45" t="s">
        <v>3896</v>
      </c>
      <c r="C6" s="23" t="s">
        <v>54</v>
      </c>
      <c r="D6" s="120" t="s">
        <v>4162</v>
      </c>
      <c r="E6" s="24"/>
      <c r="F6" s="25" t="s">
        <v>43</v>
      </c>
      <c r="G6" s="26"/>
      <c r="H6" s="27"/>
      <c r="I6" s="27"/>
      <c r="J6" s="29">
        <v>0</v>
      </c>
      <c r="K6" s="28"/>
      <c r="L6" s="28"/>
      <c r="M6" s="27">
        <v>0</v>
      </c>
      <c r="N6" s="27">
        <v>0</v>
      </c>
      <c r="O6" s="28"/>
      <c r="P6" s="31"/>
      <c r="Q6" s="35" t="s">
        <v>103</v>
      </c>
      <c r="R6" s="104">
        <v>51.0167</v>
      </c>
      <c r="S6" s="124">
        <v>4.4667000000000003</v>
      </c>
      <c r="T6" s="32">
        <v>0</v>
      </c>
      <c r="U6" s="33">
        <v>0</v>
      </c>
      <c r="V6" s="127">
        <v>0</v>
      </c>
      <c r="W6" s="34"/>
      <c r="X6" s="35"/>
      <c r="Y6" s="35"/>
      <c r="Z6" s="34"/>
      <c r="AA6" s="35"/>
      <c r="AB6" s="36"/>
      <c r="AC6" s="34"/>
      <c r="AD6" s="35"/>
      <c r="AE6" s="36"/>
      <c r="AF6" s="34"/>
      <c r="AG6" s="35"/>
      <c r="AH6" s="36"/>
      <c r="AI6" s="37"/>
      <c r="AJ6" s="38"/>
      <c r="AK6" s="39"/>
      <c r="AL6" s="39"/>
      <c r="AM6" s="39"/>
      <c r="AN6" s="39"/>
      <c r="AO6" s="40"/>
      <c r="AP6" s="41"/>
      <c r="AQ6" s="42"/>
      <c r="AR6" s="43"/>
      <c r="AS6" s="40" t="s">
        <v>55</v>
      </c>
      <c r="AT6" s="42">
        <v>1</v>
      </c>
      <c r="AU6" s="162">
        <f t="shared" si="0"/>
        <v>0</v>
      </c>
      <c r="AV6" s="162">
        <f t="shared" si="1"/>
        <v>0</v>
      </c>
      <c r="AW6" s="162">
        <f t="shared" si="2"/>
        <v>0</v>
      </c>
      <c r="AX6" s="162">
        <f t="shared" si="3"/>
        <v>0</v>
      </c>
      <c r="AY6" s="162">
        <f t="shared" si="4"/>
        <v>0</v>
      </c>
    </row>
    <row r="7" spans="1:51">
      <c r="A7" s="44" t="s">
        <v>56</v>
      </c>
      <c r="B7" s="45" t="s">
        <v>3897</v>
      </c>
      <c r="C7" s="23" t="s">
        <v>57</v>
      </c>
      <c r="D7" s="120" t="s">
        <v>4162</v>
      </c>
      <c r="E7" s="24"/>
      <c r="F7" s="25" t="s">
        <v>43</v>
      </c>
      <c r="G7" s="26"/>
      <c r="H7" s="27"/>
      <c r="I7" s="27"/>
      <c r="J7" s="29">
        <v>0</v>
      </c>
      <c r="K7" s="28"/>
      <c r="L7" s="27">
        <v>1599</v>
      </c>
      <c r="M7" s="27">
        <v>0</v>
      </c>
      <c r="N7" s="27">
        <v>0</v>
      </c>
      <c r="O7" s="28" t="s">
        <v>58</v>
      </c>
      <c r="P7" s="31" t="s">
        <v>59</v>
      </c>
      <c r="Q7" s="35" t="s">
        <v>103</v>
      </c>
      <c r="R7" s="104">
        <v>51.0167</v>
      </c>
      <c r="S7" s="124">
        <v>4.4667000000000003</v>
      </c>
      <c r="T7" s="32">
        <v>1</v>
      </c>
      <c r="U7" s="33">
        <v>1</v>
      </c>
      <c r="V7" s="127">
        <v>0</v>
      </c>
      <c r="W7" s="34">
        <v>1599</v>
      </c>
      <c r="X7" s="35"/>
      <c r="Y7" s="35" t="s">
        <v>60</v>
      </c>
      <c r="Z7" s="34"/>
      <c r="AA7" s="35"/>
      <c r="AB7" s="36"/>
      <c r="AC7" s="34"/>
      <c r="AD7" s="35"/>
      <c r="AE7" s="36"/>
      <c r="AF7" s="34"/>
      <c r="AG7" s="35"/>
      <c r="AH7" s="36"/>
      <c r="AI7" s="37"/>
      <c r="AJ7" s="38"/>
      <c r="AK7" s="39"/>
      <c r="AL7" s="39"/>
      <c r="AM7" s="39"/>
      <c r="AN7" s="39"/>
      <c r="AO7" s="40"/>
      <c r="AP7" s="41"/>
      <c r="AQ7" s="42"/>
      <c r="AR7" s="43"/>
      <c r="AS7" s="40" t="s">
        <v>55</v>
      </c>
      <c r="AT7" s="42">
        <v>1</v>
      </c>
      <c r="AU7" s="162">
        <f t="shared" si="0"/>
        <v>1</v>
      </c>
      <c r="AV7" s="162">
        <f t="shared" si="1"/>
        <v>1</v>
      </c>
      <c r="AW7" s="162">
        <f t="shared" si="2"/>
        <v>0</v>
      </c>
      <c r="AX7" s="162">
        <f t="shared" si="3"/>
        <v>0</v>
      </c>
      <c r="AY7" s="162">
        <f t="shared" si="4"/>
        <v>0</v>
      </c>
    </row>
    <row r="8" spans="1:51">
      <c r="A8" s="44" t="s">
        <v>61</v>
      </c>
      <c r="B8" s="45" t="s">
        <v>3898</v>
      </c>
      <c r="C8" s="23" t="s">
        <v>62</v>
      </c>
      <c r="D8" s="120" t="s">
        <v>4162</v>
      </c>
      <c r="E8" s="24"/>
      <c r="F8" s="25" t="s">
        <v>43</v>
      </c>
      <c r="G8" s="26"/>
      <c r="H8" s="27"/>
      <c r="I8" s="27"/>
      <c r="J8" s="29">
        <v>0</v>
      </c>
      <c r="K8" s="28"/>
      <c r="L8" s="28">
        <v>1580</v>
      </c>
      <c r="M8" s="27">
        <v>0</v>
      </c>
      <c r="N8" s="27">
        <v>0</v>
      </c>
      <c r="O8" s="28"/>
      <c r="P8" s="31"/>
      <c r="Q8" s="35" t="s">
        <v>103</v>
      </c>
      <c r="R8" s="104">
        <v>51.0167</v>
      </c>
      <c r="S8" s="124">
        <v>4.4667000000000003</v>
      </c>
      <c r="T8" s="32">
        <v>1</v>
      </c>
      <c r="U8" s="33">
        <v>1</v>
      </c>
      <c r="V8" s="127">
        <v>0</v>
      </c>
      <c r="W8" s="34">
        <v>1580</v>
      </c>
      <c r="X8" s="35"/>
      <c r="Y8" s="35" t="s">
        <v>63</v>
      </c>
      <c r="Z8" s="34"/>
      <c r="AA8" s="35"/>
      <c r="AB8" s="36"/>
      <c r="AC8" s="34"/>
      <c r="AD8" s="35"/>
      <c r="AE8" s="36"/>
      <c r="AF8" s="34"/>
      <c r="AG8" s="35"/>
      <c r="AH8" s="36"/>
      <c r="AI8" s="37"/>
      <c r="AJ8" s="38"/>
      <c r="AK8" s="39"/>
      <c r="AL8" s="39"/>
      <c r="AM8" s="39"/>
      <c r="AN8" s="49"/>
      <c r="AO8" s="40"/>
      <c r="AP8" s="41"/>
      <c r="AQ8" s="42"/>
      <c r="AR8" s="43"/>
      <c r="AS8" s="40" t="s">
        <v>64</v>
      </c>
      <c r="AT8" s="42">
        <v>1</v>
      </c>
      <c r="AU8" s="162">
        <f t="shared" si="0"/>
        <v>1</v>
      </c>
      <c r="AV8" s="162">
        <f t="shared" si="1"/>
        <v>1</v>
      </c>
      <c r="AW8" s="162">
        <f t="shared" si="2"/>
        <v>0</v>
      </c>
      <c r="AX8" s="162">
        <f t="shared" si="3"/>
        <v>0</v>
      </c>
      <c r="AY8" s="162">
        <f t="shared" si="4"/>
        <v>0</v>
      </c>
    </row>
    <row r="9" spans="1:51">
      <c r="A9" s="44" t="s">
        <v>65</v>
      </c>
      <c r="B9" s="45" t="s">
        <v>3899</v>
      </c>
      <c r="C9" s="23" t="s">
        <v>66</v>
      </c>
      <c r="D9" s="120" t="s">
        <v>4162</v>
      </c>
      <c r="E9" s="24">
        <v>1</v>
      </c>
      <c r="F9" s="25" t="s">
        <v>39</v>
      </c>
      <c r="G9" s="26"/>
      <c r="H9" s="27"/>
      <c r="I9" s="27"/>
      <c r="J9" s="29">
        <v>1</v>
      </c>
      <c r="K9" s="30">
        <v>1559</v>
      </c>
      <c r="L9" s="30">
        <v>1565</v>
      </c>
      <c r="M9" s="27">
        <v>0</v>
      </c>
      <c r="N9" s="27">
        <v>0</v>
      </c>
      <c r="O9" s="28"/>
      <c r="P9" s="31"/>
      <c r="Q9" s="35" t="s">
        <v>103</v>
      </c>
      <c r="R9" s="104">
        <v>51.0167</v>
      </c>
      <c r="S9" s="124">
        <v>4.4667000000000003</v>
      </c>
      <c r="T9" s="32">
        <v>0</v>
      </c>
      <c r="U9" s="33">
        <v>0</v>
      </c>
      <c r="V9" s="127">
        <v>0</v>
      </c>
      <c r="W9" s="34"/>
      <c r="X9" s="35"/>
      <c r="Y9" s="35"/>
      <c r="Z9" s="34"/>
      <c r="AA9" s="35"/>
      <c r="AB9" s="36"/>
      <c r="AC9" s="34"/>
      <c r="AD9" s="35"/>
      <c r="AE9" s="36"/>
      <c r="AF9" s="34"/>
      <c r="AG9" s="35"/>
      <c r="AH9" s="36"/>
      <c r="AI9" s="37"/>
      <c r="AJ9" s="38"/>
      <c r="AK9" s="39"/>
      <c r="AL9" s="39"/>
      <c r="AM9" s="39"/>
      <c r="AN9" s="49"/>
      <c r="AO9" s="40"/>
      <c r="AP9" s="41"/>
      <c r="AQ9" s="42"/>
      <c r="AR9" s="43"/>
      <c r="AS9" s="40" t="s">
        <v>40</v>
      </c>
      <c r="AT9" s="42">
        <v>1</v>
      </c>
      <c r="AU9" s="162">
        <f t="shared" si="0"/>
        <v>1</v>
      </c>
      <c r="AV9" s="162">
        <f t="shared" si="1"/>
        <v>0</v>
      </c>
      <c r="AW9" s="162">
        <f t="shared" si="2"/>
        <v>0</v>
      </c>
      <c r="AX9" s="162">
        <f t="shared" si="3"/>
        <v>0</v>
      </c>
      <c r="AY9" s="162">
        <f t="shared" si="4"/>
        <v>0</v>
      </c>
    </row>
    <row r="10" spans="1:51">
      <c r="A10" s="44" t="s">
        <v>67</v>
      </c>
      <c r="B10" s="45" t="s">
        <v>3900</v>
      </c>
      <c r="C10" s="23" t="s">
        <v>68</v>
      </c>
      <c r="D10" s="120" t="s">
        <v>4162</v>
      </c>
      <c r="E10" s="24"/>
      <c r="F10" s="25" t="s">
        <v>43</v>
      </c>
      <c r="G10" s="26"/>
      <c r="H10" s="27"/>
      <c r="I10" s="27"/>
      <c r="J10" s="29">
        <v>0</v>
      </c>
      <c r="K10" s="28"/>
      <c r="L10" s="27">
        <v>1594</v>
      </c>
      <c r="M10" s="27">
        <v>0</v>
      </c>
      <c r="N10" s="27">
        <v>0</v>
      </c>
      <c r="O10" s="28"/>
      <c r="P10" s="31"/>
      <c r="Q10" s="35" t="s">
        <v>103</v>
      </c>
      <c r="R10" s="104">
        <v>51.0167</v>
      </c>
      <c r="S10" s="124">
        <v>4.4667000000000003</v>
      </c>
      <c r="T10" s="32">
        <v>1</v>
      </c>
      <c r="U10" s="33">
        <v>1</v>
      </c>
      <c r="V10" s="127">
        <v>0</v>
      </c>
      <c r="W10" s="34">
        <v>1594</v>
      </c>
      <c r="X10" s="35"/>
      <c r="Y10" s="35" t="s">
        <v>69</v>
      </c>
      <c r="Z10" s="34"/>
      <c r="AA10" s="35"/>
      <c r="AB10" s="36"/>
      <c r="AC10" s="34"/>
      <c r="AD10" s="35"/>
      <c r="AE10" s="36"/>
      <c r="AF10" s="34"/>
      <c r="AG10" s="35"/>
      <c r="AH10" s="36"/>
      <c r="AI10" s="37"/>
      <c r="AJ10" s="38"/>
      <c r="AK10" s="39"/>
      <c r="AL10" s="39"/>
      <c r="AM10" s="39"/>
      <c r="AN10" s="49"/>
      <c r="AO10" s="40"/>
      <c r="AP10" s="41"/>
      <c r="AQ10" s="42"/>
      <c r="AR10" s="43"/>
      <c r="AS10" s="40" t="s">
        <v>55</v>
      </c>
      <c r="AT10" s="42">
        <v>1</v>
      </c>
      <c r="AU10" s="162">
        <f t="shared" si="0"/>
        <v>1</v>
      </c>
      <c r="AV10" s="162">
        <f t="shared" si="1"/>
        <v>1</v>
      </c>
      <c r="AW10" s="162">
        <f t="shared" si="2"/>
        <v>0</v>
      </c>
      <c r="AX10" s="162">
        <f t="shared" si="3"/>
        <v>0</v>
      </c>
      <c r="AY10" s="162">
        <f t="shared" si="4"/>
        <v>0</v>
      </c>
    </row>
    <row r="11" spans="1:51">
      <c r="A11" s="44" t="s">
        <v>70</v>
      </c>
      <c r="B11" s="45" t="s">
        <v>3901</v>
      </c>
      <c r="C11" s="23" t="s">
        <v>71</v>
      </c>
      <c r="D11" s="120" t="s">
        <v>4162</v>
      </c>
      <c r="E11" s="24">
        <v>1</v>
      </c>
      <c r="F11" s="25" t="s">
        <v>43</v>
      </c>
      <c r="G11" s="26"/>
      <c r="H11" s="27"/>
      <c r="I11" s="27"/>
      <c r="J11" s="29">
        <v>1</v>
      </c>
      <c r="K11" s="30">
        <v>1601</v>
      </c>
      <c r="L11" s="30">
        <v>1607</v>
      </c>
      <c r="M11" s="27">
        <v>0</v>
      </c>
      <c r="N11" s="27">
        <v>0</v>
      </c>
      <c r="O11" s="28"/>
      <c r="P11" s="31"/>
      <c r="Q11" s="35" t="s">
        <v>103</v>
      </c>
      <c r="R11" s="104">
        <v>51.0167</v>
      </c>
      <c r="S11" s="124">
        <v>4.4667000000000003</v>
      </c>
      <c r="T11" s="32">
        <v>0</v>
      </c>
      <c r="U11" s="33">
        <v>0</v>
      </c>
      <c r="V11" s="127">
        <v>0</v>
      </c>
      <c r="W11" s="34"/>
      <c r="X11" s="35"/>
      <c r="Y11" s="35"/>
      <c r="Z11" s="34"/>
      <c r="AA11" s="35"/>
      <c r="AB11" s="36"/>
      <c r="AC11" s="34"/>
      <c r="AD11" s="35"/>
      <c r="AE11" s="36"/>
      <c r="AF11" s="34"/>
      <c r="AG11" s="35"/>
      <c r="AH11" s="36"/>
      <c r="AI11" s="37"/>
      <c r="AJ11" s="38"/>
      <c r="AK11" s="39"/>
      <c r="AL11" s="39"/>
      <c r="AM11" s="39"/>
      <c r="AN11" s="49"/>
      <c r="AO11" s="40"/>
      <c r="AP11" s="41"/>
      <c r="AQ11" s="42"/>
      <c r="AR11" s="43"/>
      <c r="AS11" s="40" t="s">
        <v>40</v>
      </c>
      <c r="AT11" s="42">
        <v>1</v>
      </c>
      <c r="AU11" s="162">
        <f t="shared" si="0"/>
        <v>0</v>
      </c>
      <c r="AV11" s="162">
        <f t="shared" si="1"/>
        <v>1</v>
      </c>
      <c r="AW11" s="162">
        <f t="shared" si="2"/>
        <v>0</v>
      </c>
      <c r="AX11" s="162">
        <f t="shared" si="3"/>
        <v>0</v>
      </c>
      <c r="AY11" s="162">
        <f t="shared" si="4"/>
        <v>0</v>
      </c>
    </row>
    <row r="12" spans="1:51">
      <c r="A12" s="44" t="s">
        <v>72</v>
      </c>
      <c r="B12" s="45" t="s">
        <v>3902</v>
      </c>
      <c r="C12" s="23" t="s">
        <v>73</v>
      </c>
      <c r="D12" s="120" t="s">
        <v>4162</v>
      </c>
      <c r="E12" s="24">
        <v>8</v>
      </c>
      <c r="F12" s="50" t="s">
        <v>74</v>
      </c>
      <c r="G12" s="51" t="s">
        <v>75</v>
      </c>
      <c r="H12" s="52"/>
      <c r="I12" s="52"/>
      <c r="J12" s="29">
        <v>1</v>
      </c>
      <c r="K12" s="30">
        <v>1613</v>
      </c>
      <c r="L12" s="30">
        <v>1659</v>
      </c>
      <c r="M12" s="27">
        <v>1</v>
      </c>
      <c r="N12" s="27">
        <v>1</v>
      </c>
      <c r="O12" s="28"/>
      <c r="P12" s="31"/>
      <c r="Q12" s="35" t="s">
        <v>103</v>
      </c>
      <c r="R12" s="104">
        <v>51.0167</v>
      </c>
      <c r="S12" s="124">
        <v>4.4667000000000003</v>
      </c>
      <c r="T12" s="32">
        <v>0</v>
      </c>
      <c r="U12" s="33">
        <v>0</v>
      </c>
      <c r="V12" s="127">
        <v>0</v>
      </c>
      <c r="W12" s="34"/>
      <c r="X12" s="35"/>
      <c r="Y12" s="35"/>
      <c r="Z12" s="34"/>
      <c r="AA12" s="35"/>
      <c r="AB12" s="36"/>
      <c r="AC12" s="34"/>
      <c r="AD12" s="35"/>
      <c r="AE12" s="36"/>
      <c r="AF12" s="34"/>
      <c r="AG12" s="35"/>
      <c r="AH12" s="36"/>
      <c r="AI12" s="37"/>
      <c r="AJ12" s="38"/>
      <c r="AK12" s="39"/>
      <c r="AL12" s="39"/>
      <c r="AM12" s="39"/>
      <c r="AN12" s="49"/>
      <c r="AO12" s="40"/>
      <c r="AP12" s="41"/>
      <c r="AQ12" s="42"/>
      <c r="AR12" s="43"/>
      <c r="AS12" s="40" t="s">
        <v>40</v>
      </c>
      <c r="AT12" s="42">
        <v>1</v>
      </c>
      <c r="AU12" s="162">
        <f t="shared" si="0"/>
        <v>0</v>
      </c>
      <c r="AV12" s="162">
        <f t="shared" si="1"/>
        <v>0</v>
      </c>
      <c r="AW12" s="162">
        <f t="shared" si="2"/>
        <v>1</v>
      </c>
      <c r="AX12" s="162">
        <f t="shared" si="3"/>
        <v>1</v>
      </c>
      <c r="AY12" s="162">
        <f t="shared" si="4"/>
        <v>1</v>
      </c>
    </row>
    <row r="13" spans="1:51">
      <c r="A13" s="44" t="s">
        <v>76</v>
      </c>
      <c r="B13" s="45" t="s">
        <v>2275</v>
      </c>
      <c r="C13" s="23" t="s">
        <v>77</v>
      </c>
      <c r="D13" s="120" t="s">
        <v>4162</v>
      </c>
      <c r="E13" s="24"/>
      <c r="F13" s="50" t="s">
        <v>43</v>
      </c>
      <c r="G13" s="51"/>
      <c r="H13" s="52"/>
      <c r="I13" s="52">
        <v>1</v>
      </c>
      <c r="J13" s="29">
        <v>0</v>
      </c>
      <c r="K13" s="53">
        <v>1595</v>
      </c>
      <c r="L13" s="53">
        <v>1605</v>
      </c>
      <c r="M13" s="27">
        <v>0</v>
      </c>
      <c r="N13" s="27">
        <v>0</v>
      </c>
      <c r="O13" s="28"/>
      <c r="P13" s="31"/>
      <c r="Q13" s="35" t="s">
        <v>103</v>
      </c>
      <c r="R13" s="104">
        <v>51.0167</v>
      </c>
      <c r="S13" s="124">
        <v>4.4667000000000003</v>
      </c>
      <c r="T13" s="32">
        <v>0</v>
      </c>
      <c r="U13" s="33">
        <v>0</v>
      </c>
      <c r="V13" s="127">
        <v>0</v>
      </c>
      <c r="W13" s="34"/>
      <c r="X13" s="35"/>
      <c r="Y13" s="35"/>
      <c r="Z13" s="34"/>
      <c r="AA13" s="35"/>
      <c r="AB13" s="36"/>
      <c r="AC13" s="34"/>
      <c r="AD13" s="35"/>
      <c r="AE13" s="36"/>
      <c r="AF13" s="34"/>
      <c r="AG13" s="35"/>
      <c r="AH13" s="36"/>
      <c r="AI13" s="37"/>
      <c r="AJ13" s="38">
        <v>1</v>
      </c>
      <c r="AK13" s="39" t="s">
        <v>78</v>
      </c>
      <c r="AL13" s="39"/>
      <c r="AM13" s="39"/>
      <c r="AN13" s="49"/>
      <c r="AO13" s="40"/>
      <c r="AP13" s="41"/>
      <c r="AQ13" s="42"/>
      <c r="AR13" s="43"/>
      <c r="AS13" s="40"/>
      <c r="AT13" s="42">
        <v>1</v>
      </c>
      <c r="AU13" s="162">
        <f t="shared" si="0"/>
        <v>0</v>
      </c>
      <c r="AV13" s="162">
        <f t="shared" si="1"/>
        <v>1</v>
      </c>
      <c r="AW13" s="162">
        <f t="shared" si="2"/>
        <v>0</v>
      </c>
      <c r="AX13" s="162">
        <f t="shared" si="3"/>
        <v>0</v>
      </c>
      <c r="AY13" s="162">
        <f t="shared" si="4"/>
        <v>0</v>
      </c>
    </row>
    <row r="14" spans="1:51">
      <c r="A14" s="44" t="s">
        <v>79</v>
      </c>
      <c r="B14" s="45" t="s">
        <v>1814</v>
      </c>
      <c r="C14" s="23" t="s">
        <v>80</v>
      </c>
      <c r="D14" s="120" t="s">
        <v>4162</v>
      </c>
      <c r="E14" s="24">
        <v>1</v>
      </c>
      <c r="F14" s="25" t="s">
        <v>43</v>
      </c>
      <c r="G14" s="26"/>
      <c r="H14" s="27"/>
      <c r="I14" s="27"/>
      <c r="J14" s="29">
        <v>1</v>
      </c>
      <c r="K14" s="30">
        <v>1563</v>
      </c>
      <c r="L14" s="30">
        <v>1569</v>
      </c>
      <c r="M14" s="27">
        <v>0</v>
      </c>
      <c r="N14" s="27">
        <v>0</v>
      </c>
      <c r="O14" s="28"/>
      <c r="P14" s="31"/>
      <c r="Q14" s="35" t="s">
        <v>103</v>
      </c>
      <c r="R14" s="104">
        <v>51.0167</v>
      </c>
      <c r="S14" s="124">
        <v>4.4667000000000003</v>
      </c>
      <c r="T14" s="32">
        <v>0</v>
      </c>
      <c r="U14" s="33">
        <v>0</v>
      </c>
      <c r="V14" s="127">
        <v>0</v>
      </c>
      <c r="W14" s="34"/>
      <c r="X14" s="35"/>
      <c r="Y14" s="35"/>
      <c r="Z14" s="34"/>
      <c r="AA14" s="35"/>
      <c r="AB14" s="36"/>
      <c r="AC14" s="34"/>
      <c r="AD14" s="35"/>
      <c r="AE14" s="36"/>
      <c r="AF14" s="34"/>
      <c r="AG14" s="35"/>
      <c r="AH14" s="36"/>
      <c r="AI14" s="37"/>
      <c r="AJ14" s="38"/>
      <c r="AK14" s="39"/>
      <c r="AL14" s="39"/>
      <c r="AM14" s="39"/>
      <c r="AN14" s="49"/>
      <c r="AO14" s="40"/>
      <c r="AP14" s="41"/>
      <c r="AQ14" s="42"/>
      <c r="AR14" s="43"/>
      <c r="AS14" s="40" t="s">
        <v>40</v>
      </c>
      <c r="AT14" s="42">
        <v>1</v>
      </c>
      <c r="AU14" s="162">
        <f t="shared" si="0"/>
        <v>1</v>
      </c>
      <c r="AV14" s="162">
        <f t="shared" si="1"/>
        <v>0</v>
      </c>
      <c r="AW14" s="162">
        <f t="shared" si="2"/>
        <v>0</v>
      </c>
      <c r="AX14" s="162">
        <f t="shared" si="3"/>
        <v>0</v>
      </c>
      <c r="AY14" s="162">
        <f t="shared" si="4"/>
        <v>0</v>
      </c>
    </row>
    <row r="15" spans="1:51">
      <c r="A15" s="44" t="s">
        <v>81</v>
      </c>
      <c r="B15" s="45" t="s">
        <v>3903</v>
      </c>
      <c r="C15" s="23" t="s">
        <v>82</v>
      </c>
      <c r="D15" s="120" t="s">
        <v>4162</v>
      </c>
      <c r="E15" s="24">
        <v>1</v>
      </c>
      <c r="F15" s="25" t="s">
        <v>39</v>
      </c>
      <c r="G15" s="26"/>
      <c r="H15" s="27"/>
      <c r="I15" s="27"/>
      <c r="J15" s="29">
        <v>1</v>
      </c>
      <c r="K15" s="30">
        <v>1565</v>
      </c>
      <c r="L15" s="30">
        <v>1571</v>
      </c>
      <c r="M15" s="27">
        <v>0</v>
      </c>
      <c r="N15" s="27">
        <v>0</v>
      </c>
      <c r="O15" s="28"/>
      <c r="P15" s="31"/>
      <c r="Q15" s="35" t="s">
        <v>103</v>
      </c>
      <c r="R15" s="104">
        <v>51.0167</v>
      </c>
      <c r="S15" s="124">
        <v>4.4667000000000003</v>
      </c>
      <c r="T15" s="32">
        <v>0</v>
      </c>
      <c r="U15" s="33">
        <v>0</v>
      </c>
      <c r="V15" s="127">
        <v>0</v>
      </c>
      <c r="W15" s="34"/>
      <c r="X15" s="35"/>
      <c r="Y15" s="35"/>
      <c r="Z15" s="34"/>
      <c r="AA15" s="35"/>
      <c r="AB15" s="36"/>
      <c r="AC15" s="34"/>
      <c r="AD15" s="35"/>
      <c r="AE15" s="36"/>
      <c r="AF15" s="34"/>
      <c r="AG15" s="35"/>
      <c r="AH15" s="36"/>
      <c r="AI15" s="37"/>
      <c r="AJ15" s="38"/>
      <c r="AK15" s="39"/>
      <c r="AL15" s="39"/>
      <c r="AM15" s="39"/>
      <c r="AN15" s="49"/>
      <c r="AO15" s="40"/>
      <c r="AP15" s="41"/>
      <c r="AQ15" s="42"/>
      <c r="AR15" s="43"/>
      <c r="AS15" s="40" t="s">
        <v>40</v>
      </c>
      <c r="AT15" s="42">
        <v>1</v>
      </c>
      <c r="AU15" s="162">
        <f t="shared" si="0"/>
        <v>1</v>
      </c>
      <c r="AV15" s="162">
        <f t="shared" si="1"/>
        <v>1</v>
      </c>
      <c r="AW15" s="162">
        <f t="shared" si="2"/>
        <v>0</v>
      </c>
      <c r="AX15" s="162">
        <f t="shared" si="3"/>
        <v>0</v>
      </c>
      <c r="AY15" s="162">
        <f t="shared" si="4"/>
        <v>0</v>
      </c>
    </row>
    <row r="16" spans="1:51">
      <c r="A16" s="44" t="s">
        <v>83</v>
      </c>
      <c r="B16" s="45" t="s">
        <v>3904</v>
      </c>
      <c r="C16" s="23" t="s">
        <v>84</v>
      </c>
      <c r="D16" s="120" t="s">
        <v>4162</v>
      </c>
      <c r="E16" s="24"/>
      <c r="F16" s="25" t="s">
        <v>43</v>
      </c>
      <c r="G16" s="26"/>
      <c r="H16" s="27"/>
      <c r="I16" s="27"/>
      <c r="J16" s="29">
        <v>0</v>
      </c>
      <c r="K16" s="28">
        <v>1588</v>
      </c>
      <c r="L16" s="28"/>
      <c r="M16" s="27">
        <v>0</v>
      </c>
      <c r="N16" s="27">
        <v>0</v>
      </c>
      <c r="O16" s="28"/>
      <c r="P16" s="31"/>
      <c r="Q16" s="35" t="s">
        <v>103</v>
      </c>
      <c r="R16" s="104">
        <v>51.0167</v>
      </c>
      <c r="S16" s="124">
        <v>4.4667000000000003</v>
      </c>
      <c r="T16" s="32">
        <v>0</v>
      </c>
      <c r="U16" s="33">
        <v>0</v>
      </c>
      <c r="V16" s="127">
        <v>0</v>
      </c>
      <c r="W16" s="34"/>
      <c r="X16" s="35"/>
      <c r="Y16" s="35"/>
      <c r="Z16" s="34"/>
      <c r="AA16" s="35"/>
      <c r="AB16" s="36"/>
      <c r="AC16" s="34"/>
      <c r="AD16" s="35"/>
      <c r="AE16" s="36"/>
      <c r="AF16" s="34"/>
      <c r="AG16" s="35"/>
      <c r="AH16" s="36"/>
      <c r="AI16" s="37"/>
      <c r="AJ16" s="38"/>
      <c r="AK16" s="39"/>
      <c r="AL16" s="39"/>
      <c r="AM16" s="39"/>
      <c r="AN16" s="49"/>
      <c r="AO16" s="40"/>
      <c r="AP16" s="41"/>
      <c r="AQ16" s="42"/>
      <c r="AR16" s="43"/>
      <c r="AS16" s="40" t="s">
        <v>55</v>
      </c>
      <c r="AT16" s="42">
        <v>1</v>
      </c>
      <c r="AU16" s="162">
        <f t="shared" si="0"/>
        <v>0</v>
      </c>
      <c r="AV16" s="162">
        <f t="shared" si="1"/>
        <v>0</v>
      </c>
      <c r="AW16" s="162">
        <f t="shared" si="2"/>
        <v>0</v>
      </c>
      <c r="AX16" s="162">
        <f t="shared" si="3"/>
        <v>0</v>
      </c>
      <c r="AY16" s="162">
        <f t="shared" si="4"/>
        <v>0</v>
      </c>
    </row>
    <row r="17" spans="1:51">
      <c r="A17" s="44" t="s">
        <v>85</v>
      </c>
      <c r="B17" s="45" t="s">
        <v>3701</v>
      </c>
      <c r="C17" s="23" t="s">
        <v>86</v>
      </c>
      <c r="D17" s="120" t="s">
        <v>4162</v>
      </c>
      <c r="E17" s="24"/>
      <c r="F17" s="25" t="s">
        <v>43</v>
      </c>
      <c r="G17" s="26"/>
      <c r="H17" s="27"/>
      <c r="I17" s="27"/>
      <c r="J17" s="29">
        <v>0</v>
      </c>
      <c r="K17" s="28"/>
      <c r="L17" s="28"/>
      <c r="M17" s="27">
        <v>0</v>
      </c>
      <c r="N17" s="27">
        <v>0</v>
      </c>
      <c r="O17" s="28" t="s">
        <v>87</v>
      </c>
      <c r="P17" s="31"/>
      <c r="Q17" s="35" t="s">
        <v>103</v>
      </c>
      <c r="R17" s="104">
        <v>51.0167</v>
      </c>
      <c r="S17" s="124">
        <v>4.4667000000000003</v>
      </c>
      <c r="T17" s="32">
        <v>0</v>
      </c>
      <c r="U17" s="33">
        <v>0</v>
      </c>
      <c r="V17" s="127">
        <v>0</v>
      </c>
      <c r="W17" s="34"/>
      <c r="X17" s="35"/>
      <c r="Y17" s="35"/>
      <c r="Z17" s="34"/>
      <c r="AA17" s="35"/>
      <c r="AB17" s="36"/>
      <c r="AC17" s="34"/>
      <c r="AD17" s="35"/>
      <c r="AE17" s="36"/>
      <c r="AF17" s="34"/>
      <c r="AG17" s="35"/>
      <c r="AH17" s="36"/>
      <c r="AI17" s="37"/>
      <c r="AJ17" s="38"/>
      <c r="AK17" s="39"/>
      <c r="AL17" s="39"/>
      <c r="AM17" s="39"/>
      <c r="AN17" s="49"/>
      <c r="AO17" s="42" t="s">
        <v>88</v>
      </c>
      <c r="AP17" s="54" t="s">
        <v>89</v>
      </c>
      <c r="AQ17" s="42"/>
      <c r="AR17" s="43"/>
      <c r="AS17" s="40" t="s">
        <v>55</v>
      </c>
      <c r="AT17" s="42">
        <v>1</v>
      </c>
      <c r="AU17" s="162">
        <f t="shared" si="0"/>
        <v>0</v>
      </c>
      <c r="AV17" s="162">
        <f t="shared" si="1"/>
        <v>0</v>
      </c>
      <c r="AW17" s="162">
        <f t="shared" si="2"/>
        <v>0</v>
      </c>
      <c r="AX17" s="162">
        <f t="shared" si="3"/>
        <v>0</v>
      </c>
      <c r="AY17" s="162">
        <f t="shared" si="4"/>
        <v>0</v>
      </c>
    </row>
    <row r="18" spans="1:51">
      <c r="A18" s="44" t="s">
        <v>90</v>
      </c>
      <c r="B18" s="45" t="s">
        <v>3701</v>
      </c>
      <c r="C18" s="23" t="s">
        <v>91</v>
      </c>
      <c r="D18" s="120" t="s">
        <v>4162</v>
      </c>
      <c r="E18" s="24">
        <v>6</v>
      </c>
      <c r="F18" s="25" t="s">
        <v>43</v>
      </c>
      <c r="G18" s="26"/>
      <c r="H18" s="27"/>
      <c r="I18" s="27"/>
      <c r="J18" s="29">
        <v>1</v>
      </c>
      <c r="K18" s="30">
        <v>1632</v>
      </c>
      <c r="L18" s="30">
        <v>1655</v>
      </c>
      <c r="M18" s="27">
        <v>0</v>
      </c>
      <c r="N18" s="27">
        <v>0</v>
      </c>
      <c r="O18" s="28" t="s">
        <v>92</v>
      </c>
      <c r="P18" s="31" t="s">
        <v>93</v>
      </c>
      <c r="Q18" s="35" t="s">
        <v>103</v>
      </c>
      <c r="R18" s="104">
        <v>51.0167</v>
      </c>
      <c r="S18" s="124">
        <v>4.4667000000000003</v>
      </c>
      <c r="T18" s="32">
        <v>0</v>
      </c>
      <c r="U18" s="33">
        <v>0</v>
      </c>
      <c r="V18" s="127">
        <v>0</v>
      </c>
      <c r="W18" s="34"/>
      <c r="X18" s="35"/>
      <c r="Y18" s="35"/>
      <c r="Z18" s="34"/>
      <c r="AA18" s="35"/>
      <c r="AB18" s="36"/>
      <c r="AC18" s="34"/>
      <c r="AD18" s="35"/>
      <c r="AE18" s="36"/>
      <c r="AF18" s="34"/>
      <c r="AG18" s="35"/>
      <c r="AH18" s="36"/>
      <c r="AI18" s="37"/>
      <c r="AJ18" s="38">
        <v>1</v>
      </c>
      <c r="AK18" s="55" t="s">
        <v>94</v>
      </c>
      <c r="AL18" s="39"/>
      <c r="AM18" s="39"/>
      <c r="AN18" s="49"/>
      <c r="AO18" s="42" t="s">
        <v>88</v>
      </c>
      <c r="AP18" s="56" t="s">
        <v>95</v>
      </c>
      <c r="AQ18" s="57"/>
      <c r="AR18" s="58"/>
      <c r="AS18" s="40" t="s">
        <v>40</v>
      </c>
      <c r="AT18" s="42">
        <v>1</v>
      </c>
      <c r="AU18" s="162">
        <f t="shared" si="0"/>
        <v>0</v>
      </c>
      <c r="AV18" s="162">
        <f t="shared" si="1"/>
        <v>0</v>
      </c>
      <c r="AW18" s="162">
        <f t="shared" si="2"/>
        <v>0</v>
      </c>
      <c r="AX18" s="162">
        <f t="shared" si="3"/>
        <v>1</v>
      </c>
      <c r="AY18" s="162">
        <f t="shared" si="4"/>
        <v>1</v>
      </c>
    </row>
    <row r="19" spans="1:51">
      <c r="A19" s="44" t="s">
        <v>96</v>
      </c>
      <c r="B19" s="45" t="s">
        <v>3701</v>
      </c>
      <c r="C19" s="23" t="s">
        <v>97</v>
      </c>
      <c r="D19" s="120" t="s">
        <v>4162</v>
      </c>
      <c r="E19" s="24"/>
      <c r="F19" s="25" t="s">
        <v>43</v>
      </c>
      <c r="G19" s="26"/>
      <c r="H19" s="27"/>
      <c r="I19" s="27"/>
      <c r="J19" s="29">
        <v>0</v>
      </c>
      <c r="K19" s="28">
        <v>1622</v>
      </c>
      <c r="L19" s="28">
        <v>1644</v>
      </c>
      <c r="M19" s="27">
        <v>0</v>
      </c>
      <c r="N19" s="27">
        <v>0</v>
      </c>
      <c r="O19" s="28" t="s">
        <v>98</v>
      </c>
      <c r="P19" s="31" t="s">
        <v>99</v>
      </c>
      <c r="Q19" s="35" t="s">
        <v>103</v>
      </c>
      <c r="R19" s="104">
        <v>51.0167</v>
      </c>
      <c r="S19" s="124">
        <v>4.4667000000000003</v>
      </c>
      <c r="T19" s="32">
        <v>0</v>
      </c>
      <c r="U19" s="33">
        <v>0</v>
      </c>
      <c r="V19" s="127">
        <v>0</v>
      </c>
      <c r="W19" s="34"/>
      <c r="X19" s="35"/>
      <c r="Y19" s="35"/>
      <c r="Z19" s="34"/>
      <c r="AA19" s="35"/>
      <c r="AB19" s="36"/>
      <c r="AC19" s="34"/>
      <c r="AD19" s="35"/>
      <c r="AE19" s="36"/>
      <c r="AF19" s="34"/>
      <c r="AG19" s="35"/>
      <c r="AH19" s="36"/>
      <c r="AI19" s="37"/>
      <c r="AJ19" s="38"/>
      <c r="AK19" s="39"/>
      <c r="AL19" s="39"/>
      <c r="AM19" s="39"/>
      <c r="AN19" s="49"/>
      <c r="AO19" s="40"/>
      <c r="AP19" s="41"/>
      <c r="AQ19" s="42"/>
      <c r="AR19" s="43"/>
      <c r="AS19" s="40" t="s">
        <v>55</v>
      </c>
      <c r="AT19" s="42">
        <v>1</v>
      </c>
      <c r="AU19" s="162">
        <f t="shared" si="0"/>
        <v>0</v>
      </c>
      <c r="AV19" s="162">
        <f t="shared" si="1"/>
        <v>0</v>
      </c>
      <c r="AW19" s="162">
        <f t="shared" si="2"/>
        <v>0</v>
      </c>
      <c r="AX19" s="162">
        <f t="shared" si="3"/>
        <v>1</v>
      </c>
      <c r="AY19" s="162">
        <f t="shared" si="4"/>
        <v>0</v>
      </c>
    </row>
    <row r="20" spans="1:51">
      <c r="A20" s="44" t="s">
        <v>100</v>
      </c>
      <c r="B20" s="45" t="s">
        <v>3701</v>
      </c>
      <c r="C20" s="23" t="s">
        <v>101</v>
      </c>
      <c r="D20" s="120" t="s">
        <v>4162</v>
      </c>
      <c r="E20" s="24">
        <v>1</v>
      </c>
      <c r="F20" s="25" t="s">
        <v>43</v>
      </c>
      <c r="G20" s="25"/>
      <c r="H20" s="27">
        <v>1</v>
      </c>
      <c r="I20" s="27"/>
      <c r="J20" s="29">
        <v>1</v>
      </c>
      <c r="K20" s="27">
        <v>1555</v>
      </c>
      <c r="L20" s="28">
        <v>1573</v>
      </c>
      <c r="M20" s="27">
        <v>0</v>
      </c>
      <c r="N20" s="27">
        <v>0</v>
      </c>
      <c r="O20" s="28">
        <v>1526</v>
      </c>
      <c r="P20" s="31">
        <v>1573</v>
      </c>
      <c r="Q20" s="35" t="s">
        <v>103</v>
      </c>
      <c r="R20" s="104">
        <v>51.0167</v>
      </c>
      <c r="S20" s="124">
        <v>4.4667000000000003</v>
      </c>
      <c r="T20" s="32">
        <v>0</v>
      </c>
      <c r="U20" s="33">
        <v>1</v>
      </c>
      <c r="V20" s="127">
        <v>0</v>
      </c>
      <c r="W20" s="34">
        <v>1554</v>
      </c>
      <c r="X20" s="35">
        <v>1555</v>
      </c>
      <c r="Y20" s="35" t="s">
        <v>102</v>
      </c>
      <c r="Z20" s="34">
        <v>1555</v>
      </c>
      <c r="AA20" s="35"/>
      <c r="AB20" s="36" t="s">
        <v>103</v>
      </c>
      <c r="AC20" s="34"/>
      <c r="AD20" s="35"/>
      <c r="AE20" s="36"/>
      <c r="AF20" s="34"/>
      <c r="AG20" s="35"/>
      <c r="AH20" s="36"/>
      <c r="AI20" s="37"/>
      <c r="AJ20" s="38"/>
      <c r="AK20" s="39"/>
      <c r="AL20" s="39"/>
      <c r="AM20" s="39"/>
      <c r="AN20" s="49"/>
      <c r="AO20" s="59" t="s">
        <v>104</v>
      </c>
      <c r="AP20" s="56" t="s">
        <v>105</v>
      </c>
      <c r="AQ20" s="57"/>
      <c r="AR20" s="58"/>
      <c r="AS20" s="40" t="s">
        <v>106</v>
      </c>
      <c r="AT20" s="42">
        <v>1</v>
      </c>
      <c r="AU20" s="162">
        <f t="shared" si="0"/>
        <v>1</v>
      </c>
      <c r="AV20" s="162">
        <f t="shared" si="1"/>
        <v>1</v>
      </c>
      <c r="AW20" s="162">
        <f t="shared" si="2"/>
        <v>0</v>
      </c>
      <c r="AX20" s="162">
        <f t="shared" si="3"/>
        <v>0</v>
      </c>
      <c r="AY20" s="162">
        <f t="shared" si="4"/>
        <v>0</v>
      </c>
    </row>
    <row r="21" spans="1:51">
      <c r="A21" s="44" t="s">
        <v>95</v>
      </c>
      <c r="B21" s="45" t="s">
        <v>3701</v>
      </c>
      <c r="C21" s="23" t="s">
        <v>107</v>
      </c>
      <c r="D21" s="120" t="s">
        <v>4162</v>
      </c>
      <c r="E21" s="24">
        <v>10</v>
      </c>
      <c r="F21" s="25" t="s">
        <v>43</v>
      </c>
      <c r="G21" s="25"/>
      <c r="H21" s="27"/>
      <c r="I21" s="27"/>
      <c r="J21" s="29">
        <v>1</v>
      </c>
      <c r="K21" s="28">
        <v>1604</v>
      </c>
      <c r="L21" s="28">
        <v>1669</v>
      </c>
      <c r="M21" s="27">
        <v>1</v>
      </c>
      <c r="N21" s="27">
        <v>1</v>
      </c>
      <c r="O21" s="28" t="s">
        <v>108</v>
      </c>
      <c r="P21" s="31" t="s">
        <v>109</v>
      </c>
      <c r="Q21" s="35" t="s">
        <v>103</v>
      </c>
      <c r="R21" s="104">
        <v>51.0167</v>
      </c>
      <c r="S21" s="124">
        <v>4.4667000000000003</v>
      </c>
      <c r="T21" s="32">
        <v>0</v>
      </c>
      <c r="U21" s="33">
        <v>0</v>
      </c>
      <c r="V21" s="127">
        <v>0</v>
      </c>
      <c r="W21" s="34"/>
      <c r="X21" s="35"/>
      <c r="Y21" s="35"/>
      <c r="Z21" s="34"/>
      <c r="AA21" s="35"/>
      <c r="AB21" s="36"/>
      <c r="AC21" s="34"/>
      <c r="AD21" s="35"/>
      <c r="AE21" s="36"/>
      <c r="AF21" s="34"/>
      <c r="AG21" s="35"/>
      <c r="AH21" s="36"/>
      <c r="AI21" s="37"/>
      <c r="AJ21" s="38">
        <v>1</v>
      </c>
      <c r="AK21" s="60" t="s">
        <v>110</v>
      </c>
      <c r="AL21" s="39"/>
      <c r="AM21" s="39"/>
      <c r="AN21" s="49"/>
      <c r="AO21" s="42" t="s">
        <v>104</v>
      </c>
      <c r="AP21" s="56" t="s">
        <v>89</v>
      </c>
      <c r="AQ21" s="57" t="s">
        <v>104</v>
      </c>
      <c r="AR21" s="56" t="s">
        <v>90</v>
      </c>
      <c r="AS21" s="40" t="s">
        <v>106</v>
      </c>
      <c r="AT21" s="42">
        <v>1</v>
      </c>
      <c r="AU21" s="162">
        <f t="shared" si="0"/>
        <v>0</v>
      </c>
      <c r="AV21" s="162">
        <f t="shared" si="1"/>
        <v>1</v>
      </c>
      <c r="AW21" s="162">
        <f t="shared" si="2"/>
        <v>1</v>
      </c>
      <c r="AX21" s="162">
        <f t="shared" si="3"/>
        <v>1</v>
      </c>
      <c r="AY21" s="162">
        <f t="shared" si="4"/>
        <v>1</v>
      </c>
    </row>
    <row r="22" spans="1:51">
      <c r="A22" s="44" t="s">
        <v>89</v>
      </c>
      <c r="B22" s="45" t="s">
        <v>3701</v>
      </c>
      <c r="C22" s="23" t="s">
        <v>111</v>
      </c>
      <c r="D22" s="120" t="s">
        <v>4162</v>
      </c>
      <c r="E22" s="24"/>
      <c r="F22" s="25" t="s">
        <v>43</v>
      </c>
      <c r="G22" s="25"/>
      <c r="H22" s="27"/>
      <c r="I22" s="27"/>
      <c r="J22" s="29">
        <v>0</v>
      </c>
      <c r="K22" s="61"/>
      <c r="L22" s="28"/>
      <c r="M22" s="27">
        <v>0</v>
      </c>
      <c r="N22" s="27">
        <v>0</v>
      </c>
      <c r="O22" s="28" t="s">
        <v>112</v>
      </c>
      <c r="P22" s="31"/>
      <c r="Q22" s="35" t="s">
        <v>103</v>
      </c>
      <c r="R22" s="104">
        <v>51.0167</v>
      </c>
      <c r="S22" s="124">
        <v>4.4667000000000003</v>
      </c>
      <c r="T22" s="32">
        <v>0</v>
      </c>
      <c r="U22" s="33">
        <v>0</v>
      </c>
      <c r="V22" s="127">
        <v>0</v>
      </c>
      <c r="W22" s="34"/>
      <c r="X22" s="35"/>
      <c r="Y22" s="35"/>
      <c r="Z22" s="34"/>
      <c r="AA22" s="35"/>
      <c r="AB22" s="36"/>
      <c r="AC22" s="34"/>
      <c r="AD22" s="35"/>
      <c r="AE22" s="36"/>
      <c r="AF22" s="34"/>
      <c r="AG22" s="35"/>
      <c r="AH22" s="36"/>
      <c r="AI22" s="37"/>
      <c r="AJ22" s="38"/>
      <c r="AK22" s="60"/>
      <c r="AL22" s="39"/>
      <c r="AM22" s="39"/>
      <c r="AN22" s="49"/>
      <c r="AO22" s="42" t="s">
        <v>104</v>
      </c>
      <c r="AP22" s="56" t="s">
        <v>113</v>
      </c>
      <c r="AQ22" s="57" t="s">
        <v>104</v>
      </c>
      <c r="AR22" s="56" t="s">
        <v>85</v>
      </c>
      <c r="AS22" s="40" t="s">
        <v>114</v>
      </c>
      <c r="AT22" s="42">
        <v>1</v>
      </c>
      <c r="AU22" s="162">
        <f t="shared" si="0"/>
        <v>0</v>
      </c>
      <c r="AV22" s="162">
        <f t="shared" si="1"/>
        <v>0</v>
      </c>
      <c r="AW22" s="162">
        <f t="shared" si="2"/>
        <v>0</v>
      </c>
      <c r="AX22" s="162">
        <f t="shared" si="3"/>
        <v>0</v>
      </c>
      <c r="AY22" s="162">
        <f t="shared" si="4"/>
        <v>0</v>
      </c>
    </row>
    <row r="23" spans="1:51">
      <c r="A23" s="44" t="s">
        <v>115</v>
      </c>
      <c r="B23" s="45" t="s">
        <v>3701</v>
      </c>
      <c r="C23" s="23" t="s">
        <v>116</v>
      </c>
      <c r="D23" s="120" t="s">
        <v>4162</v>
      </c>
      <c r="E23" s="24"/>
      <c r="F23" s="25" t="s">
        <v>43</v>
      </c>
      <c r="G23" s="25"/>
      <c r="H23" s="27"/>
      <c r="I23" s="27"/>
      <c r="J23" s="29">
        <v>0</v>
      </c>
      <c r="K23" s="61"/>
      <c r="L23" s="28"/>
      <c r="M23" s="27">
        <v>0</v>
      </c>
      <c r="N23" s="27">
        <v>0</v>
      </c>
      <c r="O23" s="28" t="s">
        <v>117</v>
      </c>
      <c r="P23" s="31"/>
      <c r="Q23" s="35" t="s">
        <v>103</v>
      </c>
      <c r="R23" s="104">
        <v>51.0167</v>
      </c>
      <c r="S23" s="124">
        <v>4.4667000000000003</v>
      </c>
      <c r="T23" s="32">
        <v>0</v>
      </c>
      <c r="U23" s="33">
        <v>0</v>
      </c>
      <c r="V23" s="127">
        <v>0</v>
      </c>
      <c r="W23" s="34"/>
      <c r="X23" s="35"/>
      <c r="Y23" s="35"/>
      <c r="Z23" s="34"/>
      <c r="AA23" s="35"/>
      <c r="AB23" s="36"/>
      <c r="AC23" s="34"/>
      <c r="AD23" s="35"/>
      <c r="AE23" s="36"/>
      <c r="AF23" s="34"/>
      <c r="AG23" s="35"/>
      <c r="AH23" s="36"/>
      <c r="AI23" s="37"/>
      <c r="AJ23" s="38"/>
      <c r="AK23" s="39"/>
      <c r="AL23" s="39"/>
      <c r="AM23" s="39"/>
      <c r="AN23" s="49"/>
      <c r="AO23" s="42" t="s">
        <v>88</v>
      </c>
      <c r="AP23" s="56" t="s">
        <v>90</v>
      </c>
      <c r="AQ23" s="57"/>
      <c r="AR23" s="58"/>
      <c r="AS23" s="40" t="s">
        <v>114</v>
      </c>
      <c r="AT23" s="42">
        <v>1</v>
      </c>
      <c r="AU23" s="162">
        <f t="shared" si="0"/>
        <v>0</v>
      </c>
      <c r="AV23" s="162">
        <f t="shared" si="1"/>
        <v>0</v>
      </c>
      <c r="AW23" s="162">
        <f t="shared" si="2"/>
        <v>0</v>
      </c>
      <c r="AX23" s="162">
        <f t="shared" si="3"/>
        <v>0</v>
      </c>
      <c r="AY23" s="162">
        <f t="shared" si="4"/>
        <v>0</v>
      </c>
    </row>
    <row r="24" spans="1:51">
      <c r="A24" s="44" t="s">
        <v>113</v>
      </c>
      <c r="B24" s="45" t="s">
        <v>3701</v>
      </c>
      <c r="C24" s="23" t="s">
        <v>118</v>
      </c>
      <c r="D24" s="120" t="s">
        <v>4162</v>
      </c>
      <c r="E24" s="24"/>
      <c r="F24" s="25" t="s">
        <v>43</v>
      </c>
      <c r="G24" s="25"/>
      <c r="H24" s="27"/>
      <c r="I24" s="27"/>
      <c r="J24" s="29">
        <v>0</v>
      </c>
      <c r="K24" s="61"/>
      <c r="L24" s="28"/>
      <c r="M24" s="27">
        <v>0</v>
      </c>
      <c r="N24" s="27">
        <v>0</v>
      </c>
      <c r="O24" s="28" t="s">
        <v>119</v>
      </c>
      <c r="P24" s="31"/>
      <c r="Q24" s="35" t="s">
        <v>103</v>
      </c>
      <c r="R24" s="104">
        <v>51.0167</v>
      </c>
      <c r="S24" s="124">
        <v>4.4667000000000003</v>
      </c>
      <c r="T24" s="32">
        <v>0</v>
      </c>
      <c r="U24" s="33">
        <v>0</v>
      </c>
      <c r="V24" s="127">
        <v>0</v>
      </c>
      <c r="W24" s="34"/>
      <c r="X24" s="35"/>
      <c r="Y24" s="35"/>
      <c r="Z24" s="34"/>
      <c r="AA24" s="35"/>
      <c r="AB24" s="36"/>
      <c r="AC24" s="34"/>
      <c r="AD24" s="35"/>
      <c r="AE24" s="36"/>
      <c r="AF24" s="34"/>
      <c r="AG24" s="35"/>
      <c r="AH24" s="36"/>
      <c r="AI24" s="37"/>
      <c r="AJ24" s="38"/>
      <c r="AK24" s="39"/>
      <c r="AL24" s="39"/>
      <c r="AM24" s="39"/>
      <c r="AN24" s="49"/>
      <c r="AO24" s="40"/>
      <c r="AP24" s="41"/>
      <c r="AQ24" s="42"/>
      <c r="AR24" s="43"/>
      <c r="AS24" s="40" t="s">
        <v>114</v>
      </c>
      <c r="AT24" s="42">
        <v>1</v>
      </c>
      <c r="AU24" s="162">
        <f t="shared" si="0"/>
        <v>0</v>
      </c>
      <c r="AV24" s="162">
        <f t="shared" si="1"/>
        <v>0</v>
      </c>
      <c r="AW24" s="162">
        <f t="shared" si="2"/>
        <v>0</v>
      </c>
      <c r="AX24" s="162">
        <f t="shared" si="3"/>
        <v>0</v>
      </c>
      <c r="AY24" s="162">
        <f t="shared" si="4"/>
        <v>0</v>
      </c>
    </row>
    <row r="25" spans="1:51">
      <c r="A25" s="44" t="s">
        <v>120</v>
      </c>
      <c r="B25" s="45" t="s">
        <v>3701</v>
      </c>
      <c r="C25" s="23" t="s">
        <v>121</v>
      </c>
      <c r="D25" s="120" t="s">
        <v>4162</v>
      </c>
      <c r="E25" s="24">
        <v>2</v>
      </c>
      <c r="F25" s="25" t="s">
        <v>43</v>
      </c>
      <c r="G25" s="26"/>
      <c r="H25" s="27"/>
      <c r="I25" s="27"/>
      <c r="J25" s="29">
        <v>1</v>
      </c>
      <c r="K25" s="53">
        <v>1651</v>
      </c>
      <c r="L25" s="27">
        <v>1682</v>
      </c>
      <c r="M25" s="27">
        <v>0</v>
      </c>
      <c r="N25" s="27">
        <v>0</v>
      </c>
      <c r="O25" s="28">
        <v>1634</v>
      </c>
      <c r="P25" s="31">
        <v>1682</v>
      </c>
      <c r="Q25" s="35" t="s">
        <v>103</v>
      </c>
      <c r="R25" s="104">
        <v>51.0167</v>
      </c>
      <c r="S25" s="124">
        <v>4.4667000000000003</v>
      </c>
      <c r="T25" s="32">
        <v>0</v>
      </c>
      <c r="U25" s="33">
        <v>0</v>
      </c>
      <c r="V25" s="127">
        <v>0</v>
      </c>
      <c r="W25" s="34"/>
      <c r="X25" s="35"/>
      <c r="Y25" s="35"/>
      <c r="Z25" s="34"/>
      <c r="AA25" s="35"/>
      <c r="AB25" s="36"/>
      <c r="AC25" s="34"/>
      <c r="AD25" s="35"/>
      <c r="AE25" s="36"/>
      <c r="AF25" s="34"/>
      <c r="AG25" s="35"/>
      <c r="AH25" s="36"/>
      <c r="AI25" s="37"/>
      <c r="AJ25" s="38">
        <v>1</v>
      </c>
      <c r="AK25" s="49" t="s">
        <v>94</v>
      </c>
      <c r="AL25" s="39"/>
      <c r="AM25" s="39"/>
      <c r="AN25" s="49"/>
      <c r="AO25" s="42" t="s">
        <v>88</v>
      </c>
      <c r="AP25" s="56" t="s">
        <v>90</v>
      </c>
      <c r="AQ25" s="57"/>
      <c r="AR25" s="58"/>
      <c r="AS25" s="40" t="s">
        <v>122</v>
      </c>
      <c r="AT25" s="42">
        <v>1</v>
      </c>
      <c r="AU25" s="162">
        <f t="shared" si="0"/>
        <v>0</v>
      </c>
      <c r="AV25" s="162">
        <f t="shared" si="1"/>
        <v>0</v>
      </c>
      <c r="AW25" s="162">
        <f t="shared" si="2"/>
        <v>0</v>
      </c>
      <c r="AX25" s="162">
        <f t="shared" si="3"/>
        <v>0</v>
      </c>
      <c r="AY25" s="162">
        <f t="shared" si="4"/>
        <v>1</v>
      </c>
    </row>
    <row r="26" spans="1:51">
      <c r="A26" s="44" t="s">
        <v>105</v>
      </c>
      <c r="B26" s="45" t="s">
        <v>3701</v>
      </c>
      <c r="C26" s="23" t="s">
        <v>123</v>
      </c>
      <c r="D26" s="120" t="s">
        <v>4162</v>
      </c>
      <c r="E26" s="24">
        <v>1</v>
      </c>
      <c r="F26" s="25" t="s">
        <v>43</v>
      </c>
      <c r="G26" s="26"/>
      <c r="H26" s="27"/>
      <c r="I26" s="27"/>
      <c r="J26" s="29">
        <v>1</v>
      </c>
      <c r="K26" s="28">
        <v>1594</v>
      </c>
      <c r="L26" s="28">
        <v>1614</v>
      </c>
      <c r="M26" s="27">
        <v>0</v>
      </c>
      <c r="N26" s="27">
        <v>0</v>
      </c>
      <c r="O26" s="28" t="s">
        <v>124</v>
      </c>
      <c r="P26" s="31">
        <v>1614</v>
      </c>
      <c r="Q26" s="35" t="s">
        <v>103</v>
      </c>
      <c r="R26" s="104">
        <v>51.0167</v>
      </c>
      <c r="S26" s="124">
        <v>4.4667000000000003</v>
      </c>
      <c r="T26" s="32">
        <v>0</v>
      </c>
      <c r="U26" s="33">
        <v>0</v>
      </c>
      <c r="V26" s="127">
        <v>0</v>
      </c>
      <c r="W26" s="34"/>
      <c r="X26" s="35"/>
      <c r="Y26" s="35"/>
      <c r="Z26" s="34"/>
      <c r="AA26" s="35"/>
      <c r="AB26" s="36"/>
      <c r="AC26" s="34"/>
      <c r="AD26" s="35"/>
      <c r="AE26" s="36"/>
      <c r="AF26" s="34"/>
      <c r="AG26" s="35"/>
      <c r="AH26" s="36"/>
      <c r="AI26" s="37"/>
      <c r="AJ26" s="38"/>
      <c r="AK26" s="39"/>
      <c r="AL26" s="39"/>
      <c r="AM26" s="39"/>
      <c r="AN26" s="49"/>
      <c r="AO26" s="59" t="s">
        <v>104</v>
      </c>
      <c r="AP26" s="56" t="s">
        <v>95</v>
      </c>
      <c r="AQ26" s="57" t="s">
        <v>88</v>
      </c>
      <c r="AR26" s="56" t="s">
        <v>100</v>
      </c>
      <c r="AS26" s="40" t="s">
        <v>114</v>
      </c>
      <c r="AT26" s="42">
        <v>1</v>
      </c>
      <c r="AU26" s="162">
        <f t="shared" si="0"/>
        <v>0</v>
      </c>
      <c r="AV26" s="162">
        <f t="shared" si="1"/>
        <v>1</v>
      </c>
      <c r="AW26" s="162">
        <f t="shared" si="2"/>
        <v>1</v>
      </c>
      <c r="AX26" s="162">
        <f t="shared" si="3"/>
        <v>0</v>
      </c>
      <c r="AY26" s="162">
        <f t="shared" si="4"/>
        <v>0</v>
      </c>
    </row>
    <row r="27" spans="1:51">
      <c r="A27" s="44" t="s">
        <v>125</v>
      </c>
      <c r="B27" s="45" t="s">
        <v>3905</v>
      </c>
      <c r="C27" s="23" t="s">
        <v>126</v>
      </c>
      <c r="D27" s="120" t="s">
        <v>4162</v>
      </c>
      <c r="E27" s="24">
        <v>1</v>
      </c>
      <c r="F27" s="25" t="s">
        <v>39</v>
      </c>
      <c r="G27" s="26"/>
      <c r="H27" s="27"/>
      <c r="I27" s="27"/>
      <c r="J27" s="29">
        <v>1</v>
      </c>
      <c r="K27" s="30">
        <v>1592</v>
      </c>
      <c r="L27" s="30">
        <v>1598</v>
      </c>
      <c r="M27" s="27">
        <v>0</v>
      </c>
      <c r="N27" s="27">
        <v>0</v>
      </c>
      <c r="O27" s="28"/>
      <c r="P27" s="31"/>
      <c r="Q27" s="35" t="s">
        <v>103</v>
      </c>
      <c r="R27" s="104">
        <v>51.0167</v>
      </c>
      <c r="S27" s="124">
        <v>4.4667000000000003</v>
      </c>
      <c r="T27" s="32">
        <v>0</v>
      </c>
      <c r="U27" s="33">
        <v>0</v>
      </c>
      <c r="V27" s="127">
        <v>0</v>
      </c>
      <c r="W27" s="34"/>
      <c r="X27" s="35"/>
      <c r="Y27" s="35"/>
      <c r="Z27" s="34"/>
      <c r="AA27" s="35"/>
      <c r="AB27" s="36"/>
      <c r="AC27" s="34"/>
      <c r="AD27" s="35"/>
      <c r="AE27" s="36"/>
      <c r="AF27" s="34"/>
      <c r="AG27" s="35"/>
      <c r="AH27" s="36"/>
      <c r="AI27" s="37"/>
      <c r="AJ27" s="38"/>
      <c r="AK27" s="39"/>
      <c r="AL27" s="39"/>
      <c r="AM27" s="39"/>
      <c r="AN27" s="49"/>
      <c r="AO27" s="40"/>
      <c r="AP27" s="41"/>
      <c r="AQ27" s="42"/>
      <c r="AR27" s="43"/>
      <c r="AS27" s="40" t="s">
        <v>40</v>
      </c>
      <c r="AT27" s="42">
        <v>1</v>
      </c>
      <c r="AU27" s="162">
        <f t="shared" si="0"/>
        <v>0</v>
      </c>
      <c r="AV27" s="162">
        <f t="shared" si="1"/>
        <v>1</v>
      </c>
      <c r="AW27" s="162">
        <f t="shared" si="2"/>
        <v>0</v>
      </c>
      <c r="AX27" s="162">
        <f t="shared" si="3"/>
        <v>0</v>
      </c>
      <c r="AY27" s="162">
        <f t="shared" si="4"/>
        <v>0</v>
      </c>
    </row>
    <row r="28" spans="1:51">
      <c r="A28" s="44" t="s">
        <v>127</v>
      </c>
      <c r="B28" s="45" t="s">
        <v>3223</v>
      </c>
      <c r="C28" s="23" t="s">
        <v>128</v>
      </c>
      <c r="D28" s="120" t="s">
        <v>4162</v>
      </c>
      <c r="E28" s="24"/>
      <c r="F28" s="25" t="s">
        <v>43</v>
      </c>
      <c r="G28" s="25"/>
      <c r="H28" s="27">
        <v>1</v>
      </c>
      <c r="I28" s="27"/>
      <c r="J28" s="29">
        <v>0</v>
      </c>
      <c r="K28" s="27">
        <v>1544</v>
      </c>
      <c r="L28" s="27">
        <v>1544</v>
      </c>
      <c r="M28" s="27">
        <v>0</v>
      </c>
      <c r="N28" s="27">
        <v>0</v>
      </c>
      <c r="O28" s="28"/>
      <c r="P28" s="31"/>
      <c r="Q28" s="35" t="s">
        <v>103</v>
      </c>
      <c r="R28" s="104">
        <v>51.0167</v>
      </c>
      <c r="S28" s="124">
        <v>4.4667000000000003</v>
      </c>
      <c r="T28" s="32">
        <v>0</v>
      </c>
      <c r="U28" s="33">
        <v>1</v>
      </c>
      <c r="V28" s="127">
        <v>0</v>
      </c>
      <c r="W28" s="34">
        <v>1544</v>
      </c>
      <c r="X28" s="25">
        <v>1556</v>
      </c>
      <c r="Y28" s="35" t="s">
        <v>63</v>
      </c>
      <c r="Z28" s="34"/>
      <c r="AA28" s="35"/>
      <c r="AB28" s="36"/>
      <c r="AC28" s="34"/>
      <c r="AD28" s="35"/>
      <c r="AE28" s="36"/>
      <c r="AF28" s="34"/>
      <c r="AG28" s="35"/>
      <c r="AH28" s="36"/>
      <c r="AI28" s="37"/>
      <c r="AJ28" s="38"/>
      <c r="AK28" s="39"/>
      <c r="AL28" s="39"/>
      <c r="AM28" s="39"/>
      <c r="AN28" s="49"/>
      <c r="AO28" s="40"/>
      <c r="AP28" s="41"/>
      <c r="AQ28" s="42"/>
      <c r="AR28" s="43"/>
      <c r="AS28" s="40" t="s">
        <v>55</v>
      </c>
      <c r="AT28" s="42">
        <v>1</v>
      </c>
      <c r="AU28" s="162">
        <f t="shared" si="0"/>
        <v>1</v>
      </c>
      <c r="AV28" s="162">
        <f t="shared" si="1"/>
        <v>0</v>
      </c>
      <c r="AW28" s="162">
        <f t="shared" si="2"/>
        <v>0</v>
      </c>
      <c r="AX28" s="162">
        <f t="shared" si="3"/>
        <v>0</v>
      </c>
      <c r="AY28" s="162">
        <f t="shared" si="4"/>
        <v>0</v>
      </c>
    </row>
    <row r="29" spans="1:51">
      <c r="A29" s="44" t="s">
        <v>129</v>
      </c>
      <c r="B29" s="45" t="s">
        <v>3223</v>
      </c>
      <c r="C29" s="23" t="s">
        <v>130</v>
      </c>
      <c r="D29" s="120" t="s">
        <v>4162</v>
      </c>
      <c r="E29" s="24">
        <v>3</v>
      </c>
      <c r="F29" s="25" t="s">
        <v>43</v>
      </c>
      <c r="G29" s="26"/>
      <c r="H29" s="27"/>
      <c r="I29" s="27"/>
      <c r="J29" s="29">
        <v>1</v>
      </c>
      <c r="K29" s="30">
        <v>1553</v>
      </c>
      <c r="L29" s="30">
        <v>1567</v>
      </c>
      <c r="M29" s="27">
        <v>0</v>
      </c>
      <c r="N29" s="27">
        <v>0</v>
      </c>
      <c r="O29" s="28"/>
      <c r="P29" s="31"/>
      <c r="Q29" s="35" t="s">
        <v>103</v>
      </c>
      <c r="R29" s="104">
        <v>51.0167</v>
      </c>
      <c r="S29" s="124">
        <v>4.4667000000000003</v>
      </c>
      <c r="T29" s="32">
        <v>0</v>
      </c>
      <c r="U29" s="33">
        <v>0</v>
      </c>
      <c r="V29" s="127">
        <v>0</v>
      </c>
      <c r="W29" s="34"/>
      <c r="X29" s="35"/>
      <c r="Y29" s="35"/>
      <c r="Z29" s="34"/>
      <c r="AA29" s="35"/>
      <c r="AB29" s="36"/>
      <c r="AC29" s="34"/>
      <c r="AD29" s="35"/>
      <c r="AE29" s="36"/>
      <c r="AF29" s="34"/>
      <c r="AG29" s="35"/>
      <c r="AH29" s="36"/>
      <c r="AI29" s="37"/>
      <c r="AJ29" s="38"/>
      <c r="AK29" s="39"/>
      <c r="AL29" s="39"/>
      <c r="AM29" s="39"/>
      <c r="AN29" s="49"/>
      <c r="AO29" s="40"/>
      <c r="AP29" s="41"/>
      <c r="AQ29" s="42"/>
      <c r="AR29" s="43"/>
      <c r="AS29" s="40" t="s">
        <v>40</v>
      </c>
      <c r="AT29" s="42">
        <v>1</v>
      </c>
      <c r="AU29" s="162">
        <f t="shared" si="0"/>
        <v>1</v>
      </c>
      <c r="AV29" s="162">
        <f t="shared" si="1"/>
        <v>0</v>
      </c>
      <c r="AW29" s="162">
        <f t="shared" si="2"/>
        <v>0</v>
      </c>
      <c r="AX29" s="162">
        <f t="shared" si="3"/>
        <v>0</v>
      </c>
      <c r="AY29" s="162">
        <f t="shared" si="4"/>
        <v>0</v>
      </c>
    </row>
    <row r="30" spans="1:51">
      <c r="A30" s="44" t="s">
        <v>131</v>
      </c>
      <c r="B30" s="45" t="s">
        <v>3223</v>
      </c>
      <c r="C30" s="23" t="s">
        <v>132</v>
      </c>
      <c r="D30" s="120" t="s">
        <v>4162</v>
      </c>
      <c r="E30" s="24">
        <v>1</v>
      </c>
      <c r="F30" s="25" t="s">
        <v>43</v>
      </c>
      <c r="G30" s="26"/>
      <c r="H30" s="27"/>
      <c r="I30" s="27"/>
      <c r="J30" s="29">
        <v>1</v>
      </c>
      <c r="K30" s="30">
        <v>1568</v>
      </c>
      <c r="L30" s="30">
        <v>1574</v>
      </c>
      <c r="M30" s="27">
        <v>0</v>
      </c>
      <c r="N30" s="27">
        <v>0</v>
      </c>
      <c r="O30" s="28"/>
      <c r="P30" s="31"/>
      <c r="Q30" s="35" t="s">
        <v>103</v>
      </c>
      <c r="R30" s="104">
        <v>51.0167</v>
      </c>
      <c r="S30" s="124">
        <v>4.4667000000000003</v>
      </c>
      <c r="T30" s="32">
        <v>0</v>
      </c>
      <c r="U30" s="33">
        <v>0</v>
      </c>
      <c r="V30" s="127">
        <v>0</v>
      </c>
      <c r="W30" s="34"/>
      <c r="X30" s="35"/>
      <c r="Y30" s="35"/>
      <c r="Z30" s="34"/>
      <c r="AA30" s="35"/>
      <c r="AB30" s="36"/>
      <c r="AC30" s="34"/>
      <c r="AD30" s="35"/>
      <c r="AE30" s="36"/>
      <c r="AF30" s="34"/>
      <c r="AG30" s="35"/>
      <c r="AH30" s="36"/>
      <c r="AI30" s="37"/>
      <c r="AJ30" s="38"/>
      <c r="AK30" s="39"/>
      <c r="AL30" s="39"/>
      <c r="AM30" s="39"/>
      <c r="AN30" s="49"/>
      <c r="AO30" s="40"/>
      <c r="AP30" s="41"/>
      <c r="AQ30" s="42"/>
      <c r="AR30" s="43"/>
      <c r="AS30" s="40" t="s">
        <v>40</v>
      </c>
      <c r="AT30" s="42">
        <v>1</v>
      </c>
      <c r="AU30" s="162">
        <f t="shared" si="0"/>
        <v>1</v>
      </c>
      <c r="AV30" s="162">
        <f t="shared" si="1"/>
        <v>1</v>
      </c>
      <c r="AW30" s="162">
        <f t="shared" si="2"/>
        <v>0</v>
      </c>
      <c r="AX30" s="162">
        <f t="shared" si="3"/>
        <v>0</v>
      </c>
      <c r="AY30" s="162">
        <f t="shared" si="4"/>
        <v>0</v>
      </c>
    </row>
    <row r="31" spans="1:51">
      <c r="A31" s="44" t="s">
        <v>133</v>
      </c>
      <c r="B31" s="45" t="s">
        <v>3223</v>
      </c>
      <c r="C31" s="23" t="s">
        <v>134</v>
      </c>
      <c r="D31" s="120" t="s">
        <v>4162</v>
      </c>
      <c r="E31" s="24"/>
      <c r="F31" s="25" t="s">
        <v>43</v>
      </c>
      <c r="G31" s="25"/>
      <c r="H31" s="27">
        <v>1</v>
      </c>
      <c r="I31" s="27"/>
      <c r="J31" s="29">
        <v>0</v>
      </c>
      <c r="K31" s="28">
        <v>1542</v>
      </c>
      <c r="L31" s="28">
        <v>1600</v>
      </c>
      <c r="M31" s="27">
        <v>0</v>
      </c>
      <c r="N31" s="27">
        <v>0</v>
      </c>
      <c r="O31" s="28" t="s">
        <v>135</v>
      </c>
      <c r="P31" s="31" t="s">
        <v>136</v>
      </c>
      <c r="Q31" s="35" t="s">
        <v>103</v>
      </c>
      <c r="R31" s="104">
        <v>51.0167</v>
      </c>
      <c r="S31" s="124">
        <v>4.4667000000000003</v>
      </c>
      <c r="T31" s="32">
        <v>0</v>
      </c>
      <c r="U31" s="33">
        <v>0</v>
      </c>
      <c r="V31" s="127">
        <v>0</v>
      </c>
      <c r="W31" s="34"/>
      <c r="X31" s="35"/>
      <c r="Y31" s="35"/>
      <c r="Z31" s="34"/>
      <c r="AA31" s="35"/>
      <c r="AB31" s="36"/>
      <c r="AC31" s="34"/>
      <c r="AD31" s="35"/>
      <c r="AE31" s="36"/>
      <c r="AF31" s="34"/>
      <c r="AG31" s="35"/>
      <c r="AH31" s="36"/>
      <c r="AI31" s="37"/>
      <c r="AJ31" s="38"/>
      <c r="AK31" s="39"/>
      <c r="AL31" s="39"/>
      <c r="AM31" s="39"/>
      <c r="AN31" s="49"/>
      <c r="AO31" s="40"/>
      <c r="AP31" s="41"/>
      <c r="AQ31" s="42"/>
      <c r="AR31" s="43"/>
      <c r="AS31" s="40" t="s">
        <v>55</v>
      </c>
      <c r="AT31" s="42">
        <v>1</v>
      </c>
      <c r="AU31" s="162">
        <f t="shared" si="0"/>
        <v>1</v>
      </c>
      <c r="AV31" s="162">
        <f t="shared" si="1"/>
        <v>1</v>
      </c>
      <c r="AW31" s="162">
        <f t="shared" si="2"/>
        <v>0</v>
      </c>
      <c r="AX31" s="162">
        <f t="shared" si="3"/>
        <v>0</v>
      </c>
      <c r="AY31" s="162">
        <f t="shared" si="4"/>
        <v>0</v>
      </c>
    </row>
    <row r="32" spans="1:51">
      <c r="A32" s="44" t="s">
        <v>137</v>
      </c>
      <c r="B32" s="45" t="s">
        <v>3223</v>
      </c>
      <c r="C32" s="23" t="s">
        <v>138</v>
      </c>
      <c r="D32" s="120" t="s">
        <v>4162</v>
      </c>
      <c r="E32" s="24">
        <v>2</v>
      </c>
      <c r="F32" s="25" t="s">
        <v>43</v>
      </c>
      <c r="G32" s="26"/>
      <c r="H32" s="27"/>
      <c r="I32" s="27"/>
      <c r="J32" s="29">
        <v>1</v>
      </c>
      <c r="K32" s="30">
        <v>1571</v>
      </c>
      <c r="L32" s="28">
        <v>1580</v>
      </c>
      <c r="M32" s="27">
        <v>0</v>
      </c>
      <c r="N32" s="27">
        <v>0</v>
      </c>
      <c r="O32" s="28"/>
      <c r="P32" s="31"/>
      <c r="Q32" s="35" t="s">
        <v>103</v>
      </c>
      <c r="R32" s="104">
        <v>51.0167</v>
      </c>
      <c r="S32" s="124">
        <v>4.4667000000000003</v>
      </c>
      <c r="T32" s="32">
        <v>1</v>
      </c>
      <c r="U32" s="33">
        <v>1</v>
      </c>
      <c r="V32" s="127">
        <v>0</v>
      </c>
      <c r="W32" s="34">
        <v>1580</v>
      </c>
      <c r="X32" s="35"/>
      <c r="Y32" s="35" t="s">
        <v>63</v>
      </c>
      <c r="Z32" s="34"/>
      <c r="AA32" s="35"/>
      <c r="AB32" s="36"/>
      <c r="AC32" s="34"/>
      <c r="AD32" s="35"/>
      <c r="AE32" s="36"/>
      <c r="AF32" s="34"/>
      <c r="AG32" s="35"/>
      <c r="AH32" s="36"/>
      <c r="AI32" s="37"/>
      <c r="AJ32" s="38"/>
      <c r="AK32" s="39"/>
      <c r="AL32" s="39"/>
      <c r="AM32" s="39"/>
      <c r="AN32" s="49"/>
      <c r="AO32" s="40"/>
      <c r="AP32" s="41"/>
      <c r="AQ32" s="42"/>
      <c r="AR32" s="43"/>
      <c r="AS32" s="40" t="s">
        <v>40</v>
      </c>
      <c r="AT32" s="42">
        <v>1</v>
      </c>
      <c r="AU32" s="162">
        <f t="shared" si="0"/>
        <v>0</v>
      </c>
      <c r="AV32" s="162">
        <f t="shared" si="1"/>
        <v>1</v>
      </c>
      <c r="AW32" s="162">
        <f t="shared" si="2"/>
        <v>0</v>
      </c>
      <c r="AX32" s="162">
        <f t="shared" si="3"/>
        <v>0</v>
      </c>
      <c r="AY32" s="162">
        <f t="shared" si="4"/>
        <v>0</v>
      </c>
    </row>
    <row r="33" spans="1:51">
      <c r="A33" s="44" t="s">
        <v>139</v>
      </c>
      <c r="B33" s="45" t="s">
        <v>3223</v>
      </c>
      <c r="C33" s="23" t="s">
        <v>140</v>
      </c>
      <c r="D33" s="120" t="s">
        <v>4162</v>
      </c>
      <c r="E33" s="24">
        <v>2</v>
      </c>
      <c r="F33" s="25" t="s">
        <v>43</v>
      </c>
      <c r="G33" s="26"/>
      <c r="H33" s="27"/>
      <c r="I33" s="27"/>
      <c r="J33" s="29">
        <v>1</v>
      </c>
      <c r="K33" s="30">
        <v>1556</v>
      </c>
      <c r="L33" s="30">
        <v>1568</v>
      </c>
      <c r="M33" s="27">
        <v>0</v>
      </c>
      <c r="N33" s="27">
        <v>0</v>
      </c>
      <c r="O33" s="28"/>
      <c r="P33" s="31"/>
      <c r="Q33" s="35" t="s">
        <v>103</v>
      </c>
      <c r="R33" s="104">
        <v>51.0167</v>
      </c>
      <c r="S33" s="124">
        <v>4.4667000000000003</v>
      </c>
      <c r="T33" s="32">
        <v>0</v>
      </c>
      <c r="U33" s="33">
        <v>0</v>
      </c>
      <c r="V33" s="127">
        <v>0</v>
      </c>
      <c r="W33" s="34"/>
      <c r="X33" s="35"/>
      <c r="Y33" s="35"/>
      <c r="Z33" s="34"/>
      <c r="AA33" s="35"/>
      <c r="AB33" s="36"/>
      <c r="AC33" s="34"/>
      <c r="AD33" s="35"/>
      <c r="AE33" s="36"/>
      <c r="AF33" s="34"/>
      <c r="AG33" s="35"/>
      <c r="AH33" s="36"/>
      <c r="AI33" s="37"/>
      <c r="AJ33" s="38"/>
      <c r="AK33" s="39"/>
      <c r="AL33" s="39"/>
      <c r="AM33" s="39"/>
      <c r="AN33" s="49"/>
      <c r="AO33" s="40"/>
      <c r="AP33" s="41"/>
      <c r="AQ33" s="42"/>
      <c r="AR33" s="43"/>
      <c r="AS33" s="40" t="s">
        <v>40</v>
      </c>
      <c r="AT33" s="42">
        <v>1</v>
      </c>
      <c r="AU33" s="162">
        <f t="shared" si="0"/>
        <v>1</v>
      </c>
      <c r="AV33" s="162">
        <f t="shared" si="1"/>
        <v>0</v>
      </c>
      <c r="AW33" s="162">
        <f t="shared" si="2"/>
        <v>0</v>
      </c>
      <c r="AX33" s="162">
        <f t="shared" si="3"/>
        <v>0</v>
      </c>
      <c r="AY33" s="162">
        <f t="shared" si="4"/>
        <v>0</v>
      </c>
    </row>
    <row r="34" spans="1:51">
      <c r="A34" s="44" t="s">
        <v>141</v>
      </c>
      <c r="B34" s="45" t="s">
        <v>3906</v>
      </c>
      <c r="C34" s="23" t="s">
        <v>142</v>
      </c>
      <c r="D34" s="120" t="s">
        <v>4162</v>
      </c>
      <c r="E34" s="24"/>
      <c r="F34" s="25" t="s">
        <v>43</v>
      </c>
      <c r="G34" s="26"/>
      <c r="H34" s="27"/>
      <c r="I34" s="27"/>
      <c r="J34" s="29">
        <v>0</v>
      </c>
      <c r="K34" s="28"/>
      <c r="L34" s="28">
        <v>1594</v>
      </c>
      <c r="M34" s="27">
        <v>0</v>
      </c>
      <c r="N34" s="27">
        <v>0</v>
      </c>
      <c r="O34" s="28" t="s">
        <v>143</v>
      </c>
      <c r="P34" s="31" t="s">
        <v>144</v>
      </c>
      <c r="Q34" s="35" t="s">
        <v>103</v>
      </c>
      <c r="R34" s="104">
        <v>51.0167</v>
      </c>
      <c r="S34" s="124">
        <v>4.4667000000000003</v>
      </c>
      <c r="T34" s="32">
        <v>1</v>
      </c>
      <c r="U34" s="33">
        <v>1</v>
      </c>
      <c r="V34" s="127">
        <v>0</v>
      </c>
      <c r="W34" s="34">
        <v>1594</v>
      </c>
      <c r="X34" s="35"/>
      <c r="Y34" s="35" t="s">
        <v>51</v>
      </c>
      <c r="Z34" s="34"/>
      <c r="AA34" s="35"/>
      <c r="AB34" s="36"/>
      <c r="AC34" s="34"/>
      <c r="AD34" s="35"/>
      <c r="AE34" s="36"/>
      <c r="AF34" s="34"/>
      <c r="AG34" s="35"/>
      <c r="AH34" s="36"/>
      <c r="AI34" s="37"/>
      <c r="AJ34" s="38"/>
      <c r="AK34" s="39"/>
      <c r="AL34" s="39"/>
      <c r="AM34" s="39"/>
      <c r="AN34" s="49"/>
      <c r="AO34" s="40"/>
      <c r="AP34" s="41"/>
      <c r="AQ34" s="42"/>
      <c r="AR34" s="43"/>
      <c r="AS34" s="40" t="s">
        <v>55</v>
      </c>
      <c r="AT34" s="42">
        <v>1</v>
      </c>
      <c r="AU34" s="162">
        <f t="shared" si="0"/>
        <v>1</v>
      </c>
      <c r="AV34" s="162">
        <f t="shared" si="1"/>
        <v>1</v>
      </c>
      <c r="AW34" s="162">
        <f t="shared" si="2"/>
        <v>0</v>
      </c>
      <c r="AX34" s="162">
        <f t="shared" si="3"/>
        <v>0</v>
      </c>
      <c r="AY34" s="162">
        <f t="shared" si="4"/>
        <v>0</v>
      </c>
    </row>
    <row r="35" spans="1:51">
      <c r="A35" s="44" t="s">
        <v>145</v>
      </c>
      <c r="B35" s="45" t="s">
        <v>3907</v>
      </c>
      <c r="C35" s="23" t="s">
        <v>146</v>
      </c>
      <c r="D35" s="120" t="s">
        <v>4162</v>
      </c>
      <c r="E35" s="24"/>
      <c r="F35" s="25" t="s">
        <v>43</v>
      </c>
      <c r="G35" s="51" t="s">
        <v>74</v>
      </c>
      <c r="H35" s="52"/>
      <c r="I35" s="52"/>
      <c r="J35" s="29">
        <v>0</v>
      </c>
      <c r="K35" s="28">
        <v>1558</v>
      </c>
      <c r="L35" s="28">
        <v>1581</v>
      </c>
      <c r="M35" s="27">
        <v>0</v>
      </c>
      <c r="N35" s="27">
        <v>0</v>
      </c>
      <c r="O35" s="28"/>
      <c r="P35" s="31"/>
      <c r="Q35" s="35" t="s">
        <v>103</v>
      </c>
      <c r="R35" s="104">
        <v>51.0167</v>
      </c>
      <c r="S35" s="124">
        <v>4.4667000000000003</v>
      </c>
      <c r="T35" s="32">
        <v>0</v>
      </c>
      <c r="U35" s="33">
        <v>0</v>
      </c>
      <c r="V35" s="127">
        <v>0</v>
      </c>
      <c r="W35" s="34"/>
      <c r="X35" s="35"/>
      <c r="Y35" s="35"/>
      <c r="Z35" s="34"/>
      <c r="AA35" s="35"/>
      <c r="AB35" s="36"/>
      <c r="AC35" s="34"/>
      <c r="AD35" s="35"/>
      <c r="AE35" s="36"/>
      <c r="AF35" s="34"/>
      <c r="AG35" s="35"/>
      <c r="AH35" s="36"/>
      <c r="AI35" s="37"/>
      <c r="AJ35" s="38"/>
      <c r="AK35" s="39"/>
      <c r="AL35" s="39"/>
      <c r="AM35" s="39"/>
      <c r="AN35" s="49"/>
      <c r="AO35" s="40"/>
      <c r="AP35" s="41"/>
      <c r="AQ35" s="42"/>
      <c r="AR35" s="43"/>
      <c r="AS35" s="40" t="s">
        <v>147</v>
      </c>
      <c r="AT35" s="42">
        <v>1</v>
      </c>
      <c r="AU35" s="162">
        <f t="shared" si="0"/>
        <v>1</v>
      </c>
      <c r="AV35" s="162">
        <f t="shared" si="1"/>
        <v>1</v>
      </c>
      <c r="AW35" s="162">
        <f t="shared" si="2"/>
        <v>0</v>
      </c>
      <c r="AX35" s="162">
        <f t="shared" si="3"/>
        <v>0</v>
      </c>
      <c r="AY35" s="162">
        <f t="shared" si="4"/>
        <v>0</v>
      </c>
    </row>
    <row r="36" spans="1:51">
      <c r="A36" s="44" t="s">
        <v>148</v>
      </c>
      <c r="B36" s="45" t="s">
        <v>2959</v>
      </c>
      <c r="C36" s="23" t="s">
        <v>149</v>
      </c>
      <c r="D36" s="120" t="s">
        <v>4162</v>
      </c>
      <c r="E36" s="24"/>
      <c r="F36" s="25" t="s">
        <v>43</v>
      </c>
      <c r="G36" s="51"/>
      <c r="H36" s="52"/>
      <c r="I36" s="52"/>
      <c r="J36" s="29">
        <v>0</v>
      </c>
      <c r="K36" s="28">
        <v>1653</v>
      </c>
      <c r="L36" s="28">
        <v>1655</v>
      </c>
      <c r="M36" s="27">
        <v>0</v>
      </c>
      <c r="N36" s="27">
        <v>0</v>
      </c>
      <c r="O36" s="28" t="s">
        <v>150</v>
      </c>
      <c r="P36" s="31" t="s">
        <v>151</v>
      </c>
      <c r="Q36" s="35" t="s">
        <v>103</v>
      </c>
      <c r="R36" s="104">
        <v>51.0167</v>
      </c>
      <c r="S36" s="124">
        <v>4.4667000000000003</v>
      </c>
      <c r="T36" s="32">
        <v>0</v>
      </c>
      <c r="U36" s="33">
        <v>1</v>
      </c>
      <c r="V36" s="127">
        <v>0</v>
      </c>
      <c r="W36" s="34">
        <v>1655</v>
      </c>
      <c r="X36" s="35"/>
      <c r="Y36" s="62" t="s">
        <v>152</v>
      </c>
      <c r="Z36" s="34">
        <v>1686</v>
      </c>
      <c r="AA36" s="35"/>
      <c r="AB36" s="36" t="s">
        <v>153</v>
      </c>
      <c r="AC36" s="34"/>
      <c r="AD36" s="35"/>
      <c r="AE36" s="36"/>
      <c r="AF36" s="34"/>
      <c r="AG36" s="35"/>
      <c r="AH36" s="36"/>
      <c r="AI36" s="37"/>
      <c r="AJ36" s="38"/>
      <c r="AK36" s="39"/>
      <c r="AL36" s="39"/>
      <c r="AM36" s="39"/>
      <c r="AN36" s="49"/>
      <c r="AO36" s="42" t="s">
        <v>88</v>
      </c>
      <c r="AP36" s="41" t="s">
        <v>154</v>
      </c>
      <c r="AQ36" s="42"/>
      <c r="AR36" s="43"/>
      <c r="AS36" s="40" t="s">
        <v>55</v>
      </c>
      <c r="AT36" s="42">
        <v>1</v>
      </c>
      <c r="AU36" s="162">
        <f t="shared" si="0"/>
        <v>0</v>
      </c>
      <c r="AV36" s="162">
        <f t="shared" si="1"/>
        <v>0</v>
      </c>
      <c r="AW36" s="162">
        <f t="shared" si="2"/>
        <v>0</v>
      </c>
      <c r="AX36" s="162">
        <f t="shared" si="3"/>
        <v>0</v>
      </c>
      <c r="AY36" s="162">
        <f t="shared" si="4"/>
        <v>1</v>
      </c>
    </row>
    <row r="37" spans="1:51">
      <c r="A37" s="44" t="s">
        <v>154</v>
      </c>
      <c r="B37" s="45" t="s">
        <v>2959</v>
      </c>
      <c r="C37" s="23" t="s">
        <v>155</v>
      </c>
      <c r="D37" s="120" t="s">
        <v>4162</v>
      </c>
      <c r="E37" s="24"/>
      <c r="F37" s="25" t="s">
        <v>43</v>
      </c>
      <c r="G37" s="26" t="s">
        <v>156</v>
      </c>
      <c r="H37" s="52"/>
      <c r="I37" s="52"/>
      <c r="J37" s="29">
        <v>0</v>
      </c>
      <c r="K37" s="28">
        <v>1619</v>
      </c>
      <c r="L37" s="28">
        <v>1671</v>
      </c>
      <c r="M37" s="27">
        <v>1</v>
      </c>
      <c r="N37" s="27">
        <v>0</v>
      </c>
      <c r="O37" s="28"/>
      <c r="P37" s="31"/>
      <c r="Q37" s="35" t="s">
        <v>103</v>
      </c>
      <c r="R37" s="104">
        <v>51.0167</v>
      </c>
      <c r="S37" s="124">
        <v>4.4667000000000003</v>
      </c>
      <c r="T37" s="32">
        <v>0</v>
      </c>
      <c r="U37" s="33">
        <v>0</v>
      </c>
      <c r="V37" s="127">
        <v>0</v>
      </c>
      <c r="W37" s="34"/>
      <c r="X37" s="35"/>
      <c r="Y37" s="35"/>
      <c r="Z37" s="34"/>
      <c r="AA37" s="35"/>
      <c r="AB37" s="36"/>
      <c r="AC37" s="34"/>
      <c r="AD37" s="35"/>
      <c r="AE37" s="36"/>
      <c r="AF37" s="34"/>
      <c r="AG37" s="35"/>
      <c r="AH37" s="36"/>
      <c r="AI37" s="37"/>
      <c r="AJ37" s="38"/>
      <c r="AK37" s="39"/>
      <c r="AL37" s="39"/>
      <c r="AM37" s="39"/>
      <c r="AN37" s="49"/>
      <c r="AO37" s="42" t="s">
        <v>104</v>
      </c>
      <c r="AP37" s="41" t="s">
        <v>148</v>
      </c>
      <c r="AQ37" s="42"/>
      <c r="AR37" s="43"/>
      <c r="AS37" s="40" t="s">
        <v>157</v>
      </c>
      <c r="AT37" s="42">
        <v>1</v>
      </c>
      <c r="AU37" s="162">
        <f t="shared" si="0"/>
        <v>0</v>
      </c>
      <c r="AV37" s="162">
        <f t="shared" si="1"/>
        <v>0</v>
      </c>
      <c r="AW37" s="162">
        <f t="shared" si="2"/>
        <v>1</v>
      </c>
      <c r="AX37" s="162">
        <f t="shared" si="3"/>
        <v>1</v>
      </c>
      <c r="AY37" s="162">
        <f t="shared" si="4"/>
        <v>1</v>
      </c>
    </row>
    <row r="38" spans="1:51">
      <c r="A38" s="44" t="s">
        <v>158</v>
      </c>
      <c r="B38" s="45" t="s">
        <v>2022</v>
      </c>
      <c r="C38" s="23" t="s">
        <v>159</v>
      </c>
      <c r="D38" s="120" t="s">
        <v>4162</v>
      </c>
      <c r="E38" s="24">
        <v>5</v>
      </c>
      <c r="F38" s="25" t="s">
        <v>43</v>
      </c>
      <c r="G38" s="26"/>
      <c r="H38" s="27"/>
      <c r="I38" s="27"/>
      <c r="J38" s="29">
        <v>1</v>
      </c>
      <c r="K38" s="30">
        <v>1597</v>
      </c>
      <c r="L38" s="30">
        <v>1621</v>
      </c>
      <c r="M38" s="27">
        <v>1</v>
      </c>
      <c r="N38" s="27">
        <v>0</v>
      </c>
      <c r="O38" s="28"/>
      <c r="P38" s="31"/>
      <c r="Q38" s="35" t="s">
        <v>103</v>
      </c>
      <c r="R38" s="104">
        <v>51.0167</v>
      </c>
      <c r="S38" s="124">
        <v>4.4667000000000003</v>
      </c>
      <c r="T38" s="32">
        <v>0</v>
      </c>
      <c r="U38" s="33">
        <v>0</v>
      </c>
      <c r="V38" s="127">
        <v>0</v>
      </c>
      <c r="W38" s="34"/>
      <c r="X38" s="35"/>
      <c r="Y38" s="35"/>
      <c r="Z38" s="34"/>
      <c r="AA38" s="35"/>
      <c r="AB38" s="36"/>
      <c r="AC38" s="34"/>
      <c r="AD38" s="35"/>
      <c r="AE38" s="36"/>
      <c r="AF38" s="34"/>
      <c r="AG38" s="35"/>
      <c r="AH38" s="36"/>
      <c r="AI38" s="37"/>
      <c r="AJ38" s="38"/>
      <c r="AK38" s="39"/>
      <c r="AL38" s="39"/>
      <c r="AM38" s="39"/>
      <c r="AN38" s="49"/>
      <c r="AO38" s="40"/>
      <c r="AP38" s="41"/>
      <c r="AQ38" s="42"/>
      <c r="AR38" s="43"/>
      <c r="AS38" s="40" t="s">
        <v>40</v>
      </c>
      <c r="AT38" s="42">
        <v>1</v>
      </c>
      <c r="AU38" s="162">
        <f t="shared" si="0"/>
        <v>0</v>
      </c>
      <c r="AV38" s="162">
        <f t="shared" si="1"/>
        <v>1</v>
      </c>
      <c r="AW38" s="162">
        <f t="shared" si="2"/>
        <v>1</v>
      </c>
      <c r="AX38" s="162">
        <f t="shared" si="3"/>
        <v>0</v>
      </c>
      <c r="AY38" s="162">
        <f t="shared" si="4"/>
        <v>0</v>
      </c>
    </row>
    <row r="39" spans="1:51">
      <c r="A39" s="44" t="s">
        <v>160</v>
      </c>
      <c r="B39" s="45" t="s">
        <v>2022</v>
      </c>
      <c r="C39" s="23" t="s">
        <v>161</v>
      </c>
      <c r="D39" s="120" t="s">
        <v>4162</v>
      </c>
      <c r="E39" s="24">
        <v>3</v>
      </c>
      <c r="F39" s="25" t="s">
        <v>43</v>
      </c>
      <c r="G39" s="26"/>
      <c r="H39" s="27"/>
      <c r="I39" s="27"/>
      <c r="J39" s="29">
        <v>1</v>
      </c>
      <c r="K39" s="30">
        <v>1608</v>
      </c>
      <c r="L39" s="30">
        <v>1617</v>
      </c>
      <c r="M39" s="27">
        <v>0</v>
      </c>
      <c r="N39" s="27">
        <v>0</v>
      </c>
      <c r="O39" s="28"/>
      <c r="P39" s="31"/>
      <c r="Q39" s="35" t="s">
        <v>103</v>
      </c>
      <c r="R39" s="104">
        <v>51.0167</v>
      </c>
      <c r="S39" s="124">
        <v>4.4667000000000003</v>
      </c>
      <c r="T39" s="32">
        <v>0</v>
      </c>
      <c r="U39" s="33">
        <v>0</v>
      </c>
      <c r="V39" s="127">
        <v>0</v>
      </c>
      <c r="W39" s="34"/>
      <c r="X39" s="35"/>
      <c r="Y39" s="35"/>
      <c r="Z39" s="34"/>
      <c r="AA39" s="35"/>
      <c r="AB39" s="36"/>
      <c r="AC39" s="34"/>
      <c r="AD39" s="35"/>
      <c r="AE39" s="36"/>
      <c r="AF39" s="34"/>
      <c r="AG39" s="35"/>
      <c r="AH39" s="36"/>
      <c r="AI39" s="37"/>
      <c r="AJ39" s="38"/>
      <c r="AK39" s="39"/>
      <c r="AL39" s="39"/>
      <c r="AM39" s="39"/>
      <c r="AN39" s="49"/>
      <c r="AO39" s="40"/>
      <c r="AP39" s="41"/>
      <c r="AQ39" s="42"/>
      <c r="AR39" s="43"/>
      <c r="AS39" s="40" t="s">
        <v>40</v>
      </c>
      <c r="AT39" s="42">
        <v>1</v>
      </c>
      <c r="AU39" s="162">
        <f t="shared" si="0"/>
        <v>0</v>
      </c>
      <c r="AV39" s="162">
        <f t="shared" si="1"/>
        <v>1</v>
      </c>
      <c r="AW39" s="162">
        <f t="shared" si="2"/>
        <v>1</v>
      </c>
      <c r="AX39" s="162">
        <f t="shared" si="3"/>
        <v>0</v>
      </c>
      <c r="AY39" s="162">
        <f t="shared" si="4"/>
        <v>0</v>
      </c>
    </row>
    <row r="40" spans="1:51">
      <c r="A40" s="44" t="s">
        <v>162</v>
      </c>
      <c r="B40" s="45" t="s">
        <v>2022</v>
      </c>
      <c r="C40" s="23" t="s">
        <v>163</v>
      </c>
      <c r="D40" s="120" t="s">
        <v>4162</v>
      </c>
      <c r="E40" s="24">
        <v>1</v>
      </c>
      <c r="F40" s="25" t="s">
        <v>43</v>
      </c>
      <c r="G40" s="26"/>
      <c r="H40" s="27"/>
      <c r="I40" s="27"/>
      <c r="J40" s="29">
        <v>1</v>
      </c>
      <c r="K40" s="30">
        <v>1613</v>
      </c>
      <c r="L40" s="30">
        <v>1619</v>
      </c>
      <c r="M40" s="27">
        <v>1</v>
      </c>
      <c r="N40" s="27">
        <v>1</v>
      </c>
      <c r="O40" s="28"/>
      <c r="P40" s="31"/>
      <c r="Q40" s="35" t="s">
        <v>103</v>
      </c>
      <c r="R40" s="104">
        <v>51.0167</v>
      </c>
      <c r="S40" s="124">
        <v>4.4667000000000003</v>
      </c>
      <c r="T40" s="32">
        <v>0</v>
      </c>
      <c r="U40" s="33">
        <v>0</v>
      </c>
      <c r="V40" s="127">
        <v>0</v>
      </c>
      <c r="W40" s="34"/>
      <c r="X40" s="35"/>
      <c r="Y40" s="35"/>
      <c r="Z40" s="34"/>
      <c r="AA40" s="35"/>
      <c r="AB40" s="36"/>
      <c r="AC40" s="34"/>
      <c r="AD40" s="35"/>
      <c r="AE40" s="36"/>
      <c r="AF40" s="34"/>
      <c r="AG40" s="35"/>
      <c r="AH40" s="36"/>
      <c r="AI40" s="37"/>
      <c r="AJ40" s="38"/>
      <c r="AK40" s="39"/>
      <c r="AL40" s="39"/>
      <c r="AM40" s="39"/>
      <c r="AN40" s="49"/>
      <c r="AO40" s="40"/>
      <c r="AP40" s="41"/>
      <c r="AQ40" s="42"/>
      <c r="AR40" s="43"/>
      <c r="AS40" s="40" t="s">
        <v>40</v>
      </c>
      <c r="AT40" s="42">
        <v>1</v>
      </c>
      <c r="AU40" s="162">
        <f t="shared" si="0"/>
        <v>0</v>
      </c>
      <c r="AV40" s="162">
        <f t="shared" si="1"/>
        <v>0</v>
      </c>
      <c r="AW40" s="162">
        <f t="shared" si="2"/>
        <v>1</v>
      </c>
      <c r="AX40" s="162">
        <f t="shared" si="3"/>
        <v>0</v>
      </c>
      <c r="AY40" s="162">
        <f t="shared" si="4"/>
        <v>0</v>
      </c>
    </row>
    <row r="41" spans="1:51">
      <c r="A41" s="44" t="s">
        <v>164</v>
      </c>
      <c r="B41" s="45" t="s">
        <v>2022</v>
      </c>
      <c r="C41" s="23" t="s">
        <v>165</v>
      </c>
      <c r="D41" s="120" t="s">
        <v>4162</v>
      </c>
      <c r="E41" s="24">
        <v>2</v>
      </c>
      <c r="F41" s="25" t="s">
        <v>43</v>
      </c>
      <c r="G41" s="26"/>
      <c r="H41" s="27"/>
      <c r="I41" s="27"/>
      <c r="J41" s="29">
        <v>1</v>
      </c>
      <c r="K41" s="30">
        <v>1611</v>
      </c>
      <c r="L41" s="30">
        <v>1622</v>
      </c>
      <c r="M41" s="27">
        <v>1</v>
      </c>
      <c r="N41" s="27">
        <v>1</v>
      </c>
      <c r="O41" s="28"/>
      <c r="P41" s="31"/>
      <c r="Q41" s="35" t="s">
        <v>103</v>
      </c>
      <c r="R41" s="104">
        <v>51.0167</v>
      </c>
      <c r="S41" s="124">
        <v>4.4667000000000003</v>
      </c>
      <c r="T41" s="32">
        <v>0</v>
      </c>
      <c r="U41" s="33">
        <v>0</v>
      </c>
      <c r="V41" s="127">
        <v>0</v>
      </c>
      <c r="W41" s="34"/>
      <c r="X41" s="35"/>
      <c r="Y41" s="35"/>
      <c r="Z41" s="34"/>
      <c r="AA41" s="35"/>
      <c r="AB41" s="36"/>
      <c r="AC41" s="34"/>
      <c r="AD41" s="35"/>
      <c r="AE41" s="36"/>
      <c r="AF41" s="34"/>
      <c r="AG41" s="35"/>
      <c r="AH41" s="36"/>
      <c r="AI41" s="37"/>
      <c r="AJ41" s="38"/>
      <c r="AK41" s="39"/>
      <c r="AL41" s="39"/>
      <c r="AM41" s="39"/>
      <c r="AN41" s="49"/>
      <c r="AO41" s="40"/>
      <c r="AP41" s="41"/>
      <c r="AQ41" s="42"/>
      <c r="AR41" s="43"/>
      <c r="AS41" s="40" t="s">
        <v>40</v>
      </c>
      <c r="AT41" s="42">
        <v>1</v>
      </c>
      <c r="AU41" s="162">
        <f t="shared" si="0"/>
        <v>0</v>
      </c>
      <c r="AV41" s="162">
        <f t="shared" si="1"/>
        <v>0</v>
      </c>
      <c r="AW41" s="162">
        <f t="shared" si="2"/>
        <v>1</v>
      </c>
      <c r="AX41" s="162">
        <f t="shared" si="3"/>
        <v>1</v>
      </c>
      <c r="AY41" s="162">
        <f t="shared" si="4"/>
        <v>0</v>
      </c>
    </row>
    <row r="42" spans="1:51">
      <c r="A42" s="44" t="s">
        <v>166</v>
      </c>
      <c r="B42" s="45" t="s">
        <v>2022</v>
      </c>
      <c r="C42" s="23" t="s">
        <v>167</v>
      </c>
      <c r="D42" s="120" t="s">
        <v>4162</v>
      </c>
      <c r="E42" s="24">
        <v>1</v>
      </c>
      <c r="F42" s="25" t="s">
        <v>43</v>
      </c>
      <c r="G42" s="26"/>
      <c r="H42" s="27"/>
      <c r="I42" s="27"/>
      <c r="J42" s="29">
        <v>1</v>
      </c>
      <c r="K42" s="30">
        <v>1602</v>
      </c>
      <c r="L42" s="30">
        <v>1608</v>
      </c>
      <c r="M42" s="27">
        <v>0</v>
      </c>
      <c r="N42" s="27">
        <v>0</v>
      </c>
      <c r="O42" s="28"/>
      <c r="P42" s="31"/>
      <c r="Q42" s="35" t="s">
        <v>103</v>
      </c>
      <c r="R42" s="104">
        <v>51.0167</v>
      </c>
      <c r="S42" s="124">
        <v>4.4667000000000003</v>
      </c>
      <c r="T42" s="32">
        <v>0</v>
      </c>
      <c r="U42" s="33">
        <v>0</v>
      </c>
      <c r="V42" s="127">
        <v>0</v>
      </c>
      <c r="W42" s="34"/>
      <c r="X42" s="35"/>
      <c r="Y42" s="35"/>
      <c r="Z42" s="34"/>
      <c r="AA42" s="35"/>
      <c r="AB42" s="36"/>
      <c r="AC42" s="34"/>
      <c r="AD42" s="35"/>
      <c r="AE42" s="36"/>
      <c r="AF42" s="34"/>
      <c r="AG42" s="35"/>
      <c r="AH42" s="36"/>
      <c r="AI42" s="37"/>
      <c r="AJ42" s="38"/>
      <c r="AK42" s="39"/>
      <c r="AL42" s="39"/>
      <c r="AM42" s="39"/>
      <c r="AN42" s="49"/>
      <c r="AO42" s="40"/>
      <c r="AP42" s="41"/>
      <c r="AQ42" s="42"/>
      <c r="AR42" s="43"/>
      <c r="AS42" s="40" t="s">
        <v>40</v>
      </c>
      <c r="AT42" s="42">
        <v>1</v>
      </c>
      <c r="AU42" s="162">
        <f t="shared" si="0"/>
        <v>0</v>
      </c>
      <c r="AV42" s="162">
        <f t="shared" si="1"/>
        <v>1</v>
      </c>
      <c r="AW42" s="162">
        <f t="shared" si="2"/>
        <v>0</v>
      </c>
      <c r="AX42" s="162">
        <f t="shared" si="3"/>
        <v>0</v>
      </c>
      <c r="AY42" s="162">
        <f t="shared" si="4"/>
        <v>0</v>
      </c>
    </row>
    <row r="43" spans="1:51">
      <c r="A43" s="44" t="s">
        <v>168</v>
      </c>
      <c r="B43" s="45" t="s">
        <v>3908</v>
      </c>
      <c r="C43" s="23" t="s">
        <v>169</v>
      </c>
      <c r="D43" s="120" t="s">
        <v>4162</v>
      </c>
      <c r="E43" s="24">
        <v>1</v>
      </c>
      <c r="F43" s="50" t="s">
        <v>74</v>
      </c>
      <c r="G43" s="26"/>
      <c r="H43" s="27"/>
      <c r="I43" s="27"/>
      <c r="J43" s="29">
        <v>1</v>
      </c>
      <c r="K43" s="30">
        <v>1569</v>
      </c>
      <c r="L43" s="30">
        <v>1575</v>
      </c>
      <c r="M43" s="27">
        <v>0</v>
      </c>
      <c r="N43" s="27">
        <v>0</v>
      </c>
      <c r="O43" s="28"/>
      <c r="P43" s="31"/>
      <c r="Q43" s="35" t="s">
        <v>103</v>
      </c>
      <c r="R43" s="104">
        <v>51.0167</v>
      </c>
      <c r="S43" s="124">
        <v>4.4667000000000003</v>
      </c>
      <c r="T43" s="32">
        <v>0</v>
      </c>
      <c r="U43" s="33">
        <v>0</v>
      </c>
      <c r="V43" s="127">
        <v>0</v>
      </c>
      <c r="W43" s="34"/>
      <c r="X43" s="35"/>
      <c r="Y43" s="35"/>
      <c r="Z43" s="34"/>
      <c r="AA43" s="35"/>
      <c r="AB43" s="36"/>
      <c r="AC43" s="34"/>
      <c r="AD43" s="35"/>
      <c r="AE43" s="36"/>
      <c r="AF43" s="34"/>
      <c r="AG43" s="35"/>
      <c r="AH43" s="36"/>
      <c r="AI43" s="37"/>
      <c r="AJ43" s="38"/>
      <c r="AK43" s="39"/>
      <c r="AL43" s="39"/>
      <c r="AM43" s="39"/>
      <c r="AN43" s="49"/>
      <c r="AO43" s="40"/>
      <c r="AP43" s="41"/>
      <c r="AQ43" s="42"/>
      <c r="AR43" s="43"/>
      <c r="AS43" s="40" t="s">
        <v>40</v>
      </c>
      <c r="AT43" s="42">
        <v>1</v>
      </c>
      <c r="AU43" s="162">
        <f t="shared" si="0"/>
        <v>1</v>
      </c>
      <c r="AV43" s="162">
        <f t="shared" si="1"/>
        <v>1</v>
      </c>
      <c r="AW43" s="162">
        <f t="shared" si="2"/>
        <v>0</v>
      </c>
      <c r="AX43" s="162">
        <f t="shared" si="3"/>
        <v>0</v>
      </c>
      <c r="AY43" s="162">
        <f t="shared" si="4"/>
        <v>0</v>
      </c>
    </row>
    <row r="44" spans="1:51">
      <c r="A44" s="44" t="s">
        <v>170</v>
      </c>
      <c r="B44" s="45" t="s">
        <v>3909</v>
      </c>
      <c r="C44" s="23" t="s">
        <v>171</v>
      </c>
      <c r="D44" s="120" t="s">
        <v>4162</v>
      </c>
      <c r="E44" s="24">
        <v>1</v>
      </c>
      <c r="F44" s="25" t="s">
        <v>39</v>
      </c>
      <c r="G44" s="26"/>
      <c r="H44" s="27"/>
      <c r="I44" s="27"/>
      <c r="J44" s="29">
        <v>1</v>
      </c>
      <c r="K44" s="30">
        <v>1559</v>
      </c>
      <c r="L44" s="30">
        <v>1565</v>
      </c>
      <c r="M44" s="27">
        <v>0</v>
      </c>
      <c r="N44" s="27">
        <v>0</v>
      </c>
      <c r="O44" s="28"/>
      <c r="P44" s="31"/>
      <c r="Q44" s="35" t="s">
        <v>103</v>
      </c>
      <c r="R44" s="104">
        <v>51.0167</v>
      </c>
      <c r="S44" s="124">
        <v>4.4667000000000003</v>
      </c>
      <c r="T44" s="32">
        <v>0</v>
      </c>
      <c r="U44" s="33">
        <v>0</v>
      </c>
      <c r="V44" s="127">
        <v>0</v>
      </c>
      <c r="W44" s="34"/>
      <c r="X44" s="35"/>
      <c r="Y44" s="35"/>
      <c r="Z44" s="34"/>
      <c r="AA44" s="35"/>
      <c r="AB44" s="36"/>
      <c r="AC44" s="34"/>
      <c r="AD44" s="35"/>
      <c r="AE44" s="36"/>
      <c r="AF44" s="34"/>
      <c r="AG44" s="35"/>
      <c r="AH44" s="36"/>
      <c r="AI44" s="37"/>
      <c r="AJ44" s="38"/>
      <c r="AK44" s="39"/>
      <c r="AL44" s="39"/>
      <c r="AM44" s="39"/>
      <c r="AN44" s="49"/>
      <c r="AO44" s="40"/>
      <c r="AP44" s="41"/>
      <c r="AQ44" s="42"/>
      <c r="AR44" s="43"/>
      <c r="AS44" s="40" t="s">
        <v>40</v>
      </c>
      <c r="AT44" s="42">
        <v>1</v>
      </c>
      <c r="AU44" s="162">
        <f t="shared" si="0"/>
        <v>1</v>
      </c>
      <c r="AV44" s="162">
        <f t="shared" si="1"/>
        <v>0</v>
      </c>
      <c r="AW44" s="162">
        <f t="shared" si="2"/>
        <v>0</v>
      </c>
      <c r="AX44" s="162">
        <f t="shared" si="3"/>
        <v>0</v>
      </c>
      <c r="AY44" s="162">
        <f t="shared" si="4"/>
        <v>0</v>
      </c>
    </row>
    <row r="45" spans="1:51">
      <c r="A45" s="44" t="s">
        <v>172</v>
      </c>
      <c r="B45" s="45" t="s">
        <v>3910</v>
      </c>
      <c r="C45" s="23" t="s">
        <v>173</v>
      </c>
      <c r="D45" s="120" t="s">
        <v>4162</v>
      </c>
      <c r="E45" s="24">
        <v>1</v>
      </c>
      <c r="F45" s="50" t="s">
        <v>74</v>
      </c>
      <c r="G45" s="26"/>
      <c r="H45" s="27"/>
      <c r="I45" s="27"/>
      <c r="J45" s="29">
        <v>1</v>
      </c>
      <c r="K45" s="30">
        <v>1694</v>
      </c>
      <c r="L45" s="30">
        <v>1700</v>
      </c>
      <c r="M45" s="27">
        <v>0</v>
      </c>
      <c r="N45" s="27">
        <v>0</v>
      </c>
      <c r="O45" s="28"/>
      <c r="P45" s="31"/>
      <c r="Q45" s="35" t="s">
        <v>103</v>
      </c>
      <c r="R45" s="104">
        <v>51.0167</v>
      </c>
      <c r="S45" s="124">
        <v>4.4667000000000003</v>
      </c>
      <c r="T45" s="32">
        <v>0</v>
      </c>
      <c r="U45" s="33">
        <v>0</v>
      </c>
      <c r="V45" s="127">
        <v>0</v>
      </c>
      <c r="W45" s="34"/>
      <c r="X45" s="35"/>
      <c r="Y45" s="35"/>
      <c r="Z45" s="34"/>
      <c r="AA45" s="35"/>
      <c r="AB45" s="36"/>
      <c r="AC45" s="34"/>
      <c r="AD45" s="35"/>
      <c r="AE45" s="36"/>
      <c r="AF45" s="34"/>
      <c r="AG45" s="35"/>
      <c r="AH45" s="36"/>
      <c r="AI45" s="37"/>
      <c r="AJ45" s="38"/>
      <c r="AK45" s="39"/>
      <c r="AL45" s="39"/>
      <c r="AM45" s="39"/>
      <c r="AN45" s="49"/>
      <c r="AO45" s="40"/>
      <c r="AP45" s="41"/>
      <c r="AQ45" s="42"/>
      <c r="AR45" s="43"/>
      <c r="AS45" s="40" t="s">
        <v>40</v>
      </c>
      <c r="AT45" s="42">
        <v>1</v>
      </c>
      <c r="AU45" s="162">
        <f t="shared" si="0"/>
        <v>0</v>
      </c>
      <c r="AV45" s="162">
        <f t="shared" si="1"/>
        <v>0</v>
      </c>
      <c r="AW45" s="162">
        <f t="shared" si="2"/>
        <v>0</v>
      </c>
      <c r="AX45" s="162">
        <f t="shared" si="3"/>
        <v>0</v>
      </c>
      <c r="AY45" s="162">
        <f t="shared" si="4"/>
        <v>0</v>
      </c>
    </row>
    <row r="46" spans="1:51">
      <c r="A46" s="44" t="s">
        <v>174</v>
      </c>
      <c r="B46" s="45" t="s">
        <v>3881</v>
      </c>
      <c r="C46" s="23" t="s">
        <v>175</v>
      </c>
      <c r="D46" s="120" t="s">
        <v>4162</v>
      </c>
      <c r="E46" s="24"/>
      <c r="F46" s="25" t="s">
        <v>43</v>
      </c>
      <c r="G46" s="26"/>
      <c r="H46" s="27"/>
      <c r="I46" s="27"/>
      <c r="J46" s="29">
        <v>0</v>
      </c>
      <c r="K46" s="28"/>
      <c r="L46" s="28"/>
      <c r="M46" s="27">
        <v>0</v>
      </c>
      <c r="N46" s="27">
        <v>0</v>
      </c>
      <c r="O46" s="28"/>
      <c r="P46" s="31"/>
      <c r="Q46" s="35" t="s">
        <v>103</v>
      </c>
      <c r="R46" s="104">
        <v>51.0167</v>
      </c>
      <c r="S46" s="124">
        <v>4.4667000000000003</v>
      </c>
      <c r="T46" s="32">
        <v>0</v>
      </c>
      <c r="U46" s="33">
        <v>0</v>
      </c>
      <c r="V46" s="127">
        <v>0</v>
      </c>
      <c r="W46" s="34"/>
      <c r="X46" s="35"/>
      <c r="Y46" s="35"/>
      <c r="Z46" s="34"/>
      <c r="AA46" s="35"/>
      <c r="AB46" s="36"/>
      <c r="AC46" s="34"/>
      <c r="AD46" s="35"/>
      <c r="AE46" s="36"/>
      <c r="AF46" s="34"/>
      <c r="AG46" s="35"/>
      <c r="AH46" s="36"/>
      <c r="AI46" s="37"/>
      <c r="AJ46" s="38"/>
      <c r="AK46" s="39"/>
      <c r="AL46" s="39"/>
      <c r="AM46" s="39"/>
      <c r="AN46" s="49"/>
      <c r="AO46" s="42" t="s">
        <v>176</v>
      </c>
      <c r="AP46" s="43" t="s">
        <v>177</v>
      </c>
      <c r="AQ46" s="42"/>
      <c r="AR46" s="43"/>
      <c r="AS46" s="40" t="s">
        <v>178</v>
      </c>
      <c r="AT46" s="42">
        <v>1</v>
      </c>
      <c r="AU46" s="162">
        <f t="shared" si="0"/>
        <v>0</v>
      </c>
      <c r="AV46" s="162">
        <f t="shared" si="1"/>
        <v>0</v>
      </c>
      <c r="AW46" s="162">
        <f t="shared" si="2"/>
        <v>0</v>
      </c>
      <c r="AX46" s="162">
        <f t="shared" si="3"/>
        <v>0</v>
      </c>
      <c r="AY46" s="162">
        <f t="shared" si="4"/>
        <v>0</v>
      </c>
    </row>
    <row r="47" spans="1:51">
      <c r="A47" s="44" t="s">
        <v>179</v>
      </c>
      <c r="B47" s="45" t="s">
        <v>3911</v>
      </c>
      <c r="C47" s="23" t="s">
        <v>180</v>
      </c>
      <c r="D47" s="120" t="s">
        <v>4162</v>
      </c>
      <c r="E47" s="24">
        <v>1</v>
      </c>
      <c r="F47" s="25" t="s">
        <v>39</v>
      </c>
      <c r="G47" s="26"/>
      <c r="H47" s="27"/>
      <c r="I47" s="27"/>
      <c r="J47" s="29">
        <v>1</v>
      </c>
      <c r="K47" s="30">
        <v>1558</v>
      </c>
      <c r="L47" s="30">
        <v>1564</v>
      </c>
      <c r="M47" s="27">
        <v>0</v>
      </c>
      <c r="N47" s="27">
        <v>0</v>
      </c>
      <c r="O47" s="28" t="s">
        <v>181</v>
      </c>
      <c r="P47" s="31">
        <v>1596</v>
      </c>
      <c r="Q47" s="35" t="s">
        <v>103</v>
      </c>
      <c r="R47" s="104">
        <v>51.0167</v>
      </c>
      <c r="S47" s="124">
        <v>4.4667000000000003</v>
      </c>
      <c r="T47" s="32">
        <v>1</v>
      </c>
      <c r="U47" s="33">
        <v>1</v>
      </c>
      <c r="V47" s="127">
        <v>0</v>
      </c>
      <c r="W47" s="34">
        <v>1572</v>
      </c>
      <c r="X47" s="35"/>
      <c r="Y47" s="35" t="s">
        <v>51</v>
      </c>
      <c r="Z47" s="34"/>
      <c r="AA47" s="35"/>
      <c r="AB47" s="36"/>
      <c r="AC47" s="34"/>
      <c r="AD47" s="35"/>
      <c r="AE47" s="36"/>
      <c r="AF47" s="34"/>
      <c r="AG47" s="35"/>
      <c r="AH47" s="36"/>
      <c r="AI47" s="37"/>
      <c r="AJ47" s="38"/>
      <c r="AK47" s="39"/>
      <c r="AL47" s="39"/>
      <c r="AM47" s="39"/>
      <c r="AN47" s="49"/>
      <c r="AO47" s="40"/>
      <c r="AP47" s="41"/>
      <c r="AQ47" s="42"/>
      <c r="AR47" s="43"/>
      <c r="AS47" s="40" t="s">
        <v>40</v>
      </c>
      <c r="AT47" s="42">
        <v>1</v>
      </c>
      <c r="AU47" s="162">
        <f t="shared" si="0"/>
        <v>1</v>
      </c>
      <c r="AV47" s="162">
        <f t="shared" si="1"/>
        <v>0</v>
      </c>
      <c r="AW47" s="162">
        <f t="shared" si="2"/>
        <v>0</v>
      </c>
      <c r="AX47" s="162">
        <f t="shared" si="3"/>
        <v>0</v>
      </c>
      <c r="AY47" s="162">
        <f t="shared" si="4"/>
        <v>0</v>
      </c>
    </row>
    <row r="48" spans="1:51">
      <c r="A48" s="44" t="s">
        <v>182</v>
      </c>
      <c r="B48" s="45" t="s">
        <v>3912</v>
      </c>
      <c r="C48" s="23" t="s">
        <v>183</v>
      </c>
      <c r="D48" s="120" t="s">
        <v>4162</v>
      </c>
      <c r="E48" s="24">
        <v>1</v>
      </c>
      <c r="F48" s="25" t="s">
        <v>43</v>
      </c>
      <c r="G48" s="26"/>
      <c r="H48" s="27"/>
      <c r="I48" s="27"/>
      <c r="J48" s="29">
        <v>1</v>
      </c>
      <c r="K48" s="30">
        <v>1613</v>
      </c>
      <c r="L48" s="30">
        <v>1619</v>
      </c>
      <c r="M48" s="27">
        <v>1</v>
      </c>
      <c r="N48" s="27">
        <v>0</v>
      </c>
      <c r="O48" s="28"/>
      <c r="P48" s="31"/>
      <c r="Q48" s="35" t="s">
        <v>103</v>
      </c>
      <c r="R48" s="104">
        <v>51.0167</v>
      </c>
      <c r="S48" s="124">
        <v>4.4667000000000003</v>
      </c>
      <c r="T48" s="32">
        <v>0</v>
      </c>
      <c r="U48" s="33">
        <v>0</v>
      </c>
      <c r="V48" s="127">
        <v>0</v>
      </c>
      <c r="W48" s="34"/>
      <c r="X48" s="35"/>
      <c r="Y48" s="35"/>
      <c r="Z48" s="34"/>
      <c r="AA48" s="35"/>
      <c r="AB48" s="36"/>
      <c r="AC48" s="34"/>
      <c r="AD48" s="35"/>
      <c r="AE48" s="36"/>
      <c r="AF48" s="34"/>
      <c r="AG48" s="35"/>
      <c r="AH48" s="36"/>
      <c r="AI48" s="37"/>
      <c r="AJ48" s="38"/>
      <c r="AK48" s="39"/>
      <c r="AL48" s="39"/>
      <c r="AM48" s="39"/>
      <c r="AN48" s="49"/>
      <c r="AO48" s="40"/>
      <c r="AP48" s="41"/>
      <c r="AQ48" s="42"/>
      <c r="AR48" s="43"/>
      <c r="AS48" s="40" t="s">
        <v>40</v>
      </c>
      <c r="AT48" s="42">
        <v>1</v>
      </c>
      <c r="AU48" s="162">
        <f t="shared" si="0"/>
        <v>0</v>
      </c>
      <c r="AV48" s="162">
        <f t="shared" si="1"/>
        <v>0</v>
      </c>
      <c r="AW48" s="162">
        <f t="shared" si="2"/>
        <v>1</v>
      </c>
      <c r="AX48" s="162">
        <f t="shared" si="3"/>
        <v>0</v>
      </c>
      <c r="AY48" s="162">
        <f t="shared" si="4"/>
        <v>0</v>
      </c>
    </row>
    <row r="49" spans="1:51">
      <c r="A49" s="44" t="s">
        <v>184</v>
      </c>
      <c r="B49" s="45" t="s">
        <v>3913</v>
      </c>
      <c r="C49" s="23" t="s">
        <v>185</v>
      </c>
      <c r="D49" s="120" t="s">
        <v>4162</v>
      </c>
      <c r="E49" s="24"/>
      <c r="F49" s="25" t="s">
        <v>43</v>
      </c>
      <c r="G49" s="26"/>
      <c r="H49" s="27"/>
      <c r="I49" s="27"/>
      <c r="J49" s="29">
        <v>0</v>
      </c>
      <c r="K49" s="28"/>
      <c r="L49" s="27">
        <v>1577</v>
      </c>
      <c r="M49" s="27">
        <v>0</v>
      </c>
      <c r="N49" s="27">
        <v>0</v>
      </c>
      <c r="O49" s="27">
        <v>1536</v>
      </c>
      <c r="P49" s="31"/>
      <c r="Q49" s="35" t="s">
        <v>103</v>
      </c>
      <c r="R49" s="104">
        <v>51.0167</v>
      </c>
      <c r="S49" s="124">
        <v>4.4667000000000003</v>
      </c>
      <c r="T49" s="32">
        <v>1</v>
      </c>
      <c r="U49" s="33">
        <v>1</v>
      </c>
      <c r="V49" s="127">
        <v>0</v>
      </c>
      <c r="W49" s="34">
        <v>1577</v>
      </c>
      <c r="X49" s="35"/>
      <c r="Y49" s="35" t="s">
        <v>63</v>
      </c>
      <c r="Z49" s="34"/>
      <c r="AA49" s="35"/>
      <c r="AB49" s="36"/>
      <c r="AC49" s="34"/>
      <c r="AD49" s="35"/>
      <c r="AE49" s="36"/>
      <c r="AF49" s="34"/>
      <c r="AG49" s="35"/>
      <c r="AH49" s="36"/>
      <c r="AI49" s="37"/>
      <c r="AJ49" s="38"/>
      <c r="AK49" s="39"/>
      <c r="AL49" s="39"/>
      <c r="AM49" s="39"/>
      <c r="AN49" s="49"/>
      <c r="AO49" s="42" t="s">
        <v>186</v>
      </c>
      <c r="AP49" s="43" t="s">
        <v>177</v>
      </c>
      <c r="AQ49" s="42"/>
      <c r="AR49" s="43"/>
      <c r="AS49" s="40" t="s">
        <v>55</v>
      </c>
      <c r="AT49" s="42">
        <v>1</v>
      </c>
      <c r="AU49" s="162">
        <f t="shared" si="0"/>
        <v>1</v>
      </c>
      <c r="AV49" s="162">
        <f t="shared" si="1"/>
        <v>1</v>
      </c>
      <c r="AW49" s="162">
        <f t="shared" si="2"/>
        <v>0</v>
      </c>
      <c r="AX49" s="162">
        <f t="shared" si="3"/>
        <v>0</v>
      </c>
      <c r="AY49" s="162">
        <f t="shared" si="4"/>
        <v>0</v>
      </c>
    </row>
    <row r="50" spans="1:51">
      <c r="A50" s="44" t="s">
        <v>177</v>
      </c>
      <c r="B50" s="45" t="s">
        <v>3913</v>
      </c>
      <c r="C50" s="23" t="s">
        <v>187</v>
      </c>
      <c r="D50" s="120" t="s">
        <v>4162</v>
      </c>
      <c r="E50" s="24">
        <v>4</v>
      </c>
      <c r="F50" s="25" t="s">
        <v>43</v>
      </c>
      <c r="G50" s="25"/>
      <c r="H50" s="27">
        <v>1</v>
      </c>
      <c r="I50" s="27"/>
      <c r="J50" s="29">
        <v>1</v>
      </c>
      <c r="K50" s="28">
        <v>1568</v>
      </c>
      <c r="L50" s="27">
        <v>1572</v>
      </c>
      <c r="M50" s="27">
        <v>0</v>
      </c>
      <c r="N50" s="27">
        <v>0</v>
      </c>
      <c r="O50" s="28" t="s">
        <v>188</v>
      </c>
      <c r="P50" s="31" t="s">
        <v>189</v>
      </c>
      <c r="Q50" s="35" t="s">
        <v>103</v>
      </c>
      <c r="R50" s="104">
        <v>51.0167</v>
      </c>
      <c r="S50" s="124">
        <v>4.4667000000000003</v>
      </c>
      <c r="T50" s="32">
        <v>1</v>
      </c>
      <c r="U50" s="33">
        <v>1</v>
      </c>
      <c r="V50" s="127">
        <v>0</v>
      </c>
      <c r="W50" s="34">
        <v>1572</v>
      </c>
      <c r="X50" s="35">
        <v>1584</v>
      </c>
      <c r="Y50" s="35" t="s">
        <v>63</v>
      </c>
      <c r="Z50" s="34">
        <v>1584</v>
      </c>
      <c r="AA50" s="35">
        <v>1586</v>
      </c>
      <c r="AB50" s="36" t="s">
        <v>190</v>
      </c>
      <c r="AC50" s="34">
        <v>1586</v>
      </c>
      <c r="AD50" s="35">
        <v>1586</v>
      </c>
      <c r="AE50" s="36" t="s">
        <v>191</v>
      </c>
      <c r="AF50" s="34">
        <v>1586</v>
      </c>
      <c r="AG50" s="35">
        <v>1593</v>
      </c>
      <c r="AH50" s="36" t="s">
        <v>51</v>
      </c>
      <c r="AI50" s="37"/>
      <c r="AJ50" s="38"/>
      <c r="AK50" s="39"/>
      <c r="AL50" s="39"/>
      <c r="AM50" s="39"/>
      <c r="AN50" s="49"/>
      <c r="AO50" s="42" t="s">
        <v>186</v>
      </c>
      <c r="AP50" s="43" t="s">
        <v>192</v>
      </c>
      <c r="AQ50" s="42"/>
      <c r="AR50" s="43"/>
      <c r="AS50" s="40" t="s">
        <v>193</v>
      </c>
      <c r="AT50" s="42">
        <v>1</v>
      </c>
      <c r="AU50" s="162">
        <f t="shared" si="0"/>
        <v>1</v>
      </c>
      <c r="AV50" s="162">
        <f t="shared" si="1"/>
        <v>1</v>
      </c>
      <c r="AW50" s="162">
        <f t="shared" si="2"/>
        <v>0</v>
      </c>
      <c r="AX50" s="162">
        <f t="shared" si="3"/>
        <v>0</v>
      </c>
      <c r="AY50" s="162">
        <f t="shared" si="4"/>
        <v>0</v>
      </c>
    </row>
    <row r="51" spans="1:51">
      <c r="A51" s="44" t="s">
        <v>192</v>
      </c>
      <c r="B51" s="45" t="s">
        <v>3913</v>
      </c>
      <c r="C51" s="23" t="s">
        <v>194</v>
      </c>
      <c r="D51" s="120" t="s">
        <v>4162</v>
      </c>
      <c r="E51" s="24">
        <v>2</v>
      </c>
      <c r="F51" s="25" t="s">
        <v>43</v>
      </c>
      <c r="G51" s="26"/>
      <c r="H51" s="27"/>
      <c r="I51" s="27"/>
      <c r="J51" s="29">
        <v>1</v>
      </c>
      <c r="K51" s="28">
        <v>1555</v>
      </c>
      <c r="L51" s="27">
        <v>1579</v>
      </c>
      <c r="M51" s="27">
        <v>0</v>
      </c>
      <c r="N51" s="27">
        <v>0</v>
      </c>
      <c r="O51" s="28" t="s">
        <v>143</v>
      </c>
      <c r="P51" s="31" t="s">
        <v>136</v>
      </c>
      <c r="Q51" s="35" t="s">
        <v>103</v>
      </c>
      <c r="R51" s="104">
        <v>51.0167</v>
      </c>
      <c r="S51" s="124">
        <v>4.4667000000000003</v>
      </c>
      <c r="T51" s="32">
        <v>1</v>
      </c>
      <c r="U51" s="33">
        <v>1</v>
      </c>
      <c r="V51" s="127">
        <v>0</v>
      </c>
      <c r="W51" s="34">
        <v>1579</v>
      </c>
      <c r="X51" s="35"/>
      <c r="Y51" s="35" t="s">
        <v>191</v>
      </c>
      <c r="Z51" s="34">
        <v>1589</v>
      </c>
      <c r="AA51" s="35"/>
      <c r="AB51" s="36" t="s">
        <v>51</v>
      </c>
      <c r="AC51" s="34"/>
      <c r="AD51" s="35"/>
      <c r="AE51" s="36"/>
      <c r="AF51" s="34"/>
      <c r="AG51" s="35"/>
      <c r="AH51" s="36"/>
      <c r="AI51" s="37"/>
      <c r="AJ51" s="38"/>
      <c r="AK51" s="39"/>
      <c r="AL51" s="39"/>
      <c r="AM51" s="39"/>
      <c r="AN51" s="49"/>
      <c r="AO51" s="42" t="s">
        <v>186</v>
      </c>
      <c r="AP51" s="43" t="s">
        <v>177</v>
      </c>
      <c r="AQ51" s="42"/>
      <c r="AR51" s="43"/>
      <c r="AS51" s="40" t="s">
        <v>193</v>
      </c>
      <c r="AT51" s="42">
        <v>1</v>
      </c>
      <c r="AU51" s="162">
        <f t="shared" si="0"/>
        <v>1</v>
      </c>
      <c r="AV51" s="162">
        <f t="shared" si="1"/>
        <v>1</v>
      </c>
      <c r="AW51" s="162">
        <f t="shared" si="2"/>
        <v>0</v>
      </c>
      <c r="AX51" s="162">
        <f t="shared" si="3"/>
        <v>0</v>
      </c>
      <c r="AY51" s="162">
        <f t="shared" si="4"/>
        <v>0</v>
      </c>
    </row>
    <row r="52" spans="1:51">
      <c r="A52" s="44" t="s">
        <v>195</v>
      </c>
      <c r="B52" s="45" t="s">
        <v>3913</v>
      </c>
      <c r="C52" s="23" t="s">
        <v>196</v>
      </c>
      <c r="D52" s="120" t="s">
        <v>4162</v>
      </c>
      <c r="E52" s="24"/>
      <c r="F52" s="25" t="s">
        <v>43</v>
      </c>
      <c r="G52" s="26"/>
      <c r="H52" s="27"/>
      <c r="I52" s="27"/>
      <c r="J52" s="29">
        <v>0</v>
      </c>
      <c r="K52" s="28"/>
      <c r="L52" s="27">
        <v>1579</v>
      </c>
      <c r="M52" s="27">
        <v>0</v>
      </c>
      <c r="N52" s="27">
        <v>0</v>
      </c>
      <c r="O52" s="28" t="s">
        <v>197</v>
      </c>
      <c r="P52" s="31" t="s">
        <v>198</v>
      </c>
      <c r="Q52" s="35" t="s">
        <v>103</v>
      </c>
      <c r="R52" s="104">
        <v>51.0167</v>
      </c>
      <c r="S52" s="124">
        <v>4.4667000000000003</v>
      </c>
      <c r="T52" s="32">
        <v>1</v>
      </c>
      <c r="U52" s="33">
        <v>1</v>
      </c>
      <c r="V52" s="127">
        <v>0</v>
      </c>
      <c r="W52" s="63">
        <v>1579</v>
      </c>
      <c r="X52" s="62"/>
      <c r="Y52" s="62" t="s">
        <v>191</v>
      </c>
      <c r="Z52" s="63">
        <v>1589</v>
      </c>
      <c r="AA52" s="62"/>
      <c r="AB52" s="64" t="s">
        <v>51</v>
      </c>
      <c r="AC52" s="63"/>
      <c r="AD52" s="62"/>
      <c r="AE52" s="64"/>
      <c r="AF52" s="63"/>
      <c r="AG52" s="62"/>
      <c r="AH52" s="64"/>
      <c r="AI52" s="65"/>
      <c r="AJ52" s="38"/>
      <c r="AK52" s="66"/>
      <c r="AL52" s="39"/>
      <c r="AM52" s="39"/>
      <c r="AN52" s="49"/>
      <c r="AO52" s="42" t="s">
        <v>88</v>
      </c>
      <c r="AP52" s="43" t="s">
        <v>192</v>
      </c>
      <c r="AQ52" s="42"/>
      <c r="AR52" s="43"/>
      <c r="AS52" s="40" t="s">
        <v>199</v>
      </c>
      <c r="AT52" s="42">
        <v>1</v>
      </c>
      <c r="AU52" s="162">
        <f t="shared" si="0"/>
        <v>1</v>
      </c>
      <c r="AV52" s="162">
        <f t="shared" si="1"/>
        <v>1</v>
      </c>
      <c r="AW52" s="162">
        <f t="shared" si="2"/>
        <v>0</v>
      </c>
      <c r="AX52" s="162">
        <f t="shared" si="3"/>
        <v>0</v>
      </c>
      <c r="AY52" s="162">
        <f t="shared" si="4"/>
        <v>0</v>
      </c>
    </row>
    <row r="53" spans="1:51">
      <c r="A53" s="44" t="s">
        <v>200</v>
      </c>
      <c r="B53" s="45" t="s">
        <v>3913</v>
      </c>
      <c r="C53" s="23" t="s">
        <v>201</v>
      </c>
      <c r="D53" s="120" t="s">
        <v>4162</v>
      </c>
      <c r="E53" s="24"/>
      <c r="F53" s="25" t="s">
        <v>43</v>
      </c>
      <c r="G53" s="26"/>
      <c r="H53" s="27"/>
      <c r="I53" s="27"/>
      <c r="J53" s="29">
        <v>0</v>
      </c>
      <c r="K53" s="28"/>
      <c r="L53" s="27">
        <v>1579</v>
      </c>
      <c r="M53" s="27">
        <v>0</v>
      </c>
      <c r="N53" s="27">
        <v>0</v>
      </c>
      <c r="O53" s="28" t="s">
        <v>202</v>
      </c>
      <c r="P53" s="31" t="s">
        <v>203</v>
      </c>
      <c r="Q53" s="35" t="s">
        <v>103</v>
      </c>
      <c r="R53" s="104">
        <v>51.0167</v>
      </c>
      <c r="S53" s="124">
        <v>4.4667000000000003</v>
      </c>
      <c r="T53" s="32">
        <v>1</v>
      </c>
      <c r="U53" s="33">
        <v>1</v>
      </c>
      <c r="V53" s="127">
        <v>0</v>
      </c>
      <c r="W53" s="63">
        <v>1579</v>
      </c>
      <c r="X53" s="62"/>
      <c r="Y53" s="62" t="s">
        <v>191</v>
      </c>
      <c r="Z53" s="63">
        <v>1589</v>
      </c>
      <c r="AA53" s="62"/>
      <c r="AB53" s="64" t="s">
        <v>51</v>
      </c>
      <c r="AC53" s="63"/>
      <c r="AD53" s="62"/>
      <c r="AE53" s="64"/>
      <c r="AF53" s="63"/>
      <c r="AG53" s="62"/>
      <c r="AH53" s="64"/>
      <c r="AI53" s="65"/>
      <c r="AJ53" s="38"/>
      <c r="AK53" s="66"/>
      <c r="AL53" s="39"/>
      <c r="AM53" s="39"/>
      <c r="AN53" s="49"/>
      <c r="AO53" s="42" t="s">
        <v>88</v>
      </c>
      <c r="AP53" s="43" t="s">
        <v>192</v>
      </c>
      <c r="AQ53" s="42"/>
      <c r="AR53" s="43"/>
      <c r="AS53" s="40" t="s">
        <v>199</v>
      </c>
      <c r="AT53" s="42">
        <v>1</v>
      </c>
      <c r="AU53" s="162">
        <f t="shared" si="0"/>
        <v>1</v>
      </c>
      <c r="AV53" s="162">
        <f t="shared" si="1"/>
        <v>1</v>
      </c>
      <c r="AW53" s="162">
        <f t="shared" si="2"/>
        <v>0</v>
      </c>
      <c r="AX53" s="162">
        <f t="shared" si="3"/>
        <v>0</v>
      </c>
      <c r="AY53" s="162">
        <f t="shared" si="4"/>
        <v>0</v>
      </c>
    </row>
    <row r="54" spans="1:51">
      <c r="A54" s="44" t="s">
        <v>204</v>
      </c>
      <c r="B54" s="45" t="s">
        <v>3391</v>
      </c>
      <c r="C54" s="23" t="s">
        <v>205</v>
      </c>
      <c r="D54" s="120" t="s">
        <v>4162</v>
      </c>
      <c r="E54" s="24">
        <v>4</v>
      </c>
      <c r="F54" s="25" t="s">
        <v>43</v>
      </c>
      <c r="G54" s="26"/>
      <c r="H54" s="27"/>
      <c r="I54" s="27"/>
      <c r="J54" s="29">
        <v>1</v>
      </c>
      <c r="K54" s="30">
        <v>1648</v>
      </c>
      <c r="L54" s="28">
        <v>1695</v>
      </c>
      <c r="M54" s="27">
        <v>0</v>
      </c>
      <c r="N54" s="27">
        <v>0</v>
      </c>
      <c r="O54" s="28" t="s">
        <v>143</v>
      </c>
      <c r="P54" s="31" t="s">
        <v>206</v>
      </c>
      <c r="Q54" s="35" t="s">
        <v>103</v>
      </c>
      <c r="R54" s="104">
        <v>51.0167</v>
      </c>
      <c r="S54" s="124">
        <v>4.4667000000000003</v>
      </c>
      <c r="T54" s="32">
        <v>0</v>
      </c>
      <c r="U54" s="33">
        <v>0</v>
      </c>
      <c r="V54" s="127">
        <v>0</v>
      </c>
      <c r="W54" s="34"/>
      <c r="X54" s="35"/>
      <c r="Y54" s="35"/>
      <c r="Z54" s="34"/>
      <c r="AA54" s="35"/>
      <c r="AB54" s="36"/>
      <c r="AC54" s="34"/>
      <c r="AD54" s="35"/>
      <c r="AE54" s="36"/>
      <c r="AF54" s="34"/>
      <c r="AG54" s="35"/>
      <c r="AH54" s="36"/>
      <c r="AI54" s="37"/>
      <c r="AJ54" s="38"/>
      <c r="AK54" s="39"/>
      <c r="AL54" s="39"/>
      <c r="AM54" s="39"/>
      <c r="AN54" s="49"/>
      <c r="AO54" s="40"/>
      <c r="AP54" s="41"/>
      <c r="AQ54" s="42"/>
      <c r="AR54" s="43"/>
      <c r="AS54" s="40" t="s">
        <v>40</v>
      </c>
      <c r="AT54" s="42">
        <v>1</v>
      </c>
      <c r="AU54" s="162">
        <f t="shared" si="0"/>
        <v>0</v>
      </c>
      <c r="AV54" s="162">
        <f t="shared" si="1"/>
        <v>0</v>
      </c>
      <c r="AW54" s="162">
        <f t="shared" si="2"/>
        <v>0</v>
      </c>
      <c r="AX54" s="162">
        <f t="shared" si="3"/>
        <v>1</v>
      </c>
      <c r="AY54" s="162">
        <f t="shared" si="4"/>
        <v>1</v>
      </c>
    </row>
    <row r="55" spans="1:51">
      <c r="A55" s="44" t="s">
        <v>207</v>
      </c>
      <c r="B55" s="45" t="s">
        <v>3914</v>
      </c>
      <c r="C55" s="23" t="s">
        <v>208</v>
      </c>
      <c r="D55" s="120" t="s">
        <v>4162</v>
      </c>
      <c r="E55" s="24">
        <v>1</v>
      </c>
      <c r="F55" s="25" t="s">
        <v>39</v>
      </c>
      <c r="G55" s="26"/>
      <c r="H55" s="27"/>
      <c r="I55" s="27"/>
      <c r="J55" s="29">
        <v>1</v>
      </c>
      <c r="K55" s="30">
        <v>1556</v>
      </c>
      <c r="L55" s="30">
        <v>1562</v>
      </c>
      <c r="M55" s="27">
        <v>0</v>
      </c>
      <c r="N55" s="27">
        <v>0</v>
      </c>
      <c r="O55" s="28"/>
      <c r="P55" s="31"/>
      <c r="Q55" s="35" t="s">
        <v>103</v>
      </c>
      <c r="R55" s="104">
        <v>51.0167</v>
      </c>
      <c r="S55" s="124">
        <v>4.4667000000000003</v>
      </c>
      <c r="T55" s="32">
        <v>0</v>
      </c>
      <c r="U55" s="33">
        <v>0</v>
      </c>
      <c r="V55" s="127">
        <v>0</v>
      </c>
      <c r="W55" s="34"/>
      <c r="X55" s="35"/>
      <c r="Y55" s="35"/>
      <c r="Z55" s="34"/>
      <c r="AA55" s="35"/>
      <c r="AB55" s="36"/>
      <c r="AC55" s="34"/>
      <c r="AD55" s="35"/>
      <c r="AE55" s="36"/>
      <c r="AF55" s="34"/>
      <c r="AG55" s="35"/>
      <c r="AH55" s="36"/>
      <c r="AI55" s="37"/>
      <c r="AJ55" s="38"/>
      <c r="AK55" s="39"/>
      <c r="AL55" s="39"/>
      <c r="AM55" s="39"/>
      <c r="AN55" s="49"/>
      <c r="AO55" s="40"/>
      <c r="AP55" s="41"/>
      <c r="AQ55" s="42"/>
      <c r="AR55" s="43"/>
      <c r="AS55" s="40" t="s">
        <v>40</v>
      </c>
      <c r="AT55" s="42">
        <v>1</v>
      </c>
      <c r="AU55" s="162">
        <f t="shared" si="0"/>
        <v>1</v>
      </c>
      <c r="AV55" s="162">
        <f t="shared" si="1"/>
        <v>0</v>
      </c>
      <c r="AW55" s="162">
        <f t="shared" si="2"/>
        <v>0</v>
      </c>
      <c r="AX55" s="162">
        <f t="shared" si="3"/>
        <v>0</v>
      </c>
      <c r="AY55" s="162">
        <f t="shared" si="4"/>
        <v>0</v>
      </c>
    </row>
    <row r="56" spans="1:51">
      <c r="A56" s="44" t="s">
        <v>209</v>
      </c>
      <c r="B56" s="45" t="s">
        <v>3915</v>
      </c>
      <c r="C56" s="23" t="s">
        <v>210</v>
      </c>
      <c r="D56" s="120" t="s">
        <v>4162</v>
      </c>
      <c r="E56" s="24">
        <v>1</v>
      </c>
      <c r="F56" s="50" t="s">
        <v>74</v>
      </c>
      <c r="G56" s="26"/>
      <c r="H56" s="27"/>
      <c r="I56" s="27"/>
      <c r="J56" s="29">
        <v>1</v>
      </c>
      <c r="K56" s="30">
        <v>1680</v>
      </c>
      <c r="L56" s="30">
        <v>1686</v>
      </c>
      <c r="M56" s="27">
        <v>0</v>
      </c>
      <c r="N56" s="27">
        <v>0</v>
      </c>
      <c r="O56" s="28"/>
      <c r="P56" s="31"/>
      <c r="Q56" s="35" t="s">
        <v>103</v>
      </c>
      <c r="R56" s="104">
        <v>51.0167</v>
      </c>
      <c r="S56" s="124">
        <v>4.4667000000000003</v>
      </c>
      <c r="T56" s="32">
        <v>0</v>
      </c>
      <c r="U56" s="33">
        <v>0</v>
      </c>
      <c r="V56" s="127">
        <v>0</v>
      </c>
      <c r="W56" s="34"/>
      <c r="X56" s="35"/>
      <c r="Y56" s="35"/>
      <c r="Z56" s="34"/>
      <c r="AA56" s="35"/>
      <c r="AB56" s="36"/>
      <c r="AC56" s="34"/>
      <c r="AD56" s="35"/>
      <c r="AE56" s="36"/>
      <c r="AF56" s="34"/>
      <c r="AG56" s="35"/>
      <c r="AH56" s="36"/>
      <c r="AI56" s="37"/>
      <c r="AJ56" s="38"/>
      <c r="AK56" s="39"/>
      <c r="AL56" s="39"/>
      <c r="AM56" s="39"/>
      <c r="AN56" s="49"/>
      <c r="AO56" s="40"/>
      <c r="AP56" s="41"/>
      <c r="AQ56" s="42"/>
      <c r="AR56" s="43"/>
      <c r="AS56" s="40" t="s">
        <v>40</v>
      </c>
      <c r="AT56" s="42">
        <v>1</v>
      </c>
      <c r="AU56" s="162">
        <f t="shared" si="0"/>
        <v>0</v>
      </c>
      <c r="AV56" s="162">
        <f t="shared" si="1"/>
        <v>0</v>
      </c>
      <c r="AW56" s="162">
        <f t="shared" si="2"/>
        <v>0</v>
      </c>
      <c r="AX56" s="162">
        <f t="shared" si="3"/>
        <v>0</v>
      </c>
      <c r="AY56" s="162">
        <f t="shared" si="4"/>
        <v>1</v>
      </c>
    </row>
    <row r="57" spans="1:51">
      <c r="A57" s="44" t="s">
        <v>211</v>
      </c>
      <c r="B57" s="45" t="s">
        <v>3916</v>
      </c>
      <c r="C57" s="23" t="s">
        <v>212</v>
      </c>
      <c r="D57" s="120" t="s">
        <v>4162</v>
      </c>
      <c r="E57" s="24">
        <v>2</v>
      </c>
      <c r="F57" s="25" t="s">
        <v>43</v>
      </c>
      <c r="G57" s="26"/>
      <c r="H57" s="27"/>
      <c r="I57" s="27"/>
      <c r="J57" s="29">
        <v>1</v>
      </c>
      <c r="K57" s="30">
        <v>1611</v>
      </c>
      <c r="L57" s="30">
        <v>1623</v>
      </c>
      <c r="M57" s="27">
        <v>1</v>
      </c>
      <c r="N57" s="27">
        <v>0</v>
      </c>
      <c r="O57" s="28"/>
      <c r="P57" s="31"/>
      <c r="Q57" s="35" t="s">
        <v>103</v>
      </c>
      <c r="R57" s="104">
        <v>51.0167</v>
      </c>
      <c r="S57" s="124">
        <v>4.4667000000000003</v>
      </c>
      <c r="T57" s="32">
        <v>0</v>
      </c>
      <c r="U57" s="33">
        <v>0</v>
      </c>
      <c r="V57" s="127">
        <v>0</v>
      </c>
      <c r="W57" s="34"/>
      <c r="X57" s="35"/>
      <c r="Y57" s="35"/>
      <c r="Z57" s="34"/>
      <c r="AA57" s="35"/>
      <c r="AB57" s="36"/>
      <c r="AC57" s="34"/>
      <c r="AD57" s="35"/>
      <c r="AE57" s="36"/>
      <c r="AF57" s="34"/>
      <c r="AG57" s="35"/>
      <c r="AH57" s="36"/>
      <c r="AI57" s="37"/>
      <c r="AJ57" s="38"/>
      <c r="AK57" s="39"/>
      <c r="AL57" s="39"/>
      <c r="AM57" s="39"/>
      <c r="AN57" s="49"/>
      <c r="AO57" s="40"/>
      <c r="AP57" s="41"/>
      <c r="AQ57" s="42"/>
      <c r="AR57" s="43"/>
      <c r="AS57" s="40" t="s">
        <v>40</v>
      </c>
      <c r="AT57" s="42">
        <v>1</v>
      </c>
      <c r="AU57" s="162">
        <f t="shared" si="0"/>
        <v>0</v>
      </c>
      <c r="AV57" s="162">
        <f t="shared" si="1"/>
        <v>0</v>
      </c>
      <c r="AW57" s="162">
        <f t="shared" si="2"/>
        <v>1</v>
      </c>
      <c r="AX57" s="162">
        <f t="shared" si="3"/>
        <v>1</v>
      </c>
      <c r="AY57" s="162">
        <f t="shared" si="4"/>
        <v>0</v>
      </c>
    </row>
    <row r="58" spans="1:51">
      <c r="A58" s="44" t="s">
        <v>213</v>
      </c>
      <c r="B58" s="45" t="s">
        <v>3917</v>
      </c>
      <c r="C58" s="23" t="s">
        <v>214</v>
      </c>
      <c r="D58" s="120" t="s">
        <v>4162</v>
      </c>
      <c r="E58" s="24">
        <v>1</v>
      </c>
      <c r="F58" s="25" t="s">
        <v>39</v>
      </c>
      <c r="G58" s="26"/>
      <c r="H58" s="27"/>
      <c r="I58" s="27"/>
      <c r="J58" s="29">
        <v>1</v>
      </c>
      <c r="K58" s="30">
        <v>1553</v>
      </c>
      <c r="L58" s="30">
        <v>1559</v>
      </c>
      <c r="M58" s="27">
        <v>0</v>
      </c>
      <c r="N58" s="27">
        <v>0</v>
      </c>
      <c r="O58" s="28"/>
      <c r="P58" s="31"/>
      <c r="Q58" s="35" t="s">
        <v>103</v>
      </c>
      <c r="R58" s="104">
        <v>51.0167</v>
      </c>
      <c r="S58" s="124">
        <v>4.4667000000000003</v>
      </c>
      <c r="T58" s="32">
        <v>0</v>
      </c>
      <c r="U58" s="33">
        <v>0</v>
      </c>
      <c r="V58" s="127">
        <v>0</v>
      </c>
      <c r="W58" s="34"/>
      <c r="X58" s="35"/>
      <c r="Y58" s="35"/>
      <c r="Z58" s="34"/>
      <c r="AA58" s="35"/>
      <c r="AB58" s="36"/>
      <c r="AC58" s="34"/>
      <c r="AD58" s="35"/>
      <c r="AE58" s="36"/>
      <c r="AF58" s="34"/>
      <c r="AG58" s="35"/>
      <c r="AH58" s="36"/>
      <c r="AI58" s="37"/>
      <c r="AJ58" s="38"/>
      <c r="AK58" s="39"/>
      <c r="AL58" s="39"/>
      <c r="AM58" s="39"/>
      <c r="AN58" s="49"/>
      <c r="AO58" s="40"/>
      <c r="AP58" s="41"/>
      <c r="AQ58" s="42"/>
      <c r="AR58" s="43"/>
      <c r="AS58" s="40" t="s">
        <v>40</v>
      </c>
      <c r="AT58" s="42">
        <v>1</v>
      </c>
      <c r="AU58" s="162">
        <f t="shared" si="0"/>
        <v>1</v>
      </c>
      <c r="AV58" s="162">
        <f t="shared" si="1"/>
        <v>0</v>
      </c>
      <c r="AW58" s="162">
        <f t="shared" si="2"/>
        <v>0</v>
      </c>
      <c r="AX58" s="162">
        <f t="shared" si="3"/>
        <v>0</v>
      </c>
      <c r="AY58" s="162">
        <f t="shared" si="4"/>
        <v>0</v>
      </c>
    </row>
    <row r="59" spans="1:51">
      <c r="A59" s="44" t="s">
        <v>215</v>
      </c>
      <c r="B59" s="45" t="s">
        <v>3918</v>
      </c>
      <c r="C59" s="23" t="s">
        <v>216</v>
      </c>
      <c r="D59" s="120" t="s">
        <v>4162</v>
      </c>
      <c r="E59" s="24"/>
      <c r="F59" s="25" t="s">
        <v>43</v>
      </c>
      <c r="G59" s="26"/>
      <c r="H59" s="27"/>
      <c r="I59" s="27"/>
      <c r="J59" s="29">
        <v>0</v>
      </c>
      <c r="K59" s="28">
        <v>1566</v>
      </c>
      <c r="L59" s="28">
        <v>1572</v>
      </c>
      <c r="M59" s="27">
        <v>0</v>
      </c>
      <c r="N59" s="27">
        <v>0</v>
      </c>
      <c r="O59" s="28" t="s">
        <v>143</v>
      </c>
      <c r="P59" s="31" t="s">
        <v>217</v>
      </c>
      <c r="Q59" s="35" t="s">
        <v>103</v>
      </c>
      <c r="R59" s="104">
        <v>51.0167</v>
      </c>
      <c r="S59" s="124">
        <v>4.4667000000000003</v>
      </c>
      <c r="T59" s="32">
        <v>1</v>
      </c>
      <c r="U59" s="33">
        <v>1</v>
      </c>
      <c r="V59" s="127">
        <v>0</v>
      </c>
      <c r="W59" s="34">
        <v>1572</v>
      </c>
      <c r="X59" s="35"/>
      <c r="Y59" s="35" t="s">
        <v>218</v>
      </c>
      <c r="Z59" s="34"/>
      <c r="AA59" s="35"/>
      <c r="AB59" s="36"/>
      <c r="AC59" s="34"/>
      <c r="AD59" s="35"/>
      <c r="AE59" s="36"/>
      <c r="AF59" s="34"/>
      <c r="AG59" s="35"/>
      <c r="AH59" s="36"/>
      <c r="AI59" s="37"/>
      <c r="AJ59" s="38"/>
      <c r="AK59" s="39"/>
      <c r="AL59" s="39"/>
      <c r="AM59" s="39"/>
      <c r="AN59" s="49"/>
      <c r="AO59" s="40"/>
      <c r="AP59" s="41"/>
      <c r="AQ59" s="42"/>
      <c r="AR59" s="43"/>
      <c r="AS59" s="40" t="s">
        <v>55</v>
      </c>
      <c r="AT59" s="42">
        <v>1</v>
      </c>
      <c r="AU59" s="162">
        <f t="shared" si="0"/>
        <v>1</v>
      </c>
      <c r="AV59" s="162">
        <f t="shared" si="1"/>
        <v>1</v>
      </c>
      <c r="AW59" s="162">
        <f t="shared" si="2"/>
        <v>0</v>
      </c>
      <c r="AX59" s="162">
        <f t="shared" si="3"/>
        <v>0</v>
      </c>
      <c r="AY59" s="162">
        <f t="shared" si="4"/>
        <v>0</v>
      </c>
    </row>
    <row r="60" spans="1:51">
      <c r="A60" s="44" t="s">
        <v>219</v>
      </c>
      <c r="B60" s="45" t="s">
        <v>3919</v>
      </c>
      <c r="C60" s="23" t="s">
        <v>220</v>
      </c>
      <c r="D60" s="120" t="s">
        <v>4162</v>
      </c>
      <c r="E60" s="24">
        <v>1</v>
      </c>
      <c r="F60" s="50" t="s">
        <v>74</v>
      </c>
      <c r="G60" s="26"/>
      <c r="H60" s="27"/>
      <c r="I60" s="27"/>
      <c r="J60" s="29">
        <v>1</v>
      </c>
      <c r="K60" s="30">
        <v>1580</v>
      </c>
      <c r="L60" s="30">
        <v>1586</v>
      </c>
      <c r="M60" s="27">
        <v>0</v>
      </c>
      <c r="N60" s="27">
        <v>0</v>
      </c>
      <c r="O60" s="28"/>
      <c r="P60" s="31"/>
      <c r="Q60" s="35" t="s">
        <v>103</v>
      </c>
      <c r="R60" s="104">
        <v>51.0167</v>
      </c>
      <c r="S60" s="124">
        <v>4.4667000000000003</v>
      </c>
      <c r="T60" s="32">
        <v>0</v>
      </c>
      <c r="U60" s="33">
        <v>0</v>
      </c>
      <c r="V60" s="127">
        <v>0</v>
      </c>
      <c r="W60" s="34"/>
      <c r="X60" s="35"/>
      <c r="Y60" s="35"/>
      <c r="Z60" s="34"/>
      <c r="AA60" s="35"/>
      <c r="AB60" s="36"/>
      <c r="AC60" s="34"/>
      <c r="AD60" s="35"/>
      <c r="AE60" s="36"/>
      <c r="AF60" s="34"/>
      <c r="AG60" s="35"/>
      <c r="AH60" s="36"/>
      <c r="AI60" s="37"/>
      <c r="AJ60" s="38"/>
      <c r="AK60" s="39"/>
      <c r="AL60" s="39"/>
      <c r="AM60" s="39"/>
      <c r="AN60" s="49"/>
      <c r="AO60" s="40"/>
      <c r="AP60" s="41"/>
      <c r="AQ60" s="42"/>
      <c r="AR60" s="43"/>
      <c r="AS60" s="40" t="s">
        <v>40</v>
      </c>
      <c r="AT60" s="42">
        <v>1</v>
      </c>
      <c r="AU60" s="162">
        <f t="shared" si="0"/>
        <v>0</v>
      </c>
      <c r="AV60" s="162">
        <f t="shared" si="1"/>
        <v>1</v>
      </c>
      <c r="AW60" s="162">
        <f t="shared" si="2"/>
        <v>0</v>
      </c>
      <c r="AX60" s="162">
        <f t="shared" si="3"/>
        <v>0</v>
      </c>
      <c r="AY60" s="162">
        <f t="shared" si="4"/>
        <v>0</v>
      </c>
    </row>
    <row r="61" spans="1:51">
      <c r="A61" s="44" t="s">
        <v>221</v>
      </c>
      <c r="B61" s="45" t="s">
        <v>3920</v>
      </c>
      <c r="C61" s="23" t="s">
        <v>222</v>
      </c>
      <c r="D61" s="120" t="s">
        <v>4162</v>
      </c>
      <c r="E61" s="24">
        <v>1</v>
      </c>
      <c r="F61" s="25" t="s">
        <v>223</v>
      </c>
      <c r="G61" s="26"/>
      <c r="H61" s="27"/>
      <c r="I61" s="27"/>
      <c r="J61" s="29">
        <v>1</v>
      </c>
      <c r="K61" s="30">
        <v>1650</v>
      </c>
      <c r="L61" s="30">
        <v>1656</v>
      </c>
      <c r="M61" s="27">
        <v>0</v>
      </c>
      <c r="N61" s="27">
        <v>0</v>
      </c>
      <c r="O61" s="28"/>
      <c r="P61" s="31"/>
      <c r="Q61" s="35" t="s">
        <v>103</v>
      </c>
      <c r="R61" s="104">
        <v>51.0167</v>
      </c>
      <c r="S61" s="124">
        <v>4.4667000000000003</v>
      </c>
      <c r="T61" s="32">
        <v>0</v>
      </c>
      <c r="U61" s="33">
        <v>0</v>
      </c>
      <c r="V61" s="127">
        <v>0</v>
      </c>
      <c r="W61" s="34"/>
      <c r="X61" s="35"/>
      <c r="Y61" s="35"/>
      <c r="Z61" s="34"/>
      <c r="AA61" s="35"/>
      <c r="AB61" s="36"/>
      <c r="AC61" s="34"/>
      <c r="AD61" s="35"/>
      <c r="AE61" s="36"/>
      <c r="AF61" s="34"/>
      <c r="AG61" s="35"/>
      <c r="AH61" s="36"/>
      <c r="AI61" s="37"/>
      <c r="AJ61" s="38"/>
      <c r="AK61" s="39"/>
      <c r="AL61" s="39"/>
      <c r="AM61" s="39"/>
      <c r="AN61" s="49"/>
      <c r="AO61" s="40"/>
      <c r="AP61" s="41"/>
      <c r="AQ61" s="42"/>
      <c r="AR61" s="43"/>
      <c r="AS61" s="40" t="s">
        <v>40</v>
      </c>
      <c r="AT61" s="42">
        <v>1</v>
      </c>
      <c r="AU61" s="162">
        <f t="shared" si="0"/>
        <v>0</v>
      </c>
      <c r="AV61" s="162">
        <f t="shared" si="1"/>
        <v>0</v>
      </c>
      <c r="AW61" s="162">
        <f t="shared" si="2"/>
        <v>0</v>
      </c>
      <c r="AX61" s="162">
        <f t="shared" si="3"/>
        <v>0</v>
      </c>
      <c r="AY61" s="162">
        <f t="shared" si="4"/>
        <v>1</v>
      </c>
    </row>
    <row r="62" spans="1:51">
      <c r="A62" s="44" t="s">
        <v>224</v>
      </c>
      <c r="B62" s="45" t="s">
        <v>3921</v>
      </c>
      <c r="C62" s="23" t="s">
        <v>225</v>
      </c>
      <c r="D62" s="120" t="s">
        <v>4162</v>
      </c>
      <c r="E62" s="24">
        <v>1</v>
      </c>
      <c r="F62" s="25" t="s">
        <v>39</v>
      </c>
      <c r="G62" s="26"/>
      <c r="H62" s="27"/>
      <c r="I62" s="27"/>
      <c r="J62" s="29">
        <v>1</v>
      </c>
      <c r="K62" s="30">
        <v>1556</v>
      </c>
      <c r="L62" s="30">
        <v>1562</v>
      </c>
      <c r="M62" s="27">
        <v>0</v>
      </c>
      <c r="N62" s="27">
        <v>0</v>
      </c>
      <c r="O62" s="28"/>
      <c r="P62" s="31"/>
      <c r="Q62" s="35" t="s">
        <v>103</v>
      </c>
      <c r="R62" s="104">
        <v>51.0167</v>
      </c>
      <c r="S62" s="124">
        <v>4.4667000000000003</v>
      </c>
      <c r="T62" s="32">
        <v>0</v>
      </c>
      <c r="U62" s="33">
        <v>0</v>
      </c>
      <c r="V62" s="127">
        <v>0</v>
      </c>
      <c r="W62" s="34"/>
      <c r="X62" s="35"/>
      <c r="Y62" s="35"/>
      <c r="Z62" s="34"/>
      <c r="AA62" s="35"/>
      <c r="AB62" s="36"/>
      <c r="AC62" s="34"/>
      <c r="AD62" s="35"/>
      <c r="AE62" s="36"/>
      <c r="AF62" s="34"/>
      <c r="AG62" s="35"/>
      <c r="AH62" s="36"/>
      <c r="AI62" s="37"/>
      <c r="AJ62" s="38"/>
      <c r="AK62" s="39"/>
      <c r="AL62" s="39"/>
      <c r="AM62" s="39"/>
      <c r="AN62" s="49"/>
      <c r="AO62" s="40"/>
      <c r="AP62" s="41"/>
      <c r="AQ62" s="42"/>
      <c r="AR62" s="43"/>
      <c r="AS62" s="40" t="s">
        <v>40</v>
      </c>
      <c r="AT62" s="42">
        <v>1</v>
      </c>
      <c r="AU62" s="162">
        <f t="shared" si="0"/>
        <v>1</v>
      </c>
      <c r="AV62" s="162">
        <f t="shared" si="1"/>
        <v>0</v>
      </c>
      <c r="AW62" s="162">
        <f t="shared" si="2"/>
        <v>0</v>
      </c>
      <c r="AX62" s="162">
        <f t="shared" si="3"/>
        <v>0</v>
      </c>
      <c r="AY62" s="162">
        <f t="shared" si="4"/>
        <v>0</v>
      </c>
    </row>
    <row r="63" spans="1:51">
      <c r="A63" s="44" t="s">
        <v>226</v>
      </c>
      <c r="B63" s="45" t="s">
        <v>2652</v>
      </c>
      <c r="C63" s="23" t="s">
        <v>227</v>
      </c>
      <c r="D63" s="120" t="s">
        <v>4162</v>
      </c>
      <c r="E63" s="24">
        <v>1</v>
      </c>
      <c r="F63" s="25" t="s">
        <v>43</v>
      </c>
      <c r="G63" s="26"/>
      <c r="H63" s="27"/>
      <c r="I63" s="27"/>
      <c r="J63" s="29">
        <v>1</v>
      </c>
      <c r="K63" s="30">
        <v>1616</v>
      </c>
      <c r="L63" s="30">
        <v>1622</v>
      </c>
      <c r="M63" s="27">
        <v>1</v>
      </c>
      <c r="N63" s="27">
        <v>1</v>
      </c>
      <c r="O63" s="28"/>
      <c r="P63" s="31"/>
      <c r="Q63" s="35" t="s">
        <v>103</v>
      </c>
      <c r="R63" s="104">
        <v>51.0167</v>
      </c>
      <c r="S63" s="124">
        <v>4.4667000000000003</v>
      </c>
      <c r="T63" s="32">
        <v>0</v>
      </c>
      <c r="U63" s="33">
        <v>0</v>
      </c>
      <c r="V63" s="127">
        <v>0</v>
      </c>
      <c r="W63" s="34"/>
      <c r="X63" s="35"/>
      <c r="Y63" s="35"/>
      <c r="Z63" s="34"/>
      <c r="AA63" s="35"/>
      <c r="AB63" s="36"/>
      <c r="AC63" s="34"/>
      <c r="AD63" s="35"/>
      <c r="AE63" s="36"/>
      <c r="AF63" s="34"/>
      <c r="AG63" s="35"/>
      <c r="AH63" s="36"/>
      <c r="AI63" s="37"/>
      <c r="AJ63" s="38"/>
      <c r="AK63" s="39"/>
      <c r="AL63" s="39"/>
      <c r="AM63" s="39"/>
      <c r="AN63" s="49"/>
      <c r="AO63" s="40"/>
      <c r="AP63" s="41"/>
      <c r="AQ63" s="42"/>
      <c r="AR63" s="43"/>
      <c r="AS63" s="40" t="s">
        <v>40</v>
      </c>
      <c r="AT63" s="42">
        <v>1</v>
      </c>
      <c r="AU63" s="162">
        <f t="shared" si="0"/>
        <v>0</v>
      </c>
      <c r="AV63" s="162">
        <f t="shared" si="1"/>
        <v>0</v>
      </c>
      <c r="AW63" s="162">
        <f t="shared" si="2"/>
        <v>1</v>
      </c>
      <c r="AX63" s="162">
        <f t="shared" si="3"/>
        <v>1</v>
      </c>
      <c r="AY63" s="162">
        <f t="shared" si="4"/>
        <v>0</v>
      </c>
    </row>
    <row r="64" spans="1:51">
      <c r="A64" s="44" t="s">
        <v>228</v>
      </c>
      <c r="B64" s="45" t="s">
        <v>2652</v>
      </c>
      <c r="C64" s="23" t="s">
        <v>229</v>
      </c>
      <c r="D64" s="120" t="s">
        <v>4162</v>
      </c>
      <c r="E64" s="24">
        <v>12</v>
      </c>
      <c r="F64" s="25" t="s">
        <v>43</v>
      </c>
      <c r="G64" s="26"/>
      <c r="H64" s="27"/>
      <c r="I64" s="27"/>
      <c r="J64" s="29">
        <v>1</v>
      </c>
      <c r="K64" s="27">
        <v>1585</v>
      </c>
      <c r="L64" s="61">
        <v>1619</v>
      </c>
      <c r="M64" s="27">
        <v>1</v>
      </c>
      <c r="N64" s="27">
        <v>1</v>
      </c>
      <c r="O64" s="28" t="s">
        <v>58</v>
      </c>
      <c r="P64" s="31" t="s">
        <v>112</v>
      </c>
      <c r="Q64" s="35" t="s">
        <v>103</v>
      </c>
      <c r="R64" s="104">
        <v>51.0167</v>
      </c>
      <c r="S64" s="124">
        <v>4.4667000000000003</v>
      </c>
      <c r="T64" s="32">
        <v>0</v>
      </c>
      <c r="U64" s="33">
        <v>0</v>
      </c>
      <c r="V64" s="127">
        <v>0</v>
      </c>
      <c r="W64" s="34"/>
      <c r="X64" s="35"/>
      <c r="Y64" s="35"/>
      <c r="Z64" s="34"/>
      <c r="AA64" s="35"/>
      <c r="AB64" s="36"/>
      <c r="AC64" s="34"/>
      <c r="AD64" s="35"/>
      <c r="AE64" s="36"/>
      <c r="AF64" s="34"/>
      <c r="AG64" s="35"/>
      <c r="AH64" s="36"/>
      <c r="AI64" s="37"/>
      <c r="AJ64" s="38"/>
      <c r="AK64" s="39"/>
      <c r="AL64" s="39"/>
      <c r="AM64" s="39"/>
      <c r="AN64" s="49"/>
      <c r="AO64" s="40"/>
      <c r="AP64" s="41"/>
      <c r="AQ64" s="42"/>
      <c r="AR64" s="43"/>
      <c r="AS64" s="40" t="s">
        <v>106</v>
      </c>
      <c r="AT64" s="42">
        <v>1</v>
      </c>
      <c r="AU64" s="162">
        <f t="shared" si="0"/>
        <v>0</v>
      </c>
      <c r="AV64" s="162">
        <f t="shared" si="1"/>
        <v>1</v>
      </c>
      <c r="AW64" s="162">
        <f t="shared" si="2"/>
        <v>1</v>
      </c>
      <c r="AX64" s="162">
        <f t="shared" si="3"/>
        <v>0</v>
      </c>
      <c r="AY64" s="162">
        <f t="shared" si="4"/>
        <v>0</v>
      </c>
    </row>
    <row r="65" spans="1:51">
      <c r="A65" s="44" t="s">
        <v>230</v>
      </c>
      <c r="B65" s="45" t="s">
        <v>3922</v>
      </c>
      <c r="C65" s="23" t="s">
        <v>231</v>
      </c>
      <c r="D65" s="120" t="s">
        <v>4162</v>
      </c>
      <c r="E65" s="24"/>
      <c r="F65" s="25" t="s">
        <v>43</v>
      </c>
      <c r="G65" s="26"/>
      <c r="H65" s="27"/>
      <c r="I65" s="27"/>
      <c r="J65" s="29">
        <v>0</v>
      </c>
      <c r="K65" s="28"/>
      <c r="L65" s="61"/>
      <c r="M65" s="27">
        <v>0</v>
      </c>
      <c r="N65" s="27">
        <v>0</v>
      </c>
      <c r="O65" s="28"/>
      <c r="P65" s="31"/>
      <c r="Q65" s="35" t="s">
        <v>103</v>
      </c>
      <c r="R65" s="104">
        <v>51.0167</v>
      </c>
      <c r="S65" s="124">
        <v>4.4667000000000003</v>
      </c>
      <c r="T65" s="32">
        <v>1</v>
      </c>
      <c r="U65" s="33">
        <v>1</v>
      </c>
      <c r="V65" s="127">
        <v>0</v>
      </c>
      <c r="W65" s="34">
        <v>1570</v>
      </c>
      <c r="X65" s="35"/>
      <c r="Y65" s="35" t="s">
        <v>63</v>
      </c>
      <c r="Z65" s="34"/>
      <c r="AA65" s="35"/>
      <c r="AB65" s="36"/>
      <c r="AC65" s="34"/>
      <c r="AD65" s="35"/>
      <c r="AE65" s="36"/>
      <c r="AF65" s="34"/>
      <c r="AG65" s="35"/>
      <c r="AH65" s="36"/>
      <c r="AI65" s="37"/>
      <c r="AJ65" s="38"/>
      <c r="AK65" s="39"/>
      <c r="AL65" s="39"/>
      <c r="AM65" s="39"/>
      <c r="AN65" s="49"/>
      <c r="AO65" s="40"/>
      <c r="AP65" s="41"/>
      <c r="AQ65" s="42"/>
      <c r="AR65" s="43"/>
      <c r="AS65" s="40" t="s">
        <v>55</v>
      </c>
      <c r="AT65" s="42">
        <v>1</v>
      </c>
      <c r="AU65" s="162">
        <f t="shared" si="0"/>
        <v>0</v>
      </c>
      <c r="AV65" s="162">
        <f t="shared" si="1"/>
        <v>0</v>
      </c>
      <c r="AW65" s="162">
        <f t="shared" si="2"/>
        <v>0</v>
      </c>
      <c r="AX65" s="162">
        <f t="shared" si="3"/>
        <v>0</v>
      </c>
      <c r="AY65" s="162">
        <f t="shared" si="4"/>
        <v>0</v>
      </c>
    </row>
    <row r="66" spans="1:51">
      <c r="A66" s="44" t="s">
        <v>232</v>
      </c>
      <c r="B66" s="45" t="s">
        <v>3923</v>
      </c>
      <c r="C66" s="23" t="s">
        <v>233</v>
      </c>
      <c r="D66" s="120" t="s">
        <v>4162</v>
      </c>
      <c r="E66" s="24"/>
      <c r="F66" s="25" t="s">
        <v>43</v>
      </c>
      <c r="G66" s="26"/>
      <c r="H66" s="27"/>
      <c r="I66" s="27"/>
      <c r="J66" s="29">
        <v>0</v>
      </c>
      <c r="K66" s="28"/>
      <c r="L66" s="28"/>
      <c r="M66" s="27">
        <v>0</v>
      </c>
      <c r="N66" s="27">
        <v>0</v>
      </c>
      <c r="O66" s="28"/>
      <c r="P66" s="31"/>
      <c r="Q66" s="35" t="s">
        <v>103</v>
      </c>
      <c r="R66" s="104">
        <v>51.0167</v>
      </c>
      <c r="S66" s="124">
        <v>4.4667000000000003</v>
      </c>
      <c r="T66" s="32">
        <v>1</v>
      </c>
      <c r="U66" s="33">
        <v>1</v>
      </c>
      <c r="V66" s="127">
        <v>0</v>
      </c>
      <c r="W66" s="34">
        <v>1597</v>
      </c>
      <c r="X66" s="35"/>
      <c r="Y66" s="35" t="s">
        <v>51</v>
      </c>
      <c r="Z66" s="34"/>
      <c r="AA66" s="35"/>
      <c r="AB66" s="36"/>
      <c r="AC66" s="34"/>
      <c r="AD66" s="35"/>
      <c r="AE66" s="36"/>
      <c r="AF66" s="34"/>
      <c r="AG66" s="35"/>
      <c r="AH66" s="36"/>
      <c r="AI66" s="37"/>
      <c r="AJ66" s="38"/>
      <c r="AK66" s="39"/>
      <c r="AL66" s="39"/>
      <c r="AM66" s="39"/>
      <c r="AN66" s="49"/>
      <c r="AO66" s="40"/>
      <c r="AP66" s="41"/>
      <c r="AQ66" s="42"/>
      <c r="AR66" s="43"/>
      <c r="AS66" s="40" t="s">
        <v>55</v>
      </c>
      <c r="AT66" s="42">
        <v>1</v>
      </c>
      <c r="AU66" s="162">
        <f t="shared" si="0"/>
        <v>0</v>
      </c>
      <c r="AV66" s="162">
        <f t="shared" si="1"/>
        <v>0</v>
      </c>
      <c r="AW66" s="162">
        <f t="shared" si="2"/>
        <v>0</v>
      </c>
      <c r="AX66" s="162">
        <f t="shared" si="3"/>
        <v>0</v>
      </c>
      <c r="AY66" s="162">
        <f t="shared" si="4"/>
        <v>0</v>
      </c>
    </row>
    <row r="67" spans="1:51">
      <c r="A67" s="44" t="s">
        <v>234</v>
      </c>
      <c r="B67" s="45" t="s">
        <v>2818</v>
      </c>
      <c r="C67" s="23" t="s">
        <v>235</v>
      </c>
      <c r="D67" s="120" t="s">
        <v>4162</v>
      </c>
      <c r="E67" s="24"/>
      <c r="F67" s="25" t="s">
        <v>43</v>
      </c>
      <c r="G67" s="25"/>
      <c r="H67" s="27">
        <v>1</v>
      </c>
      <c r="I67" s="27"/>
      <c r="J67" s="29">
        <v>0</v>
      </c>
      <c r="K67" s="53">
        <v>1620</v>
      </c>
      <c r="L67" s="67">
        <v>1645</v>
      </c>
      <c r="M67" s="27">
        <v>0</v>
      </c>
      <c r="N67" s="27">
        <v>0</v>
      </c>
      <c r="O67" s="28"/>
      <c r="P67" s="31"/>
      <c r="Q67" s="35" t="s">
        <v>103</v>
      </c>
      <c r="R67" s="104">
        <v>51.0167</v>
      </c>
      <c r="S67" s="124">
        <v>4.4667000000000003</v>
      </c>
      <c r="T67" s="32">
        <v>0</v>
      </c>
      <c r="U67" s="33">
        <v>0</v>
      </c>
      <c r="V67" s="127">
        <v>0</v>
      </c>
      <c r="W67" s="34"/>
      <c r="X67" s="35"/>
      <c r="Y67" s="35"/>
      <c r="Z67" s="34"/>
      <c r="AA67" s="35"/>
      <c r="AB67" s="36"/>
      <c r="AC67" s="34"/>
      <c r="AD67" s="35"/>
      <c r="AE67" s="36"/>
      <c r="AF67" s="34"/>
      <c r="AG67" s="35"/>
      <c r="AH67" s="36"/>
      <c r="AI67" s="37"/>
      <c r="AJ67" s="38">
        <v>1</v>
      </c>
      <c r="AK67" s="49" t="s">
        <v>110</v>
      </c>
      <c r="AL67" s="49"/>
      <c r="AM67" s="49"/>
      <c r="AN67" s="49"/>
      <c r="AO67" s="40"/>
      <c r="AP67" s="68"/>
      <c r="AQ67" s="69"/>
      <c r="AR67" s="70"/>
      <c r="AS67" s="40" t="s">
        <v>236</v>
      </c>
      <c r="AT67" s="42">
        <v>1</v>
      </c>
      <c r="AU67" s="162">
        <f t="shared" ref="AU67:AU130" si="5">IF(AND(K67&lt;=1570,L67&gt;=1540),1,0)</f>
        <v>0</v>
      </c>
      <c r="AV67" s="162">
        <f t="shared" ref="AV67:AV130" si="6">IF(AND(K67&lt;=1608,L67&gt;=1571),1,0)</f>
        <v>0</v>
      </c>
      <c r="AW67" s="162">
        <f t="shared" ref="AW67:AW130" si="7">IF(AND(K67&lt;=1621,L67&gt;=1609),1,0)</f>
        <v>1</v>
      </c>
      <c r="AX67" s="162">
        <f t="shared" ref="AX67:AX130" si="8">IF(AND(K67&lt;=1648,L67&gt;=1622),1,0)</f>
        <v>1</v>
      </c>
      <c r="AY67" s="162">
        <f t="shared" ref="AY67:AY130" si="9">IF(AND(K67&lt;=1680,L67&gt;=1649),1,0)</f>
        <v>0</v>
      </c>
    </row>
    <row r="68" spans="1:51">
      <c r="A68" s="44" t="s">
        <v>237</v>
      </c>
      <c r="B68" s="45" t="s">
        <v>3924</v>
      </c>
      <c r="C68" s="23" t="s">
        <v>238</v>
      </c>
      <c r="D68" s="120" t="s">
        <v>4162</v>
      </c>
      <c r="E68" s="24">
        <v>1</v>
      </c>
      <c r="F68" s="25" t="s">
        <v>43</v>
      </c>
      <c r="G68" s="26"/>
      <c r="H68" s="27"/>
      <c r="I68" s="27"/>
      <c r="J68" s="29">
        <v>1</v>
      </c>
      <c r="K68" s="30">
        <v>1614</v>
      </c>
      <c r="L68" s="30">
        <v>1620</v>
      </c>
      <c r="M68" s="27">
        <v>1</v>
      </c>
      <c r="N68" s="27">
        <v>0</v>
      </c>
      <c r="O68" s="28"/>
      <c r="P68" s="31"/>
      <c r="Q68" s="35" t="s">
        <v>103</v>
      </c>
      <c r="R68" s="104">
        <v>51.0167</v>
      </c>
      <c r="S68" s="124">
        <v>4.4667000000000003</v>
      </c>
      <c r="T68" s="32">
        <v>0</v>
      </c>
      <c r="U68" s="33">
        <v>0</v>
      </c>
      <c r="V68" s="127">
        <v>0</v>
      </c>
      <c r="W68" s="34"/>
      <c r="X68" s="35"/>
      <c r="Y68" s="35"/>
      <c r="Z68" s="34"/>
      <c r="AA68" s="35"/>
      <c r="AB68" s="36"/>
      <c r="AC68" s="34"/>
      <c r="AD68" s="35"/>
      <c r="AE68" s="36"/>
      <c r="AF68" s="34"/>
      <c r="AG68" s="35"/>
      <c r="AH68" s="36"/>
      <c r="AI68" s="37"/>
      <c r="AJ68" s="38"/>
      <c r="AK68" s="39"/>
      <c r="AL68" s="39"/>
      <c r="AM68" s="39"/>
      <c r="AN68" s="49"/>
      <c r="AO68" s="40"/>
      <c r="AP68" s="41"/>
      <c r="AQ68" s="42"/>
      <c r="AR68" s="43"/>
      <c r="AS68" s="40" t="s">
        <v>40</v>
      </c>
      <c r="AT68" s="42">
        <v>1</v>
      </c>
      <c r="AU68" s="162">
        <f t="shared" si="5"/>
        <v>0</v>
      </c>
      <c r="AV68" s="162">
        <f t="shared" si="6"/>
        <v>0</v>
      </c>
      <c r="AW68" s="162">
        <f t="shared" si="7"/>
        <v>1</v>
      </c>
      <c r="AX68" s="162">
        <f t="shared" si="8"/>
        <v>0</v>
      </c>
      <c r="AY68" s="162">
        <f t="shared" si="9"/>
        <v>0</v>
      </c>
    </row>
    <row r="69" spans="1:51">
      <c r="A69" s="44" t="s">
        <v>239</v>
      </c>
      <c r="B69" s="45" t="s">
        <v>3925</v>
      </c>
      <c r="C69" s="23" t="s">
        <v>240</v>
      </c>
      <c r="D69" s="120" t="s">
        <v>4162</v>
      </c>
      <c r="E69" s="24">
        <v>1</v>
      </c>
      <c r="F69" s="25" t="s">
        <v>43</v>
      </c>
      <c r="G69" s="26"/>
      <c r="H69" s="27"/>
      <c r="I69" s="27"/>
      <c r="J69" s="29">
        <v>1</v>
      </c>
      <c r="K69" s="30">
        <v>1562</v>
      </c>
      <c r="L69" s="30">
        <v>1568</v>
      </c>
      <c r="M69" s="27">
        <v>0</v>
      </c>
      <c r="N69" s="27">
        <v>0</v>
      </c>
      <c r="O69" s="28"/>
      <c r="P69" s="31"/>
      <c r="Q69" s="35" t="s">
        <v>103</v>
      </c>
      <c r="R69" s="104">
        <v>51.0167</v>
      </c>
      <c r="S69" s="124">
        <v>4.4667000000000003</v>
      </c>
      <c r="T69" s="32">
        <v>0</v>
      </c>
      <c r="U69" s="33">
        <v>0</v>
      </c>
      <c r="V69" s="127">
        <v>0</v>
      </c>
      <c r="W69" s="34"/>
      <c r="X69" s="35"/>
      <c r="Y69" s="35"/>
      <c r="Z69" s="34"/>
      <c r="AA69" s="35"/>
      <c r="AB69" s="36"/>
      <c r="AC69" s="34"/>
      <c r="AD69" s="35"/>
      <c r="AE69" s="36"/>
      <c r="AF69" s="34"/>
      <c r="AG69" s="35"/>
      <c r="AH69" s="36"/>
      <c r="AI69" s="37"/>
      <c r="AJ69" s="38"/>
      <c r="AK69" s="39"/>
      <c r="AL69" s="39"/>
      <c r="AM69" s="39"/>
      <c r="AN69" s="49"/>
      <c r="AO69" s="40"/>
      <c r="AP69" s="41"/>
      <c r="AQ69" s="42"/>
      <c r="AR69" s="43"/>
      <c r="AS69" s="40" t="s">
        <v>40</v>
      </c>
      <c r="AT69" s="42">
        <v>1</v>
      </c>
      <c r="AU69" s="162">
        <f t="shared" si="5"/>
        <v>1</v>
      </c>
      <c r="AV69" s="162">
        <f t="shared" si="6"/>
        <v>0</v>
      </c>
      <c r="AW69" s="162">
        <f t="shared" si="7"/>
        <v>0</v>
      </c>
      <c r="AX69" s="162">
        <f t="shared" si="8"/>
        <v>0</v>
      </c>
      <c r="AY69" s="162">
        <f t="shared" si="9"/>
        <v>0</v>
      </c>
    </row>
    <row r="70" spans="1:51">
      <c r="A70" s="44" t="s">
        <v>241</v>
      </c>
      <c r="B70" s="45" t="s">
        <v>3926</v>
      </c>
      <c r="C70" s="23" t="s">
        <v>242</v>
      </c>
      <c r="D70" s="120" t="s">
        <v>4162</v>
      </c>
      <c r="E70" s="24">
        <v>1</v>
      </c>
      <c r="F70" s="25" t="s">
        <v>39</v>
      </c>
      <c r="G70" s="26"/>
      <c r="H70" s="27"/>
      <c r="I70" s="27"/>
      <c r="J70" s="29">
        <v>1</v>
      </c>
      <c r="K70" s="30">
        <v>1629</v>
      </c>
      <c r="L70" s="30">
        <v>1635</v>
      </c>
      <c r="M70" s="27">
        <v>0</v>
      </c>
      <c r="N70" s="27">
        <v>0</v>
      </c>
      <c r="O70" s="28"/>
      <c r="P70" s="31"/>
      <c r="Q70" s="35" t="s">
        <v>103</v>
      </c>
      <c r="R70" s="104">
        <v>51.0167</v>
      </c>
      <c r="S70" s="124">
        <v>4.4667000000000003</v>
      </c>
      <c r="T70" s="32">
        <v>0</v>
      </c>
      <c r="U70" s="33">
        <v>0</v>
      </c>
      <c r="V70" s="127">
        <v>0</v>
      </c>
      <c r="W70" s="34"/>
      <c r="X70" s="35"/>
      <c r="Y70" s="35"/>
      <c r="Z70" s="34"/>
      <c r="AA70" s="35"/>
      <c r="AB70" s="36"/>
      <c r="AC70" s="34"/>
      <c r="AD70" s="35"/>
      <c r="AE70" s="36"/>
      <c r="AF70" s="34"/>
      <c r="AG70" s="35"/>
      <c r="AH70" s="36"/>
      <c r="AI70" s="37"/>
      <c r="AJ70" s="38"/>
      <c r="AK70" s="39"/>
      <c r="AL70" s="39"/>
      <c r="AM70" s="39"/>
      <c r="AN70" s="49"/>
      <c r="AO70" s="40"/>
      <c r="AP70" s="41"/>
      <c r="AQ70" s="42"/>
      <c r="AR70" s="43"/>
      <c r="AS70" s="40" t="s">
        <v>40</v>
      </c>
      <c r="AT70" s="42">
        <v>1</v>
      </c>
      <c r="AU70" s="162">
        <f t="shared" si="5"/>
        <v>0</v>
      </c>
      <c r="AV70" s="162">
        <f t="shared" si="6"/>
        <v>0</v>
      </c>
      <c r="AW70" s="162">
        <f t="shared" si="7"/>
        <v>0</v>
      </c>
      <c r="AX70" s="162">
        <f t="shared" si="8"/>
        <v>1</v>
      </c>
      <c r="AY70" s="162">
        <f t="shared" si="9"/>
        <v>0</v>
      </c>
    </row>
    <row r="71" spans="1:51">
      <c r="A71" s="44" t="s">
        <v>243</v>
      </c>
      <c r="B71" s="45" t="s">
        <v>3927</v>
      </c>
      <c r="C71" s="23" t="s">
        <v>244</v>
      </c>
      <c r="D71" s="120" t="s">
        <v>4162</v>
      </c>
      <c r="E71" s="24">
        <v>1</v>
      </c>
      <c r="F71" s="25" t="s">
        <v>43</v>
      </c>
      <c r="G71" s="26"/>
      <c r="H71" s="27"/>
      <c r="I71" s="27">
        <v>1</v>
      </c>
      <c r="J71" s="29">
        <v>1</v>
      </c>
      <c r="K71" s="28">
        <v>1567</v>
      </c>
      <c r="L71" s="28">
        <v>1577</v>
      </c>
      <c r="M71" s="27">
        <v>0</v>
      </c>
      <c r="N71" s="27">
        <v>0</v>
      </c>
      <c r="O71" s="28" t="s">
        <v>245</v>
      </c>
      <c r="P71" s="31" t="s">
        <v>246</v>
      </c>
      <c r="Q71" s="35" t="s">
        <v>103</v>
      </c>
      <c r="R71" s="104">
        <v>51.0167</v>
      </c>
      <c r="S71" s="124">
        <v>4.4667000000000003</v>
      </c>
      <c r="T71" s="32">
        <v>1</v>
      </c>
      <c r="U71" s="33">
        <v>1</v>
      </c>
      <c r="V71" s="127">
        <v>0</v>
      </c>
      <c r="W71" s="34">
        <v>1575</v>
      </c>
      <c r="X71" s="35"/>
      <c r="Y71" s="35" t="s">
        <v>247</v>
      </c>
      <c r="Z71" s="34">
        <v>1579</v>
      </c>
      <c r="AA71" s="35"/>
      <c r="AB71" s="36" t="s">
        <v>248</v>
      </c>
      <c r="AC71" s="47">
        <v>1586</v>
      </c>
      <c r="AD71" s="25">
        <v>1618</v>
      </c>
      <c r="AE71" s="48" t="s">
        <v>51</v>
      </c>
      <c r="AF71" s="34"/>
      <c r="AG71" s="35"/>
      <c r="AH71" s="36"/>
      <c r="AI71" s="37"/>
      <c r="AJ71" s="38">
        <v>1</v>
      </c>
      <c r="AK71" s="39"/>
      <c r="AL71" s="39"/>
      <c r="AM71" s="39"/>
      <c r="AN71" s="49"/>
      <c r="AO71" s="40"/>
      <c r="AP71" s="41"/>
      <c r="AQ71" s="42"/>
      <c r="AR71" s="43"/>
      <c r="AS71" s="40" t="s">
        <v>249</v>
      </c>
      <c r="AT71" s="42">
        <v>1</v>
      </c>
      <c r="AU71" s="162">
        <f t="shared" si="5"/>
        <v>1</v>
      </c>
      <c r="AV71" s="162">
        <f t="shared" si="6"/>
        <v>1</v>
      </c>
      <c r="AW71" s="162">
        <f t="shared" si="7"/>
        <v>0</v>
      </c>
      <c r="AX71" s="162">
        <f t="shared" si="8"/>
        <v>0</v>
      </c>
      <c r="AY71" s="162">
        <f t="shared" si="9"/>
        <v>0</v>
      </c>
    </row>
    <row r="72" spans="1:51">
      <c r="A72" s="44" t="s">
        <v>250</v>
      </c>
      <c r="B72" s="45" t="s">
        <v>3927</v>
      </c>
      <c r="C72" s="23" t="s">
        <v>251</v>
      </c>
      <c r="D72" s="120" t="s">
        <v>4162</v>
      </c>
      <c r="E72" s="24"/>
      <c r="F72" s="25" t="s">
        <v>43</v>
      </c>
      <c r="G72" s="26"/>
      <c r="H72" s="27"/>
      <c r="I72" s="27"/>
      <c r="J72" s="29">
        <v>0</v>
      </c>
      <c r="K72" s="28"/>
      <c r="L72" s="28"/>
      <c r="M72" s="27">
        <v>0</v>
      </c>
      <c r="N72" s="27">
        <v>0</v>
      </c>
      <c r="O72" s="28" t="s">
        <v>252</v>
      </c>
      <c r="P72" s="31" t="s">
        <v>143</v>
      </c>
      <c r="Q72" s="35" t="s">
        <v>103</v>
      </c>
      <c r="R72" s="104">
        <v>51.0167</v>
      </c>
      <c r="S72" s="124">
        <v>4.4667000000000003</v>
      </c>
      <c r="T72" s="32">
        <v>1</v>
      </c>
      <c r="U72" s="33">
        <v>1</v>
      </c>
      <c r="V72" s="127">
        <v>0</v>
      </c>
      <c r="W72" s="34">
        <v>1593</v>
      </c>
      <c r="X72" s="35"/>
      <c r="Y72" s="35" t="s">
        <v>51</v>
      </c>
      <c r="Z72" s="34"/>
      <c r="AA72" s="35"/>
      <c r="AB72" s="36"/>
      <c r="AC72" s="34"/>
      <c r="AD72" s="35"/>
      <c r="AE72" s="36"/>
      <c r="AF72" s="34"/>
      <c r="AG72" s="35"/>
      <c r="AH72" s="36"/>
      <c r="AI72" s="37"/>
      <c r="AJ72" s="38"/>
      <c r="AK72" s="39"/>
      <c r="AL72" s="39"/>
      <c r="AM72" s="39"/>
      <c r="AN72" s="49"/>
      <c r="AO72" s="40"/>
      <c r="AP72" s="41"/>
      <c r="AQ72" s="42"/>
      <c r="AR72" s="43"/>
      <c r="AS72" s="40" t="s">
        <v>55</v>
      </c>
      <c r="AT72" s="42">
        <v>1</v>
      </c>
      <c r="AU72" s="162">
        <f t="shared" si="5"/>
        <v>0</v>
      </c>
      <c r="AV72" s="162">
        <f t="shared" si="6"/>
        <v>0</v>
      </c>
      <c r="AW72" s="162">
        <f t="shared" si="7"/>
        <v>0</v>
      </c>
      <c r="AX72" s="162">
        <f t="shared" si="8"/>
        <v>0</v>
      </c>
      <c r="AY72" s="162">
        <f t="shared" si="9"/>
        <v>0</v>
      </c>
    </row>
    <row r="73" spans="1:51">
      <c r="A73" s="44" t="s">
        <v>253</v>
      </c>
      <c r="B73" s="45" t="s">
        <v>3927</v>
      </c>
      <c r="C73" s="23" t="s">
        <v>254</v>
      </c>
      <c r="D73" s="120" t="s">
        <v>4162</v>
      </c>
      <c r="E73" s="24"/>
      <c r="F73" s="25" t="s">
        <v>43</v>
      </c>
      <c r="G73" s="26"/>
      <c r="H73" s="27"/>
      <c r="I73" s="27"/>
      <c r="J73" s="29">
        <v>0</v>
      </c>
      <c r="K73" s="28">
        <v>1573</v>
      </c>
      <c r="L73" s="28"/>
      <c r="M73" s="27">
        <v>0</v>
      </c>
      <c r="N73" s="27">
        <v>0</v>
      </c>
      <c r="O73" s="28"/>
      <c r="P73" s="31"/>
      <c r="Q73" s="35" t="s">
        <v>103</v>
      </c>
      <c r="R73" s="104">
        <v>51.0167</v>
      </c>
      <c r="S73" s="124">
        <v>4.4667000000000003</v>
      </c>
      <c r="T73" s="32">
        <v>0</v>
      </c>
      <c r="U73" s="33">
        <v>0</v>
      </c>
      <c r="V73" s="127">
        <v>0</v>
      </c>
      <c r="W73" s="34"/>
      <c r="X73" s="35"/>
      <c r="Y73" s="35"/>
      <c r="Z73" s="34"/>
      <c r="AA73" s="35"/>
      <c r="AB73" s="36"/>
      <c r="AC73" s="34"/>
      <c r="AD73" s="35"/>
      <c r="AE73" s="36"/>
      <c r="AF73" s="34"/>
      <c r="AG73" s="35"/>
      <c r="AH73" s="36"/>
      <c r="AI73" s="37"/>
      <c r="AJ73" s="38"/>
      <c r="AK73" s="39"/>
      <c r="AL73" s="39"/>
      <c r="AM73" s="39"/>
      <c r="AN73" s="49"/>
      <c r="AO73" s="40"/>
      <c r="AP73" s="41"/>
      <c r="AQ73" s="42"/>
      <c r="AR73" s="43"/>
      <c r="AS73" s="40" t="s">
        <v>55</v>
      </c>
      <c r="AT73" s="42">
        <v>1</v>
      </c>
      <c r="AU73" s="162">
        <f t="shared" si="5"/>
        <v>0</v>
      </c>
      <c r="AV73" s="162">
        <f t="shared" si="6"/>
        <v>0</v>
      </c>
      <c r="AW73" s="162">
        <f t="shared" si="7"/>
        <v>0</v>
      </c>
      <c r="AX73" s="162">
        <f t="shared" si="8"/>
        <v>0</v>
      </c>
      <c r="AY73" s="162">
        <f t="shared" si="9"/>
        <v>0</v>
      </c>
    </row>
    <row r="74" spans="1:51">
      <c r="A74" s="44" t="s">
        <v>255</v>
      </c>
      <c r="B74" s="45" t="s">
        <v>3927</v>
      </c>
      <c r="C74" s="23" t="s">
        <v>256</v>
      </c>
      <c r="D74" s="120" t="s">
        <v>4162</v>
      </c>
      <c r="E74" s="24"/>
      <c r="F74" s="25" t="s">
        <v>43</v>
      </c>
      <c r="G74" s="26"/>
      <c r="H74" s="27"/>
      <c r="I74" s="27"/>
      <c r="J74" s="29">
        <v>0</v>
      </c>
      <c r="K74" s="28"/>
      <c r="L74" s="27">
        <v>1562</v>
      </c>
      <c r="M74" s="27">
        <v>0</v>
      </c>
      <c r="N74" s="27">
        <v>0</v>
      </c>
      <c r="O74" s="28" t="s">
        <v>143</v>
      </c>
      <c r="P74" s="31" t="s">
        <v>257</v>
      </c>
      <c r="Q74" s="35" t="s">
        <v>103</v>
      </c>
      <c r="R74" s="104">
        <v>51.0167</v>
      </c>
      <c r="S74" s="124">
        <v>4.4667000000000003</v>
      </c>
      <c r="T74" s="32">
        <v>0</v>
      </c>
      <c r="U74" s="33">
        <v>0</v>
      </c>
      <c r="V74" s="127">
        <v>0</v>
      </c>
      <c r="W74" s="34"/>
      <c r="X74" s="35"/>
      <c r="Y74" s="35"/>
      <c r="Z74" s="34"/>
      <c r="AA74" s="35"/>
      <c r="AB74" s="36"/>
      <c r="AC74" s="34"/>
      <c r="AD74" s="35"/>
      <c r="AE74" s="36"/>
      <c r="AF74" s="34"/>
      <c r="AG74" s="35"/>
      <c r="AH74" s="36"/>
      <c r="AI74" s="37"/>
      <c r="AJ74" s="38"/>
      <c r="AK74" s="39"/>
      <c r="AL74" s="39"/>
      <c r="AM74" s="39"/>
      <c r="AN74" s="49"/>
      <c r="AO74" s="40"/>
      <c r="AP74" s="41"/>
      <c r="AQ74" s="42"/>
      <c r="AR74" s="43"/>
      <c r="AS74" s="40" t="s">
        <v>55</v>
      </c>
      <c r="AT74" s="42">
        <v>1</v>
      </c>
      <c r="AU74" s="162">
        <f t="shared" si="5"/>
        <v>1</v>
      </c>
      <c r="AV74" s="162">
        <f t="shared" si="6"/>
        <v>0</v>
      </c>
      <c r="AW74" s="162">
        <f t="shared" si="7"/>
        <v>0</v>
      </c>
      <c r="AX74" s="162">
        <f t="shared" si="8"/>
        <v>0</v>
      </c>
      <c r="AY74" s="162">
        <f t="shared" si="9"/>
        <v>0</v>
      </c>
    </row>
    <row r="75" spans="1:51">
      <c r="A75" s="44" t="s">
        <v>258</v>
      </c>
      <c r="B75" s="45" t="s">
        <v>3927</v>
      </c>
      <c r="C75" s="23" t="s">
        <v>259</v>
      </c>
      <c r="D75" s="120" t="s">
        <v>4162</v>
      </c>
      <c r="E75" s="24"/>
      <c r="F75" s="25" t="s">
        <v>43</v>
      </c>
      <c r="G75" s="26"/>
      <c r="H75" s="27"/>
      <c r="I75" s="27"/>
      <c r="J75" s="29">
        <v>0</v>
      </c>
      <c r="K75" s="28">
        <v>1540</v>
      </c>
      <c r="L75" s="28">
        <v>1585</v>
      </c>
      <c r="M75" s="27">
        <v>0</v>
      </c>
      <c r="N75" s="27">
        <v>0</v>
      </c>
      <c r="O75" s="28" t="s">
        <v>143</v>
      </c>
      <c r="P75" s="31">
        <v>1585</v>
      </c>
      <c r="Q75" s="35" t="s">
        <v>103</v>
      </c>
      <c r="R75" s="104">
        <v>51.0167</v>
      </c>
      <c r="S75" s="124">
        <v>4.4667000000000003</v>
      </c>
      <c r="T75" s="32">
        <v>0</v>
      </c>
      <c r="U75" s="33">
        <v>0</v>
      </c>
      <c r="V75" s="127">
        <v>0</v>
      </c>
      <c r="W75" s="34"/>
      <c r="X75" s="35"/>
      <c r="Y75" s="35"/>
      <c r="Z75" s="34"/>
      <c r="AA75" s="35"/>
      <c r="AB75" s="36"/>
      <c r="AC75" s="34"/>
      <c r="AD75" s="35"/>
      <c r="AE75" s="36"/>
      <c r="AF75" s="34"/>
      <c r="AG75" s="35"/>
      <c r="AH75" s="36"/>
      <c r="AI75" s="37"/>
      <c r="AJ75" s="38"/>
      <c r="AK75" s="39"/>
      <c r="AL75" s="39"/>
      <c r="AM75" s="39"/>
      <c r="AN75" s="49"/>
      <c r="AO75" s="40"/>
      <c r="AP75" s="41"/>
      <c r="AQ75" s="42"/>
      <c r="AR75" s="43"/>
      <c r="AS75" s="40" t="s">
        <v>260</v>
      </c>
      <c r="AT75" s="42">
        <v>1</v>
      </c>
      <c r="AU75" s="162">
        <f t="shared" si="5"/>
        <v>1</v>
      </c>
      <c r="AV75" s="162">
        <f t="shared" si="6"/>
        <v>1</v>
      </c>
      <c r="AW75" s="162">
        <f t="shared" si="7"/>
        <v>0</v>
      </c>
      <c r="AX75" s="162">
        <f t="shared" si="8"/>
        <v>0</v>
      </c>
      <c r="AY75" s="162">
        <f t="shared" si="9"/>
        <v>0</v>
      </c>
    </row>
    <row r="76" spans="1:51">
      <c r="A76" s="44" t="s">
        <v>261</v>
      </c>
      <c r="B76" s="45" t="s">
        <v>3668</v>
      </c>
      <c r="C76" s="23" t="s">
        <v>262</v>
      </c>
      <c r="D76" s="120" t="s">
        <v>4162</v>
      </c>
      <c r="E76" s="24">
        <v>1</v>
      </c>
      <c r="F76" s="25" t="s">
        <v>39</v>
      </c>
      <c r="G76" s="26"/>
      <c r="H76" s="27"/>
      <c r="I76" s="27"/>
      <c r="J76" s="29">
        <v>1</v>
      </c>
      <c r="K76" s="30">
        <v>1569</v>
      </c>
      <c r="L76" s="30">
        <v>1575</v>
      </c>
      <c r="M76" s="27">
        <v>0</v>
      </c>
      <c r="N76" s="27">
        <v>0</v>
      </c>
      <c r="O76" s="28"/>
      <c r="P76" s="31"/>
      <c r="Q76" s="35" t="s">
        <v>103</v>
      </c>
      <c r="R76" s="104">
        <v>51.0167</v>
      </c>
      <c r="S76" s="124">
        <v>4.4667000000000003</v>
      </c>
      <c r="T76" s="32">
        <v>0</v>
      </c>
      <c r="U76" s="33">
        <v>0</v>
      </c>
      <c r="V76" s="127">
        <v>0</v>
      </c>
      <c r="W76" s="34"/>
      <c r="X76" s="35"/>
      <c r="Y76" s="35"/>
      <c r="Z76" s="34"/>
      <c r="AA76" s="35"/>
      <c r="AB76" s="36"/>
      <c r="AC76" s="34"/>
      <c r="AD76" s="35"/>
      <c r="AE76" s="36"/>
      <c r="AF76" s="34"/>
      <c r="AG76" s="35"/>
      <c r="AH76" s="36"/>
      <c r="AI76" s="37"/>
      <c r="AJ76" s="38"/>
      <c r="AK76" s="39"/>
      <c r="AL76" s="39"/>
      <c r="AM76" s="39"/>
      <c r="AN76" s="49"/>
      <c r="AO76" s="40"/>
      <c r="AP76" s="41"/>
      <c r="AQ76" s="42"/>
      <c r="AR76" s="43"/>
      <c r="AS76" s="40" t="s">
        <v>40</v>
      </c>
      <c r="AT76" s="42">
        <v>1</v>
      </c>
      <c r="AU76" s="162">
        <f t="shared" si="5"/>
        <v>1</v>
      </c>
      <c r="AV76" s="162">
        <f t="shared" si="6"/>
        <v>1</v>
      </c>
      <c r="AW76" s="162">
        <f t="shared" si="7"/>
        <v>0</v>
      </c>
      <c r="AX76" s="162">
        <f t="shared" si="8"/>
        <v>0</v>
      </c>
      <c r="AY76" s="162">
        <f t="shared" si="9"/>
        <v>0</v>
      </c>
    </row>
    <row r="77" spans="1:51">
      <c r="A77" s="44" t="s">
        <v>263</v>
      </c>
      <c r="B77" s="45" t="s">
        <v>2914</v>
      </c>
      <c r="C77" s="23" t="s">
        <v>264</v>
      </c>
      <c r="D77" s="120" t="s">
        <v>4162</v>
      </c>
      <c r="E77" s="24"/>
      <c r="F77" s="25" t="s">
        <v>43</v>
      </c>
      <c r="G77" s="71"/>
      <c r="H77" s="27"/>
      <c r="I77" s="27"/>
      <c r="J77" s="29">
        <v>0</v>
      </c>
      <c r="K77" s="28"/>
      <c r="L77" s="28"/>
      <c r="M77" s="27">
        <v>0</v>
      </c>
      <c r="N77" s="27">
        <v>0</v>
      </c>
      <c r="O77" s="28"/>
      <c r="P77" s="31"/>
      <c r="Q77" s="35" t="s">
        <v>103</v>
      </c>
      <c r="R77" s="104">
        <v>51.0167</v>
      </c>
      <c r="S77" s="124">
        <v>4.4667000000000003</v>
      </c>
      <c r="T77" s="32">
        <v>0</v>
      </c>
      <c r="U77" s="33">
        <v>0</v>
      </c>
      <c r="V77" s="127">
        <v>0</v>
      </c>
      <c r="W77" s="34"/>
      <c r="X77" s="35"/>
      <c r="Y77" s="35"/>
      <c r="Z77" s="34"/>
      <c r="AA77" s="35"/>
      <c r="AB77" s="36"/>
      <c r="AC77" s="34"/>
      <c r="AD77" s="35"/>
      <c r="AE77" s="36"/>
      <c r="AF77" s="34"/>
      <c r="AG77" s="35"/>
      <c r="AH77" s="36"/>
      <c r="AI77" s="37"/>
      <c r="AJ77" s="38">
        <v>1</v>
      </c>
      <c r="AK77" s="49" t="s">
        <v>110</v>
      </c>
      <c r="AL77" s="72" t="s">
        <v>265</v>
      </c>
      <c r="AM77" s="49"/>
      <c r="AN77" s="49"/>
      <c r="AO77" s="73"/>
      <c r="AP77" s="68"/>
      <c r="AQ77" s="69"/>
      <c r="AR77" s="70"/>
      <c r="AS77" s="40" t="s">
        <v>266</v>
      </c>
      <c r="AT77" s="42">
        <v>1</v>
      </c>
      <c r="AU77" s="162">
        <f t="shared" si="5"/>
        <v>0</v>
      </c>
      <c r="AV77" s="162">
        <f t="shared" si="6"/>
        <v>0</v>
      </c>
      <c r="AW77" s="162">
        <f t="shared" si="7"/>
        <v>0</v>
      </c>
      <c r="AX77" s="162">
        <f t="shared" si="8"/>
        <v>0</v>
      </c>
      <c r="AY77" s="162">
        <f t="shared" si="9"/>
        <v>0</v>
      </c>
    </row>
    <row r="78" spans="1:51">
      <c r="A78" s="44" t="s">
        <v>267</v>
      </c>
      <c r="B78" s="45" t="s">
        <v>3928</v>
      </c>
      <c r="C78" s="23" t="s">
        <v>268</v>
      </c>
      <c r="D78" s="120" t="s">
        <v>4162</v>
      </c>
      <c r="E78" s="24">
        <v>1</v>
      </c>
      <c r="F78" s="25" t="s">
        <v>43</v>
      </c>
      <c r="G78" s="26"/>
      <c r="H78" s="27"/>
      <c r="I78" s="27"/>
      <c r="J78" s="29">
        <v>1</v>
      </c>
      <c r="K78" s="30">
        <v>1609</v>
      </c>
      <c r="L78" s="30">
        <v>1615</v>
      </c>
      <c r="M78" s="27">
        <v>0</v>
      </c>
      <c r="N78" s="27">
        <v>0</v>
      </c>
      <c r="O78" s="28"/>
      <c r="P78" s="31"/>
      <c r="Q78" s="35" t="s">
        <v>103</v>
      </c>
      <c r="R78" s="104">
        <v>51.0167</v>
      </c>
      <c r="S78" s="124">
        <v>4.4667000000000003</v>
      </c>
      <c r="T78" s="32">
        <v>0</v>
      </c>
      <c r="U78" s="33">
        <v>0</v>
      </c>
      <c r="V78" s="127">
        <v>0</v>
      </c>
      <c r="W78" s="34"/>
      <c r="X78" s="35"/>
      <c r="Y78" s="35"/>
      <c r="Z78" s="34"/>
      <c r="AA78" s="35"/>
      <c r="AB78" s="36"/>
      <c r="AC78" s="34"/>
      <c r="AD78" s="35"/>
      <c r="AE78" s="36"/>
      <c r="AF78" s="34"/>
      <c r="AG78" s="35"/>
      <c r="AH78" s="36"/>
      <c r="AI78" s="37"/>
      <c r="AJ78" s="38"/>
      <c r="AK78" s="39"/>
      <c r="AL78" s="39"/>
      <c r="AM78" s="39"/>
      <c r="AN78" s="49"/>
      <c r="AO78" s="40"/>
      <c r="AP78" s="41"/>
      <c r="AQ78" s="42"/>
      <c r="AR78" s="43"/>
      <c r="AS78" s="40" t="s">
        <v>40</v>
      </c>
      <c r="AT78" s="42">
        <v>1</v>
      </c>
      <c r="AU78" s="162">
        <f t="shared" si="5"/>
        <v>0</v>
      </c>
      <c r="AV78" s="162">
        <f t="shared" si="6"/>
        <v>0</v>
      </c>
      <c r="AW78" s="162">
        <f t="shared" si="7"/>
        <v>1</v>
      </c>
      <c r="AX78" s="162">
        <f t="shared" si="8"/>
        <v>0</v>
      </c>
      <c r="AY78" s="162">
        <f t="shared" si="9"/>
        <v>0</v>
      </c>
    </row>
    <row r="79" spans="1:51">
      <c r="A79" s="44" t="s">
        <v>269</v>
      </c>
      <c r="B79" s="45" t="s">
        <v>2210</v>
      </c>
      <c r="C79" s="23" t="s">
        <v>270</v>
      </c>
      <c r="D79" s="120" t="s">
        <v>4162</v>
      </c>
      <c r="E79" s="24"/>
      <c r="F79" s="74" t="s">
        <v>74</v>
      </c>
      <c r="G79" s="26"/>
      <c r="H79" s="27"/>
      <c r="I79" s="27"/>
      <c r="J79" s="29">
        <v>0</v>
      </c>
      <c r="K79" s="28">
        <v>1567</v>
      </c>
      <c r="L79" s="28"/>
      <c r="M79" s="27">
        <v>0</v>
      </c>
      <c r="N79" s="27">
        <v>0</v>
      </c>
      <c r="O79" s="28">
        <v>1547</v>
      </c>
      <c r="P79" s="31"/>
      <c r="Q79" s="35" t="s">
        <v>103</v>
      </c>
      <c r="R79" s="104">
        <v>51.0167</v>
      </c>
      <c r="S79" s="124">
        <v>4.4667000000000003</v>
      </c>
      <c r="T79" s="32">
        <v>0</v>
      </c>
      <c r="U79" s="33">
        <v>0</v>
      </c>
      <c r="V79" s="127">
        <v>0</v>
      </c>
      <c r="W79" s="34"/>
      <c r="X79" s="35"/>
      <c r="Y79" s="35"/>
      <c r="Z79" s="34"/>
      <c r="AA79" s="35"/>
      <c r="AB79" s="36"/>
      <c r="AC79" s="34"/>
      <c r="AD79" s="35"/>
      <c r="AE79" s="36"/>
      <c r="AF79" s="34"/>
      <c r="AG79" s="35"/>
      <c r="AH79" s="36"/>
      <c r="AI79" s="37"/>
      <c r="AJ79" s="38"/>
      <c r="AK79" s="39"/>
      <c r="AL79" s="39"/>
      <c r="AM79" s="39"/>
      <c r="AN79" s="49"/>
      <c r="AO79" s="42" t="s">
        <v>88</v>
      </c>
      <c r="AP79" s="43" t="s">
        <v>271</v>
      </c>
      <c r="AQ79" s="42"/>
      <c r="AR79" s="43"/>
      <c r="AS79" s="40" t="s">
        <v>55</v>
      </c>
      <c r="AT79" s="42">
        <v>1</v>
      </c>
      <c r="AU79" s="162">
        <f t="shared" si="5"/>
        <v>0</v>
      </c>
      <c r="AV79" s="162">
        <f t="shared" si="6"/>
        <v>0</v>
      </c>
      <c r="AW79" s="162">
        <f t="shared" si="7"/>
        <v>0</v>
      </c>
      <c r="AX79" s="162">
        <f t="shared" si="8"/>
        <v>0</v>
      </c>
      <c r="AY79" s="162">
        <f t="shared" si="9"/>
        <v>0</v>
      </c>
    </row>
    <row r="80" spans="1:51">
      <c r="A80" s="44" t="s">
        <v>272</v>
      </c>
      <c r="B80" s="45" t="s">
        <v>2210</v>
      </c>
      <c r="C80" s="23" t="s">
        <v>273</v>
      </c>
      <c r="D80" s="120" t="s">
        <v>4162</v>
      </c>
      <c r="E80" s="24"/>
      <c r="F80" s="25" t="s">
        <v>43</v>
      </c>
      <c r="G80" s="26" t="s">
        <v>156</v>
      </c>
      <c r="H80" s="27"/>
      <c r="I80" s="27"/>
      <c r="J80" s="29">
        <v>0</v>
      </c>
      <c r="K80" s="28">
        <v>1670</v>
      </c>
      <c r="L80" s="28">
        <v>1698</v>
      </c>
      <c r="M80" s="27">
        <v>0</v>
      </c>
      <c r="N80" s="27">
        <v>0</v>
      </c>
      <c r="O80" s="28" t="s">
        <v>274</v>
      </c>
      <c r="P80" s="31" t="s">
        <v>275</v>
      </c>
      <c r="Q80" s="35" t="s">
        <v>103</v>
      </c>
      <c r="R80" s="104">
        <v>51.0167</v>
      </c>
      <c r="S80" s="124">
        <v>4.4667000000000003</v>
      </c>
      <c r="T80" s="32">
        <v>0</v>
      </c>
      <c r="U80" s="33">
        <v>1</v>
      </c>
      <c r="V80" s="127">
        <v>0</v>
      </c>
      <c r="W80" s="34">
        <v>1699</v>
      </c>
      <c r="X80" s="35"/>
      <c r="Y80" s="35" t="s">
        <v>51</v>
      </c>
      <c r="Z80" s="34">
        <v>1705</v>
      </c>
      <c r="AA80" s="35"/>
      <c r="AB80" s="36" t="s">
        <v>276</v>
      </c>
      <c r="AC80" s="34"/>
      <c r="AD80" s="35"/>
      <c r="AE80" s="36"/>
      <c r="AF80" s="34"/>
      <c r="AG80" s="35"/>
      <c r="AH80" s="36"/>
      <c r="AI80" s="37"/>
      <c r="AJ80" s="38"/>
      <c r="AK80" s="39"/>
      <c r="AL80" s="39"/>
      <c r="AM80" s="39"/>
      <c r="AN80" s="49"/>
      <c r="AO80" s="42" t="s">
        <v>88</v>
      </c>
      <c r="AP80" s="43" t="s">
        <v>277</v>
      </c>
      <c r="AQ80" s="42"/>
      <c r="AR80" s="43"/>
      <c r="AS80" s="40" t="s">
        <v>55</v>
      </c>
      <c r="AT80" s="42">
        <v>1</v>
      </c>
      <c r="AU80" s="162">
        <f t="shared" si="5"/>
        <v>0</v>
      </c>
      <c r="AV80" s="162">
        <f t="shared" si="6"/>
        <v>0</v>
      </c>
      <c r="AW80" s="162">
        <f t="shared" si="7"/>
        <v>0</v>
      </c>
      <c r="AX80" s="162">
        <f t="shared" si="8"/>
        <v>0</v>
      </c>
      <c r="AY80" s="162">
        <f t="shared" si="9"/>
        <v>1</v>
      </c>
    </row>
    <row r="81" spans="1:51">
      <c r="A81" s="44" t="s">
        <v>278</v>
      </c>
      <c r="B81" s="45" t="s">
        <v>2210</v>
      </c>
      <c r="C81" s="23" t="s">
        <v>279</v>
      </c>
      <c r="D81" s="120" t="s">
        <v>4162</v>
      </c>
      <c r="E81" s="24">
        <v>1</v>
      </c>
      <c r="F81" s="25" t="s">
        <v>43</v>
      </c>
      <c r="G81" s="26"/>
      <c r="H81" s="27"/>
      <c r="I81" s="27"/>
      <c r="J81" s="29">
        <v>1</v>
      </c>
      <c r="K81" s="30">
        <v>1560</v>
      </c>
      <c r="L81" s="30">
        <v>1566</v>
      </c>
      <c r="M81" s="27">
        <v>0</v>
      </c>
      <c r="N81" s="27">
        <v>0</v>
      </c>
      <c r="O81" s="28"/>
      <c r="P81" s="28"/>
      <c r="Q81" s="35" t="s">
        <v>103</v>
      </c>
      <c r="R81" s="104">
        <v>51.0167</v>
      </c>
      <c r="S81" s="124">
        <v>4.4667000000000003</v>
      </c>
      <c r="T81" s="32">
        <v>0</v>
      </c>
      <c r="U81" s="33">
        <v>0</v>
      </c>
      <c r="V81" s="127">
        <v>0</v>
      </c>
      <c r="W81" s="34"/>
      <c r="X81" s="35"/>
      <c r="Y81" s="35"/>
      <c r="Z81" s="34"/>
      <c r="AA81" s="35"/>
      <c r="AB81" s="36"/>
      <c r="AC81" s="34"/>
      <c r="AD81" s="35"/>
      <c r="AE81" s="36"/>
      <c r="AF81" s="34"/>
      <c r="AG81" s="35"/>
      <c r="AH81" s="36"/>
      <c r="AI81" s="37"/>
      <c r="AJ81" s="38"/>
      <c r="AK81" s="39"/>
      <c r="AL81" s="39"/>
      <c r="AM81" s="39"/>
      <c r="AN81" s="49"/>
      <c r="AO81" s="40"/>
      <c r="AP81" s="41"/>
      <c r="AQ81" s="42"/>
      <c r="AR81" s="43"/>
      <c r="AS81" s="40" t="s">
        <v>55</v>
      </c>
      <c r="AT81" s="42">
        <v>1</v>
      </c>
      <c r="AU81" s="162">
        <f t="shared" si="5"/>
        <v>1</v>
      </c>
      <c r="AV81" s="162">
        <f t="shared" si="6"/>
        <v>0</v>
      </c>
      <c r="AW81" s="162">
        <f t="shared" si="7"/>
        <v>0</v>
      </c>
      <c r="AX81" s="162">
        <f t="shared" si="8"/>
        <v>0</v>
      </c>
      <c r="AY81" s="162">
        <f t="shared" si="9"/>
        <v>0</v>
      </c>
    </row>
    <row r="82" spans="1:51">
      <c r="A82" s="44" t="s">
        <v>280</v>
      </c>
      <c r="B82" s="45" t="s">
        <v>2210</v>
      </c>
      <c r="C82" s="23" t="s">
        <v>281</v>
      </c>
      <c r="D82" s="120" t="s">
        <v>4162</v>
      </c>
      <c r="E82" s="24">
        <v>1</v>
      </c>
      <c r="F82" s="25" t="s">
        <v>43</v>
      </c>
      <c r="G82" s="26"/>
      <c r="H82" s="27"/>
      <c r="I82" s="27"/>
      <c r="J82" s="29">
        <v>1</v>
      </c>
      <c r="K82" s="30">
        <v>1613</v>
      </c>
      <c r="L82" s="30">
        <v>1619</v>
      </c>
      <c r="M82" s="27">
        <v>1</v>
      </c>
      <c r="N82" s="27">
        <v>0</v>
      </c>
      <c r="O82" s="27"/>
      <c r="P82" s="46"/>
      <c r="Q82" s="35" t="s">
        <v>103</v>
      </c>
      <c r="R82" s="104">
        <v>51.0167</v>
      </c>
      <c r="S82" s="124">
        <v>4.4667000000000003</v>
      </c>
      <c r="T82" s="32">
        <v>0</v>
      </c>
      <c r="U82" s="33">
        <v>0</v>
      </c>
      <c r="V82" s="127">
        <v>0</v>
      </c>
      <c r="W82" s="34"/>
      <c r="X82" s="35"/>
      <c r="Y82" s="35"/>
      <c r="Z82" s="34"/>
      <c r="AA82" s="35"/>
      <c r="AB82" s="36"/>
      <c r="AC82" s="34"/>
      <c r="AD82" s="35"/>
      <c r="AE82" s="36"/>
      <c r="AF82" s="34"/>
      <c r="AG82" s="35"/>
      <c r="AH82" s="36"/>
      <c r="AI82" s="37"/>
      <c r="AJ82" s="38"/>
      <c r="AK82" s="39"/>
      <c r="AL82" s="39"/>
      <c r="AM82" s="39"/>
      <c r="AN82" s="49"/>
      <c r="AO82" s="40"/>
      <c r="AP82" s="41"/>
      <c r="AQ82" s="42"/>
      <c r="AR82" s="43"/>
      <c r="AS82" s="40" t="s">
        <v>40</v>
      </c>
      <c r="AT82" s="42">
        <v>1</v>
      </c>
      <c r="AU82" s="162">
        <f t="shared" si="5"/>
        <v>0</v>
      </c>
      <c r="AV82" s="162">
        <f t="shared" si="6"/>
        <v>0</v>
      </c>
      <c r="AW82" s="162">
        <f t="shared" si="7"/>
        <v>1</v>
      </c>
      <c r="AX82" s="162">
        <f t="shared" si="8"/>
        <v>0</v>
      </c>
      <c r="AY82" s="162">
        <f t="shared" si="9"/>
        <v>0</v>
      </c>
    </row>
    <row r="83" spans="1:51">
      <c r="A83" s="44" t="s">
        <v>277</v>
      </c>
      <c r="B83" s="45" t="s">
        <v>2210</v>
      </c>
      <c r="C83" s="23" t="s">
        <v>282</v>
      </c>
      <c r="D83" s="120" t="s">
        <v>4162</v>
      </c>
      <c r="E83" s="24">
        <v>2</v>
      </c>
      <c r="F83" s="25" t="s">
        <v>43</v>
      </c>
      <c r="G83" s="25"/>
      <c r="H83" s="27">
        <v>1</v>
      </c>
      <c r="I83" s="27"/>
      <c r="J83" s="29">
        <v>1</v>
      </c>
      <c r="K83" s="27">
        <v>1650</v>
      </c>
      <c r="L83" s="28">
        <v>1670</v>
      </c>
      <c r="M83" s="27">
        <v>0</v>
      </c>
      <c r="N83" s="27">
        <v>0</v>
      </c>
      <c r="O83" s="28" t="s">
        <v>283</v>
      </c>
      <c r="P83" s="31" t="s">
        <v>284</v>
      </c>
      <c r="Q83" s="35" t="s">
        <v>103</v>
      </c>
      <c r="R83" s="104">
        <v>51.0167</v>
      </c>
      <c r="S83" s="124">
        <v>4.4667000000000003</v>
      </c>
      <c r="T83" s="32">
        <v>0</v>
      </c>
      <c r="U83" s="33">
        <v>0</v>
      </c>
      <c r="V83" s="127">
        <v>0</v>
      </c>
      <c r="W83" s="34"/>
      <c r="X83" s="35"/>
      <c r="Y83" s="35"/>
      <c r="Z83" s="34"/>
      <c r="AA83" s="35"/>
      <c r="AB83" s="36"/>
      <c r="AC83" s="34"/>
      <c r="AD83" s="35"/>
      <c r="AE83" s="36"/>
      <c r="AF83" s="34"/>
      <c r="AG83" s="35"/>
      <c r="AH83" s="36"/>
      <c r="AI83" s="37"/>
      <c r="AJ83" s="38"/>
      <c r="AK83" s="39"/>
      <c r="AL83" s="39"/>
      <c r="AM83" s="39"/>
      <c r="AN83" s="49"/>
      <c r="AO83" s="42" t="s">
        <v>88</v>
      </c>
      <c r="AP83" s="43" t="s">
        <v>285</v>
      </c>
      <c r="AQ83" s="42"/>
      <c r="AR83" s="43"/>
      <c r="AS83" s="40" t="s">
        <v>40</v>
      </c>
      <c r="AT83" s="42">
        <v>1</v>
      </c>
      <c r="AU83" s="162">
        <f t="shared" si="5"/>
        <v>0</v>
      </c>
      <c r="AV83" s="162">
        <f t="shared" si="6"/>
        <v>0</v>
      </c>
      <c r="AW83" s="162">
        <f t="shared" si="7"/>
        <v>0</v>
      </c>
      <c r="AX83" s="162">
        <f t="shared" si="8"/>
        <v>0</v>
      </c>
      <c r="AY83" s="162">
        <f t="shared" si="9"/>
        <v>1</v>
      </c>
    </row>
    <row r="84" spans="1:51">
      <c r="A84" s="44" t="s">
        <v>286</v>
      </c>
      <c r="B84" s="45" t="s">
        <v>2210</v>
      </c>
      <c r="C84" s="23" t="s">
        <v>287</v>
      </c>
      <c r="D84" s="120" t="s">
        <v>4162</v>
      </c>
      <c r="E84" s="24"/>
      <c r="F84" s="25" t="s">
        <v>43</v>
      </c>
      <c r="G84" s="26"/>
      <c r="H84" s="27"/>
      <c r="I84" s="27"/>
      <c r="J84" s="29">
        <v>0</v>
      </c>
      <c r="K84" s="28">
        <v>1679</v>
      </c>
      <c r="L84" s="28">
        <v>1689</v>
      </c>
      <c r="M84" s="27">
        <v>0</v>
      </c>
      <c r="N84" s="27">
        <v>0</v>
      </c>
      <c r="O84" s="28" t="s">
        <v>274</v>
      </c>
      <c r="P84" s="31" t="s">
        <v>288</v>
      </c>
      <c r="Q84" s="35" t="s">
        <v>103</v>
      </c>
      <c r="R84" s="104">
        <v>51.0167</v>
      </c>
      <c r="S84" s="124">
        <v>4.4667000000000003</v>
      </c>
      <c r="T84" s="32">
        <v>0</v>
      </c>
      <c r="U84" s="33">
        <v>0</v>
      </c>
      <c r="V84" s="127">
        <v>0</v>
      </c>
      <c r="W84" s="34"/>
      <c r="X84" s="35"/>
      <c r="Y84" s="35"/>
      <c r="Z84" s="34"/>
      <c r="AA84" s="35"/>
      <c r="AB84" s="36"/>
      <c r="AC84" s="34"/>
      <c r="AD84" s="35"/>
      <c r="AE84" s="36"/>
      <c r="AF84" s="34"/>
      <c r="AG84" s="35"/>
      <c r="AH84" s="36"/>
      <c r="AI84" s="37"/>
      <c r="AJ84" s="38"/>
      <c r="AK84" s="39"/>
      <c r="AL84" s="39"/>
      <c r="AM84" s="39"/>
      <c r="AN84" s="49"/>
      <c r="AO84" s="42" t="s">
        <v>88</v>
      </c>
      <c r="AP84" s="43" t="s">
        <v>277</v>
      </c>
      <c r="AQ84" s="42"/>
      <c r="AR84" s="43"/>
      <c r="AS84" s="40" t="s">
        <v>55</v>
      </c>
      <c r="AT84" s="42">
        <v>1</v>
      </c>
      <c r="AU84" s="162">
        <f t="shared" si="5"/>
        <v>0</v>
      </c>
      <c r="AV84" s="162">
        <f t="shared" si="6"/>
        <v>0</v>
      </c>
      <c r="AW84" s="162">
        <f t="shared" si="7"/>
        <v>0</v>
      </c>
      <c r="AX84" s="162">
        <f t="shared" si="8"/>
        <v>0</v>
      </c>
      <c r="AY84" s="162">
        <f t="shared" si="9"/>
        <v>1</v>
      </c>
    </row>
    <row r="85" spans="1:51">
      <c r="A85" s="44" t="s">
        <v>289</v>
      </c>
      <c r="B85" s="45" t="s">
        <v>2210</v>
      </c>
      <c r="C85" s="23" t="s">
        <v>290</v>
      </c>
      <c r="D85" s="120" t="s">
        <v>4162</v>
      </c>
      <c r="E85" s="24"/>
      <c r="F85" s="25" t="s">
        <v>43</v>
      </c>
      <c r="G85" s="26"/>
      <c r="H85" s="27">
        <v>1</v>
      </c>
      <c r="I85" s="27"/>
      <c r="J85" s="29">
        <v>0</v>
      </c>
      <c r="K85" s="28">
        <v>1625</v>
      </c>
      <c r="L85" s="28">
        <v>1638</v>
      </c>
      <c r="M85" s="27">
        <v>0</v>
      </c>
      <c r="N85" s="27">
        <v>0</v>
      </c>
      <c r="O85" s="28" t="s">
        <v>291</v>
      </c>
      <c r="P85" s="31" t="s">
        <v>292</v>
      </c>
      <c r="Q85" s="35" t="s">
        <v>103</v>
      </c>
      <c r="R85" s="104">
        <v>51.0167</v>
      </c>
      <c r="S85" s="124">
        <v>4.4667000000000003</v>
      </c>
      <c r="T85" s="32">
        <v>0</v>
      </c>
      <c r="U85" s="33">
        <v>0</v>
      </c>
      <c r="V85" s="127">
        <v>0</v>
      </c>
      <c r="W85" s="34"/>
      <c r="X85" s="35"/>
      <c r="Y85" s="35"/>
      <c r="Z85" s="34"/>
      <c r="AA85" s="35"/>
      <c r="AB85" s="36"/>
      <c r="AC85" s="34"/>
      <c r="AD85" s="35"/>
      <c r="AE85" s="36"/>
      <c r="AF85" s="34"/>
      <c r="AG85" s="35"/>
      <c r="AH85" s="36"/>
      <c r="AI85" s="37"/>
      <c r="AJ85" s="38"/>
      <c r="AK85" s="39"/>
      <c r="AL85" s="39"/>
      <c r="AM85" s="39"/>
      <c r="AN85" s="49"/>
      <c r="AO85" s="42" t="s">
        <v>88</v>
      </c>
      <c r="AP85" s="43" t="s">
        <v>293</v>
      </c>
      <c r="AQ85" s="42"/>
      <c r="AR85" s="43"/>
      <c r="AS85" s="40" t="s">
        <v>114</v>
      </c>
      <c r="AT85" s="42">
        <v>1</v>
      </c>
      <c r="AU85" s="162">
        <f t="shared" si="5"/>
        <v>0</v>
      </c>
      <c r="AV85" s="162">
        <f t="shared" si="6"/>
        <v>0</v>
      </c>
      <c r="AW85" s="162">
        <f t="shared" si="7"/>
        <v>0</v>
      </c>
      <c r="AX85" s="162">
        <f t="shared" si="8"/>
        <v>1</v>
      </c>
      <c r="AY85" s="162">
        <f t="shared" si="9"/>
        <v>0</v>
      </c>
    </row>
    <row r="86" spans="1:51">
      <c r="A86" s="44" t="s">
        <v>271</v>
      </c>
      <c r="B86" s="45" t="s">
        <v>2210</v>
      </c>
      <c r="C86" s="23" t="s">
        <v>294</v>
      </c>
      <c r="D86" s="120" t="s">
        <v>4162</v>
      </c>
      <c r="E86" s="24">
        <v>3</v>
      </c>
      <c r="F86" s="25" t="s">
        <v>43</v>
      </c>
      <c r="G86" s="26"/>
      <c r="H86" s="27"/>
      <c r="I86" s="27"/>
      <c r="J86" s="29">
        <v>1</v>
      </c>
      <c r="K86" s="28">
        <v>1519</v>
      </c>
      <c r="L86" s="28">
        <v>1592</v>
      </c>
      <c r="M86" s="27">
        <v>0</v>
      </c>
      <c r="N86" s="27">
        <v>0</v>
      </c>
      <c r="O86" s="28" t="s">
        <v>295</v>
      </c>
      <c r="P86" s="31" t="s">
        <v>296</v>
      </c>
      <c r="Q86" s="35" t="s">
        <v>103</v>
      </c>
      <c r="R86" s="104">
        <v>51.0167</v>
      </c>
      <c r="S86" s="124">
        <v>4.4667000000000003</v>
      </c>
      <c r="T86" s="32">
        <v>0</v>
      </c>
      <c r="U86" s="75">
        <v>1</v>
      </c>
      <c r="V86" s="127">
        <v>0</v>
      </c>
      <c r="W86" s="47">
        <v>1531</v>
      </c>
      <c r="X86" s="25">
        <v>1539</v>
      </c>
      <c r="Y86" s="25" t="s">
        <v>102</v>
      </c>
      <c r="Z86" s="47">
        <v>1539</v>
      </c>
      <c r="AA86" s="25">
        <v>1543</v>
      </c>
      <c r="AB86" s="48" t="s">
        <v>103</v>
      </c>
      <c r="AC86" s="47">
        <v>1543</v>
      </c>
      <c r="AD86" s="25">
        <v>1563</v>
      </c>
      <c r="AE86" s="48" t="s">
        <v>60</v>
      </c>
      <c r="AF86" s="47">
        <v>1563</v>
      </c>
      <c r="AG86" s="25">
        <v>1592</v>
      </c>
      <c r="AH86" s="48" t="s">
        <v>103</v>
      </c>
      <c r="AI86" s="37"/>
      <c r="AJ86" s="38"/>
      <c r="AK86" s="39"/>
      <c r="AL86" s="39"/>
      <c r="AM86" s="39"/>
      <c r="AN86" s="49"/>
      <c r="AO86" s="40"/>
      <c r="AP86" s="41"/>
      <c r="AQ86" s="42"/>
      <c r="AR86" s="43"/>
      <c r="AS86" s="40" t="s">
        <v>55</v>
      </c>
      <c r="AT86" s="42">
        <v>1</v>
      </c>
      <c r="AU86" s="162">
        <f t="shared" si="5"/>
        <v>1</v>
      </c>
      <c r="AV86" s="162">
        <f t="shared" si="6"/>
        <v>1</v>
      </c>
      <c r="AW86" s="162">
        <f t="shared" si="7"/>
        <v>0</v>
      </c>
      <c r="AX86" s="162">
        <f t="shared" si="8"/>
        <v>0</v>
      </c>
      <c r="AY86" s="162">
        <f t="shared" si="9"/>
        <v>0</v>
      </c>
    </row>
    <row r="87" spans="1:51">
      <c r="A87" s="44" t="s">
        <v>293</v>
      </c>
      <c r="B87" s="45" t="s">
        <v>2210</v>
      </c>
      <c r="C87" s="23" t="s">
        <v>297</v>
      </c>
      <c r="D87" s="120" t="s">
        <v>4162</v>
      </c>
      <c r="E87" s="24">
        <v>7</v>
      </c>
      <c r="F87" s="25" t="s">
        <v>43</v>
      </c>
      <c r="G87" s="26"/>
      <c r="H87" s="27"/>
      <c r="I87" s="27"/>
      <c r="J87" s="29">
        <v>1</v>
      </c>
      <c r="K87" s="27">
        <v>1598</v>
      </c>
      <c r="L87" s="28">
        <v>1616</v>
      </c>
      <c r="M87" s="27">
        <v>0</v>
      </c>
      <c r="N87" s="27">
        <v>0</v>
      </c>
      <c r="O87" s="28">
        <v>1569</v>
      </c>
      <c r="P87" s="31">
        <v>1616</v>
      </c>
      <c r="Q87" s="35" t="s">
        <v>103</v>
      </c>
      <c r="R87" s="104">
        <v>51.0167</v>
      </c>
      <c r="S87" s="124">
        <v>4.4667000000000003</v>
      </c>
      <c r="T87" s="32">
        <v>0</v>
      </c>
      <c r="U87" s="33">
        <v>0</v>
      </c>
      <c r="V87" s="127">
        <v>0</v>
      </c>
      <c r="W87" s="34"/>
      <c r="X87" s="35"/>
      <c r="Y87" s="35"/>
      <c r="Z87" s="34"/>
      <c r="AA87" s="35"/>
      <c r="AB87" s="36"/>
      <c r="AC87" s="34"/>
      <c r="AD87" s="35"/>
      <c r="AE87" s="36"/>
      <c r="AF87" s="34"/>
      <c r="AG87" s="35"/>
      <c r="AH87" s="36"/>
      <c r="AI87" s="37"/>
      <c r="AJ87" s="38"/>
      <c r="AK87" s="39"/>
      <c r="AL87" s="39"/>
      <c r="AM87" s="39"/>
      <c r="AN87" s="49"/>
      <c r="AO87" s="42" t="s">
        <v>88</v>
      </c>
      <c r="AP87" s="43" t="s">
        <v>271</v>
      </c>
      <c r="AQ87" s="42"/>
      <c r="AR87" s="43"/>
      <c r="AS87" s="42" t="s">
        <v>298</v>
      </c>
      <c r="AT87" s="42">
        <v>1</v>
      </c>
      <c r="AU87" s="162">
        <f t="shared" si="5"/>
        <v>0</v>
      </c>
      <c r="AV87" s="162">
        <f t="shared" si="6"/>
        <v>1</v>
      </c>
      <c r="AW87" s="162">
        <f t="shared" si="7"/>
        <v>1</v>
      </c>
      <c r="AX87" s="162">
        <f t="shared" si="8"/>
        <v>0</v>
      </c>
      <c r="AY87" s="162">
        <f t="shared" si="9"/>
        <v>0</v>
      </c>
    </row>
    <row r="88" spans="1:51">
      <c r="A88" s="44" t="s">
        <v>285</v>
      </c>
      <c r="B88" s="45" t="s">
        <v>2210</v>
      </c>
      <c r="C88" s="23" t="s">
        <v>299</v>
      </c>
      <c r="D88" s="120" t="s">
        <v>4162</v>
      </c>
      <c r="E88" s="24">
        <v>3</v>
      </c>
      <c r="F88" s="25" t="s">
        <v>43</v>
      </c>
      <c r="G88" s="26"/>
      <c r="H88" s="27"/>
      <c r="I88" s="27"/>
      <c r="J88" s="29">
        <v>1</v>
      </c>
      <c r="K88" s="27">
        <v>1630</v>
      </c>
      <c r="L88" s="27">
        <v>1667</v>
      </c>
      <c r="M88" s="27">
        <v>0</v>
      </c>
      <c r="N88" s="27">
        <v>0</v>
      </c>
      <c r="O88" s="28">
        <v>1603</v>
      </c>
      <c r="P88" s="31">
        <v>1667</v>
      </c>
      <c r="Q88" s="35" t="s">
        <v>103</v>
      </c>
      <c r="R88" s="104">
        <v>51.0167</v>
      </c>
      <c r="S88" s="124">
        <v>4.4667000000000003</v>
      </c>
      <c r="T88" s="32">
        <v>0</v>
      </c>
      <c r="U88" s="33">
        <v>0</v>
      </c>
      <c r="V88" s="127">
        <v>0</v>
      </c>
      <c r="W88" s="34"/>
      <c r="X88" s="35"/>
      <c r="Y88" s="35"/>
      <c r="Z88" s="34"/>
      <c r="AA88" s="35"/>
      <c r="AB88" s="36"/>
      <c r="AC88" s="34"/>
      <c r="AD88" s="35"/>
      <c r="AE88" s="36"/>
      <c r="AF88" s="34"/>
      <c r="AG88" s="35"/>
      <c r="AH88" s="36"/>
      <c r="AI88" s="37"/>
      <c r="AJ88" s="38"/>
      <c r="AK88" s="39"/>
      <c r="AL88" s="39"/>
      <c r="AM88" s="39"/>
      <c r="AN88" s="49"/>
      <c r="AO88" s="42" t="s">
        <v>88</v>
      </c>
      <c r="AP88" s="43" t="s">
        <v>293</v>
      </c>
      <c r="AQ88" s="42"/>
      <c r="AR88" s="43"/>
      <c r="AS88" s="40" t="s">
        <v>40</v>
      </c>
      <c r="AT88" s="42">
        <v>1</v>
      </c>
      <c r="AU88" s="162">
        <f t="shared" si="5"/>
        <v>0</v>
      </c>
      <c r="AV88" s="162">
        <f t="shared" si="6"/>
        <v>0</v>
      </c>
      <c r="AW88" s="162">
        <f t="shared" si="7"/>
        <v>0</v>
      </c>
      <c r="AX88" s="162">
        <f t="shared" si="8"/>
        <v>1</v>
      </c>
      <c r="AY88" s="162">
        <f t="shared" si="9"/>
        <v>1</v>
      </c>
    </row>
    <row r="89" spans="1:51">
      <c r="A89" s="44" t="s">
        <v>300</v>
      </c>
      <c r="B89" s="45" t="s">
        <v>2210</v>
      </c>
      <c r="C89" s="23" t="s">
        <v>301</v>
      </c>
      <c r="D89" s="120" t="s">
        <v>4162</v>
      </c>
      <c r="E89" s="24">
        <v>4</v>
      </c>
      <c r="F89" s="25" t="s">
        <v>43</v>
      </c>
      <c r="G89" s="26"/>
      <c r="H89" s="27"/>
      <c r="I89" s="27"/>
      <c r="J89" s="29">
        <v>1</v>
      </c>
      <c r="K89" s="28">
        <v>1560</v>
      </c>
      <c r="L89" s="28">
        <v>1585</v>
      </c>
      <c r="M89" s="27">
        <v>0</v>
      </c>
      <c r="N89" s="27">
        <v>0</v>
      </c>
      <c r="O89" s="28">
        <v>1540</v>
      </c>
      <c r="P89" s="31">
        <v>1616</v>
      </c>
      <c r="Q89" s="35" t="s">
        <v>103</v>
      </c>
      <c r="R89" s="104">
        <v>51.0167</v>
      </c>
      <c r="S89" s="124">
        <v>4.4667000000000003</v>
      </c>
      <c r="T89" s="32">
        <v>1</v>
      </c>
      <c r="U89" s="33">
        <v>1</v>
      </c>
      <c r="V89" s="127">
        <v>0</v>
      </c>
      <c r="W89" s="34">
        <v>1585</v>
      </c>
      <c r="X89" s="35">
        <v>1585</v>
      </c>
      <c r="Y89" s="35" t="s">
        <v>63</v>
      </c>
      <c r="Z89" s="34">
        <v>1586</v>
      </c>
      <c r="AA89" s="35">
        <v>1616</v>
      </c>
      <c r="AB89" s="36" t="s">
        <v>60</v>
      </c>
      <c r="AC89" s="34"/>
      <c r="AD89" s="35"/>
      <c r="AE89" s="36"/>
      <c r="AF89" s="34"/>
      <c r="AG89" s="35"/>
      <c r="AH89" s="36"/>
      <c r="AI89" s="37"/>
      <c r="AJ89" s="38"/>
      <c r="AK89" s="39"/>
      <c r="AL89" s="39"/>
      <c r="AM89" s="39"/>
      <c r="AN89" s="49"/>
      <c r="AO89" s="42" t="s">
        <v>88</v>
      </c>
      <c r="AP89" s="43" t="s">
        <v>271</v>
      </c>
      <c r="AQ89" s="42"/>
      <c r="AR89" s="43"/>
      <c r="AS89" s="42" t="s">
        <v>298</v>
      </c>
      <c r="AT89" s="42">
        <v>1</v>
      </c>
      <c r="AU89" s="162">
        <f t="shared" si="5"/>
        <v>1</v>
      </c>
      <c r="AV89" s="162">
        <f t="shared" si="6"/>
        <v>1</v>
      </c>
      <c r="AW89" s="162">
        <f t="shared" si="7"/>
        <v>0</v>
      </c>
      <c r="AX89" s="162">
        <f t="shared" si="8"/>
        <v>0</v>
      </c>
      <c r="AY89" s="162">
        <f t="shared" si="9"/>
        <v>0</v>
      </c>
    </row>
    <row r="90" spans="1:51">
      <c r="A90" s="44" t="s">
        <v>302</v>
      </c>
      <c r="B90" s="45" t="s">
        <v>2210</v>
      </c>
      <c r="C90" s="23" t="s">
        <v>303</v>
      </c>
      <c r="D90" s="120" t="s">
        <v>4162</v>
      </c>
      <c r="E90" s="24"/>
      <c r="F90" s="25" t="s">
        <v>156</v>
      </c>
      <c r="G90" s="26"/>
      <c r="H90" s="27"/>
      <c r="I90" s="27"/>
      <c r="J90" s="29">
        <v>0</v>
      </c>
      <c r="K90" s="28">
        <v>1685</v>
      </c>
      <c r="L90" s="28">
        <v>1714</v>
      </c>
      <c r="M90" s="27">
        <v>0</v>
      </c>
      <c r="N90" s="27">
        <v>0</v>
      </c>
      <c r="O90" s="28"/>
      <c r="P90" s="31"/>
      <c r="Q90" s="35" t="s">
        <v>103</v>
      </c>
      <c r="R90" s="104">
        <v>51.0167</v>
      </c>
      <c r="S90" s="124">
        <v>4.4667000000000003</v>
      </c>
      <c r="T90" s="32">
        <v>0</v>
      </c>
      <c r="U90" s="33">
        <v>0</v>
      </c>
      <c r="V90" s="127">
        <v>0</v>
      </c>
      <c r="W90" s="34"/>
      <c r="X90" s="35"/>
      <c r="Y90" s="35"/>
      <c r="Z90" s="34"/>
      <c r="AA90" s="35"/>
      <c r="AB90" s="36"/>
      <c r="AC90" s="34"/>
      <c r="AD90" s="35"/>
      <c r="AE90" s="36"/>
      <c r="AF90" s="34"/>
      <c r="AG90" s="35"/>
      <c r="AH90" s="36"/>
      <c r="AI90" s="37"/>
      <c r="AJ90" s="38"/>
      <c r="AK90" s="39"/>
      <c r="AL90" s="39"/>
      <c r="AM90" s="39"/>
      <c r="AN90" s="49"/>
      <c r="AO90" s="40"/>
      <c r="AP90" s="41"/>
      <c r="AQ90" s="42"/>
      <c r="AR90" s="43"/>
      <c r="AS90" s="40" t="s">
        <v>55</v>
      </c>
      <c r="AT90" s="42">
        <v>1</v>
      </c>
      <c r="AU90" s="162">
        <f t="shared" si="5"/>
        <v>0</v>
      </c>
      <c r="AV90" s="162">
        <f t="shared" si="6"/>
        <v>0</v>
      </c>
      <c r="AW90" s="162">
        <f t="shared" si="7"/>
        <v>0</v>
      </c>
      <c r="AX90" s="162">
        <f t="shared" si="8"/>
        <v>0</v>
      </c>
      <c r="AY90" s="162">
        <f t="shared" si="9"/>
        <v>0</v>
      </c>
    </row>
    <row r="91" spans="1:51">
      <c r="A91" s="44" t="s">
        <v>304</v>
      </c>
      <c r="B91" s="45" t="s">
        <v>2210</v>
      </c>
      <c r="C91" s="23" t="s">
        <v>305</v>
      </c>
      <c r="D91" s="120" t="s">
        <v>4162</v>
      </c>
      <c r="E91" s="24"/>
      <c r="F91" s="25" t="s">
        <v>43</v>
      </c>
      <c r="G91" s="26"/>
      <c r="H91" s="27"/>
      <c r="I91" s="27"/>
      <c r="J91" s="29">
        <v>0</v>
      </c>
      <c r="K91" s="28">
        <v>1566</v>
      </c>
      <c r="L91" s="28">
        <v>1584</v>
      </c>
      <c r="M91" s="27">
        <v>0</v>
      </c>
      <c r="N91" s="27">
        <v>0</v>
      </c>
      <c r="O91" s="28">
        <v>1546</v>
      </c>
      <c r="P91" s="31">
        <v>1584</v>
      </c>
      <c r="Q91" s="35" t="s">
        <v>103</v>
      </c>
      <c r="R91" s="104">
        <v>51.0167</v>
      </c>
      <c r="S91" s="124">
        <v>4.4667000000000003</v>
      </c>
      <c r="T91" s="32">
        <v>1</v>
      </c>
      <c r="U91" s="75">
        <v>1</v>
      </c>
      <c r="V91" s="127">
        <v>0</v>
      </c>
      <c r="W91" s="34">
        <v>1570</v>
      </c>
      <c r="X91" s="35">
        <v>1570</v>
      </c>
      <c r="Y91" s="35" t="s">
        <v>306</v>
      </c>
      <c r="Z91" s="34">
        <v>1571</v>
      </c>
      <c r="AA91" s="35">
        <v>1571</v>
      </c>
      <c r="AB91" s="36" t="s">
        <v>103</v>
      </c>
      <c r="AC91" s="34">
        <v>1574</v>
      </c>
      <c r="AD91" s="35">
        <v>1583</v>
      </c>
      <c r="AE91" s="36" t="s">
        <v>306</v>
      </c>
      <c r="AF91" s="34">
        <v>1584</v>
      </c>
      <c r="AG91" s="35">
        <v>1584</v>
      </c>
      <c r="AH91" s="36" t="s">
        <v>307</v>
      </c>
      <c r="AI91" s="37"/>
      <c r="AJ91" s="38"/>
      <c r="AK91" s="39"/>
      <c r="AL91" s="39"/>
      <c r="AM91" s="39"/>
      <c r="AN91" s="49"/>
      <c r="AO91" s="42" t="s">
        <v>88</v>
      </c>
      <c r="AP91" s="43" t="s">
        <v>271</v>
      </c>
      <c r="AQ91" s="42"/>
      <c r="AR91" s="43"/>
      <c r="AS91" s="40" t="s">
        <v>55</v>
      </c>
      <c r="AT91" s="42">
        <v>1</v>
      </c>
      <c r="AU91" s="162">
        <f t="shared" si="5"/>
        <v>1</v>
      </c>
      <c r="AV91" s="162">
        <f t="shared" si="6"/>
        <v>1</v>
      </c>
      <c r="AW91" s="162">
        <f t="shared" si="7"/>
        <v>0</v>
      </c>
      <c r="AX91" s="162">
        <f t="shared" si="8"/>
        <v>0</v>
      </c>
      <c r="AY91" s="162">
        <f t="shared" si="9"/>
        <v>0</v>
      </c>
    </row>
    <row r="92" spans="1:51">
      <c r="A92" s="44" t="s">
        <v>308</v>
      </c>
      <c r="B92" s="45" t="s">
        <v>3929</v>
      </c>
      <c r="C92" s="23" t="s">
        <v>309</v>
      </c>
      <c r="D92" s="120" t="s">
        <v>4162</v>
      </c>
      <c r="E92" s="24">
        <v>1</v>
      </c>
      <c r="F92" s="25" t="s">
        <v>310</v>
      </c>
      <c r="G92" s="26" t="s">
        <v>311</v>
      </c>
      <c r="H92" s="27"/>
      <c r="I92" s="27"/>
      <c r="J92" s="29">
        <v>1</v>
      </c>
      <c r="K92" s="28">
        <v>1501</v>
      </c>
      <c r="L92" s="28">
        <v>1553</v>
      </c>
      <c r="M92" s="27">
        <v>0</v>
      </c>
      <c r="N92" s="27">
        <v>0</v>
      </c>
      <c r="O92" s="28"/>
      <c r="P92" s="31">
        <v>1553</v>
      </c>
      <c r="Q92" s="35" t="s">
        <v>103</v>
      </c>
      <c r="R92" s="104">
        <v>51.0167</v>
      </c>
      <c r="S92" s="124">
        <v>4.4667000000000003</v>
      </c>
      <c r="T92" s="32">
        <v>0</v>
      </c>
      <c r="U92" s="33">
        <v>0</v>
      </c>
      <c r="V92" s="127">
        <v>0</v>
      </c>
      <c r="W92" s="34"/>
      <c r="X92" s="35"/>
      <c r="Y92" s="35"/>
      <c r="Z92" s="34"/>
      <c r="AA92" s="35"/>
      <c r="AB92" s="36"/>
      <c r="AC92" s="34"/>
      <c r="AD92" s="35"/>
      <c r="AE92" s="36"/>
      <c r="AF92" s="34"/>
      <c r="AG92" s="35"/>
      <c r="AH92" s="36"/>
      <c r="AI92" s="37"/>
      <c r="AJ92" s="38"/>
      <c r="AK92" s="39"/>
      <c r="AL92" s="39"/>
      <c r="AM92" s="39"/>
      <c r="AN92" s="49"/>
      <c r="AO92" s="42" t="s">
        <v>104</v>
      </c>
      <c r="AP92" s="43" t="s">
        <v>312</v>
      </c>
      <c r="AQ92" s="42"/>
      <c r="AR92" s="43"/>
      <c r="AS92" s="40" t="s">
        <v>55</v>
      </c>
      <c r="AT92" s="42">
        <v>1</v>
      </c>
      <c r="AU92" s="162">
        <f t="shared" si="5"/>
        <v>1</v>
      </c>
      <c r="AV92" s="162">
        <f t="shared" si="6"/>
        <v>0</v>
      </c>
      <c r="AW92" s="162">
        <f t="shared" si="7"/>
        <v>0</v>
      </c>
      <c r="AX92" s="162">
        <f t="shared" si="8"/>
        <v>0</v>
      </c>
      <c r="AY92" s="162">
        <f t="shared" si="9"/>
        <v>0</v>
      </c>
    </row>
    <row r="93" spans="1:51">
      <c r="A93" s="44" t="s">
        <v>313</v>
      </c>
      <c r="B93" s="45" t="s">
        <v>3929</v>
      </c>
      <c r="C93" s="23" t="s">
        <v>314</v>
      </c>
      <c r="D93" s="120" t="s">
        <v>4162</v>
      </c>
      <c r="E93" s="24"/>
      <c r="F93" s="25" t="s">
        <v>43</v>
      </c>
      <c r="G93" s="26"/>
      <c r="H93" s="27"/>
      <c r="I93" s="27"/>
      <c r="J93" s="29">
        <v>0</v>
      </c>
      <c r="K93" s="28">
        <v>1479</v>
      </c>
      <c r="L93" s="28">
        <v>1504</v>
      </c>
      <c r="M93" s="27">
        <v>0</v>
      </c>
      <c r="N93" s="27">
        <v>0</v>
      </c>
      <c r="O93" s="28" t="s">
        <v>315</v>
      </c>
      <c r="P93" s="31">
        <v>1504</v>
      </c>
      <c r="Q93" s="35" t="s">
        <v>103</v>
      </c>
      <c r="R93" s="104">
        <v>51.0167</v>
      </c>
      <c r="S93" s="124">
        <v>4.4667000000000003</v>
      </c>
      <c r="T93" s="32">
        <v>0</v>
      </c>
      <c r="U93" s="33">
        <v>0</v>
      </c>
      <c r="V93" s="127">
        <v>0</v>
      </c>
      <c r="W93" s="34"/>
      <c r="X93" s="35"/>
      <c r="Y93" s="35"/>
      <c r="Z93" s="34"/>
      <c r="AA93" s="35"/>
      <c r="AB93" s="36"/>
      <c r="AC93" s="34"/>
      <c r="AD93" s="35"/>
      <c r="AE93" s="36"/>
      <c r="AF93" s="34"/>
      <c r="AG93" s="35"/>
      <c r="AH93" s="36"/>
      <c r="AI93" s="37"/>
      <c r="AJ93" s="38"/>
      <c r="AK93" s="39"/>
      <c r="AL93" s="39"/>
      <c r="AM93" s="39"/>
      <c r="AN93" s="49"/>
      <c r="AO93" s="40"/>
      <c r="AP93" s="41"/>
      <c r="AQ93" s="42"/>
      <c r="AR93" s="43"/>
      <c r="AS93" s="40" t="s">
        <v>55</v>
      </c>
      <c r="AT93" s="42">
        <v>1</v>
      </c>
      <c r="AU93" s="162">
        <f t="shared" si="5"/>
        <v>0</v>
      </c>
      <c r="AV93" s="162">
        <f t="shared" si="6"/>
        <v>0</v>
      </c>
      <c r="AW93" s="162">
        <f t="shared" si="7"/>
        <v>0</v>
      </c>
      <c r="AX93" s="162">
        <f t="shared" si="8"/>
        <v>0</v>
      </c>
      <c r="AY93" s="162">
        <f t="shared" si="9"/>
        <v>0</v>
      </c>
    </row>
    <row r="94" spans="1:51">
      <c r="A94" s="44" t="s">
        <v>312</v>
      </c>
      <c r="B94" s="45" t="s">
        <v>3929</v>
      </c>
      <c r="C94" s="23" t="s">
        <v>316</v>
      </c>
      <c r="D94" s="120" t="s">
        <v>4162</v>
      </c>
      <c r="E94" s="24"/>
      <c r="F94" s="25" t="s">
        <v>43</v>
      </c>
      <c r="G94" s="26"/>
      <c r="H94" s="27"/>
      <c r="I94" s="27"/>
      <c r="J94" s="29">
        <v>0</v>
      </c>
      <c r="K94" s="28">
        <v>1561</v>
      </c>
      <c r="L94" s="28">
        <v>1576</v>
      </c>
      <c r="M94" s="27">
        <v>0</v>
      </c>
      <c r="N94" s="27">
        <v>0</v>
      </c>
      <c r="O94" s="28" t="s">
        <v>317</v>
      </c>
      <c r="P94" s="31">
        <v>1576</v>
      </c>
      <c r="Q94" s="35" t="s">
        <v>103</v>
      </c>
      <c r="R94" s="104">
        <v>51.0167</v>
      </c>
      <c r="S94" s="124">
        <v>4.4667000000000003</v>
      </c>
      <c r="T94" s="32">
        <v>0</v>
      </c>
      <c r="U94" s="33">
        <v>0</v>
      </c>
      <c r="V94" s="127">
        <v>0</v>
      </c>
      <c r="W94" s="34"/>
      <c r="X94" s="35"/>
      <c r="Y94" s="35"/>
      <c r="Z94" s="34"/>
      <c r="AA94" s="35"/>
      <c r="AB94" s="36"/>
      <c r="AC94" s="34"/>
      <c r="AD94" s="35"/>
      <c r="AE94" s="36"/>
      <c r="AF94" s="34"/>
      <c r="AG94" s="35"/>
      <c r="AH94" s="36"/>
      <c r="AI94" s="37"/>
      <c r="AJ94" s="38"/>
      <c r="AK94" s="39"/>
      <c r="AL94" s="39"/>
      <c r="AM94" s="39"/>
      <c r="AN94" s="49"/>
      <c r="AO94" s="42" t="s">
        <v>88</v>
      </c>
      <c r="AP94" s="43" t="s">
        <v>308</v>
      </c>
      <c r="AQ94" s="42"/>
      <c r="AR94" s="43"/>
      <c r="AS94" s="40" t="s">
        <v>55</v>
      </c>
      <c r="AT94" s="42">
        <v>1</v>
      </c>
      <c r="AU94" s="162">
        <f t="shared" si="5"/>
        <v>1</v>
      </c>
      <c r="AV94" s="162">
        <f t="shared" si="6"/>
        <v>1</v>
      </c>
      <c r="AW94" s="162">
        <f t="shared" si="7"/>
        <v>0</v>
      </c>
      <c r="AX94" s="162">
        <f t="shared" si="8"/>
        <v>0</v>
      </c>
      <c r="AY94" s="162">
        <f t="shared" si="9"/>
        <v>0</v>
      </c>
    </row>
    <row r="95" spans="1:51">
      <c r="A95" s="44" t="s">
        <v>318</v>
      </c>
      <c r="B95" s="45" t="s">
        <v>3929</v>
      </c>
      <c r="C95" s="23" t="s">
        <v>319</v>
      </c>
      <c r="D95" s="120" t="s">
        <v>4162</v>
      </c>
      <c r="E95" s="24">
        <v>2</v>
      </c>
      <c r="F95" s="25" t="s">
        <v>43</v>
      </c>
      <c r="G95" s="25"/>
      <c r="H95" s="27">
        <v>1</v>
      </c>
      <c r="I95" s="27"/>
      <c r="J95" s="29">
        <v>1</v>
      </c>
      <c r="K95" s="30">
        <v>1589</v>
      </c>
      <c r="L95" s="27">
        <v>1600</v>
      </c>
      <c r="M95" s="27">
        <v>0</v>
      </c>
      <c r="N95" s="67">
        <v>1</v>
      </c>
      <c r="O95" s="28">
        <v>1563</v>
      </c>
      <c r="P95" s="31" t="s">
        <v>320</v>
      </c>
      <c r="Q95" s="35" t="s">
        <v>103</v>
      </c>
      <c r="R95" s="104">
        <v>51.0167</v>
      </c>
      <c r="S95" s="124">
        <v>4.4667000000000003</v>
      </c>
      <c r="T95" s="32">
        <v>1</v>
      </c>
      <c r="U95" s="33">
        <v>1</v>
      </c>
      <c r="V95" s="127">
        <v>0</v>
      </c>
      <c r="W95" s="34">
        <v>1600</v>
      </c>
      <c r="X95" s="35" t="s">
        <v>320</v>
      </c>
      <c r="Y95" s="35" t="s">
        <v>63</v>
      </c>
      <c r="Z95" s="34"/>
      <c r="AA95" s="35"/>
      <c r="AB95" s="36"/>
      <c r="AC95" s="34"/>
      <c r="AD95" s="35"/>
      <c r="AE95" s="36"/>
      <c r="AF95" s="34"/>
      <c r="AG95" s="35"/>
      <c r="AH95" s="36"/>
      <c r="AI95" s="37"/>
      <c r="AJ95" s="38">
        <v>1</v>
      </c>
      <c r="AK95" s="39" t="s">
        <v>78</v>
      </c>
      <c r="AL95" s="39"/>
      <c r="AM95" s="39"/>
      <c r="AN95" s="49" t="s">
        <v>76</v>
      </c>
      <c r="AO95" s="40"/>
      <c r="AP95" s="41"/>
      <c r="AQ95" s="42"/>
      <c r="AR95" s="43"/>
      <c r="AS95" s="40" t="s">
        <v>321</v>
      </c>
      <c r="AT95" s="42">
        <v>1</v>
      </c>
      <c r="AU95" s="162">
        <f t="shared" si="5"/>
        <v>0</v>
      </c>
      <c r="AV95" s="162">
        <f t="shared" si="6"/>
        <v>1</v>
      </c>
      <c r="AW95" s="162">
        <f t="shared" si="7"/>
        <v>0</v>
      </c>
      <c r="AX95" s="162">
        <f t="shared" si="8"/>
        <v>0</v>
      </c>
      <c r="AY95" s="162">
        <f t="shared" si="9"/>
        <v>0</v>
      </c>
    </row>
    <row r="96" spans="1:51">
      <c r="A96" s="44" t="s">
        <v>322</v>
      </c>
      <c r="B96" s="45" t="s">
        <v>3930</v>
      </c>
      <c r="C96" s="23" t="s">
        <v>323</v>
      </c>
      <c r="D96" s="120" t="s">
        <v>4162</v>
      </c>
      <c r="E96" s="24">
        <v>1</v>
      </c>
      <c r="F96" s="25" t="s">
        <v>39</v>
      </c>
      <c r="G96" s="26"/>
      <c r="H96" s="27"/>
      <c r="I96" s="27"/>
      <c r="J96" s="29">
        <v>1</v>
      </c>
      <c r="K96" s="30">
        <v>1570</v>
      </c>
      <c r="L96" s="30">
        <v>1576</v>
      </c>
      <c r="M96" s="27">
        <v>0</v>
      </c>
      <c r="N96" s="27">
        <v>0</v>
      </c>
      <c r="O96" s="28"/>
      <c r="P96" s="31"/>
      <c r="Q96" s="35" t="s">
        <v>103</v>
      </c>
      <c r="R96" s="104">
        <v>51.0167</v>
      </c>
      <c r="S96" s="124">
        <v>4.4667000000000003</v>
      </c>
      <c r="T96" s="32">
        <v>0</v>
      </c>
      <c r="U96" s="33">
        <v>0</v>
      </c>
      <c r="V96" s="127">
        <v>0</v>
      </c>
      <c r="W96" s="34"/>
      <c r="X96" s="35"/>
      <c r="Y96" s="35"/>
      <c r="Z96" s="34"/>
      <c r="AA96" s="35"/>
      <c r="AB96" s="36"/>
      <c r="AC96" s="34"/>
      <c r="AD96" s="35"/>
      <c r="AE96" s="36"/>
      <c r="AF96" s="34"/>
      <c r="AG96" s="35"/>
      <c r="AH96" s="36"/>
      <c r="AI96" s="37"/>
      <c r="AJ96" s="38"/>
      <c r="AK96" s="39"/>
      <c r="AL96" s="39"/>
      <c r="AM96" s="39"/>
      <c r="AN96" s="49"/>
      <c r="AO96" s="40"/>
      <c r="AP96" s="41"/>
      <c r="AQ96" s="42"/>
      <c r="AR96" s="43"/>
      <c r="AS96" s="40" t="s">
        <v>40</v>
      </c>
      <c r="AT96" s="42">
        <v>1</v>
      </c>
      <c r="AU96" s="162">
        <f t="shared" si="5"/>
        <v>1</v>
      </c>
      <c r="AV96" s="162">
        <f t="shared" si="6"/>
        <v>1</v>
      </c>
      <c r="AW96" s="162">
        <f t="shared" si="7"/>
        <v>0</v>
      </c>
      <c r="AX96" s="162">
        <f t="shared" si="8"/>
        <v>0</v>
      </c>
      <c r="AY96" s="162">
        <f t="shared" si="9"/>
        <v>0</v>
      </c>
    </row>
    <row r="97" spans="1:51">
      <c r="A97" s="44" t="s">
        <v>324</v>
      </c>
      <c r="B97" s="45" t="s">
        <v>3232</v>
      </c>
      <c r="C97" s="23" t="s">
        <v>325</v>
      </c>
      <c r="D97" s="120" t="s">
        <v>4162</v>
      </c>
      <c r="E97" s="24"/>
      <c r="F97" s="25" t="s">
        <v>43</v>
      </c>
      <c r="G97" s="25"/>
      <c r="H97" s="27"/>
      <c r="I97" s="27"/>
      <c r="J97" s="29">
        <v>0</v>
      </c>
      <c r="K97" s="28"/>
      <c r="L97" s="28"/>
      <c r="M97" s="27">
        <v>0</v>
      </c>
      <c r="N97" s="27">
        <v>0</v>
      </c>
      <c r="O97" s="28">
        <v>1639</v>
      </c>
      <c r="P97" s="31">
        <v>1667</v>
      </c>
      <c r="Q97" s="35" t="s">
        <v>103</v>
      </c>
      <c r="R97" s="104">
        <v>51.0167</v>
      </c>
      <c r="S97" s="124">
        <v>4.4667000000000003</v>
      </c>
      <c r="T97" s="32">
        <v>0</v>
      </c>
      <c r="U97" s="33">
        <v>1</v>
      </c>
      <c r="V97" s="127">
        <v>0</v>
      </c>
      <c r="W97" s="34">
        <v>1667</v>
      </c>
      <c r="X97" s="35">
        <v>1667</v>
      </c>
      <c r="Y97" s="35" t="s">
        <v>102</v>
      </c>
      <c r="Z97" s="34"/>
      <c r="AA97" s="35"/>
      <c r="AB97" s="36"/>
      <c r="AC97" s="34"/>
      <c r="AD97" s="35"/>
      <c r="AE97" s="36"/>
      <c r="AF97" s="34"/>
      <c r="AG97" s="35"/>
      <c r="AH97" s="36"/>
      <c r="AI97" s="37"/>
      <c r="AJ97" s="38"/>
      <c r="AK97" s="39"/>
      <c r="AL97" s="39"/>
      <c r="AM97" s="39"/>
      <c r="AN97" s="49"/>
      <c r="AO97" s="40"/>
      <c r="AP97" s="41"/>
      <c r="AQ97" s="42"/>
      <c r="AR97" s="43"/>
      <c r="AS97" s="40" t="s">
        <v>55</v>
      </c>
      <c r="AT97" s="42">
        <v>1</v>
      </c>
      <c r="AU97" s="162">
        <f t="shared" si="5"/>
        <v>0</v>
      </c>
      <c r="AV97" s="162">
        <f t="shared" si="6"/>
        <v>0</v>
      </c>
      <c r="AW97" s="162">
        <f t="shared" si="7"/>
        <v>0</v>
      </c>
      <c r="AX97" s="162">
        <f t="shared" si="8"/>
        <v>0</v>
      </c>
      <c r="AY97" s="162">
        <f t="shared" si="9"/>
        <v>0</v>
      </c>
    </row>
    <row r="98" spans="1:51">
      <c r="A98" s="44" t="s">
        <v>326</v>
      </c>
      <c r="B98" s="45" t="s">
        <v>3232</v>
      </c>
      <c r="C98" s="23" t="s">
        <v>327</v>
      </c>
      <c r="D98" s="120" t="s">
        <v>4162</v>
      </c>
      <c r="E98" s="24"/>
      <c r="F98" s="25" t="s">
        <v>43</v>
      </c>
      <c r="G98" s="25"/>
      <c r="H98" s="27"/>
      <c r="I98" s="27"/>
      <c r="J98" s="29">
        <v>0</v>
      </c>
      <c r="K98" s="28">
        <v>1714</v>
      </c>
      <c r="L98" s="28"/>
      <c r="M98" s="27">
        <v>0</v>
      </c>
      <c r="N98" s="27">
        <v>0</v>
      </c>
      <c r="O98" s="28"/>
      <c r="P98" s="31"/>
      <c r="Q98" s="35" t="s">
        <v>103</v>
      </c>
      <c r="R98" s="104">
        <v>51.0167</v>
      </c>
      <c r="S98" s="124">
        <v>4.4667000000000003</v>
      </c>
      <c r="T98" s="32">
        <v>0</v>
      </c>
      <c r="U98" s="33">
        <v>0</v>
      </c>
      <c r="V98" s="127">
        <v>0</v>
      </c>
      <c r="W98" s="34"/>
      <c r="X98" s="35"/>
      <c r="Y98" s="35"/>
      <c r="Z98" s="34"/>
      <c r="AA98" s="35"/>
      <c r="AB98" s="36"/>
      <c r="AC98" s="34"/>
      <c r="AD98" s="35"/>
      <c r="AE98" s="36"/>
      <c r="AF98" s="34"/>
      <c r="AG98" s="35"/>
      <c r="AH98" s="36"/>
      <c r="AI98" s="37"/>
      <c r="AJ98" s="38"/>
      <c r="AK98" s="39"/>
      <c r="AL98" s="39"/>
      <c r="AM98" s="39"/>
      <c r="AN98" s="49"/>
      <c r="AO98" s="40"/>
      <c r="AP98" s="41"/>
      <c r="AQ98" s="42"/>
      <c r="AR98" s="43"/>
      <c r="AS98" s="40" t="s">
        <v>55</v>
      </c>
      <c r="AT98" s="42">
        <v>1</v>
      </c>
      <c r="AU98" s="162">
        <f t="shared" si="5"/>
        <v>0</v>
      </c>
      <c r="AV98" s="162">
        <f t="shared" si="6"/>
        <v>0</v>
      </c>
      <c r="AW98" s="162">
        <f t="shared" si="7"/>
        <v>0</v>
      </c>
      <c r="AX98" s="162">
        <f t="shared" si="8"/>
        <v>0</v>
      </c>
      <c r="AY98" s="162">
        <f t="shared" si="9"/>
        <v>0</v>
      </c>
    </row>
    <row r="99" spans="1:51">
      <c r="A99" s="44" t="s">
        <v>328</v>
      </c>
      <c r="B99" s="45" t="s">
        <v>3931</v>
      </c>
      <c r="C99" s="23" t="s">
        <v>329</v>
      </c>
      <c r="D99" s="120" t="s">
        <v>4162</v>
      </c>
      <c r="E99" s="24">
        <v>1</v>
      </c>
      <c r="F99" s="25" t="s">
        <v>39</v>
      </c>
      <c r="G99" s="26"/>
      <c r="H99" s="27"/>
      <c r="I99" s="27"/>
      <c r="J99" s="29">
        <v>1</v>
      </c>
      <c r="K99" s="30">
        <v>1556</v>
      </c>
      <c r="L99" s="30">
        <v>1562</v>
      </c>
      <c r="M99" s="27">
        <v>0</v>
      </c>
      <c r="N99" s="27">
        <v>0</v>
      </c>
      <c r="O99" s="28"/>
      <c r="P99" s="31"/>
      <c r="Q99" s="35" t="s">
        <v>103</v>
      </c>
      <c r="R99" s="104">
        <v>51.0167</v>
      </c>
      <c r="S99" s="124">
        <v>4.4667000000000003</v>
      </c>
      <c r="T99" s="32">
        <v>0</v>
      </c>
      <c r="U99" s="33">
        <v>0</v>
      </c>
      <c r="V99" s="127">
        <v>0</v>
      </c>
      <c r="W99" s="63"/>
      <c r="X99" s="62"/>
      <c r="Y99" s="62"/>
      <c r="Z99" s="63"/>
      <c r="AA99" s="62"/>
      <c r="AB99" s="64"/>
      <c r="AC99" s="63"/>
      <c r="AD99" s="62"/>
      <c r="AE99" s="64"/>
      <c r="AF99" s="63"/>
      <c r="AG99" s="62"/>
      <c r="AH99" s="64"/>
      <c r="AI99" s="65"/>
      <c r="AJ99" s="38"/>
      <c r="AK99" s="66"/>
      <c r="AL99" s="39"/>
      <c r="AM99" s="39"/>
      <c r="AN99" s="49"/>
      <c r="AO99" s="40"/>
      <c r="AP99" s="41"/>
      <c r="AQ99" s="42"/>
      <c r="AR99" s="43"/>
      <c r="AS99" s="40" t="s">
        <v>40</v>
      </c>
      <c r="AT99" s="42">
        <v>1</v>
      </c>
      <c r="AU99" s="162">
        <f t="shared" si="5"/>
        <v>1</v>
      </c>
      <c r="AV99" s="162">
        <f t="shared" si="6"/>
        <v>0</v>
      </c>
      <c r="AW99" s="162">
        <f t="shared" si="7"/>
        <v>0</v>
      </c>
      <c r="AX99" s="162">
        <f t="shared" si="8"/>
        <v>0</v>
      </c>
      <c r="AY99" s="162">
        <f t="shared" si="9"/>
        <v>0</v>
      </c>
    </row>
    <row r="100" spans="1:51">
      <c r="A100" s="44" t="s">
        <v>330</v>
      </c>
      <c r="B100" s="45" t="s">
        <v>3932</v>
      </c>
      <c r="C100" s="23" t="s">
        <v>331</v>
      </c>
      <c r="D100" s="120" t="s">
        <v>4162</v>
      </c>
      <c r="E100" s="24">
        <v>4</v>
      </c>
      <c r="F100" s="25" t="s">
        <v>43</v>
      </c>
      <c r="G100" s="76" t="s">
        <v>156</v>
      </c>
      <c r="H100" s="77"/>
      <c r="I100" s="77"/>
      <c r="J100" s="29">
        <v>1</v>
      </c>
      <c r="K100" s="27">
        <v>1588</v>
      </c>
      <c r="L100" s="27">
        <v>1621</v>
      </c>
      <c r="M100" s="27">
        <v>1</v>
      </c>
      <c r="N100" s="27">
        <v>1</v>
      </c>
      <c r="O100" s="28" t="s">
        <v>332</v>
      </c>
      <c r="P100" s="31" t="s">
        <v>333</v>
      </c>
      <c r="Q100" s="35" t="s">
        <v>103</v>
      </c>
      <c r="R100" s="104">
        <v>51.0167</v>
      </c>
      <c r="S100" s="124">
        <v>4.4667000000000003</v>
      </c>
      <c r="T100" s="32">
        <v>1</v>
      </c>
      <c r="U100" s="33">
        <v>1</v>
      </c>
      <c r="V100" s="127">
        <v>0</v>
      </c>
      <c r="W100" s="57">
        <v>1593</v>
      </c>
      <c r="X100" s="50">
        <v>1600</v>
      </c>
      <c r="Y100" s="50" t="s">
        <v>247</v>
      </c>
      <c r="Z100" s="57">
        <v>1601</v>
      </c>
      <c r="AA100" s="50">
        <v>1621</v>
      </c>
      <c r="AB100" s="58" t="s">
        <v>63</v>
      </c>
      <c r="AC100" s="63"/>
      <c r="AD100" s="62"/>
      <c r="AE100" s="64"/>
      <c r="AF100" s="63"/>
      <c r="AG100" s="62"/>
      <c r="AH100" s="64"/>
      <c r="AI100" s="65"/>
      <c r="AJ100" s="38"/>
      <c r="AK100" s="66"/>
      <c r="AL100" s="39"/>
      <c r="AM100" s="39"/>
      <c r="AN100" s="49"/>
      <c r="AO100" s="40"/>
      <c r="AP100" s="41"/>
      <c r="AQ100" s="42"/>
      <c r="AR100" s="43"/>
      <c r="AS100" s="40" t="s">
        <v>40</v>
      </c>
      <c r="AT100" s="42">
        <v>1</v>
      </c>
      <c r="AU100" s="162">
        <f t="shared" si="5"/>
        <v>0</v>
      </c>
      <c r="AV100" s="162">
        <f t="shared" si="6"/>
        <v>1</v>
      </c>
      <c r="AW100" s="162">
        <f t="shared" si="7"/>
        <v>1</v>
      </c>
      <c r="AX100" s="162">
        <f t="shared" si="8"/>
        <v>0</v>
      </c>
      <c r="AY100" s="162">
        <f t="shared" si="9"/>
        <v>0</v>
      </c>
    </row>
    <row r="101" spans="1:51">
      <c r="A101" s="44" t="s">
        <v>334</v>
      </c>
      <c r="B101" s="45" t="s">
        <v>3933</v>
      </c>
      <c r="C101" s="23" t="s">
        <v>335</v>
      </c>
      <c r="D101" s="120" t="s">
        <v>4162</v>
      </c>
      <c r="E101" s="24"/>
      <c r="F101" s="25" t="s">
        <v>43</v>
      </c>
      <c r="G101" s="25"/>
      <c r="H101" s="27">
        <v>1</v>
      </c>
      <c r="I101" s="27"/>
      <c r="J101" s="29">
        <v>0</v>
      </c>
      <c r="K101" s="28"/>
      <c r="L101" s="28">
        <v>1590</v>
      </c>
      <c r="M101" s="27">
        <v>0</v>
      </c>
      <c r="N101" s="27">
        <v>0</v>
      </c>
      <c r="O101" s="28"/>
      <c r="P101" s="31"/>
      <c r="Q101" s="35" t="s">
        <v>103</v>
      </c>
      <c r="R101" s="104">
        <v>51.0167</v>
      </c>
      <c r="S101" s="124">
        <v>4.4667000000000003</v>
      </c>
      <c r="T101" s="32">
        <v>1</v>
      </c>
      <c r="U101" s="33">
        <v>1</v>
      </c>
      <c r="V101" s="127">
        <v>0</v>
      </c>
      <c r="W101" s="34">
        <v>1590</v>
      </c>
      <c r="X101" s="35">
        <v>1613</v>
      </c>
      <c r="Y101" s="35" t="s">
        <v>69</v>
      </c>
      <c r="Z101" s="34"/>
      <c r="AA101" s="35"/>
      <c r="AB101" s="36"/>
      <c r="AC101" s="34"/>
      <c r="AD101" s="35"/>
      <c r="AE101" s="36"/>
      <c r="AF101" s="34"/>
      <c r="AG101" s="35"/>
      <c r="AH101" s="36"/>
      <c r="AI101" s="37"/>
      <c r="AJ101" s="38"/>
      <c r="AK101" s="39"/>
      <c r="AL101" s="39"/>
      <c r="AM101" s="39"/>
      <c r="AN101" s="49"/>
      <c r="AO101" s="40"/>
      <c r="AP101" s="41"/>
      <c r="AQ101" s="42"/>
      <c r="AR101" s="43"/>
      <c r="AS101" s="40"/>
      <c r="AT101" s="42">
        <v>1</v>
      </c>
      <c r="AU101" s="162">
        <f t="shared" si="5"/>
        <v>1</v>
      </c>
      <c r="AV101" s="162">
        <f t="shared" si="6"/>
        <v>1</v>
      </c>
      <c r="AW101" s="162">
        <f t="shared" si="7"/>
        <v>0</v>
      </c>
      <c r="AX101" s="162">
        <f t="shared" si="8"/>
        <v>0</v>
      </c>
      <c r="AY101" s="162">
        <f t="shared" si="9"/>
        <v>0</v>
      </c>
    </row>
    <row r="102" spans="1:51">
      <c r="A102" s="44" t="s">
        <v>336</v>
      </c>
      <c r="B102" s="45" t="s">
        <v>3933</v>
      </c>
      <c r="C102" s="23" t="s">
        <v>337</v>
      </c>
      <c r="D102" s="120" t="s">
        <v>4162</v>
      </c>
      <c r="E102" s="24"/>
      <c r="F102" s="25" t="s">
        <v>43</v>
      </c>
      <c r="G102" s="25"/>
      <c r="H102" s="27">
        <v>1</v>
      </c>
      <c r="I102" s="27"/>
      <c r="J102" s="29">
        <v>0</v>
      </c>
      <c r="K102" s="28"/>
      <c r="L102" s="28"/>
      <c r="M102" s="27">
        <v>0</v>
      </c>
      <c r="N102" s="27">
        <v>0</v>
      </c>
      <c r="O102" s="28"/>
      <c r="P102" s="31">
        <v>1620</v>
      </c>
      <c r="Q102" s="35" t="s">
        <v>103</v>
      </c>
      <c r="R102" s="104">
        <v>51.0167</v>
      </c>
      <c r="S102" s="124">
        <v>4.4667000000000003</v>
      </c>
      <c r="T102" s="32">
        <v>1</v>
      </c>
      <c r="U102" s="33">
        <v>1</v>
      </c>
      <c r="V102" s="127">
        <v>0</v>
      </c>
      <c r="W102" s="34">
        <v>1601</v>
      </c>
      <c r="X102" s="35">
        <v>1620</v>
      </c>
      <c r="Y102" s="35" t="s">
        <v>69</v>
      </c>
      <c r="Z102" s="34"/>
      <c r="AA102" s="35"/>
      <c r="AB102" s="36"/>
      <c r="AC102" s="34"/>
      <c r="AD102" s="35"/>
      <c r="AE102" s="36"/>
      <c r="AF102" s="34"/>
      <c r="AG102" s="35"/>
      <c r="AH102" s="36"/>
      <c r="AI102" s="37"/>
      <c r="AJ102" s="38"/>
      <c r="AK102" s="39"/>
      <c r="AL102" s="39"/>
      <c r="AM102" s="39"/>
      <c r="AN102" s="49"/>
      <c r="AO102" s="42" t="s">
        <v>88</v>
      </c>
      <c r="AP102" s="43" t="s">
        <v>338</v>
      </c>
      <c r="AQ102" s="42"/>
      <c r="AR102" s="43"/>
      <c r="AS102" s="42" t="s">
        <v>339</v>
      </c>
      <c r="AT102" s="42">
        <v>1</v>
      </c>
      <c r="AU102" s="162">
        <f t="shared" si="5"/>
        <v>0</v>
      </c>
      <c r="AV102" s="162">
        <f t="shared" si="6"/>
        <v>0</v>
      </c>
      <c r="AW102" s="162">
        <f t="shared" si="7"/>
        <v>0</v>
      </c>
      <c r="AX102" s="162">
        <f t="shared" si="8"/>
        <v>0</v>
      </c>
      <c r="AY102" s="162">
        <f t="shared" si="9"/>
        <v>0</v>
      </c>
    </row>
    <row r="103" spans="1:51">
      <c r="A103" s="44" t="s">
        <v>340</v>
      </c>
      <c r="B103" s="45" t="s">
        <v>3933</v>
      </c>
      <c r="C103" s="23" t="s">
        <v>341</v>
      </c>
      <c r="D103" s="120" t="s">
        <v>4162</v>
      </c>
      <c r="E103" s="24"/>
      <c r="F103" s="25" t="s">
        <v>43</v>
      </c>
      <c r="G103" s="25"/>
      <c r="H103" s="27">
        <v>1</v>
      </c>
      <c r="I103" s="27"/>
      <c r="J103" s="29">
        <v>0</v>
      </c>
      <c r="K103" s="28">
        <v>1559</v>
      </c>
      <c r="L103" s="28">
        <v>1573</v>
      </c>
      <c r="M103" s="27">
        <v>0</v>
      </c>
      <c r="N103" s="27">
        <v>0</v>
      </c>
      <c r="O103" s="28"/>
      <c r="P103" s="31">
        <v>1609</v>
      </c>
      <c r="Q103" s="35" t="s">
        <v>103</v>
      </c>
      <c r="R103" s="104">
        <v>51.0167</v>
      </c>
      <c r="S103" s="124">
        <v>4.4667000000000003</v>
      </c>
      <c r="T103" s="32">
        <v>1</v>
      </c>
      <c r="U103" s="33">
        <v>1</v>
      </c>
      <c r="V103" s="127">
        <v>0</v>
      </c>
      <c r="W103" s="34">
        <v>1573</v>
      </c>
      <c r="X103" s="35">
        <v>1586</v>
      </c>
      <c r="Y103" s="35" t="s">
        <v>63</v>
      </c>
      <c r="Z103" s="34">
        <v>1586</v>
      </c>
      <c r="AA103" s="35">
        <v>1609</v>
      </c>
      <c r="AB103" s="36" t="s">
        <v>69</v>
      </c>
      <c r="AC103" s="34"/>
      <c r="AD103" s="35"/>
      <c r="AE103" s="36"/>
      <c r="AF103" s="34"/>
      <c r="AG103" s="35"/>
      <c r="AH103" s="36"/>
      <c r="AI103" s="37"/>
      <c r="AJ103" s="38"/>
      <c r="AK103" s="39"/>
      <c r="AL103" s="39"/>
      <c r="AM103" s="39"/>
      <c r="AN103" s="49"/>
      <c r="AO103" s="42" t="s">
        <v>104</v>
      </c>
      <c r="AP103" s="43" t="s">
        <v>336</v>
      </c>
      <c r="AQ103" s="42"/>
      <c r="AR103" s="43"/>
      <c r="AS103" s="40"/>
      <c r="AT103" s="42">
        <v>1</v>
      </c>
      <c r="AU103" s="162">
        <f t="shared" si="5"/>
        <v>1</v>
      </c>
      <c r="AV103" s="162">
        <f t="shared" si="6"/>
        <v>1</v>
      </c>
      <c r="AW103" s="162">
        <f t="shared" si="7"/>
        <v>0</v>
      </c>
      <c r="AX103" s="162">
        <f t="shared" si="8"/>
        <v>0</v>
      </c>
      <c r="AY103" s="162">
        <f t="shared" si="9"/>
        <v>0</v>
      </c>
    </row>
    <row r="104" spans="1:51">
      <c r="A104" s="44" t="s">
        <v>342</v>
      </c>
      <c r="B104" s="45" t="s">
        <v>1905</v>
      </c>
      <c r="C104" s="23" t="s">
        <v>343</v>
      </c>
      <c r="D104" s="120" t="s">
        <v>4162</v>
      </c>
      <c r="E104" s="24">
        <v>3</v>
      </c>
      <c r="F104" s="25" t="s">
        <v>344</v>
      </c>
      <c r="G104" s="26"/>
      <c r="H104" s="27"/>
      <c r="I104" s="27"/>
      <c r="J104" s="29">
        <v>1</v>
      </c>
      <c r="K104" s="30">
        <v>1624</v>
      </c>
      <c r="L104" s="30">
        <v>1636</v>
      </c>
      <c r="M104" s="27">
        <v>0</v>
      </c>
      <c r="N104" s="27">
        <v>0</v>
      </c>
      <c r="O104" s="28"/>
      <c r="P104" s="31"/>
      <c r="Q104" s="35" t="s">
        <v>103</v>
      </c>
      <c r="R104" s="104">
        <v>51.0167</v>
      </c>
      <c r="S104" s="124">
        <v>4.4667000000000003</v>
      </c>
      <c r="T104" s="32">
        <v>0</v>
      </c>
      <c r="U104" s="33">
        <v>0</v>
      </c>
      <c r="V104" s="127">
        <v>0</v>
      </c>
      <c r="W104" s="34"/>
      <c r="X104" s="35"/>
      <c r="Y104" s="35"/>
      <c r="Z104" s="34"/>
      <c r="AA104" s="35"/>
      <c r="AB104" s="36"/>
      <c r="AC104" s="34"/>
      <c r="AD104" s="35"/>
      <c r="AE104" s="36"/>
      <c r="AF104" s="34"/>
      <c r="AG104" s="35"/>
      <c r="AH104" s="36"/>
      <c r="AI104" s="37"/>
      <c r="AJ104" s="38"/>
      <c r="AK104" s="39"/>
      <c r="AL104" s="39"/>
      <c r="AM104" s="39"/>
      <c r="AN104" s="49"/>
      <c r="AO104" s="40"/>
      <c r="AP104" s="41"/>
      <c r="AQ104" s="42"/>
      <c r="AR104" s="43"/>
      <c r="AS104" s="40" t="s">
        <v>40</v>
      </c>
      <c r="AT104" s="42">
        <v>1</v>
      </c>
      <c r="AU104" s="162">
        <f t="shared" si="5"/>
        <v>0</v>
      </c>
      <c r="AV104" s="162">
        <f t="shared" si="6"/>
        <v>0</v>
      </c>
      <c r="AW104" s="162">
        <f t="shared" si="7"/>
        <v>0</v>
      </c>
      <c r="AX104" s="162">
        <f t="shared" si="8"/>
        <v>1</v>
      </c>
      <c r="AY104" s="162">
        <f t="shared" si="9"/>
        <v>0</v>
      </c>
    </row>
    <row r="105" spans="1:51">
      <c r="A105" s="44" t="s">
        <v>345</v>
      </c>
      <c r="B105" s="45" t="s">
        <v>3934</v>
      </c>
      <c r="C105" s="23" t="s">
        <v>346</v>
      </c>
      <c r="D105" s="120" t="s">
        <v>4162</v>
      </c>
      <c r="E105" s="24">
        <v>3</v>
      </c>
      <c r="F105" s="25" t="s">
        <v>223</v>
      </c>
      <c r="G105" s="26"/>
      <c r="H105" s="27"/>
      <c r="I105" s="27"/>
      <c r="J105" s="29">
        <v>1</v>
      </c>
      <c r="K105" s="30">
        <v>1665</v>
      </c>
      <c r="L105" s="30">
        <v>1679</v>
      </c>
      <c r="M105" s="27">
        <v>0</v>
      </c>
      <c r="N105" s="27">
        <v>0</v>
      </c>
      <c r="O105" s="28"/>
      <c r="P105" s="31"/>
      <c r="Q105" s="35" t="s">
        <v>103</v>
      </c>
      <c r="R105" s="104">
        <v>51.0167</v>
      </c>
      <c r="S105" s="124">
        <v>4.4667000000000003</v>
      </c>
      <c r="T105" s="32">
        <v>0</v>
      </c>
      <c r="U105" s="33">
        <v>0</v>
      </c>
      <c r="V105" s="127">
        <v>0</v>
      </c>
      <c r="W105" s="34"/>
      <c r="X105" s="35"/>
      <c r="Y105" s="35"/>
      <c r="Z105" s="34"/>
      <c r="AA105" s="35"/>
      <c r="AB105" s="36"/>
      <c r="AC105" s="34"/>
      <c r="AD105" s="35"/>
      <c r="AE105" s="36"/>
      <c r="AF105" s="34"/>
      <c r="AG105" s="35"/>
      <c r="AH105" s="36"/>
      <c r="AI105" s="37"/>
      <c r="AJ105" s="38"/>
      <c r="AK105" s="39"/>
      <c r="AL105" s="39"/>
      <c r="AM105" s="39"/>
      <c r="AN105" s="49"/>
      <c r="AO105" s="40"/>
      <c r="AP105" s="41"/>
      <c r="AQ105" s="42"/>
      <c r="AR105" s="43"/>
      <c r="AS105" s="40" t="s">
        <v>40</v>
      </c>
      <c r="AT105" s="42">
        <v>1</v>
      </c>
      <c r="AU105" s="162">
        <f t="shared" si="5"/>
        <v>0</v>
      </c>
      <c r="AV105" s="162">
        <f t="shared" si="6"/>
        <v>0</v>
      </c>
      <c r="AW105" s="162">
        <f t="shared" si="7"/>
        <v>0</v>
      </c>
      <c r="AX105" s="162">
        <f t="shared" si="8"/>
        <v>0</v>
      </c>
      <c r="AY105" s="162">
        <f t="shared" si="9"/>
        <v>1</v>
      </c>
    </row>
    <row r="106" spans="1:51">
      <c r="A106" s="44" t="s">
        <v>347</v>
      </c>
      <c r="B106" s="45" t="s">
        <v>3935</v>
      </c>
      <c r="C106" s="23" t="s">
        <v>348</v>
      </c>
      <c r="D106" s="120" t="s">
        <v>4162</v>
      </c>
      <c r="E106" s="24">
        <v>1</v>
      </c>
      <c r="F106" s="25" t="s">
        <v>39</v>
      </c>
      <c r="G106" s="26"/>
      <c r="H106" s="27"/>
      <c r="I106" s="27"/>
      <c r="J106" s="29">
        <v>1</v>
      </c>
      <c r="K106" s="30">
        <v>1559</v>
      </c>
      <c r="L106" s="30">
        <v>1565</v>
      </c>
      <c r="M106" s="27">
        <v>0</v>
      </c>
      <c r="N106" s="27">
        <v>0</v>
      </c>
      <c r="O106" s="28"/>
      <c r="P106" s="31"/>
      <c r="Q106" s="35" t="s">
        <v>103</v>
      </c>
      <c r="R106" s="104">
        <v>51.0167</v>
      </c>
      <c r="S106" s="124">
        <v>4.4667000000000003</v>
      </c>
      <c r="T106" s="32">
        <v>0</v>
      </c>
      <c r="U106" s="33">
        <v>0</v>
      </c>
      <c r="V106" s="127">
        <v>0</v>
      </c>
      <c r="W106" s="34"/>
      <c r="X106" s="35"/>
      <c r="Y106" s="35"/>
      <c r="Z106" s="34"/>
      <c r="AA106" s="35"/>
      <c r="AB106" s="36"/>
      <c r="AC106" s="34"/>
      <c r="AD106" s="35"/>
      <c r="AE106" s="36"/>
      <c r="AF106" s="34"/>
      <c r="AG106" s="35"/>
      <c r="AH106" s="36"/>
      <c r="AI106" s="37"/>
      <c r="AJ106" s="38"/>
      <c r="AK106" s="39"/>
      <c r="AL106" s="39"/>
      <c r="AM106" s="39"/>
      <c r="AN106" s="49"/>
      <c r="AO106" s="40"/>
      <c r="AP106" s="41"/>
      <c r="AQ106" s="42"/>
      <c r="AR106" s="43"/>
      <c r="AS106" s="40" t="s">
        <v>40</v>
      </c>
      <c r="AT106" s="42">
        <v>1</v>
      </c>
      <c r="AU106" s="162">
        <f t="shared" si="5"/>
        <v>1</v>
      </c>
      <c r="AV106" s="162">
        <f t="shared" si="6"/>
        <v>0</v>
      </c>
      <c r="AW106" s="162">
        <f t="shared" si="7"/>
        <v>0</v>
      </c>
      <c r="AX106" s="162">
        <f t="shared" si="8"/>
        <v>0</v>
      </c>
      <c r="AY106" s="162">
        <f t="shared" si="9"/>
        <v>0</v>
      </c>
    </row>
    <row r="107" spans="1:51">
      <c r="A107" s="44" t="s">
        <v>349</v>
      </c>
      <c r="B107" s="45" t="s">
        <v>3279</v>
      </c>
      <c r="C107" s="23" t="s">
        <v>350</v>
      </c>
      <c r="D107" s="120" t="s">
        <v>4162</v>
      </c>
      <c r="E107" s="24">
        <v>1</v>
      </c>
      <c r="F107" s="25" t="s">
        <v>43</v>
      </c>
      <c r="G107" s="26"/>
      <c r="H107" s="27"/>
      <c r="I107" s="27"/>
      <c r="J107" s="29">
        <v>1</v>
      </c>
      <c r="K107" s="30">
        <v>1628</v>
      </c>
      <c r="L107" s="30">
        <v>1634</v>
      </c>
      <c r="M107" s="27">
        <v>0</v>
      </c>
      <c r="N107" s="27">
        <v>0</v>
      </c>
      <c r="O107" s="28"/>
      <c r="P107" s="31"/>
      <c r="Q107" s="35" t="s">
        <v>103</v>
      </c>
      <c r="R107" s="104">
        <v>51.0167</v>
      </c>
      <c r="S107" s="124">
        <v>4.4667000000000003</v>
      </c>
      <c r="T107" s="32">
        <v>0</v>
      </c>
      <c r="U107" s="33">
        <v>0</v>
      </c>
      <c r="V107" s="127">
        <v>0</v>
      </c>
      <c r="W107" s="34"/>
      <c r="X107" s="35"/>
      <c r="Y107" s="35"/>
      <c r="Z107" s="34"/>
      <c r="AA107" s="35"/>
      <c r="AB107" s="36"/>
      <c r="AC107" s="34"/>
      <c r="AD107" s="35"/>
      <c r="AE107" s="36"/>
      <c r="AF107" s="34"/>
      <c r="AG107" s="35"/>
      <c r="AH107" s="36"/>
      <c r="AI107" s="37"/>
      <c r="AJ107" s="38"/>
      <c r="AK107" s="39"/>
      <c r="AL107" s="39"/>
      <c r="AM107" s="39"/>
      <c r="AN107" s="49"/>
      <c r="AO107" s="40"/>
      <c r="AP107" s="41"/>
      <c r="AQ107" s="42"/>
      <c r="AR107" s="43"/>
      <c r="AS107" s="40" t="s">
        <v>40</v>
      </c>
      <c r="AT107" s="42">
        <v>1</v>
      </c>
      <c r="AU107" s="162">
        <f t="shared" si="5"/>
        <v>0</v>
      </c>
      <c r="AV107" s="162">
        <f t="shared" si="6"/>
        <v>0</v>
      </c>
      <c r="AW107" s="162">
        <f t="shared" si="7"/>
        <v>0</v>
      </c>
      <c r="AX107" s="162">
        <f t="shared" si="8"/>
        <v>1</v>
      </c>
      <c r="AY107" s="162">
        <f t="shared" si="9"/>
        <v>0</v>
      </c>
    </row>
    <row r="108" spans="1:51">
      <c r="A108" s="44" t="s">
        <v>351</v>
      </c>
      <c r="B108" s="45" t="s">
        <v>2070</v>
      </c>
      <c r="C108" s="23" t="s">
        <v>352</v>
      </c>
      <c r="D108" s="120" t="s">
        <v>4162</v>
      </c>
      <c r="E108" s="24"/>
      <c r="F108" s="25" t="s">
        <v>43</v>
      </c>
      <c r="G108" s="26"/>
      <c r="H108" s="27"/>
      <c r="I108" s="27"/>
      <c r="J108" s="29">
        <v>0</v>
      </c>
      <c r="K108" s="28">
        <v>1570</v>
      </c>
      <c r="L108" s="28">
        <v>1573</v>
      </c>
      <c r="M108" s="27">
        <v>0</v>
      </c>
      <c r="N108" s="27">
        <v>0</v>
      </c>
      <c r="O108" s="28"/>
      <c r="P108" s="31"/>
      <c r="Q108" s="35" t="s">
        <v>103</v>
      </c>
      <c r="R108" s="104">
        <v>51.0167</v>
      </c>
      <c r="S108" s="124">
        <v>4.4667000000000003</v>
      </c>
      <c r="T108" s="32">
        <v>0</v>
      </c>
      <c r="U108" s="33">
        <v>0</v>
      </c>
      <c r="V108" s="127">
        <v>0</v>
      </c>
      <c r="W108" s="34"/>
      <c r="X108" s="35"/>
      <c r="Y108" s="35"/>
      <c r="Z108" s="34"/>
      <c r="AA108" s="35"/>
      <c r="AB108" s="36"/>
      <c r="AC108" s="34"/>
      <c r="AD108" s="35"/>
      <c r="AE108" s="36"/>
      <c r="AF108" s="34"/>
      <c r="AG108" s="35"/>
      <c r="AH108" s="36"/>
      <c r="AI108" s="37"/>
      <c r="AJ108" s="38"/>
      <c r="AK108" s="39"/>
      <c r="AL108" s="39"/>
      <c r="AM108" s="39"/>
      <c r="AN108" s="49"/>
      <c r="AO108" s="40"/>
      <c r="AP108" s="41"/>
      <c r="AQ108" s="42"/>
      <c r="AR108" s="43"/>
      <c r="AS108" s="40" t="s">
        <v>55</v>
      </c>
      <c r="AT108" s="42">
        <v>1</v>
      </c>
      <c r="AU108" s="162">
        <f t="shared" si="5"/>
        <v>1</v>
      </c>
      <c r="AV108" s="162">
        <f t="shared" si="6"/>
        <v>1</v>
      </c>
      <c r="AW108" s="162">
        <f t="shared" si="7"/>
        <v>0</v>
      </c>
      <c r="AX108" s="162">
        <f t="shared" si="8"/>
        <v>0</v>
      </c>
      <c r="AY108" s="162">
        <f t="shared" si="9"/>
        <v>0</v>
      </c>
    </row>
    <row r="109" spans="1:51">
      <c r="A109" s="44" t="s">
        <v>353</v>
      </c>
      <c r="B109" s="45" t="s">
        <v>2070</v>
      </c>
      <c r="C109" s="23" t="s">
        <v>354</v>
      </c>
      <c r="D109" s="120" t="s">
        <v>4162</v>
      </c>
      <c r="E109" s="24">
        <v>1</v>
      </c>
      <c r="F109" s="25" t="s">
        <v>43</v>
      </c>
      <c r="G109" s="26"/>
      <c r="H109" s="27"/>
      <c r="I109" s="27"/>
      <c r="J109" s="29">
        <v>1</v>
      </c>
      <c r="K109" s="30">
        <v>1599</v>
      </c>
      <c r="L109" s="30">
        <v>1605</v>
      </c>
      <c r="M109" s="27">
        <v>0</v>
      </c>
      <c r="N109" s="27">
        <v>0</v>
      </c>
      <c r="O109" s="28"/>
      <c r="P109" s="31"/>
      <c r="Q109" s="35" t="s">
        <v>103</v>
      </c>
      <c r="R109" s="104">
        <v>51.0167</v>
      </c>
      <c r="S109" s="124">
        <v>4.4667000000000003</v>
      </c>
      <c r="T109" s="32">
        <v>0</v>
      </c>
      <c r="U109" s="33">
        <v>0</v>
      </c>
      <c r="V109" s="127">
        <v>0</v>
      </c>
      <c r="W109" s="34"/>
      <c r="X109" s="35"/>
      <c r="Y109" s="35"/>
      <c r="Z109" s="34"/>
      <c r="AA109" s="35"/>
      <c r="AB109" s="36"/>
      <c r="AC109" s="34"/>
      <c r="AD109" s="35"/>
      <c r="AE109" s="36"/>
      <c r="AF109" s="34"/>
      <c r="AG109" s="35"/>
      <c r="AH109" s="36"/>
      <c r="AI109" s="37"/>
      <c r="AJ109" s="38"/>
      <c r="AK109" s="39"/>
      <c r="AL109" s="39"/>
      <c r="AM109" s="39"/>
      <c r="AN109" s="49"/>
      <c r="AO109" s="40"/>
      <c r="AP109" s="41"/>
      <c r="AQ109" s="42"/>
      <c r="AR109" s="43"/>
      <c r="AS109" s="40" t="s">
        <v>40</v>
      </c>
      <c r="AT109" s="42">
        <v>1</v>
      </c>
      <c r="AU109" s="162">
        <f t="shared" si="5"/>
        <v>0</v>
      </c>
      <c r="AV109" s="162">
        <f t="shared" si="6"/>
        <v>1</v>
      </c>
      <c r="AW109" s="162">
        <f t="shared" si="7"/>
        <v>0</v>
      </c>
      <c r="AX109" s="162">
        <f t="shared" si="8"/>
        <v>0</v>
      </c>
      <c r="AY109" s="162">
        <f t="shared" si="9"/>
        <v>0</v>
      </c>
    </row>
    <row r="110" spans="1:51">
      <c r="A110" s="44" t="s">
        <v>355</v>
      </c>
      <c r="B110" s="45" t="s">
        <v>2070</v>
      </c>
      <c r="C110" s="23" t="s">
        <v>356</v>
      </c>
      <c r="D110" s="120" t="s">
        <v>4162</v>
      </c>
      <c r="E110" s="24"/>
      <c r="F110" s="25" t="s">
        <v>43</v>
      </c>
      <c r="G110" s="26"/>
      <c r="H110" s="27"/>
      <c r="I110" s="27"/>
      <c r="J110" s="29">
        <v>0</v>
      </c>
      <c r="K110" s="28">
        <v>1479</v>
      </c>
      <c r="L110" s="28">
        <v>1503</v>
      </c>
      <c r="M110" s="27">
        <v>0</v>
      </c>
      <c r="N110" s="27">
        <v>0</v>
      </c>
      <c r="O110" s="28"/>
      <c r="P110" s="31"/>
      <c r="Q110" s="35" t="s">
        <v>103</v>
      </c>
      <c r="R110" s="104">
        <v>51.0167</v>
      </c>
      <c r="S110" s="124">
        <v>4.4667000000000003</v>
      </c>
      <c r="T110" s="32">
        <v>0</v>
      </c>
      <c r="U110" s="33">
        <v>0</v>
      </c>
      <c r="V110" s="127">
        <v>0</v>
      </c>
      <c r="W110" s="34"/>
      <c r="X110" s="35"/>
      <c r="Y110" s="35"/>
      <c r="Z110" s="34"/>
      <c r="AA110" s="35"/>
      <c r="AB110" s="36"/>
      <c r="AC110" s="34"/>
      <c r="AD110" s="35"/>
      <c r="AE110" s="36"/>
      <c r="AF110" s="34"/>
      <c r="AG110" s="35"/>
      <c r="AH110" s="36"/>
      <c r="AI110" s="37"/>
      <c r="AJ110" s="38"/>
      <c r="AK110" s="39"/>
      <c r="AL110" s="39"/>
      <c r="AM110" s="39"/>
      <c r="AN110" s="49"/>
      <c r="AO110" s="40"/>
      <c r="AP110" s="41"/>
      <c r="AQ110" s="42"/>
      <c r="AR110" s="43"/>
      <c r="AS110" s="40" t="s">
        <v>357</v>
      </c>
      <c r="AT110" s="42">
        <v>1</v>
      </c>
      <c r="AU110" s="162">
        <f t="shared" si="5"/>
        <v>0</v>
      </c>
      <c r="AV110" s="162">
        <f t="shared" si="6"/>
        <v>0</v>
      </c>
      <c r="AW110" s="162">
        <f t="shared" si="7"/>
        <v>0</v>
      </c>
      <c r="AX110" s="162">
        <f t="shared" si="8"/>
        <v>0</v>
      </c>
      <c r="AY110" s="162">
        <f t="shared" si="9"/>
        <v>0</v>
      </c>
    </row>
    <row r="111" spans="1:51">
      <c r="A111" s="44" t="s">
        <v>358</v>
      </c>
      <c r="B111" s="45" t="s">
        <v>2070</v>
      </c>
      <c r="C111" s="23" t="s">
        <v>359</v>
      </c>
      <c r="D111" s="120" t="s">
        <v>4162</v>
      </c>
      <c r="E111" s="24"/>
      <c r="F111" s="25" t="s">
        <v>43</v>
      </c>
      <c r="G111" s="26"/>
      <c r="H111" s="27"/>
      <c r="I111" s="27"/>
      <c r="J111" s="29">
        <v>0</v>
      </c>
      <c r="K111" s="28">
        <v>1537</v>
      </c>
      <c r="L111" s="28"/>
      <c r="M111" s="27">
        <v>0</v>
      </c>
      <c r="N111" s="27">
        <v>0</v>
      </c>
      <c r="O111" s="28"/>
      <c r="P111" s="31"/>
      <c r="Q111" s="35" t="s">
        <v>103</v>
      </c>
      <c r="R111" s="104">
        <v>51.0167</v>
      </c>
      <c r="S111" s="124">
        <v>4.4667000000000003</v>
      </c>
      <c r="T111" s="32">
        <v>0</v>
      </c>
      <c r="U111" s="33">
        <v>0</v>
      </c>
      <c r="V111" s="127">
        <v>0</v>
      </c>
      <c r="W111" s="34"/>
      <c r="X111" s="35"/>
      <c r="Y111" s="35"/>
      <c r="Z111" s="34"/>
      <c r="AA111" s="35"/>
      <c r="AB111" s="36"/>
      <c r="AC111" s="34"/>
      <c r="AD111" s="35"/>
      <c r="AE111" s="36"/>
      <c r="AF111" s="34"/>
      <c r="AG111" s="35"/>
      <c r="AH111" s="36"/>
      <c r="AI111" s="37"/>
      <c r="AJ111" s="38"/>
      <c r="AK111" s="39"/>
      <c r="AL111" s="39"/>
      <c r="AM111" s="39"/>
      <c r="AN111" s="49"/>
      <c r="AO111" s="40"/>
      <c r="AP111" s="41"/>
      <c r="AQ111" s="42"/>
      <c r="AR111" s="43"/>
      <c r="AS111" s="40" t="s">
        <v>55</v>
      </c>
      <c r="AT111" s="42">
        <v>1</v>
      </c>
      <c r="AU111" s="162">
        <f t="shared" si="5"/>
        <v>0</v>
      </c>
      <c r="AV111" s="162">
        <f t="shared" si="6"/>
        <v>0</v>
      </c>
      <c r="AW111" s="162">
        <f t="shared" si="7"/>
        <v>0</v>
      </c>
      <c r="AX111" s="162">
        <f t="shared" si="8"/>
        <v>0</v>
      </c>
      <c r="AY111" s="162">
        <f t="shared" si="9"/>
        <v>0</v>
      </c>
    </row>
    <row r="112" spans="1:51">
      <c r="A112" s="44" t="s">
        <v>360</v>
      </c>
      <c r="B112" s="45" t="s">
        <v>2070</v>
      </c>
      <c r="C112" s="23" t="s">
        <v>361</v>
      </c>
      <c r="D112" s="120" t="s">
        <v>4162</v>
      </c>
      <c r="E112" s="24"/>
      <c r="F112" s="25" t="s">
        <v>43</v>
      </c>
      <c r="G112" s="26"/>
      <c r="H112" s="27"/>
      <c r="I112" s="27"/>
      <c r="J112" s="29">
        <v>0</v>
      </c>
      <c r="K112" s="28">
        <v>1621</v>
      </c>
      <c r="L112" s="28"/>
      <c r="M112" s="27">
        <v>0</v>
      </c>
      <c r="N112" s="27">
        <v>0</v>
      </c>
      <c r="O112" s="27">
        <v>1601</v>
      </c>
      <c r="P112" s="31"/>
      <c r="Q112" s="35" t="s">
        <v>103</v>
      </c>
      <c r="R112" s="104">
        <v>51.0167</v>
      </c>
      <c r="S112" s="124">
        <v>4.4667000000000003</v>
      </c>
      <c r="T112" s="32">
        <v>0</v>
      </c>
      <c r="U112" s="33">
        <v>0</v>
      </c>
      <c r="V112" s="127">
        <v>0</v>
      </c>
      <c r="W112" s="34"/>
      <c r="X112" s="35"/>
      <c r="Y112" s="35"/>
      <c r="Z112" s="34"/>
      <c r="AA112" s="35"/>
      <c r="AB112" s="36"/>
      <c r="AC112" s="34"/>
      <c r="AD112" s="35"/>
      <c r="AE112" s="36"/>
      <c r="AF112" s="34"/>
      <c r="AG112" s="35"/>
      <c r="AH112" s="36"/>
      <c r="AI112" s="37"/>
      <c r="AJ112" s="38"/>
      <c r="AK112" s="39"/>
      <c r="AL112" s="39"/>
      <c r="AM112" s="39"/>
      <c r="AN112" s="49"/>
      <c r="AO112" s="40"/>
      <c r="AP112" s="41"/>
      <c r="AQ112" s="42"/>
      <c r="AR112" s="43"/>
      <c r="AS112" s="40" t="s">
        <v>55</v>
      </c>
      <c r="AT112" s="42">
        <v>1</v>
      </c>
      <c r="AU112" s="162">
        <f t="shared" si="5"/>
        <v>0</v>
      </c>
      <c r="AV112" s="162">
        <f t="shared" si="6"/>
        <v>0</v>
      </c>
      <c r="AW112" s="162">
        <f t="shared" si="7"/>
        <v>0</v>
      </c>
      <c r="AX112" s="162">
        <f t="shared" si="8"/>
        <v>0</v>
      </c>
      <c r="AY112" s="162">
        <f t="shared" si="9"/>
        <v>0</v>
      </c>
    </row>
    <row r="113" spans="1:51">
      <c r="A113" s="78" t="s">
        <v>362</v>
      </c>
      <c r="B113" s="79" t="s">
        <v>2070</v>
      </c>
      <c r="C113" s="23" t="s">
        <v>363</v>
      </c>
      <c r="D113" s="120" t="s">
        <v>4162</v>
      </c>
      <c r="E113" s="24">
        <v>5</v>
      </c>
      <c r="F113" s="50" t="s">
        <v>43</v>
      </c>
      <c r="G113" s="51"/>
      <c r="H113" s="52"/>
      <c r="I113" s="52"/>
      <c r="J113" s="29">
        <v>1</v>
      </c>
      <c r="K113" s="30">
        <v>1554</v>
      </c>
      <c r="L113" s="30">
        <v>1575</v>
      </c>
      <c r="M113" s="27">
        <v>0</v>
      </c>
      <c r="N113" s="27">
        <v>0</v>
      </c>
      <c r="O113" s="61"/>
      <c r="P113" s="80"/>
      <c r="Q113" s="35" t="s">
        <v>103</v>
      </c>
      <c r="R113" s="104">
        <v>51.0167</v>
      </c>
      <c r="S113" s="124">
        <v>4.4667000000000003</v>
      </c>
      <c r="T113" s="32">
        <v>0</v>
      </c>
      <c r="U113" s="33">
        <v>0</v>
      </c>
      <c r="V113" s="127">
        <v>0</v>
      </c>
      <c r="W113" s="63"/>
      <c r="X113" s="62"/>
      <c r="Y113" s="62"/>
      <c r="Z113" s="63"/>
      <c r="AA113" s="62"/>
      <c r="AB113" s="64"/>
      <c r="AC113" s="63"/>
      <c r="AD113" s="62"/>
      <c r="AE113" s="64"/>
      <c r="AF113" s="63"/>
      <c r="AG113" s="62"/>
      <c r="AH113" s="64"/>
      <c r="AI113" s="65"/>
      <c r="AJ113" s="38"/>
      <c r="AK113" s="66"/>
      <c r="AL113" s="66"/>
      <c r="AM113" s="66"/>
      <c r="AN113" s="55"/>
      <c r="AO113" s="81"/>
      <c r="AP113" s="82"/>
      <c r="AQ113" s="59"/>
      <c r="AR113" s="83"/>
      <c r="AS113" s="81" t="s">
        <v>364</v>
      </c>
      <c r="AT113" s="59">
        <v>1</v>
      </c>
      <c r="AU113" s="162">
        <f t="shared" si="5"/>
        <v>1</v>
      </c>
      <c r="AV113" s="162">
        <f t="shared" si="6"/>
        <v>1</v>
      </c>
      <c r="AW113" s="162">
        <f t="shared" si="7"/>
        <v>0</v>
      </c>
      <c r="AX113" s="162">
        <f t="shared" si="8"/>
        <v>0</v>
      </c>
      <c r="AY113" s="162">
        <f t="shared" si="9"/>
        <v>0</v>
      </c>
    </row>
    <row r="114" spans="1:51">
      <c r="A114" s="44" t="s">
        <v>365</v>
      </c>
      <c r="B114" s="45" t="s">
        <v>2070</v>
      </c>
      <c r="C114" s="23" t="s">
        <v>366</v>
      </c>
      <c r="D114" s="120" t="s">
        <v>4162</v>
      </c>
      <c r="E114" s="24"/>
      <c r="F114" s="25" t="s">
        <v>43</v>
      </c>
      <c r="G114" s="26"/>
      <c r="H114" s="27"/>
      <c r="I114" s="27"/>
      <c r="J114" s="29">
        <v>0</v>
      </c>
      <c r="K114" s="28">
        <v>1538</v>
      </c>
      <c r="L114" s="28">
        <v>1574</v>
      </c>
      <c r="M114" s="27">
        <v>0</v>
      </c>
      <c r="N114" s="27">
        <v>0</v>
      </c>
      <c r="O114" s="28" t="s">
        <v>367</v>
      </c>
      <c r="P114" s="31" t="s">
        <v>124</v>
      </c>
      <c r="Q114" s="35" t="s">
        <v>103</v>
      </c>
      <c r="R114" s="104">
        <v>51.0167</v>
      </c>
      <c r="S114" s="124">
        <v>4.4667000000000003</v>
      </c>
      <c r="T114" s="32">
        <v>0</v>
      </c>
      <c r="U114" s="33">
        <v>0</v>
      </c>
      <c r="V114" s="127">
        <v>0</v>
      </c>
      <c r="W114" s="34"/>
      <c r="X114" s="35"/>
      <c r="Y114" s="35"/>
      <c r="Z114" s="34"/>
      <c r="AA114" s="35"/>
      <c r="AB114" s="36"/>
      <c r="AC114" s="34"/>
      <c r="AD114" s="35"/>
      <c r="AE114" s="36"/>
      <c r="AF114" s="34"/>
      <c r="AG114" s="35"/>
      <c r="AH114" s="36"/>
      <c r="AI114" s="37"/>
      <c r="AJ114" s="38"/>
      <c r="AK114" s="39"/>
      <c r="AL114" s="39"/>
      <c r="AM114" s="39"/>
      <c r="AN114" s="49"/>
      <c r="AO114" s="40"/>
      <c r="AP114" s="41"/>
      <c r="AQ114" s="42"/>
      <c r="AR114" s="43"/>
      <c r="AS114" s="40" t="s">
        <v>147</v>
      </c>
      <c r="AT114" s="42">
        <v>1</v>
      </c>
      <c r="AU114" s="162">
        <f t="shared" si="5"/>
        <v>1</v>
      </c>
      <c r="AV114" s="162">
        <f t="shared" si="6"/>
        <v>1</v>
      </c>
      <c r="AW114" s="162">
        <f t="shared" si="7"/>
        <v>0</v>
      </c>
      <c r="AX114" s="162">
        <f t="shared" si="8"/>
        <v>0</v>
      </c>
      <c r="AY114" s="162">
        <f t="shared" si="9"/>
        <v>0</v>
      </c>
    </row>
    <row r="115" spans="1:51">
      <c r="A115" s="44" t="s">
        <v>368</v>
      </c>
      <c r="B115" s="45" t="s">
        <v>2070</v>
      </c>
      <c r="C115" s="23" t="s">
        <v>369</v>
      </c>
      <c r="D115" s="120" t="s">
        <v>4162</v>
      </c>
      <c r="E115" s="24"/>
      <c r="F115" s="25" t="s">
        <v>43</v>
      </c>
      <c r="G115" s="26"/>
      <c r="H115" s="27"/>
      <c r="I115" s="27"/>
      <c r="J115" s="29">
        <v>0</v>
      </c>
      <c r="K115" s="28">
        <v>1461</v>
      </c>
      <c r="L115" s="28"/>
      <c r="M115" s="27">
        <v>0</v>
      </c>
      <c r="N115" s="27">
        <v>0</v>
      </c>
      <c r="O115" s="28"/>
      <c r="P115" s="31"/>
      <c r="Q115" s="35" t="s">
        <v>103</v>
      </c>
      <c r="R115" s="104">
        <v>51.0167</v>
      </c>
      <c r="S115" s="124">
        <v>4.4667000000000003</v>
      </c>
      <c r="T115" s="32">
        <v>0</v>
      </c>
      <c r="U115" s="33">
        <v>0</v>
      </c>
      <c r="V115" s="127">
        <v>0</v>
      </c>
      <c r="W115" s="34"/>
      <c r="X115" s="35"/>
      <c r="Y115" s="35"/>
      <c r="Z115" s="34"/>
      <c r="AA115" s="35"/>
      <c r="AB115" s="36"/>
      <c r="AC115" s="34"/>
      <c r="AD115" s="35"/>
      <c r="AE115" s="36"/>
      <c r="AF115" s="34"/>
      <c r="AG115" s="35"/>
      <c r="AH115" s="36"/>
      <c r="AI115" s="37"/>
      <c r="AJ115" s="38"/>
      <c r="AK115" s="39"/>
      <c r="AL115" s="39"/>
      <c r="AM115" s="39"/>
      <c r="AN115" s="49"/>
      <c r="AO115" s="40"/>
      <c r="AP115" s="41"/>
      <c r="AQ115" s="42"/>
      <c r="AR115" s="43"/>
      <c r="AS115" s="40" t="s">
        <v>55</v>
      </c>
      <c r="AT115" s="42">
        <v>1</v>
      </c>
      <c r="AU115" s="162">
        <f t="shared" si="5"/>
        <v>0</v>
      </c>
      <c r="AV115" s="162">
        <f t="shared" si="6"/>
        <v>0</v>
      </c>
      <c r="AW115" s="162">
        <f t="shared" si="7"/>
        <v>0</v>
      </c>
      <c r="AX115" s="162">
        <f t="shared" si="8"/>
        <v>0</v>
      </c>
      <c r="AY115" s="162">
        <f t="shared" si="9"/>
        <v>0</v>
      </c>
    </row>
    <row r="116" spans="1:51">
      <c r="A116" s="44" t="s">
        <v>370</v>
      </c>
      <c r="B116" s="45" t="s">
        <v>3936</v>
      </c>
      <c r="C116" s="23" t="s">
        <v>371</v>
      </c>
      <c r="D116" s="120" t="s">
        <v>4162</v>
      </c>
      <c r="E116" s="24"/>
      <c r="F116" s="25" t="s">
        <v>43</v>
      </c>
      <c r="G116" s="26"/>
      <c r="H116" s="27"/>
      <c r="I116" s="27"/>
      <c r="J116" s="29">
        <v>0</v>
      </c>
      <c r="K116" s="28"/>
      <c r="L116" s="28"/>
      <c r="M116" s="27">
        <v>0</v>
      </c>
      <c r="N116" s="27">
        <v>0</v>
      </c>
      <c r="O116" s="28" t="s">
        <v>372</v>
      </c>
      <c r="P116" s="31" t="s">
        <v>198</v>
      </c>
      <c r="Q116" s="35" t="s">
        <v>103</v>
      </c>
      <c r="R116" s="104">
        <v>51.0167</v>
      </c>
      <c r="S116" s="124">
        <v>4.4667000000000003</v>
      </c>
      <c r="T116" s="32">
        <v>1</v>
      </c>
      <c r="U116" s="33">
        <v>1</v>
      </c>
      <c r="V116" s="127">
        <v>0</v>
      </c>
      <c r="W116" s="34">
        <v>1598</v>
      </c>
      <c r="X116" s="35"/>
      <c r="Y116" s="35" t="s">
        <v>373</v>
      </c>
      <c r="Z116" s="34"/>
      <c r="AA116" s="35"/>
      <c r="AB116" s="36"/>
      <c r="AC116" s="34"/>
      <c r="AD116" s="35"/>
      <c r="AE116" s="36"/>
      <c r="AF116" s="34"/>
      <c r="AG116" s="35"/>
      <c r="AH116" s="36"/>
      <c r="AI116" s="37"/>
      <c r="AJ116" s="38"/>
      <c r="AK116" s="39"/>
      <c r="AL116" s="39"/>
      <c r="AM116" s="39"/>
      <c r="AN116" s="49"/>
      <c r="AO116" s="40"/>
      <c r="AP116" s="41"/>
      <c r="AQ116" s="42"/>
      <c r="AR116" s="43"/>
      <c r="AS116" s="40" t="s">
        <v>55</v>
      </c>
      <c r="AT116" s="42">
        <v>1</v>
      </c>
      <c r="AU116" s="162">
        <f t="shared" si="5"/>
        <v>0</v>
      </c>
      <c r="AV116" s="162">
        <f t="shared" si="6"/>
        <v>0</v>
      </c>
      <c r="AW116" s="162">
        <f t="shared" si="7"/>
        <v>0</v>
      </c>
      <c r="AX116" s="162">
        <f t="shared" si="8"/>
        <v>0</v>
      </c>
      <c r="AY116" s="162">
        <f t="shared" si="9"/>
        <v>0</v>
      </c>
    </row>
    <row r="117" spans="1:51">
      <c r="A117" s="44" t="s">
        <v>374</v>
      </c>
      <c r="B117" s="45" t="s">
        <v>3936</v>
      </c>
      <c r="C117" s="23" t="s">
        <v>375</v>
      </c>
      <c r="D117" s="120" t="s">
        <v>4162</v>
      </c>
      <c r="E117" s="24"/>
      <c r="F117" s="25" t="s">
        <v>43</v>
      </c>
      <c r="G117" s="26"/>
      <c r="H117" s="27"/>
      <c r="I117" s="27"/>
      <c r="J117" s="29">
        <v>0</v>
      </c>
      <c r="K117" s="61"/>
      <c r="L117" s="61"/>
      <c r="M117" s="27">
        <v>0</v>
      </c>
      <c r="N117" s="27">
        <v>0</v>
      </c>
      <c r="O117" s="28"/>
      <c r="P117" s="31"/>
      <c r="Q117" s="35" t="s">
        <v>103</v>
      </c>
      <c r="R117" s="104">
        <v>51.0167</v>
      </c>
      <c r="S117" s="124">
        <v>4.4667000000000003</v>
      </c>
      <c r="T117" s="32">
        <v>0</v>
      </c>
      <c r="U117" s="33">
        <v>0</v>
      </c>
      <c r="V117" s="127">
        <v>0</v>
      </c>
      <c r="W117" s="34"/>
      <c r="X117" s="35"/>
      <c r="Y117" s="35"/>
      <c r="Z117" s="34"/>
      <c r="AA117" s="35"/>
      <c r="AB117" s="36"/>
      <c r="AC117" s="34"/>
      <c r="AD117" s="35"/>
      <c r="AE117" s="36"/>
      <c r="AF117" s="34"/>
      <c r="AG117" s="35"/>
      <c r="AH117" s="36"/>
      <c r="AI117" s="37"/>
      <c r="AJ117" s="38"/>
      <c r="AK117" s="39"/>
      <c r="AL117" s="39"/>
      <c r="AM117" s="39"/>
      <c r="AN117" s="49"/>
      <c r="AO117" s="40"/>
      <c r="AP117" s="41"/>
      <c r="AQ117" s="42"/>
      <c r="AR117" s="43"/>
      <c r="AS117" s="40" t="s">
        <v>55</v>
      </c>
      <c r="AT117" s="42">
        <v>1</v>
      </c>
      <c r="AU117" s="162">
        <f t="shared" si="5"/>
        <v>0</v>
      </c>
      <c r="AV117" s="162">
        <f t="shared" si="6"/>
        <v>0</v>
      </c>
      <c r="AW117" s="162">
        <f t="shared" si="7"/>
        <v>0</v>
      </c>
      <c r="AX117" s="162">
        <f t="shared" si="8"/>
        <v>0</v>
      </c>
      <c r="AY117" s="162">
        <f t="shared" si="9"/>
        <v>0</v>
      </c>
    </row>
    <row r="118" spans="1:51">
      <c r="A118" s="44" t="s">
        <v>376</v>
      </c>
      <c r="B118" s="45" t="s">
        <v>3936</v>
      </c>
      <c r="C118" s="23" t="s">
        <v>377</v>
      </c>
      <c r="D118" s="120" t="s">
        <v>4162</v>
      </c>
      <c r="E118" s="24"/>
      <c r="F118" s="25" t="s">
        <v>43</v>
      </c>
      <c r="G118" s="26"/>
      <c r="H118" s="27"/>
      <c r="I118" s="27"/>
      <c r="J118" s="29">
        <v>0</v>
      </c>
      <c r="K118" s="52">
        <v>1619</v>
      </c>
      <c r="L118" s="84">
        <v>1619</v>
      </c>
      <c r="M118" s="27">
        <v>1</v>
      </c>
      <c r="N118" s="27">
        <v>1</v>
      </c>
      <c r="O118" s="28"/>
      <c r="P118" s="31"/>
      <c r="Q118" s="35" t="s">
        <v>103</v>
      </c>
      <c r="R118" s="104">
        <v>51.0167</v>
      </c>
      <c r="S118" s="124">
        <v>4.4667000000000003</v>
      </c>
      <c r="T118" s="32">
        <v>1</v>
      </c>
      <c r="U118" s="33">
        <v>1</v>
      </c>
      <c r="V118" s="127">
        <v>0</v>
      </c>
      <c r="W118" s="34">
        <v>1619</v>
      </c>
      <c r="X118" s="35"/>
      <c r="Y118" s="35" t="s">
        <v>103</v>
      </c>
      <c r="Z118" s="34"/>
      <c r="AA118" s="35"/>
      <c r="AB118" s="36"/>
      <c r="AC118" s="34"/>
      <c r="AD118" s="35"/>
      <c r="AE118" s="36"/>
      <c r="AF118" s="34"/>
      <c r="AG118" s="35"/>
      <c r="AH118" s="36"/>
      <c r="AI118" s="37"/>
      <c r="AJ118" s="38"/>
      <c r="AK118" s="39"/>
      <c r="AL118" s="39"/>
      <c r="AM118" s="39"/>
      <c r="AN118" s="49"/>
      <c r="AO118" s="40"/>
      <c r="AP118" s="41"/>
      <c r="AQ118" s="42"/>
      <c r="AR118" s="43"/>
      <c r="AS118" s="40" t="s">
        <v>55</v>
      </c>
      <c r="AT118" s="42">
        <v>1</v>
      </c>
      <c r="AU118" s="162">
        <f t="shared" si="5"/>
        <v>0</v>
      </c>
      <c r="AV118" s="162">
        <f t="shared" si="6"/>
        <v>0</v>
      </c>
      <c r="AW118" s="162">
        <f t="shared" si="7"/>
        <v>1</v>
      </c>
      <c r="AX118" s="162">
        <f t="shared" si="8"/>
        <v>0</v>
      </c>
      <c r="AY118" s="162">
        <f t="shared" si="9"/>
        <v>0</v>
      </c>
    </row>
    <row r="119" spans="1:51">
      <c r="A119" s="44" t="s">
        <v>378</v>
      </c>
      <c r="B119" s="45" t="s">
        <v>3427</v>
      </c>
      <c r="C119" s="23" t="s">
        <v>379</v>
      </c>
      <c r="D119" s="120" t="s">
        <v>4162</v>
      </c>
      <c r="E119" s="24"/>
      <c r="F119" s="25" t="s">
        <v>43</v>
      </c>
      <c r="G119" s="26"/>
      <c r="H119" s="27"/>
      <c r="I119" s="27"/>
      <c r="J119" s="29">
        <v>0</v>
      </c>
      <c r="K119" s="61">
        <v>1660</v>
      </c>
      <c r="L119" s="61">
        <v>1670</v>
      </c>
      <c r="M119" s="27">
        <v>0</v>
      </c>
      <c r="N119" s="27">
        <v>0</v>
      </c>
      <c r="O119" s="28"/>
      <c r="P119" s="31"/>
      <c r="Q119" s="35" t="s">
        <v>103</v>
      </c>
      <c r="R119" s="104">
        <v>51.0167</v>
      </c>
      <c r="S119" s="124">
        <v>4.4667000000000003</v>
      </c>
      <c r="T119" s="32">
        <v>0</v>
      </c>
      <c r="U119" s="33">
        <v>0</v>
      </c>
      <c r="V119" s="127">
        <v>0</v>
      </c>
      <c r="W119" s="34"/>
      <c r="X119" s="35"/>
      <c r="Y119" s="35"/>
      <c r="Z119" s="34"/>
      <c r="AA119" s="35"/>
      <c r="AB119" s="36"/>
      <c r="AC119" s="34"/>
      <c r="AD119" s="35"/>
      <c r="AE119" s="36"/>
      <c r="AF119" s="34"/>
      <c r="AG119" s="35"/>
      <c r="AH119" s="36"/>
      <c r="AI119" s="37"/>
      <c r="AJ119" s="38"/>
      <c r="AK119" s="39"/>
      <c r="AL119" s="39"/>
      <c r="AM119" s="39"/>
      <c r="AN119" s="49"/>
      <c r="AO119" s="40"/>
      <c r="AP119" s="41"/>
      <c r="AQ119" s="42"/>
      <c r="AR119" s="43"/>
      <c r="AS119" s="40" t="s">
        <v>55</v>
      </c>
      <c r="AT119" s="42">
        <v>1</v>
      </c>
      <c r="AU119" s="162">
        <f t="shared" si="5"/>
        <v>0</v>
      </c>
      <c r="AV119" s="162">
        <f t="shared" si="6"/>
        <v>0</v>
      </c>
      <c r="AW119" s="162">
        <f t="shared" si="7"/>
        <v>0</v>
      </c>
      <c r="AX119" s="162">
        <f t="shared" si="8"/>
        <v>0</v>
      </c>
      <c r="AY119" s="162">
        <f t="shared" si="9"/>
        <v>1</v>
      </c>
    </row>
    <row r="120" spans="1:51">
      <c r="A120" s="44" t="s">
        <v>380</v>
      </c>
      <c r="B120" s="45" t="s">
        <v>3937</v>
      </c>
      <c r="C120" s="23" t="s">
        <v>381</v>
      </c>
      <c r="D120" s="120" t="s">
        <v>4162</v>
      </c>
      <c r="E120" s="24"/>
      <c r="F120" s="25" t="s">
        <v>43</v>
      </c>
      <c r="G120" s="26"/>
      <c r="H120" s="27"/>
      <c r="I120" s="27"/>
      <c r="J120" s="29">
        <v>0</v>
      </c>
      <c r="K120" s="61">
        <v>1606</v>
      </c>
      <c r="L120" s="61">
        <v>1607</v>
      </c>
      <c r="M120" s="27">
        <v>0</v>
      </c>
      <c r="N120" s="27">
        <v>0</v>
      </c>
      <c r="O120" s="28" t="s">
        <v>217</v>
      </c>
      <c r="P120" s="31" t="s">
        <v>382</v>
      </c>
      <c r="Q120" s="35" t="s">
        <v>103</v>
      </c>
      <c r="R120" s="104">
        <v>51.0167</v>
      </c>
      <c r="S120" s="124">
        <v>4.4667000000000003</v>
      </c>
      <c r="T120" s="32">
        <v>1</v>
      </c>
      <c r="U120" s="33">
        <v>1</v>
      </c>
      <c r="V120" s="127">
        <v>0</v>
      </c>
      <c r="W120" s="34">
        <v>1607</v>
      </c>
      <c r="X120" s="35"/>
      <c r="Y120" s="35" t="s">
        <v>63</v>
      </c>
      <c r="Z120" s="34">
        <v>1643</v>
      </c>
      <c r="AA120" s="35"/>
      <c r="AB120" s="36"/>
      <c r="AC120" s="34"/>
      <c r="AD120" s="35"/>
      <c r="AE120" s="36"/>
      <c r="AF120" s="34"/>
      <c r="AG120" s="35"/>
      <c r="AH120" s="36"/>
      <c r="AI120" s="37"/>
      <c r="AJ120" s="38"/>
      <c r="AK120" s="39"/>
      <c r="AL120" s="39"/>
      <c r="AM120" s="39"/>
      <c r="AN120" s="49"/>
      <c r="AO120" s="40"/>
      <c r="AP120" s="41"/>
      <c r="AQ120" s="42"/>
      <c r="AR120" s="43"/>
      <c r="AS120" s="40" t="s">
        <v>55</v>
      </c>
      <c r="AT120" s="42">
        <v>1</v>
      </c>
      <c r="AU120" s="162">
        <f t="shared" si="5"/>
        <v>0</v>
      </c>
      <c r="AV120" s="162">
        <f t="shared" si="6"/>
        <v>1</v>
      </c>
      <c r="AW120" s="162">
        <f t="shared" si="7"/>
        <v>0</v>
      </c>
      <c r="AX120" s="162">
        <f t="shared" si="8"/>
        <v>0</v>
      </c>
      <c r="AY120" s="162">
        <f t="shared" si="9"/>
        <v>0</v>
      </c>
    </row>
    <row r="121" spans="1:51">
      <c r="A121" s="44" t="s">
        <v>383</v>
      </c>
      <c r="B121" s="45" t="s">
        <v>3937</v>
      </c>
      <c r="C121" s="23" t="s">
        <v>384</v>
      </c>
      <c r="D121" s="120" t="s">
        <v>4162</v>
      </c>
      <c r="E121" s="24"/>
      <c r="F121" s="25" t="s">
        <v>43</v>
      </c>
      <c r="G121" s="25"/>
      <c r="H121" s="27">
        <v>1</v>
      </c>
      <c r="I121" s="27"/>
      <c r="J121" s="29">
        <v>0</v>
      </c>
      <c r="K121" s="28">
        <v>1629</v>
      </c>
      <c r="L121" s="28"/>
      <c r="M121" s="27">
        <v>0</v>
      </c>
      <c r="N121" s="27">
        <v>0</v>
      </c>
      <c r="O121" s="28"/>
      <c r="P121" s="31"/>
      <c r="Q121" s="35" t="s">
        <v>103</v>
      </c>
      <c r="R121" s="104">
        <v>51.0167</v>
      </c>
      <c r="S121" s="124">
        <v>4.4667000000000003</v>
      </c>
      <c r="T121" s="32">
        <v>0</v>
      </c>
      <c r="U121" s="33">
        <v>1</v>
      </c>
      <c r="V121" s="127">
        <v>0</v>
      </c>
      <c r="W121" s="34">
        <v>1627</v>
      </c>
      <c r="X121" s="35"/>
      <c r="Y121" s="35" t="s">
        <v>63</v>
      </c>
      <c r="Z121" s="34">
        <v>1629</v>
      </c>
      <c r="AA121" s="35"/>
      <c r="AB121" s="36" t="s">
        <v>103</v>
      </c>
      <c r="AC121" s="34"/>
      <c r="AD121" s="35"/>
      <c r="AE121" s="36"/>
      <c r="AF121" s="34"/>
      <c r="AG121" s="35"/>
      <c r="AH121" s="36"/>
      <c r="AI121" s="37"/>
      <c r="AJ121" s="38"/>
      <c r="AK121" s="39"/>
      <c r="AL121" s="39"/>
      <c r="AM121" s="39"/>
      <c r="AN121" s="49"/>
      <c r="AO121" s="40"/>
      <c r="AP121" s="41"/>
      <c r="AQ121" s="42"/>
      <c r="AR121" s="43"/>
      <c r="AS121" s="40" t="s">
        <v>55</v>
      </c>
      <c r="AT121" s="42">
        <v>1</v>
      </c>
      <c r="AU121" s="162">
        <f t="shared" si="5"/>
        <v>0</v>
      </c>
      <c r="AV121" s="162">
        <f t="shared" si="6"/>
        <v>0</v>
      </c>
      <c r="AW121" s="162">
        <f t="shared" si="7"/>
        <v>0</v>
      </c>
      <c r="AX121" s="162">
        <f t="shared" si="8"/>
        <v>0</v>
      </c>
      <c r="AY121" s="162">
        <f t="shared" si="9"/>
        <v>0</v>
      </c>
    </row>
    <row r="122" spans="1:51">
      <c r="A122" s="44" t="s">
        <v>385</v>
      </c>
      <c r="B122" s="45" t="s">
        <v>3937</v>
      </c>
      <c r="C122" s="23" t="s">
        <v>386</v>
      </c>
      <c r="D122" s="120" t="s">
        <v>4162</v>
      </c>
      <c r="E122" s="24">
        <v>1</v>
      </c>
      <c r="F122" s="25" t="s">
        <v>39</v>
      </c>
      <c r="G122" s="26"/>
      <c r="H122" s="27"/>
      <c r="I122" s="27"/>
      <c r="J122" s="29">
        <v>1</v>
      </c>
      <c r="K122" s="30">
        <v>1578</v>
      </c>
      <c r="L122" s="30">
        <v>1584</v>
      </c>
      <c r="M122" s="27">
        <v>0</v>
      </c>
      <c r="N122" s="27">
        <v>0</v>
      </c>
      <c r="O122" s="28"/>
      <c r="P122" s="31"/>
      <c r="Q122" s="35" t="s">
        <v>103</v>
      </c>
      <c r="R122" s="104">
        <v>51.0167</v>
      </c>
      <c r="S122" s="124">
        <v>4.4667000000000003</v>
      </c>
      <c r="T122" s="32">
        <v>0</v>
      </c>
      <c r="U122" s="33">
        <v>0</v>
      </c>
      <c r="V122" s="127">
        <v>0</v>
      </c>
      <c r="W122" s="34"/>
      <c r="X122" s="35"/>
      <c r="Y122" s="35"/>
      <c r="Z122" s="34"/>
      <c r="AA122" s="35"/>
      <c r="AB122" s="36"/>
      <c r="AC122" s="34"/>
      <c r="AD122" s="35"/>
      <c r="AE122" s="36"/>
      <c r="AF122" s="34"/>
      <c r="AG122" s="35"/>
      <c r="AH122" s="36"/>
      <c r="AI122" s="37"/>
      <c r="AJ122" s="38"/>
      <c r="AK122" s="49"/>
      <c r="AL122" s="39"/>
      <c r="AM122" s="39"/>
      <c r="AN122" s="49"/>
      <c r="AO122" s="40"/>
      <c r="AP122" s="41"/>
      <c r="AQ122" s="42"/>
      <c r="AR122" s="43"/>
      <c r="AS122" s="40" t="s">
        <v>40</v>
      </c>
      <c r="AT122" s="42">
        <v>1</v>
      </c>
      <c r="AU122" s="162">
        <f t="shared" si="5"/>
        <v>0</v>
      </c>
      <c r="AV122" s="162">
        <f t="shared" si="6"/>
        <v>1</v>
      </c>
      <c r="AW122" s="162">
        <f t="shared" si="7"/>
        <v>0</v>
      </c>
      <c r="AX122" s="162">
        <f t="shared" si="8"/>
        <v>0</v>
      </c>
      <c r="AY122" s="162">
        <f t="shared" si="9"/>
        <v>0</v>
      </c>
    </row>
    <row r="123" spans="1:51">
      <c r="A123" s="44" t="s">
        <v>387</v>
      </c>
      <c r="B123" s="45" t="s">
        <v>3937</v>
      </c>
      <c r="C123" s="23" t="s">
        <v>388</v>
      </c>
      <c r="D123" s="120" t="s">
        <v>4162</v>
      </c>
      <c r="E123" s="24"/>
      <c r="F123" s="25" t="s">
        <v>43</v>
      </c>
      <c r="G123" s="71"/>
      <c r="H123" s="27"/>
      <c r="I123" s="27"/>
      <c r="J123" s="29">
        <v>0</v>
      </c>
      <c r="K123" s="28"/>
      <c r="L123" s="28"/>
      <c r="M123" s="27">
        <v>0</v>
      </c>
      <c r="N123" s="27">
        <v>0</v>
      </c>
      <c r="O123" s="28"/>
      <c r="P123" s="31"/>
      <c r="Q123" s="35" t="s">
        <v>103</v>
      </c>
      <c r="R123" s="104">
        <v>51.0167</v>
      </c>
      <c r="S123" s="124">
        <v>4.4667000000000003</v>
      </c>
      <c r="T123" s="32">
        <v>0</v>
      </c>
      <c r="U123" s="33">
        <v>0</v>
      </c>
      <c r="V123" s="127">
        <v>0</v>
      </c>
      <c r="W123" s="34"/>
      <c r="X123" s="35"/>
      <c r="Y123" s="35"/>
      <c r="Z123" s="34"/>
      <c r="AA123" s="35"/>
      <c r="AB123" s="36"/>
      <c r="AC123" s="34"/>
      <c r="AD123" s="35"/>
      <c r="AE123" s="36"/>
      <c r="AF123" s="34"/>
      <c r="AG123" s="35"/>
      <c r="AH123" s="36"/>
      <c r="AI123" s="37"/>
      <c r="AJ123" s="38">
        <v>1</v>
      </c>
      <c r="AK123" s="49" t="s">
        <v>94</v>
      </c>
      <c r="AL123" s="49"/>
      <c r="AM123" s="49"/>
      <c r="AN123" s="49"/>
      <c r="AO123" s="73"/>
      <c r="AP123" s="85"/>
      <c r="AQ123" s="69"/>
      <c r="AR123" s="70"/>
      <c r="AS123" s="40" t="s">
        <v>266</v>
      </c>
      <c r="AT123" s="42">
        <v>1</v>
      </c>
      <c r="AU123" s="162">
        <f t="shared" si="5"/>
        <v>0</v>
      </c>
      <c r="AV123" s="162">
        <f t="shared" si="6"/>
        <v>0</v>
      </c>
      <c r="AW123" s="162">
        <f t="shared" si="7"/>
        <v>0</v>
      </c>
      <c r="AX123" s="162">
        <f t="shared" si="8"/>
        <v>0</v>
      </c>
      <c r="AY123" s="162">
        <f t="shared" si="9"/>
        <v>0</v>
      </c>
    </row>
    <row r="124" spans="1:51">
      <c r="A124" s="44" t="s">
        <v>389</v>
      </c>
      <c r="B124" s="45" t="s">
        <v>2398</v>
      </c>
      <c r="C124" s="23" t="s">
        <v>390</v>
      </c>
      <c r="D124" s="120" t="s">
        <v>4162</v>
      </c>
      <c r="E124" s="24"/>
      <c r="F124" s="25" t="s">
        <v>43</v>
      </c>
      <c r="G124" s="71"/>
      <c r="H124" s="27"/>
      <c r="I124" s="27"/>
      <c r="J124" s="29">
        <v>0</v>
      </c>
      <c r="K124" s="28">
        <v>1583</v>
      </c>
      <c r="L124" s="28">
        <v>1619</v>
      </c>
      <c r="M124" s="27">
        <v>1</v>
      </c>
      <c r="N124" s="27">
        <v>1</v>
      </c>
      <c r="O124" s="28"/>
      <c r="P124" s="31"/>
      <c r="Q124" s="35" t="s">
        <v>103</v>
      </c>
      <c r="R124" s="104">
        <v>51.0167</v>
      </c>
      <c r="S124" s="124">
        <v>4.4667000000000003</v>
      </c>
      <c r="T124" s="32">
        <v>0</v>
      </c>
      <c r="U124" s="33">
        <v>0</v>
      </c>
      <c r="V124" s="127">
        <v>0</v>
      </c>
      <c r="W124" s="34"/>
      <c r="X124" s="35"/>
      <c r="Y124" s="35"/>
      <c r="Z124" s="34"/>
      <c r="AA124" s="35"/>
      <c r="AB124" s="36"/>
      <c r="AC124" s="34"/>
      <c r="AD124" s="35"/>
      <c r="AE124" s="36"/>
      <c r="AF124" s="34"/>
      <c r="AG124" s="35"/>
      <c r="AH124" s="36"/>
      <c r="AI124" s="37"/>
      <c r="AJ124" s="38"/>
      <c r="AK124" s="49"/>
      <c r="AL124" s="49"/>
      <c r="AM124" s="49"/>
      <c r="AN124" s="49"/>
      <c r="AO124" s="73"/>
      <c r="AP124" s="85"/>
      <c r="AQ124" s="69"/>
      <c r="AR124" s="70"/>
      <c r="AS124" s="40" t="s">
        <v>55</v>
      </c>
      <c r="AT124" s="42">
        <v>1</v>
      </c>
      <c r="AU124" s="162">
        <f t="shared" si="5"/>
        <v>0</v>
      </c>
      <c r="AV124" s="162">
        <f t="shared" si="6"/>
        <v>1</v>
      </c>
      <c r="AW124" s="162">
        <f t="shared" si="7"/>
        <v>1</v>
      </c>
      <c r="AX124" s="162">
        <f t="shared" si="8"/>
        <v>0</v>
      </c>
      <c r="AY124" s="162">
        <f t="shared" si="9"/>
        <v>0</v>
      </c>
    </row>
    <row r="125" spans="1:51">
      <c r="A125" s="44" t="s">
        <v>391</v>
      </c>
      <c r="B125" s="45" t="s">
        <v>3938</v>
      </c>
      <c r="C125" s="23" t="s">
        <v>392</v>
      </c>
      <c r="D125" s="120" t="s">
        <v>4162</v>
      </c>
      <c r="E125" s="24">
        <v>4</v>
      </c>
      <c r="F125" s="25" t="s">
        <v>39</v>
      </c>
      <c r="G125" s="26"/>
      <c r="H125" s="27"/>
      <c r="I125" s="27"/>
      <c r="J125" s="29">
        <v>1</v>
      </c>
      <c r="K125" s="30">
        <v>1554</v>
      </c>
      <c r="L125" s="30">
        <v>1566</v>
      </c>
      <c r="M125" s="27">
        <v>0</v>
      </c>
      <c r="N125" s="27">
        <v>0</v>
      </c>
      <c r="O125" s="28"/>
      <c r="P125" s="31"/>
      <c r="Q125" s="35" t="s">
        <v>103</v>
      </c>
      <c r="R125" s="104">
        <v>51.0167</v>
      </c>
      <c r="S125" s="124">
        <v>4.4667000000000003</v>
      </c>
      <c r="T125" s="32">
        <v>0</v>
      </c>
      <c r="U125" s="33">
        <v>0</v>
      </c>
      <c r="V125" s="127">
        <v>0</v>
      </c>
      <c r="W125" s="34"/>
      <c r="X125" s="35"/>
      <c r="Y125" s="35"/>
      <c r="Z125" s="34"/>
      <c r="AA125" s="35"/>
      <c r="AB125" s="36"/>
      <c r="AC125" s="34"/>
      <c r="AD125" s="35"/>
      <c r="AE125" s="36"/>
      <c r="AF125" s="34"/>
      <c r="AG125" s="35"/>
      <c r="AH125" s="36"/>
      <c r="AI125" s="37"/>
      <c r="AJ125" s="38"/>
      <c r="AK125" s="39"/>
      <c r="AL125" s="39"/>
      <c r="AM125" s="39"/>
      <c r="AN125" s="49"/>
      <c r="AO125" s="40"/>
      <c r="AP125" s="41"/>
      <c r="AQ125" s="42"/>
      <c r="AR125" s="43"/>
      <c r="AS125" s="40" t="s">
        <v>40</v>
      </c>
      <c r="AT125" s="42">
        <v>1</v>
      </c>
      <c r="AU125" s="162">
        <f t="shared" si="5"/>
        <v>1</v>
      </c>
      <c r="AV125" s="162">
        <f t="shared" si="6"/>
        <v>0</v>
      </c>
      <c r="AW125" s="162">
        <f t="shared" si="7"/>
        <v>0</v>
      </c>
      <c r="AX125" s="162">
        <f t="shared" si="8"/>
        <v>0</v>
      </c>
      <c r="AY125" s="162">
        <f t="shared" si="9"/>
        <v>0</v>
      </c>
    </row>
    <row r="126" spans="1:51">
      <c r="A126" s="44" t="s">
        <v>393</v>
      </c>
      <c r="B126" s="45" t="s">
        <v>3939</v>
      </c>
      <c r="C126" s="23" t="s">
        <v>394</v>
      </c>
      <c r="D126" s="120" t="s">
        <v>4162</v>
      </c>
      <c r="E126" s="24">
        <v>1</v>
      </c>
      <c r="F126" s="25" t="s">
        <v>39</v>
      </c>
      <c r="G126" s="26"/>
      <c r="H126" s="27"/>
      <c r="I126" s="27"/>
      <c r="J126" s="29">
        <v>1</v>
      </c>
      <c r="K126" s="30">
        <v>1569</v>
      </c>
      <c r="L126" s="30">
        <v>1575</v>
      </c>
      <c r="M126" s="27">
        <v>0</v>
      </c>
      <c r="N126" s="27">
        <v>0</v>
      </c>
      <c r="O126" s="28"/>
      <c r="P126" s="31"/>
      <c r="Q126" s="35" t="s">
        <v>103</v>
      </c>
      <c r="R126" s="104">
        <v>51.0167</v>
      </c>
      <c r="S126" s="124">
        <v>4.4667000000000003</v>
      </c>
      <c r="T126" s="32">
        <v>0</v>
      </c>
      <c r="U126" s="33">
        <v>0</v>
      </c>
      <c r="V126" s="127">
        <v>0</v>
      </c>
      <c r="W126" s="34"/>
      <c r="X126" s="35"/>
      <c r="Y126" s="35"/>
      <c r="Z126" s="34"/>
      <c r="AA126" s="35"/>
      <c r="AB126" s="36"/>
      <c r="AC126" s="34"/>
      <c r="AD126" s="35"/>
      <c r="AE126" s="36"/>
      <c r="AF126" s="34"/>
      <c r="AG126" s="35"/>
      <c r="AH126" s="36"/>
      <c r="AI126" s="37"/>
      <c r="AJ126" s="38"/>
      <c r="AK126" s="39"/>
      <c r="AL126" s="39"/>
      <c r="AM126" s="39"/>
      <c r="AN126" s="49"/>
      <c r="AO126" s="40"/>
      <c r="AP126" s="41"/>
      <c r="AQ126" s="42"/>
      <c r="AR126" s="43"/>
      <c r="AS126" s="40" t="s">
        <v>40</v>
      </c>
      <c r="AT126" s="42">
        <v>1</v>
      </c>
      <c r="AU126" s="162">
        <f t="shared" si="5"/>
        <v>1</v>
      </c>
      <c r="AV126" s="162">
        <f t="shared" si="6"/>
        <v>1</v>
      </c>
      <c r="AW126" s="162">
        <f t="shared" si="7"/>
        <v>0</v>
      </c>
      <c r="AX126" s="162">
        <f t="shared" si="8"/>
        <v>0</v>
      </c>
      <c r="AY126" s="162">
        <f t="shared" si="9"/>
        <v>0</v>
      </c>
    </row>
    <row r="127" spans="1:51">
      <c r="A127" s="44" t="s">
        <v>395</v>
      </c>
      <c r="B127" s="45" t="s">
        <v>3940</v>
      </c>
      <c r="C127" s="23" t="s">
        <v>396</v>
      </c>
      <c r="D127" s="120" t="s">
        <v>4162</v>
      </c>
      <c r="E127" s="24"/>
      <c r="F127" s="25" t="s">
        <v>156</v>
      </c>
      <c r="G127" s="26"/>
      <c r="H127" s="27"/>
      <c r="I127" s="27"/>
      <c r="J127" s="29">
        <v>0</v>
      </c>
      <c r="K127" s="28">
        <v>1655</v>
      </c>
      <c r="L127" s="28">
        <v>1678</v>
      </c>
      <c r="M127" s="27">
        <v>0</v>
      </c>
      <c r="N127" s="27">
        <v>0</v>
      </c>
      <c r="O127" s="28">
        <v>1635</v>
      </c>
      <c r="P127" s="31" t="s">
        <v>397</v>
      </c>
      <c r="Q127" s="35" t="s">
        <v>103</v>
      </c>
      <c r="R127" s="104">
        <v>51.0167</v>
      </c>
      <c r="S127" s="124">
        <v>4.4667000000000003</v>
      </c>
      <c r="T127" s="32">
        <v>0</v>
      </c>
      <c r="U127" s="33">
        <v>0</v>
      </c>
      <c r="V127" s="127">
        <v>0</v>
      </c>
      <c r="W127" s="34"/>
      <c r="X127" s="35"/>
      <c r="Y127" s="35"/>
      <c r="Z127" s="34"/>
      <c r="AA127" s="35"/>
      <c r="AB127" s="36"/>
      <c r="AC127" s="34"/>
      <c r="AD127" s="35"/>
      <c r="AE127" s="36"/>
      <c r="AF127" s="34"/>
      <c r="AG127" s="35"/>
      <c r="AH127" s="36"/>
      <c r="AI127" s="37"/>
      <c r="AJ127" s="38"/>
      <c r="AK127" s="39"/>
      <c r="AL127" s="39"/>
      <c r="AM127" s="39"/>
      <c r="AN127" s="49"/>
      <c r="AO127" s="40"/>
      <c r="AP127" s="41"/>
      <c r="AQ127" s="42"/>
      <c r="AR127" s="43"/>
      <c r="AS127" s="40" t="s">
        <v>55</v>
      </c>
      <c r="AT127" s="42">
        <v>1</v>
      </c>
      <c r="AU127" s="162">
        <f t="shared" si="5"/>
        <v>0</v>
      </c>
      <c r="AV127" s="162">
        <f t="shared" si="6"/>
        <v>0</v>
      </c>
      <c r="AW127" s="162">
        <f t="shared" si="7"/>
        <v>0</v>
      </c>
      <c r="AX127" s="162">
        <f t="shared" si="8"/>
        <v>0</v>
      </c>
      <c r="AY127" s="162">
        <f t="shared" si="9"/>
        <v>1</v>
      </c>
    </row>
    <row r="128" spans="1:51">
      <c r="A128" s="44" t="s">
        <v>398</v>
      </c>
      <c r="B128" s="45" t="s">
        <v>3940</v>
      </c>
      <c r="C128" s="23" t="s">
        <v>399</v>
      </c>
      <c r="D128" s="120" t="s">
        <v>4162</v>
      </c>
      <c r="E128" s="24">
        <v>3</v>
      </c>
      <c r="F128" s="25" t="s">
        <v>74</v>
      </c>
      <c r="G128" s="26"/>
      <c r="H128" s="27"/>
      <c r="I128" s="27"/>
      <c r="J128" s="29">
        <v>1</v>
      </c>
      <c r="K128" s="30">
        <v>1682</v>
      </c>
      <c r="L128" s="30">
        <v>1698</v>
      </c>
      <c r="M128" s="27">
        <v>0</v>
      </c>
      <c r="N128" s="27">
        <v>0</v>
      </c>
      <c r="O128" s="28"/>
      <c r="P128" s="31"/>
      <c r="Q128" s="35" t="s">
        <v>103</v>
      </c>
      <c r="R128" s="104">
        <v>51.0167</v>
      </c>
      <c r="S128" s="124">
        <v>4.4667000000000003</v>
      </c>
      <c r="T128" s="32">
        <v>0</v>
      </c>
      <c r="U128" s="33">
        <v>0</v>
      </c>
      <c r="V128" s="127">
        <v>0</v>
      </c>
      <c r="W128" s="34"/>
      <c r="X128" s="35"/>
      <c r="Y128" s="35"/>
      <c r="Z128" s="34"/>
      <c r="AA128" s="35"/>
      <c r="AB128" s="36"/>
      <c r="AC128" s="34"/>
      <c r="AD128" s="35"/>
      <c r="AE128" s="36"/>
      <c r="AF128" s="34"/>
      <c r="AG128" s="35"/>
      <c r="AH128" s="36"/>
      <c r="AI128" s="37"/>
      <c r="AJ128" s="38"/>
      <c r="AK128" s="39"/>
      <c r="AL128" s="39"/>
      <c r="AM128" s="39"/>
      <c r="AN128" s="49"/>
      <c r="AO128" s="40"/>
      <c r="AP128" s="41"/>
      <c r="AQ128" s="42"/>
      <c r="AR128" s="43"/>
      <c r="AS128" s="40" t="s">
        <v>40</v>
      </c>
      <c r="AT128" s="42">
        <v>1</v>
      </c>
      <c r="AU128" s="162">
        <f t="shared" si="5"/>
        <v>0</v>
      </c>
      <c r="AV128" s="162">
        <f t="shared" si="6"/>
        <v>0</v>
      </c>
      <c r="AW128" s="162">
        <f t="shared" si="7"/>
        <v>0</v>
      </c>
      <c r="AX128" s="162">
        <f t="shared" si="8"/>
        <v>0</v>
      </c>
      <c r="AY128" s="162">
        <f t="shared" si="9"/>
        <v>0</v>
      </c>
    </row>
    <row r="129" spans="1:51">
      <c r="A129" s="44" t="s">
        <v>400</v>
      </c>
      <c r="B129" s="45" t="s">
        <v>2653</v>
      </c>
      <c r="C129" s="23" t="s">
        <v>401</v>
      </c>
      <c r="D129" s="120" t="s">
        <v>4162</v>
      </c>
      <c r="E129" s="24">
        <v>7</v>
      </c>
      <c r="F129" s="25" t="s">
        <v>156</v>
      </c>
      <c r="G129" s="26"/>
      <c r="H129" s="27"/>
      <c r="I129" s="27"/>
      <c r="J129" s="29">
        <v>1</v>
      </c>
      <c r="K129" s="30">
        <v>1617</v>
      </c>
      <c r="L129" s="30">
        <v>1664</v>
      </c>
      <c r="M129" s="27">
        <v>1</v>
      </c>
      <c r="N129" s="27">
        <v>1</v>
      </c>
      <c r="O129" s="28">
        <v>1595</v>
      </c>
      <c r="P129" s="31" t="s">
        <v>402</v>
      </c>
      <c r="Q129" s="35" t="s">
        <v>103</v>
      </c>
      <c r="R129" s="104">
        <v>51.0167</v>
      </c>
      <c r="S129" s="124">
        <v>4.4667000000000003</v>
      </c>
      <c r="T129" s="32">
        <v>0</v>
      </c>
      <c r="U129" s="33">
        <v>0</v>
      </c>
      <c r="V129" s="127">
        <v>0</v>
      </c>
      <c r="W129" s="34"/>
      <c r="X129" s="35"/>
      <c r="Y129" s="35"/>
      <c r="Z129" s="34"/>
      <c r="AA129" s="35"/>
      <c r="AB129" s="36"/>
      <c r="AC129" s="34"/>
      <c r="AD129" s="35"/>
      <c r="AE129" s="36"/>
      <c r="AF129" s="34"/>
      <c r="AG129" s="35"/>
      <c r="AH129" s="36"/>
      <c r="AI129" s="37"/>
      <c r="AJ129" s="38"/>
      <c r="AK129" s="39"/>
      <c r="AL129" s="39"/>
      <c r="AM129" s="39"/>
      <c r="AN129" s="49"/>
      <c r="AO129" s="40"/>
      <c r="AP129" s="41"/>
      <c r="AQ129" s="42"/>
      <c r="AR129" s="43"/>
      <c r="AS129" s="40" t="s">
        <v>403</v>
      </c>
      <c r="AT129" s="42">
        <v>1</v>
      </c>
      <c r="AU129" s="162">
        <f t="shared" si="5"/>
        <v>0</v>
      </c>
      <c r="AV129" s="162">
        <f t="shared" si="6"/>
        <v>0</v>
      </c>
      <c r="AW129" s="162">
        <f t="shared" si="7"/>
        <v>1</v>
      </c>
      <c r="AX129" s="162">
        <f t="shared" si="8"/>
        <v>1</v>
      </c>
      <c r="AY129" s="162">
        <f t="shared" si="9"/>
        <v>1</v>
      </c>
    </row>
    <row r="130" spans="1:51">
      <c r="A130" s="44" t="s">
        <v>404</v>
      </c>
      <c r="B130" s="45" t="s">
        <v>2653</v>
      </c>
      <c r="C130" s="23" t="s">
        <v>405</v>
      </c>
      <c r="D130" s="120" t="s">
        <v>4162</v>
      </c>
      <c r="E130" s="24"/>
      <c r="F130" s="25" t="s">
        <v>156</v>
      </c>
      <c r="G130" s="26"/>
      <c r="H130" s="27"/>
      <c r="I130" s="27"/>
      <c r="J130" s="29">
        <v>0</v>
      </c>
      <c r="K130" s="86">
        <v>1681</v>
      </c>
      <c r="L130" s="86">
        <v>1737</v>
      </c>
      <c r="M130" s="27">
        <v>0</v>
      </c>
      <c r="N130" s="27">
        <v>0</v>
      </c>
      <c r="O130" s="86">
        <v>1661</v>
      </c>
      <c r="P130" s="31">
        <v>1737</v>
      </c>
      <c r="Q130" s="35" t="s">
        <v>103</v>
      </c>
      <c r="R130" s="104">
        <v>51.0167</v>
      </c>
      <c r="S130" s="124">
        <v>4.4667000000000003</v>
      </c>
      <c r="T130" s="32">
        <v>0</v>
      </c>
      <c r="U130" s="33">
        <v>0</v>
      </c>
      <c r="V130" s="127">
        <v>0</v>
      </c>
      <c r="W130" s="34"/>
      <c r="X130" s="35"/>
      <c r="Y130" s="35"/>
      <c r="Z130" s="34"/>
      <c r="AA130" s="35"/>
      <c r="AB130" s="36"/>
      <c r="AC130" s="34"/>
      <c r="AD130" s="35"/>
      <c r="AE130" s="36"/>
      <c r="AF130" s="34"/>
      <c r="AG130" s="35"/>
      <c r="AH130" s="36"/>
      <c r="AI130" s="37"/>
      <c r="AJ130" s="38"/>
      <c r="AK130" s="39"/>
      <c r="AL130" s="39"/>
      <c r="AM130" s="39"/>
      <c r="AN130" s="49"/>
      <c r="AO130" s="40"/>
      <c r="AP130" s="41"/>
      <c r="AQ130" s="42"/>
      <c r="AR130" s="43"/>
      <c r="AS130" s="40" t="s">
        <v>55</v>
      </c>
      <c r="AT130" s="42">
        <v>1</v>
      </c>
      <c r="AU130" s="162">
        <f t="shared" si="5"/>
        <v>0</v>
      </c>
      <c r="AV130" s="162">
        <f t="shared" si="6"/>
        <v>0</v>
      </c>
      <c r="AW130" s="162">
        <f t="shared" si="7"/>
        <v>0</v>
      </c>
      <c r="AX130" s="162">
        <f t="shared" si="8"/>
        <v>0</v>
      </c>
      <c r="AY130" s="162">
        <f t="shared" si="9"/>
        <v>0</v>
      </c>
    </row>
    <row r="131" spans="1:51">
      <c r="A131" s="44" t="s">
        <v>406</v>
      </c>
      <c r="B131" s="45" t="s">
        <v>3941</v>
      </c>
      <c r="C131" s="23" t="s">
        <v>407</v>
      </c>
      <c r="D131" s="120" t="s">
        <v>4162</v>
      </c>
      <c r="E131" s="24">
        <v>1</v>
      </c>
      <c r="F131" s="25" t="s">
        <v>39</v>
      </c>
      <c r="G131" s="26"/>
      <c r="H131" s="27"/>
      <c r="I131" s="27"/>
      <c r="J131" s="29">
        <v>1</v>
      </c>
      <c r="K131" s="30">
        <v>1579</v>
      </c>
      <c r="L131" s="30">
        <v>1585</v>
      </c>
      <c r="M131" s="27">
        <v>0</v>
      </c>
      <c r="N131" s="27">
        <v>0</v>
      </c>
      <c r="O131" s="28"/>
      <c r="P131" s="31"/>
      <c r="Q131" s="35" t="s">
        <v>103</v>
      </c>
      <c r="R131" s="104">
        <v>51.0167</v>
      </c>
      <c r="S131" s="124">
        <v>4.4667000000000003</v>
      </c>
      <c r="T131" s="32">
        <v>0</v>
      </c>
      <c r="U131" s="33">
        <v>0</v>
      </c>
      <c r="V131" s="127">
        <v>0</v>
      </c>
      <c r="W131" s="34"/>
      <c r="X131" s="35"/>
      <c r="Y131" s="35"/>
      <c r="Z131" s="34"/>
      <c r="AA131" s="35"/>
      <c r="AB131" s="36"/>
      <c r="AC131" s="34"/>
      <c r="AD131" s="35"/>
      <c r="AE131" s="36"/>
      <c r="AF131" s="34"/>
      <c r="AG131" s="35"/>
      <c r="AH131" s="36"/>
      <c r="AI131" s="37"/>
      <c r="AJ131" s="38"/>
      <c r="AK131" s="39"/>
      <c r="AL131" s="39"/>
      <c r="AM131" s="39"/>
      <c r="AN131" s="49"/>
      <c r="AO131" s="40"/>
      <c r="AP131" s="41"/>
      <c r="AQ131" s="42"/>
      <c r="AR131" s="43"/>
      <c r="AS131" s="40" t="s">
        <v>40</v>
      </c>
      <c r="AT131" s="42">
        <v>1</v>
      </c>
      <c r="AU131" s="162">
        <f t="shared" ref="AU131:AU194" si="10">IF(AND(K131&lt;=1570,L131&gt;=1540),1,0)</f>
        <v>0</v>
      </c>
      <c r="AV131" s="162">
        <f t="shared" ref="AV131:AV194" si="11">IF(AND(K131&lt;=1608,L131&gt;=1571),1,0)</f>
        <v>1</v>
      </c>
      <c r="AW131" s="162">
        <f t="shared" ref="AW131:AW194" si="12">IF(AND(K131&lt;=1621,L131&gt;=1609),1,0)</f>
        <v>0</v>
      </c>
      <c r="AX131" s="162">
        <f t="shared" ref="AX131:AX194" si="13">IF(AND(K131&lt;=1648,L131&gt;=1622),1,0)</f>
        <v>0</v>
      </c>
      <c r="AY131" s="162">
        <f t="shared" ref="AY131:AY194" si="14">IF(AND(K131&lt;=1680,L131&gt;=1649),1,0)</f>
        <v>0</v>
      </c>
    </row>
    <row r="132" spans="1:51">
      <c r="A132" s="44" t="s">
        <v>408</v>
      </c>
      <c r="B132" s="45" t="s">
        <v>3504</v>
      </c>
      <c r="C132" s="23" t="s">
        <v>409</v>
      </c>
      <c r="D132" s="120" t="s">
        <v>4162</v>
      </c>
      <c r="E132" s="24"/>
      <c r="F132" s="25" t="s">
        <v>43</v>
      </c>
      <c r="G132" s="26"/>
      <c r="H132" s="27"/>
      <c r="I132" s="27"/>
      <c r="J132" s="29">
        <v>0</v>
      </c>
      <c r="K132" s="28">
        <v>1654</v>
      </c>
      <c r="L132" s="28">
        <v>1685</v>
      </c>
      <c r="M132" s="27">
        <v>0</v>
      </c>
      <c r="N132" s="27">
        <v>0</v>
      </c>
      <c r="O132" s="28">
        <v>1634</v>
      </c>
      <c r="P132" s="31">
        <v>1685</v>
      </c>
      <c r="Q132" s="35" t="s">
        <v>103</v>
      </c>
      <c r="R132" s="104">
        <v>51.0167</v>
      </c>
      <c r="S132" s="124">
        <v>4.4667000000000003</v>
      </c>
      <c r="T132" s="32">
        <v>0</v>
      </c>
      <c r="U132" s="33">
        <v>0</v>
      </c>
      <c r="V132" s="127">
        <v>0</v>
      </c>
      <c r="W132" s="34"/>
      <c r="X132" s="35"/>
      <c r="Y132" s="35"/>
      <c r="Z132" s="34"/>
      <c r="AA132" s="35"/>
      <c r="AB132" s="36"/>
      <c r="AC132" s="34"/>
      <c r="AD132" s="35"/>
      <c r="AE132" s="36"/>
      <c r="AF132" s="34"/>
      <c r="AG132" s="35"/>
      <c r="AH132" s="36"/>
      <c r="AI132" s="37"/>
      <c r="AJ132" s="38"/>
      <c r="AK132" s="39"/>
      <c r="AL132" s="39"/>
      <c r="AM132" s="39"/>
      <c r="AN132" s="49"/>
      <c r="AO132" s="40"/>
      <c r="AP132" s="41"/>
      <c r="AQ132" s="42"/>
      <c r="AR132" s="43"/>
      <c r="AS132" s="40" t="s">
        <v>410</v>
      </c>
      <c r="AT132" s="42">
        <v>1</v>
      </c>
      <c r="AU132" s="162">
        <f t="shared" si="10"/>
        <v>0</v>
      </c>
      <c r="AV132" s="162">
        <f t="shared" si="11"/>
        <v>0</v>
      </c>
      <c r="AW132" s="162">
        <f t="shared" si="12"/>
        <v>0</v>
      </c>
      <c r="AX132" s="162">
        <f t="shared" si="13"/>
        <v>0</v>
      </c>
      <c r="AY132" s="162">
        <f t="shared" si="14"/>
        <v>1</v>
      </c>
    </row>
    <row r="133" spans="1:51">
      <c r="A133" s="44" t="s">
        <v>411</v>
      </c>
      <c r="B133" s="45" t="s">
        <v>2089</v>
      </c>
      <c r="C133" s="23" t="s">
        <v>412</v>
      </c>
      <c r="D133" s="120" t="s">
        <v>4162</v>
      </c>
      <c r="E133" s="24">
        <v>2</v>
      </c>
      <c r="F133" s="25" t="s">
        <v>43</v>
      </c>
      <c r="G133" s="26"/>
      <c r="H133" s="27"/>
      <c r="I133" s="27"/>
      <c r="J133" s="29">
        <v>1</v>
      </c>
      <c r="K133" s="30">
        <v>1596</v>
      </c>
      <c r="L133" s="53">
        <v>1625</v>
      </c>
      <c r="M133" s="27">
        <v>1</v>
      </c>
      <c r="N133" s="27">
        <v>1</v>
      </c>
      <c r="O133" s="28"/>
      <c r="P133" s="31"/>
      <c r="Q133" s="35" t="s">
        <v>103</v>
      </c>
      <c r="R133" s="104">
        <v>51.0167</v>
      </c>
      <c r="S133" s="124">
        <v>4.4667000000000003</v>
      </c>
      <c r="T133" s="32">
        <v>0</v>
      </c>
      <c r="U133" s="33">
        <v>0</v>
      </c>
      <c r="V133" s="127">
        <v>0</v>
      </c>
      <c r="W133" s="34"/>
      <c r="X133" s="35"/>
      <c r="Y133" s="35"/>
      <c r="Z133" s="34"/>
      <c r="AA133" s="35"/>
      <c r="AB133" s="36"/>
      <c r="AC133" s="34"/>
      <c r="AD133" s="35"/>
      <c r="AE133" s="36"/>
      <c r="AF133" s="34"/>
      <c r="AG133" s="35"/>
      <c r="AH133" s="36"/>
      <c r="AI133" s="37"/>
      <c r="AJ133" s="38"/>
      <c r="AK133" s="39"/>
      <c r="AL133" s="39"/>
      <c r="AM133" s="39"/>
      <c r="AN133" s="49"/>
      <c r="AO133" s="40"/>
      <c r="AP133" s="41"/>
      <c r="AQ133" s="42"/>
      <c r="AR133" s="43"/>
      <c r="AS133" s="40" t="s">
        <v>40</v>
      </c>
      <c r="AT133" s="42">
        <v>1</v>
      </c>
      <c r="AU133" s="162">
        <f t="shared" si="10"/>
        <v>0</v>
      </c>
      <c r="AV133" s="162">
        <f t="shared" si="11"/>
        <v>1</v>
      </c>
      <c r="AW133" s="162">
        <f t="shared" si="12"/>
        <v>1</v>
      </c>
      <c r="AX133" s="162">
        <f t="shared" si="13"/>
        <v>1</v>
      </c>
      <c r="AY133" s="162">
        <f t="shared" si="14"/>
        <v>0</v>
      </c>
    </row>
    <row r="134" spans="1:51">
      <c r="A134" s="44" t="s">
        <v>413</v>
      </c>
      <c r="B134" s="45" t="s">
        <v>2089</v>
      </c>
      <c r="C134" s="23" t="s">
        <v>414</v>
      </c>
      <c r="D134" s="120" t="s">
        <v>4162</v>
      </c>
      <c r="E134" s="24">
        <v>1</v>
      </c>
      <c r="F134" s="25" t="s">
        <v>39</v>
      </c>
      <c r="G134" s="26"/>
      <c r="H134" s="27"/>
      <c r="I134" s="27"/>
      <c r="J134" s="29">
        <v>1</v>
      </c>
      <c r="K134" s="30">
        <v>1569</v>
      </c>
      <c r="L134" s="30">
        <v>1575</v>
      </c>
      <c r="M134" s="27">
        <v>0</v>
      </c>
      <c r="N134" s="27">
        <v>0</v>
      </c>
      <c r="O134" s="28"/>
      <c r="P134" s="31"/>
      <c r="Q134" s="35" t="s">
        <v>103</v>
      </c>
      <c r="R134" s="104">
        <v>51.0167</v>
      </c>
      <c r="S134" s="124">
        <v>4.4667000000000003</v>
      </c>
      <c r="T134" s="32">
        <v>0</v>
      </c>
      <c r="U134" s="33">
        <v>0</v>
      </c>
      <c r="V134" s="127">
        <v>0</v>
      </c>
      <c r="W134" s="34"/>
      <c r="X134" s="35"/>
      <c r="Y134" s="35"/>
      <c r="Z134" s="34"/>
      <c r="AA134" s="35"/>
      <c r="AB134" s="36"/>
      <c r="AC134" s="34"/>
      <c r="AD134" s="35"/>
      <c r="AE134" s="36"/>
      <c r="AF134" s="34"/>
      <c r="AG134" s="35"/>
      <c r="AH134" s="36"/>
      <c r="AI134" s="37"/>
      <c r="AJ134" s="38"/>
      <c r="AK134" s="39"/>
      <c r="AL134" s="39"/>
      <c r="AM134" s="39"/>
      <c r="AN134" s="49"/>
      <c r="AO134" s="40"/>
      <c r="AP134" s="41"/>
      <c r="AQ134" s="42"/>
      <c r="AR134" s="43"/>
      <c r="AS134" s="40" t="s">
        <v>40</v>
      </c>
      <c r="AT134" s="42">
        <v>1</v>
      </c>
      <c r="AU134" s="162">
        <f t="shared" si="10"/>
        <v>1</v>
      </c>
      <c r="AV134" s="162">
        <f t="shared" si="11"/>
        <v>1</v>
      </c>
      <c r="AW134" s="162">
        <f t="shared" si="12"/>
        <v>0</v>
      </c>
      <c r="AX134" s="162">
        <f t="shared" si="13"/>
        <v>0</v>
      </c>
      <c r="AY134" s="162">
        <f t="shared" si="14"/>
        <v>0</v>
      </c>
    </row>
    <row r="135" spans="1:51">
      <c r="A135" s="44" t="s">
        <v>415</v>
      </c>
      <c r="B135" s="45" t="s">
        <v>3942</v>
      </c>
      <c r="C135" s="23" t="s">
        <v>416</v>
      </c>
      <c r="D135" s="120" t="s">
        <v>4162</v>
      </c>
      <c r="E135" s="24"/>
      <c r="F135" s="25" t="s">
        <v>43</v>
      </c>
      <c r="G135" s="26"/>
      <c r="H135" s="27"/>
      <c r="I135" s="27"/>
      <c r="J135" s="29">
        <v>0</v>
      </c>
      <c r="K135" s="28">
        <v>1436</v>
      </c>
      <c r="L135" s="28">
        <v>1497</v>
      </c>
      <c r="M135" s="27">
        <v>0</v>
      </c>
      <c r="N135" s="27">
        <v>0</v>
      </c>
      <c r="O135" s="28"/>
      <c r="P135" s="31"/>
      <c r="Q135" s="35" t="s">
        <v>103</v>
      </c>
      <c r="R135" s="104">
        <v>51.0167</v>
      </c>
      <c r="S135" s="124">
        <v>4.4667000000000003</v>
      </c>
      <c r="T135" s="32">
        <v>0</v>
      </c>
      <c r="U135" s="33">
        <v>0</v>
      </c>
      <c r="V135" s="127">
        <v>0</v>
      </c>
      <c r="W135" s="34"/>
      <c r="X135" s="35"/>
      <c r="Y135" s="35"/>
      <c r="Z135" s="34"/>
      <c r="AA135" s="35"/>
      <c r="AB135" s="36"/>
      <c r="AC135" s="34"/>
      <c r="AD135" s="35"/>
      <c r="AE135" s="36"/>
      <c r="AF135" s="34"/>
      <c r="AG135" s="35"/>
      <c r="AH135" s="36"/>
      <c r="AI135" s="37"/>
      <c r="AJ135" s="38"/>
      <c r="AK135" s="39"/>
      <c r="AL135" s="39"/>
      <c r="AM135" s="39"/>
      <c r="AN135" s="49"/>
      <c r="AO135" s="40"/>
      <c r="AP135" s="41"/>
      <c r="AQ135" s="42"/>
      <c r="AR135" s="43"/>
      <c r="AS135" s="40"/>
      <c r="AT135" s="42">
        <v>1</v>
      </c>
      <c r="AU135" s="162">
        <f t="shared" si="10"/>
        <v>0</v>
      </c>
      <c r="AV135" s="162">
        <f t="shared" si="11"/>
        <v>0</v>
      </c>
      <c r="AW135" s="162">
        <f t="shared" si="12"/>
        <v>0</v>
      </c>
      <c r="AX135" s="162">
        <f t="shared" si="13"/>
        <v>0</v>
      </c>
      <c r="AY135" s="162">
        <f t="shared" si="14"/>
        <v>0</v>
      </c>
    </row>
    <row r="136" spans="1:51">
      <c r="A136" s="44" t="s">
        <v>417</v>
      </c>
      <c r="B136" s="45" t="s">
        <v>3942</v>
      </c>
      <c r="C136" s="23" t="s">
        <v>418</v>
      </c>
      <c r="D136" s="120" t="s">
        <v>4162</v>
      </c>
      <c r="E136" s="24">
        <v>2</v>
      </c>
      <c r="F136" s="25" t="s">
        <v>39</v>
      </c>
      <c r="G136" s="26"/>
      <c r="H136" s="27"/>
      <c r="I136" s="27"/>
      <c r="J136" s="29">
        <v>1</v>
      </c>
      <c r="K136" s="30">
        <v>1555</v>
      </c>
      <c r="L136" s="30">
        <v>1565</v>
      </c>
      <c r="M136" s="27">
        <v>0</v>
      </c>
      <c r="N136" s="27">
        <v>0</v>
      </c>
      <c r="O136" s="28"/>
      <c r="P136" s="31"/>
      <c r="Q136" s="35" t="s">
        <v>103</v>
      </c>
      <c r="R136" s="104">
        <v>51.0167</v>
      </c>
      <c r="S136" s="124">
        <v>4.4667000000000003</v>
      </c>
      <c r="T136" s="32">
        <v>0</v>
      </c>
      <c r="U136" s="33">
        <v>0</v>
      </c>
      <c r="V136" s="127">
        <v>0</v>
      </c>
      <c r="W136" s="34"/>
      <c r="X136" s="35"/>
      <c r="Y136" s="35"/>
      <c r="Z136" s="34"/>
      <c r="AA136" s="35"/>
      <c r="AB136" s="36"/>
      <c r="AC136" s="34"/>
      <c r="AD136" s="35"/>
      <c r="AE136" s="36"/>
      <c r="AF136" s="34"/>
      <c r="AG136" s="35"/>
      <c r="AH136" s="36"/>
      <c r="AI136" s="37"/>
      <c r="AJ136" s="38"/>
      <c r="AK136" s="39"/>
      <c r="AL136" s="39"/>
      <c r="AM136" s="39"/>
      <c r="AN136" s="49"/>
      <c r="AO136" s="40"/>
      <c r="AP136" s="41"/>
      <c r="AQ136" s="42"/>
      <c r="AR136" s="43"/>
      <c r="AS136" s="40" t="s">
        <v>40</v>
      </c>
      <c r="AT136" s="42">
        <v>1</v>
      </c>
      <c r="AU136" s="162">
        <f t="shared" si="10"/>
        <v>1</v>
      </c>
      <c r="AV136" s="162">
        <f t="shared" si="11"/>
        <v>0</v>
      </c>
      <c r="AW136" s="162">
        <f t="shared" si="12"/>
        <v>0</v>
      </c>
      <c r="AX136" s="162">
        <f t="shared" si="13"/>
        <v>0</v>
      </c>
      <c r="AY136" s="162">
        <f t="shared" si="14"/>
        <v>0</v>
      </c>
    </row>
    <row r="137" spans="1:51">
      <c r="A137" s="44" t="s">
        <v>419</v>
      </c>
      <c r="B137" s="45" t="s">
        <v>2591</v>
      </c>
      <c r="C137" s="23" t="s">
        <v>420</v>
      </c>
      <c r="D137" s="120" t="s">
        <v>4162</v>
      </c>
      <c r="E137" s="24"/>
      <c r="F137" s="25" t="s">
        <v>43</v>
      </c>
      <c r="G137" s="25"/>
      <c r="H137" s="27">
        <v>1</v>
      </c>
      <c r="I137" s="27"/>
      <c r="J137" s="29">
        <v>0</v>
      </c>
      <c r="K137" s="28">
        <v>1619</v>
      </c>
      <c r="L137" s="28">
        <v>1653</v>
      </c>
      <c r="M137" s="27">
        <v>1</v>
      </c>
      <c r="N137" s="27">
        <v>1</v>
      </c>
      <c r="O137" s="28"/>
      <c r="P137" s="31">
        <v>1653</v>
      </c>
      <c r="Q137" s="35" t="s">
        <v>103</v>
      </c>
      <c r="R137" s="104">
        <v>51.0167</v>
      </c>
      <c r="S137" s="124">
        <v>4.4667000000000003</v>
      </c>
      <c r="T137" s="32">
        <v>0</v>
      </c>
      <c r="U137" s="33">
        <v>0</v>
      </c>
      <c r="V137" s="127">
        <v>0</v>
      </c>
      <c r="W137" s="34"/>
      <c r="X137" s="35"/>
      <c r="Y137" s="35"/>
      <c r="Z137" s="34"/>
      <c r="AA137" s="35"/>
      <c r="AB137" s="36"/>
      <c r="AC137" s="34"/>
      <c r="AD137" s="35"/>
      <c r="AE137" s="36"/>
      <c r="AF137" s="34"/>
      <c r="AG137" s="35"/>
      <c r="AH137" s="36"/>
      <c r="AI137" s="37"/>
      <c r="AJ137" s="38">
        <v>1</v>
      </c>
      <c r="AK137" s="39" t="s">
        <v>110</v>
      </c>
      <c r="AL137" s="39" t="s">
        <v>421</v>
      </c>
      <c r="AM137" s="39" t="s">
        <v>422</v>
      </c>
      <c r="AN137" s="49"/>
      <c r="AO137" s="40"/>
      <c r="AP137" s="41"/>
      <c r="AQ137" s="42"/>
      <c r="AR137" s="43"/>
      <c r="AS137" s="40"/>
      <c r="AT137" s="42">
        <v>1</v>
      </c>
      <c r="AU137" s="162">
        <f t="shared" si="10"/>
        <v>0</v>
      </c>
      <c r="AV137" s="162">
        <f t="shared" si="11"/>
        <v>0</v>
      </c>
      <c r="AW137" s="162">
        <f t="shared" si="12"/>
        <v>1</v>
      </c>
      <c r="AX137" s="162">
        <f t="shared" si="13"/>
        <v>1</v>
      </c>
      <c r="AY137" s="162">
        <f t="shared" si="14"/>
        <v>1</v>
      </c>
    </row>
    <row r="138" spans="1:51">
      <c r="A138" s="44" t="s">
        <v>423</v>
      </c>
      <c r="B138" s="45" t="s">
        <v>2591</v>
      </c>
      <c r="C138" s="23" t="s">
        <v>424</v>
      </c>
      <c r="D138" s="120" t="s">
        <v>4162</v>
      </c>
      <c r="E138" s="24">
        <v>1</v>
      </c>
      <c r="F138" s="25" t="s">
        <v>43</v>
      </c>
      <c r="G138" s="26"/>
      <c r="H138" s="27"/>
      <c r="I138" s="27"/>
      <c r="J138" s="29">
        <v>1</v>
      </c>
      <c r="K138" s="28">
        <v>1668</v>
      </c>
      <c r="L138" s="27">
        <v>1726</v>
      </c>
      <c r="M138" s="27">
        <v>0</v>
      </c>
      <c r="N138" s="27">
        <v>0</v>
      </c>
      <c r="O138" s="28">
        <v>1648</v>
      </c>
      <c r="P138" s="31">
        <v>1726</v>
      </c>
      <c r="Q138" s="35" t="s">
        <v>103</v>
      </c>
      <c r="R138" s="104">
        <v>51.0167</v>
      </c>
      <c r="S138" s="124">
        <v>4.4667000000000003</v>
      </c>
      <c r="T138" s="32">
        <v>0</v>
      </c>
      <c r="U138" s="33">
        <v>0</v>
      </c>
      <c r="V138" s="127">
        <v>0</v>
      </c>
      <c r="W138" s="34"/>
      <c r="X138" s="35"/>
      <c r="Y138" s="35"/>
      <c r="Z138" s="34"/>
      <c r="AA138" s="35"/>
      <c r="AB138" s="36"/>
      <c r="AC138" s="34"/>
      <c r="AD138" s="35"/>
      <c r="AE138" s="36"/>
      <c r="AF138" s="34"/>
      <c r="AG138" s="35"/>
      <c r="AH138" s="36"/>
      <c r="AI138" s="37"/>
      <c r="AJ138" s="38"/>
      <c r="AK138" s="39"/>
      <c r="AL138" s="39"/>
      <c r="AM138" s="39"/>
      <c r="AN138" s="49"/>
      <c r="AO138" s="40"/>
      <c r="AP138" s="41"/>
      <c r="AQ138" s="42"/>
      <c r="AR138" s="43"/>
      <c r="AS138" s="40" t="s">
        <v>40</v>
      </c>
      <c r="AT138" s="42">
        <v>1</v>
      </c>
      <c r="AU138" s="162">
        <f t="shared" si="10"/>
        <v>0</v>
      </c>
      <c r="AV138" s="162">
        <f t="shared" si="11"/>
        <v>0</v>
      </c>
      <c r="AW138" s="162">
        <f t="shared" si="12"/>
        <v>0</v>
      </c>
      <c r="AX138" s="162">
        <f t="shared" si="13"/>
        <v>0</v>
      </c>
      <c r="AY138" s="162">
        <f t="shared" si="14"/>
        <v>1</v>
      </c>
    </row>
    <row r="139" spans="1:51">
      <c r="A139" s="44" t="s">
        <v>425</v>
      </c>
      <c r="B139" s="45" t="s">
        <v>2591</v>
      </c>
      <c r="C139" s="23" t="s">
        <v>426</v>
      </c>
      <c r="D139" s="120" t="s">
        <v>4162</v>
      </c>
      <c r="E139" s="24"/>
      <c r="F139" s="25" t="s">
        <v>43</v>
      </c>
      <c r="G139" s="26"/>
      <c r="H139" s="27"/>
      <c r="I139" s="27"/>
      <c r="J139" s="29">
        <v>0</v>
      </c>
      <c r="K139" s="28">
        <v>1622</v>
      </c>
      <c r="L139" s="28">
        <v>1665</v>
      </c>
      <c r="M139" s="27">
        <v>0</v>
      </c>
      <c r="N139" s="27">
        <v>0</v>
      </c>
      <c r="O139" s="28"/>
      <c r="P139" s="31"/>
      <c r="Q139" s="35" t="s">
        <v>103</v>
      </c>
      <c r="R139" s="104">
        <v>51.0167</v>
      </c>
      <c r="S139" s="124">
        <v>4.4667000000000003</v>
      </c>
      <c r="T139" s="32">
        <v>0</v>
      </c>
      <c r="U139" s="33">
        <v>0</v>
      </c>
      <c r="V139" s="127">
        <v>0</v>
      </c>
      <c r="W139" s="34"/>
      <c r="X139" s="35"/>
      <c r="Y139" s="35"/>
      <c r="Z139" s="34"/>
      <c r="AA139" s="35"/>
      <c r="AB139" s="36"/>
      <c r="AC139" s="34"/>
      <c r="AD139" s="35"/>
      <c r="AE139" s="36"/>
      <c r="AF139" s="34"/>
      <c r="AG139" s="35"/>
      <c r="AH139" s="36"/>
      <c r="AI139" s="37"/>
      <c r="AJ139" s="38"/>
      <c r="AK139" s="39"/>
      <c r="AL139" s="39"/>
      <c r="AM139" s="39"/>
      <c r="AN139" s="49"/>
      <c r="AO139" s="40"/>
      <c r="AP139" s="41"/>
      <c r="AQ139" s="42"/>
      <c r="AR139" s="43"/>
      <c r="AS139" s="40"/>
      <c r="AT139" s="42">
        <v>1</v>
      </c>
      <c r="AU139" s="162">
        <f t="shared" si="10"/>
        <v>0</v>
      </c>
      <c r="AV139" s="162">
        <f t="shared" si="11"/>
        <v>0</v>
      </c>
      <c r="AW139" s="162">
        <f t="shared" si="12"/>
        <v>0</v>
      </c>
      <c r="AX139" s="162">
        <f t="shared" si="13"/>
        <v>1</v>
      </c>
      <c r="AY139" s="162">
        <f t="shared" si="14"/>
        <v>1</v>
      </c>
    </row>
    <row r="140" spans="1:51">
      <c r="A140" s="44" t="s">
        <v>427</v>
      </c>
      <c r="B140" s="45" t="s">
        <v>2591</v>
      </c>
      <c r="C140" s="23" t="s">
        <v>428</v>
      </c>
      <c r="D140" s="120" t="s">
        <v>4162</v>
      </c>
      <c r="E140" s="24"/>
      <c r="F140" s="25" t="s">
        <v>43</v>
      </c>
      <c r="G140" s="26" t="s">
        <v>429</v>
      </c>
      <c r="H140" s="27"/>
      <c r="I140" s="27"/>
      <c r="J140" s="29">
        <v>0</v>
      </c>
      <c r="K140" s="28"/>
      <c r="L140" s="28">
        <v>1678</v>
      </c>
      <c r="M140" s="27">
        <v>1</v>
      </c>
      <c r="N140" s="27">
        <v>0</v>
      </c>
      <c r="O140" s="28">
        <v>1665</v>
      </c>
      <c r="P140" s="31">
        <v>1679</v>
      </c>
      <c r="Q140" s="35" t="s">
        <v>103</v>
      </c>
      <c r="R140" s="104">
        <v>51.0167</v>
      </c>
      <c r="S140" s="124">
        <v>4.4667000000000003</v>
      </c>
      <c r="T140" s="32">
        <v>0</v>
      </c>
      <c r="U140" s="33">
        <v>1</v>
      </c>
      <c r="V140" s="127">
        <v>0</v>
      </c>
      <c r="W140" s="34">
        <v>1678</v>
      </c>
      <c r="X140" s="35">
        <v>1679</v>
      </c>
      <c r="Y140" s="35" t="s">
        <v>60</v>
      </c>
      <c r="Z140" s="34"/>
      <c r="AA140" s="35"/>
      <c r="AB140" s="36"/>
      <c r="AC140" s="34"/>
      <c r="AD140" s="35"/>
      <c r="AE140" s="36"/>
      <c r="AF140" s="34"/>
      <c r="AG140" s="35"/>
      <c r="AH140" s="36"/>
      <c r="AI140" s="37"/>
      <c r="AJ140" s="38"/>
      <c r="AK140" s="39"/>
      <c r="AL140" s="39"/>
      <c r="AM140" s="39"/>
      <c r="AN140" s="49"/>
      <c r="AO140" s="40"/>
      <c r="AP140" s="41"/>
      <c r="AQ140" s="42"/>
      <c r="AR140" s="43"/>
      <c r="AS140" s="40"/>
      <c r="AT140" s="42">
        <v>1</v>
      </c>
      <c r="AU140" s="162">
        <f t="shared" si="10"/>
        <v>1</v>
      </c>
      <c r="AV140" s="162">
        <f t="shared" si="11"/>
        <v>1</v>
      </c>
      <c r="AW140" s="162">
        <f t="shared" si="12"/>
        <v>1</v>
      </c>
      <c r="AX140" s="162">
        <f t="shared" si="13"/>
        <v>1</v>
      </c>
      <c r="AY140" s="162">
        <f t="shared" si="14"/>
        <v>1</v>
      </c>
    </row>
    <row r="141" spans="1:51">
      <c r="A141" s="44" t="s">
        <v>430</v>
      </c>
      <c r="B141" s="45" t="s">
        <v>3943</v>
      </c>
      <c r="C141" s="23" t="s">
        <v>431</v>
      </c>
      <c r="D141" s="120" t="s">
        <v>4162</v>
      </c>
      <c r="E141" s="24">
        <v>1</v>
      </c>
      <c r="F141" s="25" t="s">
        <v>43</v>
      </c>
      <c r="G141" s="26"/>
      <c r="H141" s="27"/>
      <c r="I141" s="27"/>
      <c r="J141" s="29">
        <v>1</v>
      </c>
      <c r="K141" s="30">
        <v>1639</v>
      </c>
      <c r="L141" s="30">
        <v>1645</v>
      </c>
      <c r="M141" s="27">
        <v>0</v>
      </c>
      <c r="N141" s="27">
        <v>0</v>
      </c>
      <c r="O141" s="28"/>
      <c r="P141" s="31"/>
      <c r="Q141" s="35" t="s">
        <v>103</v>
      </c>
      <c r="R141" s="104">
        <v>51.0167</v>
      </c>
      <c r="S141" s="124">
        <v>4.4667000000000003</v>
      </c>
      <c r="T141" s="32">
        <v>0</v>
      </c>
      <c r="U141" s="33">
        <v>0</v>
      </c>
      <c r="V141" s="127">
        <v>0</v>
      </c>
      <c r="W141" s="34"/>
      <c r="X141" s="35"/>
      <c r="Y141" s="35"/>
      <c r="Z141" s="34"/>
      <c r="AA141" s="35"/>
      <c r="AB141" s="36"/>
      <c r="AC141" s="34"/>
      <c r="AD141" s="35"/>
      <c r="AE141" s="36"/>
      <c r="AF141" s="34"/>
      <c r="AG141" s="35"/>
      <c r="AH141" s="36"/>
      <c r="AI141" s="37"/>
      <c r="AJ141" s="38"/>
      <c r="AK141" s="39"/>
      <c r="AL141" s="39"/>
      <c r="AM141" s="39"/>
      <c r="AN141" s="49"/>
      <c r="AO141" s="40"/>
      <c r="AP141" s="41"/>
      <c r="AQ141" s="42"/>
      <c r="AR141" s="43"/>
      <c r="AS141" s="40" t="s">
        <v>40</v>
      </c>
      <c r="AT141" s="42">
        <v>1</v>
      </c>
      <c r="AU141" s="162">
        <f t="shared" si="10"/>
        <v>0</v>
      </c>
      <c r="AV141" s="162">
        <f t="shared" si="11"/>
        <v>0</v>
      </c>
      <c r="AW141" s="162">
        <f t="shared" si="12"/>
        <v>0</v>
      </c>
      <c r="AX141" s="162">
        <f t="shared" si="13"/>
        <v>1</v>
      </c>
      <c r="AY141" s="162">
        <f t="shared" si="14"/>
        <v>0</v>
      </c>
    </row>
    <row r="142" spans="1:51">
      <c r="A142" s="45" t="s">
        <v>432</v>
      </c>
      <c r="B142" s="45" t="s">
        <v>3280</v>
      </c>
      <c r="C142" s="23" t="s">
        <v>433</v>
      </c>
      <c r="D142" s="120" t="s">
        <v>4162</v>
      </c>
      <c r="E142" s="24">
        <v>7</v>
      </c>
      <c r="F142" s="25" t="s">
        <v>43</v>
      </c>
      <c r="G142" s="26"/>
      <c r="H142" s="27"/>
      <c r="I142" s="27"/>
      <c r="J142" s="29">
        <v>1</v>
      </c>
      <c r="K142" s="28">
        <v>1638</v>
      </c>
      <c r="L142" s="27">
        <v>1674</v>
      </c>
      <c r="M142" s="27">
        <v>0</v>
      </c>
      <c r="N142" s="27">
        <v>0</v>
      </c>
      <c r="O142" s="28">
        <v>1620</v>
      </c>
      <c r="P142" s="31">
        <v>1674</v>
      </c>
      <c r="Q142" s="35" t="s">
        <v>103</v>
      </c>
      <c r="R142" s="104">
        <v>51.0167</v>
      </c>
      <c r="S142" s="124">
        <v>4.4667000000000003</v>
      </c>
      <c r="T142" s="32">
        <v>0</v>
      </c>
      <c r="U142" s="33">
        <v>0</v>
      </c>
      <c r="V142" s="127">
        <v>0</v>
      </c>
      <c r="W142" s="34"/>
      <c r="X142" s="35"/>
      <c r="Y142" s="35"/>
      <c r="Z142" s="34"/>
      <c r="AA142" s="35"/>
      <c r="AB142" s="36"/>
      <c r="AC142" s="34"/>
      <c r="AD142" s="35"/>
      <c r="AE142" s="36"/>
      <c r="AF142" s="34"/>
      <c r="AG142" s="35"/>
      <c r="AH142" s="36"/>
      <c r="AI142" s="37"/>
      <c r="AJ142" s="38"/>
      <c r="AK142" s="39"/>
      <c r="AL142" s="39"/>
      <c r="AM142" s="39"/>
      <c r="AN142" s="49"/>
      <c r="AO142" s="40"/>
      <c r="AP142" s="41"/>
      <c r="AQ142" s="42"/>
      <c r="AR142" s="43"/>
      <c r="AS142" s="40" t="s">
        <v>40</v>
      </c>
      <c r="AT142" s="42">
        <v>1</v>
      </c>
      <c r="AU142" s="162">
        <f t="shared" si="10"/>
        <v>0</v>
      </c>
      <c r="AV142" s="162">
        <f t="shared" si="11"/>
        <v>0</v>
      </c>
      <c r="AW142" s="162">
        <f t="shared" si="12"/>
        <v>0</v>
      </c>
      <c r="AX142" s="162">
        <f t="shared" si="13"/>
        <v>1</v>
      </c>
      <c r="AY142" s="162">
        <f t="shared" si="14"/>
        <v>1</v>
      </c>
    </row>
    <row r="143" spans="1:51">
      <c r="A143" s="44" t="s">
        <v>434</v>
      </c>
      <c r="B143" s="45" t="s">
        <v>1826</v>
      </c>
      <c r="C143" s="23" t="s">
        <v>435</v>
      </c>
      <c r="D143" s="120" t="s">
        <v>4162</v>
      </c>
      <c r="E143" s="24">
        <v>1</v>
      </c>
      <c r="F143" s="25" t="s">
        <v>39</v>
      </c>
      <c r="G143" s="26"/>
      <c r="H143" s="27"/>
      <c r="I143" s="27"/>
      <c r="J143" s="29">
        <v>1</v>
      </c>
      <c r="K143" s="30">
        <v>1557</v>
      </c>
      <c r="L143" s="30">
        <v>1563</v>
      </c>
      <c r="M143" s="27">
        <v>0</v>
      </c>
      <c r="N143" s="27">
        <v>0</v>
      </c>
      <c r="O143" s="28"/>
      <c r="P143" s="31"/>
      <c r="Q143" s="35" t="s">
        <v>103</v>
      </c>
      <c r="R143" s="104">
        <v>51.0167</v>
      </c>
      <c r="S143" s="124">
        <v>4.4667000000000003</v>
      </c>
      <c r="T143" s="32">
        <v>0</v>
      </c>
      <c r="U143" s="33">
        <v>0</v>
      </c>
      <c r="V143" s="127">
        <v>0</v>
      </c>
      <c r="W143" s="34"/>
      <c r="X143" s="35"/>
      <c r="Y143" s="35"/>
      <c r="Z143" s="34"/>
      <c r="AA143" s="35"/>
      <c r="AB143" s="36"/>
      <c r="AC143" s="34"/>
      <c r="AD143" s="35"/>
      <c r="AE143" s="36"/>
      <c r="AF143" s="34"/>
      <c r="AG143" s="35"/>
      <c r="AH143" s="36"/>
      <c r="AI143" s="37"/>
      <c r="AJ143" s="38"/>
      <c r="AK143" s="39"/>
      <c r="AL143" s="39"/>
      <c r="AM143" s="39"/>
      <c r="AN143" s="49"/>
      <c r="AO143" s="40"/>
      <c r="AP143" s="41"/>
      <c r="AQ143" s="42"/>
      <c r="AR143" s="43"/>
      <c r="AS143" s="40" t="s">
        <v>40</v>
      </c>
      <c r="AT143" s="42">
        <v>1</v>
      </c>
      <c r="AU143" s="162">
        <f t="shared" si="10"/>
        <v>1</v>
      </c>
      <c r="AV143" s="162">
        <f t="shared" si="11"/>
        <v>0</v>
      </c>
      <c r="AW143" s="162">
        <f t="shared" si="12"/>
        <v>0</v>
      </c>
      <c r="AX143" s="162">
        <f t="shared" si="13"/>
        <v>0</v>
      </c>
      <c r="AY143" s="162">
        <f t="shared" si="14"/>
        <v>0</v>
      </c>
    </row>
    <row r="144" spans="1:51">
      <c r="A144" s="44" t="s">
        <v>436</v>
      </c>
      <c r="B144" s="45" t="s">
        <v>1694</v>
      </c>
      <c r="C144" s="23" t="s">
        <v>437</v>
      </c>
      <c r="D144" s="120" t="s">
        <v>4162</v>
      </c>
      <c r="E144" s="24">
        <v>1</v>
      </c>
      <c r="F144" s="25" t="s">
        <v>43</v>
      </c>
      <c r="G144" s="26"/>
      <c r="H144" s="27"/>
      <c r="I144" s="27"/>
      <c r="J144" s="29">
        <v>1</v>
      </c>
      <c r="K144" s="30">
        <v>1689</v>
      </c>
      <c r="L144" s="30">
        <v>1695</v>
      </c>
      <c r="M144" s="27">
        <v>0</v>
      </c>
      <c r="N144" s="27">
        <v>0</v>
      </c>
      <c r="O144" s="28"/>
      <c r="P144" s="31"/>
      <c r="Q144" s="35" t="s">
        <v>103</v>
      </c>
      <c r="R144" s="104">
        <v>51.0167</v>
      </c>
      <c r="S144" s="124">
        <v>4.4667000000000003</v>
      </c>
      <c r="T144" s="32">
        <v>0</v>
      </c>
      <c r="U144" s="33">
        <v>0</v>
      </c>
      <c r="V144" s="127">
        <v>0</v>
      </c>
      <c r="W144" s="34"/>
      <c r="X144" s="35"/>
      <c r="Y144" s="35"/>
      <c r="Z144" s="34"/>
      <c r="AA144" s="35"/>
      <c r="AB144" s="36"/>
      <c r="AC144" s="34"/>
      <c r="AD144" s="35"/>
      <c r="AE144" s="36"/>
      <c r="AF144" s="34"/>
      <c r="AG144" s="35"/>
      <c r="AH144" s="36"/>
      <c r="AI144" s="37"/>
      <c r="AJ144" s="38"/>
      <c r="AK144" s="39"/>
      <c r="AL144" s="39"/>
      <c r="AM144" s="39"/>
      <c r="AN144" s="49"/>
      <c r="AO144" s="40"/>
      <c r="AP144" s="41"/>
      <c r="AQ144" s="42"/>
      <c r="AR144" s="43"/>
      <c r="AS144" s="40" t="s">
        <v>40</v>
      </c>
      <c r="AT144" s="42">
        <v>1</v>
      </c>
      <c r="AU144" s="162">
        <f t="shared" si="10"/>
        <v>0</v>
      </c>
      <c r="AV144" s="162">
        <f t="shared" si="11"/>
        <v>0</v>
      </c>
      <c r="AW144" s="162">
        <f t="shared" si="12"/>
        <v>0</v>
      </c>
      <c r="AX144" s="162">
        <f t="shared" si="13"/>
        <v>0</v>
      </c>
      <c r="AY144" s="162">
        <f t="shared" si="14"/>
        <v>0</v>
      </c>
    </row>
    <row r="145" spans="1:51">
      <c r="A145" s="44" t="s">
        <v>438</v>
      </c>
      <c r="B145" s="45" t="s">
        <v>1694</v>
      </c>
      <c r="C145" s="23" t="s">
        <v>439</v>
      </c>
      <c r="D145" s="120" t="s">
        <v>4162</v>
      </c>
      <c r="E145" s="24">
        <v>1</v>
      </c>
      <c r="F145" s="25" t="s">
        <v>74</v>
      </c>
      <c r="G145" s="26"/>
      <c r="H145" s="27"/>
      <c r="I145" s="27"/>
      <c r="J145" s="29">
        <v>1</v>
      </c>
      <c r="K145" s="30">
        <v>1672</v>
      </c>
      <c r="L145" s="30">
        <v>1678</v>
      </c>
      <c r="M145" s="27">
        <v>0</v>
      </c>
      <c r="N145" s="27">
        <v>0</v>
      </c>
      <c r="O145" s="28"/>
      <c r="P145" s="31"/>
      <c r="Q145" s="35" t="s">
        <v>103</v>
      </c>
      <c r="R145" s="104">
        <v>51.0167</v>
      </c>
      <c r="S145" s="124">
        <v>4.4667000000000003</v>
      </c>
      <c r="T145" s="32">
        <v>0</v>
      </c>
      <c r="U145" s="33">
        <v>0</v>
      </c>
      <c r="V145" s="127">
        <v>0</v>
      </c>
      <c r="W145" s="34"/>
      <c r="X145" s="35"/>
      <c r="Y145" s="35"/>
      <c r="Z145" s="34"/>
      <c r="AA145" s="35"/>
      <c r="AB145" s="36"/>
      <c r="AC145" s="34"/>
      <c r="AD145" s="35"/>
      <c r="AE145" s="36"/>
      <c r="AF145" s="34"/>
      <c r="AG145" s="35"/>
      <c r="AH145" s="36"/>
      <c r="AI145" s="37"/>
      <c r="AJ145" s="38"/>
      <c r="AK145" s="39"/>
      <c r="AL145" s="39"/>
      <c r="AM145" s="39"/>
      <c r="AN145" s="49"/>
      <c r="AO145" s="40"/>
      <c r="AP145" s="41"/>
      <c r="AQ145" s="42"/>
      <c r="AR145" s="43"/>
      <c r="AS145" s="40" t="s">
        <v>40</v>
      </c>
      <c r="AT145" s="42">
        <v>1</v>
      </c>
      <c r="AU145" s="162">
        <f t="shared" si="10"/>
        <v>0</v>
      </c>
      <c r="AV145" s="162">
        <f t="shared" si="11"/>
        <v>0</v>
      </c>
      <c r="AW145" s="162">
        <f t="shared" si="12"/>
        <v>0</v>
      </c>
      <c r="AX145" s="162">
        <f t="shared" si="13"/>
        <v>0</v>
      </c>
      <c r="AY145" s="162">
        <f t="shared" si="14"/>
        <v>1</v>
      </c>
    </row>
    <row r="146" spans="1:51">
      <c r="A146" s="44" t="s">
        <v>440</v>
      </c>
      <c r="B146" s="45" t="s">
        <v>3944</v>
      </c>
      <c r="C146" s="23" t="s">
        <v>441</v>
      </c>
      <c r="D146" s="120" t="s">
        <v>4162</v>
      </c>
      <c r="E146" s="24">
        <v>2</v>
      </c>
      <c r="F146" s="25" t="s">
        <v>74</v>
      </c>
      <c r="G146" s="26"/>
      <c r="H146" s="27"/>
      <c r="I146" s="27"/>
      <c r="J146" s="29">
        <v>1</v>
      </c>
      <c r="K146" s="30">
        <v>1609</v>
      </c>
      <c r="L146" s="30">
        <v>1632</v>
      </c>
      <c r="M146" s="27">
        <v>1</v>
      </c>
      <c r="N146" s="27">
        <v>0</v>
      </c>
      <c r="O146" s="28"/>
      <c r="P146" s="31"/>
      <c r="Q146" s="35" t="s">
        <v>103</v>
      </c>
      <c r="R146" s="104">
        <v>51.0167</v>
      </c>
      <c r="S146" s="124">
        <v>4.4667000000000003</v>
      </c>
      <c r="T146" s="32">
        <v>0</v>
      </c>
      <c r="U146" s="33">
        <v>0</v>
      </c>
      <c r="V146" s="127">
        <v>0</v>
      </c>
      <c r="W146" s="34"/>
      <c r="X146" s="35"/>
      <c r="Y146" s="35"/>
      <c r="Z146" s="34"/>
      <c r="AA146" s="35"/>
      <c r="AB146" s="36"/>
      <c r="AC146" s="34"/>
      <c r="AD146" s="35"/>
      <c r="AE146" s="36"/>
      <c r="AF146" s="34"/>
      <c r="AG146" s="35"/>
      <c r="AH146" s="36"/>
      <c r="AI146" s="37"/>
      <c r="AJ146" s="38"/>
      <c r="AK146" s="39"/>
      <c r="AL146" s="39"/>
      <c r="AM146" s="39"/>
      <c r="AN146" s="49"/>
      <c r="AO146" s="40"/>
      <c r="AP146" s="41"/>
      <c r="AQ146" s="42"/>
      <c r="AR146" s="43"/>
      <c r="AS146" s="40" t="s">
        <v>40</v>
      </c>
      <c r="AT146" s="42">
        <v>1</v>
      </c>
      <c r="AU146" s="162">
        <f t="shared" si="10"/>
        <v>0</v>
      </c>
      <c r="AV146" s="162">
        <f t="shared" si="11"/>
        <v>0</v>
      </c>
      <c r="AW146" s="162">
        <f t="shared" si="12"/>
        <v>1</v>
      </c>
      <c r="AX146" s="162">
        <f t="shared" si="13"/>
        <v>1</v>
      </c>
      <c r="AY146" s="162">
        <f t="shared" si="14"/>
        <v>0</v>
      </c>
    </row>
    <row r="147" spans="1:51">
      <c r="A147" s="44" t="s">
        <v>442</v>
      </c>
      <c r="B147" s="45" t="s">
        <v>3945</v>
      </c>
      <c r="C147" s="23" t="s">
        <v>443</v>
      </c>
      <c r="D147" s="120" t="s">
        <v>4162</v>
      </c>
      <c r="E147" s="24"/>
      <c r="F147" s="25" t="s">
        <v>43</v>
      </c>
      <c r="G147" s="26"/>
      <c r="H147" s="27"/>
      <c r="I147" s="27"/>
      <c r="J147" s="29">
        <v>0</v>
      </c>
      <c r="K147" s="28"/>
      <c r="L147" s="28"/>
      <c r="M147" s="27">
        <v>0</v>
      </c>
      <c r="N147" s="27">
        <v>0</v>
      </c>
      <c r="O147" s="28"/>
      <c r="P147" s="31"/>
      <c r="Q147" s="35" t="s">
        <v>103</v>
      </c>
      <c r="R147" s="104">
        <v>51.0167</v>
      </c>
      <c r="S147" s="124">
        <v>4.4667000000000003</v>
      </c>
      <c r="T147" s="32">
        <v>0</v>
      </c>
      <c r="U147" s="33">
        <v>1</v>
      </c>
      <c r="V147" s="127">
        <v>0</v>
      </c>
      <c r="W147" s="34">
        <v>1557</v>
      </c>
      <c r="X147" s="35">
        <v>1571</v>
      </c>
      <c r="Y147" s="35" t="s">
        <v>63</v>
      </c>
      <c r="Z147" s="34"/>
      <c r="AA147" s="35"/>
      <c r="AB147" s="36"/>
      <c r="AC147" s="34"/>
      <c r="AD147" s="35"/>
      <c r="AE147" s="36"/>
      <c r="AF147" s="34"/>
      <c r="AG147" s="35"/>
      <c r="AH147" s="36"/>
      <c r="AI147" s="37"/>
      <c r="AJ147" s="38"/>
      <c r="AK147" s="39"/>
      <c r="AL147" s="39"/>
      <c r="AM147" s="39"/>
      <c r="AN147" s="49"/>
      <c r="AO147" s="40"/>
      <c r="AP147" s="41"/>
      <c r="AQ147" s="42"/>
      <c r="AR147" s="43"/>
      <c r="AS147" s="40"/>
      <c r="AT147" s="42">
        <v>1</v>
      </c>
      <c r="AU147" s="162">
        <f t="shared" si="10"/>
        <v>0</v>
      </c>
      <c r="AV147" s="162">
        <f t="shared" si="11"/>
        <v>0</v>
      </c>
      <c r="AW147" s="162">
        <f t="shared" si="12"/>
        <v>0</v>
      </c>
      <c r="AX147" s="162">
        <f t="shared" si="13"/>
        <v>0</v>
      </c>
      <c r="AY147" s="162">
        <f t="shared" si="14"/>
        <v>0</v>
      </c>
    </row>
    <row r="148" spans="1:51">
      <c r="A148" s="44" t="s">
        <v>444</v>
      </c>
      <c r="B148" s="45" t="s">
        <v>3945</v>
      </c>
      <c r="C148" s="23" t="s">
        <v>445</v>
      </c>
      <c r="D148" s="120" t="s">
        <v>4162</v>
      </c>
      <c r="E148" s="24"/>
      <c r="F148" s="25" t="s">
        <v>43</v>
      </c>
      <c r="G148" s="26"/>
      <c r="H148" s="27"/>
      <c r="I148" s="27"/>
      <c r="J148" s="29">
        <v>0</v>
      </c>
      <c r="K148" s="28">
        <v>1545</v>
      </c>
      <c r="L148" s="28">
        <v>1548</v>
      </c>
      <c r="M148" s="27">
        <v>0</v>
      </c>
      <c r="N148" s="27">
        <v>0</v>
      </c>
      <c r="O148" s="28"/>
      <c r="P148" s="31"/>
      <c r="Q148" s="35" t="s">
        <v>103</v>
      </c>
      <c r="R148" s="104">
        <v>51.0167</v>
      </c>
      <c r="S148" s="124">
        <v>4.4667000000000003</v>
      </c>
      <c r="T148" s="32">
        <v>0</v>
      </c>
      <c r="U148" s="33">
        <v>0</v>
      </c>
      <c r="V148" s="127">
        <v>0</v>
      </c>
      <c r="W148" s="34"/>
      <c r="X148" s="35"/>
      <c r="Y148" s="35"/>
      <c r="Z148" s="34"/>
      <c r="AA148" s="35"/>
      <c r="AB148" s="36"/>
      <c r="AC148" s="34"/>
      <c r="AD148" s="35"/>
      <c r="AE148" s="36"/>
      <c r="AF148" s="34"/>
      <c r="AG148" s="35"/>
      <c r="AH148" s="36"/>
      <c r="AI148" s="37"/>
      <c r="AJ148" s="38"/>
      <c r="AK148" s="39"/>
      <c r="AL148" s="39"/>
      <c r="AM148" s="39"/>
      <c r="AN148" s="49"/>
      <c r="AO148" s="40"/>
      <c r="AP148" s="41"/>
      <c r="AQ148" s="42"/>
      <c r="AR148" s="43"/>
      <c r="AS148" s="40"/>
      <c r="AT148" s="42">
        <v>1</v>
      </c>
      <c r="AU148" s="162">
        <f t="shared" si="10"/>
        <v>1</v>
      </c>
      <c r="AV148" s="162">
        <f t="shared" si="11"/>
        <v>0</v>
      </c>
      <c r="AW148" s="162">
        <f t="shared" si="12"/>
        <v>0</v>
      </c>
      <c r="AX148" s="162">
        <f t="shared" si="13"/>
        <v>0</v>
      </c>
      <c r="AY148" s="162">
        <f t="shared" si="14"/>
        <v>0</v>
      </c>
    </row>
    <row r="149" spans="1:51">
      <c r="A149" s="44" t="s">
        <v>446</v>
      </c>
      <c r="B149" s="45" t="s">
        <v>3946</v>
      </c>
      <c r="C149" s="23" t="s">
        <v>447</v>
      </c>
      <c r="D149" s="120" t="s">
        <v>4162</v>
      </c>
      <c r="E149" s="24">
        <v>1</v>
      </c>
      <c r="F149" s="25" t="s">
        <v>39</v>
      </c>
      <c r="G149" s="26"/>
      <c r="H149" s="27"/>
      <c r="I149" s="27"/>
      <c r="J149" s="29">
        <v>1</v>
      </c>
      <c r="K149" s="30">
        <v>1568</v>
      </c>
      <c r="L149" s="30">
        <v>1574</v>
      </c>
      <c r="M149" s="27">
        <v>0</v>
      </c>
      <c r="N149" s="27">
        <v>0</v>
      </c>
      <c r="O149" s="28"/>
      <c r="P149" s="31"/>
      <c r="Q149" s="35" t="s">
        <v>103</v>
      </c>
      <c r="R149" s="104">
        <v>51.0167</v>
      </c>
      <c r="S149" s="124">
        <v>4.4667000000000003</v>
      </c>
      <c r="T149" s="32">
        <v>0</v>
      </c>
      <c r="U149" s="33">
        <v>0</v>
      </c>
      <c r="V149" s="127">
        <v>0</v>
      </c>
      <c r="W149" s="34"/>
      <c r="X149" s="35"/>
      <c r="Y149" s="35"/>
      <c r="Z149" s="34"/>
      <c r="AA149" s="35"/>
      <c r="AB149" s="36"/>
      <c r="AC149" s="34"/>
      <c r="AD149" s="35"/>
      <c r="AE149" s="36"/>
      <c r="AF149" s="34"/>
      <c r="AG149" s="35"/>
      <c r="AH149" s="36"/>
      <c r="AI149" s="37"/>
      <c r="AJ149" s="38"/>
      <c r="AK149" s="39"/>
      <c r="AL149" s="39"/>
      <c r="AM149" s="39"/>
      <c r="AN149" s="49"/>
      <c r="AO149" s="40"/>
      <c r="AP149" s="41"/>
      <c r="AQ149" s="42"/>
      <c r="AR149" s="43"/>
      <c r="AS149" s="40" t="s">
        <v>40</v>
      </c>
      <c r="AT149" s="42">
        <v>1</v>
      </c>
      <c r="AU149" s="162">
        <f t="shared" si="10"/>
        <v>1</v>
      </c>
      <c r="AV149" s="162">
        <f t="shared" si="11"/>
        <v>1</v>
      </c>
      <c r="AW149" s="162">
        <f t="shared" si="12"/>
        <v>0</v>
      </c>
      <c r="AX149" s="162">
        <f t="shared" si="13"/>
        <v>0</v>
      </c>
      <c r="AY149" s="162">
        <f t="shared" si="14"/>
        <v>0</v>
      </c>
    </row>
    <row r="150" spans="1:51">
      <c r="A150" s="44" t="s">
        <v>448</v>
      </c>
      <c r="B150" s="45" t="s">
        <v>3947</v>
      </c>
      <c r="C150" s="23" t="s">
        <v>449</v>
      </c>
      <c r="D150" s="120" t="s">
        <v>4162</v>
      </c>
      <c r="E150" s="24"/>
      <c r="F150" s="25" t="s">
        <v>43</v>
      </c>
      <c r="G150" s="71"/>
      <c r="H150" s="27"/>
      <c r="I150" s="27"/>
      <c r="J150" s="29">
        <v>0</v>
      </c>
      <c r="K150" s="27">
        <v>1588</v>
      </c>
      <c r="L150" s="27">
        <v>1607</v>
      </c>
      <c r="M150" s="27">
        <v>0</v>
      </c>
      <c r="N150" s="27">
        <v>0</v>
      </c>
      <c r="O150" s="28"/>
      <c r="P150" s="31"/>
      <c r="Q150" s="35" t="s">
        <v>103</v>
      </c>
      <c r="R150" s="104">
        <v>51.0167</v>
      </c>
      <c r="S150" s="124">
        <v>4.4667000000000003</v>
      </c>
      <c r="T150" s="32">
        <v>1</v>
      </c>
      <c r="U150" s="33">
        <v>1</v>
      </c>
      <c r="V150" s="127">
        <v>0</v>
      </c>
      <c r="W150" s="34">
        <v>1607</v>
      </c>
      <c r="X150" s="35"/>
      <c r="Y150" s="35" t="s">
        <v>63</v>
      </c>
      <c r="Z150" s="34"/>
      <c r="AA150" s="35"/>
      <c r="AB150" s="36"/>
      <c r="AC150" s="34"/>
      <c r="AD150" s="35"/>
      <c r="AE150" s="36"/>
      <c r="AF150" s="34"/>
      <c r="AG150" s="35"/>
      <c r="AH150" s="36"/>
      <c r="AI150" s="37"/>
      <c r="AJ150" s="38">
        <v>1</v>
      </c>
      <c r="AK150" s="49" t="s">
        <v>110</v>
      </c>
      <c r="AL150" s="49"/>
      <c r="AM150" s="49"/>
      <c r="AN150" s="49"/>
      <c r="AO150" s="73"/>
      <c r="AP150" s="85"/>
      <c r="AQ150" s="69"/>
      <c r="AR150" s="70"/>
      <c r="AS150" s="40" t="s">
        <v>450</v>
      </c>
      <c r="AT150" s="42">
        <v>1</v>
      </c>
      <c r="AU150" s="162">
        <f t="shared" si="10"/>
        <v>0</v>
      </c>
      <c r="AV150" s="162">
        <f t="shared" si="11"/>
        <v>1</v>
      </c>
      <c r="AW150" s="162">
        <f t="shared" si="12"/>
        <v>0</v>
      </c>
      <c r="AX150" s="162">
        <f t="shared" si="13"/>
        <v>0</v>
      </c>
      <c r="AY150" s="162">
        <f t="shared" si="14"/>
        <v>0</v>
      </c>
    </row>
    <row r="151" spans="1:51">
      <c r="A151" s="44" t="s">
        <v>451</v>
      </c>
      <c r="B151" s="45" t="s">
        <v>3948</v>
      </c>
      <c r="C151" s="23" t="s">
        <v>452</v>
      </c>
      <c r="D151" s="120" t="s">
        <v>4162</v>
      </c>
      <c r="E151" s="24">
        <v>4</v>
      </c>
      <c r="F151" s="25" t="s">
        <v>43</v>
      </c>
      <c r="G151" s="26"/>
      <c r="H151" s="27"/>
      <c r="I151" s="27"/>
      <c r="J151" s="29">
        <v>1</v>
      </c>
      <c r="K151" s="30">
        <v>1586</v>
      </c>
      <c r="L151" s="30">
        <v>1604</v>
      </c>
      <c r="M151" s="27">
        <v>0</v>
      </c>
      <c r="N151" s="27">
        <v>0</v>
      </c>
      <c r="O151" s="28"/>
      <c r="P151" s="31"/>
      <c r="Q151" s="35" t="s">
        <v>103</v>
      </c>
      <c r="R151" s="104">
        <v>51.0167</v>
      </c>
      <c r="S151" s="124">
        <v>4.4667000000000003</v>
      </c>
      <c r="T151" s="32">
        <v>0</v>
      </c>
      <c r="U151" s="33">
        <v>0</v>
      </c>
      <c r="V151" s="127">
        <v>0</v>
      </c>
      <c r="W151" s="34"/>
      <c r="X151" s="35"/>
      <c r="Y151" s="35"/>
      <c r="Z151" s="34"/>
      <c r="AA151" s="35"/>
      <c r="AB151" s="36"/>
      <c r="AC151" s="34"/>
      <c r="AD151" s="35"/>
      <c r="AE151" s="36"/>
      <c r="AF151" s="34"/>
      <c r="AG151" s="35"/>
      <c r="AH151" s="36"/>
      <c r="AI151" s="37"/>
      <c r="AJ151" s="38"/>
      <c r="AK151" s="39"/>
      <c r="AL151" s="39"/>
      <c r="AM151" s="39"/>
      <c r="AN151" s="49"/>
      <c r="AO151" s="40"/>
      <c r="AP151" s="41"/>
      <c r="AQ151" s="42"/>
      <c r="AR151" s="43"/>
      <c r="AS151" s="40" t="s">
        <v>40</v>
      </c>
      <c r="AT151" s="42">
        <v>1</v>
      </c>
      <c r="AU151" s="162">
        <f t="shared" si="10"/>
        <v>0</v>
      </c>
      <c r="AV151" s="162">
        <f t="shared" si="11"/>
        <v>1</v>
      </c>
      <c r="AW151" s="162">
        <f t="shared" si="12"/>
        <v>0</v>
      </c>
      <c r="AX151" s="162">
        <f t="shared" si="13"/>
        <v>0</v>
      </c>
      <c r="AY151" s="162">
        <f t="shared" si="14"/>
        <v>0</v>
      </c>
    </row>
    <row r="152" spans="1:51">
      <c r="A152" s="44" t="s">
        <v>453</v>
      </c>
      <c r="B152" s="45" t="s">
        <v>2645</v>
      </c>
      <c r="C152" s="23" t="s">
        <v>454</v>
      </c>
      <c r="D152" s="120" t="s">
        <v>4162</v>
      </c>
      <c r="E152" s="24">
        <v>1</v>
      </c>
      <c r="F152" s="25" t="s">
        <v>344</v>
      </c>
      <c r="G152" s="26"/>
      <c r="H152" s="27"/>
      <c r="I152" s="27"/>
      <c r="J152" s="29">
        <v>1</v>
      </c>
      <c r="K152" s="30">
        <v>1615</v>
      </c>
      <c r="L152" s="30">
        <v>1621</v>
      </c>
      <c r="M152" s="27">
        <v>1</v>
      </c>
      <c r="N152" s="27">
        <v>1</v>
      </c>
      <c r="O152" s="28"/>
      <c r="P152" s="31"/>
      <c r="Q152" s="35" t="s">
        <v>103</v>
      </c>
      <c r="R152" s="104">
        <v>51.0167</v>
      </c>
      <c r="S152" s="124">
        <v>4.4667000000000003</v>
      </c>
      <c r="T152" s="32">
        <v>0</v>
      </c>
      <c r="U152" s="33">
        <v>0</v>
      </c>
      <c r="V152" s="127">
        <v>0</v>
      </c>
      <c r="W152" s="34"/>
      <c r="X152" s="35"/>
      <c r="Y152" s="35"/>
      <c r="Z152" s="34"/>
      <c r="AA152" s="35"/>
      <c r="AB152" s="36"/>
      <c r="AC152" s="34"/>
      <c r="AD152" s="35"/>
      <c r="AE152" s="36"/>
      <c r="AF152" s="34"/>
      <c r="AG152" s="35"/>
      <c r="AH152" s="36"/>
      <c r="AI152" s="37"/>
      <c r="AJ152" s="38"/>
      <c r="AK152" s="39"/>
      <c r="AL152" s="39"/>
      <c r="AM152" s="39"/>
      <c r="AN152" s="49"/>
      <c r="AO152" s="40"/>
      <c r="AP152" s="41"/>
      <c r="AQ152" s="42"/>
      <c r="AR152" s="43"/>
      <c r="AS152" s="40" t="s">
        <v>40</v>
      </c>
      <c r="AT152" s="42">
        <v>1</v>
      </c>
      <c r="AU152" s="162">
        <f t="shared" si="10"/>
        <v>0</v>
      </c>
      <c r="AV152" s="162">
        <f t="shared" si="11"/>
        <v>0</v>
      </c>
      <c r="AW152" s="162">
        <f t="shared" si="12"/>
        <v>1</v>
      </c>
      <c r="AX152" s="162">
        <f t="shared" si="13"/>
        <v>0</v>
      </c>
      <c r="AY152" s="162">
        <f t="shared" si="14"/>
        <v>0</v>
      </c>
    </row>
    <row r="153" spans="1:51">
      <c r="A153" s="45" t="s">
        <v>455</v>
      </c>
      <c r="B153" s="45" t="s">
        <v>2213</v>
      </c>
      <c r="C153" s="23" t="s">
        <v>456</v>
      </c>
      <c r="D153" s="120" t="s">
        <v>4162</v>
      </c>
      <c r="E153" s="24">
        <v>5</v>
      </c>
      <c r="F153" s="25" t="s">
        <v>43</v>
      </c>
      <c r="G153" s="51"/>
      <c r="H153" s="52"/>
      <c r="I153" s="52"/>
      <c r="J153" s="29">
        <v>1</v>
      </c>
      <c r="K153" s="30">
        <v>1556</v>
      </c>
      <c r="L153" s="61">
        <v>1588</v>
      </c>
      <c r="M153" s="27">
        <v>0</v>
      </c>
      <c r="N153" s="27">
        <v>0</v>
      </c>
      <c r="O153" s="61"/>
      <c r="P153" s="80">
        <v>1588</v>
      </c>
      <c r="Q153" s="35" t="s">
        <v>103</v>
      </c>
      <c r="R153" s="104">
        <v>51.0167</v>
      </c>
      <c r="S153" s="124">
        <v>4.4667000000000003</v>
      </c>
      <c r="T153" s="32">
        <v>0</v>
      </c>
      <c r="U153" s="33">
        <v>0</v>
      </c>
      <c r="V153" s="127">
        <v>0</v>
      </c>
      <c r="W153" s="63"/>
      <c r="X153" s="62"/>
      <c r="Y153" s="62"/>
      <c r="Z153" s="63"/>
      <c r="AA153" s="62"/>
      <c r="AB153" s="64"/>
      <c r="AC153" s="63"/>
      <c r="AD153" s="62"/>
      <c r="AE153" s="64"/>
      <c r="AF153" s="34"/>
      <c r="AG153" s="35"/>
      <c r="AH153" s="36"/>
      <c r="AI153" s="37"/>
      <c r="AJ153" s="38"/>
      <c r="AK153" s="39"/>
      <c r="AL153" s="39"/>
      <c r="AM153" s="39"/>
      <c r="AN153" s="49"/>
      <c r="AO153" s="40"/>
      <c r="AP153" s="41"/>
      <c r="AQ153" s="42"/>
      <c r="AR153" s="43"/>
      <c r="AS153" s="40" t="s">
        <v>457</v>
      </c>
      <c r="AT153" s="42">
        <v>1</v>
      </c>
      <c r="AU153" s="162">
        <f t="shared" si="10"/>
        <v>1</v>
      </c>
      <c r="AV153" s="162">
        <f t="shared" si="11"/>
        <v>1</v>
      </c>
      <c r="AW153" s="162">
        <f t="shared" si="12"/>
        <v>0</v>
      </c>
      <c r="AX153" s="162">
        <f t="shared" si="13"/>
        <v>0</v>
      </c>
      <c r="AY153" s="162">
        <f t="shared" si="14"/>
        <v>0</v>
      </c>
    </row>
    <row r="154" spans="1:51">
      <c r="A154" s="44" t="s">
        <v>458</v>
      </c>
      <c r="B154" s="45" t="s">
        <v>3949</v>
      </c>
      <c r="C154" s="23" t="s">
        <v>459</v>
      </c>
      <c r="D154" s="120" t="s">
        <v>4162</v>
      </c>
      <c r="E154" s="24">
        <v>1</v>
      </c>
      <c r="F154" s="25" t="s">
        <v>43</v>
      </c>
      <c r="G154" s="26"/>
      <c r="H154" s="27"/>
      <c r="I154" s="27"/>
      <c r="J154" s="29">
        <v>1</v>
      </c>
      <c r="K154" s="30">
        <v>1557</v>
      </c>
      <c r="L154" s="30">
        <v>1563</v>
      </c>
      <c r="M154" s="27">
        <v>0</v>
      </c>
      <c r="N154" s="27">
        <v>0</v>
      </c>
      <c r="O154" s="28">
        <v>1527</v>
      </c>
      <c r="P154" s="31">
        <v>1580</v>
      </c>
      <c r="Q154" s="35" t="s">
        <v>103</v>
      </c>
      <c r="R154" s="104">
        <v>51.0167</v>
      </c>
      <c r="S154" s="124">
        <v>4.4667000000000003</v>
      </c>
      <c r="T154" s="32">
        <v>1</v>
      </c>
      <c r="U154" s="33">
        <v>1</v>
      </c>
      <c r="V154" s="127">
        <v>0</v>
      </c>
      <c r="W154" s="34">
        <v>1570</v>
      </c>
      <c r="X154" s="35">
        <v>1570</v>
      </c>
      <c r="Y154" s="35" t="s">
        <v>460</v>
      </c>
      <c r="Z154" s="34">
        <v>1570</v>
      </c>
      <c r="AA154" s="35">
        <v>1580</v>
      </c>
      <c r="AB154" s="36" t="s">
        <v>461</v>
      </c>
      <c r="AC154" s="34"/>
      <c r="AD154" s="35"/>
      <c r="AE154" s="36"/>
      <c r="AF154" s="34"/>
      <c r="AG154" s="35"/>
      <c r="AH154" s="36"/>
      <c r="AI154" s="37"/>
      <c r="AJ154" s="38"/>
      <c r="AK154" s="39"/>
      <c r="AL154" s="39"/>
      <c r="AM154" s="39"/>
      <c r="AN154" s="49"/>
      <c r="AO154" s="40"/>
      <c r="AP154" s="41"/>
      <c r="AQ154" s="42"/>
      <c r="AR154" s="43"/>
      <c r="AS154" s="40" t="s">
        <v>40</v>
      </c>
      <c r="AT154" s="42">
        <v>1</v>
      </c>
      <c r="AU154" s="162">
        <f t="shared" si="10"/>
        <v>1</v>
      </c>
      <c r="AV154" s="162">
        <f t="shared" si="11"/>
        <v>0</v>
      </c>
      <c r="AW154" s="162">
        <f t="shared" si="12"/>
        <v>0</v>
      </c>
      <c r="AX154" s="162">
        <f t="shared" si="13"/>
        <v>0</v>
      </c>
      <c r="AY154" s="162">
        <f t="shared" si="14"/>
        <v>0</v>
      </c>
    </row>
    <row r="155" spans="1:51">
      <c r="A155" s="44" t="s">
        <v>462</v>
      </c>
      <c r="B155" s="45" t="s">
        <v>3950</v>
      </c>
      <c r="C155" s="23" t="s">
        <v>463</v>
      </c>
      <c r="D155" s="120" t="s">
        <v>4162</v>
      </c>
      <c r="E155" s="24">
        <v>1</v>
      </c>
      <c r="F155" s="25" t="s">
        <v>43</v>
      </c>
      <c r="G155" s="26"/>
      <c r="H155" s="27"/>
      <c r="I155" s="27"/>
      <c r="J155" s="29">
        <v>1</v>
      </c>
      <c r="K155" s="30">
        <v>1612</v>
      </c>
      <c r="L155" s="30">
        <v>1618</v>
      </c>
      <c r="M155" s="27">
        <v>0</v>
      </c>
      <c r="N155" s="27">
        <v>0</v>
      </c>
      <c r="O155" s="28"/>
      <c r="P155" s="31"/>
      <c r="Q155" s="35" t="s">
        <v>103</v>
      </c>
      <c r="R155" s="104">
        <v>51.0167</v>
      </c>
      <c r="S155" s="124">
        <v>4.4667000000000003</v>
      </c>
      <c r="T155" s="32">
        <v>0</v>
      </c>
      <c r="U155" s="33">
        <v>0</v>
      </c>
      <c r="V155" s="127">
        <v>0</v>
      </c>
      <c r="W155" s="34"/>
      <c r="X155" s="35"/>
      <c r="Y155" s="35"/>
      <c r="Z155" s="34"/>
      <c r="AA155" s="35"/>
      <c r="AB155" s="36"/>
      <c r="AC155" s="34"/>
      <c r="AD155" s="35"/>
      <c r="AE155" s="36"/>
      <c r="AF155" s="34"/>
      <c r="AG155" s="35"/>
      <c r="AH155" s="36"/>
      <c r="AI155" s="37"/>
      <c r="AJ155" s="38"/>
      <c r="AK155" s="39"/>
      <c r="AL155" s="39"/>
      <c r="AM155" s="39"/>
      <c r="AN155" s="49"/>
      <c r="AO155" s="40"/>
      <c r="AP155" s="41"/>
      <c r="AQ155" s="42"/>
      <c r="AR155" s="43"/>
      <c r="AS155" s="40" t="s">
        <v>40</v>
      </c>
      <c r="AT155" s="42">
        <v>1</v>
      </c>
      <c r="AU155" s="162">
        <f t="shared" si="10"/>
        <v>0</v>
      </c>
      <c r="AV155" s="162">
        <f t="shared" si="11"/>
        <v>0</v>
      </c>
      <c r="AW155" s="162">
        <f t="shared" si="12"/>
        <v>1</v>
      </c>
      <c r="AX155" s="162">
        <f t="shared" si="13"/>
        <v>0</v>
      </c>
      <c r="AY155" s="162">
        <f t="shared" si="14"/>
        <v>0</v>
      </c>
    </row>
    <row r="156" spans="1:51">
      <c r="A156" s="44" t="s">
        <v>464</v>
      </c>
      <c r="B156" s="45" t="s">
        <v>3708</v>
      </c>
      <c r="C156" s="23" t="s">
        <v>465</v>
      </c>
      <c r="D156" s="120" t="s">
        <v>4162</v>
      </c>
      <c r="E156" s="24">
        <v>1</v>
      </c>
      <c r="F156" s="25" t="s">
        <v>43</v>
      </c>
      <c r="G156" s="26"/>
      <c r="H156" s="27"/>
      <c r="I156" s="27"/>
      <c r="J156" s="29">
        <v>1</v>
      </c>
      <c r="K156" s="30">
        <v>1609</v>
      </c>
      <c r="L156" s="30">
        <v>1615</v>
      </c>
      <c r="M156" s="27">
        <v>0</v>
      </c>
      <c r="N156" s="27">
        <v>0</v>
      </c>
      <c r="O156" s="28"/>
      <c r="P156" s="31"/>
      <c r="Q156" s="35" t="s">
        <v>103</v>
      </c>
      <c r="R156" s="104">
        <v>51.0167</v>
      </c>
      <c r="S156" s="124">
        <v>4.4667000000000003</v>
      </c>
      <c r="T156" s="32">
        <v>0</v>
      </c>
      <c r="U156" s="33">
        <v>0</v>
      </c>
      <c r="V156" s="127">
        <v>0</v>
      </c>
      <c r="W156" s="34"/>
      <c r="X156" s="35"/>
      <c r="Y156" s="35"/>
      <c r="Z156" s="34"/>
      <c r="AA156" s="35"/>
      <c r="AB156" s="36"/>
      <c r="AC156" s="34"/>
      <c r="AD156" s="35"/>
      <c r="AE156" s="36"/>
      <c r="AF156" s="34"/>
      <c r="AG156" s="35"/>
      <c r="AH156" s="36"/>
      <c r="AI156" s="37"/>
      <c r="AJ156" s="38"/>
      <c r="AK156" s="39"/>
      <c r="AL156" s="39"/>
      <c r="AM156" s="39"/>
      <c r="AN156" s="49"/>
      <c r="AO156" s="40"/>
      <c r="AP156" s="41"/>
      <c r="AQ156" s="42"/>
      <c r="AR156" s="43"/>
      <c r="AS156" s="40" t="s">
        <v>40</v>
      </c>
      <c r="AT156" s="42">
        <v>1</v>
      </c>
      <c r="AU156" s="162">
        <f t="shared" si="10"/>
        <v>0</v>
      </c>
      <c r="AV156" s="162">
        <f t="shared" si="11"/>
        <v>0</v>
      </c>
      <c r="AW156" s="162">
        <f t="shared" si="12"/>
        <v>1</v>
      </c>
      <c r="AX156" s="162">
        <f t="shared" si="13"/>
        <v>0</v>
      </c>
      <c r="AY156" s="162">
        <f t="shared" si="14"/>
        <v>0</v>
      </c>
    </row>
    <row r="157" spans="1:51">
      <c r="A157" s="44" t="s">
        <v>466</v>
      </c>
      <c r="B157" s="45" t="s">
        <v>3708</v>
      </c>
      <c r="C157" s="23" t="s">
        <v>467</v>
      </c>
      <c r="D157" s="120" t="s">
        <v>4162</v>
      </c>
      <c r="E157" s="24"/>
      <c r="F157" s="25" t="s">
        <v>43</v>
      </c>
      <c r="G157" s="71"/>
      <c r="H157" s="27"/>
      <c r="I157" s="27"/>
      <c r="J157" s="29">
        <v>0</v>
      </c>
      <c r="K157" s="87">
        <v>1679</v>
      </c>
      <c r="L157" s="87">
        <v>1679</v>
      </c>
      <c r="M157" s="27">
        <v>0</v>
      </c>
      <c r="N157" s="27">
        <v>0</v>
      </c>
      <c r="O157" s="28"/>
      <c r="P157" s="31"/>
      <c r="Q157" s="35" t="s">
        <v>103</v>
      </c>
      <c r="R157" s="104">
        <v>51.0167</v>
      </c>
      <c r="S157" s="124">
        <v>4.4667000000000003</v>
      </c>
      <c r="T157" s="32">
        <v>0</v>
      </c>
      <c r="U157" s="33">
        <v>0</v>
      </c>
      <c r="V157" s="127">
        <v>0</v>
      </c>
      <c r="W157" s="34"/>
      <c r="X157" s="35"/>
      <c r="Y157" s="35"/>
      <c r="Z157" s="34"/>
      <c r="AA157" s="35"/>
      <c r="AB157" s="36"/>
      <c r="AC157" s="34"/>
      <c r="AD157" s="35"/>
      <c r="AE157" s="36"/>
      <c r="AF157" s="34"/>
      <c r="AG157" s="35"/>
      <c r="AH157" s="36"/>
      <c r="AI157" s="37"/>
      <c r="AJ157" s="38">
        <v>1</v>
      </c>
      <c r="AK157" s="49" t="s">
        <v>110</v>
      </c>
      <c r="AL157" s="49"/>
      <c r="AM157" s="49"/>
      <c r="AN157" s="49"/>
      <c r="AO157" s="73"/>
      <c r="AP157" s="85"/>
      <c r="AQ157" s="69"/>
      <c r="AR157" s="70"/>
      <c r="AS157" s="40" t="s">
        <v>450</v>
      </c>
      <c r="AT157" s="42">
        <v>1</v>
      </c>
      <c r="AU157" s="162">
        <f t="shared" si="10"/>
        <v>0</v>
      </c>
      <c r="AV157" s="162">
        <f t="shared" si="11"/>
        <v>0</v>
      </c>
      <c r="AW157" s="162">
        <f t="shared" si="12"/>
        <v>0</v>
      </c>
      <c r="AX157" s="162">
        <f t="shared" si="13"/>
        <v>0</v>
      </c>
      <c r="AY157" s="162">
        <f t="shared" si="14"/>
        <v>1</v>
      </c>
    </row>
    <row r="158" spans="1:51">
      <c r="A158" s="44" t="s">
        <v>468</v>
      </c>
      <c r="B158" s="45" t="s">
        <v>3708</v>
      </c>
      <c r="C158" s="23" t="s">
        <v>469</v>
      </c>
      <c r="D158" s="120" t="s">
        <v>4162</v>
      </c>
      <c r="E158" s="24"/>
      <c r="F158" s="25" t="s">
        <v>43</v>
      </c>
      <c r="G158" s="71"/>
      <c r="H158" s="27">
        <v>1</v>
      </c>
      <c r="I158" s="27"/>
      <c r="J158" s="29">
        <v>0</v>
      </c>
      <c r="K158" s="53">
        <v>1619</v>
      </c>
      <c r="L158" s="53">
        <v>1619</v>
      </c>
      <c r="M158" s="27">
        <v>1</v>
      </c>
      <c r="N158" s="27">
        <v>1</v>
      </c>
      <c r="O158" s="28"/>
      <c r="P158" s="31"/>
      <c r="Q158" s="35" t="s">
        <v>103</v>
      </c>
      <c r="R158" s="104">
        <v>51.0167</v>
      </c>
      <c r="S158" s="124">
        <v>4.4667000000000003</v>
      </c>
      <c r="T158" s="32">
        <v>0</v>
      </c>
      <c r="U158" s="33">
        <v>0</v>
      </c>
      <c r="V158" s="127">
        <v>0</v>
      </c>
      <c r="W158" s="34"/>
      <c r="X158" s="35"/>
      <c r="Y158" s="35"/>
      <c r="Z158" s="34"/>
      <c r="AA158" s="35"/>
      <c r="AB158" s="36"/>
      <c r="AC158" s="34"/>
      <c r="AD158" s="35"/>
      <c r="AE158" s="36"/>
      <c r="AF158" s="34"/>
      <c r="AG158" s="35"/>
      <c r="AH158" s="36"/>
      <c r="AI158" s="37"/>
      <c r="AJ158" s="38">
        <v>1</v>
      </c>
      <c r="AK158" s="49" t="s">
        <v>110</v>
      </c>
      <c r="AL158" s="49"/>
      <c r="AM158" s="49"/>
      <c r="AN158" s="49"/>
      <c r="AO158" s="73"/>
      <c r="AP158" s="85"/>
      <c r="AQ158" s="69"/>
      <c r="AR158" s="70"/>
      <c r="AS158" s="40" t="s">
        <v>266</v>
      </c>
      <c r="AT158" s="42">
        <v>1</v>
      </c>
      <c r="AU158" s="162">
        <f t="shared" si="10"/>
        <v>0</v>
      </c>
      <c r="AV158" s="162">
        <f t="shared" si="11"/>
        <v>0</v>
      </c>
      <c r="AW158" s="162">
        <f t="shared" si="12"/>
        <v>1</v>
      </c>
      <c r="AX158" s="162">
        <f t="shared" si="13"/>
        <v>0</v>
      </c>
      <c r="AY158" s="162">
        <f t="shared" si="14"/>
        <v>0</v>
      </c>
    </row>
    <row r="159" spans="1:51">
      <c r="A159" s="44" t="s">
        <v>470</v>
      </c>
      <c r="B159" s="45" t="s">
        <v>3951</v>
      </c>
      <c r="C159" s="23" t="s">
        <v>471</v>
      </c>
      <c r="D159" s="120" t="s">
        <v>4162</v>
      </c>
      <c r="E159" s="24">
        <v>1</v>
      </c>
      <c r="F159" s="25" t="s">
        <v>39</v>
      </c>
      <c r="G159" s="26"/>
      <c r="H159" s="27"/>
      <c r="I159" s="27"/>
      <c r="J159" s="29">
        <v>1</v>
      </c>
      <c r="K159" s="30">
        <v>1556</v>
      </c>
      <c r="L159" s="30">
        <v>1562</v>
      </c>
      <c r="M159" s="27">
        <v>0</v>
      </c>
      <c r="N159" s="27">
        <v>0</v>
      </c>
      <c r="O159" s="28"/>
      <c r="P159" s="31"/>
      <c r="Q159" s="35" t="s">
        <v>103</v>
      </c>
      <c r="R159" s="104">
        <v>51.0167</v>
      </c>
      <c r="S159" s="124">
        <v>4.4667000000000003</v>
      </c>
      <c r="T159" s="32">
        <v>0</v>
      </c>
      <c r="U159" s="33">
        <v>0</v>
      </c>
      <c r="V159" s="127">
        <v>0</v>
      </c>
      <c r="W159" s="34"/>
      <c r="X159" s="35"/>
      <c r="Y159" s="35"/>
      <c r="Z159" s="34"/>
      <c r="AA159" s="35"/>
      <c r="AB159" s="36"/>
      <c r="AC159" s="34"/>
      <c r="AD159" s="35"/>
      <c r="AE159" s="36"/>
      <c r="AF159" s="34"/>
      <c r="AG159" s="35"/>
      <c r="AH159" s="36"/>
      <c r="AI159" s="37"/>
      <c r="AJ159" s="38"/>
      <c r="AK159" s="39"/>
      <c r="AL159" s="39"/>
      <c r="AM159" s="39"/>
      <c r="AN159" s="49"/>
      <c r="AO159" s="40"/>
      <c r="AP159" s="41"/>
      <c r="AQ159" s="42"/>
      <c r="AR159" s="43"/>
      <c r="AS159" s="40" t="s">
        <v>40</v>
      </c>
      <c r="AT159" s="42">
        <v>1</v>
      </c>
      <c r="AU159" s="162">
        <f t="shared" si="10"/>
        <v>1</v>
      </c>
      <c r="AV159" s="162">
        <f t="shared" si="11"/>
        <v>0</v>
      </c>
      <c r="AW159" s="162">
        <f t="shared" si="12"/>
        <v>0</v>
      </c>
      <c r="AX159" s="162">
        <f t="shared" si="13"/>
        <v>0</v>
      </c>
      <c r="AY159" s="162">
        <f t="shared" si="14"/>
        <v>0</v>
      </c>
    </row>
    <row r="160" spans="1:51">
      <c r="A160" s="44" t="s">
        <v>472</v>
      </c>
      <c r="B160" s="45" t="s">
        <v>3952</v>
      </c>
      <c r="C160" s="23" t="s">
        <v>473</v>
      </c>
      <c r="D160" s="120" t="s">
        <v>4162</v>
      </c>
      <c r="E160" s="24"/>
      <c r="F160" s="25" t="s">
        <v>43</v>
      </c>
      <c r="G160" s="26"/>
      <c r="H160" s="27"/>
      <c r="I160" s="27"/>
      <c r="J160" s="29">
        <v>0</v>
      </c>
      <c r="K160" s="28">
        <v>1660</v>
      </c>
      <c r="L160" s="28">
        <v>1671</v>
      </c>
      <c r="M160" s="27">
        <v>0</v>
      </c>
      <c r="N160" s="27">
        <v>0</v>
      </c>
      <c r="O160" s="28">
        <v>1640</v>
      </c>
      <c r="P160" s="31"/>
      <c r="Q160" s="35" t="s">
        <v>103</v>
      </c>
      <c r="R160" s="104">
        <v>51.0167</v>
      </c>
      <c r="S160" s="124">
        <v>4.4667000000000003</v>
      </c>
      <c r="T160" s="32">
        <v>0</v>
      </c>
      <c r="U160" s="33">
        <v>1</v>
      </c>
      <c r="V160" s="127">
        <v>0</v>
      </c>
      <c r="W160" s="34">
        <v>1671</v>
      </c>
      <c r="X160" s="35">
        <v>1680</v>
      </c>
      <c r="Y160" s="35" t="s">
        <v>102</v>
      </c>
      <c r="Z160" s="34"/>
      <c r="AA160" s="35"/>
      <c r="AB160" s="36"/>
      <c r="AC160" s="34"/>
      <c r="AD160" s="35"/>
      <c r="AE160" s="36"/>
      <c r="AF160" s="34"/>
      <c r="AG160" s="35"/>
      <c r="AH160" s="36"/>
      <c r="AI160" s="37"/>
      <c r="AJ160" s="38"/>
      <c r="AK160" s="39"/>
      <c r="AL160" s="39"/>
      <c r="AM160" s="39"/>
      <c r="AN160" s="49"/>
      <c r="AO160" s="40"/>
      <c r="AP160" s="41"/>
      <c r="AQ160" s="42"/>
      <c r="AR160" s="43"/>
      <c r="AS160" s="40"/>
      <c r="AT160" s="42">
        <v>1</v>
      </c>
      <c r="AU160" s="162">
        <f t="shared" si="10"/>
        <v>0</v>
      </c>
      <c r="AV160" s="162">
        <f t="shared" si="11"/>
        <v>0</v>
      </c>
      <c r="AW160" s="162">
        <f t="shared" si="12"/>
        <v>0</v>
      </c>
      <c r="AX160" s="162">
        <f t="shared" si="13"/>
        <v>0</v>
      </c>
      <c r="AY160" s="162">
        <f t="shared" si="14"/>
        <v>1</v>
      </c>
    </row>
    <row r="161" spans="1:51">
      <c r="A161" s="88" t="s">
        <v>474</v>
      </c>
      <c r="B161" s="45" t="s">
        <v>3953</v>
      </c>
      <c r="C161" s="23" t="s">
        <v>475</v>
      </c>
      <c r="D161" s="120" t="s">
        <v>4162</v>
      </c>
      <c r="E161" s="24">
        <v>7</v>
      </c>
      <c r="F161" s="25" t="s">
        <v>43</v>
      </c>
      <c r="G161" s="60"/>
      <c r="H161" s="89"/>
      <c r="I161" s="89"/>
      <c r="J161" s="29">
        <v>1</v>
      </c>
      <c r="K161" s="89">
        <v>1603</v>
      </c>
      <c r="L161" s="90">
        <v>1624</v>
      </c>
      <c r="M161" s="27">
        <v>1</v>
      </c>
      <c r="N161" s="27">
        <v>0</v>
      </c>
      <c r="O161" s="86">
        <v>1540</v>
      </c>
      <c r="P161" s="31">
        <v>1624</v>
      </c>
      <c r="Q161" s="35" t="s">
        <v>103</v>
      </c>
      <c r="R161" s="104">
        <v>51.0167</v>
      </c>
      <c r="S161" s="124">
        <v>4.4667000000000003</v>
      </c>
      <c r="T161" s="32">
        <v>0</v>
      </c>
      <c r="U161" s="33">
        <v>1</v>
      </c>
      <c r="V161" s="127">
        <v>0</v>
      </c>
      <c r="W161" s="47">
        <v>1560</v>
      </c>
      <c r="X161" s="91">
        <v>1578</v>
      </c>
      <c r="Y161" s="91" t="s">
        <v>476</v>
      </c>
      <c r="Z161" s="34">
        <v>1590</v>
      </c>
      <c r="AA161" s="91">
        <v>1594</v>
      </c>
      <c r="AB161" s="36" t="s">
        <v>60</v>
      </c>
      <c r="AC161" s="34">
        <v>1594</v>
      </c>
      <c r="AD161" s="91">
        <v>1597</v>
      </c>
      <c r="AE161" s="36" t="s">
        <v>476</v>
      </c>
      <c r="AF161" s="47">
        <v>1603</v>
      </c>
      <c r="AG161" s="91">
        <v>1624</v>
      </c>
      <c r="AH161" s="36" t="s">
        <v>103</v>
      </c>
      <c r="AI161" s="37"/>
      <c r="AJ161" s="92"/>
      <c r="AK161" s="39"/>
      <c r="AL161" s="39"/>
      <c r="AM161" s="39"/>
      <c r="AN161" s="39"/>
      <c r="AO161" s="42" t="s">
        <v>104</v>
      </c>
      <c r="AP161" s="43" t="s">
        <v>477</v>
      </c>
      <c r="AQ161" s="42"/>
      <c r="AR161" s="43"/>
      <c r="AS161" s="40" t="s">
        <v>106</v>
      </c>
      <c r="AT161" s="42">
        <v>1</v>
      </c>
      <c r="AU161" s="162">
        <f t="shared" si="10"/>
        <v>0</v>
      </c>
      <c r="AV161" s="162">
        <f t="shared" si="11"/>
        <v>1</v>
      </c>
      <c r="AW161" s="162">
        <f t="shared" si="12"/>
        <v>1</v>
      </c>
      <c r="AX161" s="162">
        <f t="shared" si="13"/>
        <v>1</v>
      </c>
      <c r="AY161" s="162">
        <f t="shared" si="14"/>
        <v>0</v>
      </c>
    </row>
    <row r="162" spans="1:51">
      <c r="A162" s="45" t="s">
        <v>477</v>
      </c>
      <c r="B162" s="45" t="s">
        <v>3953</v>
      </c>
      <c r="C162" s="23" t="s">
        <v>478</v>
      </c>
      <c r="D162" s="120" t="s">
        <v>4162</v>
      </c>
      <c r="E162" s="24">
        <v>9</v>
      </c>
      <c r="F162" s="25" t="s">
        <v>43</v>
      </c>
      <c r="G162" s="26"/>
      <c r="H162" s="27"/>
      <c r="I162" s="27"/>
      <c r="J162" s="29">
        <v>1</v>
      </c>
      <c r="K162" s="27">
        <v>1625</v>
      </c>
      <c r="L162" s="27">
        <v>1666</v>
      </c>
      <c r="M162" s="27">
        <v>0</v>
      </c>
      <c r="N162" s="27">
        <v>0</v>
      </c>
      <c r="O162" s="27">
        <v>1608</v>
      </c>
      <c r="P162" s="31"/>
      <c r="Q162" s="35" t="s">
        <v>103</v>
      </c>
      <c r="R162" s="104">
        <v>51.0167</v>
      </c>
      <c r="S162" s="124">
        <v>4.4667000000000003</v>
      </c>
      <c r="T162" s="32">
        <v>0</v>
      </c>
      <c r="U162" s="33">
        <v>0</v>
      </c>
      <c r="V162" s="127">
        <v>0</v>
      </c>
      <c r="W162" s="34"/>
      <c r="X162" s="35"/>
      <c r="Y162" s="35"/>
      <c r="Z162" s="34"/>
      <c r="AA162" s="35"/>
      <c r="AB162" s="36"/>
      <c r="AC162" s="34"/>
      <c r="AD162" s="35"/>
      <c r="AE162" s="36"/>
      <c r="AF162" s="34"/>
      <c r="AG162" s="35"/>
      <c r="AH162" s="36"/>
      <c r="AI162" s="37"/>
      <c r="AJ162" s="38"/>
      <c r="AK162" s="39"/>
      <c r="AL162" s="39"/>
      <c r="AM162" s="39"/>
      <c r="AN162" s="49"/>
      <c r="AO162" s="42" t="s">
        <v>88</v>
      </c>
      <c r="AP162" s="43" t="s">
        <v>474</v>
      </c>
      <c r="AQ162" s="42"/>
      <c r="AR162" s="43"/>
      <c r="AS162" s="40" t="s">
        <v>106</v>
      </c>
      <c r="AT162" s="42">
        <v>1</v>
      </c>
      <c r="AU162" s="162">
        <f t="shared" si="10"/>
        <v>0</v>
      </c>
      <c r="AV162" s="162">
        <f t="shared" si="11"/>
        <v>0</v>
      </c>
      <c r="AW162" s="162">
        <f t="shared" si="12"/>
        <v>0</v>
      </c>
      <c r="AX162" s="162">
        <f t="shared" si="13"/>
        <v>1</v>
      </c>
      <c r="AY162" s="162">
        <f t="shared" si="14"/>
        <v>1</v>
      </c>
    </row>
    <row r="163" spans="1:51">
      <c r="A163" s="44" t="s">
        <v>479</v>
      </c>
      <c r="B163" s="45" t="s">
        <v>3954</v>
      </c>
      <c r="C163" s="23" t="s">
        <v>480</v>
      </c>
      <c r="D163" s="120" t="s">
        <v>4162</v>
      </c>
      <c r="E163" s="24">
        <v>2</v>
      </c>
      <c r="F163" s="25" t="s">
        <v>43</v>
      </c>
      <c r="G163" s="26"/>
      <c r="H163" s="27"/>
      <c r="I163" s="27"/>
      <c r="J163" s="29">
        <v>1</v>
      </c>
      <c r="K163" s="28">
        <v>1559</v>
      </c>
      <c r="L163" s="28">
        <v>1573</v>
      </c>
      <c r="M163" s="27">
        <v>0</v>
      </c>
      <c r="N163" s="27">
        <v>0</v>
      </c>
      <c r="O163" s="28"/>
      <c r="P163" s="31"/>
      <c r="Q163" s="35" t="s">
        <v>103</v>
      </c>
      <c r="R163" s="104">
        <v>51.0167</v>
      </c>
      <c r="S163" s="124">
        <v>4.4667000000000003</v>
      </c>
      <c r="T163" s="32">
        <v>0</v>
      </c>
      <c r="U163" s="33">
        <v>0</v>
      </c>
      <c r="V163" s="127">
        <v>0</v>
      </c>
      <c r="W163" s="34"/>
      <c r="X163" s="35"/>
      <c r="Y163" s="35"/>
      <c r="Z163" s="34"/>
      <c r="AA163" s="35"/>
      <c r="AB163" s="36"/>
      <c r="AC163" s="34"/>
      <c r="AD163" s="35"/>
      <c r="AE163" s="36"/>
      <c r="AF163" s="34"/>
      <c r="AG163" s="35"/>
      <c r="AH163" s="36"/>
      <c r="AI163" s="37"/>
      <c r="AJ163" s="38"/>
      <c r="AK163" s="39"/>
      <c r="AL163" s="39"/>
      <c r="AM163" s="39"/>
      <c r="AN163" s="49"/>
      <c r="AO163" s="40"/>
      <c r="AP163" s="41"/>
      <c r="AQ163" s="42"/>
      <c r="AR163" s="43"/>
      <c r="AS163" s="40" t="s">
        <v>40</v>
      </c>
      <c r="AT163" s="42">
        <v>1</v>
      </c>
      <c r="AU163" s="162">
        <f t="shared" si="10"/>
        <v>1</v>
      </c>
      <c r="AV163" s="162">
        <f t="shared" si="11"/>
        <v>1</v>
      </c>
      <c r="AW163" s="162">
        <f t="shared" si="12"/>
        <v>0</v>
      </c>
      <c r="AX163" s="162">
        <f t="shared" si="13"/>
        <v>0</v>
      </c>
      <c r="AY163" s="162">
        <f t="shared" si="14"/>
        <v>0</v>
      </c>
    </row>
    <row r="164" spans="1:51">
      <c r="A164" s="44" t="s">
        <v>481</v>
      </c>
      <c r="B164" s="45" t="s">
        <v>1962</v>
      </c>
      <c r="C164" s="23" t="s">
        <v>482</v>
      </c>
      <c r="D164" s="120" t="s">
        <v>4162</v>
      </c>
      <c r="E164" s="24">
        <v>1</v>
      </c>
      <c r="F164" s="25" t="s">
        <v>39</v>
      </c>
      <c r="G164" s="26"/>
      <c r="H164" s="27"/>
      <c r="I164" s="27"/>
      <c r="J164" s="29">
        <v>1</v>
      </c>
      <c r="K164" s="30">
        <v>1557</v>
      </c>
      <c r="L164" s="30">
        <v>1563</v>
      </c>
      <c r="M164" s="27">
        <v>0</v>
      </c>
      <c r="N164" s="27">
        <v>0</v>
      </c>
      <c r="O164" s="28"/>
      <c r="P164" s="31"/>
      <c r="Q164" s="35" t="s">
        <v>103</v>
      </c>
      <c r="R164" s="104">
        <v>51.0167</v>
      </c>
      <c r="S164" s="124">
        <v>4.4667000000000003</v>
      </c>
      <c r="T164" s="32">
        <v>0</v>
      </c>
      <c r="U164" s="33">
        <v>0</v>
      </c>
      <c r="V164" s="127">
        <v>0</v>
      </c>
      <c r="W164" s="34"/>
      <c r="X164" s="35"/>
      <c r="Y164" s="35"/>
      <c r="Z164" s="34"/>
      <c r="AA164" s="35"/>
      <c r="AB164" s="36"/>
      <c r="AC164" s="34"/>
      <c r="AD164" s="35"/>
      <c r="AE164" s="36"/>
      <c r="AF164" s="34"/>
      <c r="AG164" s="35"/>
      <c r="AH164" s="36"/>
      <c r="AI164" s="37"/>
      <c r="AJ164" s="38"/>
      <c r="AK164" s="39"/>
      <c r="AL164" s="39"/>
      <c r="AM164" s="39"/>
      <c r="AN164" s="49"/>
      <c r="AO164" s="40"/>
      <c r="AP164" s="41"/>
      <c r="AQ164" s="42"/>
      <c r="AR164" s="43"/>
      <c r="AS164" s="40" t="s">
        <v>40</v>
      </c>
      <c r="AT164" s="42">
        <v>1</v>
      </c>
      <c r="AU164" s="162">
        <f t="shared" si="10"/>
        <v>1</v>
      </c>
      <c r="AV164" s="162">
        <f t="shared" si="11"/>
        <v>0</v>
      </c>
      <c r="AW164" s="162">
        <f t="shared" si="12"/>
        <v>0</v>
      </c>
      <c r="AX164" s="162">
        <f t="shared" si="13"/>
        <v>0</v>
      </c>
      <c r="AY164" s="162">
        <f t="shared" si="14"/>
        <v>0</v>
      </c>
    </row>
    <row r="165" spans="1:51">
      <c r="A165" s="44" t="s">
        <v>483</v>
      </c>
      <c r="B165" s="45" t="s">
        <v>3955</v>
      </c>
      <c r="C165" s="23" t="s">
        <v>484</v>
      </c>
      <c r="D165" s="120" t="s">
        <v>4162</v>
      </c>
      <c r="E165" s="24">
        <v>1</v>
      </c>
      <c r="F165" s="25" t="s">
        <v>43</v>
      </c>
      <c r="G165" s="26"/>
      <c r="H165" s="27"/>
      <c r="I165" s="27"/>
      <c r="J165" s="29">
        <v>1</v>
      </c>
      <c r="K165" s="28">
        <v>1558</v>
      </c>
      <c r="L165" s="28">
        <v>1568</v>
      </c>
      <c r="M165" s="27">
        <v>0</v>
      </c>
      <c r="N165" s="27">
        <v>0</v>
      </c>
      <c r="O165" s="28"/>
      <c r="P165" s="31"/>
      <c r="Q165" s="35" t="s">
        <v>103</v>
      </c>
      <c r="R165" s="104">
        <v>51.0167</v>
      </c>
      <c r="S165" s="124">
        <v>4.4667000000000003</v>
      </c>
      <c r="T165" s="32">
        <v>0</v>
      </c>
      <c r="U165" s="33">
        <v>0</v>
      </c>
      <c r="V165" s="127">
        <v>0</v>
      </c>
      <c r="W165" s="34"/>
      <c r="X165" s="35"/>
      <c r="Y165" s="35"/>
      <c r="Z165" s="34"/>
      <c r="AA165" s="35"/>
      <c r="AB165" s="36"/>
      <c r="AC165" s="34"/>
      <c r="AD165" s="35"/>
      <c r="AE165" s="36"/>
      <c r="AF165" s="34"/>
      <c r="AG165" s="35"/>
      <c r="AH165" s="36"/>
      <c r="AI165" s="37"/>
      <c r="AJ165" s="38"/>
      <c r="AK165" s="39"/>
      <c r="AL165" s="39"/>
      <c r="AM165" s="39"/>
      <c r="AN165" s="49"/>
      <c r="AO165" s="40"/>
      <c r="AP165" s="41"/>
      <c r="AQ165" s="42"/>
      <c r="AR165" s="43"/>
      <c r="AS165" s="40" t="s">
        <v>40</v>
      </c>
      <c r="AT165" s="42">
        <v>1</v>
      </c>
      <c r="AU165" s="162">
        <f t="shared" si="10"/>
        <v>1</v>
      </c>
      <c r="AV165" s="162">
        <f t="shared" si="11"/>
        <v>0</v>
      </c>
      <c r="AW165" s="162">
        <f t="shared" si="12"/>
        <v>0</v>
      </c>
      <c r="AX165" s="162">
        <f t="shared" si="13"/>
        <v>0</v>
      </c>
      <c r="AY165" s="162">
        <f t="shared" si="14"/>
        <v>0</v>
      </c>
    </row>
    <row r="166" spans="1:51">
      <c r="A166" s="44" t="s">
        <v>485</v>
      </c>
      <c r="B166" s="45" t="s">
        <v>3360</v>
      </c>
      <c r="C166" s="23" t="s">
        <v>486</v>
      </c>
      <c r="D166" s="120" t="s">
        <v>4162</v>
      </c>
      <c r="E166" s="24">
        <v>1</v>
      </c>
      <c r="F166" s="25" t="s">
        <v>39</v>
      </c>
      <c r="G166" s="26"/>
      <c r="H166" s="27"/>
      <c r="I166" s="27"/>
      <c r="J166" s="29">
        <v>1</v>
      </c>
      <c r="K166" s="30">
        <v>1590</v>
      </c>
      <c r="L166" s="30">
        <v>1596</v>
      </c>
      <c r="M166" s="27">
        <v>0</v>
      </c>
      <c r="N166" s="27">
        <v>0</v>
      </c>
      <c r="O166" s="28"/>
      <c r="P166" s="31"/>
      <c r="Q166" s="35" t="s">
        <v>103</v>
      </c>
      <c r="R166" s="104">
        <v>51.0167</v>
      </c>
      <c r="S166" s="124">
        <v>4.4667000000000003</v>
      </c>
      <c r="T166" s="32">
        <v>0</v>
      </c>
      <c r="U166" s="33">
        <v>0</v>
      </c>
      <c r="V166" s="127">
        <v>0</v>
      </c>
      <c r="W166" s="34"/>
      <c r="X166" s="35"/>
      <c r="Y166" s="35"/>
      <c r="Z166" s="34"/>
      <c r="AA166" s="35"/>
      <c r="AB166" s="36"/>
      <c r="AC166" s="34"/>
      <c r="AD166" s="35"/>
      <c r="AE166" s="36"/>
      <c r="AF166" s="34"/>
      <c r="AG166" s="35"/>
      <c r="AH166" s="36"/>
      <c r="AI166" s="37"/>
      <c r="AJ166" s="38"/>
      <c r="AK166" s="39"/>
      <c r="AL166" s="39"/>
      <c r="AM166" s="39"/>
      <c r="AN166" s="49"/>
      <c r="AO166" s="40"/>
      <c r="AP166" s="41"/>
      <c r="AQ166" s="42"/>
      <c r="AR166" s="43"/>
      <c r="AS166" s="40" t="s">
        <v>40</v>
      </c>
      <c r="AT166" s="42">
        <v>1</v>
      </c>
      <c r="AU166" s="162">
        <f t="shared" si="10"/>
        <v>0</v>
      </c>
      <c r="AV166" s="162">
        <f t="shared" si="11"/>
        <v>1</v>
      </c>
      <c r="AW166" s="162">
        <f t="shared" si="12"/>
        <v>0</v>
      </c>
      <c r="AX166" s="162">
        <f t="shared" si="13"/>
        <v>0</v>
      </c>
      <c r="AY166" s="162">
        <f t="shared" si="14"/>
        <v>0</v>
      </c>
    </row>
    <row r="167" spans="1:51">
      <c r="A167" s="44" t="s">
        <v>487</v>
      </c>
      <c r="B167" s="45" t="s">
        <v>3956</v>
      </c>
      <c r="C167" s="23" t="s">
        <v>488</v>
      </c>
      <c r="D167" s="120" t="s">
        <v>4162</v>
      </c>
      <c r="E167" s="24"/>
      <c r="F167" s="25" t="s">
        <v>43</v>
      </c>
      <c r="G167" s="26"/>
      <c r="H167" s="27"/>
      <c r="I167" s="27"/>
      <c r="J167" s="29">
        <v>0</v>
      </c>
      <c r="K167" s="28"/>
      <c r="L167" s="28"/>
      <c r="M167" s="27">
        <v>0</v>
      </c>
      <c r="N167" s="27">
        <v>0</v>
      </c>
      <c r="O167" s="28"/>
      <c r="P167" s="31"/>
      <c r="Q167" s="35" t="s">
        <v>103</v>
      </c>
      <c r="R167" s="104">
        <v>51.0167</v>
      </c>
      <c r="S167" s="124">
        <v>4.4667000000000003</v>
      </c>
      <c r="T167" s="32">
        <v>0</v>
      </c>
      <c r="U167" s="33">
        <v>1</v>
      </c>
      <c r="V167" s="127">
        <v>0</v>
      </c>
      <c r="W167" s="34">
        <v>1544</v>
      </c>
      <c r="X167" s="35"/>
      <c r="Y167" s="35" t="s">
        <v>63</v>
      </c>
      <c r="Z167" s="34"/>
      <c r="AA167" s="35"/>
      <c r="AB167" s="36"/>
      <c r="AC167" s="34"/>
      <c r="AD167" s="35"/>
      <c r="AE167" s="36"/>
      <c r="AF167" s="34"/>
      <c r="AG167" s="35"/>
      <c r="AH167" s="36"/>
      <c r="AI167" s="37"/>
      <c r="AJ167" s="38"/>
      <c r="AK167" s="39"/>
      <c r="AL167" s="39"/>
      <c r="AM167" s="39"/>
      <c r="AN167" s="49"/>
      <c r="AO167" s="40"/>
      <c r="AP167" s="41"/>
      <c r="AQ167" s="42"/>
      <c r="AR167" s="43"/>
      <c r="AS167" s="40"/>
      <c r="AT167" s="42">
        <v>1</v>
      </c>
      <c r="AU167" s="162">
        <f t="shared" si="10"/>
        <v>0</v>
      </c>
      <c r="AV167" s="162">
        <f t="shared" si="11"/>
        <v>0</v>
      </c>
      <c r="AW167" s="162">
        <f t="shared" si="12"/>
        <v>0</v>
      </c>
      <c r="AX167" s="162">
        <f t="shared" si="13"/>
        <v>0</v>
      </c>
      <c r="AY167" s="162">
        <f t="shared" si="14"/>
        <v>0</v>
      </c>
    </row>
    <row r="168" spans="1:51">
      <c r="A168" s="44" t="s">
        <v>489</v>
      </c>
      <c r="B168" s="45" t="s">
        <v>1837</v>
      </c>
      <c r="C168" s="23" t="s">
        <v>490</v>
      </c>
      <c r="D168" s="120" t="s">
        <v>4162</v>
      </c>
      <c r="E168" s="24">
        <v>5</v>
      </c>
      <c r="F168" s="25" t="s">
        <v>39</v>
      </c>
      <c r="G168" s="26"/>
      <c r="H168" s="27"/>
      <c r="I168" s="27"/>
      <c r="J168" s="29">
        <v>1</v>
      </c>
      <c r="K168" s="30">
        <v>1563</v>
      </c>
      <c r="L168" s="30">
        <v>1578</v>
      </c>
      <c r="M168" s="27">
        <v>0</v>
      </c>
      <c r="N168" s="27">
        <v>0</v>
      </c>
      <c r="O168" s="28"/>
      <c r="P168" s="31"/>
      <c r="Q168" s="35" t="s">
        <v>103</v>
      </c>
      <c r="R168" s="104">
        <v>51.0167</v>
      </c>
      <c r="S168" s="124">
        <v>4.4667000000000003</v>
      </c>
      <c r="T168" s="32">
        <v>0</v>
      </c>
      <c r="U168" s="33">
        <v>0</v>
      </c>
      <c r="V168" s="127">
        <v>0</v>
      </c>
      <c r="W168" s="34"/>
      <c r="X168" s="35"/>
      <c r="Y168" s="35"/>
      <c r="Z168" s="34"/>
      <c r="AA168" s="35"/>
      <c r="AB168" s="36"/>
      <c r="AC168" s="34"/>
      <c r="AD168" s="35"/>
      <c r="AE168" s="36"/>
      <c r="AF168" s="34"/>
      <c r="AG168" s="35"/>
      <c r="AH168" s="36"/>
      <c r="AI168" s="37"/>
      <c r="AJ168" s="38"/>
      <c r="AK168" s="39"/>
      <c r="AL168" s="39"/>
      <c r="AM168" s="39"/>
      <c r="AN168" s="49"/>
      <c r="AO168" s="40"/>
      <c r="AP168" s="41"/>
      <c r="AQ168" s="42"/>
      <c r="AR168" s="43"/>
      <c r="AS168" s="40" t="s">
        <v>40</v>
      </c>
      <c r="AT168" s="42">
        <v>1</v>
      </c>
      <c r="AU168" s="162">
        <f t="shared" si="10"/>
        <v>1</v>
      </c>
      <c r="AV168" s="162">
        <f t="shared" si="11"/>
        <v>1</v>
      </c>
      <c r="AW168" s="162">
        <f t="shared" si="12"/>
        <v>0</v>
      </c>
      <c r="AX168" s="162">
        <f t="shared" si="13"/>
        <v>0</v>
      </c>
      <c r="AY168" s="162">
        <f t="shared" si="14"/>
        <v>0</v>
      </c>
    </row>
    <row r="169" spans="1:51">
      <c r="A169" s="44" t="s">
        <v>491</v>
      </c>
      <c r="B169" s="45" t="s">
        <v>1837</v>
      </c>
      <c r="C169" s="23" t="s">
        <v>492</v>
      </c>
      <c r="D169" s="120" t="s">
        <v>4162</v>
      </c>
      <c r="E169" s="24"/>
      <c r="F169" s="25" t="s">
        <v>43</v>
      </c>
      <c r="G169" s="26"/>
      <c r="H169" s="27"/>
      <c r="I169" s="27"/>
      <c r="J169" s="29">
        <v>0</v>
      </c>
      <c r="K169" s="28">
        <v>1681</v>
      </c>
      <c r="L169" s="28">
        <v>1702</v>
      </c>
      <c r="M169" s="27">
        <v>0</v>
      </c>
      <c r="N169" s="27">
        <v>0</v>
      </c>
      <c r="O169" s="28"/>
      <c r="P169" s="31"/>
      <c r="Q169" s="35" t="s">
        <v>103</v>
      </c>
      <c r="R169" s="104">
        <v>51.0167</v>
      </c>
      <c r="S169" s="124">
        <v>4.4667000000000003</v>
      </c>
      <c r="T169" s="32">
        <v>0</v>
      </c>
      <c r="U169" s="33">
        <v>0</v>
      </c>
      <c r="V169" s="127">
        <v>0</v>
      </c>
      <c r="W169" s="34"/>
      <c r="X169" s="35"/>
      <c r="Y169" s="35"/>
      <c r="Z169" s="34"/>
      <c r="AA169" s="35"/>
      <c r="AB169" s="36"/>
      <c r="AC169" s="34"/>
      <c r="AD169" s="35"/>
      <c r="AE169" s="36"/>
      <c r="AF169" s="34"/>
      <c r="AG169" s="35"/>
      <c r="AH169" s="36"/>
      <c r="AI169" s="37"/>
      <c r="AJ169" s="38"/>
      <c r="AK169" s="39"/>
      <c r="AL169" s="39"/>
      <c r="AM169" s="39"/>
      <c r="AN169" s="49"/>
      <c r="AO169" s="40"/>
      <c r="AP169" s="41"/>
      <c r="AQ169" s="42"/>
      <c r="AR169" s="43"/>
      <c r="AS169" s="40" t="s">
        <v>493</v>
      </c>
      <c r="AT169" s="42">
        <v>1</v>
      </c>
      <c r="AU169" s="162">
        <f t="shared" si="10"/>
        <v>0</v>
      </c>
      <c r="AV169" s="162">
        <f t="shared" si="11"/>
        <v>0</v>
      </c>
      <c r="AW169" s="162">
        <f t="shared" si="12"/>
        <v>0</v>
      </c>
      <c r="AX169" s="162">
        <f t="shared" si="13"/>
        <v>0</v>
      </c>
      <c r="AY169" s="162">
        <f t="shared" si="14"/>
        <v>0</v>
      </c>
    </row>
    <row r="170" spans="1:51">
      <c r="A170" s="44" t="s">
        <v>494</v>
      </c>
      <c r="B170" s="45" t="s">
        <v>1837</v>
      </c>
      <c r="C170" s="23" t="s">
        <v>495</v>
      </c>
      <c r="D170" s="120" t="s">
        <v>4162</v>
      </c>
      <c r="E170" s="24"/>
      <c r="F170" s="25" t="s">
        <v>496</v>
      </c>
      <c r="G170" s="26"/>
      <c r="H170" s="27"/>
      <c r="I170" s="27"/>
      <c r="J170" s="29">
        <v>0</v>
      </c>
      <c r="K170" s="28">
        <v>1565</v>
      </c>
      <c r="L170" s="28">
        <v>1574</v>
      </c>
      <c r="M170" s="27">
        <v>0</v>
      </c>
      <c r="N170" s="27">
        <v>0</v>
      </c>
      <c r="O170" s="28"/>
      <c r="P170" s="31">
        <v>1574</v>
      </c>
      <c r="Q170" s="35" t="s">
        <v>103</v>
      </c>
      <c r="R170" s="104">
        <v>51.0167</v>
      </c>
      <c r="S170" s="124">
        <v>4.4667000000000003</v>
      </c>
      <c r="T170" s="32">
        <v>1</v>
      </c>
      <c r="U170" s="33">
        <v>1</v>
      </c>
      <c r="V170" s="127">
        <v>0</v>
      </c>
      <c r="W170" s="34">
        <v>1574</v>
      </c>
      <c r="X170" s="35"/>
      <c r="Y170" s="35" t="s">
        <v>497</v>
      </c>
      <c r="Z170" s="34"/>
      <c r="AA170" s="35"/>
      <c r="AB170" s="36"/>
      <c r="AC170" s="34"/>
      <c r="AD170" s="35"/>
      <c r="AE170" s="36"/>
      <c r="AF170" s="34"/>
      <c r="AG170" s="35"/>
      <c r="AH170" s="36"/>
      <c r="AI170" s="37"/>
      <c r="AJ170" s="38"/>
      <c r="AK170" s="39"/>
      <c r="AL170" s="39"/>
      <c r="AM170" s="39"/>
      <c r="AN170" s="49"/>
      <c r="AO170" s="40"/>
      <c r="AP170" s="41"/>
      <c r="AQ170" s="42"/>
      <c r="AR170" s="43"/>
      <c r="AS170" s="40" t="s">
        <v>498</v>
      </c>
      <c r="AT170" s="42">
        <v>1</v>
      </c>
      <c r="AU170" s="162">
        <f t="shared" si="10"/>
        <v>1</v>
      </c>
      <c r="AV170" s="162">
        <f t="shared" si="11"/>
        <v>1</v>
      </c>
      <c r="AW170" s="162">
        <f t="shared" si="12"/>
        <v>0</v>
      </c>
      <c r="AX170" s="162">
        <f t="shared" si="13"/>
        <v>0</v>
      </c>
      <c r="AY170" s="162">
        <f t="shared" si="14"/>
        <v>0</v>
      </c>
    </row>
    <row r="171" spans="1:51">
      <c r="A171" s="44" t="s">
        <v>499</v>
      </c>
      <c r="B171" s="45" t="s">
        <v>3957</v>
      </c>
      <c r="C171" s="23" t="s">
        <v>500</v>
      </c>
      <c r="D171" s="120" t="s">
        <v>4162</v>
      </c>
      <c r="E171" s="24">
        <v>1</v>
      </c>
      <c r="F171" s="25" t="s">
        <v>74</v>
      </c>
      <c r="G171" s="26"/>
      <c r="H171" s="27"/>
      <c r="I171" s="27"/>
      <c r="J171" s="29">
        <v>1</v>
      </c>
      <c r="K171" s="30">
        <v>1596</v>
      </c>
      <c r="L171" s="30">
        <v>1602</v>
      </c>
      <c r="M171" s="27">
        <v>0</v>
      </c>
      <c r="N171" s="27">
        <v>0</v>
      </c>
      <c r="O171" s="28"/>
      <c r="P171" s="31"/>
      <c r="Q171" s="35" t="s">
        <v>103</v>
      </c>
      <c r="R171" s="104">
        <v>51.0167</v>
      </c>
      <c r="S171" s="124">
        <v>4.4667000000000003</v>
      </c>
      <c r="T171" s="32">
        <v>0</v>
      </c>
      <c r="U171" s="33">
        <v>0</v>
      </c>
      <c r="V171" s="127">
        <v>0</v>
      </c>
      <c r="W171" s="34"/>
      <c r="X171" s="35"/>
      <c r="Y171" s="35"/>
      <c r="Z171" s="34"/>
      <c r="AA171" s="35"/>
      <c r="AB171" s="36"/>
      <c r="AC171" s="34"/>
      <c r="AD171" s="35"/>
      <c r="AE171" s="36"/>
      <c r="AF171" s="34"/>
      <c r="AG171" s="35"/>
      <c r="AH171" s="36"/>
      <c r="AI171" s="37"/>
      <c r="AJ171" s="38"/>
      <c r="AK171" s="39"/>
      <c r="AL171" s="39"/>
      <c r="AM171" s="39"/>
      <c r="AN171" s="49"/>
      <c r="AO171" s="40"/>
      <c r="AP171" s="41"/>
      <c r="AQ171" s="42"/>
      <c r="AR171" s="43"/>
      <c r="AS171" s="40" t="s">
        <v>40</v>
      </c>
      <c r="AT171" s="42">
        <v>1</v>
      </c>
      <c r="AU171" s="162">
        <f t="shared" si="10"/>
        <v>0</v>
      </c>
      <c r="AV171" s="162">
        <f t="shared" si="11"/>
        <v>1</v>
      </c>
      <c r="AW171" s="162">
        <f t="shared" si="12"/>
        <v>0</v>
      </c>
      <c r="AX171" s="162">
        <f t="shared" si="13"/>
        <v>0</v>
      </c>
      <c r="AY171" s="162">
        <f t="shared" si="14"/>
        <v>0</v>
      </c>
    </row>
    <row r="172" spans="1:51">
      <c r="A172" s="44" t="s">
        <v>501</v>
      </c>
      <c r="B172" s="45" t="s">
        <v>3958</v>
      </c>
      <c r="C172" s="23" t="s">
        <v>502</v>
      </c>
      <c r="D172" s="120" t="s">
        <v>4162</v>
      </c>
      <c r="E172" s="24">
        <v>1</v>
      </c>
      <c r="F172" s="25" t="s">
        <v>43</v>
      </c>
      <c r="G172" s="26"/>
      <c r="H172" s="27"/>
      <c r="I172" s="27"/>
      <c r="J172" s="29">
        <v>1</v>
      </c>
      <c r="K172" s="30">
        <v>1611</v>
      </c>
      <c r="L172" s="30">
        <v>1617</v>
      </c>
      <c r="M172" s="27">
        <v>0</v>
      </c>
      <c r="N172" s="27">
        <v>0</v>
      </c>
      <c r="O172" s="28"/>
      <c r="P172" s="31"/>
      <c r="Q172" s="35" t="s">
        <v>103</v>
      </c>
      <c r="R172" s="104">
        <v>51.0167</v>
      </c>
      <c r="S172" s="124">
        <v>4.4667000000000003</v>
      </c>
      <c r="T172" s="32">
        <v>0</v>
      </c>
      <c r="U172" s="33">
        <v>0</v>
      </c>
      <c r="V172" s="127">
        <v>0</v>
      </c>
      <c r="W172" s="34"/>
      <c r="X172" s="35"/>
      <c r="Y172" s="35"/>
      <c r="Z172" s="34"/>
      <c r="AA172" s="35"/>
      <c r="AB172" s="36"/>
      <c r="AC172" s="34"/>
      <c r="AD172" s="35"/>
      <c r="AE172" s="36"/>
      <c r="AF172" s="34"/>
      <c r="AG172" s="35"/>
      <c r="AH172" s="36"/>
      <c r="AI172" s="37"/>
      <c r="AJ172" s="38"/>
      <c r="AK172" s="39"/>
      <c r="AL172" s="39"/>
      <c r="AM172" s="39"/>
      <c r="AN172" s="49"/>
      <c r="AO172" s="40"/>
      <c r="AP172" s="41"/>
      <c r="AQ172" s="42"/>
      <c r="AR172" s="43"/>
      <c r="AS172" s="40" t="s">
        <v>40</v>
      </c>
      <c r="AT172" s="42">
        <v>1</v>
      </c>
      <c r="AU172" s="162">
        <f t="shared" si="10"/>
        <v>0</v>
      </c>
      <c r="AV172" s="162">
        <f t="shared" si="11"/>
        <v>0</v>
      </c>
      <c r="AW172" s="162">
        <f t="shared" si="12"/>
        <v>1</v>
      </c>
      <c r="AX172" s="162">
        <f t="shared" si="13"/>
        <v>0</v>
      </c>
      <c r="AY172" s="162">
        <f t="shared" si="14"/>
        <v>0</v>
      </c>
    </row>
    <row r="173" spans="1:51">
      <c r="A173" s="44" t="s">
        <v>503</v>
      </c>
      <c r="B173" s="45" t="s">
        <v>3959</v>
      </c>
      <c r="C173" s="23" t="s">
        <v>504</v>
      </c>
      <c r="D173" s="120" t="s">
        <v>4162</v>
      </c>
      <c r="E173" s="24">
        <v>1</v>
      </c>
      <c r="F173" s="25" t="s">
        <v>74</v>
      </c>
      <c r="G173" s="26"/>
      <c r="H173" s="27"/>
      <c r="I173" s="27"/>
      <c r="J173" s="29">
        <v>1</v>
      </c>
      <c r="K173" s="30">
        <v>1624</v>
      </c>
      <c r="L173" s="30">
        <v>1630</v>
      </c>
      <c r="M173" s="27">
        <v>0</v>
      </c>
      <c r="N173" s="27">
        <v>0</v>
      </c>
      <c r="O173" s="28"/>
      <c r="P173" s="31"/>
      <c r="Q173" s="35" t="s">
        <v>103</v>
      </c>
      <c r="R173" s="104">
        <v>51.0167</v>
      </c>
      <c r="S173" s="124">
        <v>4.4667000000000003</v>
      </c>
      <c r="T173" s="32">
        <v>0</v>
      </c>
      <c r="U173" s="33">
        <v>0</v>
      </c>
      <c r="V173" s="127">
        <v>0</v>
      </c>
      <c r="W173" s="34"/>
      <c r="X173" s="35"/>
      <c r="Y173" s="35"/>
      <c r="Z173" s="34"/>
      <c r="AA173" s="35"/>
      <c r="AB173" s="36"/>
      <c r="AC173" s="34"/>
      <c r="AD173" s="35"/>
      <c r="AE173" s="36"/>
      <c r="AF173" s="34"/>
      <c r="AG173" s="35"/>
      <c r="AH173" s="36"/>
      <c r="AI173" s="37"/>
      <c r="AJ173" s="38"/>
      <c r="AK173" s="39"/>
      <c r="AL173" s="39"/>
      <c r="AM173" s="39"/>
      <c r="AN173" s="49"/>
      <c r="AO173" s="40"/>
      <c r="AP173" s="41"/>
      <c r="AQ173" s="42"/>
      <c r="AR173" s="43"/>
      <c r="AS173" s="40" t="s">
        <v>40</v>
      </c>
      <c r="AT173" s="42">
        <v>1</v>
      </c>
      <c r="AU173" s="162">
        <f t="shared" si="10"/>
        <v>0</v>
      </c>
      <c r="AV173" s="162">
        <f t="shared" si="11"/>
        <v>0</v>
      </c>
      <c r="AW173" s="162">
        <f t="shared" si="12"/>
        <v>0</v>
      </c>
      <c r="AX173" s="162">
        <f t="shared" si="13"/>
        <v>1</v>
      </c>
      <c r="AY173" s="162">
        <f t="shared" si="14"/>
        <v>0</v>
      </c>
    </row>
    <row r="174" spans="1:51">
      <c r="A174" s="44" t="s">
        <v>505</v>
      </c>
      <c r="B174" s="45" t="s">
        <v>3960</v>
      </c>
      <c r="C174" s="23" t="s">
        <v>506</v>
      </c>
      <c r="D174" s="120" t="s">
        <v>4162</v>
      </c>
      <c r="E174" s="24">
        <v>1</v>
      </c>
      <c r="F174" s="25" t="s">
        <v>43</v>
      </c>
      <c r="G174" s="26"/>
      <c r="H174" s="27"/>
      <c r="I174" s="27"/>
      <c r="J174" s="29">
        <v>1</v>
      </c>
      <c r="K174" s="30">
        <v>1576</v>
      </c>
      <c r="L174" s="30">
        <v>1582</v>
      </c>
      <c r="M174" s="27">
        <v>0</v>
      </c>
      <c r="N174" s="27">
        <v>0</v>
      </c>
      <c r="O174" s="28"/>
      <c r="P174" s="31"/>
      <c r="Q174" s="35" t="s">
        <v>103</v>
      </c>
      <c r="R174" s="104">
        <v>51.0167</v>
      </c>
      <c r="S174" s="124">
        <v>4.4667000000000003</v>
      </c>
      <c r="T174" s="32">
        <v>0</v>
      </c>
      <c r="U174" s="33">
        <v>0</v>
      </c>
      <c r="V174" s="127">
        <v>0</v>
      </c>
      <c r="W174" s="34"/>
      <c r="X174" s="35"/>
      <c r="Y174" s="35"/>
      <c r="Z174" s="34"/>
      <c r="AA174" s="35"/>
      <c r="AB174" s="36"/>
      <c r="AC174" s="34"/>
      <c r="AD174" s="35"/>
      <c r="AE174" s="36"/>
      <c r="AF174" s="34"/>
      <c r="AG174" s="35"/>
      <c r="AH174" s="36"/>
      <c r="AI174" s="37"/>
      <c r="AJ174" s="38"/>
      <c r="AK174" s="39"/>
      <c r="AL174" s="39"/>
      <c r="AM174" s="39"/>
      <c r="AN174" s="49"/>
      <c r="AO174" s="40"/>
      <c r="AP174" s="41"/>
      <c r="AQ174" s="42"/>
      <c r="AR174" s="43"/>
      <c r="AS174" s="40" t="s">
        <v>403</v>
      </c>
      <c r="AT174" s="42">
        <v>1</v>
      </c>
      <c r="AU174" s="162">
        <f t="shared" si="10"/>
        <v>0</v>
      </c>
      <c r="AV174" s="162">
        <f t="shared" si="11"/>
        <v>1</v>
      </c>
      <c r="AW174" s="162">
        <f t="shared" si="12"/>
        <v>0</v>
      </c>
      <c r="AX174" s="162">
        <f t="shared" si="13"/>
        <v>0</v>
      </c>
      <c r="AY174" s="162">
        <f t="shared" si="14"/>
        <v>0</v>
      </c>
    </row>
    <row r="175" spans="1:51">
      <c r="A175" s="44" t="s">
        <v>507</v>
      </c>
      <c r="B175" s="45" t="s">
        <v>3961</v>
      </c>
      <c r="C175" s="23" t="s">
        <v>508</v>
      </c>
      <c r="D175" s="120" t="s">
        <v>4162</v>
      </c>
      <c r="E175" s="24">
        <v>1</v>
      </c>
      <c r="F175" s="25" t="s">
        <v>39</v>
      </c>
      <c r="G175" s="26"/>
      <c r="H175" s="27"/>
      <c r="I175" s="27"/>
      <c r="J175" s="29">
        <v>1</v>
      </c>
      <c r="K175" s="30">
        <v>1549</v>
      </c>
      <c r="L175" s="30">
        <v>1555</v>
      </c>
      <c r="M175" s="27">
        <v>0</v>
      </c>
      <c r="N175" s="27">
        <v>0</v>
      </c>
      <c r="O175" s="28"/>
      <c r="P175" s="31"/>
      <c r="Q175" s="35" t="s">
        <v>103</v>
      </c>
      <c r="R175" s="104">
        <v>51.0167</v>
      </c>
      <c r="S175" s="124">
        <v>4.4667000000000003</v>
      </c>
      <c r="T175" s="32">
        <v>0</v>
      </c>
      <c r="U175" s="33">
        <v>0</v>
      </c>
      <c r="V175" s="127">
        <v>0</v>
      </c>
      <c r="W175" s="34"/>
      <c r="X175" s="35"/>
      <c r="Y175" s="35"/>
      <c r="Z175" s="34"/>
      <c r="AA175" s="35"/>
      <c r="AB175" s="36"/>
      <c r="AC175" s="34"/>
      <c r="AD175" s="35"/>
      <c r="AE175" s="36"/>
      <c r="AF175" s="34"/>
      <c r="AG175" s="35"/>
      <c r="AH175" s="36"/>
      <c r="AI175" s="37"/>
      <c r="AJ175" s="38"/>
      <c r="AK175" s="39"/>
      <c r="AL175" s="39"/>
      <c r="AM175" s="39"/>
      <c r="AN175" s="49"/>
      <c r="AO175" s="40"/>
      <c r="AP175" s="41"/>
      <c r="AQ175" s="42"/>
      <c r="AR175" s="43"/>
      <c r="AS175" s="40" t="s">
        <v>40</v>
      </c>
      <c r="AT175" s="42">
        <v>1</v>
      </c>
      <c r="AU175" s="162">
        <f t="shared" si="10"/>
        <v>1</v>
      </c>
      <c r="AV175" s="162">
        <f t="shared" si="11"/>
        <v>0</v>
      </c>
      <c r="AW175" s="162">
        <f t="shared" si="12"/>
        <v>0</v>
      </c>
      <c r="AX175" s="162">
        <f t="shared" si="13"/>
        <v>0</v>
      </c>
      <c r="AY175" s="162">
        <f t="shared" si="14"/>
        <v>0</v>
      </c>
    </row>
    <row r="176" spans="1:51">
      <c r="A176" s="44" t="s">
        <v>509</v>
      </c>
      <c r="B176" s="45" t="s">
        <v>3962</v>
      </c>
      <c r="C176" s="23" t="s">
        <v>510</v>
      </c>
      <c r="D176" s="120" t="s">
        <v>4162</v>
      </c>
      <c r="E176" s="24">
        <v>1</v>
      </c>
      <c r="F176" s="25" t="s">
        <v>43</v>
      </c>
      <c r="G176" s="26"/>
      <c r="H176" s="27"/>
      <c r="I176" s="27"/>
      <c r="J176" s="29">
        <v>1</v>
      </c>
      <c r="K176" s="30">
        <v>1600</v>
      </c>
      <c r="L176" s="30">
        <v>1606</v>
      </c>
      <c r="M176" s="27">
        <v>0</v>
      </c>
      <c r="N176" s="27">
        <v>0</v>
      </c>
      <c r="O176" s="28"/>
      <c r="P176" s="31"/>
      <c r="Q176" s="35" t="s">
        <v>103</v>
      </c>
      <c r="R176" s="104">
        <v>51.0167</v>
      </c>
      <c r="S176" s="124">
        <v>4.4667000000000003</v>
      </c>
      <c r="T176" s="32">
        <v>0</v>
      </c>
      <c r="U176" s="33">
        <v>0</v>
      </c>
      <c r="V176" s="127">
        <v>0</v>
      </c>
      <c r="W176" s="34"/>
      <c r="X176" s="35"/>
      <c r="Y176" s="35"/>
      <c r="Z176" s="34"/>
      <c r="AA176" s="35"/>
      <c r="AB176" s="36"/>
      <c r="AC176" s="34"/>
      <c r="AD176" s="35"/>
      <c r="AE176" s="36"/>
      <c r="AF176" s="34"/>
      <c r="AG176" s="35"/>
      <c r="AH176" s="36"/>
      <c r="AI176" s="37"/>
      <c r="AJ176" s="38"/>
      <c r="AK176" s="39"/>
      <c r="AL176" s="39"/>
      <c r="AM176" s="39"/>
      <c r="AN176" s="49"/>
      <c r="AO176" s="40"/>
      <c r="AP176" s="41"/>
      <c r="AQ176" s="42"/>
      <c r="AR176" s="43"/>
      <c r="AS176" s="40" t="s">
        <v>40</v>
      </c>
      <c r="AT176" s="42">
        <v>1</v>
      </c>
      <c r="AU176" s="162">
        <f t="shared" si="10"/>
        <v>0</v>
      </c>
      <c r="AV176" s="162">
        <f t="shared" si="11"/>
        <v>1</v>
      </c>
      <c r="AW176" s="162">
        <f t="shared" si="12"/>
        <v>0</v>
      </c>
      <c r="AX176" s="162">
        <f t="shared" si="13"/>
        <v>0</v>
      </c>
      <c r="AY176" s="162">
        <f t="shared" si="14"/>
        <v>0</v>
      </c>
    </row>
    <row r="177" spans="1:51">
      <c r="A177" s="44" t="s">
        <v>511</v>
      </c>
      <c r="B177" s="45" t="s">
        <v>3963</v>
      </c>
      <c r="C177" s="23" t="s">
        <v>512</v>
      </c>
      <c r="D177" s="120" t="s">
        <v>4162</v>
      </c>
      <c r="E177" s="24"/>
      <c r="F177" s="25" t="s">
        <v>43</v>
      </c>
      <c r="G177" s="26"/>
      <c r="H177" s="27"/>
      <c r="I177" s="27"/>
      <c r="J177" s="29">
        <v>0</v>
      </c>
      <c r="K177" s="28">
        <v>1479</v>
      </c>
      <c r="L177" s="28">
        <v>1479</v>
      </c>
      <c r="M177" s="27">
        <v>0</v>
      </c>
      <c r="N177" s="27">
        <v>0</v>
      </c>
      <c r="O177" s="28"/>
      <c r="P177" s="31"/>
      <c r="Q177" s="35" t="s">
        <v>103</v>
      </c>
      <c r="R177" s="104">
        <v>51.0167</v>
      </c>
      <c r="S177" s="124">
        <v>4.4667000000000003</v>
      </c>
      <c r="T177" s="32">
        <v>0</v>
      </c>
      <c r="U177" s="33">
        <v>0</v>
      </c>
      <c r="V177" s="127">
        <v>0</v>
      </c>
      <c r="W177" s="34"/>
      <c r="X177" s="35"/>
      <c r="Y177" s="35"/>
      <c r="Z177" s="34"/>
      <c r="AA177" s="35"/>
      <c r="AB177" s="36"/>
      <c r="AC177" s="34"/>
      <c r="AD177" s="35"/>
      <c r="AE177" s="36"/>
      <c r="AF177" s="34"/>
      <c r="AG177" s="35"/>
      <c r="AH177" s="36"/>
      <c r="AI177" s="37"/>
      <c r="AJ177" s="38"/>
      <c r="AK177" s="39"/>
      <c r="AL177" s="39"/>
      <c r="AM177" s="39"/>
      <c r="AN177" s="49"/>
      <c r="AO177" s="40"/>
      <c r="AP177" s="41"/>
      <c r="AQ177" s="42"/>
      <c r="AR177" s="43"/>
      <c r="AS177" s="40" t="s">
        <v>55</v>
      </c>
      <c r="AT177" s="42">
        <v>1</v>
      </c>
      <c r="AU177" s="162">
        <f t="shared" si="10"/>
        <v>0</v>
      </c>
      <c r="AV177" s="162">
        <f t="shared" si="11"/>
        <v>0</v>
      </c>
      <c r="AW177" s="162">
        <f t="shared" si="12"/>
        <v>0</v>
      </c>
      <c r="AX177" s="162">
        <f t="shared" si="13"/>
        <v>0</v>
      </c>
      <c r="AY177" s="162">
        <f t="shared" si="14"/>
        <v>0</v>
      </c>
    </row>
    <row r="178" spans="1:51">
      <c r="A178" s="44" t="s">
        <v>513</v>
      </c>
      <c r="B178" s="45" t="s">
        <v>3964</v>
      </c>
      <c r="C178" s="23" t="s">
        <v>514</v>
      </c>
      <c r="D178" s="120" t="s">
        <v>4162</v>
      </c>
      <c r="E178" s="24">
        <v>2</v>
      </c>
      <c r="F178" s="25" t="s">
        <v>43</v>
      </c>
      <c r="G178" s="26"/>
      <c r="H178" s="27"/>
      <c r="I178" s="27"/>
      <c r="J178" s="29">
        <v>1</v>
      </c>
      <c r="K178" s="30">
        <v>1599</v>
      </c>
      <c r="L178" s="28">
        <v>1639</v>
      </c>
      <c r="M178" s="27">
        <v>1</v>
      </c>
      <c r="N178" s="27">
        <v>1</v>
      </c>
      <c r="O178" s="28"/>
      <c r="P178" s="31"/>
      <c r="Q178" s="35" t="s">
        <v>103</v>
      </c>
      <c r="R178" s="104">
        <v>51.0167</v>
      </c>
      <c r="S178" s="124">
        <v>4.4667000000000003</v>
      </c>
      <c r="T178" s="32">
        <v>0</v>
      </c>
      <c r="U178" s="33">
        <v>0</v>
      </c>
      <c r="V178" s="127">
        <v>0</v>
      </c>
      <c r="W178" s="34"/>
      <c r="X178" s="35"/>
      <c r="Y178" s="35"/>
      <c r="Z178" s="34"/>
      <c r="AA178" s="35"/>
      <c r="AB178" s="36"/>
      <c r="AC178" s="34"/>
      <c r="AD178" s="35"/>
      <c r="AE178" s="36"/>
      <c r="AF178" s="34"/>
      <c r="AG178" s="35"/>
      <c r="AH178" s="36"/>
      <c r="AI178" s="37"/>
      <c r="AJ178" s="38"/>
      <c r="AK178" s="39"/>
      <c r="AL178" s="39"/>
      <c r="AM178" s="39"/>
      <c r="AN178" s="49"/>
      <c r="AO178" s="40"/>
      <c r="AP178" s="41"/>
      <c r="AQ178" s="42"/>
      <c r="AR178" s="43"/>
      <c r="AS178" s="40" t="s">
        <v>403</v>
      </c>
      <c r="AT178" s="42">
        <v>1</v>
      </c>
      <c r="AU178" s="162">
        <f t="shared" si="10"/>
        <v>0</v>
      </c>
      <c r="AV178" s="162">
        <f t="shared" si="11"/>
        <v>1</v>
      </c>
      <c r="AW178" s="162">
        <f t="shared" si="12"/>
        <v>1</v>
      </c>
      <c r="AX178" s="162">
        <f t="shared" si="13"/>
        <v>1</v>
      </c>
      <c r="AY178" s="162">
        <f t="shared" si="14"/>
        <v>0</v>
      </c>
    </row>
    <row r="179" spans="1:51">
      <c r="A179" s="44" t="s">
        <v>515</v>
      </c>
      <c r="B179" s="45" t="s">
        <v>3965</v>
      </c>
      <c r="C179" s="23" t="s">
        <v>516</v>
      </c>
      <c r="D179" s="120" t="s">
        <v>4162</v>
      </c>
      <c r="E179" s="24"/>
      <c r="F179" s="25" t="s">
        <v>43</v>
      </c>
      <c r="G179" s="26"/>
      <c r="H179" s="27"/>
      <c r="I179" s="27"/>
      <c r="J179" s="29">
        <v>0</v>
      </c>
      <c r="K179" s="28"/>
      <c r="L179" s="28"/>
      <c r="M179" s="27">
        <v>0</v>
      </c>
      <c r="N179" s="27">
        <v>0</v>
      </c>
      <c r="O179" s="28">
        <v>1517</v>
      </c>
      <c r="P179" s="31"/>
      <c r="Q179" s="35" t="s">
        <v>103</v>
      </c>
      <c r="R179" s="104">
        <v>51.0167</v>
      </c>
      <c r="S179" s="124">
        <v>4.4667000000000003</v>
      </c>
      <c r="T179" s="32">
        <v>0</v>
      </c>
      <c r="U179" s="33">
        <v>0</v>
      </c>
      <c r="V179" s="127">
        <v>0</v>
      </c>
      <c r="W179" s="34"/>
      <c r="X179" s="35"/>
      <c r="Y179" s="35"/>
      <c r="Z179" s="34"/>
      <c r="AA179" s="35"/>
      <c r="AB179" s="36"/>
      <c r="AC179" s="34"/>
      <c r="AD179" s="35"/>
      <c r="AE179" s="36"/>
      <c r="AF179" s="34"/>
      <c r="AG179" s="35"/>
      <c r="AH179" s="36"/>
      <c r="AI179" s="37"/>
      <c r="AJ179" s="38"/>
      <c r="AK179" s="39"/>
      <c r="AL179" s="39"/>
      <c r="AM179" s="39"/>
      <c r="AN179" s="49"/>
      <c r="AO179" s="40"/>
      <c r="AP179" s="41"/>
      <c r="AQ179" s="42"/>
      <c r="AR179" s="43"/>
      <c r="AS179" s="40"/>
      <c r="AT179" s="42">
        <v>1</v>
      </c>
      <c r="AU179" s="162">
        <f t="shared" si="10"/>
        <v>0</v>
      </c>
      <c r="AV179" s="162">
        <f t="shared" si="11"/>
        <v>0</v>
      </c>
      <c r="AW179" s="162">
        <f t="shared" si="12"/>
        <v>0</v>
      </c>
      <c r="AX179" s="162">
        <f t="shared" si="13"/>
        <v>0</v>
      </c>
      <c r="AY179" s="162">
        <f t="shared" si="14"/>
        <v>0</v>
      </c>
    </row>
    <row r="180" spans="1:51">
      <c r="A180" s="44" t="s">
        <v>517</v>
      </c>
      <c r="B180" s="45" t="s">
        <v>3965</v>
      </c>
      <c r="C180" s="23" t="s">
        <v>518</v>
      </c>
      <c r="D180" s="120" t="s">
        <v>4162</v>
      </c>
      <c r="E180" s="24"/>
      <c r="F180" s="25" t="s">
        <v>43</v>
      </c>
      <c r="G180" s="26"/>
      <c r="H180" s="27"/>
      <c r="I180" s="27">
        <v>1</v>
      </c>
      <c r="J180" s="29">
        <v>0</v>
      </c>
      <c r="K180" s="28"/>
      <c r="L180" s="28"/>
      <c r="M180" s="27">
        <v>0</v>
      </c>
      <c r="N180" s="27">
        <v>0</v>
      </c>
      <c r="O180" s="28"/>
      <c r="P180" s="31"/>
      <c r="Q180" s="35" t="s">
        <v>103</v>
      </c>
      <c r="R180" s="104">
        <v>51.0167</v>
      </c>
      <c r="S180" s="124">
        <v>4.4667000000000003</v>
      </c>
      <c r="T180" s="32">
        <v>0</v>
      </c>
      <c r="U180" s="33">
        <v>0</v>
      </c>
      <c r="V180" s="127">
        <v>0</v>
      </c>
      <c r="W180" s="34"/>
      <c r="X180" s="35"/>
      <c r="Y180" s="35"/>
      <c r="Z180" s="34"/>
      <c r="AA180" s="35"/>
      <c r="AB180" s="36"/>
      <c r="AC180" s="34"/>
      <c r="AD180" s="35"/>
      <c r="AE180" s="36"/>
      <c r="AF180" s="34"/>
      <c r="AG180" s="35"/>
      <c r="AH180" s="36"/>
      <c r="AI180" s="37"/>
      <c r="AJ180" s="38"/>
      <c r="AK180" s="39"/>
      <c r="AL180" s="39"/>
      <c r="AM180" s="39"/>
      <c r="AN180" s="49"/>
      <c r="AO180" s="40"/>
      <c r="AP180" s="41"/>
      <c r="AQ180" s="42"/>
      <c r="AR180" s="43"/>
      <c r="AS180" s="40"/>
      <c r="AT180" s="42">
        <v>1</v>
      </c>
      <c r="AU180" s="162">
        <f t="shared" si="10"/>
        <v>0</v>
      </c>
      <c r="AV180" s="162">
        <f t="shared" si="11"/>
        <v>0</v>
      </c>
      <c r="AW180" s="162">
        <f t="shared" si="12"/>
        <v>0</v>
      </c>
      <c r="AX180" s="162">
        <f t="shared" si="13"/>
        <v>0</v>
      </c>
      <c r="AY180" s="162">
        <f t="shared" si="14"/>
        <v>0</v>
      </c>
    </row>
    <row r="181" spans="1:51">
      <c r="A181" s="44" t="s">
        <v>519</v>
      </c>
      <c r="B181" s="45" t="s">
        <v>3966</v>
      </c>
      <c r="C181" s="23" t="s">
        <v>520</v>
      </c>
      <c r="D181" s="120" t="s">
        <v>4162</v>
      </c>
      <c r="E181" s="24"/>
      <c r="F181" s="25" t="s">
        <v>43</v>
      </c>
      <c r="G181" s="26"/>
      <c r="H181" s="27"/>
      <c r="I181" s="27"/>
      <c r="J181" s="29">
        <v>0</v>
      </c>
      <c r="K181" s="28"/>
      <c r="L181" s="28">
        <v>1604</v>
      </c>
      <c r="M181" s="27">
        <v>0</v>
      </c>
      <c r="N181" s="27">
        <v>0</v>
      </c>
      <c r="O181" s="28">
        <v>1585</v>
      </c>
      <c r="P181" s="31"/>
      <c r="Q181" s="35" t="s">
        <v>103</v>
      </c>
      <c r="R181" s="104">
        <v>51.0167</v>
      </c>
      <c r="S181" s="124">
        <v>4.4667000000000003</v>
      </c>
      <c r="T181" s="32">
        <v>1</v>
      </c>
      <c r="U181" s="33">
        <v>1</v>
      </c>
      <c r="V181" s="127">
        <v>0</v>
      </c>
      <c r="W181" s="34">
        <v>1604</v>
      </c>
      <c r="X181" s="35"/>
      <c r="Y181" s="35" t="s">
        <v>51</v>
      </c>
      <c r="Z181" s="34"/>
      <c r="AA181" s="35"/>
      <c r="AB181" s="36"/>
      <c r="AC181" s="34"/>
      <c r="AD181" s="35"/>
      <c r="AE181" s="36"/>
      <c r="AF181" s="34"/>
      <c r="AG181" s="35"/>
      <c r="AH181" s="36"/>
      <c r="AI181" s="37"/>
      <c r="AJ181" s="38"/>
      <c r="AK181" s="39"/>
      <c r="AL181" s="39"/>
      <c r="AM181" s="39"/>
      <c r="AN181" s="49"/>
      <c r="AO181" s="40"/>
      <c r="AP181" s="41"/>
      <c r="AQ181" s="42"/>
      <c r="AR181" s="43"/>
      <c r="AS181" s="40" t="s">
        <v>339</v>
      </c>
      <c r="AT181" s="42">
        <v>1</v>
      </c>
      <c r="AU181" s="162">
        <f t="shared" si="10"/>
        <v>1</v>
      </c>
      <c r="AV181" s="162">
        <f t="shared" si="11"/>
        <v>1</v>
      </c>
      <c r="AW181" s="162">
        <f t="shared" si="12"/>
        <v>0</v>
      </c>
      <c r="AX181" s="162">
        <f t="shared" si="13"/>
        <v>0</v>
      </c>
      <c r="AY181" s="162">
        <f t="shared" si="14"/>
        <v>0</v>
      </c>
    </row>
    <row r="182" spans="1:51">
      <c r="A182" s="44" t="s">
        <v>521</v>
      </c>
      <c r="B182" s="45" t="s">
        <v>3967</v>
      </c>
      <c r="C182" s="23" t="s">
        <v>522</v>
      </c>
      <c r="D182" s="120" t="s">
        <v>4162</v>
      </c>
      <c r="E182" s="24">
        <v>5</v>
      </c>
      <c r="F182" s="25" t="s">
        <v>43</v>
      </c>
      <c r="G182" s="26"/>
      <c r="H182" s="27"/>
      <c r="I182" s="27"/>
      <c r="J182" s="29">
        <v>1</v>
      </c>
      <c r="K182" s="30">
        <v>1600</v>
      </c>
      <c r="L182" s="30">
        <v>1618</v>
      </c>
      <c r="M182" s="27">
        <v>0</v>
      </c>
      <c r="N182" s="27">
        <v>0</v>
      </c>
      <c r="O182" s="28"/>
      <c r="P182" s="31"/>
      <c r="Q182" s="35" t="s">
        <v>103</v>
      </c>
      <c r="R182" s="104">
        <v>51.0167</v>
      </c>
      <c r="S182" s="124">
        <v>4.4667000000000003</v>
      </c>
      <c r="T182" s="32">
        <v>0</v>
      </c>
      <c r="U182" s="33">
        <v>0</v>
      </c>
      <c r="V182" s="127">
        <v>0</v>
      </c>
      <c r="W182" s="34"/>
      <c r="X182" s="35"/>
      <c r="Y182" s="35"/>
      <c r="Z182" s="34"/>
      <c r="AA182" s="35"/>
      <c r="AB182" s="36"/>
      <c r="AC182" s="34"/>
      <c r="AD182" s="35"/>
      <c r="AE182" s="36"/>
      <c r="AF182" s="34"/>
      <c r="AG182" s="35"/>
      <c r="AH182" s="36"/>
      <c r="AI182" s="37"/>
      <c r="AJ182" s="38"/>
      <c r="AK182" s="39"/>
      <c r="AL182" s="39"/>
      <c r="AM182" s="39"/>
      <c r="AN182" s="49"/>
      <c r="AO182" s="40"/>
      <c r="AP182" s="41"/>
      <c r="AQ182" s="42"/>
      <c r="AR182" s="43"/>
      <c r="AS182" s="40" t="s">
        <v>403</v>
      </c>
      <c r="AT182" s="42">
        <v>1</v>
      </c>
      <c r="AU182" s="162">
        <f t="shared" si="10"/>
        <v>0</v>
      </c>
      <c r="AV182" s="162">
        <f t="shared" si="11"/>
        <v>1</v>
      </c>
      <c r="AW182" s="162">
        <f t="shared" si="12"/>
        <v>1</v>
      </c>
      <c r="AX182" s="162">
        <f t="shared" si="13"/>
        <v>0</v>
      </c>
      <c r="AY182" s="162">
        <f t="shared" si="14"/>
        <v>0</v>
      </c>
    </row>
    <row r="183" spans="1:51">
      <c r="A183" s="44" t="s">
        <v>523</v>
      </c>
      <c r="B183" s="45" t="s">
        <v>2378</v>
      </c>
      <c r="C183" s="23" t="s">
        <v>524</v>
      </c>
      <c r="D183" s="120" t="s">
        <v>4162</v>
      </c>
      <c r="E183" s="24"/>
      <c r="F183" s="25" t="s">
        <v>43</v>
      </c>
      <c r="G183" s="26"/>
      <c r="H183" s="27"/>
      <c r="I183" s="27"/>
      <c r="J183" s="29">
        <v>0</v>
      </c>
      <c r="K183" s="28">
        <v>1597</v>
      </c>
      <c r="L183" s="28">
        <v>1599</v>
      </c>
      <c r="M183" s="27">
        <v>0</v>
      </c>
      <c r="N183" s="27">
        <v>0</v>
      </c>
      <c r="O183" s="28">
        <v>1577</v>
      </c>
      <c r="P183" s="31">
        <v>1627</v>
      </c>
      <c r="Q183" s="35" t="s">
        <v>103</v>
      </c>
      <c r="R183" s="104">
        <v>51.0167</v>
      </c>
      <c r="S183" s="124">
        <v>4.4667000000000003</v>
      </c>
      <c r="T183" s="32">
        <v>1</v>
      </c>
      <c r="U183" s="75">
        <v>1</v>
      </c>
      <c r="V183" s="127">
        <v>0</v>
      </c>
      <c r="W183" s="47">
        <v>1599</v>
      </c>
      <c r="X183" s="25">
        <v>1627</v>
      </c>
      <c r="Y183" s="25" t="s">
        <v>102</v>
      </c>
      <c r="Z183" s="34"/>
      <c r="AA183" s="35"/>
      <c r="AB183" s="36"/>
      <c r="AC183" s="34"/>
      <c r="AD183" s="35"/>
      <c r="AE183" s="36"/>
      <c r="AF183" s="34"/>
      <c r="AG183" s="35"/>
      <c r="AH183" s="36"/>
      <c r="AI183" s="37"/>
      <c r="AJ183" s="38"/>
      <c r="AK183" s="39"/>
      <c r="AL183" s="39"/>
      <c r="AM183" s="39"/>
      <c r="AN183" s="49"/>
      <c r="AO183" s="40"/>
      <c r="AP183" s="41"/>
      <c r="AQ183" s="42"/>
      <c r="AR183" s="43"/>
      <c r="AS183" s="42" t="s">
        <v>55</v>
      </c>
      <c r="AT183" s="42">
        <v>1</v>
      </c>
      <c r="AU183" s="162">
        <f t="shared" si="10"/>
        <v>0</v>
      </c>
      <c r="AV183" s="162">
        <f t="shared" si="11"/>
        <v>1</v>
      </c>
      <c r="AW183" s="162">
        <f t="shared" si="12"/>
        <v>0</v>
      </c>
      <c r="AX183" s="162">
        <f t="shared" si="13"/>
        <v>0</v>
      </c>
      <c r="AY183" s="162">
        <f t="shared" si="14"/>
        <v>0</v>
      </c>
    </row>
    <row r="184" spans="1:51">
      <c r="A184" s="44" t="s">
        <v>525</v>
      </c>
      <c r="B184" s="45" t="s">
        <v>1883</v>
      </c>
      <c r="C184" s="23" t="s">
        <v>526</v>
      </c>
      <c r="D184" s="120" t="s">
        <v>4162</v>
      </c>
      <c r="E184" s="24">
        <v>1</v>
      </c>
      <c r="F184" s="25" t="s">
        <v>39</v>
      </c>
      <c r="G184" s="26"/>
      <c r="H184" s="27"/>
      <c r="I184" s="27"/>
      <c r="J184" s="29">
        <v>1</v>
      </c>
      <c r="K184" s="30">
        <v>1569</v>
      </c>
      <c r="L184" s="30">
        <v>1575</v>
      </c>
      <c r="M184" s="27">
        <v>0</v>
      </c>
      <c r="N184" s="27">
        <v>0</v>
      </c>
      <c r="O184" s="28"/>
      <c r="P184" s="31"/>
      <c r="Q184" s="35" t="s">
        <v>103</v>
      </c>
      <c r="R184" s="104">
        <v>51.0167</v>
      </c>
      <c r="S184" s="124">
        <v>4.4667000000000003</v>
      </c>
      <c r="T184" s="32">
        <v>1</v>
      </c>
      <c r="U184" s="33">
        <v>1</v>
      </c>
      <c r="V184" s="127">
        <v>0</v>
      </c>
      <c r="W184" s="34">
        <v>1599</v>
      </c>
      <c r="X184" s="35">
        <v>1627</v>
      </c>
      <c r="Y184" s="35" t="s">
        <v>102</v>
      </c>
      <c r="Z184" s="34"/>
      <c r="AA184" s="35"/>
      <c r="AB184" s="36"/>
      <c r="AC184" s="34"/>
      <c r="AD184" s="35"/>
      <c r="AE184" s="36"/>
      <c r="AF184" s="34"/>
      <c r="AG184" s="35"/>
      <c r="AH184" s="36"/>
      <c r="AI184" s="37"/>
      <c r="AJ184" s="38"/>
      <c r="AK184" s="39"/>
      <c r="AL184" s="39"/>
      <c r="AM184" s="39"/>
      <c r="AN184" s="49"/>
      <c r="AO184" s="40"/>
      <c r="AP184" s="41"/>
      <c r="AQ184" s="42"/>
      <c r="AR184" s="43"/>
      <c r="AS184" s="40" t="s">
        <v>527</v>
      </c>
      <c r="AT184" s="42">
        <v>1</v>
      </c>
      <c r="AU184" s="162">
        <f t="shared" si="10"/>
        <v>1</v>
      </c>
      <c r="AV184" s="162">
        <f t="shared" si="11"/>
        <v>1</v>
      </c>
      <c r="AW184" s="162">
        <f t="shared" si="12"/>
        <v>0</v>
      </c>
      <c r="AX184" s="162">
        <f t="shared" si="13"/>
        <v>0</v>
      </c>
      <c r="AY184" s="162">
        <f t="shared" si="14"/>
        <v>0</v>
      </c>
    </row>
    <row r="185" spans="1:51">
      <c r="A185" s="44" t="s">
        <v>528</v>
      </c>
      <c r="B185" s="45" t="s">
        <v>3968</v>
      </c>
      <c r="C185" s="23" t="s">
        <v>529</v>
      </c>
      <c r="D185" s="120" t="s">
        <v>4162</v>
      </c>
      <c r="E185" s="24">
        <v>1</v>
      </c>
      <c r="F185" s="25" t="s">
        <v>39</v>
      </c>
      <c r="G185" s="26"/>
      <c r="H185" s="27"/>
      <c r="I185" s="27"/>
      <c r="J185" s="29">
        <v>1</v>
      </c>
      <c r="K185" s="30">
        <v>1560</v>
      </c>
      <c r="L185" s="30">
        <v>1566</v>
      </c>
      <c r="M185" s="27">
        <v>0</v>
      </c>
      <c r="N185" s="27">
        <v>0</v>
      </c>
      <c r="O185" s="28"/>
      <c r="P185" s="31"/>
      <c r="Q185" s="35" t="s">
        <v>103</v>
      </c>
      <c r="R185" s="104">
        <v>51.0167</v>
      </c>
      <c r="S185" s="124">
        <v>4.4667000000000003</v>
      </c>
      <c r="T185" s="32">
        <v>0</v>
      </c>
      <c r="U185" s="33">
        <v>0</v>
      </c>
      <c r="V185" s="127">
        <v>0</v>
      </c>
      <c r="W185" s="34"/>
      <c r="X185" s="35"/>
      <c r="Y185" s="35"/>
      <c r="Z185" s="34"/>
      <c r="AA185" s="35"/>
      <c r="AB185" s="36"/>
      <c r="AC185" s="34"/>
      <c r="AD185" s="35"/>
      <c r="AE185" s="36"/>
      <c r="AF185" s="34"/>
      <c r="AG185" s="35"/>
      <c r="AH185" s="36"/>
      <c r="AI185" s="37"/>
      <c r="AJ185" s="38"/>
      <c r="AK185" s="39"/>
      <c r="AL185" s="39"/>
      <c r="AM185" s="39"/>
      <c r="AN185" s="49"/>
      <c r="AO185" s="40"/>
      <c r="AP185" s="41"/>
      <c r="AQ185" s="42"/>
      <c r="AR185" s="43"/>
      <c r="AS185" s="40" t="s">
        <v>40</v>
      </c>
      <c r="AT185" s="42">
        <v>1</v>
      </c>
      <c r="AU185" s="162">
        <f t="shared" si="10"/>
        <v>1</v>
      </c>
      <c r="AV185" s="162">
        <f t="shared" si="11"/>
        <v>0</v>
      </c>
      <c r="AW185" s="162">
        <f t="shared" si="12"/>
        <v>0</v>
      </c>
      <c r="AX185" s="162">
        <f t="shared" si="13"/>
        <v>0</v>
      </c>
      <c r="AY185" s="162">
        <f t="shared" si="14"/>
        <v>0</v>
      </c>
    </row>
    <row r="186" spans="1:51">
      <c r="A186" s="44" t="s">
        <v>530</v>
      </c>
      <c r="B186" s="45" t="s">
        <v>3538</v>
      </c>
      <c r="C186" s="23" t="s">
        <v>531</v>
      </c>
      <c r="D186" s="120" t="s">
        <v>4162</v>
      </c>
      <c r="E186" s="24"/>
      <c r="F186" s="25" t="s">
        <v>43</v>
      </c>
      <c r="G186" s="26"/>
      <c r="H186" s="27"/>
      <c r="I186" s="27"/>
      <c r="J186" s="29">
        <v>0</v>
      </c>
      <c r="K186" s="28">
        <v>1663</v>
      </c>
      <c r="L186" s="28">
        <v>1666</v>
      </c>
      <c r="M186" s="27">
        <v>0</v>
      </c>
      <c r="N186" s="27">
        <v>0</v>
      </c>
      <c r="O186" s="28">
        <v>1637</v>
      </c>
      <c r="P186" s="31"/>
      <c r="Q186" s="35" t="s">
        <v>103</v>
      </c>
      <c r="R186" s="104">
        <v>51.0167</v>
      </c>
      <c r="S186" s="124">
        <v>4.4667000000000003</v>
      </c>
      <c r="T186" s="32">
        <v>0</v>
      </c>
      <c r="U186" s="33">
        <v>0</v>
      </c>
      <c r="V186" s="127">
        <v>0</v>
      </c>
      <c r="W186" s="34"/>
      <c r="X186" s="35"/>
      <c r="Y186" s="35"/>
      <c r="Z186" s="34"/>
      <c r="AA186" s="35"/>
      <c r="AB186" s="36"/>
      <c r="AC186" s="34"/>
      <c r="AD186" s="35"/>
      <c r="AE186" s="36"/>
      <c r="AF186" s="34"/>
      <c r="AG186" s="35"/>
      <c r="AH186" s="36"/>
      <c r="AI186" s="37"/>
      <c r="AJ186" s="38"/>
      <c r="AK186" s="39"/>
      <c r="AL186" s="39"/>
      <c r="AM186" s="39"/>
      <c r="AN186" s="49"/>
      <c r="AO186" s="42" t="s">
        <v>186</v>
      </c>
      <c r="AP186" s="43" t="s">
        <v>532</v>
      </c>
      <c r="AQ186" s="42"/>
      <c r="AR186" s="43"/>
      <c r="AS186" s="40"/>
      <c r="AT186" s="42">
        <v>1</v>
      </c>
      <c r="AU186" s="162">
        <f t="shared" si="10"/>
        <v>0</v>
      </c>
      <c r="AV186" s="162">
        <f t="shared" si="11"/>
        <v>0</v>
      </c>
      <c r="AW186" s="162">
        <f t="shared" si="12"/>
        <v>0</v>
      </c>
      <c r="AX186" s="162">
        <f t="shared" si="13"/>
        <v>0</v>
      </c>
      <c r="AY186" s="162">
        <f t="shared" si="14"/>
        <v>1</v>
      </c>
    </row>
    <row r="187" spans="1:51">
      <c r="A187" s="44" t="s">
        <v>532</v>
      </c>
      <c r="B187" s="45" t="s">
        <v>3538</v>
      </c>
      <c r="C187" s="23" t="s">
        <v>533</v>
      </c>
      <c r="D187" s="120" t="s">
        <v>4162</v>
      </c>
      <c r="E187" s="24">
        <v>1</v>
      </c>
      <c r="F187" s="25" t="s">
        <v>43</v>
      </c>
      <c r="G187" s="26"/>
      <c r="H187" s="27"/>
      <c r="I187" s="27"/>
      <c r="J187" s="29">
        <v>1</v>
      </c>
      <c r="K187" s="30">
        <v>1663</v>
      </c>
      <c r="L187" s="27">
        <v>1722</v>
      </c>
      <c r="M187" s="27">
        <v>0</v>
      </c>
      <c r="N187" s="27">
        <v>0</v>
      </c>
      <c r="O187" s="28">
        <v>1640</v>
      </c>
      <c r="P187" s="31">
        <v>1722</v>
      </c>
      <c r="Q187" s="35" t="s">
        <v>103</v>
      </c>
      <c r="R187" s="104">
        <v>51.0167</v>
      </c>
      <c r="S187" s="124">
        <v>4.4667000000000003</v>
      </c>
      <c r="T187" s="32">
        <v>0</v>
      </c>
      <c r="U187" s="33">
        <v>0</v>
      </c>
      <c r="V187" s="127">
        <v>0</v>
      </c>
      <c r="W187" s="34"/>
      <c r="X187" s="35"/>
      <c r="Y187" s="35"/>
      <c r="Z187" s="34"/>
      <c r="AA187" s="35"/>
      <c r="AB187" s="36"/>
      <c r="AC187" s="34"/>
      <c r="AD187" s="35"/>
      <c r="AE187" s="36"/>
      <c r="AF187" s="34"/>
      <c r="AG187" s="35"/>
      <c r="AH187" s="36"/>
      <c r="AI187" s="37"/>
      <c r="AJ187" s="38"/>
      <c r="AK187" s="39"/>
      <c r="AL187" s="39"/>
      <c r="AM187" s="39"/>
      <c r="AN187" s="49"/>
      <c r="AO187" s="42" t="s">
        <v>186</v>
      </c>
      <c r="AP187" s="43" t="s">
        <v>530</v>
      </c>
      <c r="AQ187" s="42"/>
      <c r="AR187" s="43"/>
      <c r="AS187" s="40" t="s">
        <v>40</v>
      </c>
      <c r="AT187" s="42">
        <v>1</v>
      </c>
      <c r="AU187" s="162">
        <f t="shared" si="10"/>
        <v>0</v>
      </c>
      <c r="AV187" s="162">
        <f t="shared" si="11"/>
        <v>0</v>
      </c>
      <c r="AW187" s="162">
        <f t="shared" si="12"/>
        <v>0</v>
      </c>
      <c r="AX187" s="162">
        <f t="shared" si="13"/>
        <v>0</v>
      </c>
      <c r="AY187" s="162">
        <f t="shared" si="14"/>
        <v>1</v>
      </c>
    </row>
    <row r="188" spans="1:51">
      <c r="A188" s="44" t="s">
        <v>534</v>
      </c>
      <c r="B188" s="45" t="s">
        <v>3969</v>
      </c>
      <c r="C188" s="23" t="s">
        <v>535</v>
      </c>
      <c r="D188" s="120" t="s">
        <v>4162</v>
      </c>
      <c r="E188" s="24"/>
      <c r="F188" s="25" t="s">
        <v>43</v>
      </c>
      <c r="G188" s="26"/>
      <c r="H188" s="27"/>
      <c r="I188" s="27"/>
      <c r="J188" s="29">
        <v>0</v>
      </c>
      <c r="K188" s="28"/>
      <c r="L188" s="28"/>
      <c r="M188" s="27">
        <v>0</v>
      </c>
      <c r="N188" s="27">
        <v>0</v>
      </c>
      <c r="O188" s="28">
        <v>1570</v>
      </c>
      <c r="P188" s="31">
        <v>1637</v>
      </c>
      <c r="Q188" s="35" t="s">
        <v>103</v>
      </c>
      <c r="R188" s="104">
        <v>51.0167</v>
      </c>
      <c r="S188" s="124">
        <v>4.4667000000000003</v>
      </c>
      <c r="T188" s="32">
        <v>1</v>
      </c>
      <c r="U188" s="33">
        <v>1</v>
      </c>
      <c r="V188" s="127">
        <v>0</v>
      </c>
      <c r="W188" s="34">
        <v>1601</v>
      </c>
      <c r="X188" s="35">
        <v>1637</v>
      </c>
      <c r="Y188" s="35" t="s">
        <v>152</v>
      </c>
      <c r="Z188" s="34"/>
      <c r="AA188" s="35"/>
      <c r="AB188" s="36"/>
      <c r="AC188" s="34"/>
      <c r="AD188" s="35"/>
      <c r="AE188" s="36"/>
      <c r="AF188" s="34"/>
      <c r="AG188" s="35"/>
      <c r="AH188" s="36"/>
      <c r="AI188" s="37"/>
      <c r="AJ188" s="38"/>
      <c r="AK188" s="39"/>
      <c r="AL188" s="39"/>
      <c r="AM188" s="39"/>
      <c r="AN188" s="49"/>
      <c r="AO188" s="40"/>
      <c r="AP188" s="41"/>
      <c r="AQ188" s="42"/>
      <c r="AR188" s="43"/>
      <c r="AS188" s="40" t="s">
        <v>55</v>
      </c>
      <c r="AT188" s="42">
        <v>1</v>
      </c>
      <c r="AU188" s="162">
        <f t="shared" si="10"/>
        <v>0</v>
      </c>
      <c r="AV188" s="162">
        <f t="shared" si="11"/>
        <v>0</v>
      </c>
      <c r="AW188" s="162">
        <f t="shared" si="12"/>
        <v>0</v>
      </c>
      <c r="AX188" s="162">
        <f t="shared" si="13"/>
        <v>0</v>
      </c>
      <c r="AY188" s="162">
        <f t="shared" si="14"/>
        <v>0</v>
      </c>
    </row>
    <row r="189" spans="1:51">
      <c r="A189" s="93" t="s">
        <v>536</v>
      </c>
      <c r="B189" s="45" t="s">
        <v>3970</v>
      </c>
      <c r="C189" s="23" t="s">
        <v>537</v>
      </c>
      <c r="D189" s="120" t="s">
        <v>4162</v>
      </c>
      <c r="E189" s="24"/>
      <c r="F189" s="25" t="s">
        <v>43</v>
      </c>
      <c r="G189" s="26"/>
      <c r="H189" s="27">
        <v>1</v>
      </c>
      <c r="I189" s="27"/>
      <c r="J189" s="29">
        <v>0</v>
      </c>
      <c r="K189" s="27"/>
      <c r="L189" s="27"/>
      <c r="M189" s="27">
        <v>0</v>
      </c>
      <c r="N189" s="27">
        <v>0</v>
      </c>
      <c r="O189" s="27"/>
      <c r="P189" s="46"/>
      <c r="Q189" s="35" t="s">
        <v>103</v>
      </c>
      <c r="R189" s="104">
        <v>51.0167</v>
      </c>
      <c r="S189" s="124">
        <v>4.4667000000000003</v>
      </c>
      <c r="T189" s="32">
        <v>0</v>
      </c>
      <c r="U189" s="33">
        <v>0</v>
      </c>
      <c r="V189" s="127">
        <v>0</v>
      </c>
      <c r="W189" s="47"/>
      <c r="X189" s="25"/>
      <c r="Y189" s="25"/>
      <c r="Z189" s="47"/>
      <c r="AA189" s="25"/>
      <c r="AB189" s="48"/>
      <c r="AC189" s="47"/>
      <c r="AD189" s="25"/>
      <c r="AE189" s="48"/>
      <c r="AF189" s="47"/>
      <c r="AG189" s="25"/>
      <c r="AH189" s="48"/>
      <c r="AI189" s="94"/>
      <c r="AJ189" s="95"/>
      <c r="AK189" s="60"/>
      <c r="AL189" s="60"/>
      <c r="AM189" s="60"/>
      <c r="AN189" s="60"/>
      <c r="AO189" s="42"/>
      <c r="AP189" s="43"/>
      <c r="AQ189" s="42"/>
      <c r="AR189" s="43"/>
      <c r="AS189" s="42" t="s">
        <v>538</v>
      </c>
      <c r="AT189" s="42">
        <v>1</v>
      </c>
      <c r="AU189" s="162">
        <f t="shared" si="10"/>
        <v>0</v>
      </c>
      <c r="AV189" s="162">
        <f t="shared" si="11"/>
        <v>0</v>
      </c>
      <c r="AW189" s="162">
        <f t="shared" si="12"/>
        <v>0</v>
      </c>
      <c r="AX189" s="162">
        <f t="shared" si="13"/>
        <v>0</v>
      </c>
      <c r="AY189" s="162">
        <f t="shared" si="14"/>
        <v>0</v>
      </c>
    </row>
    <row r="190" spans="1:51">
      <c r="A190" s="93" t="s">
        <v>539</v>
      </c>
      <c r="B190" s="45" t="s">
        <v>3970</v>
      </c>
      <c r="C190" s="23" t="s">
        <v>540</v>
      </c>
      <c r="D190" s="120" t="s">
        <v>4162</v>
      </c>
      <c r="E190" s="24"/>
      <c r="F190" s="25" t="s">
        <v>43</v>
      </c>
      <c r="G190" s="26"/>
      <c r="H190" s="27">
        <v>1</v>
      </c>
      <c r="I190" s="27"/>
      <c r="J190" s="29">
        <v>0</v>
      </c>
      <c r="K190" s="27"/>
      <c r="L190" s="27"/>
      <c r="M190" s="27">
        <v>0</v>
      </c>
      <c r="N190" s="27">
        <v>0</v>
      </c>
      <c r="O190" s="27"/>
      <c r="P190" s="46"/>
      <c r="Q190" s="35" t="s">
        <v>103</v>
      </c>
      <c r="R190" s="104">
        <v>51.0167</v>
      </c>
      <c r="S190" s="124">
        <v>4.4667000000000003</v>
      </c>
      <c r="T190" s="32">
        <v>0</v>
      </c>
      <c r="U190" s="33">
        <v>0</v>
      </c>
      <c r="V190" s="127">
        <v>0</v>
      </c>
      <c r="W190" s="47"/>
      <c r="X190" s="25"/>
      <c r="Y190" s="25"/>
      <c r="Z190" s="47"/>
      <c r="AA190" s="25"/>
      <c r="AB190" s="48"/>
      <c r="AC190" s="47"/>
      <c r="AD190" s="25"/>
      <c r="AE190" s="48"/>
      <c r="AF190" s="47"/>
      <c r="AG190" s="25"/>
      <c r="AH190" s="48"/>
      <c r="AI190" s="94"/>
      <c r="AJ190" s="95"/>
      <c r="AK190" s="60"/>
      <c r="AL190" s="60"/>
      <c r="AM190" s="60"/>
      <c r="AN190" s="60"/>
      <c r="AO190" s="42"/>
      <c r="AP190" s="43"/>
      <c r="AQ190" s="42"/>
      <c r="AR190" s="43"/>
      <c r="AS190" s="42" t="s">
        <v>538</v>
      </c>
      <c r="AT190" s="42">
        <v>1</v>
      </c>
      <c r="AU190" s="162">
        <f t="shared" si="10"/>
        <v>0</v>
      </c>
      <c r="AV190" s="162">
        <f t="shared" si="11"/>
        <v>0</v>
      </c>
      <c r="AW190" s="162">
        <f t="shared" si="12"/>
        <v>0</v>
      </c>
      <c r="AX190" s="162">
        <f t="shared" si="13"/>
        <v>0</v>
      </c>
      <c r="AY190" s="162">
        <f t="shared" si="14"/>
        <v>0</v>
      </c>
    </row>
    <row r="191" spans="1:51">
      <c r="A191" s="44" t="s">
        <v>541</v>
      </c>
      <c r="B191" s="45" t="s">
        <v>3971</v>
      </c>
      <c r="C191" s="23" t="s">
        <v>542</v>
      </c>
      <c r="D191" s="120" t="s">
        <v>4162</v>
      </c>
      <c r="E191" s="24">
        <v>1</v>
      </c>
      <c r="F191" s="25" t="s">
        <v>39</v>
      </c>
      <c r="G191" s="26"/>
      <c r="H191" s="27"/>
      <c r="I191" s="27"/>
      <c r="J191" s="29">
        <v>1</v>
      </c>
      <c r="K191" s="30">
        <v>1560</v>
      </c>
      <c r="L191" s="30">
        <v>1566</v>
      </c>
      <c r="M191" s="27">
        <v>0</v>
      </c>
      <c r="N191" s="27">
        <v>0</v>
      </c>
      <c r="O191" s="28"/>
      <c r="P191" s="31"/>
      <c r="Q191" s="35" t="s">
        <v>103</v>
      </c>
      <c r="R191" s="104">
        <v>51.0167</v>
      </c>
      <c r="S191" s="124">
        <v>4.4667000000000003</v>
      </c>
      <c r="T191" s="32">
        <v>0</v>
      </c>
      <c r="U191" s="33">
        <v>0</v>
      </c>
      <c r="V191" s="127">
        <v>0</v>
      </c>
      <c r="W191" s="34"/>
      <c r="X191" s="35"/>
      <c r="Y191" s="35"/>
      <c r="Z191" s="34"/>
      <c r="AA191" s="35"/>
      <c r="AB191" s="36"/>
      <c r="AC191" s="34"/>
      <c r="AD191" s="35"/>
      <c r="AE191" s="36"/>
      <c r="AF191" s="34"/>
      <c r="AG191" s="35"/>
      <c r="AH191" s="36"/>
      <c r="AI191" s="37"/>
      <c r="AJ191" s="38"/>
      <c r="AK191" s="39"/>
      <c r="AL191" s="39"/>
      <c r="AM191" s="39"/>
      <c r="AN191" s="49"/>
      <c r="AO191" s="40"/>
      <c r="AP191" s="41"/>
      <c r="AQ191" s="42"/>
      <c r="AR191" s="43"/>
      <c r="AS191" s="40" t="s">
        <v>40</v>
      </c>
      <c r="AT191" s="42">
        <v>1</v>
      </c>
      <c r="AU191" s="162">
        <f t="shared" si="10"/>
        <v>1</v>
      </c>
      <c r="AV191" s="162">
        <f t="shared" si="11"/>
        <v>0</v>
      </c>
      <c r="AW191" s="162">
        <f t="shared" si="12"/>
        <v>0</v>
      </c>
      <c r="AX191" s="162">
        <f t="shared" si="13"/>
        <v>0</v>
      </c>
      <c r="AY191" s="162">
        <f t="shared" si="14"/>
        <v>0</v>
      </c>
    </row>
    <row r="192" spans="1:51">
      <c r="A192" s="44" t="s">
        <v>543</v>
      </c>
      <c r="B192" s="45" t="s">
        <v>3972</v>
      </c>
      <c r="C192" s="23" t="s">
        <v>544</v>
      </c>
      <c r="D192" s="120" t="s">
        <v>4162</v>
      </c>
      <c r="E192" s="24">
        <v>1</v>
      </c>
      <c r="F192" s="25" t="s">
        <v>39</v>
      </c>
      <c r="G192" s="26"/>
      <c r="H192" s="27"/>
      <c r="I192" s="27"/>
      <c r="J192" s="29">
        <v>1</v>
      </c>
      <c r="K192" s="30">
        <v>1560</v>
      </c>
      <c r="L192" s="30">
        <v>1566</v>
      </c>
      <c r="M192" s="27">
        <v>0</v>
      </c>
      <c r="N192" s="27">
        <v>0</v>
      </c>
      <c r="O192" s="28"/>
      <c r="P192" s="31"/>
      <c r="Q192" s="35" t="s">
        <v>103</v>
      </c>
      <c r="R192" s="104">
        <v>51.0167</v>
      </c>
      <c r="S192" s="124">
        <v>4.4667000000000003</v>
      </c>
      <c r="T192" s="32">
        <v>0</v>
      </c>
      <c r="U192" s="33">
        <v>0</v>
      </c>
      <c r="V192" s="127">
        <v>0</v>
      </c>
      <c r="W192" s="34"/>
      <c r="X192" s="35"/>
      <c r="Y192" s="35"/>
      <c r="Z192" s="34"/>
      <c r="AA192" s="35"/>
      <c r="AB192" s="36"/>
      <c r="AC192" s="34"/>
      <c r="AD192" s="35"/>
      <c r="AE192" s="36"/>
      <c r="AF192" s="34"/>
      <c r="AG192" s="35"/>
      <c r="AH192" s="36"/>
      <c r="AI192" s="37"/>
      <c r="AJ192" s="38"/>
      <c r="AK192" s="39"/>
      <c r="AL192" s="39"/>
      <c r="AM192" s="39"/>
      <c r="AN192" s="49"/>
      <c r="AO192" s="40"/>
      <c r="AP192" s="41"/>
      <c r="AQ192" s="42"/>
      <c r="AR192" s="43"/>
      <c r="AS192" s="40" t="s">
        <v>40</v>
      </c>
      <c r="AT192" s="42">
        <v>1</v>
      </c>
      <c r="AU192" s="162">
        <f t="shared" si="10"/>
        <v>1</v>
      </c>
      <c r="AV192" s="162">
        <f t="shared" si="11"/>
        <v>0</v>
      </c>
      <c r="AW192" s="162">
        <f t="shared" si="12"/>
        <v>0</v>
      </c>
      <c r="AX192" s="162">
        <f t="shared" si="13"/>
        <v>0</v>
      </c>
      <c r="AY192" s="162">
        <f t="shared" si="14"/>
        <v>0</v>
      </c>
    </row>
    <row r="193" spans="1:51">
      <c r="A193" s="44" t="s">
        <v>545</v>
      </c>
      <c r="B193" s="45" t="s">
        <v>1847</v>
      </c>
      <c r="C193" s="23" t="s">
        <v>546</v>
      </c>
      <c r="D193" s="120" t="s">
        <v>4162</v>
      </c>
      <c r="E193" s="24">
        <v>1</v>
      </c>
      <c r="F193" s="25" t="s">
        <v>43</v>
      </c>
      <c r="G193" s="26"/>
      <c r="H193" s="27"/>
      <c r="I193" s="27"/>
      <c r="J193" s="29">
        <v>1</v>
      </c>
      <c r="K193" s="30">
        <v>1568</v>
      </c>
      <c r="L193" s="30">
        <v>1574</v>
      </c>
      <c r="M193" s="27">
        <v>0</v>
      </c>
      <c r="N193" s="27">
        <v>0</v>
      </c>
      <c r="O193" s="28"/>
      <c r="P193" s="31"/>
      <c r="Q193" s="35" t="s">
        <v>103</v>
      </c>
      <c r="R193" s="104">
        <v>51.0167</v>
      </c>
      <c r="S193" s="124">
        <v>4.4667000000000003</v>
      </c>
      <c r="T193" s="32">
        <v>0</v>
      </c>
      <c r="U193" s="33">
        <v>0</v>
      </c>
      <c r="V193" s="127">
        <v>0</v>
      </c>
      <c r="W193" s="34"/>
      <c r="X193" s="35"/>
      <c r="Y193" s="35"/>
      <c r="Z193" s="34"/>
      <c r="AA193" s="35"/>
      <c r="AB193" s="36"/>
      <c r="AC193" s="34"/>
      <c r="AD193" s="35"/>
      <c r="AE193" s="36"/>
      <c r="AF193" s="34"/>
      <c r="AG193" s="35"/>
      <c r="AH193" s="36"/>
      <c r="AI193" s="37"/>
      <c r="AJ193" s="38"/>
      <c r="AK193" s="39"/>
      <c r="AL193" s="39"/>
      <c r="AM193" s="39"/>
      <c r="AN193" s="49"/>
      <c r="AO193" s="40"/>
      <c r="AP193" s="41"/>
      <c r="AQ193" s="42"/>
      <c r="AR193" s="43"/>
      <c r="AS193" s="40" t="s">
        <v>40</v>
      </c>
      <c r="AT193" s="42">
        <v>1</v>
      </c>
      <c r="AU193" s="162">
        <f t="shared" si="10"/>
        <v>1</v>
      </c>
      <c r="AV193" s="162">
        <f t="shared" si="11"/>
        <v>1</v>
      </c>
      <c r="AW193" s="162">
        <f t="shared" si="12"/>
        <v>0</v>
      </c>
      <c r="AX193" s="162">
        <f t="shared" si="13"/>
        <v>0</v>
      </c>
      <c r="AY193" s="162">
        <f t="shared" si="14"/>
        <v>0</v>
      </c>
    </row>
    <row r="194" spans="1:51">
      <c r="A194" s="44" t="s">
        <v>547</v>
      </c>
      <c r="B194" s="45" t="s">
        <v>2296</v>
      </c>
      <c r="C194" s="23" t="s">
        <v>548</v>
      </c>
      <c r="D194" s="120" t="s">
        <v>4162</v>
      </c>
      <c r="E194" s="24">
        <v>14</v>
      </c>
      <c r="F194" s="25" t="s">
        <v>74</v>
      </c>
      <c r="G194" s="26"/>
      <c r="H194" s="27"/>
      <c r="I194" s="27"/>
      <c r="J194" s="29">
        <v>1</v>
      </c>
      <c r="K194" s="30">
        <v>1604</v>
      </c>
      <c r="L194" s="30">
        <v>1655</v>
      </c>
      <c r="M194" s="27">
        <v>1</v>
      </c>
      <c r="N194" s="27">
        <v>1</v>
      </c>
      <c r="O194" s="28"/>
      <c r="P194" s="31"/>
      <c r="Q194" s="35" t="s">
        <v>103</v>
      </c>
      <c r="R194" s="104">
        <v>51.0167</v>
      </c>
      <c r="S194" s="124">
        <v>4.4667000000000003</v>
      </c>
      <c r="T194" s="32">
        <v>0</v>
      </c>
      <c r="U194" s="33">
        <v>0</v>
      </c>
      <c r="V194" s="127">
        <v>0</v>
      </c>
      <c r="W194" s="34"/>
      <c r="X194" s="35"/>
      <c r="Y194" s="35"/>
      <c r="Z194" s="34"/>
      <c r="AA194" s="35"/>
      <c r="AB194" s="36"/>
      <c r="AC194" s="34"/>
      <c r="AD194" s="35"/>
      <c r="AE194" s="36"/>
      <c r="AF194" s="34"/>
      <c r="AG194" s="35"/>
      <c r="AH194" s="36"/>
      <c r="AI194" s="37"/>
      <c r="AJ194" s="38"/>
      <c r="AK194" s="39"/>
      <c r="AL194" s="39"/>
      <c r="AM194" s="39"/>
      <c r="AN194" s="49"/>
      <c r="AO194" s="40"/>
      <c r="AP194" s="41"/>
      <c r="AQ194" s="42"/>
      <c r="AR194" s="43"/>
      <c r="AS194" s="40" t="s">
        <v>40</v>
      </c>
      <c r="AT194" s="42">
        <v>1</v>
      </c>
      <c r="AU194" s="162">
        <f t="shared" si="10"/>
        <v>0</v>
      </c>
      <c r="AV194" s="162">
        <f t="shared" si="11"/>
        <v>1</v>
      </c>
      <c r="AW194" s="162">
        <f t="shared" si="12"/>
        <v>1</v>
      </c>
      <c r="AX194" s="162">
        <f t="shared" si="13"/>
        <v>1</v>
      </c>
      <c r="AY194" s="162">
        <f t="shared" si="14"/>
        <v>1</v>
      </c>
    </row>
    <row r="195" spans="1:51">
      <c r="A195" s="44" t="s">
        <v>549</v>
      </c>
      <c r="B195" s="45" t="s">
        <v>2296</v>
      </c>
      <c r="C195" s="23" t="s">
        <v>550</v>
      </c>
      <c r="D195" s="120" t="s">
        <v>4162</v>
      </c>
      <c r="E195" s="24">
        <v>4</v>
      </c>
      <c r="F195" s="25" t="s">
        <v>156</v>
      </c>
      <c r="G195" s="26"/>
      <c r="H195" s="27"/>
      <c r="I195" s="27"/>
      <c r="J195" s="29">
        <v>1</v>
      </c>
      <c r="K195" s="30">
        <v>1597</v>
      </c>
      <c r="L195" s="28">
        <v>1608</v>
      </c>
      <c r="M195" s="27">
        <v>0</v>
      </c>
      <c r="N195" s="67">
        <v>1</v>
      </c>
      <c r="O195" s="28">
        <v>1574</v>
      </c>
      <c r="P195" s="31">
        <v>1629</v>
      </c>
      <c r="Q195" s="35" t="s">
        <v>103</v>
      </c>
      <c r="R195" s="104">
        <v>51.0167</v>
      </c>
      <c r="S195" s="124">
        <v>4.4667000000000003</v>
      </c>
      <c r="T195" s="32">
        <v>1</v>
      </c>
      <c r="U195" s="33">
        <v>1</v>
      </c>
      <c r="V195" s="127">
        <v>0</v>
      </c>
      <c r="W195" s="34">
        <v>1608</v>
      </c>
      <c r="X195" s="35">
        <v>1629</v>
      </c>
      <c r="Y195" s="35" t="s">
        <v>63</v>
      </c>
      <c r="Z195" s="34"/>
      <c r="AA195" s="35"/>
      <c r="AB195" s="36"/>
      <c r="AC195" s="34"/>
      <c r="AD195" s="35"/>
      <c r="AE195" s="36"/>
      <c r="AF195" s="34"/>
      <c r="AG195" s="35"/>
      <c r="AH195" s="36"/>
      <c r="AI195" s="37"/>
      <c r="AJ195" s="38"/>
      <c r="AK195" s="39"/>
      <c r="AL195" s="39"/>
      <c r="AM195" s="39"/>
      <c r="AN195" s="49"/>
      <c r="AO195" s="42" t="s">
        <v>104</v>
      </c>
      <c r="AP195" s="43" t="s">
        <v>551</v>
      </c>
      <c r="AQ195" s="42"/>
      <c r="AR195" s="43"/>
      <c r="AS195" s="40" t="s">
        <v>40</v>
      </c>
      <c r="AT195" s="42">
        <v>1</v>
      </c>
      <c r="AU195" s="162">
        <f t="shared" ref="AU195:AU258" si="15">IF(AND(K195&lt;=1570,L195&gt;=1540),1,0)</f>
        <v>0</v>
      </c>
      <c r="AV195" s="162">
        <f t="shared" ref="AV195:AV258" si="16">IF(AND(K195&lt;=1608,L195&gt;=1571),1,0)</f>
        <v>1</v>
      </c>
      <c r="AW195" s="162">
        <f t="shared" ref="AW195:AW258" si="17">IF(AND(K195&lt;=1621,L195&gt;=1609),1,0)</f>
        <v>0</v>
      </c>
      <c r="AX195" s="162">
        <f t="shared" ref="AX195:AX258" si="18">IF(AND(K195&lt;=1648,L195&gt;=1622),1,0)</f>
        <v>0</v>
      </c>
      <c r="AY195" s="162">
        <f t="shared" ref="AY195:AY258" si="19">IF(AND(K195&lt;=1680,L195&gt;=1649),1,0)</f>
        <v>0</v>
      </c>
    </row>
    <row r="196" spans="1:51">
      <c r="A196" s="44" t="s">
        <v>551</v>
      </c>
      <c r="B196" s="45" t="s">
        <v>2296</v>
      </c>
      <c r="C196" s="23" t="s">
        <v>552</v>
      </c>
      <c r="D196" s="120" t="s">
        <v>4162</v>
      </c>
      <c r="E196" s="24">
        <v>3</v>
      </c>
      <c r="F196" s="25" t="s">
        <v>74</v>
      </c>
      <c r="G196" s="26" t="s">
        <v>48</v>
      </c>
      <c r="H196" s="27"/>
      <c r="I196" s="27"/>
      <c r="J196" s="29">
        <v>1</v>
      </c>
      <c r="K196" s="30">
        <v>1642</v>
      </c>
      <c r="L196" s="27">
        <v>1697</v>
      </c>
      <c r="M196" s="27">
        <v>0</v>
      </c>
      <c r="N196" s="27">
        <v>0</v>
      </c>
      <c r="O196" s="28">
        <v>1617</v>
      </c>
      <c r="P196" s="31">
        <v>1697</v>
      </c>
      <c r="Q196" s="35" t="s">
        <v>103</v>
      </c>
      <c r="R196" s="104">
        <v>51.0167</v>
      </c>
      <c r="S196" s="124">
        <v>4.4667000000000003</v>
      </c>
      <c r="T196" s="32">
        <v>0</v>
      </c>
      <c r="U196" s="33">
        <v>0</v>
      </c>
      <c r="V196" s="127">
        <v>0</v>
      </c>
      <c r="W196" s="34"/>
      <c r="X196" s="35"/>
      <c r="Y196" s="35"/>
      <c r="Z196" s="34"/>
      <c r="AA196" s="35"/>
      <c r="AB196" s="36"/>
      <c r="AC196" s="34"/>
      <c r="AD196" s="35"/>
      <c r="AE196" s="36"/>
      <c r="AF196" s="34"/>
      <c r="AG196" s="35"/>
      <c r="AH196" s="36"/>
      <c r="AI196" s="37"/>
      <c r="AJ196" s="38"/>
      <c r="AK196" s="39"/>
      <c r="AL196" s="39"/>
      <c r="AM196" s="39"/>
      <c r="AN196" s="49"/>
      <c r="AO196" s="42" t="s">
        <v>88</v>
      </c>
      <c r="AP196" s="43" t="s">
        <v>549</v>
      </c>
      <c r="AQ196" s="42"/>
      <c r="AR196" s="43"/>
      <c r="AS196" s="40" t="s">
        <v>40</v>
      </c>
      <c r="AT196" s="42">
        <v>1</v>
      </c>
      <c r="AU196" s="162">
        <f t="shared" si="15"/>
        <v>0</v>
      </c>
      <c r="AV196" s="162">
        <f t="shared" si="16"/>
        <v>0</v>
      </c>
      <c r="AW196" s="162">
        <f t="shared" si="17"/>
        <v>0</v>
      </c>
      <c r="AX196" s="162">
        <f t="shared" si="18"/>
        <v>1</v>
      </c>
      <c r="AY196" s="162">
        <f t="shared" si="19"/>
        <v>1</v>
      </c>
    </row>
    <row r="197" spans="1:51">
      <c r="A197" s="44" t="s">
        <v>553</v>
      </c>
      <c r="B197" s="45" t="s">
        <v>2296</v>
      </c>
      <c r="C197" s="23" t="s">
        <v>554</v>
      </c>
      <c r="D197" s="120" t="s">
        <v>4162</v>
      </c>
      <c r="E197" s="24"/>
      <c r="F197" s="25" t="s">
        <v>43</v>
      </c>
      <c r="G197" s="26"/>
      <c r="H197" s="27"/>
      <c r="I197" s="27"/>
      <c r="J197" s="29">
        <v>0</v>
      </c>
      <c r="K197" s="28"/>
      <c r="L197" s="28"/>
      <c r="M197" s="27">
        <v>0</v>
      </c>
      <c r="N197" s="27">
        <v>0</v>
      </c>
      <c r="O197" s="28">
        <v>1649</v>
      </c>
      <c r="P197" s="31">
        <v>1673</v>
      </c>
      <c r="Q197" s="35" t="s">
        <v>103</v>
      </c>
      <c r="R197" s="104">
        <v>51.0167</v>
      </c>
      <c r="S197" s="124">
        <v>4.4667000000000003</v>
      </c>
      <c r="T197" s="32">
        <v>0</v>
      </c>
      <c r="U197" s="33">
        <v>1</v>
      </c>
      <c r="V197" s="127">
        <v>0</v>
      </c>
      <c r="W197" s="34">
        <v>1673</v>
      </c>
      <c r="X197" s="35">
        <v>1673</v>
      </c>
      <c r="Y197" s="35" t="s">
        <v>555</v>
      </c>
      <c r="Z197" s="34"/>
      <c r="AA197" s="35"/>
      <c r="AB197" s="36"/>
      <c r="AC197" s="34"/>
      <c r="AD197" s="35"/>
      <c r="AE197" s="36"/>
      <c r="AF197" s="34"/>
      <c r="AG197" s="35"/>
      <c r="AH197" s="36"/>
      <c r="AI197" s="37"/>
      <c r="AJ197" s="38">
        <v>1</v>
      </c>
      <c r="AK197" s="39" t="s">
        <v>110</v>
      </c>
      <c r="AL197" s="39"/>
      <c r="AM197" s="39"/>
      <c r="AN197" s="49"/>
      <c r="AO197" s="42" t="s">
        <v>88</v>
      </c>
      <c r="AP197" s="43" t="s">
        <v>551</v>
      </c>
      <c r="AQ197" s="42"/>
      <c r="AR197" s="43"/>
      <c r="AS197" s="40" t="s">
        <v>55</v>
      </c>
      <c r="AT197" s="42">
        <v>1</v>
      </c>
      <c r="AU197" s="162">
        <f t="shared" si="15"/>
        <v>0</v>
      </c>
      <c r="AV197" s="162">
        <f t="shared" si="16"/>
        <v>0</v>
      </c>
      <c r="AW197" s="162">
        <f t="shared" si="17"/>
        <v>0</v>
      </c>
      <c r="AX197" s="162">
        <f t="shared" si="18"/>
        <v>0</v>
      </c>
      <c r="AY197" s="162">
        <f t="shared" si="19"/>
        <v>0</v>
      </c>
    </row>
    <row r="198" spans="1:51">
      <c r="A198" s="44" t="s">
        <v>556</v>
      </c>
      <c r="B198" s="45" t="s">
        <v>2077</v>
      </c>
      <c r="C198" s="23" t="s">
        <v>557</v>
      </c>
      <c r="D198" s="120" t="s">
        <v>4162</v>
      </c>
      <c r="E198" s="24">
        <v>9</v>
      </c>
      <c r="F198" s="50" t="s">
        <v>156</v>
      </c>
      <c r="G198" s="51"/>
      <c r="H198" s="52"/>
      <c r="I198" s="52"/>
      <c r="J198" s="29">
        <v>1</v>
      </c>
      <c r="K198" s="30">
        <v>1581</v>
      </c>
      <c r="L198" s="30">
        <v>1617</v>
      </c>
      <c r="M198" s="27">
        <v>0</v>
      </c>
      <c r="N198" s="27">
        <v>1</v>
      </c>
      <c r="O198" s="28"/>
      <c r="P198" s="31"/>
      <c r="Q198" s="35" t="s">
        <v>103</v>
      </c>
      <c r="R198" s="104">
        <v>51.0167</v>
      </c>
      <c r="S198" s="124">
        <v>4.4667000000000003</v>
      </c>
      <c r="T198" s="32">
        <v>0</v>
      </c>
      <c r="U198" s="33">
        <v>0</v>
      </c>
      <c r="V198" s="127">
        <v>0</v>
      </c>
      <c r="W198" s="34"/>
      <c r="X198" s="35"/>
      <c r="Y198" s="35"/>
      <c r="Z198" s="34"/>
      <c r="AA198" s="35"/>
      <c r="AB198" s="36"/>
      <c r="AC198" s="34"/>
      <c r="AD198" s="35"/>
      <c r="AE198" s="36"/>
      <c r="AF198" s="34"/>
      <c r="AG198" s="35"/>
      <c r="AH198" s="36"/>
      <c r="AI198" s="37"/>
      <c r="AJ198" s="38"/>
      <c r="AK198" s="39"/>
      <c r="AL198" s="39"/>
      <c r="AM198" s="39"/>
      <c r="AN198" s="49"/>
      <c r="AO198" s="40"/>
      <c r="AP198" s="41"/>
      <c r="AQ198" s="42"/>
      <c r="AR198" s="43"/>
      <c r="AS198" s="40" t="s">
        <v>40</v>
      </c>
      <c r="AT198" s="42">
        <v>1</v>
      </c>
      <c r="AU198" s="162">
        <f t="shared" si="15"/>
        <v>0</v>
      </c>
      <c r="AV198" s="162">
        <f t="shared" si="16"/>
        <v>1</v>
      </c>
      <c r="AW198" s="162">
        <f t="shared" si="17"/>
        <v>1</v>
      </c>
      <c r="AX198" s="162">
        <f t="shared" si="18"/>
        <v>0</v>
      </c>
      <c r="AY198" s="162">
        <f t="shared" si="19"/>
        <v>0</v>
      </c>
    </row>
    <row r="199" spans="1:51">
      <c r="A199" s="44" t="s">
        <v>558</v>
      </c>
      <c r="B199" s="45" t="s">
        <v>2077</v>
      </c>
      <c r="C199" s="23" t="s">
        <v>559</v>
      </c>
      <c r="D199" s="120" t="s">
        <v>4162</v>
      </c>
      <c r="E199" s="24">
        <v>3</v>
      </c>
      <c r="F199" s="25" t="s">
        <v>43</v>
      </c>
      <c r="G199" s="26"/>
      <c r="H199" s="27"/>
      <c r="I199" s="27"/>
      <c r="J199" s="29">
        <v>1</v>
      </c>
      <c r="K199" s="27">
        <v>1556</v>
      </c>
      <c r="L199" s="30">
        <v>1575</v>
      </c>
      <c r="M199" s="27">
        <v>0</v>
      </c>
      <c r="N199" s="27">
        <v>0</v>
      </c>
      <c r="O199" s="28"/>
      <c r="P199" s="31"/>
      <c r="Q199" s="35" t="s">
        <v>103</v>
      </c>
      <c r="R199" s="104">
        <v>51.0167</v>
      </c>
      <c r="S199" s="124">
        <v>4.4667000000000003</v>
      </c>
      <c r="T199" s="32">
        <v>0</v>
      </c>
      <c r="U199" s="33">
        <v>0</v>
      </c>
      <c r="V199" s="127">
        <v>0</v>
      </c>
      <c r="W199" s="34"/>
      <c r="X199" s="35"/>
      <c r="Y199" s="35"/>
      <c r="Z199" s="34"/>
      <c r="AA199" s="35"/>
      <c r="AB199" s="36"/>
      <c r="AC199" s="34"/>
      <c r="AD199" s="35"/>
      <c r="AE199" s="36"/>
      <c r="AF199" s="34"/>
      <c r="AG199" s="35"/>
      <c r="AH199" s="36"/>
      <c r="AI199" s="37"/>
      <c r="AJ199" s="38"/>
      <c r="AK199" s="39"/>
      <c r="AL199" s="39"/>
      <c r="AM199" s="39"/>
      <c r="AN199" s="49"/>
      <c r="AO199" s="40"/>
      <c r="AP199" s="41"/>
      <c r="AQ199" s="42"/>
      <c r="AR199" s="43"/>
      <c r="AS199" s="40" t="s">
        <v>40</v>
      </c>
      <c r="AT199" s="42">
        <v>1</v>
      </c>
      <c r="AU199" s="162">
        <f t="shared" si="15"/>
        <v>1</v>
      </c>
      <c r="AV199" s="162">
        <f t="shared" si="16"/>
        <v>1</v>
      </c>
      <c r="AW199" s="162">
        <f t="shared" si="17"/>
        <v>0</v>
      </c>
      <c r="AX199" s="162">
        <f t="shared" si="18"/>
        <v>0</v>
      </c>
      <c r="AY199" s="162">
        <f t="shared" si="19"/>
        <v>0</v>
      </c>
    </row>
    <row r="200" spans="1:51">
      <c r="A200" s="44" t="s">
        <v>560</v>
      </c>
      <c r="B200" s="45" t="s">
        <v>3973</v>
      </c>
      <c r="C200" s="23" t="s">
        <v>561</v>
      </c>
      <c r="D200" s="120" t="s">
        <v>4162</v>
      </c>
      <c r="E200" s="24">
        <v>1</v>
      </c>
      <c r="F200" s="25" t="s">
        <v>39</v>
      </c>
      <c r="G200" s="26"/>
      <c r="H200" s="27"/>
      <c r="I200" s="27"/>
      <c r="J200" s="29">
        <v>1</v>
      </c>
      <c r="K200" s="30">
        <v>1566</v>
      </c>
      <c r="L200" s="30">
        <v>1572</v>
      </c>
      <c r="M200" s="27">
        <v>0</v>
      </c>
      <c r="N200" s="27">
        <v>0</v>
      </c>
      <c r="O200" s="28"/>
      <c r="P200" s="31"/>
      <c r="Q200" s="35" t="s">
        <v>103</v>
      </c>
      <c r="R200" s="104">
        <v>51.0167</v>
      </c>
      <c r="S200" s="124">
        <v>4.4667000000000003</v>
      </c>
      <c r="T200" s="32">
        <v>0</v>
      </c>
      <c r="U200" s="33">
        <v>0</v>
      </c>
      <c r="V200" s="127">
        <v>0</v>
      </c>
      <c r="W200" s="34"/>
      <c r="X200" s="35"/>
      <c r="Y200" s="35"/>
      <c r="Z200" s="34"/>
      <c r="AA200" s="35"/>
      <c r="AB200" s="36"/>
      <c r="AC200" s="34"/>
      <c r="AD200" s="35"/>
      <c r="AE200" s="36"/>
      <c r="AF200" s="34"/>
      <c r="AG200" s="35"/>
      <c r="AH200" s="36"/>
      <c r="AI200" s="37"/>
      <c r="AJ200" s="38"/>
      <c r="AK200" s="39"/>
      <c r="AL200" s="39"/>
      <c r="AM200" s="39"/>
      <c r="AN200" s="49"/>
      <c r="AO200" s="40"/>
      <c r="AP200" s="41"/>
      <c r="AQ200" s="42"/>
      <c r="AR200" s="43"/>
      <c r="AS200" s="40" t="s">
        <v>40</v>
      </c>
      <c r="AT200" s="42">
        <v>1</v>
      </c>
      <c r="AU200" s="162">
        <f t="shared" si="15"/>
        <v>1</v>
      </c>
      <c r="AV200" s="162">
        <f t="shared" si="16"/>
        <v>1</v>
      </c>
      <c r="AW200" s="162">
        <f t="shared" si="17"/>
        <v>0</v>
      </c>
      <c r="AX200" s="162">
        <f t="shared" si="18"/>
        <v>0</v>
      </c>
      <c r="AY200" s="162">
        <f t="shared" si="19"/>
        <v>0</v>
      </c>
    </row>
    <row r="201" spans="1:51">
      <c r="A201" s="44" t="s">
        <v>562</v>
      </c>
      <c r="B201" s="45" t="s">
        <v>3974</v>
      </c>
      <c r="C201" s="23" t="s">
        <v>563</v>
      </c>
      <c r="D201" s="120" t="s">
        <v>4162</v>
      </c>
      <c r="E201" s="24">
        <v>1</v>
      </c>
      <c r="F201" s="25" t="s">
        <v>39</v>
      </c>
      <c r="G201" s="26"/>
      <c r="H201" s="27"/>
      <c r="I201" s="27"/>
      <c r="J201" s="29">
        <v>1</v>
      </c>
      <c r="K201" s="30">
        <v>1571</v>
      </c>
      <c r="L201" s="84">
        <v>1619</v>
      </c>
      <c r="M201" s="27">
        <v>1</v>
      </c>
      <c r="N201" s="27">
        <v>1</v>
      </c>
      <c r="O201" s="28"/>
      <c r="P201" s="31"/>
      <c r="Q201" s="35" t="s">
        <v>103</v>
      </c>
      <c r="R201" s="104">
        <v>51.0167</v>
      </c>
      <c r="S201" s="124">
        <v>4.4667000000000003</v>
      </c>
      <c r="T201" s="32">
        <v>0</v>
      </c>
      <c r="U201" s="33">
        <v>0</v>
      </c>
      <c r="V201" s="127">
        <v>0</v>
      </c>
      <c r="W201" s="34"/>
      <c r="X201" s="35"/>
      <c r="Y201" s="35"/>
      <c r="Z201" s="34"/>
      <c r="AA201" s="35"/>
      <c r="AB201" s="36"/>
      <c r="AC201" s="34"/>
      <c r="AD201" s="35"/>
      <c r="AE201" s="36"/>
      <c r="AF201" s="34"/>
      <c r="AG201" s="35"/>
      <c r="AH201" s="36"/>
      <c r="AI201" s="37"/>
      <c r="AJ201" s="38"/>
      <c r="AK201" s="39"/>
      <c r="AL201" s="39"/>
      <c r="AM201" s="39"/>
      <c r="AN201" s="49"/>
      <c r="AO201" s="40"/>
      <c r="AP201" s="41"/>
      <c r="AQ201" s="42"/>
      <c r="AR201" s="43"/>
      <c r="AS201" s="40" t="s">
        <v>40</v>
      </c>
      <c r="AT201" s="42">
        <v>1</v>
      </c>
      <c r="AU201" s="162">
        <f t="shared" si="15"/>
        <v>0</v>
      </c>
      <c r="AV201" s="162">
        <f t="shared" si="16"/>
        <v>1</v>
      </c>
      <c r="AW201" s="162">
        <f t="shared" si="17"/>
        <v>1</v>
      </c>
      <c r="AX201" s="162">
        <f t="shared" si="18"/>
        <v>0</v>
      </c>
      <c r="AY201" s="162">
        <f t="shared" si="19"/>
        <v>0</v>
      </c>
    </row>
    <row r="202" spans="1:51">
      <c r="A202" s="44" t="s">
        <v>564</v>
      </c>
      <c r="B202" s="45" t="s">
        <v>3975</v>
      </c>
      <c r="C202" s="23" t="s">
        <v>565</v>
      </c>
      <c r="D202" s="120" t="s">
        <v>4162</v>
      </c>
      <c r="E202" s="24">
        <v>1</v>
      </c>
      <c r="F202" s="25" t="s">
        <v>39</v>
      </c>
      <c r="G202" s="26"/>
      <c r="H202" s="27"/>
      <c r="I202" s="27"/>
      <c r="J202" s="29">
        <v>1</v>
      </c>
      <c r="K202" s="30">
        <v>1562</v>
      </c>
      <c r="L202" s="30">
        <v>1568</v>
      </c>
      <c r="M202" s="27">
        <v>0</v>
      </c>
      <c r="N202" s="27">
        <v>0</v>
      </c>
      <c r="O202" s="28"/>
      <c r="P202" s="31"/>
      <c r="Q202" s="35" t="s">
        <v>103</v>
      </c>
      <c r="R202" s="104">
        <v>51.0167</v>
      </c>
      <c r="S202" s="124">
        <v>4.4667000000000003</v>
      </c>
      <c r="T202" s="32">
        <v>0</v>
      </c>
      <c r="U202" s="33">
        <v>0</v>
      </c>
      <c r="V202" s="127">
        <v>0</v>
      </c>
      <c r="W202" s="34"/>
      <c r="X202" s="35"/>
      <c r="Y202" s="35"/>
      <c r="Z202" s="34"/>
      <c r="AA202" s="35"/>
      <c r="AB202" s="36"/>
      <c r="AC202" s="34"/>
      <c r="AD202" s="35"/>
      <c r="AE202" s="36"/>
      <c r="AF202" s="34"/>
      <c r="AG202" s="35"/>
      <c r="AH202" s="36"/>
      <c r="AI202" s="37"/>
      <c r="AJ202" s="38"/>
      <c r="AK202" s="39"/>
      <c r="AL202" s="39"/>
      <c r="AM202" s="39"/>
      <c r="AN202" s="49"/>
      <c r="AO202" s="40"/>
      <c r="AP202" s="41"/>
      <c r="AQ202" s="42"/>
      <c r="AR202" s="43"/>
      <c r="AS202" s="40" t="s">
        <v>40</v>
      </c>
      <c r="AT202" s="42">
        <v>1</v>
      </c>
      <c r="AU202" s="162">
        <f t="shared" si="15"/>
        <v>1</v>
      </c>
      <c r="AV202" s="162">
        <f t="shared" si="16"/>
        <v>0</v>
      </c>
      <c r="AW202" s="162">
        <f t="shared" si="17"/>
        <v>0</v>
      </c>
      <c r="AX202" s="162">
        <f t="shared" si="18"/>
        <v>0</v>
      </c>
      <c r="AY202" s="162">
        <f t="shared" si="19"/>
        <v>0</v>
      </c>
    </row>
    <row r="203" spans="1:51">
      <c r="A203" s="44" t="s">
        <v>566</v>
      </c>
      <c r="B203" s="45" t="s">
        <v>3976</v>
      </c>
      <c r="C203" s="23" t="s">
        <v>567</v>
      </c>
      <c r="D203" s="120" t="s">
        <v>4162</v>
      </c>
      <c r="E203" s="24">
        <v>1</v>
      </c>
      <c r="F203" s="25" t="s">
        <v>223</v>
      </c>
      <c r="G203" s="26"/>
      <c r="H203" s="27"/>
      <c r="I203" s="27"/>
      <c r="J203" s="29">
        <v>1</v>
      </c>
      <c r="K203" s="96">
        <v>1639</v>
      </c>
      <c r="L203" s="30">
        <v>1645</v>
      </c>
      <c r="M203" s="27">
        <v>0</v>
      </c>
      <c r="N203" s="27">
        <v>0</v>
      </c>
      <c r="O203" s="28"/>
      <c r="P203" s="31"/>
      <c r="Q203" s="35" t="s">
        <v>103</v>
      </c>
      <c r="R203" s="104">
        <v>51.0167</v>
      </c>
      <c r="S203" s="124">
        <v>4.4667000000000003</v>
      </c>
      <c r="T203" s="32">
        <v>0</v>
      </c>
      <c r="U203" s="33">
        <v>0</v>
      </c>
      <c r="V203" s="127">
        <v>0</v>
      </c>
      <c r="W203" s="34"/>
      <c r="X203" s="35"/>
      <c r="Y203" s="35"/>
      <c r="Z203" s="34"/>
      <c r="AA203" s="35"/>
      <c r="AB203" s="35"/>
      <c r="AC203" s="34"/>
      <c r="AD203" s="35"/>
      <c r="AE203" s="36"/>
      <c r="AF203" s="34"/>
      <c r="AG203" s="35"/>
      <c r="AH203" s="36"/>
      <c r="AI203" s="37"/>
      <c r="AJ203" s="38"/>
      <c r="AK203" s="39"/>
      <c r="AL203" s="39"/>
      <c r="AM203" s="39"/>
      <c r="AN203" s="49"/>
      <c r="AO203" s="40"/>
      <c r="AP203" s="41"/>
      <c r="AQ203" s="42"/>
      <c r="AR203" s="43"/>
      <c r="AS203" s="40" t="s">
        <v>40</v>
      </c>
      <c r="AT203" s="42">
        <v>1</v>
      </c>
      <c r="AU203" s="162">
        <f t="shared" si="15"/>
        <v>0</v>
      </c>
      <c r="AV203" s="162">
        <f t="shared" si="16"/>
        <v>0</v>
      </c>
      <c r="AW203" s="162">
        <f t="shared" si="17"/>
        <v>0</v>
      </c>
      <c r="AX203" s="162">
        <f t="shared" si="18"/>
        <v>1</v>
      </c>
      <c r="AY203" s="162">
        <f t="shared" si="19"/>
        <v>0</v>
      </c>
    </row>
    <row r="204" spans="1:51">
      <c r="A204" s="44" t="s">
        <v>568</v>
      </c>
      <c r="B204" s="45" t="s">
        <v>2271</v>
      </c>
      <c r="C204" s="23" t="s">
        <v>569</v>
      </c>
      <c r="D204" s="120" t="s">
        <v>4162</v>
      </c>
      <c r="E204" s="24"/>
      <c r="F204" s="25" t="s">
        <v>43</v>
      </c>
      <c r="G204" s="51"/>
      <c r="H204" s="52"/>
      <c r="I204" s="52"/>
      <c r="J204" s="29">
        <v>0</v>
      </c>
      <c r="K204" s="61"/>
      <c r="L204" s="61"/>
      <c r="M204" s="27">
        <v>0</v>
      </c>
      <c r="N204" s="27">
        <v>0</v>
      </c>
      <c r="O204" s="52">
        <v>1670</v>
      </c>
      <c r="P204" s="80"/>
      <c r="Q204" s="35" t="s">
        <v>103</v>
      </c>
      <c r="R204" s="104">
        <v>51.0167</v>
      </c>
      <c r="S204" s="124">
        <v>4.4667000000000003</v>
      </c>
      <c r="T204" s="32">
        <v>0</v>
      </c>
      <c r="U204" s="75">
        <v>1</v>
      </c>
      <c r="V204" s="127">
        <v>0</v>
      </c>
      <c r="W204" s="57"/>
      <c r="X204" s="50"/>
      <c r="Y204" s="50" t="s">
        <v>306</v>
      </c>
      <c r="Z204" s="63"/>
      <c r="AA204" s="62"/>
      <c r="AB204" s="64"/>
      <c r="AC204" s="63"/>
      <c r="AD204" s="62"/>
      <c r="AE204" s="64"/>
      <c r="AF204" s="63"/>
      <c r="AG204" s="62"/>
      <c r="AH204" s="64"/>
      <c r="AI204" s="65"/>
      <c r="AJ204" s="38"/>
      <c r="AK204" s="66"/>
      <c r="AL204" s="66"/>
      <c r="AM204" s="66"/>
      <c r="AN204" s="55"/>
      <c r="AO204" s="59" t="s">
        <v>88</v>
      </c>
      <c r="AP204" s="83" t="s">
        <v>570</v>
      </c>
      <c r="AQ204" s="59"/>
      <c r="AR204" s="83"/>
      <c r="AS204" s="81"/>
      <c r="AT204" s="42">
        <v>1</v>
      </c>
      <c r="AU204" s="162">
        <f t="shared" si="15"/>
        <v>0</v>
      </c>
      <c r="AV204" s="162">
        <f t="shared" si="16"/>
        <v>0</v>
      </c>
      <c r="AW204" s="162">
        <f t="shared" si="17"/>
        <v>0</v>
      </c>
      <c r="AX204" s="162">
        <f t="shared" si="18"/>
        <v>0</v>
      </c>
      <c r="AY204" s="162">
        <f t="shared" si="19"/>
        <v>0</v>
      </c>
    </row>
    <row r="205" spans="1:51">
      <c r="A205" s="44" t="s">
        <v>571</v>
      </c>
      <c r="B205" s="45" t="s">
        <v>2271</v>
      </c>
      <c r="C205" s="23" t="s">
        <v>572</v>
      </c>
      <c r="D205" s="120" t="s">
        <v>4162</v>
      </c>
      <c r="E205" s="24">
        <v>18</v>
      </c>
      <c r="F205" s="25" t="s">
        <v>43</v>
      </c>
      <c r="G205" s="51"/>
      <c r="H205" s="52"/>
      <c r="I205" s="52"/>
      <c r="J205" s="29">
        <v>1</v>
      </c>
      <c r="K205" s="61">
        <v>1599</v>
      </c>
      <c r="L205" s="61">
        <v>1643</v>
      </c>
      <c r="M205" s="27">
        <v>1</v>
      </c>
      <c r="N205" s="27">
        <v>1</v>
      </c>
      <c r="O205" s="61">
        <v>1574</v>
      </c>
      <c r="P205" s="80">
        <v>1643</v>
      </c>
      <c r="Q205" s="35" t="s">
        <v>103</v>
      </c>
      <c r="R205" s="104">
        <v>51.0167</v>
      </c>
      <c r="S205" s="124">
        <v>4.4667000000000003</v>
      </c>
      <c r="T205" s="32">
        <v>1</v>
      </c>
      <c r="U205" s="33">
        <v>1</v>
      </c>
      <c r="V205" s="127">
        <v>0</v>
      </c>
      <c r="W205" s="63">
        <v>1599</v>
      </c>
      <c r="X205" s="62">
        <v>1604</v>
      </c>
      <c r="Y205" s="62" t="s">
        <v>152</v>
      </c>
      <c r="Z205" s="63">
        <v>1604</v>
      </c>
      <c r="AA205" s="62">
        <v>1604</v>
      </c>
      <c r="AB205" s="64" t="s">
        <v>573</v>
      </c>
      <c r="AC205" s="63">
        <v>1605</v>
      </c>
      <c r="AD205" s="62">
        <v>1645</v>
      </c>
      <c r="AE205" s="64" t="s">
        <v>103</v>
      </c>
      <c r="AF205" s="63"/>
      <c r="AG205" s="62"/>
      <c r="AH205" s="64"/>
      <c r="AI205" s="65"/>
      <c r="AJ205" s="38"/>
      <c r="AK205" s="66"/>
      <c r="AL205" s="66"/>
      <c r="AM205" s="66"/>
      <c r="AN205" s="55"/>
      <c r="AO205" s="59" t="s">
        <v>104</v>
      </c>
      <c r="AP205" s="83" t="s">
        <v>570</v>
      </c>
      <c r="AQ205" s="59" t="s">
        <v>104</v>
      </c>
      <c r="AR205" s="83" t="s">
        <v>574</v>
      </c>
      <c r="AS205" s="81" t="s">
        <v>114</v>
      </c>
      <c r="AT205" s="42">
        <v>1</v>
      </c>
      <c r="AU205" s="162">
        <f t="shared" si="15"/>
        <v>0</v>
      </c>
      <c r="AV205" s="162">
        <f t="shared" si="16"/>
        <v>1</v>
      </c>
      <c r="AW205" s="162">
        <f t="shared" si="17"/>
        <v>1</v>
      </c>
      <c r="AX205" s="162">
        <f t="shared" si="18"/>
        <v>1</v>
      </c>
      <c r="AY205" s="162">
        <f t="shared" si="19"/>
        <v>0</v>
      </c>
    </row>
    <row r="206" spans="1:51">
      <c r="A206" s="44" t="s">
        <v>570</v>
      </c>
      <c r="B206" s="45" t="s">
        <v>2271</v>
      </c>
      <c r="C206" s="23" t="s">
        <v>575</v>
      </c>
      <c r="D206" s="120" t="s">
        <v>4162</v>
      </c>
      <c r="E206" s="24">
        <v>5</v>
      </c>
      <c r="F206" s="25" t="s">
        <v>43</v>
      </c>
      <c r="G206" s="51" t="s">
        <v>311</v>
      </c>
      <c r="H206" s="52"/>
      <c r="I206" s="52"/>
      <c r="J206" s="29">
        <v>1</v>
      </c>
      <c r="K206" s="52">
        <v>1654</v>
      </c>
      <c r="L206" s="61">
        <v>1681</v>
      </c>
      <c r="M206" s="27">
        <v>0</v>
      </c>
      <c r="N206" s="27">
        <v>0</v>
      </c>
      <c r="O206" s="61">
        <v>1616</v>
      </c>
      <c r="P206" s="80">
        <v>1681</v>
      </c>
      <c r="Q206" s="35" t="s">
        <v>103</v>
      </c>
      <c r="R206" s="104">
        <v>51.0167</v>
      </c>
      <c r="S206" s="124">
        <v>4.4667000000000003</v>
      </c>
      <c r="T206" s="32">
        <v>0</v>
      </c>
      <c r="U206" s="33">
        <v>1</v>
      </c>
      <c r="V206" s="127">
        <v>0</v>
      </c>
      <c r="W206" s="63">
        <v>1636</v>
      </c>
      <c r="X206" s="62">
        <v>1640</v>
      </c>
      <c r="Y206" s="35" t="s">
        <v>63</v>
      </c>
      <c r="Z206" s="63">
        <v>1640</v>
      </c>
      <c r="AA206" s="62">
        <v>1649</v>
      </c>
      <c r="AB206" s="64" t="s">
        <v>152</v>
      </c>
      <c r="AC206" s="63">
        <v>1649</v>
      </c>
      <c r="AD206" s="62">
        <v>1654</v>
      </c>
      <c r="AE206" s="64" t="s">
        <v>576</v>
      </c>
      <c r="AF206" s="63">
        <v>1654</v>
      </c>
      <c r="AG206" s="62">
        <v>1663</v>
      </c>
      <c r="AH206" s="64" t="s">
        <v>103</v>
      </c>
      <c r="AI206" s="65"/>
      <c r="AJ206" s="38">
        <v>1</v>
      </c>
      <c r="AK206" s="97" t="s">
        <v>577</v>
      </c>
      <c r="AL206" s="66"/>
      <c r="AM206" s="66"/>
      <c r="AN206" s="55"/>
      <c r="AO206" s="42" t="s">
        <v>88</v>
      </c>
      <c r="AP206" s="83" t="s">
        <v>571</v>
      </c>
      <c r="AQ206" s="81" t="s">
        <v>104</v>
      </c>
      <c r="AR206" s="82" t="s">
        <v>568</v>
      </c>
      <c r="AS206" s="81"/>
      <c r="AT206" s="42">
        <v>1</v>
      </c>
      <c r="AU206" s="162">
        <f t="shared" si="15"/>
        <v>0</v>
      </c>
      <c r="AV206" s="162">
        <f t="shared" si="16"/>
        <v>0</v>
      </c>
      <c r="AW206" s="162">
        <f t="shared" si="17"/>
        <v>0</v>
      </c>
      <c r="AX206" s="162">
        <f t="shared" si="18"/>
        <v>0</v>
      </c>
      <c r="AY206" s="162">
        <f t="shared" si="19"/>
        <v>1</v>
      </c>
    </row>
    <row r="207" spans="1:51">
      <c r="A207" s="44" t="s">
        <v>574</v>
      </c>
      <c r="B207" s="45" t="s">
        <v>2271</v>
      </c>
      <c r="C207" s="23" t="s">
        <v>578</v>
      </c>
      <c r="D207" s="120" t="s">
        <v>4162</v>
      </c>
      <c r="E207" s="24">
        <v>2</v>
      </c>
      <c r="F207" s="25" t="s">
        <v>43</v>
      </c>
      <c r="G207" s="51" t="s">
        <v>311</v>
      </c>
      <c r="H207" s="52"/>
      <c r="I207" s="52"/>
      <c r="J207" s="29">
        <v>1</v>
      </c>
      <c r="K207" s="52">
        <v>1649</v>
      </c>
      <c r="L207" s="52">
        <v>1654</v>
      </c>
      <c r="M207" s="27">
        <v>0</v>
      </c>
      <c r="N207" s="27">
        <v>0</v>
      </c>
      <c r="O207" s="61">
        <v>1606</v>
      </c>
      <c r="P207" s="80">
        <v>1654</v>
      </c>
      <c r="Q207" s="35" t="s">
        <v>103</v>
      </c>
      <c r="R207" s="104">
        <v>51.0167</v>
      </c>
      <c r="S207" s="124">
        <v>4.4667000000000003</v>
      </c>
      <c r="T207" s="32">
        <v>0</v>
      </c>
      <c r="U207" s="33">
        <v>1</v>
      </c>
      <c r="V207" s="127">
        <v>0</v>
      </c>
      <c r="W207" s="34"/>
      <c r="X207" s="35"/>
      <c r="Y207" s="35" t="s">
        <v>63</v>
      </c>
      <c r="Z207" s="63">
        <v>1631</v>
      </c>
      <c r="AA207" s="50">
        <v>1635</v>
      </c>
      <c r="AB207" s="64" t="s">
        <v>579</v>
      </c>
      <c r="AC207" s="63">
        <v>1649</v>
      </c>
      <c r="AD207" s="62">
        <v>1654</v>
      </c>
      <c r="AE207" s="64" t="s">
        <v>103</v>
      </c>
      <c r="AF207" s="63"/>
      <c r="AG207" s="62"/>
      <c r="AH207" s="64"/>
      <c r="AI207" s="65"/>
      <c r="AJ207" s="38">
        <v>1</v>
      </c>
      <c r="AK207" s="97" t="s">
        <v>577</v>
      </c>
      <c r="AL207" s="66"/>
      <c r="AM207" s="66"/>
      <c r="AN207" s="55"/>
      <c r="AO207" s="59" t="s">
        <v>88</v>
      </c>
      <c r="AP207" s="83" t="s">
        <v>571</v>
      </c>
      <c r="AQ207" s="59"/>
      <c r="AR207" s="83"/>
      <c r="AS207" s="81" t="s">
        <v>580</v>
      </c>
      <c r="AT207" s="42">
        <v>1</v>
      </c>
      <c r="AU207" s="162">
        <f t="shared" si="15"/>
        <v>0</v>
      </c>
      <c r="AV207" s="162">
        <f t="shared" si="16"/>
        <v>0</v>
      </c>
      <c r="AW207" s="162">
        <f t="shared" si="17"/>
        <v>0</v>
      </c>
      <c r="AX207" s="162">
        <f t="shared" si="18"/>
        <v>0</v>
      </c>
      <c r="AY207" s="162">
        <f t="shared" si="19"/>
        <v>1</v>
      </c>
    </row>
    <row r="208" spans="1:51">
      <c r="A208" s="44" t="s">
        <v>581</v>
      </c>
      <c r="B208" s="45" t="s">
        <v>3977</v>
      </c>
      <c r="C208" s="23" t="s">
        <v>582</v>
      </c>
      <c r="D208" s="120" t="s">
        <v>4162</v>
      </c>
      <c r="E208" s="24"/>
      <c r="F208" s="25" t="s">
        <v>43</v>
      </c>
      <c r="G208" s="26"/>
      <c r="H208" s="27"/>
      <c r="I208" s="27"/>
      <c r="J208" s="29">
        <v>0</v>
      </c>
      <c r="K208" s="61">
        <v>1570</v>
      </c>
      <c r="L208" s="28">
        <v>1571</v>
      </c>
      <c r="M208" s="27">
        <v>0</v>
      </c>
      <c r="N208" s="27">
        <v>0</v>
      </c>
      <c r="O208" s="28">
        <v>1520</v>
      </c>
      <c r="P208" s="31">
        <v>1596</v>
      </c>
      <c r="Q208" s="35" t="s">
        <v>103</v>
      </c>
      <c r="R208" s="104">
        <v>51.0167</v>
      </c>
      <c r="S208" s="124">
        <v>4.4667000000000003</v>
      </c>
      <c r="T208" s="32">
        <v>1</v>
      </c>
      <c r="U208" s="33">
        <v>1</v>
      </c>
      <c r="V208" s="127">
        <v>0</v>
      </c>
      <c r="W208" s="34">
        <v>1571</v>
      </c>
      <c r="X208" s="35">
        <v>1596</v>
      </c>
      <c r="Y208" s="35" t="s">
        <v>63</v>
      </c>
      <c r="Z208" s="34"/>
      <c r="AA208" s="35"/>
      <c r="AB208" s="36"/>
      <c r="AC208" s="34"/>
      <c r="AD208" s="35"/>
      <c r="AE208" s="36"/>
      <c r="AF208" s="34"/>
      <c r="AG208" s="35"/>
      <c r="AH208" s="36"/>
      <c r="AI208" s="37"/>
      <c r="AJ208" s="38"/>
      <c r="AK208" s="39"/>
      <c r="AL208" s="39"/>
      <c r="AM208" s="39"/>
      <c r="AN208" s="49"/>
      <c r="AO208" s="40"/>
      <c r="AP208" s="41"/>
      <c r="AQ208" s="42"/>
      <c r="AR208" s="43"/>
      <c r="AS208" s="40"/>
      <c r="AT208" s="42">
        <v>1</v>
      </c>
      <c r="AU208" s="162">
        <f t="shared" si="15"/>
        <v>1</v>
      </c>
      <c r="AV208" s="162">
        <f t="shared" si="16"/>
        <v>1</v>
      </c>
      <c r="AW208" s="162">
        <f t="shared" si="17"/>
        <v>0</v>
      </c>
      <c r="AX208" s="162">
        <f t="shared" si="18"/>
        <v>0</v>
      </c>
      <c r="AY208" s="162">
        <f t="shared" si="19"/>
        <v>0</v>
      </c>
    </row>
    <row r="209" spans="1:51">
      <c r="A209" s="44" t="s">
        <v>583</v>
      </c>
      <c r="B209" s="45" t="s">
        <v>3978</v>
      </c>
      <c r="C209" s="23" t="s">
        <v>584</v>
      </c>
      <c r="D209" s="120" t="s">
        <v>4162</v>
      </c>
      <c r="E209" s="24"/>
      <c r="F209" s="25" t="s">
        <v>585</v>
      </c>
      <c r="G209" s="26"/>
      <c r="H209" s="27"/>
      <c r="I209" s="27"/>
      <c r="J209" s="29">
        <v>0</v>
      </c>
      <c r="K209" s="61">
        <v>1597</v>
      </c>
      <c r="L209" s="28">
        <v>1609</v>
      </c>
      <c r="M209" s="27">
        <v>0</v>
      </c>
      <c r="N209" s="27">
        <v>0</v>
      </c>
      <c r="O209" s="28">
        <v>1577</v>
      </c>
      <c r="P209" s="31">
        <v>1609</v>
      </c>
      <c r="Q209" s="35" t="s">
        <v>103</v>
      </c>
      <c r="R209" s="104">
        <v>51.0167</v>
      </c>
      <c r="S209" s="124">
        <v>4.4667000000000003</v>
      </c>
      <c r="T209" s="32">
        <v>1</v>
      </c>
      <c r="U209" s="33">
        <v>1</v>
      </c>
      <c r="V209" s="127">
        <v>0</v>
      </c>
      <c r="W209" s="34">
        <v>1602</v>
      </c>
      <c r="X209" s="35">
        <v>1609</v>
      </c>
      <c r="Y209" s="35" t="s">
        <v>51</v>
      </c>
      <c r="Z209" s="34"/>
      <c r="AA209" s="35"/>
      <c r="AB209" s="36"/>
      <c r="AC209" s="34"/>
      <c r="AD209" s="35"/>
      <c r="AE209" s="36"/>
      <c r="AF209" s="34"/>
      <c r="AG209" s="35"/>
      <c r="AH209" s="36"/>
      <c r="AI209" s="37"/>
      <c r="AJ209" s="38"/>
      <c r="AK209" s="39"/>
      <c r="AL209" s="39"/>
      <c r="AM209" s="39"/>
      <c r="AN209" s="49"/>
      <c r="AO209" s="40"/>
      <c r="AP209" s="41"/>
      <c r="AQ209" s="42"/>
      <c r="AR209" s="43"/>
      <c r="AS209" s="40"/>
      <c r="AT209" s="42">
        <v>1</v>
      </c>
      <c r="AU209" s="162">
        <f t="shared" si="15"/>
        <v>0</v>
      </c>
      <c r="AV209" s="162">
        <f t="shared" si="16"/>
        <v>1</v>
      </c>
      <c r="AW209" s="162">
        <f t="shared" si="17"/>
        <v>1</v>
      </c>
      <c r="AX209" s="162">
        <f t="shared" si="18"/>
        <v>0</v>
      </c>
      <c r="AY209" s="162">
        <f t="shared" si="19"/>
        <v>0</v>
      </c>
    </row>
    <row r="210" spans="1:51">
      <c r="A210" s="44" t="s">
        <v>586</v>
      </c>
      <c r="B210" s="45" t="s">
        <v>3979</v>
      </c>
      <c r="C210" s="23" t="s">
        <v>587</v>
      </c>
      <c r="D210" s="120" t="s">
        <v>4162</v>
      </c>
      <c r="E210" s="24"/>
      <c r="F210" s="25" t="s">
        <v>43</v>
      </c>
      <c r="G210" s="51"/>
      <c r="H210" s="52"/>
      <c r="I210" s="52"/>
      <c r="J210" s="29">
        <v>0</v>
      </c>
      <c r="K210" s="28"/>
      <c r="L210" s="28"/>
      <c r="M210" s="27">
        <v>0</v>
      </c>
      <c r="N210" s="27">
        <v>0</v>
      </c>
      <c r="O210" s="28">
        <v>1539</v>
      </c>
      <c r="P210" s="31"/>
      <c r="Q210" s="35" t="s">
        <v>103</v>
      </c>
      <c r="R210" s="104">
        <v>51.0167</v>
      </c>
      <c r="S210" s="124">
        <v>4.4667000000000003</v>
      </c>
      <c r="T210" s="32">
        <v>0</v>
      </c>
      <c r="U210" s="33">
        <v>0</v>
      </c>
      <c r="V210" s="127">
        <v>0</v>
      </c>
      <c r="W210" s="34"/>
      <c r="X210" s="35"/>
      <c r="Y210" s="35"/>
      <c r="Z210" s="34"/>
      <c r="AA210" s="35"/>
      <c r="AB210" s="36"/>
      <c r="AC210" s="34"/>
      <c r="AD210" s="35"/>
      <c r="AE210" s="36"/>
      <c r="AF210" s="34"/>
      <c r="AG210" s="35"/>
      <c r="AH210" s="36"/>
      <c r="AI210" s="37"/>
      <c r="AJ210" s="38"/>
      <c r="AK210" s="39"/>
      <c r="AL210" s="39"/>
      <c r="AM210" s="39"/>
      <c r="AN210" s="49"/>
      <c r="AO210" s="40"/>
      <c r="AP210" s="41"/>
      <c r="AQ210" s="42"/>
      <c r="AR210" s="43"/>
      <c r="AS210" s="40" t="s">
        <v>55</v>
      </c>
      <c r="AT210" s="42">
        <v>1</v>
      </c>
      <c r="AU210" s="162">
        <f t="shared" si="15"/>
        <v>0</v>
      </c>
      <c r="AV210" s="162">
        <f t="shared" si="16"/>
        <v>0</v>
      </c>
      <c r="AW210" s="162">
        <f t="shared" si="17"/>
        <v>0</v>
      </c>
      <c r="AX210" s="162">
        <f t="shared" si="18"/>
        <v>0</v>
      </c>
      <c r="AY210" s="162">
        <f t="shared" si="19"/>
        <v>0</v>
      </c>
    </row>
    <row r="211" spans="1:51">
      <c r="A211" s="44" t="s">
        <v>588</v>
      </c>
      <c r="B211" s="45" t="s">
        <v>1915</v>
      </c>
      <c r="C211" s="23" t="s">
        <v>589</v>
      </c>
      <c r="D211" s="120" t="s">
        <v>4162</v>
      </c>
      <c r="E211" s="24"/>
      <c r="F211" s="25" t="s">
        <v>43</v>
      </c>
      <c r="G211" s="26" t="s">
        <v>156</v>
      </c>
      <c r="H211" s="27"/>
      <c r="I211" s="27"/>
      <c r="J211" s="29">
        <v>0</v>
      </c>
      <c r="K211" s="28">
        <v>1637</v>
      </c>
      <c r="L211" s="28">
        <v>1679</v>
      </c>
      <c r="M211" s="27">
        <v>0</v>
      </c>
      <c r="N211" s="27">
        <v>0</v>
      </c>
      <c r="O211" s="27">
        <v>1599</v>
      </c>
      <c r="P211" s="31"/>
      <c r="Q211" s="35" t="s">
        <v>103</v>
      </c>
      <c r="R211" s="104">
        <v>51.0167</v>
      </c>
      <c r="S211" s="124">
        <v>4.4667000000000003</v>
      </c>
      <c r="T211" s="32">
        <v>0</v>
      </c>
      <c r="U211" s="33">
        <v>0</v>
      </c>
      <c r="V211" s="127">
        <v>0</v>
      </c>
      <c r="W211" s="34"/>
      <c r="X211" s="35"/>
      <c r="Y211" s="35"/>
      <c r="Z211" s="34"/>
      <c r="AA211" s="35"/>
      <c r="AB211" s="36"/>
      <c r="AC211" s="34"/>
      <c r="AD211" s="35"/>
      <c r="AE211" s="36"/>
      <c r="AF211" s="34"/>
      <c r="AG211" s="35"/>
      <c r="AH211" s="36"/>
      <c r="AI211" s="37"/>
      <c r="AJ211" s="38"/>
      <c r="AK211" s="39"/>
      <c r="AL211" s="39"/>
      <c r="AM211" s="39"/>
      <c r="AN211" s="49"/>
      <c r="AO211" s="42" t="s">
        <v>88</v>
      </c>
      <c r="AP211" s="43" t="s">
        <v>590</v>
      </c>
      <c r="AQ211" s="42"/>
      <c r="AR211" s="43"/>
      <c r="AS211" s="40" t="s">
        <v>591</v>
      </c>
      <c r="AT211" s="42">
        <v>1</v>
      </c>
      <c r="AU211" s="162">
        <f t="shared" si="15"/>
        <v>0</v>
      </c>
      <c r="AV211" s="162">
        <f t="shared" si="16"/>
        <v>0</v>
      </c>
      <c r="AW211" s="162">
        <f t="shared" si="17"/>
        <v>0</v>
      </c>
      <c r="AX211" s="162">
        <f t="shared" si="18"/>
        <v>1</v>
      </c>
      <c r="AY211" s="162">
        <f t="shared" si="19"/>
        <v>1</v>
      </c>
    </row>
    <row r="212" spans="1:51">
      <c r="A212" s="44" t="s">
        <v>592</v>
      </c>
      <c r="B212" s="45" t="s">
        <v>1915</v>
      </c>
      <c r="C212" s="23" t="s">
        <v>593</v>
      </c>
      <c r="D212" s="120" t="s">
        <v>4162</v>
      </c>
      <c r="E212" s="24"/>
      <c r="F212" s="25" t="s">
        <v>43</v>
      </c>
      <c r="G212" s="26"/>
      <c r="H212" s="27"/>
      <c r="I212" s="27"/>
      <c r="J212" s="29">
        <v>0</v>
      </c>
      <c r="K212" s="28">
        <v>1561</v>
      </c>
      <c r="L212" s="28"/>
      <c r="M212" s="27">
        <v>0</v>
      </c>
      <c r="N212" s="27">
        <v>0</v>
      </c>
      <c r="O212" s="28"/>
      <c r="P212" s="31"/>
      <c r="Q212" s="35" t="s">
        <v>103</v>
      </c>
      <c r="R212" s="104">
        <v>51.0167</v>
      </c>
      <c r="S212" s="124">
        <v>4.4667000000000003</v>
      </c>
      <c r="T212" s="32">
        <v>0</v>
      </c>
      <c r="U212" s="33">
        <v>0</v>
      </c>
      <c r="V212" s="127">
        <v>0</v>
      </c>
      <c r="W212" s="34"/>
      <c r="X212" s="35"/>
      <c r="Y212" s="35"/>
      <c r="Z212" s="34"/>
      <c r="AA212" s="35"/>
      <c r="AB212" s="36"/>
      <c r="AC212" s="34"/>
      <c r="AD212" s="35"/>
      <c r="AE212" s="36"/>
      <c r="AF212" s="34"/>
      <c r="AG212" s="35"/>
      <c r="AH212" s="36"/>
      <c r="AI212" s="37"/>
      <c r="AJ212" s="38"/>
      <c r="AK212" s="39"/>
      <c r="AL212" s="39"/>
      <c r="AM212" s="39"/>
      <c r="AN212" s="49"/>
      <c r="AO212" s="42" t="s">
        <v>88</v>
      </c>
      <c r="AP212" s="43" t="s">
        <v>594</v>
      </c>
      <c r="AQ212" s="42"/>
      <c r="AR212" s="43"/>
      <c r="AS212" s="42" t="s">
        <v>55</v>
      </c>
      <c r="AT212" s="42">
        <v>1</v>
      </c>
      <c r="AU212" s="162">
        <f t="shared" si="15"/>
        <v>0</v>
      </c>
      <c r="AV212" s="162">
        <f t="shared" si="16"/>
        <v>0</v>
      </c>
      <c r="AW212" s="162">
        <f t="shared" si="17"/>
        <v>0</v>
      </c>
      <c r="AX212" s="162">
        <f t="shared" si="18"/>
        <v>0</v>
      </c>
      <c r="AY212" s="162">
        <f t="shared" si="19"/>
        <v>0</v>
      </c>
    </row>
    <row r="213" spans="1:51">
      <c r="A213" s="44" t="s">
        <v>594</v>
      </c>
      <c r="B213" s="45" t="s">
        <v>1915</v>
      </c>
      <c r="C213" s="23" t="s">
        <v>595</v>
      </c>
      <c r="D213" s="120" t="s">
        <v>4162</v>
      </c>
      <c r="E213" s="24">
        <v>1</v>
      </c>
      <c r="F213" s="25" t="s">
        <v>43</v>
      </c>
      <c r="G213" s="26"/>
      <c r="H213" s="27"/>
      <c r="I213" s="27"/>
      <c r="J213" s="29">
        <v>1</v>
      </c>
      <c r="K213" s="28"/>
      <c r="L213" s="28"/>
      <c r="M213" s="27">
        <v>0</v>
      </c>
      <c r="N213" s="27">
        <v>0</v>
      </c>
      <c r="O213" s="28"/>
      <c r="P213" s="31"/>
      <c r="Q213" s="35" t="s">
        <v>103</v>
      </c>
      <c r="R213" s="104">
        <v>51.0167</v>
      </c>
      <c r="S213" s="124">
        <v>4.4667000000000003</v>
      </c>
      <c r="T213" s="32">
        <v>0</v>
      </c>
      <c r="U213" s="33">
        <v>0</v>
      </c>
      <c r="V213" s="127">
        <v>0</v>
      </c>
      <c r="W213" s="34"/>
      <c r="X213" s="35"/>
      <c r="Y213" s="35"/>
      <c r="Z213" s="34"/>
      <c r="AA213" s="35"/>
      <c r="AB213" s="36"/>
      <c r="AC213" s="34"/>
      <c r="AD213" s="35"/>
      <c r="AE213" s="36"/>
      <c r="AF213" s="34"/>
      <c r="AG213" s="35"/>
      <c r="AH213" s="36"/>
      <c r="AI213" s="37"/>
      <c r="AJ213" s="38"/>
      <c r="AK213" s="39"/>
      <c r="AL213" s="39"/>
      <c r="AM213" s="39"/>
      <c r="AN213" s="49"/>
      <c r="AO213" s="98" t="s">
        <v>104</v>
      </c>
      <c r="AP213" s="43" t="s">
        <v>592</v>
      </c>
      <c r="AQ213" s="42" t="s">
        <v>104</v>
      </c>
      <c r="AR213" s="43" t="s">
        <v>590</v>
      </c>
      <c r="AS213" s="40" t="s">
        <v>596</v>
      </c>
      <c r="AT213" s="42">
        <v>1</v>
      </c>
      <c r="AU213" s="162">
        <f t="shared" si="15"/>
        <v>0</v>
      </c>
      <c r="AV213" s="162">
        <f t="shared" si="16"/>
        <v>0</v>
      </c>
      <c r="AW213" s="162">
        <f t="shared" si="17"/>
        <v>0</v>
      </c>
      <c r="AX213" s="162">
        <f t="shared" si="18"/>
        <v>0</v>
      </c>
      <c r="AY213" s="162">
        <f t="shared" si="19"/>
        <v>0</v>
      </c>
    </row>
    <row r="214" spans="1:51">
      <c r="A214" s="44" t="s">
        <v>590</v>
      </c>
      <c r="B214" s="45" t="s">
        <v>1915</v>
      </c>
      <c r="C214" s="23" t="s">
        <v>597</v>
      </c>
      <c r="D214" s="120" t="s">
        <v>4162</v>
      </c>
      <c r="E214" s="24">
        <v>4</v>
      </c>
      <c r="F214" s="25" t="s">
        <v>43</v>
      </c>
      <c r="G214" s="51"/>
      <c r="H214" s="52"/>
      <c r="I214" s="52"/>
      <c r="J214" s="29">
        <v>1</v>
      </c>
      <c r="K214" s="28">
        <v>1577</v>
      </c>
      <c r="L214" s="28">
        <v>1618</v>
      </c>
      <c r="M214" s="27">
        <v>0</v>
      </c>
      <c r="N214" s="27">
        <v>0</v>
      </c>
      <c r="O214" s="28">
        <v>1557</v>
      </c>
      <c r="P214" s="31">
        <v>1618</v>
      </c>
      <c r="Q214" s="35" t="s">
        <v>103</v>
      </c>
      <c r="R214" s="104">
        <v>51.0167</v>
      </c>
      <c r="S214" s="124">
        <v>4.4667000000000003</v>
      </c>
      <c r="T214" s="32">
        <v>0</v>
      </c>
      <c r="U214" s="33">
        <v>0</v>
      </c>
      <c r="V214" s="127">
        <v>0</v>
      </c>
      <c r="W214" s="34"/>
      <c r="X214" s="35"/>
      <c r="Y214" s="35"/>
      <c r="Z214" s="34"/>
      <c r="AA214" s="35"/>
      <c r="AB214" s="36"/>
      <c r="AC214" s="34"/>
      <c r="AD214" s="35"/>
      <c r="AE214" s="36"/>
      <c r="AF214" s="34"/>
      <c r="AG214" s="35"/>
      <c r="AH214" s="36"/>
      <c r="AI214" s="37"/>
      <c r="AJ214" s="38"/>
      <c r="AK214" s="39"/>
      <c r="AL214" s="39"/>
      <c r="AM214" s="39"/>
      <c r="AN214" s="49"/>
      <c r="AO214" s="42" t="s">
        <v>88</v>
      </c>
      <c r="AP214" s="43" t="s">
        <v>594</v>
      </c>
      <c r="AQ214" s="42"/>
      <c r="AR214" s="43"/>
      <c r="AS214" s="40" t="s">
        <v>598</v>
      </c>
      <c r="AT214" s="42">
        <v>1</v>
      </c>
      <c r="AU214" s="162">
        <f t="shared" si="15"/>
        <v>0</v>
      </c>
      <c r="AV214" s="162">
        <f t="shared" si="16"/>
        <v>1</v>
      </c>
      <c r="AW214" s="162">
        <f t="shared" si="17"/>
        <v>1</v>
      </c>
      <c r="AX214" s="162">
        <f t="shared" si="18"/>
        <v>0</v>
      </c>
      <c r="AY214" s="162">
        <f t="shared" si="19"/>
        <v>0</v>
      </c>
    </row>
    <row r="215" spans="1:51">
      <c r="A215" s="44" t="s">
        <v>599</v>
      </c>
      <c r="B215" s="45" t="s">
        <v>3980</v>
      </c>
      <c r="C215" s="23" t="s">
        <v>600</v>
      </c>
      <c r="D215" s="120" t="s">
        <v>4162</v>
      </c>
      <c r="E215" s="24"/>
      <c r="F215" s="25" t="s">
        <v>43</v>
      </c>
      <c r="G215" s="51"/>
      <c r="H215" s="52"/>
      <c r="I215" s="52"/>
      <c r="J215" s="29">
        <v>0</v>
      </c>
      <c r="K215" s="28"/>
      <c r="L215" s="28"/>
      <c r="M215" s="27">
        <v>0</v>
      </c>
      <c r="N215" s="27">
        <v>0</v>
      </c>
      <c r="O215" s="28">
        <v>1544</v>
      </c>
      <c r="P215" s="31">
        <v>1610</v>
      </c>
      <c r="Q215" s="35" t="s">
        <v>103</v>
      </c>
      <c r="R215" s="104">
        <v>51.0167</v>
      </c>
      <c r="S215" s="124">
        <v>4.4667000000000003</v>
      </c>
      <c r="T215" s="32">
        <v>0</v>
      </c>
      <c r="U215" s="33">
        <v>1</v>
      </c>
      <c r="V215" s="127">
        <v>0</v>
      </c>
      <c r="W215" s="34">
        <v>1565</v>
      </c>
      <c r="X215" s="35">
        <v>1578</v>
      </c>
      <c r="Y215" s="35" t="s">
        <v>63</v>
      </c>
      <c r="Z215" s="34">
        <v>1585</v>
      </c>
      <c r="AA215" s="35">
        <v>1610</v>
      </c>
      <c r="AB215" s="36" t="s">
        <v>601</v>
      </c>
      <c r="AC215" s="34"/>
      <c r="AD215" s="35"/>
      <c r="AE215" s="36"/>
      <c r="AF215" s="34"/>
      <c r="AG215" s="35"/>
      <c r="AH215" s="36"/>
      <c r="AI215" s="37"/>
      <c r="AJ215" s="38"/>
      <c r="AK215" s="39"/>
      <c r="AL215" s="39"/>
      <c r="AM215" s="39"/>
      <c r="AN215" s="49"/>
      <c r="AO215" s="40"/>
      <c r="AP215" s="41"/>
      <c r="AQ215" s="42"/>
      <c r="AR215" s="43"/>
      <c r="AS215" s="40"/>
      <c r="AT215" s="42">
        <v>1</v>
      </c>
      <c r="AU215" s="162">
        <f t="shared" si="15"/>
        <v>0</v>
      </c>
      <c r="AV215" s="162">
        <f t="shared" si="16"/>
        <v>0</v>
      </c>
      <c r="AW215" s="162">
        <f t="shared" si="17"/>
        <v>0</v>
      </c>
      <c r="AX215" s="162">
        <f t="shared" si="18"/>
        <v>0</v>
      </c>
      <c r="AY215" s="162">
        <f t="shared" si="19"/>
        <v>0</v>
      </c>
    </row>
    <row r="216" spans="1:51">
      <c r="A216" s="44" t="s">
        <v>602</v>
      </c>
      <c r="B216" s="45" t="s">
        <v>3981</v>
      </c>
      <c r="C216" s="23" t="s">
        <v>603</v>
      </c>
      <c r="D216" s="120" t="s">
        <v>4162</v>
      </c>
      <c r="E216" s="24">
        <v>3</v>
      </c>
      <c r="F216" s="25" t="s">
        <v>39</v>
      </c>
      <c r="G216" s="26"/>
      <c r="H216" s="27"/>
      <c r="I216" s="27"/>
      <c r="J216" s="29">
        <v>1</v>
      </c>
      <c r="K216" s="30">
        <v>1554</v>
      </c>
      <c r="L216" s="30">
        <v>1565</v>
      </c>
      <c r="M216" s="27">
        <v>0</v>
      </c>
      <c r="N216" s="27">
        <v>0</v>
      </c>
      <c r="O216" s="28"/>
      <c r="P216" s="31"/>
      <c r="Q216" s="35" t="s">
        <v>103</v>
      </c>
      <c r="R216" s="104">
        <v>51.0167</v>
      </c>
      <c r="S216" s="124">
        <v>4.4667000000000003</v>
      </c>
      <c r="T216" s="32">
        <v>0</v>
      </c>
      <c r="U216" s="33">
        <v>0</v>
      </c>
      <c r="V216" s="127">
        <v>0</v>
      </c>
      <c r="W216" s="34"/>
      <c r="X216" s="35"/>
      <c r="Y216" s="35"/>
      <c r="Z216" s="34"/>
      <c r="AA216" s="35"/>
      <c r="AB216" s="36"/>
      <c r="AC216" s="34"/>
      <c r="AD216" s="35"/>
      <c r="AE216" s="36"/>
      <c r="AF216" s="34"/>
      <c r="AG216" s="35"/>
      <c r="AH216" s="36"/>
      <c r="AI216" s="37"/>
      <c r="AJ216" s="38"/>
      <c r="AK216" s="39"/>
      <c r="AL216" s="39"/>
      <c r="AM216" s="39"/>
      <c r="AN216" s="49"/>
      <c r="AO216" s="40"/>
      <c r="AP216" s="41"/>
      <c r="AQ216" s="42"/>
      <c r="AR216" s="43"/>
      <c r="AS216" s="40" t="s">
        <v>40</v>
      </c>
      <c r="AT216" s="42">
        <v>1</v>
      </c>
      <c r="AU216" s="162">
        <f t="shared" si="15"/>
        <v>1</v>
      </c>
      <c r="AV216" s="162">
        <f t="shared" si="16"/>
        <v>0</v>
      </c>
      <c r="AW216" s="162">
        <f t="shared" si="17"/>
        <v>0</v>
      </c>
      <c r="AX216" s="162">
        <f t="shared" si="18"/>
        <v>0</v>
      </c>
      <c r="AY216" s="162">
        <f t="shared" si="19"/>
        <v>0</v>
      </c>
    </row>
    <row r="217" spans="1:51">
      <c r="A217" s="44" t="s">
        <v>604</v>
      </c>
      <c r="B217" s="45" t="s">
        <v>2967</v>
      </c>
      <c r="C217" s="23" t="s">
        <v>605</v>
      </c>
      <c r="D217" s="120" t="s">
        <v>4162</v>
      </c>
      <c r="E217" s="24"/>
      <c r="F217" s="25" t="s">
        <v>43</v>
      </c>
      <c r="G217" s="71"/>
      <c r="H217" s="27">
        <v>1</v>
      </c>
      <c r="I217" s="27"/>
      <c r="J217" s="29">
        <v>0</v>
      </c>
      <c r="K217" s="53">
        <v>1641</v>
      </c>
      <c r="L217" s="53">
        <v>1641</v>
      </c>
      <c r="M217" s="27">
        <v>0</v>
      </c>
      <c r="N217" s="27">
        <v>0</v>
      </c>
      <c r="O217" s="27">
        <v>1604</v>
      </c>
      <c r="P217" s="31"/>
      <c r="Q217" s="35" t="s">
        <v>103</v>
      </c>
      <c r="R217" s="104">
        <v>51.0167</v>
      </c>
      <c r="S217" s="124">
        <v>4.4667000000000003</v>
      </c>
      <c r="T217" s="32">
        <v>0</v>
      </c>
      <c r="U217" s="33">
        <v>0</v>
      </c>
      <c r="V217" s="127">
        <v>0</v>
      </c>
      <c r="W217" s="34"/>
      <c r="X217" s="35"/>
      <c r="Y217" s="35"/>
      <c r="Z217" s="34"/>
      <c r="AA217" s="35"/>
      <c r="AB217" s="36"/>
      <c r="AC217" s="34"/>
      <c r="AD217" s="35"/>
      <c r="AE217" s="36"/>
      <c r="AF217" s="34"/>
      <c r="AG217" s="35"/>
      <c r="AH217" s="36"/>
      <c r="AI217" s="37"/>
      <c r="AJ217" s="38">
        <v>1</v>
      </c>
      <c r="AK217" s="49" t="s">
        <v>110</v>
      </c>
      <c r="AL217" s="49" t="s">
        <v>94</v>
      </c>
      <c r="AM217" s="49"/>
      <c r="AN217" s="49"/>
      <c r="AO217" s="73"/>
      <c r="AP217" s="85"/>
      <c r="AQ217" s="69"/>
      <c r="AR217" s="70"/>
      <c r="AS217" s="42" t="s">
        <v>266</v>
      </c>
      <c r="AT217" s="42">
        <v>1</v>
      </c>
      <c r="AU217" s="162">
        <f t="shared" si="15"/>
        <v>0</v>
      </c>
      <c r="AV217" s="162">
        <f t="shared" si="16"/>
        <v>0</v>
      </c>
      <c r="AW217" s="162">
        <f t="shared" si="17"/>
        <v>0</v>
      </c>
      <c r="AX217" s="162">
        <f t="shared" si="18"/>
        <v>1</v>
      </c>
      <c r="AY217" s="162">
        <f t="shared" si="19"/>
        <v>0</v>
      </c>
    </row>
    <row r="218" spans="1:51">
      <c r="A218" s="44" t="s">
        <v>606</v>
      </c>
      <c r="B218" s="45" t="s">
        <v>3226</v>
      </c>
      <c r="C218" s="23" t="s">
        <v>607</v>
      </c>
      <c r="D218" s="120" t="s">
        <v>4162</v>
      </c>
      <c r="E218" s="24">
        <v>1</v>
      </c>
      <c r="F218" s="25" t="s">
        <v>223</v>
      </c>
      <c r="G218" s="26"/>
      <c r="H218" s="27"/>
      <c r="I218" s="27"/>
      <c r="J218" s="29">
        <v>1</v>
      </c>
      <c r="K218" s="30">
        <v>1658</v>
      </c>
      <c r="L218" s="30">
        <v>1664</v>
      </c>
      <c r="M218" s="27">
        <v>0</v>
      </c>
      <c r="N218" s="27">
        <v>0</v>
      </c>
      <c r="O218" s="28"/>
      <c r="P218" s="31"/>
      <c r="Q218" s="35" t="s">
        <v>103</v>
      </c>
      <c r="R218" s="104">
        <v>51.0167</v>
      </c>
      <c r="S218" s="124">
        <v>4.4667000000000003</v>
      </c>
      <c r="T218" s="32">
        <v>0</v>
      </c>
      <c r="U218" s="33">
        <v>0</v>
      </c>
      <c r="V218" s="127">
        <v>0</v>
      </c>
      <c r="W218" s="34"/>
      <c r="X218" s="35"/>
      <c r="Y218" s="35"/>
      <c r="Z218" s="34"/>
      <c r="AA218" s="35"/>
      <c r="AB218" s="36"/>
      <c r="AC218" s="34"/>
      <c r="AD218" s="35"/>
      <c r="AE218" s="36"/>
      <c r="AF218" s="34"/>
      <c r="AG218" s="35"/>
      <c r="AH218" s="36"/>
      <c r="AI218" s="37"/>
      <c r="AJ218" s="38"/>
      <c r="AK218" s="39"/>
      <c r="AL218" s="39"/>
      <c r="AM218" s="39"/>
      <c r="AN218" s="49"/>
      <c r="AO218" s="40"/>
      <c r="AP218" s="41"/>
      <c r="AQ218" s="42"/>
      <c r="AR218" s="43"/>
      <c r="AS218" s="40" t="s">
        <v>40</v>
      </c>
      <c r="AT218" s="42">
        <v>1</v>
      </c>
      <c r="AU218" s="162">
        <f t="shared" si="15"/>
        <v>0</v>
      </c>
      <c r="AV218" s="162">
        <f t="shared" si="16"/>
        <v>0</v>
      </c>
      <c r="AW218" s="162">
        <f t="shared" si="17"/>
        <v>0</v>
      </c>
      <c r="AX218" s="162">
        <f t="shared" si="18"/>
        <v>0</v>
      </c>
      <c r="AY218" s="162">
        <f t="shared" si="19"/>
        <v>1</v>
      </c>
    </row>
    <row r="219" spans="1:51">
      <c r="A219" s="44" t="s">
        <v>608</v>
      </c>
      <c r="B219" s="45" t="s">
        <v>1971</v>
      </c>
      <c r="C219" s="23" t="s">
        <v>609</v>
      </c>
      <c r="D219" s="120" t="s">
        <v>4162</v>
      </c>
      <c r="E219" s="24"/>
      <c r="F219" s="25" t="s">
        <v>43</v>
      </c>
      <c r="G219" s="26"/>
      <c r="H219" s="27"/>
      <c r="I219" s="27"/>
      <c r="J219" s="29">
        <v>0</v>
      </c>
      <c r="K219" s="28">
        <v>1689</v>
      </c>
      <c r="L219" s="28">
        <v>1720</v>
      </c>
      <c r="M219" s="27">
        <v>0</v>
      </c>
      <c r="N219" s="27">
        <v>0</v>
      </c>
      <c r="O219" s="28">
        <v>1669</v>
      </c>
      <c r="P219" s="31">
        <v>1720</v>
      </c>
      <c r="Q219" s="35" t="s">
        <v>103</v>
      </c>
      <c r="R219" s="104">
        <v>51.0167</v>
      </c>
      <c r="S219" s="124">
        <v>4.4667000000000003</v>
      </c>
      <c r="T219" s="32">
        <v>0</v>
      </c>
      <c r="U219" s="33">
        <v>1</v>
      </c>
      <c r="V219" s="127">
        <v>0</v>
      </c>
      <c r="W219" s="34">
        <v>1689</v>
      </c>
      <c r="X219" s="35">
        <v>1690</v>
      </c>
      <c r="Y219" s="35" t="s">
        <v>610</v>
      </c>
      <c r="Z219" s="34">
        <v>1690</v>
      </c>
      <c r="AA219" s="35">
        <v>1720</v>
      </c>
      <c r="AB219" s="36" t="s">
        <v>63</v>
      </c>
      <c r="AC219" s="34"/>
      <c r="AD219" s="35"/>
      <c r="AE219" s="36"/>
      <c r="AF219" s="34"/>
      <c r="AG219" s="35"/>
      <c r="AH219" s="36"/>
      <c r="AI219" s="37"/>
      <c r="AJ219" s="38"/>
      <c r="AK219" s="39"/>
      <c r="AL219" s="39"/>
      <c r="AM219" s="39"/>
      <c r="AN219" s="49"/>
      <c r="AO219" s="40"/>
      <c r="AP219" s="41"/>
      <c r="AQ219" s="42"/>
      <c r="AR219" s="43"/>
      <c r="AS219" s="40"/>
      <c r="AT219" s="42">
        <v>1</v>
      </c>
      <c r="AU219" s="162">
        <f t="shared" si="15"/>
        <v>0</v>
      </c>
      <c r="AV219" s="162">
        <f t="shared" si="16"/>
        <v>0</v>
      </c>
      <c r="AW219" s="162">
        <f t="shared" si="17"/>
        <v>0</v>
      </c>
      <c r="AX219" s="162">
        <f t="shared" si="18"/>
        <v>0</v>
      </c>
      <c r="AY219" s="162">
        <f t="shared" si="19"/>
        <v>0</v>
      </c>
    </row>
    <row r="220" spans="1:51">
      <c r="A220" s="44" t="s">
        <v>611</v>
      </c>
      <c r="B220" s="45" t="s">
        <v>3982</v>
      </c>
      <c r="C220" s="23" t="s">
        <v>612</v>
      </c>
      <c r="D220" s="120" t="s">
        <v>4162</v>
      </c>
      <c r="E220" s="24"/>
      <c r="F220" s="25" t="s">
        <v>496</v>
      </c>
      <c r="G220" s="26"/>
      <c r="H220" s="27"/>
      <c r="I220" s="27"/>
      <c r="J220" s="29">
        <v>0</v>
      </c>
      <c r="K220" s="28">
        <v>1547</v>
      </c>
      <c r="L220" s="28">
        <v>1550</v>
      </c>
      <c r="M220" s="27">
        <v>0</v>
      </c>
      <c r="N220" s="27">
        <v>0</v>
      </c>
      <c r="O220" s="28"/>
      <c r="P220" s="31"/>
      <c r="Q220" s="35" t="s">
        <v>103</v>
      </c>
      <c r="R220" s="104">
        <v>51.0167</v>
      </c>
      <c r="S220" s="124">
        <v>4.4667000000000003</v>
      </c>
      <c r="T220" s="32">
        <v>0</v>
      </c>
      <c r="U220" s="33">
        <v>0</v>
      </c>
      <c r="V220" s="127">
        <v>0</v>
      </c>
      <c r="W220" s="34"/>
      <c r="X220" s="35"/>
      <c r="Y220" s="35"/>
      <c r="Z220" s="34"/>
      <c r="AA220" s="35"/>
      <c r="AB220" s="36"/>
      <c r="AC220" s="34"/>
      <c r="AD220" s="35"/>
      <c r="AE220" s="36"/>
      <c r="AF220" s="34"/>
      <c r="AG220" s="35"/>
      <c r="AH220" s="36"/>
      <c r="AI220" s="37"/>
      <c r="AJ220" s="38"/>
      <c r="AK220" s="39"/>
      <c r="AL220" s="39"/>
      <c r="AM220" s="39"/>
      <c r="AN220" s="49"/>
      <c r="AO220" s="40"/>
      <c r="AP220" s="41"/>
      <c r="AQ220" s="42"/>
      <c r="AR220" s="43"/>
      <c r="AS220" s="40" t="s">
        <v>613</v>
      </c>
      <c r="AT220" s="42">
        <v>1</v>
      </c>
      <c r="AU220" s="162">
        <f t="shared" si="15"/>
        <v>1</v>
      </c>
      <c r="AV220" s="162">
        <f t="shared" si="16"/>
        <v>0</v>
      </c>
      <c r="AW220" s="162">
        <f t="shared" si="17"/>
        <v>0</v>
      </c>
      <c r="AX220" s="162">
        <f t="shared" si="18"/>
        <v>0</v>
      </c>
      <c r="AY220" s="162">
        <f t="shared" si="19"/>
        <v>0</v>
      </c>
    </row>
    <row r="221" spans="1:51">
      <c r="A221" s="44" t="s">
        <v>614</v>
      </c>
      <c r="B221" s="45" t="s">
        <v>3983</v>
      </c>
      <c r="C221" s="23" t="s">
        <v>615</v>
      </c>
      <c r="D221" s="120" t="s">
        <v>4162</v>
      </c>
      <c r="E221" s="24"/>
      <c r="F221" s="25" t="s">
        <v>43</v>
      </c>
      <c r="G221" s="26"/>
      <c r="H221" s="27"/>
      <c r="I221" s="27"/>
      <c r="J221" s="29">
        <v>0</v>
      </c>
      <c r="K221" s="28">
        <v>1674</v>
      </c>
      <c r="L221" s="28">
        <v>1677</v>
      </c>
      <c r="M221" s="27">
        <v>0</v>
      </c>
      <c r="N221" s="27">
        <v>0</v>
      </c>
      <c r="O221" s="28">
        <v>1649</v>
      </c>
      <c r="P221" s="31">
        <v>1677</v>
      </c>
      <c r="Q221" s="35" t="s">
        <v>103</v>
      </c>
      <c r="R221" s="104">
        <v>51.0167</v>
      </c>
      <c r="S221" s="124">
        <v>4.4667000000000003</v>
      </c>
      <c r="T221" s="32">
        <v>0</v>
      </c>
      <c r="U221" s="75">
        <v>1</v>
      </c>
      <c r="V221" s="127">
        <v>0</v>
      </c>
      <c r="W221" s="34">
        <v>1674</v>
      </c>
      <c r="X221" s="35"/>
      <c r="Y221" s="35" t="s">
        <v>103</v>
      </c>
      <c r="Z221" s="34"/>
      <c r="AA221" s="35"/>
      <c r="AB221" s="36"/>
      <c r="AC221" s="34"/>
      <c r="AD221" s="35"/>
      <c r="AE221" s="36"/>
      <c r="AF221" s="34"/>
      <c r="AG221" s="35"/>
      <c r="AH221" s="36"/>
      <c r="AI221" s="37"/>
      <c r="AJ221" s="38"/>
      <c r="AK221" s="39"/>
      <c r="AL221" s="39"/>
      <c r="AM221" s="39"/>
      <c r="AN221" s="49"/>
      <c r="AO221" s="40"/>
      <c r="AP221" s="41"/>
      <c r="AQ221" s="42"/>
      <c r="AR221" s="43"/>
      <c r="AS221" s="40"/>
      <c r="AT221" s="42">
        <v>1</v>
      </c>
      <c r="AU221" s="162">
        <f t="shared" si="15"/>
        <v>0</v>
      </c>
      <c r="AV221" s="162">
        <f t="shared" si="16"/>
        <v>0</v>
      </c>
      <c r="AW221" s="162">
        <f t="shared" si="17"/>
        <v>0</v>
      </c>
      <c r="AX221" s="162">
        <f t="shared" si="18"/>
        <v>0</v>
      </c>
      <c r="AY221" s="162">
        <f t="shared" si="19"/>
        <v>1</v>
      </c>
    </row>
    <row r="222" spans="1:51">
      <c r="A222" s="44" t="s">
        <v>616</v>
      </c>
      <c r="B222" s="45" t="s">
        <v>3984</v>
      </c>
      <c r="C222" s="23" t="s">
        <v>617</v>
      </c>
      <c r="D222" s="120" t="s">
        <v>4162</v>
      </c>
      <c r="E222" s="24">
        <v>1</v>
      </c>
      <c r="F222" s="25" t="s">
        <v>43</v>
      </c>
      <c r="G222" s="26"/>
      <c r="H222" s="27"/>
      <c r="I222" s="27"/>
      <c r="J222" s="29">
        <v>1</v>
      </c>
      <c r="K222" s="30">
        <v>1552</v>
      </c>
      <c r="L222" s="27">
        <v>1570</v>
      </c>
      <c r="M222" s="27">
        <v>0</v>
      </c>
      <c r="N222" s="27">
        <v>0</v>
      </c>
      <c r="O222" s="28" t="s">
        <v>618</v>
      </c>
      <c r="P222" s="31">
        <v>1570</v>
      </c>
      <c r="Q222" s="35" t="s">
        <v>103</v>
      </c>
      <c r="R222" s="104">
        <v>51.0167</v>
      </c>
      <c r="S222" s="124">
        <v>4.4667000000000003</v>
      </c>
      <c r="T222" s="32">
        <v>0</v>
      </c>
      <c r="U222" s="33">
        <v>0</v>
      </c>
      <c r="V222" s="127">
        <v>0</v>
      </c>
      <c r="W222" s="34"/>
      <c r="X222" s="35"/>
      <c r="Y222" s="35"/>
      <c r="Z222" s="34"/>
      <c r="AA222" s="35"/>
      <c r="AB222" s="36"/>
      <c r="AC222" s="34"/>
      <c r="AD222" s="35"/>
      <c r="AE222" s="36"/>
      <c r="AF222" s="34"/>
      <c r="AG222" s="35"/>
      <c r="AH222" s="36"/>
      <c r="AI222" s="37"/>
      <c r="AJ222" s="38"/>
      <c r="AK222" s="39"/>
      <c r="AL222" s="39"/>
      <c r="AM222" s="39"/>
      <c r="AN222" s="49"/>
      <c r="AO222" s="40"/>
      <c r="AP222" s="41"/>
      <c r="AQ222" s="42"/>
      <c r="AR222" s="43"/>
      <c r="AS222" s="40" t="s">
        <v>40</v>
      </c>
      <c r="AT222" s="42">
        <v>1</v>
      </c>
      <c r="AU222" s="162">
        <f t="shared" si="15"/>
        <v>1</v>
      </c>
      <c r="AV222" s="162">
        <f t="shared" si="16"/>
        <v>0</v>
      </c>
      <c r="AW222" s="162">
        <f t="shared" si="17"/>
        <v>0</v>
      </c>
      <c r="AX222" s="162">
        <f t="shared" si="18"/>
        <v>0</v>
      </c>
      <c r="AY222" s="162">
        <f t="shared" si="19"/>
        <v>0</v>
      </c>
    </row>
    <row r="223" spans="1:51">
      <c r="A223" s="44" t="s">
        <v>619</v>
      </c>
      <c r="B223" s="45" t="s">
        <v>3984</v>
      </c>
      <c r="C223" s="23" t="s">
        <v>620</v>
      </c>
      <c r="D223" s="120" t="s">
        <v>4162</v>
      </c>
      <c r="E223" s="24"/>
      <c r="F223" s="25" t="s">
        <v>43</v>
      </c>
      <c r="G223" s="26"/>
      <c r="H223" s="27"/>
      <c r="I223" s="27"/>
      <c r="J223" s="29">
        <v>0</v>
      </c>
      <c r="K223" s="28"/>
      <c r="L223" s="28">
        <v>1589</v>
      </c>
      <c r="M223" s="27">
        <v>0</v>
      </c>
      <c r="N223" s="27">
        <v>0</v>
      </c>
      <c r="O223" s="28"/>
      <c r="P223" s="31">
        <v>1602</v>
      </c>
      <c r="Q223" s="35" t="s">
        <v>103</v>
      </c>
      <c r="R223" s="104">
        <v>51.0167</v>
      </c>
      <c r="S223" s="124">
        <v>4.4667000000000003</v>
      </c>
      <c r="T223" s="32">
        <v>1</v>
      </c>
      <c r="U223" s="33">
        <v>1</v>
      </c>
      <c r="V223" s="127">
        <v>0</v>
      </c>
      <c r="W223" s="34">
        <v>1589</v>
      </c>
      <c r="X223" s="35">
        <v>1602</v>
      </c>
      <c r="Y223" s="35" t="s">
        <v>63</v>
      </c>
      <c r="Z223" s="34"/>
      <c r="AA223" s="35"/>
      <c r="AB223" s="36"/>
      <c r="AC223" s="34"/>
      <c r="AD223" s="35"/>
      <c r="AE223" s="36"/>
      <c r="AF223" s="34"/>
      <c r="AG223" s="35"/>
      <c r="AH223" s="36"/>
      <c r="AI223" s="37"/>
      <c r="AJ223" s="38"/>
      <c r="AK223" s="39"/>
      <c r="AL223" s="39"/>
      <c r="AM223" s="39"/>
      <c r="AN223" s="49"/>
      <c r="AO223" s="40"/>
      <c r="AP223" s="41"/>
      <c r="AQ223" s="42"/>
      <c r="AR223" s="43"/>
      <c r="AS223" s="40" t="s">
        <v>621</v>
      </c>
      <c r="AT223" s="42">
        <v>1</v>
      </c>
      <c r="AU223" s="162">
        <f t="shared" si="15"/>
        <v>1</v>
      </c>
      <c r="AV223" s="162">
        <f t="shared" si="16"/>
        <v>1</v>
      </c>
      <c r="AW223" s="162">
        <f t="shared" si="17"/>
        <v>0</v>
      </c>
      <c r="AX223" s="162">
        <f t="shared" si="18"/>
        <v>0</v>
      </c>
      <c r="AY223" s="162">
        <f t="shared" si="19"/>
        <v>0</v>
      </c>
    </row>
    <row r="224" spans="1:51">
      <c r="A224" s="44" t="s">
        <v>622</v>
      </c>
      <c r="B224" s="45" t="s">
        <v>3984</v>
      </c>
      <c r="C224" s="23" t="s">
        <v>623</v>
      </c>
      <c r="D224" s="120" t="s">
        <v>4162</v>
      </c>
      <c r="E224" s="24"/>
      <c r="F224" s="25" t="s">
        <v>43</v>
      </c>
      <c r="G224" s="26"/>
      <c r="H224" s="27"/>
      <c r="I224" s="27"/>
      <c r="J224" s="29">
        <v>0</v>
      </c>
      <c r="K224" s="28"/>
      <c r="L224" s="28"/>
      <c r="M224" s="27">
        <v>0</v>
      </c>
      <c r="N224" s="27">
        <v>0</v>
      </c>
      <c r="O224" s="28" t="s">
        <v>143</v>
      </c>
      <c r="P224" s="31" t="s">
        <v>144</v>
      </c>
      <c r="Q224" s="35" t="s">
        <v>103</v>
      </c>
      <c r="R224" s="104">
        <v>51.0167</v>
      </c>
      <c r="S224" s="124">
        <v>4.4667000000000003</v>
      </c>
      <c r="T224" s="32">
        <v>1</v>
      </c>
      <c r="U224" s="33">
        <v>1</v>
      </c>
      <c r="V224" s="127">
        <v>0</v>
      </c>
      <c r="W224" s="34">
        <v>1580</v>
      </c>
      <c r="X224" s="35"/>
      <c r="Y224" s="35" t="s">
        <v>69</v>
      </c>
      <c r="Z224" s="34"/>
      <c r="AA224" s="35"/>
      <c r="AB224" s="36"/>
      <c r="AC224" s="34"/>
      <c r="AD224" s="35"/>
      <c r="AE224" s="36"/>
      <c r="AF224" s="34"/>
      <c r="AG224" s="35"/>
      <c r="AH224" s="36"/>
      <c r="AI224" s="37"/>
      <c r="AJ224" s="38"/>
      <c r="AK224" s="39"/>
      <c r="AL224" s="39"/>
      <c r="AM224" s="39"/>
      <c r="AN224" s="49"/>
      <c r="AO224" s="40"/>
      <c r="AP224" s="41"/>
      <c r="AQ224" s="42"/>
      <c r="AR224" s="43"/>
      <c r="AS224" s="40" t="s">
        <v>55</v>
      </c>
      <c r="AT224" s="42">
        <v>1</v>
      </c>
      <c r="AU224" s="162">
        <f t="shared" si="15"/>
        <v>0</v>
      </c>
      <c r="AV224" s="162">
        <f t="shared" si="16"/>
        <v>0</v>
      </c>
      <c r="AW224" s="162">
        <f t="shared" si="17"/>
        <v>0</v>
      </c>
      <c r="AX224" s="162">
        <f t="shared" si="18"/>
        <v>0</v>
      </c>
      <c r="AY224" s="162">
        <f t="shared" si="19"/>
        <v>0</v>
      </c>
    </row>
    <row r="225" spans="1:51">
      <c r="A225" s="44" t="s">
        <v>624</v>
      </c>
      <c r="B225" s="45" t="s">
        <v>3985</v>
      </c>
      <c r="C225" s="23" t="s">
        <v>625</v>
      </c>
      <c r="D225" s="120" t="s">
        <v>4162</v>
      </c>
      <c r="E225" s="24"/>
      <c r="F225" s="25" t="s">
        <v>43</v>
      </c>
      <c r="G225" s="26"/>
      <c r="H225" s="27"/>
      <c r="I225" s="27"/>
      <c r="J225" s="29">
        <v>0</v>
      </c>
      <c r="K225" s="28">
        <v>1574</v>
      </c>
      <c r="L225" s="28">
        <v>1588</v>
      </c>
      <c r="M225" s="27">
        <v>0</v>
      </c>
      <c r="N225" s="27">
        <v>0</v>
      </c>
      <c r="O225" s="28">
        <v>1554</v>
      </c>
      <c r="P225" s="31">
        <v>1609</v>
      </c>
      <c r="Q225" s="35" t="s">
        <v>103</v>
      </c>
      <c r="R225" s="104">
        <v>51.0167</v>
      </c>
      <c r="S225" s="124">
        <v>4.4667000000000003</v>
      </c>
      <c r="T225" s="32">
        <v>1</v>
      </c>
      <c r="U225" s="33">
        <v>1</v>
      </c>
      <c r="V225" s="127">
        <v>0</v>
      </c>
      <c r="W225" s="34">
        <v>1588</v>
      </c>
      <c r="X225" s="35">
        <v>1609</v>
      </c>
      <c r="Y225" s="35" t="s">
        <v>248</v>
      </c>
      <c r="Z225" s="34"/>
      <c r="AA225" s="35"/>
      <c r="AB225" s="36"/>
      <c r="AC225" s="34"/>
      <c r="AD225" s="35"/>
      <c r="AE225" s="36"/>
      <c r="AF225" s="34"/>
      <c r="AG225" s="35"/>
      <c r="AH225" s="36"/>
      <c r="AI225" s="37"/>
      <c r="AJ225" s="38"/>
      <c r="AK225" s="39"/>
      <c r="AL225" s="39"/>
      <c r="AM225" s="39"/>
      <c r="AN225" s="49"/>
      <c r="AO225" s="40"/>
      <c r="AP225" s="41"/>
      <c r="AQ225" s="42"/>
      <c r="AR225" s="43"/>
      <c r="AS225" s="40"/>
      <c r="AT225" s="42">
        <v>1</v>
      </c>
      <c r="AU225" s="162">
        <f t="shared" si="15"/>
        <v>0</v>
      </c>
      <c r="AV225" s="162">
        <f t="shared" si="16"/>
        <v>1</v>
      </c>
      <c r="AW225" s="162">
        <f t="shared" si="17"/>
        <v>0</v>
      </c>
      <c r="AX225" s="162">
        <f t="shared" si="18"/>
        <v>0</v>
      </c>
      <c r="AY225" s="162">
        <f t="shared" si="19"/>
        <v>0</v>
      </c>
    </row>
    <row r="226" spans="1:51">
      <c r="A226" s="44" t="s">
        <v>626</v>
      </c>
      <c r="B226" s="45" t="s">
        <v>2659</v>
      </c>
      <c r="C226" s="23" t="s">
        <v>627</v>
      </c>
      <c r="D226" s="120" t="s">
        <v>4162</v>
      </c>
      <c r="E226" s="24">
        <v>3</v>
      </c>
      <c r="F226" s="25" t="s">
        <v>43</v>
      </c>
      <c r="G226" s="25"/>
      <c r="H226" s="27">
        <v>1</v>
      </c>
      <c r="I226" s="27"/>
      <c r="J226" s="29">
        <v>1</v>
      </c>
      <c r="K226" s="28">
        <v>1615</v>
      </c>
      <c r="L226" s="30">
        <v>1635</v>
      </c>
      <c r="M226" s="27">
        <v>1</v>
      </c>
      <c r="N226" s="27">
        <v>1</v>
      </c>
      <c r="O226" s="28">
        <v>1587</v>
      </c>
      <c r="P226" s="31"/>
      <c r="Q226" s="35" t="s">
        <v>103</v>
      </c>
      <c r="R226" s="104">
        <v>51.0167</v>
      </c>
      <c r="S226" s="124">
        <v>4.4667000000000003</v>
      </c>
      <c r="T226" s="32">
        <v>0</v>
      </c>
      <c r="U226" s="33">
        <v>0</v>
      </c>
      <c r="V226" s="127">
        <v>0</v>
      </c>
      <c r="W226" s="34"/>
      <c r="X226" s="35"/>
      <c r="Y226" s="35"/>
      <c r="Z226" s="34"/>
      <c r="AA226" s="35"/>
      <c r="AB226" s="36"/>
      <c r="AC226" s="34"/>
      <c r="AD226" s="35"/>
      <c r="AE226" s="36"/>
      <c r="AF226" s="34"/>
      <c r="AG226" s="35"/>
      <c r="AH226" s="36"/>
      <c r="AI226" s="37"/>
      <c r="AJ226" s="38">
        <v>1</v>
      </c>
      <c r="AK226" s="39" t="s">
        <v>110</v>
      </c>
      <c r="AL226" s="49" t="s">
        <v>94</v>
      </c>
      <c r="AM226" s="39"/>
      <c r="AN226" s="49"/>
      <c r="AO226" s="40"/>
      <c r="AP226" s="41"/>
      <c r="AQ226" s="42"/>
      <c r="AR226" s="43"/>
      <c r="AS226" s="40" t="s">
        <v>628</v>
      </c>
      <c r="AT226" s="42">
        <v>1</v>
      </c>
      <c r="AU226" s="162">
        <f t="shared" si="15"/>
        <v>0</v>
      </c>
      <c r="AV226" s="162">
        <f t="shared" si="16"/>
        <v>0</v>
      </c>
      <c r="AW226" s="162">
        <f t="shared" si="17"/>
        <v>1</v>
      </c>
      <c r="AX226" s="162">
        <f t="shared" si="18"/>
        <v>1</v>
      </c>
      <c r="AY226" s="162">
        <f t="shared" si="19"/>
        <v>0</v>
      </c>
    </row>
    <row r="227" spans="1:51">
      <c r="A227" s="44" t="s">
        <v>629</v>
      </c>
      <c r="B227" s="45" t="s">
        <v>3986</v>
      </c>
      <c r="C227" s="23" t="s">
        <v>630</v>
      </c>
      <c r="D227" s="120" t="s">
        <v>4162</v>
      </c>
      <c r="E227" s="24">
        <v>1</v>
      </c>
      <c r="F227" s="25" t="s">
        <v>223</v>
      </c>
      <c r="G227" s="26"/>
      <c r="H227" s="27"/>
      <c r="I227" s="27"/>
      <c r="J227" s="29">
        <v>1</v>
      </c>
      <c r="K227" s="30">
        <v>1616</v>
      </c>
      <c r="L227" s="30">
        <v>1622</v>
      </c>
      <c r="M227" s="27">
        <v>1</v>
      </c>
      <c r="N227" s="27">
        <v>0</v>
      </c>
      <c r="O227" s="28"/>
      <c r="P227" s="31"/>
      <c r="Q227" s="35" t="s">
        <v>103</v>
      </c>
      <c r="R227" s="104">
        <v>51.0167</v>
      </c>
      <c r="S227" s="124">
        <v>4.4667000000000003</v>
      </c>
      <c r="T227" s="32">
        <v>0</v>
      </c>
      <c r="U227" s="33">
        <v>0</v>
      </c>
      <c r="V227" s="127">
        <v>0</v>
      </c>
      <c r="W227" s="34"/>
      <c r="X227" s="35"/>
      <c r="Y227" s="35"/>
      <c r="Z227" s="34"/>
      <c r="AA227" s="35"/>
      <c r="AB227" s="36"/>
      <c r="AC227" s="34"/>
      <c r="AD227" s="35"/>
      <c r="AE227" s="36"/>
      <c r="AF227" s="34"/>
      <c r="AG227" s="35"/>
      <c r="AH227" s="36"/>
      <c r="AI227" s="37"/>
      <c r="AJ227" s="38"/>
      <c r="AK227" s="39"/>
      <c r="AL227" s="39"/>
      <c r="AM227" s="39"/>
      <c r="AN227" s="49"/>
      <c r="AO227" s="40"/>
      <c r="AP227" s="41"/>
      <c r="AQ227" s="42"/>
      <c r="AR227" s="43"/>
      <c r="AS227" s="40" t="s">
        <v>40</v>
      </c>
      <c r="AT227" s="42">
        <v>1</v>
      </c>
      <c r="AU227" s="162">
        <f t="shared" si="15"/>
        <v>0</v>
      </c>
      <c r="AV227" s="162">
        <f t="shared" si="16"/>
        <v>0</v>
      </c>
      <c r="AW227" s="162">
        <f t="shared" si="17"/>
        <v>1</v>
      </c>
      <c r="AX227" s="162">
        <f t="shared" si="18"/>
        <v>1</v>
      </c>
      <c r="AY227" s="162">
        <f t="shared" si="19"/>
        <v>0</v>
      </c>
    </row>
    <row r="228" spans="1:51">
      <c r="A228" s="44" t="s">
        <v>631</v>
      </c>
      <c r="B228" s="45" t="s">
        <v>2968</v>
      </c>
      <c r="C228" s="23" t="s">
        <v>632</v>
      </c>
      <c r="D228" s="120" t="s">
        <v>4162</v>
      </c>
      <c r="E228" s="24">
        <v>4</v>
      </c>
      <c r="F228" s="25" t="s">
        <v>43</v>
      </c>
      <c r="G228" s="26"/>
      <c r="H228" s="27"/>
      <c r="I228" s="27"/>
      <c r="J228" s="29">
        <v>1</v>
      </c>
      <c r="K228" s="28">
        <v>1624</v>
      </c>
      <c r="L228" s="27">
        <v>1640</v>
      </c>
      <c r="M228" s="27">
        <v>0</v>
      </c>
      <c r="N228" s="27">
        <v>0</v>
      </c>
      <c r="O228" s="28">
        <v>1603</v>
      </c>
      <c r="P228" s="31">
        <v>1662</v>
      </c>
      <c r="Q228" s="35" t="s">
        <v>103</v>
      </c>
      <c r="R228" s="104">
        <v>51.0167</v>
      </c>
      <c r="S228" s="124">
        <v>4.4667000000000003</v>
      </c>
      <c r="T228" s="32">
        <v>0</v>
      </c>
      <c r="U228" s="33">
        <v>1</v>
      </c>
      <c r="V228" s="127">
        <v>0</v>
      </c>
      <c r="W228" s="34">
        <v>1640</v>
      </c>
      <c r="X228" s="35">
        <v>1662</v>
      </c>
      <c r="Y228" s="35" t="s">
        <v>633</v>
      </c>
      <c r="Z228" s="34">
        <v>1679</v>
      </c>
      <c r="AA228" s="35">
        <v>1704</v>
      </c>
      <c r="AB228" s="36" t="s">
        <v>63</v>
      </c>
      <c r="AC228" s="34"/>
      <c r="AD228" s="35"/>
      <c r="AE228" s="36"/>
      <c r="AI228" s="37"/>
      <c r="AJ228" s="38"/>
      <c r="AK228" s="39"/>
      <c r="AL228" s="39"/>
      <c r="AM228" s="39"/>
      <c r="AN228" s="49"/>
      <c r="AO228" s="42" t="s">
        <v>104</v>
      </c>
      <c r="AP228" s="41" t="s">
        <v>634</v>
      </c>
      <c r="AQ228" s="42"/>
      <c r="AR228" s="43"/>
      <c r="AS228" s="40" t="s">
        <v>40</v>
      </c>
      <c r="AT228" s="42">
        <v>1</v>
      </c>
      <c r="AU228" s="162">
        <f t="shared" si="15"/>
        <v>0</v>
      </c>
      <c r="AV228" s="162">
        <f t="shared" si="16"/>
        <v>0</v>
      </c>
      <c r="AW228" s="162">
        <f t="shared" si="17"/>
        <v>0</v>
      </c>
      <c r="AX228" s="162">
        <f t="shared" si="18"/>
        <v>1</v>
      </c>
      <c r="AY228" s="162">
        <f t="shared" si="19"/>
        <v>0</v>
      </c>
    </row>
    <row r="229" spans="1:51">
      <c r="A229" s="44" t="s">
        <v>634</v>
      </c>
      <c r="B229" s="45" t="s">
        <v>2968</v>
      </c>
      <c r="C229" s="23" t="s">
        <v>635</v>
      </c>
      <c r="D229" s="120" t="s">
        <v>4162</v>
      </c>
      <c r="E229" s="24"/>
      <c r="F229" s="25" t="s">
        <v>43</v>
      </c>
      <c r="G229" s="26"/>
      <c r="H229" s="27"/>
      <c r="I229" s="27"/>
      <c r="J229" s="29">
        <v>0</v>
      </c>
      <c r="K229" s="28">
        <v>1653</v>
      </c>
      <c r="L229" s="28">
        <v>1660</v>
      </c>
      <c r="M229" s="27">
        <v>0</v>
      </c>
      <c r="N229" s="27">
        <v>0</v>
      </c>
      <c r="O229" s="61">
        <v>1633</v>
      </c>
      <c r="P229" s="31" t="s">
        <v>39</v>
      </c>
      <c r="Q229" s="35" t="s">
        <v>103</v>
      </c>
      <c r="R229" s="104">
        <v>51.0167</v>
      </c>
      <c r="S229" s="124">
        <v>4.4667000000000003</v>
      </c>
      <c r="T229" s="32">
        <v>0</v>
      </c>
      <c r="U229" s="33">
        <v>1</v>
      </c>
      <c r="V229" s="127">
        <v>0</v>
      </c>
      <c r="W229" s="34">
        <v>1660</v>
      </c>
      <c r="X229" s="35">
        <v>1660</v>
      </c>
      <c r="Y229" s="35" t="s">
        <v>218</v>
      </c>
      <c r="Z229" s="34">
        <v>1664</v>
      </c>
      <c r="AA229" s="35">
        <v>1666</v>
      </c>
      <c r="AB229" s="36" t="s">
        <v>63</v>
      </c>
      <c r="AC229" s="34">
        <v>1667</v>
      </c>
      <c r="AD229" s="35">
        <v>1678</v>
      </c>
      <c r="AE229" s="36" t="s">
        <v>102</v>
      </c>
      <c r="AF229" s="34">
        <v>1679</v>
      </c>
      <c r="AG229" s="35">
        <v>1704</v>
      </c>
      <c r="AH229" s="36" t="s">
        <v>63</v>
      </c>
      <c r="AI229" s="37"/>
      <c r="AJ229" s="38"/>
      <c r="AK229" s="39"/>
      <c r="AL229" s="39"/>
      <c r="AM229" s="39"/>
      <c r="AN229" s="49"/>
      <c r="AO229" s="42" t="s">
        <v>88</v>
      </c>
      <c r="AP229" s="41" t="s">
        <v>631</v>
      </c>
      <c r="AQ229" s="42"/>
      <c r="AR229" s="43"/>
      <c r="AS229" s="40" t="s">
        <v>636</v>
      </c>
      <c r="AT229" s="42">
        <v>1</v>
      </c>
      <c r="AU229" s="162">
        <f t="shared" si="15"/>
        <v>0</v>
      </c>
      <c r="AV229" s="162">
        <f t="shared" si="16"/>
        <v>0</v>
      </c>
      <c r="AW229" s="162">
        <f t="shared" si="17"/>
        <v>0</v>
      </c>
      <c r="AX229" s="162">
        <f t="shared" si="18"/>
        <v>0</v>
      </c>
      <c r="AY229" s="162">
        <f t="shared" si="19"/>
        <v>1</v>
      </c>
    </row>
    <row r="230" spans="1:51">
      <c r="A230" s="44" t="s">
        <v>637</v>
      </c>
      <c r="B230" s="45" t="s">
        <v>2968</v>
      </c>
      <c r="C230" s="23" t="s">
        <v>638</v>
      </c>
      <c r="D230" s="120" t="s">
        <v>4162</v>
      </c>
      <c r="E230" s="24"/>
      <c r="F230" s="25" t="s">
        <v>43</v>
      </c>
      <c r="G230" s="26"/>
      <c r="H230" s="27"/>
      <c r="I230" s="27"/>
      <c r="J230" s="29">
        <v>0</v>
      </c>
      <c r="K230" s="28"/>
      <c r="L230" s="27">
        <v>1724</v>
      </c>
      <c r="M230" s="27">
        <v>1</v>
      </c>
      <c r="N230" s="27">
        <v>0</v>
      </c>
      <c r="O230" s="61">
        <v>1666</v>
      </c>
      <c r="P230" s="31">
        <v>1724</v>
      </c>
      <c r="Q230" s="35" t="s">
        <v>103</v>
      </c>
      <c r="R230" s="104">
        <v>51.0167</v>
      </c>
      <c r="S230" s="124">
        <v>4.4667000000000003</v>
      </c>
      <c r="T230" s="32">
        <v>0</v>
      </c>
      <c r="U230" s="33">
        <v>0</v>
      </c>
      <c r="V230" s="127">
        <v>0</v>
      </c>
      <c r="W230" s="34"/>
      <c r="X230" s="35"/>
      <c r="Y230" s="35"/>
      <c r="Z230" s="34"/>
      <c r="AA230" s="35"/>
      <c r="AB230" s="36"/>
      <c r="AC230" s="34"/>
      <c r="AD230" s="35"/>
      <c r="AE230" s="36"/>
      <c r="AF230" s="34"/>
      <c r="AG230" s="35"/>
      <c r="AH230" s="36"/>
      <c r="AI230" s="37"/>
      <c r="AJ230" s="38"/>
      <c r="AK230" s="39"/>
      <c r="AL230" s="39"/>
      <c r="AM230" s="39"/>
      <c r="AN230" s="49"/>
      <c r="AO230" s="42" t="s">
        <v>88</v>
      </c>
      <c r="AP230" s="41" t="s">
        <v>634</v>
      </c>
      <c r="AQ230" s="42"/>
      <c r="AR230" s="43"/>
      <c r="AS230" s="40"/>
      <c r="AT230" s="42">
        <v>1</v>
      </c>
      <c r="AU230" s="162">
        <f t="shared" si="15"/>
        <v>1</v>
      </c>
      <c r="AV230" s="162">
        <f t="shared" si="16"/>
        <v>1</v>
      </c>
      <c r="AW230" s="162">
        <f t="shared" si="17"/>
        <v>1</v>
      </c>
      <c r="AX230" s="162">
        <f t="shared" si="18"/>
        <v>1</v>
      </c>
      <c r="AY230" s="162">
        <f t="shared" si="19"/>
        <v>1</v>
      </c>
    </row>
    <row r="231" spans="1:51">
      <c r="A231" s="44" t="s">
        <v>639</v>
      </c>
      <c r="B231" s="45" t="s">
        <v>3987</v>
      </c>
      <c r="C231" s="23" t="s">
        <v>640</v>
      </c>
      <c r="D231" s="120" t="s">
        <v>4162</v>
      </c>
      <c r="E231" s="24">
        <v>3</v>
      </c>
      <c r="F231" s="25" t="s">
        <v>43</v>
      </c>
      <c r="G231" s="26"/>
      <c r="H231" s="27"/>
      <c r="I231" s="27"/>
      <c r="J231" s="29">
        <v>1</v>
      </c>
      <c r="K231" s="30">
        <v>1554</v>
      </c>
      <c r="L231" s="30">
        <v>1567</v>
      </c>
      <c r="M231" s="27">
        <v>0</v>
      </c>
      <c r="N231" s="27">
        <v>0</v>
      </c>
      <c r="O231" s="28"/>
      <c r="P231" s="31"/>
      <c r="Q231" s="35" t="s">
        <v>103</v>
      </c>
      <c r="R231" s="104">
        <v>51.0167</v>
      </c>
      <c r="S231" s="124">
        <v>4.4667000000000003</v>
      </c>
      <c r="T231" s="32">
        <v>0</v>
      </c>
      <c r="U231" s="33">
        <v>0</v>
      </c>
      <c r="V231" s="127">
        <v>0</v>
      </c>
      <c r="W231" s="34"/>
      <c r="X231" s="35"/>
      <c r="Y231" s="35"/>
      <c r="Z231" s="34"/>
      <c r="AA231" s="35"/>
      <c r="AB231" s="36"/>
      <c r="AC231" s="34"/>
      <c r="AD231" s="35"/>
      <c r="AE231" s="36"/>
      <c r="AF231" s="34"/>
      <c r="AG231" s="35"/>
      <c r="AH231" s="36"/>
      <c r="AI231" s="37"/>
      <c r="AJ231" s="38"/>
      <c r="AK231" s="39"/>
      <c r="AL231" s="39"/>
      <c r="AM231" s="39"/>
      <c r="AN231" s="49"/>
      <c r="AO231" s="40"/>
      <c r="AP231" s="41"/>
      <c r="AQ231" s="42"/>
      <c r="AR231" s="43"/>
      <c r="AS231" s="40" t="s">
        <v>40</v>
      </c>
      <c r="AT231" s="42">
        <v>1</v>
      </c>
      <c r="AU231" s="162">
        <f t="shared" si="15"/>
        <v>1</v>
      </c>
      <c r="AV231" s="162">
        <f t="shared" si="16"/>
        <v>0</v>
      </c>
      <c r="AW231" s="162">
        <f t="shared" si="17"/>
        <v>0</v>
      </c>
      <c r="AX231" s="162">
        <f t="shared" si="18"/>
        <v>0</v>
      </c>
      <c r="AY231" s="162">
        <f t="shared" si="19"/>
        <v>0</v>
      </c>
    </row>
    <row r="232" spans="1:51">
      <c r="A232" s="44" t="s">
        <v>641</v>
      </c>
      <c r="B232" s="45" t="s">
        <v>3988</v>
      </c>
      <c r="C232" s="23" t="s">
        <v>642</v>
      </c>
      <c r="D232" s="120" t="s">
        <v>4162</v>
      </c>
      <c r="E232" s="24">
        <v>1</v>
      </c>
      <c r="F232" s="25" t="s">
        <v>43</v>
      </c>
      <c r="G232" s="26"/>
      <c r="H232" s="27"/>
      <c r="I232" s="27"/>
      <c r="J232" s="29">
        <v>1</v>
      </c>
      <c r="K232" s="30">
        <v>1560</v>
      </c>
      <c r="L232" s="30">
        <v>1566</v>
      </c>
      <c r="M232" s="27">
        <v>0</v>
      </c>
      <c r="N232" s="27">
        <v>0</v>
      </c>
      <c r="O232" s="28"/>
      <c r="P232" s="31"/>
      <c r="Q232" s="35" t="s">
        <v>103</v>
      </c>
      <c r="R232" s="104">
        <v>51.0167</v>
      </c>
      <c r="S232" s="124">
        <v>4.4667000000000003</v>
      </c>
      <c r="T232" s="32">
        <v>0</v>
      </c>
      <c r="U232" s="33">
        <v>0</v>
      </c>
      <c r="V232" s="127">
        <v>0</v>
      </c>
      <c r="W232" s="34"/>
      <c r="X232" s="35"/>
      <c r="Y232" s="35"/>
      <c r="Z232" s="34"/>
      <c r="AA232" s="35"/>
      <c r="AB232" s="36"/>
      <c r="AC232" s="34"/>
      <c r="AD232" s="35"/>
      <c r="AE232" s="36"/>
      <c r="AF232" s="34"/>
      <c r="AG232" s="35"/>
      <c r="AH232" s="36"/>
      <c r="AI232" s="37"/>
      <c r="AJ232" s="38"/>
      <c r="AK232" s="39"/>
      <c r="AL232" s="39"/>
      <c r="AM232" s="39"/>
      <c r="AN232" s="49"/>
      <c r="AO232" s="40"/>
      <c r="AP232" s="41"/>
      <c r="AQ232" s="42"/>
      <c r="AR232" s="43"/>
      <c r="AS232" s="40" t="s">
        <v>40</v>
      </c>
      <c r="AT232" s="42">
        <v>1</v>
      </c>
      <c r="AU232" s="162">
        <f t="shared" si="15"/>
        <v>1</v>
      </c>
      <c r="AV232" s="162">
        <f t="shared" si="16"/>
        <v>0</v>
      </c>
      <c r="AW232" s="162">
        <f t="shared" si="17"/>
        <v>0</v>
      </c>
      <c r="AX232" s="162">
        <f t="shared" si="18"/>
        <v>0</v>
      </c>
      <c r="AY232" s="162">
        <f t="shared" si="19"/>
        <v>0</v>
      </c>
    </row>
    <row r="233" spans="1:51">
      <c r="A233" s="44" t="s">
        <v>643</v>
      </c>
      <c r="B233" s="45" t="s">
        <v>3989</v>
      </c>
      <c r="C233" s="23" t="s">
        <v>644</v>
      </c>
      <c r="D233" s="120" t="s">
        <v>4162</v>
      </c>
      <c r="E233" s="24">
        <v>2</v>
      </c>
      <c r="F233" s="25" t="s">
        <v>311</v>
      </c>
      <c r="G233" s="26"/>
      <c r="H233" s="27"/>
      <c r="I233" s="27"/>
      <c r="J233" s="29">
        <v>1</v>
      </c>
      <c r="K233" s="30">
        <v>1557</v>
      </c>
      <c r="L233" s="27">
        <v>1558</v>
      </c>
      <c r="M233" s="27">
        <v>0</v>
      </c>
      <c r="N233" s="27">
        <v>0</v>
      </c>
      <c r="O233" s="28">
        <v>1540</v>
      </c>
      <c r="P233" s="31">
        <v>1590</v>
      </c>
      <c r="Q233" s="35" t="s">
        <v>103</v>
      </c>
      <c r="R233" s="104">
        <v>51.0167</v>
      </c>
      <c r="S233" s="124">
        <v>4.4667000000000003</v>
      </c>
      <c r="T233" s="32">
        <v>0</v>
      </c>
      <c r="U233" s="75">
        <v>1</v>
      </c>
      <c r="V233" s="127">
        <v>0</v>
      </c>
      <c r="W233" s="34">
        <v>1558</v>
      </c>
      <c r="X233" s="35">
        <v>1568</v>
      </c>
      <c r="Y233" s="35" t="s">
        <v>63</v>
      </c>
      <c r="Z233" s="34">
        <v>1568</v>
      </c>
      <c r="AA233" s="35">
        <v>1570</v>
      </c>
      <c r="AB233" s="36" t="s">
        <v>646</v>
      </c>
      <c r="AC233" s="34">
        <v>1570</v>
      </c>
      <c r="AD233" s="35">
        <v>1585</v>
      </c>
      <c r="AE233" s="36" t="s">
        <v>218</v>
      </c>
      <c r="AF233" s="34">
        <v>1585</v>
      </c>
      <c r="AG233" s="35">
        <v>1589</v>
      </c>
      <c r="AH233" s="36" t="s">
        <v>647</v>
      </c>
      <c r="AI233" s="37" t="s">
        <v>218</v>
      </c>
      <c r="AJ233" s="38"/>
      <c r="AK233" s="39"/>
      <c r="AL233" s="39"/>
      <c r="AM233" s="39"/>
      <c r="AN233" s="49"/>
      <c r="AO233" s="40" t="s">
        <v>104</v>
      </c>
      <c r="AP233" s="41" t="s">
        <v>648</v>
      </c>
      <c r="AQ233" s="42"/>
      <c r="AR233" s="43"/>
      <c r="AS233" s="40" t="s">
        <v>40</v>
      </c>
      <c r="AT233" s="42">
        <v>1</v>
      </c>
      <c r="AU233" s="162">
        <f t="shared" si="15"/>
        <v>1</v>
      </c>
      <c r="AV233" s="162">
        <f t="shared" si="16"/>
        <v>0</v>
      </c>
      <c r="AW233" s="162">
        <f t="shared" si="17"/>
        <v>0</v>
      </c>
      <c r="AX233" s="162">
        <f t="shared" si="18"/>
        <v>0</v>
      </c>
      <c r="AY233" s="162">
        <f t="shared" si="19"/>
        <v>0</v>
      </c>
    </row>
    <row r="234" spans="1:51">
      <c r="A234" s="44" t="s">
        <v>648</v>
      </c>
      <c r="B234" s="45" t="s">
        <v>3989</v>
      </c>
      <c r="C234" s="23" t="s">
        <v>649</v>
      </c>
      <c r="D234" s="120" t="s">
        <v>4162</v>
      </c>
      <c r="E234" s="24"/>
      <c r="F234" s="25" t="s">
        <v>43</v>
      </c>
      <c r="G234" s="26"/>
      <c r="H234" s="27"/>
      <c r="I234" s="27"/>
      <c r="J234" s="29">
        <v>0</v>
      </c>
      <c r="K234" s="28">
        <v>1520</v>
      </c>
      <c r="L234" s="28">
        <v>1539</v>
      </c>
      <c r="M234" s="27">
        <v>0</v>
      </c>
      <c r="N234" s="27">
        <v>0</v>
      </c>
      <c r="O234" s="28">
        <v>1500</v>
      </c>
      <c r="P234" s="31">
        <v>1539</v>
      </c>
      <c r="Q234" s="35" t="s">
        <v>103</v>
      </c>
      <c r="R234" s="104">
        <v>51.0167</v>
      </c>
      <c r="S234" s="124">
        <v>4.4667000000000003</v>
      </c>
      <c r="T234" s="32">
        <v>0</v>
      </c>
      <c r="U234" s="33">
        <v>0</v>
      </c>
      <c r="V234" s="127">
        <v>0</v>
      </c>
      <c r="W234" s="34"/>
      <c r="X234" s="35"/>
      <c r="Y234" s="35"/>
      <c r="Z234" s="34"/>
      <c r="AA234" s="35"/>
      <c r="AB234" s="36"/>
      <c r="AC234" s="34"/>
      <c r="AD234" s="35"/>
      <c r="AE234" s="36"/>
      <c r="AF234" s="34"/>
      <c r="AG234" s="35"/>
      <c r="AH234" s="36"/>
      <c r="AI234" s="37"/>
      <c r="AJ234" s="38"/>
      <c r="AK234" s="39"/>
      <c r="AL234" s="39"/>
      <c r="AM234" s="39"/>
      <c r="AN234" s="49"/>
      <c r="AO234" s="40" t="s">
        <v>88</v>
      </c>
      <c r="AP234" s="41" t="s">
        <v>643</v>
      </c>
      <c r="AQ234" s="42"/>
      <c r="AR234" s="43"/>
      <c r="AS234" s="40"/>
      <c r="AT234" s="42">
        <v>1</v>
      </c>
      <c r="AU234" s="162">
        <f t="shared" si="15"/>
        <v>0</v>
      </c>
      <c r="AV234" s="162">
        <f t="shared" si="16"/>
        <v>0</v>
      </c>
      <c r="AW234" s="162">
        <f t="shared" si="17"/>
        <v>0</v>
      </c>
      <c r="AX234" s="162">
        <f t="shared" si="18"/>
        <v>0</v>
      </c>
      <c r="AY234" s="162">
        <f t="shared" si="19"/>
        <v>0</v>
      </c>
    </row>
    <row r="235" spans="1:51">
      <c r="A235" s="44" t="s">
        <v>650</v>
      </c>
      <c r="B235" s="45" t="s">
        <v>3989</v>
      </c>
      <c r="C235" s="23" t="s">
        <v>651</v>
      </c>
      <c r="D235" s="120" t="s">
        <v>4162</v>
      </c>
      <c r="E235" s="24"/>
      <c r="F235" s="25" t="s">
        <v>43</v>
      </c>
      <c r="G235" s="26"/>
      <c r="H235" s="27"/>
      <c r="I235" s="27"/>
      <c r="J235" s="29">
        <v>0</v>
      </c>
      <c r="K235" s="28">
        <v>1555</v>
      </c>
      <c r="L235" s="28">
        <v>1568</v>
      </c>
      <c r="M235" s="27">
        <v>0</v>
      </c>
      <c r="N235" s="27">
        <v>0</v>
      </c>
      <c r="O235" s="28">
        <v>1536</v>
      </c>
      <c r="P235" s="31" t="s">
        <v>39</v>
      </c>
      <c r="Q235" s="35" t="s">
        <v>103</v>
      </c>
      <c r="R235" s="104">
        <v>51.0167</v>
      </c>
      <c r="S235" s="124">
        <v>4.4667000000000003</v>
      </c>
      <c r="T235" s="32">
        <v>0</v>
      </c>
      <c r="U235" s="33">
        <v>1</v>
      </c>
      <c r="V235" s="127">
        <v>0</v>
      </c>
      <c r="W235" s="34">
        <v>1568</v>
      </c>
      <c r="X235" s="35">
        <v>1568</v>
      </c>
      <c r="Y235" s="35" t="s">
        <v>646</v>
      </c>
      <c r="Z235" s="34"/>
      <c r="AA235" s="35"/>
      <c r="AB235" s="36"/>
      <c r="AC235" s="34"/>
      <c r="AD235" s="35"/>
      <c r="AE235" s="36"/>
      <c r="AF235" s="34"/>
      <c r="AG235" s="35"/>
      <c r="AH235" s="36"/>
      <c r="AI235" s="37"/>
      <c r="AJ235" s="38"/>
      <c r="AK235" s="39"/>
      <c r="AL235" s="39"/>
      <c r="AM235" s="39"/>
      <c r="AN235" s="49"/>
      <c r="AO235" s="40" t="s">
        <v>104</v>
      </c>
      <c r="AP235" s="41" t="s">
        <v>648</v>
      </c>
      <c r="AQ235" s="42"/>
      <c r="AR235" s="43"/>
      <c r="AS235" s="40"/>
      <c r="AT235" s="42">
        <v>1</v>
      </c>
      <c r="AU235" s="162">
        <f t="shared" si="15"/>
        <v>1</v>
      </c>
      <c r="AV235" s="162">
        <f t="shared" si="16"/>
        <v>0</v>
      </c>
      <c r="AW235" s="162">
        <f t="shared" si="17"/>
        <v>0</v>
      </c>
      <c r="AX235" s="162">
        <f t="shared" si="18"/>
        <v>0</v>
      </c>
      <c r="AY235" s="162">
        <f t="shared" si="19"/>
        <v>0</v>
      </c>
    </row>
    <row r="236" spans="1:51">
      <c r="A236" s="44" t="s">
        <v>652</v>
      </c>
      <c r="B236" s="45" t="s">
        <v>3990</v>
      </c>
      <c r="C236" s="23" t="s">
        <v>653</v>
      </c>
      <c r="D236" s="120" t="s">
        <v>4162</v>
      </c>
      <c r="E236" s="24">
        <v>1</v>
      </c>
      <c r="F236" s="25" t="s">
        <v>74</v>
      </c>
      <c r="G236" s="26"/>
      <c r="H236" s="27"/>
      <c r="I236" s="27"/>
      <c r="J236" s="29">
        <v>1</v>
      </c>
      <c r="K236" s="30">
        <v>1556</v>
      </c>
      <c r="L236" s="30">
        <v>1562</v>
      </c>
      <c r="M236" s="27">
        <v>0</v>
      </c>
      <c r="N236" s="27">
        <v>0</v>
      </c>
      <c r="O236" s="28"/>
      <c r="P236" s="31"/>
      <c r="Q236" s="35" t="s">
        <v>103</v>
      </c>
      <c r="R236" s="104">
        <v>51.0167</v>
      </c>
      <c r="S236" s="124">
        <v>4.4667000000000003</v>
      </c>
      <c r="T236" s="32">
        <v>0</v>
      </c>
      <c r="U236" s="33">
        <v>0</v>
      </c>
      <c r="V236" s="127">
        <v>0</v>
      </c>
      <c r="W236" s="34"/>
      <c r="X236" s="35"/>
      <c r="Y236" s="35"/>
      <c r="Z236" s="34"/>
      <c r="AA236" s="35"/>
      <c r="AB236" s="36"/>
      <c r="AC236" s="34"/>
      <c r="AD236" s="35"/>
      <c r="AE236" s="36"/>
      <c r="AF236" s="34"/>
      <c r="AG236" s="35"/>
      <c r="AH236" s="36"/>
      <c r="AI236" s="37"/>
      <c r="AJ236" s="38"/>
      <c r="AK236" s="39"/>
      <c r="AL236" s="39"/>
      <c r="AM236" s="39"/>
      <c r="AN236" s="49"/>
      <c r="AO236" s="40"/>
      <c r="AP236" s="41"/>
      <c r="AQ236" s="42"/>
      <c r="AR236" s="43"/>
      <c r="AS236" s="40" t="s">
        <v>40</v>
      </c>
      <c r="AT236" s="42">
        <v>1</v>
      </c>
      <c r="AU236" s="162">
        <f t="shared" si="15"/>
        <v>1</v>
      </c>
      <c r="AV236" s="162">
        <f t="shared" si="16"/>
        <v>0</v>
      </c>
      <c r="AW236" s="162">
        <f t="shared" si="17"/>
        <v>0</v>
      </c>
      <c r="AX236" s="162">
        <f t="shared" si="18"/>
        <v>0</v>
      </c>
      <c r="AY236" s="162">
        <f t="shared" si="19"/>
        <v>0</v>
      </c>
    </row>
    <row r="237" spans="1:51">
      <c r="A237" s="44" t="s">
        <v>654</v>
      </c>
      <c r="B237" s="45" t="s">
        <v>3991</v>
      </c>
      <c r="C237" s="23" t="s">
        <v>655</v>
      </c>
      <c r="D237" s="120" t="s">
        <v>4162</v>
      </c>
      <c r="E237" s="24">
        <v>1</v>
      </c>
      <c r="F237" s="25" t="s">
        <v>39</v>
      </c>
      <c r="G237" s="26"/>
      <c r="H237" s="27"/>
      <c r="I237" s="27"/>
      <c r="J237" s="29">
        <v>1</v>
      </c>
      <c r="K237" s="30">
        <v>1571</v>
      </c>
      <c r="L237" s="30">
        <v>1577</v>
      </c>
      <c r="M237" s="27">
        <v>0</v>
      </c>
      <c r="N237" s="27">
        <v>0</v>
      </c>
      <c r="O237" s="28"/>
      <c r="P237" s="31"/>
      <c r="Q237" s="35" t="s">
        <v>103</v>
      </c>
      <c r="R237" s="104">
        <v>51.0167</v>
      </c>
      <c r="S237" s="124">
        <v>4.4667000000000003</v>
      </c>
      <c r="T237" s="32">
        <v>0</v>
      </c>
      <c r="U237" s="33">
        <v>0</v>
      </c>
      <c r="V237" s="127">
        <v>0</v>
      </c>
      <c r="W237" s="34"/>
      <c r="X237" s="35"/>
      <c r="Y237" s="35"/>
      <c r="Z237" s="34"/>
      <c r="AA237" s="35"/>
      <c r="AB237" s="36"/>
      <c r="AC237" s="34"/>
      <c r="AD237" s="35"/>
      <c r="AE237" s="36"/>
      <c r="AF237" s="34"/>
      <c r="AG237" s="35"/>
      <c r="AH237" s="36"/>
      <c r="AI237" s="37"/>
      <c r="AJ237" s="38"/>
      <c r="AK237" s="39"/>
      <c r="AL237" s="39"/>
      <c r="AM237" s="39"/>
      <c r="AN237" s="49"/>
      <c r="AO237" s="40"/>
      <c r="AP237" s="41"/>
      <c r="AQ237" s="42"/>
      <c r="AR237" s="43"/>
      <c r="AS237" s="40" t="s">
        <v>40</v>
      </c>
      <c r="AT237" s="42">
        <v>1</v>
      </c>
      <c r="AU237" s="162">
        <f t="shared" si="15"/>
        <v>0</v>
      </c>
      <c r="AV237" s="162">
        <f t="shared" si="16"/>
        <v>1</v>
      </c>
      <c r="AW237" s="162">
        <f t="shared" si="17"/>
        <v>0</v>
      </c>
      <c r="AX237" s="162">
        <f t="shared" si="18"/>
        <v>0</v>
      </c>
      <c r="AY237" s="162">
        <f t="shared" si="19"/>
        <v>0</v>
      </c>
    </row>
    <row r="238" spans="1:51">
      <c r="A238" s="44" t="s">
        <v>656</v>
      </c>
      <c r="B238" s="45" t="s">
        <v>3992</v>
      </c>
      <c r="C238" s="23" t="s">
        <v>657</v>
      </c>
      <c r="D238" s="120" t="s">
        <v>4162</v>
      </c>
      <c r="E238" s="24">
        <v>1</v>
      </c>
      <c r="F238" s="25" t="s">
        <v>74</v>
      </c>
      <c r="G238" s="26"/>
      <c r="H238" s="27"/>
      <c r="I238" s="27"/>
      <c r="J238" s="29">
        <v>1</v>
      </c>
      <c r="K238" s="30">
        <v>1623</v>
      </c>
      <c r="L238" s="30">
        <v>1629</v>
      </c>
      <c r="M238" s="27">
        <v>0</v>
      </c>
      <c r="N238" s="27">
        <v>0</v>
      </c>
      <c r="O238" s="28"/>
      <c r="P238" s="31"/>
      <c r="Q238" s="35" t="s">
        <v>103</v>
      </c>
      <c r="R238" s="104">
        <v>51.0167</v>
      </c>
      <c r="S238" s="124">
        <v>4.4667000000000003</v>
      </c>
      <c r="T238" s="32">
        <v>0</v>
      </c>
      <c r="U238" s="33">
        <v>0</v>
      </c>
      <c r="V238" s="127">
        <v>0</v>
      </c>
      <c r="W238" s="34"/>
      <c r="X238" s="35"/>
      <c r="Y238" s="35"/>
      <c r="Z238" s="34"/>
      <c r="AA238" s="35"/>
      <c r="AB238" s="36"/>
      <c r="AC238" s="34"/>
      <c r="AD238" s="35"/>
      <c r="AE238" s="36"/>
      <c r="AF238" s="34"/>
      <c r="AG238" s="35"/>
      <c r="AH238" s="36"/>
      <c r="AI238" s="37"/>
      <c r="AJ238" s="38"/>
      <c r="AK238" s="39"/>
      <c r="AL238" s="39"/>
      <c r="AM238" s="39"/>
      <c r="AN238" s="49"/>
      <c r="AO238" s="40"/>
      <c r="AP238" s="41"/>
      <c r="AQ238" s="42"/>
      <c r="AR238" s="43"/>
      <c r="AS238" s="40" t="s">
        <v>40</v>
      </c>
      <c r="AT238" s="42">
        <v>1</v>
      </c>
      <c r="AU238" s="162">
        <f t="shared" si="15"/>
        <v>0</v>
      </c>
      <c r="AV238" s="162">
        <f t="shared" si="16"/>
        <v>0</v>
      </c>
      <c r="AW238" s="162">
        <f t="shared" si="17"/>
        <v>0</v>
      </c>
      <c r="AX238" s="162">
        <f t="shared" si="18"/>
        <v>1</v>
      </c>
      <c r="AY238" s="162">
        <f t="shared" si="19"/>
        <v>0</v>
      </c>
    </row>
    <row r="239" spans="1:51">
      <c r="A239" s="44" t="s">
        <v>658</v>
      </c>
      <c r="B239" s="45" t="s">
        <v>2660</v>
      </c>
      <c r="C239" s="23" t="s">
        <v>659</v>
      </c>
      <c r="D239" s="120" t="s">
        <v>4162</v>
      </c>
      <c r="E239" s="24">
        <v>1</v>
      </c>
      <c r="F239" s="25" t="s">
        <v>43</v>
      </c>
      <c r="G239" s="26"/>
      <c r="H239" s="27"/>
      <c r="I239" s="27"/>
      <c r="J239" s="29">
        <v>1</v>
      </c>
      <c r="K239" s="30">
        <v>1611</v>
      </c>
      <c r="L239" s="28">
        <v>1621</v>
      </c>
      <c r="M239" s="27">
        <v>1</v>
      </c>
      <c r="N239" s="27">
        <v>1</v>
      </c>
      <c r="O239" s="28"/>
      <c r="P239" s="31">
        <v>1652</v>
      </c>
      <c r="Q239" s="35" t="s">
        <v>103</v>
      </c>
      <c r="R239" s="104">
        <v>51.0167</v>
      </c>
      <c r="S239" s="124">
        <v>4.4667000000000003</v>
      </c>
      <c r="T239" s="32">
        <v>1</v>
      </c>
      <c r="U239" s="33">
        <v>1</v>
      </c>
      <c r="V239" s="127">
        <v>0</v>
      </c>
      <c r="W239" s="34">
        <v>1621</v>
      </c>
      <c r="X239" s="35">
        <v>1652</v>
      </c>
      <c r="Y239" s="35" t="s">
        <v>248</v>
      </c>
      <c r="Z239" s="34"/>
      <c r="AA239" s="35"/>
      <c r="AB239" s="36"/>
      <c r="AC239" s="34"/>
      <c r="AD239" s="35"/>
      <c r="AE239" s="36"/>
      <c r="AF239" s="34"/>
      <c r="AG239" s="35"/>
      <c r="AH239" s="36"/>
      <c r="AI239" s="37"/>
      <c r="AJ239" s="38"/>
      <c r="AK239" s="39"/>
      <c r="AL239" s="39"/>
      <c r="AM239" s="39"/>
      <c r="AN239" s="49"/>
      <c r="AO239" s="40"/>
      <c r="AP239" s="41"/>
      <c r="AQ239" s="42"/>
      <c r="AR239" s="43"/>
      <c r="AS239" s="40" t="s">
        <v>40</v>
      </c>
      <c r="AT239" s="42">
        <v>1</v>
      </c>
      <c r="AU239" s="162">
        <f t="shared" si="15"/>
        <v>0</v>
      </c>
      <c r="AV239" s="162">
        <f t="shared" si="16"/>
        <v>0</v>
      </c>
      <c r="AW239" s="162">
        <f t="shared" si="17"/>
        <v>1</v>
      </c>
      <c r="AX239" s="162">
        <f t="shared" si="18"/>
        <v>0</v>
      </c>
      <c r="AY239" s="162">
        <f t="shared" si="19"/>
        <v>0</v>
      </c>
    </row>
    <row r="240" spans="1:51">
      <c r="A240" s="44" t="s">
        <v>660</v>
      </c>
      <c r="B240" s="45" t="s">
        <v>3993</v>
      </c>
      <c r="C240" s="23" t="s">
        <v>661</v>
      </c>
      <c r="D240" s="120" t="s">
        <v>4162</v>
      </c>
      <c r="E240" s="24"/>
      <c r="F240" s="25" t="s">
        <v>43</v>
      </c>
      <c r="G240" s="25"/>
      <c r="H240" s="27">
        <v>1</v>
      </c>
      <c r="I240" s="27"/>
      <c r="J240" s="29">
        <v>0</v>
      </c>
      <c r="K240" s="28">
        <v>1668</v>
      </c>
      <c r="L240" s="52">
        <v>1702</v>
      </c>
      <c r="M240" s="27">
        <v>0</v>
      </c>
      <c r="N240" s="27">
        <v>0</v>
      </c>
      <c r="O240" s="28">
        <v>1648</v>
      </c>
      <c r="P240" s="31">
        <v>1727</v>
      </c>
      <c r="Q240" s="35" t="s">
        <v>103</v>
      </c>
      <c r="R240" s="104">
        <v>51.0167</v>
      </c>
      <c r="S240" s="124">
        <v>4.4667000000000003</v>
      </c>
      <c r="T240" s="32">
        <v>0</v>
      </c>
      <c r="U240" s="33">
        <v>1</v>
      </c>
      <c r="V240" s="127">
        <v>0</v>
      </c>
      <c r="W240" s="34">
        <v>1675</v>
      </c>
      <c r="X240" s="35">
        <v>1675</v>
      </c>
      <c r="Y240" s="35" t="s">
        <v>476</v>
      </c>
      <c r="Z240" s="34">
        <v>1681</v>
      </c>
      <c r="AA240" s="35">
        <v>1681</v>
      </c>
      <c r="AB240" s="36" t="s">
        <v>60</v>
      </c>
      <c r="AC240" s="34">
        <v>1682</v>
      </c>
      <c r="AD240" s="35">
        <v>1702</v>
      </c>
      <c r="AE240" s="36" t="s">
        <v>103</v>
      </c>
      <c r="AF240" s="34">
        <v>1702</v>
      </c>
      <c r="AG240" s="35">
        <v>1716</v>
      </c>
      <c r="AH240" s="36" t="s">
        <v>63</v>
      </c>
      <c r="AI240" s="37"/>
      <c r="AJ240" s="38"/>
      <c r="AK240" s="39"/>
      <c r="AL240" s="39"/>
      <c r="AM240" s="39"/>
      <c r="AN240" s="49"/>
      <c r="AO240" s="40" t="s">
        <v>88</v>
      </c>
      <c r="AP240" s="41" t="s">
        <v>662</v>
      </c>
      <c r="AQ240" s="42"/>
      <c r="AR240" s="43"/>
      <c r="AS240" s="40"/>
      <c r="AT240" s="42">
        <v>1</v>
      </c>
      <c r="AU240" s="162">
        <f t="shared" si="15"/>
        <v>0</v>
      </c>
      <c r="AV240" s="162">
        <f t="shared" si="16"/>
        <v>0</v>
      </c>
      <c r="AW240" s="162">
        <f t="shared" si="17"/>
        <v>0</v>
      </c>
      <c r="AX240" s="162">
        <f t="shared" si="18"/>
        <v>0</v>
      </c>
      <c r="AY240" s="162">
        <f t="shared" si="19"/>
        <v>1</v>
      </c>
    </row>
    <row r="241" spans="1:51">
      <c r="A241" s="44" t="s">
        <v>662</v>
      </c>
      <c r="B241" s="45" t="s">
        <v>3993</v>
      </c>
      <c r="C241" s="23" t="s">
        <v>663</v>
      </c>
      <c r="D241" s="120" t="s">
        <v>4162</v>
      </c>
      <c r="E241" s="24"/>
      <c r="F241" s="25" t="s">
        <v>43</v>
      </c>
      <c r="G241" s="26"/>
      <c r="H241" s="27"/>
      <c r="I241" s="27"/>
      <c r="J241" s="29">
        <v>0</v>
      </c>
      <c r="K241" s="28"/>
      <c r="L241" s="28"/>
      <c r="M241" s="27">
        <v>0</v>
      </c>
      <c r="N241" s="27">
        <v>0</v>
      </c>
      <c r="O241" s="28">
        <v>1684</v>
      </c>
      <c r="P241" s="31">
        <v>1706</v>
      </c>
      <c r="Q241" s="35" t="s">
        <v>103</v>
      </c>
      <c r="R241" s="104">
        <v>51.0167</v>
      </c>
      <c r="S241" s="124">
        <v>4.4667000000000003</v>
      </c>
      <c r="T241" s="32">
        <v>0</v>
      </c>
      <c r="U241" s="33">
        <v>1</v>
      </c>
      <c r="V241" s="127">
        <v>0</v>
      </c>
      <c r="W241" s="34">
        <v>1706</v>
      </c>
      <c r="X241" s="35">
        <v>1706</v>
      </c>
      <c r="Y241" s="35" t="s">
        <v>63</v>
      </c>
      <c r="Z241" s="34"/>
      <c r="AA241" s="35"/>
      <c r="AB241" s="36"/>
      <c r="AC241" s="34"/>
      <c r="AD241" s="35"/>
      <c r="AE241" s="36"/>
      <c r="AF241" s="34"/>
      <c r="AG241" s="35"/>
      <c r="AH241" s="36"/>
      <c r="AI241" s="37"/>
      <c r="AJ241" s="38"/>
      <c r="AK241" s="39"/>
      <c r="AL241" s="39"/>
      <c r="AM241" s="39"/>
      <c r="AN241" s="49"/>
      <c r="AO241" s="40" t="s">
        <v>104</v>
      </c>
      <c r="AP241" s="41" t="s">
        <v>660</v>
      </c>
      <c r="AQ241" s="42"/>
      <c r="AR241" s="43"/>
      <c r="AS241" s="40"/>
      <c r="AT241" s="42">
        <v>1</v>
      </c>
      <c r="AU241" s="162">
        <f t="shared" si="15"/>
        <v>0</v>
      </c>
      <c r="AV241" s="162">
        <f t="shared" si="16"/>
        <v>0</v>
      </c>
      <c r="AW241" s="162">
        <f t="shared" si="17"/>
        <v>0</v>
      </c>
      <c r="AX241" s="162">
        <f t="shared" si="18"/>
        <v>0</v>
      </c>
      <c r="AY241" s="162">
        <f t="shared" si="19"/>
        <v>0</v>
      </c>
    </row>
    <row r="242" spans="1:51">
      <c r="A242" s="44" t="s">
        <v>664</v>
      </c>
      <c r="B242" s="45" t="s">
        <v>3994</v>
      </c>
      <c r="C242" s="23" t="s">
        <v>665</v>
      </c>
      <c r="D242" s="120" t="s">
        <v>4162</v>
      </c>
      <c r="E242" s="24">
        <v>1</v>
      </c>
      <c r="F242" s="25" t="s">
        <v>43</v>
      </c>
      <c r="G242" s="26"/>
      <c r="H242" s="27">
        <v>1</v>
      </c>
      <c r="I242" s="27"/>
      <c r="J242" s="29">
        <v>1</v>
      </c>
      <c r="K242" s="30">
        <v>1569</v>
      </c>
      <c r="L242" s="30">
        <v>1575</v>
      </c>
      <c r="M242" s="27">
        <v>0</v>
      </c>
      <c r="N242" s="27">
        <v>0</v>
      </c>
      <c r="O242" s="28"/>
      <c r="P242" s="31"/>
      <c r="Q242" s="35" t="s">
        <v>103</v>
      </c>
      <c r="R242" s="104">
        <v>51.0167</v>
      </c>
      <c r="S242" s="124">
        <v>4.4667000000000003</v>
      </c>
      <c r="T242" s="32">
        <v>0</v>
      </c>
      <c r="U242" s="33">
        <v>0</v>
      </c>
      <c r="V242" s="127">
        <v>0</v>
      </c>
      <c r="W242" s="34"/>
      <c r="X242" s="35"/>
      <c r="Y242" s="35"/>
      <c r="Z242" s="34"/>
      <c r="AA242" s="35"/>
      <c r="AB242" s="36"/>
      <c r="AC242" s="34"/>
      <c r="AD242" s="35"/>
      <c r="AE242" s="36"/>
      <c r="AF242" s="34"/>
      <c r="AG242" s="35"/>
      <c r="AH242" s="36"/>
      <c r="AI242" s="37"/>
      <c r="AJ242" s="38"/>
      <c r="AK242" s="39"/>
      <c r="AL242" s="39"/>
      <c r="AM242" s="39"/>
      <c r="AN242" s="49"/>
      <c r="AO242" s="40"/>
      <c r="AP242" s="41"/>
      <c r="AQ242" s="42"/>
      <c r="AR242" s="43"/>
      <c r="AS242" s="40" t="s">
        <v>40</v>
      </c>
      <c r="AT242" s="42">
        <v>1</v>
      </c>
      <c r="AU242" s="162">
        <f t="shared" si="15"/>
        <v>1</v>
      </c>
      <c r="AV242" s="162">
        <f t="shared" si="16"/>
        <v>1</v>
      </c>
      <c r="AW242" s="162">
        <f t="shared" si="17"/>
        <v>0</v>
      </c>
      <c r="AX242" s="162">
        <f t="shared" si="18"/>
        <v>0</v>
      </c>
      <c r="AY242" s="162">
        <f t="shared" si="19"/>
        <v>0</v>
      </c>
    </row>
    <row r="243" spans="1:51">
      <c r="A243" s="44" t="s">
        <v>666</v>
      </c>
      <c r="B243" s="45" t="s">
        <v>3994</v>
      </c>
      <c r="C243" s="23" t="s">
        <v>667</v>
      </c>
      <c r="D243" s="120" t="s">
        <v>4162</v>
      </c>
      <c r="E243" s="24">
        <v>1</v>
      </c>
      <c r="F243" s="25" t="s">
        <v>43</v>
      </c>
      <c r="G243" s="26"/>
      <c r="H243" s="27"/>
      <c r="I243" s="27"/>
      <c r="J243" s="29">
        <v>1</v>
      </c>
      <c r="K243" s="28">
        <v>1570</v>
      </c>
      <c r="L243" s="27">
        <v>1595</v>
      </c>
      <c r="M243" s="27">
        <v>0</v>
      </c>
      <c r="N243" s="27">
        <v>0</v>
      </c>
      <c r="O243" s="28" t="s">
        <v>668</v>
      </c>
      <c r="P243" s="31">
        <v>1595</v>
      </c>
      <c r="Q243" s="35" t="s">
        <v>103</v>
      </c>
      <c r="R243" s="104">
        <v>51.0167</v>
      </c>
      <c r="S243" s="124">
        <v>4.4667000000000003</v>
      </c>
      <c r="T243" s="32">
        <v>0</v>
      </c>
      <c r="U243" s="33">
        <v>0</v>
      </c>
      <c r="V243" s="127">
        <v>0</v>
      </c>
      <c r="W243" s="34"/>
      <c r="X243" s="35"/>
      <c r="Y243" s="35"/>
      <c r="Z243" s="34"/>
      <c r="AA243" s="35"/>
      <c r="AB243" s="36"/>
      <c r="AC243" s="34"/>
      <c r="AD243" s="35"/>
      <c r="AE243" s="36"/>
      <c r="AF243" s="34"/>
      <c r="AG243" s="35"/>
      <c r="AH243" s="36"/>
      <c r="AI243" s="37"/>
      <c r="AJ243" s="38"/>
      <c r="AK243" s="39"/>
      <c r="AL243" s="39"/>
      <c r="AM243" s="39"/>
      <c r="AN243" s="49"/>
      <c r="AO243" s="40"/>
      <c r="AP243" s="41"/>
      <c r="AQ243" s="42"/>
      <c r="AR243" s="43"/>
      <c r="AS243" s="40" t="s">
        <v>40</v>
      </c>
      <c r="AT243" s="42">
        <v>1</v>
      </c>
      <c r="AU243" s="162">
        <f t="shared" si="15"/>
        <v>1</v>
      </c>
      <c r="AV243" s="162">
        <f t="shared" si="16"/>
        <v>1</v>
      </c>
      <c r="AW243" s="162">
        <f t="shared" si="17"/>
        <v>0</v>
      </c>
      <c r="AX243" s="162">
        <f t="shared" si="18"/>
        <v>0</v>
      </c>
      <c r="AY243" s="162">
        <f t="shared" si="19"/>
        <v>0</v>
      </c>
    </row>
    <row r="244" spans="1:51">
      <c r="A244" s="44" t="s">
        <v>669</v>
      </c>
      <c r="B244" s="45" t="s">
        <v>3994</v>
      </c>
      <c r="C244" s="23" t="s">
        <v>670</v>
      </c>
      <c r="D244" s="120" t="s">
        <v>4162</v>
      </c>
      <c r="E244" s="24">
        <v>4</v>
      </c>
      <c r="F244" s="25" t="s">
        <v>43</v>
      </c>
      <c r="G244" s="25"/>
      <c r="H244" s="27">
        <v>1</v>
      </c>
      <c r="I244" s="27"/>
      <c r="J244" s="29">
        <v>1</v>
      </c>
      <c r="K244" s="28">
        <v>1546</v>
      </c>
      <c r="L244" s="28">
        <v>1580</v>
      </c>
      <c r="M244" s="27">
        <v>0</v>
      </c>
      <c r="N244" s="27">
        <v>0</v>
      </c>
      <c r="O244" s="28">
        <v>1527</v>
      </c>
      <c r="P244" s="31">
        <v>1580</v>
      </c>
      <c r="Q244" s="35" t="s">
        <v>103</v>
      </c>
      <c r="R244" s="104">
        <v>51.0167</v>
      </c>
      <c r="S244" s="124">
        <v>4.4667000000000003</v>
      </c>
      <c r="T244" s="32">
        <v>0</v>
      </c>
      <c r="U244" s="33">
        <v>0</v>
      </c>
      <c r="V244" s="127">
        <v>0</v>
      </c>
      <c r="W244" s="34"/>
      <c r="X244" s="35"/>
      <c r="Y244" s="35"/>
      <c r="Z244" s="34"/>
      <c r="AA244" s="35"/>
      <c r="AB244" s="36"/>
      <c r="AC244" s="34"/>
      <c r="AD244" s="35"/>
      <c r="AE244" s="36"/>
      <c r="AF244" s="34"/>
      <c r="AG244" s="35"/>
      <c r="AH244" s="36"/>
      <c r="AI244" s="37"/>
      <c r="AJ244" s="38"/>
      <c r="AK244" s="39"/>
      <c r="AL244" s="39"/>
      <c r="AM244" s="39"/>
      <c r="AN244" s="49"/>
      <c r="AO244" s="40"/>
      <c r="AP244" s="41"/>
      <c r="AQ244" s="42"/>
      <c r="AR244" s="43"/>
      <c r="AS244" s="40" t="s">
        <v>40</v>
      </c>
      <c r="AT244" s="42">
        <v>1</v>
      </c>
      <c r="AU244" s="162">
        <f t="shared" si="15"/>
        <v>1</v>
      </c>
      <c r="AV244" s="162">
        <f t="shared" si="16"/>
        <v>1</v>
      </c>
      <c r="AW244" s="162">
        <f t="shared" si="17"/>
        <v>0</v>
      </c>
      <c r="AX244" s="162">
        <f t="shared" si="18"/>
        <v>0</v>
      </c>
      <c r="AY244" s="162">
        <f t="shared" si="19"/>
        <v>0</v>
      </c>
    </row>
    <row r="245" spans="1:51">
      <c r="A245" s="44" t="s">
        <v>671</v>
      </c>
      <c r="B245" s="45" t="s">
        <v>3994</v>
      </c>
      <c r="C245" s="23" t="s">
        <v>672</v>
      </c>
      <c r="D245" s="120" t="s">
        <v>4162</v>
      </c>
      <c r="E245" s="24"/>
      <c r="F245" s="25" t="s">
        <v>43</v>
      </c>
      <c r="G245" s="25"/>
      <c r="H245" s="27">
        <v>1</v>
      </c>
      <c r="I245" s="27"/>
      <c r="J245" s="29">
        <v>0</v>
      </c>
      <c r="K245" s="28">
        <v>1571</v>
      </c>
      <c r="L245" s="28">
        <v>1595</v>
      </c>
      <c r="M245" s="27">
        <v>0</v>
      </c>
      <c r="N245" s="27">
        <v>0</v>
      </c>
      <c r="O245" s="28" t="s">
        <v>39</v>
      </c>
      <c r="P245" s="31">
        <v>1595</v>
      </c>
      <c r="Q245" s="35" t="s">
        <v>103</v>
      </c>
      <c r="R245" s="104">
        <v>51.0167</v>
      </c>
      <c r="S245" s="124">
        <v>4.4667000000000003</v>
      </c>
      <c r="T245" s="32">
        <v>0</v>
      </c>
      <c r="U245" s="33">
        <v>0</v>
      </c>
      <c r="V245" s="127">
        <v>0</v>
      </c>
      <c r="W245" s="34"/>
      <c r="X245" s="35"/>
      <c r="Y245" s="35"/>
      <c r="Z245" s="34"/>
      <c r="AA245" s="35"/>
      <c r="AB245" s="36"/>
      <c r="AC245" s="34"/>
      <c r="AD245" s="35"/>
      <c r="AE245" s="36"/>
      <c r="AF245" s="34"/>
      <c r="AG245" s="35"/>
      <c r="AH245" s="36"/>
      <c r="AI245" s="37"/>
      <c r="AJ245" s="38"/>
      <c r="AK245" s="39"/>
      <c r="AL245" s="39"/>
      <c r="AM245" s="39"/>
      <c r="AN245" s="49"/>
      <c r="AO245" s="40"/>
      <c r="AP245" s="41"/>
      <c r="AQ245" s="42"/>
      <c r="AR245" s="43"/>
      <c r="AS245" s="40"/>
      <c r="AT245" s="42">
        <v>1</v>
      </c>
      <c r="AU245" s="162">
        <f t="shared" si="15"/>
        <v>0</v>
      </c>
      <c r="AV245" s="162">
        <f t="shared" si="16"/>
        <v>1</v>
      </c>
      <c r="AW245" s="162">
        <f t="shared" si="17"/>
        <v>0</v>
      </c>
      <c r="AX245" s="162">
        <f t="shared" si="18"/>
        <v>0</v>
      </c>
      <c r="AY245" s="162">
        <f t="shared" si="19"/>
        <v>0</v>
      </c>
    </row>
    <row r="246" spans="1:51">
      <c r="A246" s="44" t="s">
        <v>673</v>
      </c>
      <c r="B246" s="45" t="s">
        <v>2027</v>
      </c>
      <c r="C246" s="23" t="s">
        <v>674</v>
      </c>
      <c r="D246" s="120" t="s">
        <v>4162</v>
      </c>
      <c r="E246" s="24">
        <v>1</v>
      </c>
      <c r="F246" s="25" t="s">
        <v>43</v>
      </c>
      <c r="G246" s="25"/>
      <c r="H246" s="27">
        <v>1</v>
      </c>
      <c r="I246" s="27"/>
      <c r="J246" s="29">
        <v>1</v>
      </c>
      <c r="K246" s="27">
        <v>1667</v>
      </c>
      <c r="L246" s="28">
        <v>1682</v>
      </c>
      <c r="M246" s="27">
        <v>0</v>
      </c>
      <c r="N246" s="27">
        <v>0</v>
      </c>
      <c r="O246" s="28">
        <v>1637</v>
      </c>
      <c r="P246" s="31">
        <v>1682</v>
      </c>
      <c r="Q246" s="35" t="s">
        <v>103</v>
      </c>
      <c r="R246" s="104">
        <v>51.0167</v>
      </c>
      <c r="S246" s="124">
        <v>4.4667000000000003</v>
      </c>
      <c r="T246" s="32">
        <v>0</v>
      </c>
      <c r="U246" s="33">
        <v>1</v>
      </c>
      <c r="V246" s="127">
        <v>0</v>
      </c>
      <c r="W246" s="34">
        <v>1666</v>
      </c>
      <c r="X246" s="35">
        <v>1667</v>
      </c>
      <c r="Y246" s="35" t="s">
        <v>63</v>
      </c>
      <c r="Z246" s="34">
        <v>1667</v>
      </c>
      <c r="AA246" s="35">
        <v>1682</v>
      </c>
      <c r="AB246" s="36" t="s">
        <v>103</v>
      </c>
      <c r="AC246" s="34"/>
      <c r="AD246" s="35"/>
      <c r="AE246" s="36"/>
      <c r="AF246" s="34"/>
      <c r="AG246" s="35"/>
      <c r="AH246" s="36"/>
      <c r="AI246" s="37"/>
      <c r="AJ246" s="38"/>
      <c r="AK246" s="39"/>
      <c r="AL246" s="39"/>
      <c r="AM246" s="39"/>
      <c r="AN246" s="49"/>
      <c r="AO246" s="40"/>
      <c r="AP246" s="41"/>
      <c r="AQ246" s="42"/>
      <c r="AR246" s="43"/>
      <c r="AS246" s="40" t="s">
        <v>40</v>
      </c>
      <c r="AT246" s="42">
        <v>1</v>
      </c>
      <c r="AU246" s="162">
        <f t="shared" si="15"/>
        <v>0</v>
      </c>
      <c r="AV246" s="162">
        <f t="shared" si="16"/>
        <v>0</v>
      </c>
      <c r="AW246" s="162">
        <f t="shared" si="17"/>
        <v>0</v>
      </c>
      <c r="AX246" s="162">
        <f t="shared" si="18"/>
        <v>0</v>
      </c>
      <c r="AY246" s="162">
        <f t="shared" si="19"/>
        <v>1</v>
      </c>
    </row>
    <row r="247" spans="1:51">
      <c r="A247" s="44" t="s">
        <v>675</v>
      </c>
      <c r="B247" s="45" t="s">
        <v>2027</v>
      </c>
      <c r="C247" s="23" t="s">
        <v>676</v>
      </c>
      <c r="D247" s="120" t="s">
        <v>4162</v>
      </c>
      <c r="E247" s="24">
        <v>1</v>
      </c>
      <c r="F247" s="25" t="s">
        <v>74</v>
      </c>
      <c r="G247" s="26"/>
      <c r="H247" s="27"/>
      <c r="I247" s="27"/>
      <c r="J247" s="29">
        <v>1</v>
      </c>
      <c r="K247" s="30">
        <v>1609</v>
      </c>
      <c r="L247" s="30">
        <v>1615</v>
      </c>
      <c r="M247" s="27">
        <v>0</v>
      </c>
      <c r="N247" s="27">
        <v>0</v>
      </c>
      <c r="O247" s="28"/>
      <c r="P247" s="31"/>
      <c r="Q247" s="35" t="s">
        <v>103</v>
      </c>
      <c r="R247" s="104">
        <v>51.0167</v>
      </c>
      <c r="S247" s="124">
        <v>4.4667000000000003</v>
      </c>
      <c r="T247" s="32">
        <v>0</v>
      </c>
      <c r="U247" s="33">
        <v>0</v>
      </c>
      <c r="V247" s="127">
        <v>0</v>
      </c>
      <c r="W247" s="34"/>
      <c r="X247" s="35"/>
      <c r="Y247" s="35"/>
      <c r="Z247" s="34"/>
      <c r="AA247" s="35"/>
      <c r="AB247" s="36"/>
      <c r="AC247" s="34"/>
      <c r="AD247" s="35"/>
      <c r="AE247" s="36"/>
      <c r="AF247" s="34"/>
      <c r="AG247" s="35"/>
      <c r="AH247" s="36"/>
      <c r="AI247" s="37"/>
      <c r="AJ247" s="38"/>
      <c r="AK247" s="39"/>
      <c r="AL247" s="39"/>
      <c r="AM247" s="39"/>
      <c r="AN247" s="49"/>
      <c r="AO247" s="40"/>
      <c r="AP247" s="41"/>
      <c r="AQ247" s="42"/>
      <c r="AR247" s="43"/>
      <c r="AS247" s="40" t="s">
        <v>40</v>
      </c>
      <c r="AT247" s="42">
        <v>1</v>
      </c>
      <c r="AU247" s="162">
        <f t="shared" si="15"/>
        <v>0</v>
      </c>
      <c r="AV247" s="162">
        <f t="shared" si="16"/>
        <v>0</v>
      </c>
      <c r="AW247" s="162">
        <f t="shared" si="17"/>
        <v>1</v>
      </c>
      <c r="AX247" s="162">
        <f t="shared" si="18"/>
        <v>0</v>
      </c>
      <c r="AY247" s="162">
        <f t="shared" si="19"/>
        <v>0</v>
      </c>
    </row>
    <row r="248" spans="1:51">
      <c r="A248" s="44" t="s">
        <v>677</v>
      </c>
      <c r="B248" s="45" t="s">
        <v>3995</v>
      </c>
      <c r="C248" s="23" t="s">
        <v>678</v>
      </c>
      <c r="D248" s="120" t="s">
        <v>4162</v>
      </c>
      <c r="E248" s="24">
        <v>1</v>
      </c>
      <c r="F248" s="25" t="s">
        <v>74</v>
      </c>
      <c r="G248" s="26"/>
      <c r="H248" s="27"/>
      <c r="I248" s="27"/>
      <c r="J248" s="29">
        <v>1</v>
      </c>
      <c r="K248" s="30">
        <v>1637</v>
      </c>
      <c r="L248" s="30">
        <v>1643</v>
      </c>
      <c r="M248" s="27">
        <v>0</v>
      </c>
      <c r="N248" s="27">
        <v>0</v>
      </c>
      <c r="O248" s="28"/>
      <c r="P248" s="31"/>
      <c r="Q248" s="35" t="s">
        <v>103</v>
      </c>
      <c r="R248" s="104">
        <v>51.0167</v>
      </c>
      <c r="S248" s="124">
        <v>4.4667000000000003</v>
      </c>
      <c r="T248" s="32">
        <v>0</v>
      </c>
      <c r="U248" s="33">
        <v>0</v>
      </c>
      <c r="V248" s="127">
        <v>0</v>
      </c>
      <c r="W248" s="34"/>
      <c r="X248" s="35"/>
      <c r="Y248" s="35"/>
      <c r="Z248" s="34"/>
      <c r="AA248" s="35"/>
      <c r="AB248" s="36"/>
      <c r="AC248" s="34"/>
      <c r="AD248" s="35"/>
      <c r="AE248" s="36"/>
      <c r="AF248" s="34"/>
      <c r="AG248" s="35"/>
      <c r="AH248" s="36"/>
      <c r="AI248" s="37"/>
      <c r="AJ248" s="38"/>
      <c r="AK248" s="39"/>
      <c r="AL248" s="39"/>
      <c r="AM248" s="39"/>
      <c r="AN248" s="49"/>
      <c r="AO248" s="40"/>
      <c r="AP248" s="41"/>
      <c r="AQ248" s="42"/>
      <c r="AR248" s="43"/>
      <c r="AS248" s="40" t="s">
        <v>40</v>
      </c>
      <c r="AT248" s="42">
        <v>1</v>
      </c>
      <c r="AU248" s="162">
        <f t="shared" si="15"/>
        <v>0</v>
      </c>
      <c r="AV248" s="162">
        <f t="shared" si="16"/>
        <v>0</v>
      </c>
      <c r="AW248" s="162">
        <f t="shared" si="17"/>
        <v>0</v>
      </c>
      <c r="AX248" s="162">
        <f t="shared" si="18"/>
        <v>1</v>
      </c>
      <c r="AY248" s="162">
        <f t="shared" si="19"/>
        <v>0</v>
      </c>
    </row>
    <row r="249" spans="1:51">
      <c r="A249" s="44" t="s">
        <v>679</v>
      </c>
      <c r="B249" s="45" t="s">
        <v>3996</v>
      </c>
      <c r="C249" s="23" t="s">
        <v>680</v>
      </c>
      <c r="D249" s="120" t="s">
        <v>4162</v>
      </c>
      <c r="E249" s="24">
        <v>1</v>
      </c>
      <c r="F249" s="25" t="s">
        <v>74</v>
      </c>
      <c r="G249" s="26"/>
      <c r="H249" s="27"/>
      <c r="I249" s="27"/>
      <c r="J249" s="29">
        <v>1</v>
      </c>
      <c r="K249" s="30">
        <v>1593</v>
      </c>
      <c r="L249" s="30">
        <v>1599</v>
      </c>
      <c r="M249" s="27">
        <v>0</v>
      </c>
      <c r="N249" s="27">
        <v>0</v>
      </c>
      <c r="O249" s="28"/>
      <c r="P249" s="31"/>
      <c r="Q249" s="35" t="s">
        <v>103</v>
      </c>
      <c r="R249" s="104">
        <v>51.0167</v>
      </c>
      <c r="S249" s="124">
        <v>4.4667000000000003</v>
      </c>
      <c r="T249" s="32">
        <v>0</v>
      </c>
      <c r="U249" s="33">
        <v>0</v>
      </c>
      <c r="V249" s="127">
        <v>0</v>
      </c>
      <c r="W249" s="34"/>
      <c r="X249" s="35"/>
      <c r="Y249" s="35"/>
      <c r="Z249" s="34"/>
      <c r="AA249" s="35"/>
      <c r="AB249" s="36"/>
      <c r="AC249" s="34"/>
      <c r="AD249" s="35"/>
      <c r="AE249" s="36"/>
      <c r="AF249" s="34"/>
      <c r="AG249" s="35"/>
      <c r="AH249" s="36"/>
      <c r="AI249" s="37"/>
      <c r="AJ249" s="38"/>
      <c r="AK249" s="39"/>
      <c r="AL249" s="39"/>
      <c r="AM249" s="39"/>
      <c r="AN249" s="49"/>
      <c r="AO249" s="40"/>
      <c r="AP249" s="41"/>
      <c r="AQ249" s="42"/>
      <c r="AR249" s="43"/>
      <c r="AS249" s="40" t="s">
        <v>40</v>
      </c>
      <c r="AT249" s="42">
        <v>1</v>
      </c>
      <c r="AU249" s="162">
        <f t="shared" si="15"/>
        <v>0</v>
      </c>
      <c r="AV249" s="162">
        <f t="shared" si="16"/>
        <v>1</v>
      </c>
      <c r="AW249" s="162">
        <f t="shared" si="17"/>
        <v>0</v>
      </c>
      <c r="AX249" s="162">
        <f t="shared" si="18"/>
        <v>0</v>
      </c>
      <c r="AY249" s="162">
        <f t="shared" si="19"/>
        <v>0</v>
      </c>
    </row>
    <row r="250" spans="1:51">
      <c r="A250" s="44" t="s">
        <v>681</v>
      </c>
      <c r="B250" s="45" t="s">
        <v>3997</v>
      </c>
      <c r="C250" s="23" t="s">
        <v>682</v>
      </c>
      <c r="D250" s="120" t="s">
        <v>4162</v>
      </c>
      <c r="E250" s="24"/>
      <c r="F250" s="25" t="s">
        <v>43</v>
      </c>
      <c r="G250" s="26"/>
      <c r="H250" s="27"/>
      <c r="I250" s="27"/>
      <c r="J250" s="29">
        <v>0</v>
      </c>
      <c r="K250" s="28">
        <v>1565</v>
      </c>
      <c r="L250" s="28">
        <v>1597</v>
      </c>
      <c r="M250" s="27">
        <v>0</v>
      </c>
      <c r="N250" s="27">
        <v>0</v>
      </c>
      <c r="O250" s="28"/>
      <c r="P250" s="31"/>
      <c r="Q250" s="35" t="s">
        <v>103</v>
      </c>
      <c r="R250" s="104">
        <v>51.0167</v>
      </c>
      <c r="S250" s="124">
        <v>4.4667000000000003</v>
      </c>
      <c r="T250" s="32">
        <v>0</v>
      </c>
      <c r="U250" s="33">
        <v>0</v>
      </c>
      <c r="V250" s="127">
        <v>0</v>
      </c>
      <c r="W250" s="34"/>
      <c r="X250" s="35"/>
      <c r="Y250" s="35"/>
      <c r="Z250" s="34"/>
      <c r="AA250" s="35"/>
      <c r="AB250" s="36"/>
      <c r="AC250" s="34"/>
      <c r="AD250" s="35"/>
      <c r="AE250" s="36"/>
      <c r="AF250" s="34"/>
      <c r="AG250" s="35"/>
      <c r="AH250" s="36"/>
      <c r="AI250" s="37"/>
      <c r="AJ250" s="38"/>
      <c r="AK250" s="39"/>
      <c r="AL250" s="39"/>
      <c r="AM250" s="39"/>
      <c r="AN250" s="49"/>
      <c r="AO250" s="40"/>
      <c r="AP250" s="41"/>
      <c r="AQ250" s="42"/>
      <c r="AR250" s="43"/>
      <c r="AS250" s="40" t="s">
        <v>683</v>
      </c>
      <c r="AT250" s="42">
        <v>1</v>
      </c>
      <c r="AU250" s="162">
        <f t="shared" si="15"/>
        <v>1</v>
      </c>
      <c r="AV250" s="162">
        <f t="shared" si="16"/>
        <v>1</v>
      </c>
      <c r="AW250" s="162">
        <f t="shared" si="17"/>
        <v>0</v>
      </c>
      <c r="AX250" s="162">
        <f t="shared" si="18"/>
        <v>0</v>
      </c>
      <c r="AY250" s="162">
        <f t="shared" si="19"/>
        <v>0</v>
      </c>
    </row>
    <row r="251" spans="1:51">
      <c r="A251" s="44" t="s">
        <v>684</v>
      </c>
      <c r="B251" s="45" t="s">
        <v>3997</v>
      </c>
      <c r="C251" s="23" t="s">
        <v>685</v>
      </c>
      <c r="D251" s="120" t="s">
        <v>4162</v>
      </c>
      <c r="E251" s="24"/>
      <c r="F251" s="25" t="s">
        <v>43</v>
      </c>
      <c r="G251" s="26"/>
      <c r="H251" s="27"/>
      <c r="I251" s="27"/>
      <c r="J251" s="29">
        <v>0</v>
      </c>
      <c r="K251" s="28">
        <v>1507</v>
      </c>
      <c r="L251" s="28">
        <v>1570</v>
      </c>
      <c r="M251" s="27">
        <v>0</v>
      </c>
      <c r="N251" s="27">
        <v>0</v>
      </c>
      <c r="O251" s="28"/>
      <c r="P251" s="31"/>
      <c r="Q251" s="35" t="s">
        <v>103</v>
      </c>
      <c r="R251" s="104">
        <v>51.0167</v>
      </c>
      <c r="S251" s="124">
        <v>4.4667000000000003</v>
      </c>
      <c r="T251" s="32">
        <v>0</v>
      </c>
      <c r="U251" s="33">
        <v>0</v>
      </c>
      <c r="V251" s="127">
        <v>0</v>
      </c>
      <c r="W251" s="34"/>
      <c r="X251" s="35"/>
      <c r="Y251" s="35"/>
      <c r="Z251" s="34"/>
      <c r="AA251" s="35"/>
      <c r="AB251" s="36"/>
      <c r="AC251" s="34"/>
      <c r="AD251" s="35"/>
      <c r="AE251" s="36"/>
      <c r="AF251" s="34"/>
      <c r="AG251" s="35"/>
      <c r="AH251" s="36"/>
      <c r="AI251" s="37"/>
      <c r="AJ251" s="38"/>
      <c r="AK251" s="39"/>
      <c r="AL251" s="39"/>
      <c r="AM251" s="39"/>
      <c r="AN251" s="49"/>
      <c r="AO251" s="40"/>
      <c r="AP251" s="41"/>
      <c r="AQ251" s="42"/>
      <c r="AR251" s="43"/>
      <c r="AS251" s="40" t="s">
        <v>686</v>
      </c>
      <c r="AT251" s="42">
        <v>1</v>
      </c>
      <c r="AU251" s="162">
        <f t="shared" si="15"/>
        <v>1</v>
      </c>
      <c r="AV251" s="162">
        <f t="shared" si="16"/>
        <v>0</v>
      </c>
      <c r="AW251" s="162">
        <f t="shared" si="17"/>
        <v>0</v>
      </c>
      <c r="AX251" s="162">
        <f t="shared" si="18"/>
        <v>0</v>
      </c>
      <c r="AY251" s="162">
        <f t="shared" si="19"/>
        <v>0</v>
      </c>
    </row>
    <row r="252" spans="1:51">
      <c r="A252" s="44" t="s">
        <v>687</v>
      </c>
      <c r="B252" s="45" t="s">
        <v>3998</v>
      </c>
      <c r="C252" s="23" t="s">
        <v>688</v>
      </c>
      <c r="D252" s="120" t="s">
        <v>4162</v>
      </c>
      <c r="E252" s="24">
        <v>1</v>
      </c>
      <c r="F252" s="25" t="s">
        <v>223</v>
      </c>
      <c r="G252" s="26"/>
      <c r="H252" s="27"/>
      <c r="I252" s="27"/>
      <c r="J252" s="29">
        <v>1</v>
      </c>
      <c r="K252" s="30">
        <v>1658</v>
      </c>
      <c r="L252" s="30">
        <v>1664</v>
      </c>
      <c r="M252" s="27">
        <v>0</v>
      </c>
      <c r="N252" s="27">
        <v>0</v>
      </c>
      <c r="O252" s="28"/>
      <c r="P252" s="31"/>
      <c r="Q252" s="35" t="s">
        <v>103</v>
      </c>
      <c r="R252" s="104">
        <v>51.0167</v>
      </c>
      <c r="S252" s="124">
        <v>4.4667000000000003</v>
      </c>
      <c r="T252" s="32">
        <v>0</v>
      </c>
      <c r="U252" s="33">
        <v>0</v>
      </c>
      <c r="V252" s="127">
        <v>0</v>
      </c>
      <c r="W252" s="34"/>
      <c r="X252" s="35"/>
      <c r="Y252" s="35"/>
      <c r="Z252" s="34"/>
      <c r="AA252" s="35"/>
      <c r="AB252" s="36"/>
      <c r="AC252" s="34"/>
      <c r="AD252" s="35"/>
      <c r="AE252" s="36"/>
      <c r="AF252" s="34"/>
      <c r="AG252" s="35"/>
      <c r="AH252" s="36"/>
      <c r="AI252" s="37"/>
      <c r="AJ252" s="38"/>
      <c r="AK252" s="39"/>
      <c r="AL252" s="39"/>
      <c r="AM252" s="39"/>
      <c r="AN252" s="49"/>
      <c r="AO252" s="40"/>
      <c r="AP252" s="41"/>
      <c r="AQ252" s="42"/>
      <c r="AR252" s="43"/>
      <c r="AS252" s="40" t="s">
        <v>40</v>
      </c>
      <c r="AT252" s="42">
        <v>1</v>
      </c>
      <c r="AU252" s="162">
        <f t="shared" si="15"/>
        <v>0</v>
      </c>
      <c r="AV252" s="162">
        <f t="shared" si="16"/>
        <v>0</v>
      </c>
      <c r="AW252" s="162">
        <f t="shared" si="17"/>
        <v>0</v>
      </c>
      <c r="AX252" s="162">
        <f t="shared" si="18"/>
        <v>0</v>
      </c>
      <c r="AY252" s="162">
        <f t="shared" si="19"/>
        <v>1</v>
      </c>
    </row>
    <row r="253" spans="1:51">
      <c r="A253" s="44" t="s">
        <v>689</v>
      </c>
      <c r="B253" s="45" t="s">
        <v>3999</v>
      </c>
      <c r="C253" s="23" t="s">
        <v>690</v>
      </c>
      <c r="D253" s="120" t="s">
        <v>4162</v>
      </c>
      <c r="E253" s="24">
        <v>1</v>
      </c>
      <c r="F253" s="25" t="s">
        <v>223</v>
      </c>
      <c r="G253" s="26"/>
      <c r="H253" s="27"/>
      <c r="I253" s="27"/>
      <c r="J253" s="29">
        <v>1</v>
      </c>
      <c r="K253" s="30">
        <v>1655</v>
      </c>
      <c r="L253" s="30">
        <v>1661</v>
      </c>
      <c r="M253" s="27">
        <v>0</v>
      </c>
      <c r="N253" s="27">
        <v>0</v>
      </c>
      <c r="O253" s="28"/>
      <c r="P253" s="31"/>
      <c r="Q253" s="35" t="s">
        <v>103</v>
      </c>
      <c r="R253" s="104">
        <v>51.0167</v>
      </c>
      <c r="S253" s="124">
        <v>4.4667000000000003</v>
      </c>
      <c r="T253" s="32">
        <v>0</v>
      </c>
      <c r="U253" s="33">
        <v>0</v>
      </c>
      <c r="V253" s="127">
        <v>0</v>
      </c>
      <c r="W253" s="34"/>
      <c r="X253" s="35"/>
      <c r="Y253" s="35"/>
      <c r="Z253" s="34"/>
      <c r="AA253" s="35"/>
      <c r="AB253" s="36"/>
      <c r="AC253" s="34"/>
      <c r="AD253" s="35"/>
      <c r="AE253" s="36"/>
      <c r="AF253" s="34"/>
      <c r="AG253" s="35"/>
      <c r="AH253" s="36"/>
      <c r="AI253" s="37"/>
      <c r="AJ253" s="38"/>
      <c r="AK253" s="39"/>
      <c r="AL253" s="39"/>
      <c r="AM253" s="39"/>
      <c r="AN253" s="49"/>
      <c r="AO253" s="40"/>
      <c r="AP253" s="41"/>
      <c r="AQ253" s="42"/>
      <c r="AR253" s="43"/>
      <c r="AS253" s="40" t="s">
        <v>40</v>
      </c>
      <c r="AT253" s="42">
        <v>1</v>
      </c>
      <c r="AU253" s="162">
        <f t="shared" si="15"/>
        <v>0</v>
      </c>
      <c r="AV253" s="162">
        <f t="shared" si="16"/>
        <v>0</v>
      </c>
      <c r="AW253" s="162">
        <f t="shared" si="17"/>
        <v>0</v>
      </c>
      <c r="AX253" s="162">
        <f t="shared" si="18"/>
        <v>0</v>
      </c>
      <c r="AY253" s="162">
        <f t="shared" si="19"/>
        <v>1</v>
      </c>
    </row>
    <row r="254" spans="1:51">
      <c r="A254" s="44" t="s">
        <v>691</v>
      </c>
      <c r="B254" s="45" t="s">
        <v>4000</v>
      </c>
      <c r="C254" s="23" t="s">
        <v>692</v>
      </c>
      <c r="D254" s="120" t="s">
        <v>4162</v>
      </c>
      <c r="E254" s="24"/>
      <c r="F254" s="25" t="s">
        <v>43</v>
      </c>
      <c r="G254" s="26"/>
      <c r="H254" s="27"/>
      <c r="I254" s="27"/>
      <c r="J254" s="29">
        <v>0</v>
      </c>
      <c r="K254" s="28">
        <v>1576</v>
      </c>
      <c r="L254" s="27">
        <v>1594</v>
      </c>
      <c r="M254" s="27">
        <v>0</v>
      </c>
      <c r="N254" s="27">
        <v>0</v>
      </c>
      <c r="O254" s="28"/>
      <c r="P254" s="31">
        <v>1612</v>
      </c>
      <c r="Q254" s="35" t="s">
        <v>103</v>
      </c>
      <c r="R254" s="104">
        <v>51.0167</v>
      </c>
      <c r="S254" s="124">
        <v>4.4667000000000003</v>
      </c>
      <c r="T254" s="32">
        <v>1</v>
      </c>
      <c r="U254" s="33">
        <v>1</v>
      </c>
      <c r="V254" s="127">
        <v>0</v>
      </c>
      <c r="W254" s="34">
        <v>1594</v>
      </c>
      <c r="X254" s="35">
        <v>1612</v>
      </c>
      <c r="Y254" s="35" t="s">
        <v>51</v>
      </c>
      <c r="Z254" s="34"/>
      <c r="AA254" s="35"/>
      <c r="AB254" s="36"/>
      <c r="AC254" s="34"/>
      <c r="AD254" s="35"/>
      <c r="AE254" s="36"/>
      <c r="AF254" s="34"/>
      <c r="AG254" s="35"/>
      <c r="AH254" s="36"/>
      <c r="AI254" s="37"/>
      <c r="AJ254" s="38"/>
      <c r="AK254" s="39"/>
      <c r="AL254" s="39"/>
      <c r="AM254" s="39"/>
      <c r="AN254" s="49"/>
      <c r="AO254" s="40"/>
      <c r="AP254" s="41"/>
      <c r="AQ254" s="42"/>
      <c r="AR254" s="43"/>
      <c r="AS254" s="40"/>
      <c r="AT254" s="42">
        <v>1</v>
      </c>
      <c r="AU254" s="162">
        <f t="shared" si="15"/>
        <v>0</v>
      </c>
      <c r="AV254" s="162">
        <f t="shared" si="16"/>
        <v>1</v>
      </c>
      <c r="AW254" s="162">
        <f t="shared" si="17"/>
        <v>0</v>
      </c>
      <c r="AX254" s="162">
        <f t="shared" si="18"/>
        <v>0</v>
      </c>
      <c r="AY254" s="162">
        <f t="shared" si="19"/>
        <v>0</v>
      </c>
    </row>
    <row r="255" spans="1:51">
      <c r="A255" s="44" t="s">
        <v>693</v>
      </c>
      <c r="B255" s="45" t="s">
        <v>2539</v>
      </c>
      <c r="C255" s="23" t="s">
        <v>694</v>
      </c>
      <c r="D255" s="120" t="s">
        <v>4162</v>
      </c>
      <c r="E255" s="24">
        <v>14</v>
      </c>
      <c r="F255" s="50" t="s">
        <v>74</v>
      </c>
      <c r="G255" s="51" t="s">
        <v>48</v>
      </c>
      <c r="H255" s="52"/>
      <c r="I255" s="52"/>
      <c r="J255" s="29">
        <v>1</v>
      </c>
      <c r="K255" s="30">
        <v>1632</v>
      </c>
      <c r="L255" s="30">
        <v>1669</v>
      </c>
      <c r="M255" s="27">
        <v>0</v>
      </c>
      <c r="N255" s="27">
        <v>0</v>
      </c>
      <c r="O255" s="28"/>
      <c r="P255" s="31"/>
      <c r="Q255" s="35" t="s">
        <v>103</v>
      </c>
      <c r="R255" s="104">
        <v>51.0167</v>
      </c>
      <c r="S255" s="124">
        <v>4.4667000000000003</v>
      </c>
      <c r="T255" s="32">
        <v>0</v>
      </c>
      <c r="U255" s="33">
        <v>0</v>
      </c>
      <c r="V255" s="127">
        <v>0</v>
      </c>
      <c r="W255" s="34"/>
      <c r="X255" s="35"/>
      <c r="Y255" s="35"/>
      <c r="Z255" s="34"/>
      <c r="AA255" s="35"/>
      <c r="AB255" s="36"/>
      <c r="AC255" s="34"/>
      <c r="AD255" s="35"/>
      <c r="AE255" s="36"/>
      <c r="AF255" s="34"/>
      <c r="AG255" s="35"/>
      <c r="AH255" s="36"/>
      <c r="AI255" s="37"/>
      <c r="AJ255" s="38"/>
      <c r="AK255" s="39"/>
      <c r="AL255" s="39"/>
      <c r="AM255" s="39"/>
      <c r="AN255" s="49"/>
      <c r="AO255" s="40"/>
      <c r="AP255" s="41"/>
      <c r="AQ255" s="42"/>
      <c r="AR255" s="43"/>
      <c r="AS255" s="40" t="s">
        <v>695</v>
      </c>
      <c r="AT255" s="42">
        <v>1</v>
      </c>
      <c r="AU255" s="162">
        <f t="shared" si="15"/>
        <v>0</v>
      </c>
      <c r="AV255" s="162">
        <f t="shared" si="16"/>
        <v>0</v>
      </c>
      <c r="AW255" s="162">
        <f t="shared" si="17"/>
        <v>0</v>
      </c>
      <c r="AX255" s="162">
        <f t="shared" si="18"/>
        <v>1</v>
      </c>
      <c r="AY255" s="162">
        <f t="shared" si="19"/>
        <v>1</v>
      </c>
    </row>
    <row r="256" spans="1:51">
      <c r="A256" s="44" t="s">
        <v>696</v>
      </c>
      <c r="B256" s="45" t="s">
        <v>2539</v>
      </c>
      <c r="C256" s="23" t="s">
        <v>697</v>
      </c>
      <c r="D256" s="120" t="s">
        <v>4162</v>
      </c>
      <c r="E256" s="24">
        <v>1</v>
      </c>
      <c r="F256" s="25" t="s">
        <v>74</v>
      </c>
      <c r="G256" s="26"/>
      <c r="H256" s="27"/>
      <c r="I256" s="27"/>
      <c r="J256" s="29">
        <v>1</v>
      </c>
      <c r="K256" s="30">
        <v>1670</v>
      </c>
      <c r="L256" s="30">
        <v>1676</v>
      </c>
      <c r="M256" s="27">
        <v>0</v>
      </c>
      <c r="N256" s="27">
        <v>0</v>
      </c>
      <c r="O256" s="28"/>
      <c r="P256" s="31"/>
      <c r="Q256" s="35" t="s">
        <v>103</v>
      </c>
      <c r="R256" s="104">
        <v>51.0167</v>
      </c>
      <c r="S256" s="124">
        <v>4.4667000000000003</v>
      </c>
      <c r="T256" s="32">
        <v>0</v>
      </c>
      <c r="U256" s="33">
        <v>0</v>
      </c>
      <c r="V256" s="127">
        <v>0</v>
      </c>
      <c r="W256" s="34"/>
      <c r="X256" s="35"/>
      <c r="Y256" s="35"/>
      <c r="Z256" s="34"/>
      <c r="AA256" s="35"/>
      <c r="AB256" s="36"/>
      <c r="AC256" s="34"/>
      <c r="AD256" s="35"/>
      <c r="AE256" s="36"/>
      <c r="AF256" s="34"/>
      <c r="AG256" s="35"/>
      <c r="AH256" s="36"/>
      <c r="AI256" s="37"/>
      <c r="AJ256" s="38"/>
      <c r="AK256" s="39"/>
      <c r="AL256" s="39"/>
      <c r="AM256" s="39"/>
      <c r="AN256" s="49"/>
      <c r="AO256" s="40"/>
      <c r="AP256" s="41"/>
      <c r="AQ256" s="42"/>
      <c r="AR256" s="43"/>
      <c r="AS256" s="40" t="s">
        <v>40</v>
      </c>
      <c r="AT256" s="42">
        <v>1</v>
      </c>
      <c r="AU256" s="162">
        <f t="shared" si="15"/>
        <v>0</v>
      </c>
      <c r="AV256" s="162">
        <f t="shared" si="16"/>
        <v>0</v>
      </c>
      <c r="AW256" s="162">
        <f t="shared" si="17"/>
        <v>0</v>
      </c>
      <c r="AX256" s="162">
        <f t="shared" si="18"/>
        <v>0</v>
      </c>
      <c r="AY256" s="162">
        <f t="shared" si="19"/>
        <v>1</v>
      </c>
    </row>
    <row r="257" spans="1:51">
      <c r="A257" s="44" t="s">
        <v>698</v>
      </c>
      <c r="B257" s="45" t="s">
        <v>4001</v>
      </c>
      <c r="C257" s="23" t="s">
        <v>699</v>
      </c>
      <c r="D257" s="120" t="s">
        <v>4162</v>
      </c>
      <c r="E257" s="24">
        <v>2</v>
      </c>
      <c r="F257" s="25" t="s">
        <v>43</v>
      </c>
      <c r="G257" s="26"/>
      <c r="H257" s="27"/>
      <c r="I257" s="27"/>
      <c r="J257" s="29">
        <v>1</v>
      </c>
      <c r="K257" s="30">
        <v>1583</v>
      </c>
      <c r="L257" s="30">
        <v>1591</v>
      </c>
      <c r="M257" s="27">
        <v>0</v>
      </c>
      <c r="N257" s="27">
        <v>0</v>
      </c>
      <c r="O257" s="28"/>
      <c r="P257" s="31"/>
      <c r="Q257" s="35" t="s">
        <v>103</v>
      </c>
      <c r="R257" s="104">
        <v>51.0167</v>
      </c>
      <c r="S257" s="124">
        <v>4.4667000000000003</v>
      </c>
      <c r="T257" s="32">
        <v>0</v>
      </c>
      <c r="U257" s="33">
        <v>0</v>
      </c>
      <c r="V257" s="127">
        <v>0</v>
      </c>
      <c r="W257" s="34"/>
      <c r="X257" s="35"/>
      <c r="Y257" s="35"/>
      <c r="Z257" s="34"/>
      <c r="AA257" s="35"/>
      <c r="AB257" s="36"/>
      <c r="AC257" s="34"/>
      <c r="AD257" s="35"/>
      <c r="AE257" s="36"/>
      <c r="AF257" s="34"/>
      <c r="AG257" s="35"/>
      <c r="AH257" s="36"/>
      <c r="AI257" s="37"/>
      <c r="AJ257" s="38"/>
      <c r="AK257" s="39"/>
      <c r="AL257" s="39"/>
      <c r="AM257" s="39"/>
      <c r="AN257" s="49"/>
      <c r="AO257" s="40"/>
      <c r="AP257" s="41"/>
      <c r="AQ257" s="42"/>
      <c r="AR257" s="43"/>
      <c r="AS257" s="40" t="s">
        <v>40</v>
      </c>
      <c r="AT257" s="42">
        <v>1</v>
      </c>
      <c r="AU257" s="162">
        <f t="shared" si="15"/>
        <v>0</v>
      </c>
      <c r="AV257" s="162">
        <f t="shared" si="16"/>
        <v>1</v>
      </c>
      <c r="AW257" s="162">
        <f t="shared" si="17"/>
        <v>0</v>
      </c>
      <c r="AX257" s="162">
        <f t="shared" si="18"/>
        <v>0</v>
      </c>
      <c r="AY257" s="162">
        <f t="shared" si="19"/>
        <v>0</v>
      </c>
    </row>
    <row r="258" spans="1:51">
      <c r="A258" s="44" t="s">
        <v>700</v>
      </c>
      <c r="B258" s="45" t="s">
        <v>4001</v>
      </c>
      <c r="C258" s="23" t="s">
        <v>701</v>
      </c>
      <c r="D258" s="120" t="s">
        <v>4162</v>
      </c>
      <c r="E258" s="24"/>
      <c r="F258" s="25" t="s">
        <v>43</v>
      </c>
      <c r="G258" s="26"/>
      <c r="H258" s="27"/>
      <c r="I258" s="27"/>
      <c r="J258" s="29">
        <v>0</v>
      </c>
      <c r="K258" s="28">
        <v>1549</v>
      </c>
      <c r="L258" s="28"/>
      <c r="M258" s="27">
        <v>0</v>
      </c>
      <c r="N258" s="27">
        <v>0</v>
      </c>
      <c r="O258" s="28"/>
      <c r="P258" s="31"/>
      <c r="Q258" s="35" t="s">
        <v>103</v>
      </c>
      <c r="R258" s="104">
        <v>51.0167</v>
      </c>
      <c r="S258" s="124">
        <v>4.4667000000000003</v>
      </c>
      <c r="T258" s="32">
        <v>0</v>
      </c>
      <c r="U258" s="33">
        <v>0</v>
      </c>
      <c r="V258" s="127">
        <v>0</v>
      </c>
      <c r="W258" s="34"/>
      <c r="X258" s="35"/>
      <c r="Y258" s="35"/>
      <c r="Z258" s="34"/>
      <c r="AA258" s="35"/>
      <c r="AB258" s="36"/>
      <c r="AC258" s="34"/>
      <c r="AD258" s="35"/>
      <c r="AE258" s="36"/>
      <c r="AF258" s="34"/>
      <c r="AG258" s="35"/>
      <c r="AH258" s="36"/>
      <c r="AI258" s="37"/>
      <c r="AJ258" s="38"/>
      <c r="AK258" s="39"/>
      <c r="AL258" s="39"/>
      <c r="AM258" s="39"/>
      <c r="AN258" s="49"/>
      <c r="AO258" s="40"/>
      <c r="AP258" s="41"/>
      <c r="AQ258" s="42"/>
      <c r="AR258" s="43"/>
      <c r="AS258" s="40" t="s">
        <v>702</v>
      </c>
      <c r="AT258" s="42">
        <v>1</v>
      </c>
      <c r="AU258" s="162">
        <f t="shared" si="15"/>
        <v>0</v>
      </c>
      <c r="AV258" s="162">
        <f t="shared" si="16"/>
        <v>0</v>
      </c>
      <c r="AW258" s="162">
        <f t="shared" si="17"/>
        <v>0</v>
      </c>
      <c r="AX258" s="162">
        <f t="shared" si="18"/>
        <v>0</v>
      </c>
      <c r="AY258" s="162">
        <f t="shared" si="19"/>
        <v>0</v>
      </c>
    </row>
    <row r="259" spans="1:51">
      <c r="A259" s="44" t="s">
        <v>703</v>
      </c>
      <c r="B259" s="45" t="s">
        <v>4002</v>
      </c>
      <c r="C259" s="23" t="s">
        <v>704</v>
      </c>
      <c r="D259" s="120" t="s">
        <v>4162</v>
      </c>
      <c r="E259" s="24">
        <v>2</v>
      </c>
      <c r="F259" s="25" t="s">
        <v>74</v>
      </c>
      <c r="G259" s="26"/>
      <c r="H259" s="27"/>
      <c r="I259" s="27"/>
      <c r="J259" s="29">
        <v>1</v>
      </c>
      <c r="K259" s="30">
        <v>1660</v>
      </c>
      <c r="L259" s="30">
        <v>1673</v>
      </c>
      <c r="M259" s="27">
        <v>0</v>
      </c>
      <c r="N259" s="27">
        <v>0</v>
      </c>
      <c r="O259" s="28"/>
      <c r="P259" s="31"/>
      <c r="Q259" s="35" t="s">
        <v>103</v>
      </c>
      <c r="R259" s="104">
        <v>51.0167</v>
      </c>
      <c r="S259" s="124">
        <v>4.4667000000000003</v>
      </c>
      <c r="T259" s="32">
        <v>0</v>
      </c>
      <c r="U259" s="33">
        <v>0</v>
      </c>
      <c r="V259" s="127">
        <v>0</v>
      </c>
      <c r="W259" s="34"/>
      <c r="X259" s="35"/>
      <c r="Y259" s="35"/>
      <c r="Z259" s="34"/>
      <c r="AA259" s="35"/>
      <c r="AB259" s="36"/>
      <c r="AC259" s="34"/>
      <c r="AD259" s="35"/>
      <c r="AE259" s="36"/>
      <c r="AF259" s="34"/>
      <c r="AG259" s="35"/>
      <c r="AH259" s="36"/>
      <c r="AI259" s="37"/>
      <c r="AJ259" s="38"/>
      <c r="AK259" s="39"/>
      <c r="AL259" s="39"/>
      <c r="AM259" s="39"/>
      <c r="AN259" s="49"/>
      <c r="AO259" s="40"/>
      <c r="AP259" s="41"/>
      <c r="AQ259" s="42"/>
      <c r="AR259" s="43"/>
      <c r="AS259" s="40" t="s">
        <v>40</v>
      </c>
      <c r="AT259" s="42">
        <v>1</v>
      </c>
      <c r="AU259" s="162">
        <f t="shared" ref="AU259:AU322" si="20">IF(AND(K259&lt;=1570,L259&gt;=1540),1,0)</f>
        <v>0</v>
      </c>
      <c r="AV259" s="162">
        <f t="shared" ref="AV259:AV322" si="21">IF(AND(K259&lt;=1608,L259&gt;=1571),1,0)</f>
        <v>0</v>
      </c>
      <c r="AW259" s="162">
        <f t="shared" ref="AW259:AW322" si="22">IF(AND(K259&lt;=1621,L259&gt;=1609),1,0)</f>
        <v>0</v>
      </c>
      <c r="AX259" s="162">
        <f t="shared" ref="AX259:AX322" si="23">IF(AND(K259&lt;=1648,L259&gt;=1622),1,0)</f>
        <v>0</v>
      </c>
      <c r="AY259" s="162">
        <f t="shared" ref="AY259:AY322" si="24">IF(AND(K259&lt;=1680,L259&gt;=1649),1,0)</f>
        <v>1</v>
      </c>
    </row>
    <row r="260" spans="1:51">
      <c r="A260" s="44" t="s">
        <v>705</v>
      </c>
      <c r="B260" s="45" t="s">
        <v>2779</v>
      </c>
      <c r="C260" s="23" t="s">
        <v>706</v>
      </c>
      <c r="D260" s="120" t="s">
        <v>4162</v>
      </c>
      <c r="E260" s="24">
        <v>8</v>
      </c>
      <c r="F260" s="25" t="s">
        <v>74</v>
      </c>
      <c r="G260" s="26"/>
      <c r="H260" s="27"/>
      <c r="I260" s="27"/>
      <c r="J260" s="29">
        <v>1</v>
      </c>
      <c r="K260" s="30">
        <v>1661</v>
      </c>
      <c r="L260" s="30">
        <v>1689</v>
      </c>
      <c r="M260" s="27">
        <v>0</v>
      </c>
      <c r="N260" s="27">
        <v>0</v>
      </c>
      <c r="O260" s="28"/>
      <c r="P260" s="31"/>
      <c r="Q260" s="35" t="s">
        <v>103</v>
      </c>
      <c r="R260" s="104">
        <v>51.0167</v>
      </c>
      <c r="S260" s="124">
        <v>4.4667000000000003</v>
      </c>
      <c r="T260" s="32">
        <v>0</v>
      </c>
      <c r="U260" s="33">
        <v>0</v>
      </c>
      <c r="V260" s="127">
        <v>0</v>
      </c>
      <c r="W260" s="34"/>
      <c r="X260" s="35"/>
      <c r="Y260" s="35"/>
      <c r="Z260" s="34"/>
      <c r="AA260" s="35"/>
      <c r="AB260" s="36"/>
      <c r="AC260" s="34"/>
      <c r="AD260" s="35"/>
      <c r="AE260" s="36"/>
      <c r="AF260" s="34"/>
      <c r="AG260" s="35"/>
      <c r="AH260" s="36"/>
      <c r="AI260" s="37"/>
      <c r="AJ260" s="38"/>
      <c r="AK260" s="39"/>
      <c r="AL260" s="39"/>
      <c r="AM260" s="39"/>
      <c r="AN260" s="49"/>
      <c r="AO260" s="40"/>
      <c r="AP260" s="41"/>
      <c r="AQ260" s="42"/>
      <c r="AR260" s="43"/>
      <c r="AS260" s="40" t="s">
        <v>40</v>
      </c>
      <c r="AT260" s="42">
        <v>1</v>
      </c>
      <c r="AU260" s="162">
        <f t="shared" si="20"/>
        <v>0</v>
      </c>
      <c r="AV260" s="162">
        <f t="shared" si="21"/>
        <v>0</v>
      </c>
      <c r="AW260" s="162">
        <f t="shared" si="22"/>
        <v>0</v>
      </c>
      <c r="AX260" s="162">
        <f t="shared" si="23"/>
        <v>0</v>
      </c>
      <c r="AY260" s="162">
        <f t="shared" si="24"/>
        <v>1</v>
      </c>
    </row>
    <row r="261" spans="1:51">
      <c r="A261" s="44" t="s">
        <v>707</v>
      </c>
      <c r="B261" s="45" t="s">
        <v>2779</v>
      </c>
      <c r="C261" s="23" t="s">
        <v>708</v>
      </c>
      <c r="D261" s="120" t="s">
        <v>4162</v>
      </c>
      <c r="E261" s="24">
        <v>2</v>
      </c>
      <c r="F261" s="25" t="s">
        <v>74</v>
      </c>
      <c r="G261" s="26"/>
      <c r="H261" s="27"/>
      <c r="I261" s="27"/>
      <c r="J261" s="29">
        <v>1</v>
      </c>
      <c r="K261" s="30">
        <v>1629</v>
      </c>
      <c r="L261" s="30">
        <v>1639</v>
      </c>
      <c r="M261" s="27">
        <v>0</v>
      </c>
      <c r="N261" s="27">
        <v>0</v>
      </c>
      <c r="O261" s="28"/>
      <c r="P261" s="31"/>
      <c r="Q261" s="35" t="s">
        <v>103</v>
      </c>
      <c r="R261" s="104">
        <v>51.0167</v>
      </c>
      <c r="S261" s="124">
        <v>4.4667000000000003</v>
      </c>
      <c r="T261" s="32">
        <v>0</v>
      </c>
      <c r="U261" s="33">
        <v>0</v>
      </c>
      <c r="V261" s="127">
        <v>0</v>
      </c>
      <c r="W261" s="34"/>
      <c r="X261" s="35"/>
      <c r="Y261" s="35"/>
      <c r="Z261" s="34"/>
      <c r="AA261" s="35"/>
      <c r="AB261" s="36"/>
      <c r="AC261" s="34"/>
      <c r="AD261" s="35"/>
      <c r="AE261" s="36"/>
      <c r="AF261" s="34"/>
      <c r="AG261" s="35"/>
      <c r="AH261" s="36"/>
      <c r="AI261" s="37"/>
      <c r="AJ261" s="38"/>
      <c r="AK261" s="39"/>
      <c r="AL261" s="39"/>
      <c r="AM261" s="39"/>
      <c r="AN261" s="49"/>
      <c r="AO261" s="40"/>
      <c r="AP261" s="41"/>
      <c r="AQ261" s="42"/>
      <c r="AR261" s="43"/>
      <c r="AS261" s="40" t="s">
        <v>40</v>
      </c>
      <c r="AT261" s="42">
        <v>1</v>
      </c>
      <c r="AU261" s="162">
        <f t="shared" si="20"/>
        <v>0</v>
      </c>
      <c r="AV261" s="162">
        <f t="shared" si="21"/>
        <v>0</v>
      </c>
      <c r="AW261" s="162">
        <f t="shared" si="22"/>
        <v>0</v>
      </c>
      <c r="AX261" s="162">
        <f t="shared" si="23"/>
        <v>1</v>
      </c>
      <c r="AY261" s="162">
        <f t="shared" si="24"/>
        <v>0</v>
      </c>
    </row>
    <row r="262" spans="1:51">
      <c r="A262" s="44" t="s">
        <v>709</v>
      </c>
      <c r="B262" s="45" t="s">
        <v>4003</v>
      </c>
      <c r="C262" s="23" t="s">
        <v>710</v>
      </c>
      <c r="D262" s="120" t="s">
        <v>4162</v>
      </c>
      <c r="E262" s="24"/>
      <c r="F262" s="25" t="s">
        <v>711</v>
      </c>
      <c r="G262" s="25"/>
      <c r="H262" s="27"/>
      <c r="I262" s="27"/>
      <c r="J262" s="29">
        <v>0</v>
      </c>
      <c r="K262" s="28"/>
      <c r="L262" s="28">
        <v>1609</v>
      </c>
      <c r="M262" s="27">
        <v>0</v>
      </c>
      <c r="N262" s="27">
        <v>0</v>
      </c>
      <c r="O262" s="28"/>
      <c r="P262" s="31"/>
      <c r="Q262" s="35" t="s">
        <v>103</v>
      </c>
      <c r="R262" s="104">
        <v>51.0167</v>
      </c>
      <c r="S262" s="124">
        <v>4.4667000000000003</v>
      </c>
      <c r="T262" s="32">
        <v>1</v>
      </c>
      <c r="U262" s="33">
        <v>1</v>
      </c>
      <c r="V262" s="127">
        <v>0</v>
      </c>
      <c r="W262" s="34">
        <v>1609</v>
      </c>
      <c r="X262" s="35">
        <v>1639</v>
      </c>
      <c r="Y262" s="35" t="s">
        <v>60</v>
      </c>
      <c r="Z262" s="34"/>
      <c r="AA262" s="35"/>
      <c r="AB262" s="36"/>
      <c r="AC262" s="34"/>
      <c r="AD262" s="35"/>
      <c r="AE262" s="36"/>
      <c r="AF262" s="34"/>
      <c r="AG262" s="35"/>
      <c r="AH262" s="36"/>
      <c r="AI262" s="37"/>
      <c r="AJ262" s="38"/>
      <c r="AK262" s="39"/>
      <c r="AL262" s="39"/>
      <c r="AM262" s="39"/>
      <c r="AN262" s="49"/>
      <c r="AO262" s="40"/>
      <c r="AP262" s="41"/>
      <c r="AQ262" s="42"/>
      <c r="AR262" s="43"/>
      <c r="AS262" s="40" t="s">
        <v>55</v>
      </c>
      <c r="AT262" s="42">
        <v>1</v>
      </c>
      <c r="AU262" s="162">
        <f t="shared" si="20"/>
        <v>1</v>
      </c>
      <c r="AV262" s="162">
        <f t="shared" si="21"/>
        <v>1</v>
      </c>
      <c r="AW262" s="162">
        <f t="shared" si="22"/>
        <v>1</v>
      </c>
      <c r="AX262" s="162">
        <f t="shared" si="23"/>
        <v>0</v>
      </c>
      <c r="AY262" s="162">
        <f t="shared" si="24"/>
        <v>0</v>
      </c>
    </row>
    <row r="263" spans="1:51">
      <c r="A263" s="44" t="s">
        <v>712</v>
      </c>
      <c r="B263" s="45" t="s">
        <v>4004</v>
      </c>
      <c r="C263" s="23" t="s">
        <v>713</v>
      </c>
      <c r="D263" s="120" t="s">
        <v>4162</v>
      </c>
      <c r="E263" s="24"/>
      <c r="F263" s="25" t="s">
        <v>43</v>
      </c>
      <c r="G263" s="26"/>
      <c r="H263" s="27"/>
      <c r="I263" s="27"/>
      <c r="J263" s="29">
        <v>0</v>
      </c>
      <c r="K263" s="28">
        <v>1670</v>
      </c>
      <c r="L263" s="28">
        <v>1678</v>
      </c>
      <c r="M263" s="27">
        <v>0</v>
      </c>
      <c r="N263" s="27">
        <v>0</v>
      </c>
      <c r="O263" s="28">
        <v>1650</v>
      </c>
      <c r="P263" s="31">
        <v>1678</v>
      </c>
      <c r="Q263" s="35" t="s">
        <v>103</v>
      </c>
      <c r="R263" s="104">
        <v>51.0167</v>
      </c>
      <c r="S263" s="124">
        <v>4.4667000000000003</v>
      </c>
      <c r="T263" s="32">
        <v>0</v>
      </c>
      <c r="U263" s="33">
        <v>0</v>
      </c>
      <c r="V263" s="127">
        <v>0</v>
      </c>
      <c r="W263" s="34"/>
      <c r="X263" s="35"/>
      <c r="Y263" s="35"/>
      <c r="Z263" s="34"/>
      <c r="AA263" s="35"/>
      <c r="AB263" s="36"/>
      <c r="AC263" s="34"/>
      <c r="AD263" s="35"/>
      <c r="AE263" s="36"/>
      <c r="AF263" s="34"/>
      <c r="AG263" s="35"/>
      <c r="AH263" s="36"/>
      <c r="AI263" s="37"/>
      <c r="AJ263" s="38"/>
      <c r="AK263" s="39"/>
      <c r="AL263" s="39"/>
      <c r="AM263" s="39"/>
      <c r="AN263" s="49"/>
      <c r="AO263" s="40"/>
      <c r="AP263" s="41"/>
      <c r="AQ263" s="42"/>
      <c r="AR263" s="43"/>
      <c r="AS263" s="40"/>
      <c r="AT263" s="42">
        <v>1</v>
      </c>
      <c r="AU263" s="162">
        <f t="shared" si="20"/>
        <v>0</v>
      </c>
      <c r="AV263" s="162">
        <f t="shared" si="21"/>
        <v>0</v>
      </c>
      <c r="AW263" s="162">
        <f t="shared" si="22"/>
        <v>0</v>
      </c>
      <c r="AX263" s="162">
        <f t="shared" si="23"/>
        <v>0</v>
      </c>
      <c r="AY263" s="162">
        <f t="shared" si="24"/>
        <v>1</v>
      </c>
    </row>
    <row r="264" spans="1:51">
      <c r="A264" s="44" t="s">
        <v>714</v>
      </c>
      <c r="B264" s="45" t="s">
        <v>4005</v>
      </c>
      <c r="C264" s="23" t="s">
        <v>715</v>
      </c>
      <c r="D264" s="120" t="s">
        <v>4162</v>
      </c>
      <c r="E264" s="24">
        <v>1</v>
      </c>
      <c r="F264" s="25" t="s">
        <v>43</v>
      </c>
      <c r="G264" s="26"/>
      <c r="H264" s="27"/>
      <c r="I264" s="27"/>
      <c r="J264" s="29">
        <v>1</v>
      </c>
      <c r="K264" s="30">
        <v>1583</v>
      </c>
      <c r="L264" s="30">
        <v>1589</v>
      </c>
      <c r="M264" s="27">
        <v>0</v>
      </c>
      <c r="N264" s="27">
        <v>0</v>
      </c>
      <c r="O264" s="28"/>
      <c r="P264" s="31"/>
      <c r="Q264" s="35" t="s">
        <v>103</v>
      </c>
      <c r="R264" s="104">
        <v>51.0167</v>
      </c>
      <c r="S264" s="124">
        <v>4.4667000000000003</v>
      </c>
      <c r="T264" s="32">
        <v>0</v>
      </c>
      <c r="U264" s="33">
        <v>0</v>
      </c>
      <c r="V264" s="127">
        <v>0</v>
      </c>
      <c r="W264" s="34"/>
      <c r="X264" s="35"/>
      <c r="Y264" s="35"/>
      <c r="Z264" s="34"/>
      <c r="AA264" s="35"/>
      <c r="AB264" s="36"/>
      <c r="AC264" s="34"/>
      <c r="AD264" s="35"/>
      <c r="AE264" s="36"/>
      <c r="AF264" s="34"/>
      <c r="AG264" s="35"/>
      <c r="AH264" s="36"/>
      <c r="AI264" s="37"/>
      <c r="AJ264" s="38"/>
      <c r="AK264" s="39"/>
      <c r="AL264" s="39"/>
      <c r="AM264" s="39"/>
      <c r="AN264" s="49"/>
      <c r="AO264" s="40"/>
      <c r="AP264" s="41"/>
      <c r="AQ264" s="42"/>
      <c r="AR264" s="43"/>
      <c r="AS264" s="40" t="s">
        <v>40</v>
      </c>
      <c r="AT264" s="42">
        <v>1</v>
      </c>
      <c r="AU264" s="162">
        <f t="shared" si="20"/>
        <v>0</v>
      </c>
      <c r="AV264" s="162">
        <f t="shared" si="21"/>
        <v>1</v>
      </c>
      <c r="AW264" s="162">
        <f t="shared" si="22"/>
        <v>0</v>
      </c>
      <c r="AX264" s="162">
        <f t="shared" si="23"/>
        <v>0</v>
      </c>
      <c r="AY264" s="162">
        <f t="shared" si="24"/>
        <v>0</v>
      </c>
    </row>
    <row r="265" spans="1:51">
      <c r="A265" s="44" t="s">
        <v>716</v>
      </c>
      <c r="B265" s="45" t="s">
        <v>1886</v>
      </c>
      <c r="C265" s="23" t="s">
        <v>717</v>
      </c>
      <c r="D265" s="120" t="s">
        <v>4162</v>
      </c>
      <c r="E265" s="24">
        <v>1</v>
      </c>
      <c r="F265" s="25" t="s">
        <v>43</v>
      </c>
      <c r="G265" s="26"/>
      <c r="H265" s="27"/>
      <c r="I265" s="27"/>
      <c r="J265" s="29">
        <v>1</v>
      </c>
      <c r="K265" s="30">
        <v>1607</v>
      </c>
      <c r="L265" s="28">
        <v>1619</v>
      </c>
      <c r="M265" s="27">
        <v>1</v>
      </c>
      <c r="N265" s="27">
        <v>1</v>
      </c>
      <c r="O265" s="28"/>
      <c r="P265" s="31"/>
      <c r="Q265" s="35" t="s">
        <v>103</v>
      </c>
      <c r="R265" s="104">
        <v>51.0167</v>
      </c>
      <c r="S265" s="124">
        <v>4.4667000000000003</v>
      </c>
      <c r="T265" s="32">
        <v>0</v>
      </c>
      <c r="U265" s="33">
        <v>0</v>
      </c>
      <c r="V265" s="127">
        <v>0</v>
      </c>
      <c r="W265" s="34"/>
      <c r="X265" s="35"/>
      <c r="Y265" s="35"/>
      <c r="Z265" s="34"/>
      <c r="AA265" s="35"/>
      <c r="AB265" s="36"/>
      <c r="AC265" s="34"/>
      <c r="AD265" s="35"/>
      <c r="AE265" s="36"/>
      <c r="AF265" s="34"/>
      <c r="AG265" s="35"/>
      <c r="AH265" s="36"/>
      <c r="AI265" s="37"/>
      <c r="AJ265" s="38"/>
      <c r="AK265" s="39"/>
      <c r="AL265" s="39"/>
      <c r="AM265" s="39"/>
      <c r="AN265" s="49"/>
      <c r="AO265" s="40"/>
      <c r="AP265" s="41"/>
      <c r="AQ265" s="42"/>
      <c r="AR265" s="43"/>
      <c r="AS265" s="40" t="s">
        <v>718</v>
      </c>
      <c r="AT265" s="42">
        <v>1</v>
      </c>
      <c r="AU265" s="162">
        <f t="shared" si="20"/>
        <v>0</v>
      </c>
      <c r="AV265" s="162">
        <f t="shared" si="21"/>
        <v>1</v>
      </c>
      <c r="AW265" s="162">
        <f t="shared" si="22"/>
        <v>1</v>
      </c>
      <c r="AX265" s="162">
        <f t="shared" si="23"/>
        <v>0</v>
      </c>
      <c r="AY265" s="162">
        <f t="shared" si="24"/>
        <v>0</v>
      </c>
    </row>
    <row r="266" spans="1:51">
      <c r="A266" s="44" t="s">
        <v>719</v>
      </c>
      <c r="B266" s="45" t="s">
        <v>1886</v>
      </c>
      <c r="C266" s="23" t="s">
        <v>720</v>
      </c>
      <c r="D266" s="120" t="s">
        <v>4162</v>
      </c>
      <c r="E266" s="24">
        <v>1</v>
      </c>
      <c r="F266" s="25" t="s">
        <v>39</v>
      </c>
      <c r="G266" s="26"/>
      <c r="H266" s="27"/>
      <c r="I266" s="27"/>
      <c r="J266" s="29">
        <v>1</v>
      </c>
      <c r="K266" s="30">
        <v>1545</v>
      </c>
      <c r="L266" s="30">
        <v>1551</v>
      </c>
      <c r="M266" s="27">
        <v>0</v>
      </c>
      <c r="N266" s="27">
        <v>0</v>
      </c>
      <c r="O266" s="28"/>
      <c r="P266" s="31"/>
      <c r="Q266" s="35" t="s">
        <v>103</v>
      </c>
      <c r="R266" s="104">
        <v>51.0167</v>
      </c>
      <c r="S266" s="124">
        <v>4.4667000000000003</v>
      </c>
      <c r="T266" s="32">
        <v>0</v>
      </c>
      <c r="U266" s="33">
        <v>0</v>
      </c>
      <c r="V266" s="127">
        <v>0</v>
      </c>
      <c r="W266" s="34"/>
      <c r="X266" s="35"/>
      <c r="Y266" s="35"/>
      <c r="Z266" s="34"/>
      <c r="AA266" s="35"/>
      <c r="AB266" s="36"/>
      <c r="AC266" s="34"/>
      <c r="AD266" s="35"/>
      <c r="AE266" s="36"/>
      <c r="AF266" s="34"/>
      <c r="AG266" s="35"/>
      <c r="AH266" s="36"/>
      <c r="AI266" s="37"/>
      <c r="AJ266" s="38"/>
      <c r="AK266" s="39"/>
      <c r="AL266" s="39"/>
      <c r="AM266" s="39"/>
      <c r="AN266" s="49"/>
      <c r="AO266" s="40"/>
      <c r="AP266" s="41"/>
      <c r="AQ266" s="42"/>
      <c r="AR266" s="43"/>
      <c r="AS266" s="40" t="s">
        <v>40</v>
      </c>
      <c r="AT266" s="42">
        <v>1</v>
      </c>
      <c r="AU266" s="162">
        <f t="shared" si="20"/>
        <v>1</v>
      </c>
      <c r="AV266" s="162">
        <f t="shared" si="21"/>
        <v>0</v>
      </c>
      <c r="AW266" s="162">
        <f t="shared" si="22"/>
        <v>0</v>
      </c>
      <c r="AX266" s="162">
        <f t="shared" si="23"/>
        <v>0</v>
      </c>
      <c r="AY266" s="162">
        <f t="shared" si="24"/>
        <v>0</v>
      </c>
    </row>
    <row r="267" spans="1:51">
      <c r="A267" s="44" t="s">
        <v>721</v>
      </c>
      <c r="B267" s="45" t="s">
        <v>4006</v>
      </c>
      <c r="C267" s="23" t="s">
        <v>722</v>
      </c>
      <c r="D267" s="120" t="s">
        <v>4162</v>
      </c>
      <c r="E267" s="24">
        <v>1</v>
      </c>
      <c r="F267" s="25" t="s">
        <v>223</v>
      </c>
      <c r="G267" s="26"/>
      <c r="H267" s="27"/>
      <c r="I267" s="27"/>
      <c r="J267" s="29">
        <v>1</v>
      </c>
      <c r="K267" s="30">
        <v>1628</v>
      </c>
      <c r="L267" s="30">
        <v>1634</v>
      </c>
      <c r="M267" s="27">
        <v>0</v>
      </c>
      <c r="N267" s="27">
        <v>0</v>
      </c>
      <c r="O267" s="28"/>
      <c r="P267" s="31"/>
      <c r="Q267" s="35" t="s">
        <v>103</v>
      </c>
      <c r="R267" s="104">
        <v>51.0167</v>
      </c>
      <c r="S267" s="124">
        <v>4.4667000000000003</v>
      </c>
      <c r="T267" s="32">
        <v>0</v>
      </c>
      <c r="U267" s="33">
        <v>0</v>
      </c>
      <c r="V267" s="127">
        <v>0</v>
      </c>
      <c r="W267" s="34"/>
      <c r="X267" s="35"/>
      <c r="Y267" s="35"/>
      <c r="Z267" s="34"/>
      <c r="AA267" s="35"/>
      <c r="AB267" s="36"/>
      <c r="AC267" s="34"/>
      <c r="AD267" s="35"/>
      <c r="AE267" s="36"/>
      <c r="AF267" s="34"/>
      <c r="AG267" s="35"/>
      <c r="AH267" s="36"/>
      <c r="AI267" s="37"/>
      <c r="AJ267" s="38"/>
      <c r="AK267" s="39"/>
      <c r="AL267" s="39"/>
      <c r="AM267" s="39"/>
      <c r="AN267" s="49"/>
      <c r="AO267" s="40"/>
      <c r="AP267" s="41"/>
      <c r="AQ267" s="42"/>
      <c r="AR267" s="43"/>
      <c r="AS267" s="40" t="s">
        <v>40</v>
      </c>
      <c r="AT267" s="42">
        <v>1</v>
      </c>
      <c r="AU267" s="162">
        <f t="shared" si="20"/>
        <v>0</v>
      </c>
      <c r="AV267" s="162">
        <f t="shared" si="21"/>
        <v>0</v>
      </c>
      <c r="AW267" s="162">
        <f t="shared" si="22"/>
        <v>0</v>
      </c>
      <c r="AX267" s="162">
        <f t="shared" si="23"/>
        <v>1</v>
      </c>
      <c r="AY267" s="162">
        <f t="shared" si="24"/>
        <v>0</v>
      </c>
    </row>
    <row r="268" spans="1:51">
      <c r="A268" s="44" t="s">
        <v>723</v>
      </c>
      <c r="B268" s="45" t="s">
        <v>4007</v>
      </c>
      <c r="C268" s="23" t="s">
        <v>724</v>
      </c>
      <c r="D268" s="120" t="s">
        <v>4162</v>
      </c>
      <c r="E268" s="24">
        <v>3</v>
      </c>
      <c r="F268" s="25" t="s">
        <v>43</v>
      </c>
      <c r="G268" s="26"/>
      <c r="H268" s="27"/>
      <c r="I268" s="27"/>
      <c r="J268" s="29">
        <v>1</v>
      </c>
      <c r="K268" s="30">
        <v>1555</v>
      </c>
      <c r="L268" s="30">
        <v>1566</v>
      </c>
      <c r="M268" s="27">
        <v>0</v>
      </c>
      <c r="N268" s="27">
        <v>0</v>
      </c>
      <c r="O268" s="28"/>
      <c r="P268" s="31"/>
      <c r="Q268" s="35" t="s">
        <v>103</v>
      </c>
      <c r="R268" s="104">
        <v>51.0167</v>
      </c>
      <c r="S268" s="124">
        <v>4.4667000000000003</v>
      </c>
      <c r="T268" s="32">
        <v>0</v>
      </c>
      <c r="U268" s="33">
        <v>0</v>
      </c>
      <c r="V268" s="127">
        <v>0</v>
      </c>
      <c r="W268" s="34"/>
      <c r="X268" s="35"/>
      <c r="Y268" s="35"/>
      <c r="Z268" s="34"/>
      <c r="AA268" s="35"/>
      <c r="AB268" s="36"/>
      <c r="AC268" s="34"/>
      <c r="AD268" s="35"/>
      <c r="AE268" s="36"/>
      <c r="AF268" s="34"/>
      <c r="AG268" s="35"/>
      <c r="AH268" s="36"/>
      <c r="AI268" s="37"/>
      <c r="AJ268" s="38"/>
      <c r="AK268" s="39"/>
      <c r="AL268" s="39"/>
      <c r="AM268" s="39"/>
      <c r="AN268" s="49"/>
      <c r="AO268" s="40"/>
      <c r="AP268" s="41"/>
      <c r="AQ268" s="42"/>
      <c r="AR268" s="43"/>
      <c r="AS268" s="40" t="s">
        <v>40</v>
      </c>
      <c r="AT268" s="42">
        <v>1</v>
      </c>
      <c r="AU268" s="162">
        <f t="shared" si="20"/>
        <v>1</v>
      </c>
      <c r="AV268" s="162">
        <f t="shared" si="21"/>
        <v>0</v>
      </c>
      <c r="AW268" s="162">
        <f t="shared" si="22"/>
        <v>0</v>
      </c>
      <c r="AX268" s="162">
        <f t="shared" si="23"/>
        <v>0</v>
      </c>
      <c r="AY268" s="162">
        <f t="shared" si="24"/>
        <v>0</v>
      </c>
    </row>
    <row r="269" spans="1:51">
      <c r="A269" s="44" t="s">
        <v>725</v>
      </c>
      <c r="B269" s="45" t="s">
        <v>4008</v>
      </c>
      <c r="C269" s="23" t="s">
        <v>726</v>
      </c>
      <c r="D269" s="120" t="s">
        <v>4162</v>
      </c>
      <c r="E269" s="24"/>
      <c r="F269" s="25" t="s">
        <v>43</v>
      </c>
      <c r="G269" s="26"/>
      <c r="H269" s="27"/>
      <c r="I269" s="27"/>
      <c r="J269" s="29">
        <v>0</v>
      </c>
      <c r="K269" s="28">
        <v>1597</v>
      </c>
      <c r="L269" s="28">
        <v>1599</v>
      </c>
      <c r="M269" s="27">
        <v>0</v>
      </c>
      <c r="N269" s="27">
        <v>0</v>
      </c>
      <c r="O269" s="28">
        <v>1577</v>
      </c>
      <c r="P269" s="31">
        <v>1627</v>
      </c>
      <c r="Q269" s="35" t="s">
        <v>103</v>
      </c>
      <c r="R269" s="104">
        <v>51.0167</v>
      </c>
      <c r="S269" s="124">
        <v>4.4667000000000003</v>
      </c>
      <c r="T269" s="32">
        <v>1</v>
      </c>
      <c r="U269" s="33">
        <v>1</v>
      </c>
      <c r="V269" s="127">
        <v>0</v>
      </c>
      <c r="W269" s="34">
        <v>1599</v>
      </c>
      <c r="X269" s="35">
        <v>1627</v>
      </c>
      <c r="Y269" s="35" t="s">
        <v>102</v>
      </c>
      <c r="Z269" s="34"/>
      <c r="AA269" s="35"/>
      <c r="AB269" s="36"/>
      <c r="AC269" s="34"/>
      <c r="AD269" s="35"/>
      <c r="AE269" s="36"/>
      <c r="AF269" s="34"/>
      <c r="AG269" s="35"/>
      <c r="AH269" s="36"/>
      <c r="AI269" s="37"/>
      <c r="AJ269" s="38"/>
      <c r="AK269" s="39"/>
      <c r="AL269" s="39"/>
      <c r="AM269" s="39"/>
      <c r="AN269" s="49"/>
      <c r="AO269" s="40"/>
      <c r="AP269" s="41"/>
      <c r="AQ269" s="42"/>
      <c r="AR269" s="43"/>
      <c r="AS269" s="40"/>
      <c r="AT269" s="42">
        <v>1</v>
      </c>
      <c r="AU269" s="162">
        <f t="shared" si="20"/>
        <v>0</v>
      </c>
      <c r="AV269" s="162">
        <f t="shared" si="21"/>
        <v>1</v>
      </c>
      <c r="AW269" s="162">
        <f t="shared" si="22"/>
        <v>0</v>
      </c>
      <c r="AX269" s="162">
        <f t="shared" si="23"/>
        <v>0</v>
      </c>
      <c r="AY269" s="162">
        <f t="shared" si="24"/>
        <v>0</v>
      </c>
    </row>
    <row r="270" spans="1:51">
      <c r="A270" s="44" t="s">
        <v>727</v>
      </c>
      <c r="B270" s="45" t="s">
        <v>4009</v>
      </c>
      <c r="C270" s="23" t="s">
        <v>728</v>
      </c>
      <c r="D270" s="120" t="s">
        <v>4162</v>
      </c>
      <c r="E270" s="24"/>
      <c r="F270" s="25" t="s">
        <v>43</v>
      </c>
      <c r="G270" s="26"/>
      <c r="H270" s="27"/>
      <c r="I270" s="27"/>
      <c r="J270" s="29">
        <v>0</v>
      </c>
      <c r="K270" s="28">
        <v>1573</v>
      </c>
      <c r="L270" s="28">
        <v>1575</v>
      </c>
      <c r="M270" s="27">
        <v>0</v>
      </c>
      <c r="N270" s="27">
        <v>0</v>
      </c>
      <c r="O270" s="28"/>
      <c r="P270" s="31">
        <v>1575</v>
      </c>
      <c r="Q270" s="35" t="s">
        <v>103</v>
      </c>
      <c r="R270" s="104">
        <v>51.0167</v>
      </c>
      <c r="S270" s="124">
        <v>4.4667000000000003</v>
      </c>
      <c r="T270" s="32">
        <v>1</v>
      </c>
      <c r="U270" s="33">
        <v>1</v>
      </c>
      <c r="V270" s="127">
        <v>0</v>
      </c>
      <c r="W270" s="34">
        <v>1575</v>
      </c>
      <c r="X270" s="35"/>
      <c r="Y270" s="35" t="s">
        <v>460</v>
      </c>
      <c r="Z270" s="34"/>
      <c r="AA270" s="35"/>
      <c r="AB270" s="36"/>
      <c r="AC270" s="34"/>
      <c r="AD270" s="35"/>
      <c r="AE270" s="36"/>
      <c r="AF270" s="34"/>
      <c r="AG270" s="35"/>
      <c r="AH270" s="36"/>
      <c r="AI270" s="37"/>
      <c r="AJ270" s="38"/>
      <c r="AK270" s="39"/>
      <c r="AL270" s="39"/>
      <c r="AM270" s="39"/>
      <c r="AN270" s="49"/>
      <c r="AO270" s="40"/>
      <c r="AP270" s="41"/>
      <c r="AQ270" s="42"/>
      <c r="AR270" s="43"/>
      <c r="AS270" s="40" t="s">
        <v>729</v>
      </c>
      <c r="AT270" s="42">
        <v>1</v>
      </c>
      <c r="AU270" s="162">
        <f t="shared" si="20"/>
        <v>0</v>
      </c>
      <c r="AV270" s="162">
        <f t="shared" si="21"/>
        <v>1</v>
      </c>
      <c r="AW270" s="162">
        <f t="shared" si="22"/>
        <v>0</v>
      </c>
      <c r="AX270" s="162">
        <f t="shared" si="23"/>
        <v>0</v>
      </c>
      <c r="AY270" s="162">
        <f t="shared" si="24"/>
        <v>0</v>
      </c>
    </row>
    <row r="271" spans="1:51">
      <c r="A271" s="44" t="s">
        <v>730</v>
      </c>
      <c r="B271" s="45" t="s">
        <v>4010</v>
      </c>
      <c r="C271" s="23" t="s">
        <v>731</v>
      </c>
      <c r="D271" s="120" t="s">
        <v>4162</v>
      </c>
      <c r="E271" s="24"/>
      <c r="F271" s="25" t="s">
        <v>43</v>
      </c>
      <c r="G271" s="26"/>
      <c r="H271" s="27"/>
      <c r="I271" s="27"/>
      <c r="J271" s="29">
        <v>0</v>
      </c>
      <c r="K271" s="28"/>
      <c r="L271" s="28">
        <v>1575</v>
      </c>
      <c r="M271" s="27">
        <v>0</v>
      </c>
      <c r="N271" s="27">
        <v>0</v>
      </c>
      <c r="O271" s="28"/>
      <c r="P271" s="31"/>
      <c r="Q271" s="35" t="s">
        <v>103</v>
      </c>
      <c r="R271" s="104">
        <v>51.0167</v>
      </c>
      <c r="S271" s="124">
        <v>4.4667000000000003</v>
      </c>
      <c r="T271" s="32">
        <v>1</v>
      </c>
      <c r="U271" s="33">
        <v>1</v>
      </c>
      <c r="V271" s="127">
        <v>0</v>
      </c>
      <c r="W271" s="34">
        <v>1575</v>
      </c>
      <c r="X271" s="35"/>
      <c r="Y271" s="35" t="s">
        <v>102</v>
      </c>
      <c r="Z271" s="34"/>
      <c r="AA271" s="35"/>
      <c r="AB271" s="36"/>
      <c r="AC271" s="34"/>
      <c r="AD271" s="35"/>
      <c r="AE271" s="36"/>
      <c r="AF271" s="34"/>
      <c r="AG271" s="35"/>
      <c r="AH271" s="36"/>
      <c r="AI271" s="37"/>
      <c r="AJ271" s="38"/>
      <c r="AK271" s="39"/>
      <c r="AL271" s="39"/>
      <c r="AM271" s="39"/>
      <c r="AN271" s="49"/>
      <c r="AO271" s="40"/>
      <c r="AP271" s="41"/>
      <c r="AQ271" s="42"/>
      <c r="AR271" s="43"/>
      <c r="AS271" s="40"/>
      <c r="AT271" s="42">
        <v>1</v>
      </c>
      <c r="AU271" s="162">
        <f t="shared" si="20"/>
        <v>1</v>
      </c>
      <c r="AV271" s="162">
        <f t="shared" si="21"/>
        <v>1</v>
      </c>
      <c r="AW271" s="162">
        <f t="shared" si="22"/>
        <v>0</v>
      </c>
      <c r="AX271" s="162">
        <f t="shared" si="23"/>
        <v>0</v>
      </c>
      <c r="AY271" s="162">
        <f t="shared" si="24"/>
        <v>0</v>
      </c>
    </row>
    <row r="272" spans="1:51">
      <c r="A272" s="44" t="s">
        <v>732</v>
      </c>
      <c r="B272" s="45" t="s">
        <v>2189</v>
      </c>
      <c r="C272" s="23" t="s">
        <v>733</v>
      </c>
      <c r="D272" s="120" t="s">
        <v>4162</v>
      </c>
      <c r="E272" s="24">
        <v>2</v>
      </c>
      <c r="F272" s="25" t="s">
        <v>43</v>
      </c>
      <c r="G272" s="26"/>
      <c r="H272" s="27"/>
      <c r="I272" s="27"/>
      <c r="J272" s="29">
        <v>1</v>
      </c>
      <c r="K272" s="30">
        <v>1591</v>
      </c>
      <c r="L272" s="30">
        <v>1601</v>
      </c>
      <c r="M272" s="27">
        <v>0</v>
      </c>
      <c r="N272" s="27">
        <v>0</v>
      </c>
      <c r="O272" s="28"/>
      <c r="P272" s="31"/>
      <c r="Q272" s="35" t="s">
        <v>103</v>
      </c>
      <c r="R272" s="104">
        <v>51.0167</v>
      </c>
      <c r="S272" s="124">
        <v>4.4667000000000003</v>
      </c>
      <c r="T272" s="32">
        <v>0</v>
      </c>
      <c r="U272" s="33">
        <v>0</v>
      </c>
      <c r="V272" s="127">
        <v>0</v>
      </c>
      <c r="W272" s="34"/>
      <c r="X272" s="35"/>
      <c r="Y272" s="35"/>
      <c r="Z272" s="34"/>
      <c r="AA272" s="35"/>
      <c r="AB272" s="36"/>
      <c r="AC272" s="34"/>
      <c r="AD272" s="35"/>
      <c r="AE272" s="36"/>
      <c r="AF272" s="34"/>
      <c r="AG272" s="35"/>
      <c r="AH272" s="36"/>
      <c r="AI272" s="37"/>
      <c r="AJ272" s="38"/>
      <c r="AK272" s="39"/>
      <c r="AL272" s="39"/>
      <c r="AM272" s="39"/>
      <c r="AN272" s="49"/>
      <c r="AO272" s="40"/>
      <c r="AP272" s="41"/>
      <c r="AQ272" s="42"/>
      <c r="AR272" s="43"/>
      <c r="AS272" s="40" t="s">
        <v>40</v>
      </c>
      <c r="AT272" s="42">
        <v>1</v>
      </c>
      <c r="AU272" s="162">
        <f t="shared" si="20"/>
        <v>0</v>
      </c>
      <c r="AV272" s="162">
        <f t="shared" si="21"/>
        <v>1</v>
      </c>
      <c r="AW272" s="162">
        <f t="shared" si="22"/>
        <v>0</v>
      </c>
      <c r="AX272" s="162">
        <f t="shared" si="23"/>
        <v>0</v>
      </c>
      <c r="AY272" s="162">
        <f t="shared" si="24"/>
        <v>0</v>
      </c>
    </row>
    <row r="273" spans="1:51">
      <c r="A273" s="44" t="s">
        <v>734</v>
      </c>
      <c r="B273" s="45" t="s">
        <v>3136</v>
      </c>
      <c r="C273" s="23" t="s">
        <v>735</v>
      </c>
      <c r="D273" s="120" t="s">
        <v>4162</v>
      </c>
      <c r="E273" s="24">
        <v>1</v>
      </c>
      <c r="F273" s="25" t="s">
        <v>43</v>
      </c>
      <c r="G273" s="26"/>
      <c r="H273" s="27"/>
      <c r="I273" s="27"/>
      <c r="J273" s="29">
        <v>1</v>
      </c>
      <c r="K273" s="28">
        <v>1554</v>
      </c>
      <c r="L273" s="28">
        <v>1566</v>
      </c>
      <c r="M273" s="27">
        <v>0</v>
      </c>
      <c r="N273" s="27">
        <v>0</v>
      </c>
      <c r="O273" s="28"/>
      <c r="P273" s="31"/>
      <c r="Q273" s="35" t="s">
        <v>103</v>
      </c>
      <c r="R273" s="104">
        <v>51.0167</v>
      </c>
      <c r="S273" s="124">
        <v>4.4667000000000003</v>
      </c>
      <c r="T273" s="32">
        <v>0</v>
      </c>
      <c r="U273" s="33">
        <v>1</v>
      </c>
      <c r="V273" s="127">
        <v>0</v>
      </c>
      <c r="W273" s="34">
        <v>1566</v>
      </c>
      <c r="X273" s="35"/>
      <c r="Y273" s="35" t="s">
        <v>63</v>
      </c>
      <c r="Z273" s="34"/>
      <c r="AA273" s="35"/>
      <c r="AB273" s="36"/>
      <c r="AC273" s="34"/>
      <c r="AD273" s="35"/>
      <c r="AE273" s="36"/>
      <c r="AF273" s="34"/>
      <c r="AG273" s="35"/>
      <c r="AH273" s="36"/>
      <c r="AI273" s="37"/>
      <c r="AJ273" s="38"/>
      <c r="AK273" s="39"/>
      <c r="AL273" s="39"/>
      <c r="AM273" s="39"/>
      <c r="AN273" s="49"/>
      <c r="AO273" s="40"/>
      <c r="AP273" s="41"/>
      <c r="AQ273" s="42"/>
      <c r="AR273" s="43"/>
      <c r="AS273" s="40" t="s">
        <v>736</v>
      </c>
      <c r="AT273" s="42">
        <v>1</v>
      </c>
      <c r="AU273" s="162">
        <f t="shared" si="20"/>
        <v>1</v>
      </c>
      <c r="AV273" s="162">
        <f t="shared" si="21"/>
        <v>0</v>
      </c>
      <c r="AW273" s="162">
        <f t="shared" si="22"/>
        <v>0</v>
      </c>
      <c r="AX273" s="162">
        <f t="shared" si="23"/>
        <v>0</v>
      </c>
      <c r="AY273" s="162">
        <f t="shared" si="24"/>
        <v>0</v>
      </c>
    </row>
    <row r="274" spans="1:51">
      <c r="A274" s="44" t="s">
        <v>737</v>
      </c>
      <c r="B274" s="45" t="s">
        <v>4011</v>
      </c>
      <c r="C274" s="23" t="s">
        <v>738</v>
      </c>
      <c r="D274" s="120" t="s">
        <v>4162</v>
      </c>
      <c r="E274" s="24">
        <v>1</v>
      </c>
      <c r="F274" s="25" t="s">
        <v>223</v>
      </c>
      <c r="G274" s="26"/>
      <c r="H274" s="27"/>
      <c r="I274" s="27"/>
      <c r="J274" s="29">
        <v>1</v>
      </c>
      <c r="K274" s="30">
        <v>1669</v>
      </c>
      <c r="L274" s="30">
        <v>1675</v>
      </c>
      <c r="M274" s="27">
        <v>0</v>
      </c>
      <c r="N274" s="27">
        <v>0</v>
      </c>
      <c r="O274" s="28"/>
      <c r="P274" s="31"/>
      <c r="Q274" s="35" t="s">
        <v>103</v>
      </c>
      <c r="R274" s="104">
        <v>51.0167</v>
      </c>
      <c r="S274" s="124">
        <v>4.4667000000000003</v>
      </c>
      <c r="T274" s="32">
        <v>0</v>
      </c>
      <c r="U274" s="33">
        <v>0</v>
      </c>
      <c r="V274" s="127">
        <v>0</v>
      </c>
      <c r="W274" s="34"/>
      <c r="X274" s="35"/>
      <c r="Y274" s="35"/>
      <c r="Z274" s="34"/>
      <c r="AA274" s="35"/>
      <c r="AB274" s="36"/>
      <c r="AC274" s="34"/>
      <c r="AD274" s="35"/>
      <c r="AE274" s="36"/>
      <c r="AF274" s="34"/>
      <c r="AG274" s="35"/>
      <c r="AH274" s="36"/>
      <c r="AI274" s="37"/>
      <c r="AJ274" s="38"/>
      <c r="AK274" s="39"/>
      <c r="AL274" s="39"/>
      <c r="AM274" s="39"/>
      <c r="AN274" s="49"/>
      <c r="AO274" s="40"/>
      <c r="AP274" s="41"/>
      <c r="AQ274" s="42"/>
      <c r="AR274" s="43"/>
      <c r="AS274" s="40" t="s">
        <v>40</v>
      </c>
      <c r="AT274" s="42">
        <v>1</v>
      </c>
      <c r="AU274" s="162">
        <f t="shared" si="20"/>
        <v>0</v>
      </c>
      <c r="AV274" s="162">
        <f t="shared" si="21"/>
        <v>0</v>
      </c>
      <c r="AW274" s="162">
        <f t="shared" si="22"/>
        <v>0</v>
      </c>
      <c r="AX274" s="162">
        <f t="shared" si="23"/>
        <v>0</v>
      </c>
      <c r="AY274" s="162">
        <f t="shared" si="24"/>
        <v>1</v>
      </c>
    </row>
    <row r="275" spans="1:51">
      <c r="A275" s="44" t="s">
        <v>739</v>
      </c>
      <c r="B275" s="45" t="s">
        <v>4012</v>
      </c>
      <c r="C275" s="23" t="s">
        <v>740</v>
      </c>
      <c r="D275" s="120" t="s">
        <v>4162</v>
      </c>
      <c r="E275" s="24">
        <v>1</v>
      </c>
      <c r="F275" s="25" t="s">
        <v>43</v>
      </c>
      <c r="G275" s="26"/>
      <c r="H275" s="27"/>
      <c r="I275" s="27"/>
      <c r="J275" s="29">
        <v>1</v>
      </c>
      <c r="K275" s="30">
        <v>1600</v>
      </c>
      <c r="L275" s="30">
        <v>1606</v>
      </c>
      <c r="M275" s="27">
        <v>0</v>
      </c>
      <c r="N275" s="27">
        <v>0</v>
      </c>
      <c r="O275" s="28"/>
      <c r="P275" s="31"/>
      <c r="Q275" s="35" t="s">
        <v>103</v>
      </c>
      <c r="R275" s="104">
        <v>51.0167</v>
      </c>
      <c r="S275" s="124">
        <v>4.4667000000000003</v>
      </c>
      <c r="T275" s="32">
        <v>0</v>
      </c>
      <c r="U275" s="33">
        <v>0</v>
      </c>
      <c r="V275" s="127">
        <v>0</v>
      </c>
      <c r="W275" s="34"/>
      <c r="X275" s="35"/>
      <c r="Y275" s="35"/>
      <c r="Z275" s="34"/>
      <c r="AA275" s="35"/>
      <c r="AB275" s="36"/>
      <c r="AC275" s="34"/>
      <c r="AD275" s="35"/>
      <c r="AE275" s="36"/>
      <c r="AF275" s="34"/>
      <c r="AG275" s="35"/>
      <c r="AH275" s="36"/>
      <c r="AI275" s="37"/>
      <c r="AJ275" s="38"/>
      <c r="AK275" s="39"/>
      <c r="AL275" s="39"/>
      <c r="AM275" s="39"/>
      <c r="AN275" s="49"/>
      <c r="AO275" s="40"/>
      <c r="AP275" s="41"/>
      <c r="AQ275" s="42"/>
      <c r="AR275" s="43"/>
      <c r="AS275" s="40" t="s">
        <v>40</v>
      </c>
      <c r="AT275" s="42">
        <v>1</v>
      </c>
      <c r="AU275" s="162">
        <f t="shared" si="20"/>
        <v>0</v>
      </c>
      <c r="AV275" s="162">
        <f t="shared" si="21"/>
        <v>1</v>
      </c>
      <c r="AW275" s="162">
        <f t="shared" si="22"/>
        <v>0</v>
      </c>
      <c r="AX275" s="162">
        <f t="shared" si="23"/>
        <v>0</v>
      </c>
      <c r="AY275" s="162">
        <f t="shared" si="24"/>
        <v>0</v>
      </c>
    </row>
    <row r="276" spans="1:51">
      <c r="A276" s="99" t="s">
        <v>741</v>
      </c>
      <c r="B276" s="45" t="s">
        <v>4013</v>
      </c>
      <c r="C276" s="23" t="s">
        <v>742</v>
      </c>
      <c r="D276" s="120" t="s">
        <v>4162</v>
      </c>
      <c r="E276" s="24">
        <v>2</v>
      </c>
      <c r="F276" s="25" t="s">
        <v>223</v>
      </c>
      <c r="G276" s="26"/>
      <c r="H276" s="27"/>
      <c r="I276" s="27"/>
      <c r="J276" s="29">
        <v>1</v>
      </c>
      <c r="K276" s="30">
        <v>1672</v>
      </c>
      <c r="L276" s="30">
        <v>1685</v>
      </c>
      <c r="M276" s="27">
        <v>0</v>
      </c>
      <c r="N276" s="27">
        <v>0</v>
      </c>
      <c r="O276" s="28"/>
      <c r="P276" s="31"/>
      <c r="Q276" s="35" t="s">
        <v>103</v>
      </c>
      <c r="R276" s="104">
        <v>51.0167</v>
      </c>
      <c r="S276" s="124">
        <v>4.4667000000000003</v>
      </c>
      <c r="T276" s="32">
        <v>0</v>
      </c>
      <c r="U276" s="33">
        <v>0</v>
      </c>
      <c r="V276" s="127">
        <v>0</v>
      </c>
      <c r="W276" s="34"/>
      <c r="X276" s="35"/>
      <c r="Y276" s="35"/>
      <c r="Z276" s="34"/>
      <c r="AA276" s="35"/>
      <c r="AB276" s="36"/>
      <c r="AC276" s="34"/>
      <c r="AD276" s="35"/>
      <c r="AE276" s="36"/>
      <c r="AF276" s="34"/>
      <c r="AG276" s="35"/>
      <c r="AH276" s="36"/>
      <c r="AI276" s="37"/>
      <c r="AJ276" s="38"/>
      <c r="AK276" s="39"/>
      <c r="AL276" s="39"/>
      <c r="AM276" s="39"/>
      <c r="AN276" s="49"/>
      <c r="AO276" s="40"/>
      <c r="AP276" s="41"/>
      <c r="AQ276" s="42"/>
      <c r="AR276" s="43"/>
      <c r="AS276" s="40" t="s">
        <v>40</v>
      </c>
      <c r="AT276" s="42">
        <v>1</v>
      </c>
      <c r="AU276" s="162">
        <f t="shared" si="20"/>
        <v>0</v>
      </c>
      <c r="AV276" s="162">
        <f t="shared" si="21"/>
        <v>0</v>
      </c>
      <c r="AW276" s="162">
        <f t="shared" si="22"/>
        <v>0</v>
      </c>
      <c r="AX276" s="162">
        <f t="shared" si="23"/>
        <v>0</v>
      </c>
      <c r="AY276" s="162">
        <f t="shared" si="24"/>
        <v>1</v>
      </c>
    </row>
    <row r="277" spans="1:51">
      <c r="A277" s="44" t="s">
        <v>743</v>
      </c>
      <c r="B277" s="45" t="s">
        <v>2634</v>
      </c>
      <c r="C277" s="23" t="s">
        <v>744</v>
      </c>
      <c r="D277" s="120" t="s">
        <v>4162</v>
      </c>
      <c r="E277" s="24">
        <v>4</v>
      </c>
      <c r="F277" s="25" t="s">
        <v>43</v>
      </c>
      <c r="G277" s="26"/>
      <c r="H277" s="27"/>
      <c r="I277" s="27"/>
      <c r="J277" s="29">
        <v>1</v>
      </c>
      <c r="K277" s="30">
        <v>1604</v>
      </c>
      <c r="L277" s="30">
        <v>1620</v>
      </c>
      <c r="M277" s="27">
        <v>1</v>
      </c>
      <c r="N277" s="27">
        <v>1</v>
      </c>
      <c r="O277" s="28"/>
      <c r="P277" s="31"/>
      <c r="Q277" s="35" t="s">
        <v>103</v>
      </c>
      <c r="R277" s="104">
        <v>51.0167</v>
      </c>
      <c r="S277" s="124">
        <v>4.4667000000000003</v>
      </c>
      <c r="T277" s="32">
        <v>0</v>
      </c>
      <c r="U277" s="33">
        <v>0</v>
      </c>
      <c r="V277" s="127">
        <v>0</v>
      </c>
      <c r="W277" s="34"/>
      <c r="X277" s="35"/>
      <c r="Y277" s="35"/>
      <c r="Z277" s="34"/>
      <c r="AA277" s="35"/>
      <c r="AB277" s="36"/>
      <c r="AC277" s="34"/>
      <c r="AD277" s="35"/>
      <c r="AE277" s="36"/>
      <c r="AF277" s="34"/>
      <c r="AG277" s="35"/>
      <c r="AH277" s="36"/>
      <c r="AI277" s="37"/>
      <c r="AJ277" s="38"/>
      <c r="AK277" s="39"/>
      <c r="AL277" s="39"/>
      <c r="AM277" s="39"/>
      <c r="AN277" s="49"/>
      <c r="AO277" s="40"/>
      <c r="AP277" s="41"/>
      <c r="AQ277" s="42"/>
      <c r="AR277" s="43"/>
      <c r="AS277" s="40" t="s">
        <v>40</v>
      </c>
      <c r="AT277" s="42">
        <v>1</v>
      </c>
      <c r="AU277" s="162">
        <f t="shared" si="20"/>
        <v>0</v>
      </c>
      <c r="AV277" s="162">
        <f t="shared" si="21"/>
        <v>1</v>
      </c>
      <c r="AW277" s="162">
        <f t="shared" si="22"/>
        <v>1</v>
      </c>
      <c r="AX277" s="162">
        <f t="shared" si="23"/>
        <v>0</v>
      </c>
      <c r="AY277" s="162">
        <f t="shared" si="24"/>
        <v>0</v>
      </c>
    </row>
    <row r="278" spans="1:51">
      <c r="A278" s="44" t="s">
        <v>745</v>
      </c>
      <c r="B278" s="45" t="s">
        <v>2634</v>
      </c>
      <c r="C278" s="23" t="s">
        <v>746</v>
      </c>
      <c r="D278" s="120" t="s">
        <v>4162</v>
      </c>
      <c r="E278" s="24">
        <v>2</v>
      </c>
      <c r="F278" s="25" t="s">
        <v>43</v>
      </c>
      <c r="G278" s="26"/>
      <c r="H278" s="27">
        <v>1</v>
      </c>
      <c r="I278" s="27"/>
      <c r="J278" s="29">
        <v>1</v>
      </c>
      <c r="K278" s="30">
        <v>1604</v>
      </c>
      <c r="L278" s="30">
        <v>1618</v>
      </c>
      <c r="M278" s="27">
        <v>0</v>
      </c>
      <c r="N278" s="27">
        <v>1</v>
      </c>
      <c r="O278" s="28"/>
      <c r="P278" s="31"/>
      <c r="Q278" s="35" t="s">
        <v>103</v>
      </c>
      <c r="R278" s="104">
        <v>51.0167</v>
      </c>
      <c r="S278" s="124">
        <v>4.4667000000000003</v>
      </c>
      <c r="T278" s="32">
        <v>0</v>
      </c>
      <c r="U278" s="33">
        <v>0</v>
      </c>
      <c r="V278" s="127">
        <v>0</v>
      </c>
      <c r="W278" s="34"/>
      <c r="X278" s="35"/>
      <c r="Y278" s="35"/>
      <c r="Z278" s="34"/>
      <c r="AA278" s="35"/>
      <c r="AB278" s="36"/>
      <c r="AC278" s="34"/>
      <c r="AD278" s="35"/>
      <c r="AE278" s="36"/>
      <c r="AF278" s="34"/>
      <c r="AG278" s="35"/>
      <c r="AH278" s="36"/>
      <c r="AI278" s="37"/>
      <c r="AJ278" s="38"/>
      <c r="AK278" s="39"/>
      <c r="AL278" s="39"/>
      <c r="AM278" s="39"/>
      <c r="AN278" s="49"/>
      <c r="AO278" s="40"/>
      <c r="AP278" s="41"/>
      <c r="AQ278" s="42"/>
      <c r="AR278" s="43"/>
      <c r="AS278" s="40" t="s">
        <v>40</v>
      </c>
      <c r="AT278" s="42">
        <v>1</v>
      </c>
      <c r="AU278" s="162">
        <f t="shared" si="20"/>
        <v>0</v>
      </c>
      <c r="AV278" s="162">
        <f t="shared" si="21"/>
        <v>1</v>
      </c>
      <c r="AW278" s="162">
        <f t="shared" si="22"/>
        <v>1</v>
      </c>
      <c r="AX278" s="162">
        <f t="shared" si="23"/>
        <v>0</v>
      </c>
      <c r="AY278" s="162">
        <f t="shared" si="24"/>
        <v>0</v>
      </c>
    </row>
    <row r="279" spans="1:51">
      <c r="A279" s="100" t="s">
        <v>747</v>
      </c>
      <c r="B279" s="45" t="s">
        <v>2634</v>
      </c>
      <c r="C279" s="23" t="s">
        <v>748</v>
      </c>
      <c r="D279" s="120" t="s">
        <v>4162</v>
      </c>
      <c r="E279" s="24">
        <v>2</v>
      </c>
      <c r="F279" s="25" t="s">
        <v>43</v>
      </c>
      <c r="G279" s="26"/>
      <c r="H279" s="27"/>
      <c r="I279" s="27"/>
      <c r="J279" s="29">
        <v>1</v>
      </c>
      <c r="K279" s="30">
        <v>1613</v>
      </c>
      <c r="L279" s="30">
        <v>1622</v>
      </c>
      <c r="M279" s="27">
        <v>1</v>
      </c>
      <c r="N279" s="27">
        <v>1</v>
      </c>
      <c r="O279" s="28"/>
      <c r="P279" s="31"/>
      <c r="Q279" s="35" t="s">
        <v>103</v>
      </c>
      <c r="R279" s="104">
        <v>51.0167</v>
      </c>
      <c r="S279" s="124">
        <v>4.4667000000000003</v>
      </c>
      <c r="T279" s="32">
        <v>0</v>
      </c>
      <c r="U279" s="33">
        <v>0</v>
      </c>
      <c r="V279" s="127">
        <v>0</v>
      </c>
      <c r="W279" s="34"/>
      <c r="X279" s="35"/>
      <c r="Y279" s="35"/>
      <c r="Z279" s="34"/>
      <c r="AA279" s="35"/>
      <c r="AB279" s="36"/>
      <c r="AC279" s="34"/>
      <c r="AD279" s="35"/>
      <c r="AE279" s="36"/>
      <c r="AF279" s="34"/>
      <c r="AG279" s="35"/>
      <c r="AH279" s="36"/>
      <c r="AI279" s="37"/>
      <c r="AJ279" s="38"/>
      <c r="AK279" s="39"/>
      <c r="AL279" s="39"/>
      <c r="AM279" s="39"/>
      <c r="AN279" s="49"/>
      <c r="AO279" s="40"/>
      <c r="AP279" s="41"/>
      <c r="AQ279" s="42"/>
      <c r="AR279" s="43"/>
      <c r="AS279" s="40" t="s">
        <v>40</v>
      </c>
      <c r="AT279" s="42">
        <v>1</v>
      </c>
      <c r="AU279" s="162">
        <f t="shared" si="20"/>
        <v>0</v>
      </c>
      <c r="AV279" s="162">
        <f t="shared" si="21"/>
        <v>0</v>
      </c>
      <c r="AW279" s="162">
        <f t="shared" si="22"/>
        <v>1</v>
      </c>
      <c r="AX279" s="162">
        <f t="shared" si="23"/>
        <v>1</v>
      </c>
      <c r="AY279" s="162">
        <f t="shared" si="24"/>
        <v>0</v>
      </c>
    </row>
    <row r="280" spans="1:51">
      <c r="A280" s="44" t="s">
        <v>749</v>
      </c>
      <c r="B280" s="45" t="s">
        <v>4014</v>
      </c>
      <c r="C280" s="23" t="s">
        <v>750</v>
      </c>
      <c r="D280" s="120" t="s">
        <v>4162</v>
      </c>
      <c r="E280" s="24">
        <v>1</v>
      </c>
      <c r="F280" s="25" t="s">
        <v>43</v>
      </c>
      <c r="G280" s="26"/>
      <c r="H280" s="27"/>
      <c r="I280" s="27"/>
      <c r="J280" s="29">
        <v>1</v>
      </c>
      <c r="K280" s="28">
        <v>1614</v>
      </c>
      <c r="L280" s="28">
        <v>1624</v>
      </c>
      <c r="M280" s="27">
        <v>1</v>
      </c>
      <c r="N280" s="27">
        <v>0</v>
      </c>
      <c r="O280" s="28">
        <v>1683</v>
      </c>
      <c r="P280" s="31"/>
      <c r="Q280" s="35" t="s">
        <v>103</v>
      </c>
      <c r="R280" s="104">
        <v>51.0167</v>
      </c>
      <c r="S280" s="124">
        <v>4.4667000000000003</v>
      </c>
      <c r="T280" s="32">
        <v>0</v>
      </c>
      <c r="U280" s="33">
        <v>0</v>
      </c>
      <c r="V280" s="127">
        <v>0</v>
      </c>
      <c r="W280" s="34"/>
      <c r="X280" s="35"/>
      <c r="Y280" s="35"/>
      <c r="Z280" s="34"/>
      <c r="AA280" s="35"/>
      <c r="AB280" s="36"/>
      <c r="AC280" s="34"/>
      <c r="AD280" s="35"/>
      <c r="AE280" s="36"/>
      <c r="AF280" s="34"/>
      <c r="AG280" s="35"/>
      <c r="AH280" s="36"/>
      <c r="AI280" s="37"/>
      <c r="AJ280" s="38"/>
      <c r="AK280" s="39"/>
      <c r="AL280" s="39"/>
      <c r="AM280" s="39"/>
      <c r="AN280" s="49"/>
      <c r="AO280" s="40"/>
      <c r="AP280" s="41"/>
      <c r="AQ280" s="42"/>
      <c r="AR280" s="43"/>
      <c r="AS280" s="40" t="s">
        <v>40</v>
      </c>
      <c r="AT280" s="42">
        <v>1</v>
      </c>
      <c r="AU280" s="162">
        <f t="shared" si="20"/>
        <v>0</v>
      </c>
      <c r="AV280" s="162">
        <f t="shared" si="21"/>
        <v>0</v>
      </c>
      <c r="AW280" s="162">
        <f t="shared" si="22"/>
        <v>1</v>
      </c>
      <c r="AX280" s="162">
        <f t="shared" si="23"/>
        <v>1</v>
      </c>
      <c r="AY280" s="162">
        <f t="shared" si="24"/>
        <v>0</v>
      </c>
    </row>
    <row r="281" spans="1:51">
      <c r="A281" s="44" t="s">
        <v>751</v>
      </c>
      <c r="B281" s="45" t="s">
        <v>1986</v>
      </c>
      <c r="C281" s="23" t="s">
        <v>752</v>
      </c>
      <c r="D281" s="120" t="s">
        <v>4162</v>
      </c>
      <c r="E281" s="24">
        <v>1</v>
      </c>
      <c r="F281" s="25" t="s">
        <v>156</v>
      </c>
      <c r="G281" s="26"/>
      <c r="H281" s="27"/>
      <c r="I281" s="27"/>
      <c r="J281" s="29">
        <v>1</v>
      </c>
      <c r="K281" s="30">
        <v>1616</v>
      </c>
      <c r="L281" s="30">
        <v>1622</v>
      </c>
      <c r="M281" s="27">
        <v>1</v>
      </c>
      <c r="N281" s="27">
        <v>1</v>
      </c>
      <c r="O281" s="28"/>
      <c r="P281" s="31"/>
      <c r="Q281" s="35" t="s">
        <v>103</v>
      </c>
      <c r="R281" s="104">
        <v>51.0167</v>
      </c>
      <c r="S281" s="124">
        <v>4.4667000000000003</v>
      </c>
      <c r="T281" s="32">
        <v>0</v>
      </c>
      <c r="U281" s="33">
        <v>0</v>
      </c>
      <c r="V281" s="127">
        <v>0</v>
      </c>
      <c r="W281" s="34"/>
      <c r="X281" s="35"/>
      <c r="Y281" s="35"/>
      <c r="Z281" s="34"/>
      <c r="AA281" s="35"/>
      <c r="AB281" s="36"/>
      <c r="AC281" s="34"/>
      <c r="AD281" s="35"/>
      <c r="AE281" s="36"/>
      <c r="AF281" s="34"/>
      <c r="AG281" s="35"/>
      <c r="AH281" s="36"/>
      <c r="AI281" s="37"/>
      <c r="AJ281" s="38"/>
      <c r="AK281" s="39"/>
      <c r="AL281" s="39"/>
      <c r="AM281" s="39"/>
      <c r="AN281" s="49"/>
      <c r="AO281" s="40"/>
      <c r="AP281" s="41"/>
      <c r="AQ281" s="42"/>
      <c r="AR281" s="43"/>
      <c r="AS281" s="40" t="s">
        <v>40</v>
      </c>
      <c r="AT281" s="42">
        <v>1</v>
      </c>
      <c r="AU281" s="162">
        <f t="shared" si="20"/>
        <v>0</v>
      </c>
      <c r="AV281" s="162">
        <f t="shared" si="21"/>
        <v>0</v>
      </c>
      <c r="AW281" s="162">
        <f t="shared" si="22"/>
        <v>1</v>
      </c>
      <c r="AX281" s="162">
        <f t="shared" si="23"/>
        <v>1</v>
      </c>
      <c r="AY281" s="162">
        <f t="shared" si="24"/>
        <v>0</v>
      </c>
    </row>
    <row r="282" spans="1:51">
      <c r="A282" s="44" t="s">
        <v>753</v>
      </c>
      <c r="B282" s="45" t="s">
        <v>1986</v>
      </c>
      <c r="C282" s="23" t="s">
        <v>754</v>
      </c>
      <c r="D282" s="120" t="s">
        <v>4162</v>
      </c>
      <c r="E282" s="24">
        <v>2</v>
      </c>
      <c r="F282" s="25" t="s">
        <v>43</v>
      </c>
      <c r="G282" s="26"/>
      <c r="H282" s="27"/>
      <c r="I282" s="27"/>
      <c r="J282" s="29">
        <v>1</v>
      </c>
      <c r="K282" s="30">
        <v>1607</v>
      </c>
      <c r="L282" s="30">
        <v>1615</v>
      </c>
      <c r="M282" s="27">
        <v>0</v>
      </c>
      <c r="N282" s="27">
        <v>0</v>
      </c>
      <c r="O282" s="28"/>
      <c r="P282" s="31"/>
      <c r="Q282" s="35" t="s">
        <v>103</v>
      </c>
      <c r="R282" s="104">
        <v>51.0167</v>
      </c>
      <c r="S282" s="124">
        <v>4.4667000000000003</v>
      </c>
      <c r="T282" s="32">
        <v>0</v>
      </c>
      <c r="U282" s="33">
        <v>0</v>
      </c>
      <c r="V282" s="127">
        <v>0</v>
      </c>
      <c r="W282" s="34"/>
      <c r="X282" s="35"/>
      <c r="Y282" s="35"/>
      <c r="Z282" s="34"/>
      <c r="AA282" s="35"/>
      <c r="AB282" s="36"/>
      <c r="AC282" s="34"/>
      <c r="AD282" s="35"/>
      <c r="AE282" s="36"/>
      <c r="AF282" s="34"/>
      <c r="AG282" s="35"/>
      <c r="AH282" s="36"/>
      <c r="AI282" s="37"/>
      <c r="AJ282" s="38"/>
      <c r="AK282" s="39"/>
      <c r="AL282" s="39"/>
      <c r="AM282" s="39"/>
      <c r="AN282" s="49"/>
      <c r="AO282" s="40"/>
      <c r="AP282" s="41"/>
      <c r="AQ282" s="42"/>
      <c r="AR282" s="43"/>
      <c r="AS282" s="40" t="s">
        <v>40</v>
      </c>
      <c r="AT282" s="42">
        <v>1</v>
      </c>
      <c r="AU282" s="162">
        <f t="shared" si="20"/>
        <v>0</v>
      </c>
      <c r="AV282" s="162">
        <f t="shared" si="21"/>
        <v>1</v>
      </c>
      <c r="AW282" s="162">
        <f t="shared" si="22"/>
        <v>1</v>
      </c>
      <c r="AX282" s="162">
        <f t="shared" si="23"/>
        <v>0</v>
      </c>
      <c r="AY282" s="162">
        <f t="shared" si="24"/>
        <v>0</v>
      </c>
    </row>
    <row r="283" spans="1:51">
      <c r="A283" s="44" t="s">
        <v>755</v>
      </c>
      <c r="B283" s="45" t="s">
        <v>1986</v>
      </c>
      <c r="C283" s="23" t="s">
        <v>756</v>
      </c>
      <c r="D283" s="120" t="s">
        <v>4162</v>
      </c>
      <c r="E283" s="24"/>
      <c r="F283" s="25" t="s">
        <v>43</v>
      </c>
      <c r="G283" s="26"/>
      <c r="H283" s="27"/>
      <c r="I283" s="27"/>
      <c r="J283" s="29">
        <v>0</v>
      </c>
      <c r="K283" s="28">
        <v>1588</v>
      </c>
      <c r="L283" s="28">
        <v>1612</v>
      </c>
      <c r="M283" s="27">
        <v>0</v>
      </c>
      <c r="N283" s="27">
        <v>0</v>
      </c>
      <c r="O283" s="28">
        <v>1568</v>
      </c>
      <c r="P283" s="31">
        <v>1641</v>
      </c>
      <c r="Q283" s="35" t="s">
        <v>103</v>
      </c>
      <c r="R283" s="104">
        <v>51.0167</v>
      </c>
      <c r="S283" s="124">
        <v>4.4667000000000003</v>
      </c>
      <c r="T283" s="32">
        <v>1</v>
      </c>
      <c r="U283" s="33">
        <v>1</v>
      </c>
      <c r="V283" s="127">
        <v>0</v>
      </c>
      <c r="W283" s="34">
        <v>1612</v>
      </c>
      <c r="X283" s="35">
        <v>1641</v>
      </c>
      <c r="Y283" s="35" t="s">
        <v>69</v>
      </c>
      <c r="Z283" s="34"/>
      <c r="AA283" s="35"/>
      <c r="AB283" s="36"/>
      <c r="AC283" s="34"/>
      <c r="AD283" s="35"/>
      <c r="AE283" s="36"/>
      <c r="AF283" s="34"/>
      <c r="AG283" s="35"/>
      <c r="AH283" s="36"/>
      <c r="AI283" s="37"/>
      <c r="AJ283" s="38"/>
      <c r="AK283" s="39"/>
      <c r="AL283" s="39"/>
      <c r="AM283" s="39"/>
      <c r="AN283" s="49"/>
      <c r="AO283" s="40"/>
      <c r="AP283" s="41"/>
      <c r="AQ283" s="42"/>
      <c r="AR283" s="43"/>
      <c r="AS283" s="40"/>
      <c r="AT283" s="42">
        <v>1</v>
      </c>
      <c r="AU283" s="162">
        <f t="shared" si="20"/>
        <v>0</v>
      </c>
      <c r="AV283" s="162">
        <f t="shared" si="21"/>
        <v>1</v>
      </c>
      <c r="AW283" s="162">
        <f t="shared" si="22"/>
        <v>1</v>
      </c>
      <c r="AX283" s="162">
        <f t="shared" si="23"/>
        <v>0</v>
      </c>
      <c r="AY283" s="162">
        <f t="shared" si="24"/>
        <v>0</v>
      </c>
    </row>
    <row r="284" spans="1:51">
      <c r="A284" s="44" t="s">
        <v>757</v>
      </c>
      <c r="B284" s="45" t="s">
        <v>4015</v>
      </c>
      <c r="C284" s="23" t="s">
        <v>758</v>
      </c>
      <c r="D284" s="120" t="s">
        <v>4162</v>
      </c>
      <c r="E284" s="24">
        <v>1</v>
      </c>
      <c r="F284" s="25" t="s">
        <v>74</v>
      </c>
      <c r="G284" s="26"/>
      <c r="H284" s="27"/>
      <c r="I284" s="27"/>
      <c r="J284" s="29">
        <v>1</v>
      </c>
      <c r="K284" s="30">
        <v>1679</v>
      </c>
      <c r="L284" s="30">
        <v>1685</v>
      </c>
      <c r="M284" s="27">
        <v>0</v>
      </c>
      <c r="N284" s="27">
        <v>0</v>
      </c>
      <c r="O284" s="28"/>
      <c r="P284" s="31"/>
      <c r="Q284" s="35" t="s">
        <v>103</v>
      </c>
      <c r="R284" s="104">
        <v>51.0167</v>
      </c>
      <c r="S284" s="124">
        <v>4.4667000000000003</v>
      </c>
      <c r="T284" s="32">
        <v>0</v>
      </c>
      <c r="U284" s="33">
        <v>0</v>
      </c>
      <c r="V284" s="127">
        <v>0</v>
      </c>
      <c r="W284" s="34"/>
      <c r="X284" s="35"/>
      <c r="Y284" s="35"/>
      <c r="Z284" s="34"/>
      <c r="AA284" s="35"/>
      <c r="AB284" s="36"/>
      <c r="AC284" s="34"/>
      <c r="AD284" s="35"/>
      <c r="AE284" s="36"/>
      <c r="AF284" s="34"/>
      <c r="AG284" s="35"/>
      <c r="AH284" s="36"/>
      <c r="AI284" s="37"/>
      <c r="AJ284" s="38"/>
      <c r="AK284" s="39"/>
      <c r="AL284" s="39"/>
      <c r="AM284" s="39"/>
      <c r="AN284" s="49"/>
      <c r="AO284" s="40"/>
      <c r="AP284" s="41"/>
      <c r="AQ284" s="42"/>
      <c r="AR284" s="43"/>
      <c r="AS284" s="40" t="s">
        <v>40</v>
      </c>
      <c r="AT284" s="42">
        <v>1</v>
      </c>
      <c r="AU284" s="162">
        <f t="shared" si="20"/>
        <v>0</v>
      </c>
      <c r="AV284" s="162">
        <f t="shared" si="21"/>
        <v>0</v>
      </c>
      <c r="AW284" s="162">
        <f t="shared" si="22"/>
        <v>0</v>
      </c>
      <c r="AX284" s="162">
        <f t="shared" si="23"/>
        <v>0</v>
      </c>
      <c r="AY284" s="162">
        <f t="shared" si="24"/>
        <v>1</v>
      </c>
    </row>
    <row r="285" spans="1:51">
      <c r="A285" s="44" t="s">
        <v>759</v>
      </c>
      <c r="B285" s="45" t="s">
        <v>2478</v>
      </c>
      <c r="C285" s="23" t="s">
        <v>760</v>
      </c>
      <c r="D285" s="120" t="s">
        <v>4162</v>
      </c>
      <c r="E285" s="24">
        <v>1</v>
      </c>
      <c r="F285" s="25" t="s">
        <v>39</v>
      </c>
      <c r="G285" s="26"/>
      <c r="H285" s="27"/>
      <c r="I285" s="27"/>
      <c r="J285" s="29">
        <v>1</v>
      </c>
      <c r="K285" s="30">
        <v>1560</v>
      </c>
      <c r="L285" s="30">
        <v>1566</v>
      </c>
      <c r="M285" s="27">
        <v>0</v>
      </c>
      <c r="N285" s="27">
        <v>0</v>
      </c>
      <c r="O285" s="28"/>
      <c r="P285" s="31"/>
      <c r="Q285" s="35" t="s">
        <v>103</v>
      </c>
      <c r="R285" s="104">
        <v>51.0167</v>
      </c>
      <c r="S285" s="124">
        <v>4.4667000000000003</v>
      </c>
      <c r="T285" s="32">
        <v>0</v>
      </c>
      <c r="U285" s="33">
        <v>0</v>
      </c>
      <c r="V285" s="127">
        <v>0</v>
      </c>
      <c r="W285" s="34"/>
      <c r="X285" s="35"/>
      <c r="Y285" s="35"/>
      <c r="Z285" s="34"/>
      <c r="AA285" s="35"/>
      <c r="AB285" s="36"/>
      <c r="AC285" s="34"/>
      <c r="AD285" s="35"/>
      <c r="AE285" s="36"/>
      <c r="AF285" s="34"/>
      <c r="AG285" s="35"/>
      <c r="AH285" s="36"/>
      <c r="AI285" s="37"/>
      <c r="AJ285" s="38"/>
      <c r="AK285" s="39"/>
      <c r="AL285" s="39"/>
      <c r="AM285" s="39"/>
      <c r="AN285" s="49"/>
      <c r="AO285" s="40"/>
      <c r="AP285" s="41"/>
      <c r="AQ285" s="42"/>
      <c r="AR285" s="43"/>
      <c r="AS285" s="40" t="s">
        <v>40</v>
      </c>
      <c r="AT285" s="42">
        <v>1</v>
      </c>
      <c r="AU285" s="162">
        <f t="shared" si="20"/>
        <v>1</v>
      </c>
      <c r="AV285" s="162">
        <f t="shared" si="21"/>
        <v>0</v>
      </c>
      <c r="AW285" s="162">
        <f t="shared" si="22"/>
        <v>0</v>
      </c>
      <c r="AX285" s="162">
        <f t="shared" si="23"/>
        <v>0</v>
      </c>
      <c r="AY285" s="162">
        <f t="shared" si="24"/>
        <v>0</v>
      </c>
    </row>
    <row r="286" spans="1:51">
      <c r="A286" s="44" t="s">
        <v>761</v>
      </c>
      <c r="B286" s="45" t="s">
        <v>4016</v>
      </c>
      <c r="C286" s="23" t="s">
        <v>762</v>
      </c>
      <c r="D286" s="120" t="s">
        <v>4162</v>
      </c>
      <c r="E286" s="24">
        <v>6</v>
      </c>
      <c r="F286" s="25" t="s">
        <v>43</v>
      </c>
      <c r="G286" s="25"/>
      <c r="H286" s="27">
        <v>1</v>
      </c>
      <c r="I286" s="27"/>
      <c r="J286" s="29">
        <v>1</v>
      </c>
      <c r="K286" s="30">
        <v>1586</v>
      </c>
      <c r="L286" s="30">
        <v>1619</v>
      </c>
      <c r="M286" s="27">
        <v>1</v>
      </c>
      <c r="N286" s="27">
        <v>1</v>
      </c>
      <c r="O286" s="28">
        <v>1567</v>
      </c>
      <c r="P286" s="31"/>
      <c r="Q286" s="35" t="s">
        <v>103</v>
      </c>
      <c r="R286" s="104">
        <v>51.0167</v>
      </c>
      <c r="S286" s="124">
        <v>4.4667000000000003</v>
      </c>
      <c r="T286" s="32">
        <v>0</v>
      </c>
      <c r="U286" s="33">
        <v>0</v>
      </c>
      <c r="V286" s="127">
        <v>0</v>
      </c>
      <c r="W286" s="34"/>
      <c r="X286" s="35"/>
      <c r="Y286" s="35"/>
      <c r="Z286" s="34"/>
      <c r="AA286" s="35"/>
      <c r="AB286" s="36"/>
      <c r="AC286" s="34"/>
      <c r="AD286" s="35"/>
      <c r="AE286" s="36"/>
      <c r="AF286" s="34"/>
      <c r="AG286" s="35"/>
      <c r="AH286" s="36"/>
      <c r="AI286" s="37"/>
      <c r="AJ286" s="38">
        <v>1</v>
      </c>
      <c r="AK286" s="39" t="s">
        <v>78</v>
      </c>
      <c r="AL286" s="39"/>
      <c r="AM286" s="39"/>
      <c r="AN286" s="49" t="s">
        <v>76</v>
      </c>
      <c r="AO286" s="40"/>
      <c r="AP286" s="41"/>
      <c r="AQ286" s="42"/>
      <c r="AR286" s="43"/>
      <c r="AS286" s="40" t="s">
        <v>321</v>
      </c>
      <c r="AT286" s="42">
        <v>1</v>
      </c>
      <c r="AU286" s="162">
        <f t="shared" si="20"/>
        <v>0</v>
      </c>
      <c r="AV286" s="162">
        <f t="shared" si="21"/>
        <v>1</v>
      </c>
      <c r="AW286" s="162">
        <f t="shared" si="22"/>
        <v>1</v>
      </c>
      <c r="AX286" s="162">
        <f t="shared" si="23"/>
        <v>0</v>
      </c>
      <c r="AY286" s="162">
        <f t="shared" si="24"/>
        <v>0</v>
      </c>
    </row>
    <row r="287" spans="1:51">
      <c r="A287" s="44" t="s">
        <v>763</v>
      </c>
      <c r="B287" s="45" t="s">
        <v>4017</v>
      </c>
      <c r="C287" s="23" t="s">
        <v>764</v>
      </c>
      <c r="D287" s="120" t="s">
        <v>4162</v>
      </c>
      <c r="E287" s="24">
        <v>1</v>
      </c>
      <c r="F287" s="25" t="s">
        <v>39</v>
      </c>
      <c r="G287" s="26"/>
      <c r="H287" s="27"/>
      <c r="I287" s="27"/>
      <c r="J287" s="29">
        <v>1</v>
      </c>
      <c r="K287" s="30">
        <v>1550</v>
      </c>
      <c r="L287" s="30">
        <v>1556</v>
      </c>
      <c r="M287" s="27">
        <v>0</v>
      </c>
      <c r="N287" s="27">
        <v>0</v>
      </c>
      <c r="O287" s="28"/>
      <c r="P287" s="31"/>
      <c r="Q287" s="35" t="s">
        <v>103</v>
      </c>
      <c r="R287" s="104">
        <v>51.0167</v>
      </c>
      <c r="S287" s="124">
        <v>4.4667000000000003</v>
      </c>
      <c r="T287" s="32">
        <v>0</v>
      </c>
      <c r="U287" s="33">
        <v>0</v>
      </c>
      <c r="V287" s="127">
        <v>0</v>
      </c>
      <c r="W287" s="34"/>
      <c r="X287" s="35"/>
      <c r="Y287" s="35"/>
      <c r="Z287" s="34"/>
      <c r="AA287" s="35"/>
      <c r="AB287" s="36"/>
      <c r="AC287" s="34"/>
      <c r="AD287" s="35"/>
      <c r="AE287" s="36"/>
      <c r="AF287" s="34"/>
      <c r="AG287" s="35"/>
      <c r="AH287" s="36"/>
      <c r="AI287" s="37"/>
      <c r="AJ287" s="38"/>
      <c r="AK287" s="39"/>
      <c r="AL287" s="39"/>
      <c r="AM287" s="39"/>
      <c r="AN287" s="49"/>
      <c r="AO287" s="40"/>
      <c r="AP287" s="41"/>
      <c r="AQ287" s="42"/>
      <c r="AR287" s="43"/>
      <c r="AS287" s="40" t="s">
        <v>40</v>
      </c>
      <c r="AT287" s="42">
        <v>1</v>
      </c>
      <c r="AU287" s="162">
        <f t="shared" si="20"/>
        <v>1</v>
      </c>
      <c r="AV287" s="162">
        <f t="shared" si="21"/>
        <v>0</v>
      </c>
      <c r="AW287" s="162">
        <f t="shared" si="22"/>
        <v>0</v>
      </c>
      <c r="AX287" s="162">
        <f t="shared" si="23"/>
        <v>0</v>
      </c>
      <c r="AY287" s="162">
        <f t="shared" si="24"/>
        <v>0</v>
      </c>
    </row>
    <row r="288" spans="1:51">
      <c r="A288" s="44" t="s">
        <v>765</v>
      </c>
      <c r="B288" s="45" t="s">
        <v>4018</v>
      </c>
      <c r="C288" s="23" t="s">
        <v>766</v>
      </c>
      <c r="D288" s="120" t="s">
        <v>4162</v>
      </c>
      <c r="E288" s="24"/>
      <c r="F288" s="25" t="s">
        <v>43</v>
      </c>
      <c r="G288" s="26"/>
      <c r="H288" s="27"/>
      <c r="I288" s="27"/>
      <c r="J288" s="29">
        <v>0</v>
      </c>
      <c r="K288" s="28">
        <v>1580</v>
      </c>
      <c r="L288" s="28">
        <v>1631</v>
      </c>
      <c r="M288" s="27">
        <v>1</v>
      </c>
      <c r="N288" s="27">
        <v>1</v>
      </c>
      <c r="O288" s="28">
        <v>1550</v>
      </c>
      <c r="P288" s="31">
        <v>1631</v>
      </c>
      <c r="Q288" s="35" t="s">
        <v>103</v>
      </c>
      <c r="R288" s="104">
        <v>51.0167</v>
      </c>
      <c r="S288" s="124">
        <v>4.4667000000000003</v>
      </c>
      <c r="T288" s="32">
        <v>0</v>
      </c>
      <c r="U288" s="33">
        <v>0</v>
      </c>
      <c r="V288" s="127">
        <v>0</v>
      </c>
      <c r="W288" s="34"/>
      <c r="X288" s="35"/>
      <c r="Y288" s="35"/>
      <c r="Z288" s="34"/>
      <c r="AA288" s="35"/>
      <c r="AB288" s="36"/>
      <c r="AC288" s="34"/>
      <c r="AD288" s="35"/>
      <c r="AE288" s="36"/>
      <c r="AF288" s="34"/>
      <c r="AG288" s="35"/>
      <c r="AH288" s="36"/>
      <c r="AI288" s="37"/>
      <c r="AJ288" s="38"/>
      <c r="AK288" s="39"/>
      <c r="AL288" s="39"/>
      <c r="AM288" s="39"/>
      <c r="AN288" s="49"/>
      <c r="AO288" s="40"/>
      <c r="AP288" s="41"/>
      <c r="AQ288" s="42"/>
      <c r="AR288" s="43"/>
      <c r="AS288" s="40" t="s">
        <v>767</v>
      </c>
      <c r="AT288" s="42">
        <v>1</v>
      </c>
      <c r="AU288" s="162">
        <f t="shared" si="20"/>
        <v>0</v>
      </c>
      <c r="AV288" s="162">
        <f t="shared" si="21"/>
        <v>1</v>
      </c>
      <c r="AW288" s="162">
        <f t="shared" si="22"/>
        <v>1</v>
      </c>
      <c r="AX288" s="162">
        <f t="shared" si="23"/>
        <v>1</v>
      </c>
      <c r="AY288" s="162">
        <f t="shared" si="24"/>
        <v>0</v>
      </c>
    </row>
    <row r="289" spans="1:51">
      <c r="A289" s="44" t="s">
        <v>768</v>
      </c>
      <c r="B289" s="45" t="s">
        <v>4018</v>
      </c>
      <c r="C289" s="23" t="s">
        <v>769</v>
      </c>
      <c r="D289" s="120" t="s">
        <v>4162</v>
      </c>
      <c r="E289" s="24"/>
      <c r="F289" s="25" t="s">
        <v>43</v>
      </c>
      <c r="G289" s="26"/>
      <c r="H289" s="27"/>
      <c r="I289" s="27"/>
      <c r="J289" s="29">
        <v>0</v>
      </c>
      <c r="K289" s="28">
        <v>1605</v>
      </c>
      <c r="L289" s="28">
        <v>1647</v>
      </c>
      <c r="M289" s="27">
        <v>1</v>
      </c>
      <c r="N289" s="27">
        <v>0</v>
      </c>
      <c r="O289" s="28">
        <v>1585</v>
      </c>
      <c r="P289" s="31">
        <v>1647</v>
      </c>
      <c r="Q289" s="35" t="s">
        <v>103</v>
      </c>
      <c r="R289" s="104">
        <v>51.0167</v>
      </c>
      <c r="S289" s="124">
        <v>4.4667000000000003</v>
      </c>
      <c r="T289" s="32">
        <v>0</v>
      </c>
      <c r="U289" s="33">
        <v>0</v>
      </c>
      <c r="V289" s="127">
        <v>0</v>
      </c>
      <c r="W289" s="34"/>
      <c r="X289" s="35"/>
      <c r="Y289" s="35"/>
      <c r="Z289" s="34"/>
      <c r="AA289" s="35"/>
      <c r="AB289" s="36"/>
      <c r="AC289" s="34"/>
      <c r="AD289" s="35"/>
      <c r="AE289" s="36"/>
      <c r="AF289" s="34"/>
      <c r="AG289" s="35"/>
      <c r="AH289" s="36"/>
      <c r="AI289" s="37"/>
      <c r="AJ289" s="38"/>
      <c r="AK289" s="39"/>
      <c r="AL289" s="39"/>
      <c r="AM289" s="39"/>
      <c r="AN289" s="49"/>
      <c r="AO289" s="40"/>
      <c r="AP289" s="41"/>
      <c r="AQ289" s="42"/>
      <c r="AR289" s="43"/>
      <c r="AS289" s="40" t="s">
        <v>770</v>
      </c>
      <c r="AT289" s="42">
        <v>1</v>
      </c>
      <c r="AU289" s="162">
        <f t="shared" si="20"/>
        <v>0</v>
      </c>
      <c r="AV289" s="162">
        <f t="shared" si="21"/>
        <v>1</v>
      </c>
      <c r="AW289" s="162">
        <f t="shared" si="22"/>
        <v>1</v>
      </c>
      <c r="AX289" s="162">
        <f t="shared" si="23"/>
        <v>1</v>
      </c>
      <c r="AY289" s="162">
        <f t="shared" si="24"/>
        <v>0</v>
      </c>
    </row>
    <row r="290" spans="1:51">
      <c r="A290" s="44" t="s">
        <v>771</v>
      </c>
      <c r="B290" s="45" t="s">
        <v>4019</v>
      </c>
      <c r="C290" s="23" t="s">
        <v>772</v>
      </c>
      <c r="D290" s="120" t="s">
        <v>4162</v>
      </c>
      <c r="E290" s="24"/>
      <c r="F290" s="25" t="s">
        <v>43</v>
      </c>
      <c r="G290" s="26"/>
      <c r="H290" s="27"/>
      <c r="I290" s="27"/>
      <c r="J290" s="29">
        <v>0</v>
      </c>
      <c r="K290" s="28">
        <v>1523</v>
      </c>
      <c r="L290" s="28">
        <v>1542</v>
      </c>
      <c r="M290" s="27">
        <v>0</v>
      </c>
      <c r="N290" s="27">
        <v>0</v>
      </c>
      <c r="O290" s="28"/>
      <c r="P290" s="31"/>
      <c r="Q290" s="35" t="s">
        <v>103</v>
      </c>
      <c r="R290" s="104">
        <v>51.0167</v>
      </c>
      <c r="S290" s="124">
        <v>4.4667000000000003</v>
      </c>
      <c r="T290" s="32">
        <v>0</v>
      </c>
      <c r="U290" s="33">
        <v>0</v>
      </c>
      <c r="V290" s="127">
        <v>0</v>
      </c>
      <c r="W290" s="34"/>
      <c r="X290" s="35"/>
      <c r="Y290" s="35"/>
      <c r="Z290" s="34"/>
      <c r="AA290" s="35"/>
      <c r="AB290" s="36"/>
      <c r="AC290" s="34"/>
      <c r="AD290" s="35"/>
      <c r="AE290" s="36"/>
      <c r="AF290" s="34"/>
      <c r="AG290" s="35"/>
      <c r="AH290" s="36"/>
      <c r="AI290" s="37"/>
      <c r="AJ290" s="38"/>
      <c r="AK290" s="39"/>
      <c r="AL290" s="39"/>
      <c r="AM290" s="39"/>
      <c r="AN290" s="49"/>
      <c r="AO290" s="40"/>
      <c r="AP290" s="41"/>
      <c r="AQ290" s="42"/>
      <c r="AR290" s="43"/>
      <c r="AS290" s="40" t="s">
        <v>613</v>
      </c>
      <c r="AT290" s="42">
        <v>1</v>
      </c>
      <c r="AU290" s="162">
        <f t="shared" si="20"/>
        <v>1</v>
      </c>
      <c r="AV290" s="162">
        <f t="shared" si="21"/>
        <v>0</v>
      </c>
      <c r="AW290" s="162">
        <f t="shared" si="22"/>
        <v>0</v>
      </c>
      <c r="AX290" s="162">
        <f t="shared" si="23"/>
        <v>0</v>
      </c>
      <c r="AY290" s="162">
        <f t="shared" si="24"/>
        <v>0</v>
      </c>
    </row>
    <row r="291" spans="1:51">
      <c r="A291" s="44" t="s">
        <v>773</v>
      </c>
      <c r="B291" s="45" t="s">
        <v>4020</v>
      </c>
      <c r="C291" s="23" t="s">
        <v>774</v>
      </c>
      <c r="D291" s="120" t="s">
        <v>4162</v>
      </c>
      <c r="E291" s="24">
        <v>1</v>
      </c>
      <c r="F291" s="25" t="s">
        <v>39</v>
      </c>
      <c r="G291" s="26"/>
      <c r="H291" s="27"/>
      <c r="I291" s="27"/>
      <c r="J291" s="29">
        <v>1</v>
      </c>
      <c r="K291" s="30">
        <v>1560</v>
      </c>
      <c r="L291" s="30">
        <v>1566</v>
      </c>
      <c r="M291" s="27">
        <v>0</v>
      </c>
      <c r="N291" s="27">
        <v>0</v>
      </c>
      <c r="O291" s="28"/>
      <c r="P291" s="31"/>
      <c r="Q291" s="35" t="s">
        <v>103</v>
      </c>
      <c r="R291" s="104">
        <v>51.0167</v>
      </c>
      <c r="S291" s="124">
        <v>4.4667000000000003</v>
      </c>
      <c r="T291" s="32">
        <v>0</v>
      </c>
      <c r="U291" s="33">
        <v>0</v>
      </c>
      <c r="V291" s="127">
        <v>0</v>
      </c>
      <c r="W291" s="34"/>
      <c r="X291" s="35"/>
      <c r="Y291" s="35"/>
      <c r="Z291" s="34"/>
      <c r="AA291" s="35"/>
      <c r="AB291" s="36"/>
      <c r="AC291" s="34"/>
      <c r="AD291" s="35"/>
      <c r="AE291" s="36"/>
      <c r="AF291" s="34"/>
      <c r="AG291" s="35"/>
      <c r="AH291" s="36"/>
      <c r="AI291" s="37"/>
      <c r="AJ291" s="38"/>
      <c r="AK291" s="39"/>
      <c r="AL291" s="39"/>
      <c r="AM291" s="39"/>
      <c r="AN291" s="49"/>
      <c r="AO291" s="40"/>
      <c r="AP291" s="41"/>
      <c r="AQ291" s="42"/>
      <c r="AR291" s="43"/>
      <c r="AS291" s="40" t="s">
        <v>40</v>
      </c>
      <c r="AT291" s="42">
        <v>1</v>
      </c>
      <c r="AU291" s="162">
        <f t="shared" si="20"/>
        <v>1</v>
      </c>
      <c r="AV291" s="162">
        <f t="shared" si="21"/>
        <v>0</v>
      </c>
      <c r="AW291" s="162">
        <f t="shared" si="22"/>
        <v>0</v>
      </c>
      <c r="AX291" s="162">
        <f t="shared" si="23"/>
        <v>0</v>
      </c>
      <c r="AY291" s="162">
        <f t="shared" si="24"/>
        <v>0</v>
      </c>
    </row>
    <row r="292" spans="1:51">
      <c r="A292" s="44" t="s">
        <v>775</v>
      </c>
      <c r="B292" s="45" t="s">
        <v>3139</v>
      </c>
      <c r="C292" s="23" t="s">
        <v>776</v>
      </c>
      <c r="D292" s="120" t="s">
        <v>4162</v>
      </c>
      <c r="E292" s="24">
        <v>1</v>
      </c>
      <c r="F292" s="25" t="s">
        <v>344</v>
      </c>
      <c r="G292" s="26"/>
      <c r="H292" s="27"/>
      <c r="I292" s="27"/>
      <c r="J292" s="29">
        <v>1</v>
      </c>
      <c r="K292" s="30">
        <v>1616</v>
      </c>
      <c r="L292" s="30">
        <v>1622</v>
      </c>
      <c r="M292" s="27">
        <v>1</v>
      </c>
      <c r="N292" s="27">
        <v>0</v>
      </c>
      <c r="O292" s="28"/>
      <c r="P292" s="31"/>
      <c r="Q292" s="35" t="s">
        <v>103</v>
      </c>
      <c r="R292" s="104">
        <v>51.0167</v>
      </c>
      <c r="S292" s="124">
        <v>4.4667000000000003</v>
      </c>
      <c r="T292" s="32">
        <v>0</v>
      </c>
      <c r="U292" s="33">
        <v>0</v>
      </c>
      <c r="V292" s="127">
        <v>0</v>
      </c>
      <c r="W292" s="34"/>
      <c r="X292" s="35"/>
      <c r="Y292" s="35"/>
      <c r="Z292" s="34"/>
      <c r="AA292" s="35"/>
      <c r="AB292" s="36"/>
      <c r="AC292" s="34"/>
      <c r="AD292" s="35"/>
      <c r="AE292" s="36"/>
      <c r="AF292" s="34"/>
      <c r="AG292" s="35"/>
      <c r="AH292" s="36"/>
      <c r="AI292" s="37"/>
      <c r="AJ292" s="38"/>
      <c r="AK292" s="39"/>
      <c r="AL292" s="39"/>
      <c r="AM292" s="39"/>
      <c r="AN292" s="49"/>
      <c r="AO292" s="40"/>
      <c r="AP292" s="41"/>
      <c r="AQ292" s="42"/>
      <c r="AR292" s="43"/>
      <c r="AS292" s="40" t="s">
        <v>40</v>
      </c>
      <c r="AT292" s="42">
        <v>1</v>
      </c>
      <c r="AU292" s="162">
        <f t="shared" si="20"/>
        <v>0</v>
      </c>
      <c r="AV292" s="162">
        <f t="shared" si="21"/>
        <v>0</v>
      </c>
      <c r="AW292" s="162">
        <f t="shared" si="22"/>
        <v>1</v>
      </c>
      <c r="AX292" s="162">
        <f t="shared" si="23"/>
        <v>1</v>
      </c>
      <c r="AY292" s="162">
        <f t="shared" si="24"/>
        <v>0</v>
      </c>
    </row>
    <row r="293" spans="1:51">
      <c r="A293" s="44" t="s">
        <v>777</v>
      </c>
      <c r="B293" s="45" t="s">
        <v>3139</v>
      </c>
      <c r="C293" s="23" t="s">
        <v>778</v>
      </c>
      <c r="D293" s="120" t="s">
        <v>4162</v>
      </c>
      <c r="E293" s="24"/>
      <c r="F293" s="25" t="s">
        <v>74</v>
      </c>
      <c r="G293" s="26"/>
      <c r="H293" s="27"/>
      <c r="I293" s="27"/>
      <c r="J293" s="29">
        <v>0</v>
      </c>
      <c r="K293" s="28"/>
      <c r="L293" s="27">
        <v>1637</v>
      </c>
      <c r="M293" s="27">
        <v>1</v>
      </c>
      <c r="N293" s="27">
        <v>0</v>
      </c>
      <c r="O293" s="28">
        <v>1608</v>
      </c>
      <c r="P293" s="31"/>
      <c r="Q293" s="35" t="s">
        <v>103</v>
      </c>
      <c r="R293" s="104">
        <v>51.0167</v>
      </c>
      <c r="S293" s="124">
        <v>4.4667000000000003</v>
      </c>
      <c r="T293" s="32">
        <v>0</v>
      </c>
      <c r="U293" s="33">
        <v>1</v>
      </c>
      <c r="V293" s="127">
        <v>0</v>
      </c>
      <c r="W293" s="34">
        <v>1637</v>
      </c>
      <c r="X293" s="35"/>
      <c r="Y293" s="35" t="s">
        <v>51</v>
      </c>
      <c r="Z293" s="34"/>
      <c r="AA293" s="35"/>
      <c r="AB293" s="36"/>
      <c r="AC293" s="34"/>
      <c r="AD293" s="35"/>
      <c r="AE293" s="36"/>
      <c r="AF293" s="34"/>
      <c r="AG293" s="35"/>
      <c r="AH293" s="36"/>
      <c r="AI293" s="37"/>
      <c r="AJ293" s="38"/>
      <c r="AK293" s="39"/>
      <c r="AL293" s="39"/>
      <c r="AM293" s="39"/>
      <c r="AN293" s="49"/>
      <c r="AO293" s="40"/>
      <c r="AP293" s="41"/>
      <c r="AQ293" s="42"/>
      <c r="AR293" s="43"/>
      <c r="AS293" s="40"/>
      <c r="AT293" s="42">
        <v>1</v>
      </c>
      <c r="AU293" s="162">
        <f t="shared" si="20"/>
        <v>1</v>
      </c>
      <c r="AV293" s="162">
        <f t="shared" si="21"/>
        <v>1</v>
      </c>
      <c r="AW293" s="162">
        <f t="shared" si="22"/>
        <v>1</v>
      </c>
      <c r="AX293" s="162">
        <f t="shared" si="23"/>
        <v>1</v>
      </c>
      <c r="AY293" s="162">
        <f t="shared" si="24"/>
        <v>0</v>
      </c>
    </row>
    <row r="294" spans="1:51">
      <c r="A294" s="44" t="s">
        <v>779</v>
      </c>
      <c r="B294" s="45" t="s">
        <v>2693</v>
      </c>
      <c r="C294" s="23" t="s">
        <v>780</v>
      </c>
      <c r="D294" s="120" t="s">
        <v>4162</v>
      </c>
      <c r="E294" s="24"/>
      <c r="F294" s="25" t="s">
        <v>43</v>
      </c>
      <c r="G294" s="25"/>
      <c r="H294" s="27">
        <v>1</v>
      </c>
      <c r="I294" s="27">
        <v>1</v>
      </c>
      <c r="J294" s="29">
        <v>0</v>
      </c>
      <c r="K294" s="28">
        <v>1619</v>
      </c>
      <c r="L294" s="61">
        <v>1667</v>
      </c>
      <c r="M294" s="27">
        <v>1</v>
      </c>
      <c r="N294" s="27">
        <v>1</v>
      </c>
      <c r="O294" s="28"/>
      <c r="P294" s="31">
        <v>1667</v>
      </c>
      <c r="Q294" s="35" t="s">
        <v>103</v>
      </c>
      <c r="R294" s="104">
        <v>51.0167</v>
      </c>
      <c r="S294" s="124">
        <v>4.4667000000000003</v>
      </c>
      <c r="T294" s="32">
        <v>0</v>
      </c>
      <c r="U294" s="33">
        <v>1</v>
      </c>
      <c r="V294" s="127">
        <v>0</v>
      </c>
      <c r="W294" s="63"/>
      <c r="X294" s="62"/>
      <c r="Y294" s="35" t="s">
        <v>63</v>
      </c>
      <c r="Z294" s="34"/>
      <c r="AA294" s="35"/>
      <c r="AB294" s="36"/>
      <c r="AC294" s="34"/>
      <c r="AD294" s="35"/>
      <c r="AE294" s="36"/>
      <c r="AF294" s="34"/>
      <c r="AG294" s="35"/>
      <c r="AH294" s="36"/>
      <c r="AI294" s="37"/>
      <c r="AJ294" s="38">
        <v>1</v>
      </c>
      <c r="AK294" s="49" t="s">
        <v>781</v>
      </c>
      <c r="AL294" s="49" t="s">
        <v>110</v>
      </c>
      <c r="AM294" s="49"/>
      <c r="AN294" s="49"/>
      <c r="AO294" s="73"/>
      <c r="AP294" s="85"/>
      <c r="AQ294" s="69"/>
      <c r="AR294" s="70"/>
      <c r="AS294" s="40" t="s">
        <v>266</v>
      </c>
      <c r="AT294" s="42">
        <v>1</v>
      </c>
      <c r="AU294" s="162">
        <f t="shared" si="20"/>
        <v>0</v>
      </c>
      <c r="AV294" s="162">
        <f t="shared" si="21"/>
        <v>0</v>
      </c>
      <c r="AW294" s="162">
        <f t="shared" si="22"/>
        <v>1</v>
      </c>
      <c r="AX294" s="162">
        <f t="shared" si="23"/>
        <v>1</v>
      </c>
      <c r="AY294" s="162">
        <f t="shared" si="24"/>
        <v>1</v>
      </c>
    </row>
    <row r="295" spans="1:51">
      <c r="A295" s="44" t="s">
        <v>782</v>
      </c>
      <c r="B295" s="45" t="s">
        <v>3433</v>
      </c>
      <c r="C295" s="23" t="s">
        <v>783</v>
      </c>
      <c r="D295" s="120" t="s">
        <v>4162</v>
      </c>
      <c r="E295" s="24"/>
      <c r="F295" s="25" t="s">
        <v>43</v>
      </c>
      <c r="G295" s="26"/>
      <c r="H295" s="27"/>
      <c r="I295" s="27"/>
      <c r="J295" s="29">
        <v>0</v>
      </c>
      <c r="K295" s="28">
        <v>1679</v>
      </c>
      <c r="L295" s="28">
        <v>1690</v>
      </c>
      <c r="M295" s="27">
        <v>0</v>
      </c>
      <c r="N295" s="27">
        <v>0</v>
      </c>
      <c r="O295" s="28">
        <v>1659</v>
      </c>
      <c r="P295" s="31">
        <v>1735</v>
      </c>
      <c r="Q295" s="35" t="s">
        <v>103</v>
      </c>
      <c r="R295" s="104">
        <v>51.0167</v>
      </c>
      <c r="S295" s="124">
        <v>4.4667000000000003</v>
      </c>
      <c r="T295" s="32">
        <v>0</v>
      </c>
      <c r="U295" s="33">
        <v>1</v>
      </c>
      <c r="V295" s="127">
        <v>0</v>
      </c>
      <c r="W295" s="34">
        <v>1690</v>
      </c>
      <c r="X295" s="35">
        <v>1735</v>
      </c>
      <c r="Y295" s="35" t="s">
        <v>50</v>
      </c>
      <c r="Z295" s="34"/>
      <c r="AA295" s="35"/>
      <c r="AB295" s="36"/>
      <c r="AC295" s="34"/>
      <c r="AD295" s="35"/>
      <c r="AE295" s="36"/>
      <c r="AF295" s="34"/>
      <c r="AG295" s="35"/>
      <c r="AH295" s="36"/>
      <c r="AI295" s="37"/>
      <c r="AJ295" s="38"/>
      <c r="AK295" s="39"/>
      <c r="AL295" s="39"/>
      <c r="AM295" s="39"/>
      <c r="AN295" s="49"/>
      <c r="AO295" s="40"/>
      <c r="AP295" s="41"/>
      <c r="AQ295" s="42"/>
      <c r="AR295" s="43"/>
      <c r="AS295" s="40"/>
      <c r="AT295" s="42">
        <v>1</v>
      </c>
      <c r="AU295" s="162">
        <f t="shared" si="20"/>
        <v>0</v>
      </c>
      <c r="AV295" s="162">
        <f t="shared" si="21"/>
        <v>0</v>
      </c>
      <c r="AW295" s="162">
        <f t="shared" si="22"/>
        <v>0</v>
      </c>
      <c r="AX295" s="162">
        <f t="shared" si="23"/>
        <v>0</v>
      </c>
      <c r="AY295" s="162">
        <f t="shared" si="24"/>
        <v>1</v>
      </c>
    </row>
    <row r="296" spans="1:51">
      <c r="A296" s="44" t="s">
        <v>784</v>
      </c>
      <c r="B296" s="45" t="s">
        <v>3433</v>
      </c>
      <c r="C296" s="23" t="s">
        <v>785</v>
      </c>
      <c r="D296" s="120" t="s">
        <v>4162</v>
      </c>
      <c r="E296" s="24"/>
      <c r="F296" s="25" t="s">
        <v>43</v>
      </c>
      <c r="G296" s="26"/>
      <c r="H296" s="27"/>
      <c r="I296" s="27"/>
      <c r="J296" s="29">
        <v>0</v>
      </c>
      <c r="K296" s="28">
        <v>1648</v>
      </c>
      <c r="L296" s="28">
        <v>1653</v>
      </c>
      <c r="M296" s="27">
        <v>0</v>
      </c>
      <c r="N296" s="27">
        <v>0</v>
      </c>
      <c r="O296" s="28">
        <v>1628</v>
      </c>
      <c r="P296" s="31">
        <v>1706</v>
      </c>
      <c r="Q296" s="35" t="s">
        <v>103</v>
      </c>
      <c r="R296" s="104">
        <v>51.0167</v>
      </c>
      <c r="S296" s="124">
        <v>4.4667000000000003</v>
      </c>
      <c r="T296" s="32">
        <v>0</v>
      </c>
      <c r="U296" s="33">
        <v>1</v>
      </c>
      <c r="V296" s="127">
        <v>0</v>
      </c>
      <c r="W296" s="34">
        <v>1653</v>
      </c>
      <c r="X296" s="35">
        <v>1659</v>
      </c>
      <c r="Y296" s="35" t="s">
        <v>786</v>
      </c>
      <c r="Z296" s="34">
        <v>1659</v>
      </c>
      <c r="AA296" s="35">
        <v>1706</v>
      </c>
      <c r="AB296" s="36" t="s">
        <v>787</v>
      </c>
      <c r="AC296" s="34"/>
      <c r="AD296" s="35"/>
      <c r="AE296" s="36"/>
      <c r="AF296" s="34"/>
      <c r="AG296" s="35"/>
      <c r="AH296" s="36"/>
      <c r="AI296" s="37"/>
      <c r="AJ296" s="38"/>
      <c r="AK296" s="39"/>
      <c r="AL296" s="39"/>
      <c r="AM296" s="39"/>
      <c r="AN296" s="49"/>
      <c r="AO296" s="40"/>
      <c r="AP296" s="41"/>
      <c r="AQ296" s="42"/>
      <c r="AR296" s="43"/>
      <c r="AS296" s="40"/>
      <c r="AT296" s="42">
        <v>1</v>
      </c>
      <c r="AU296" s="162">
        <f t="shared" si="20"/>
        <v>0</v>
      </c>
      <c r="AV296" s="162">
        <f t="shared" si="21"/>
        <v>0</v>
      </c>
      <c r="AW296" s="162">
        <f t="shared" si="22"/>
        <v>0</v>
      </c>
      <c r="AX296" s="162">
        <f t="shared" si="23"/>
        <v>1</v>
      </c>
      <c r="AY296" s="162">
        <f t="shared" si="24"/>
        <v>1</v>
      </c>
    </row>
    <row r="297" spans="1:51">
      <c r="A297" s="44" t="s">
        <v>788</v>
      </c>
      <c r="B297" s="45" t="s">
        <v>2543</v>
      </c>
      <c r="C297" s="23" t="s">
        <v>789</v>
      </c>
      <c r="D297" s="120" t="s">
        <v>4162</v>
      </c>
      <c r="E297" s="24">
        <v>3</v>
      </c>
      <c r="F297" s="25" t="s">
        <v>43</v>
      </c>
      <c r="G297" s="26"/>
      <c r="H297" s="27"/>
      <c r="I297" s="27"/>
      <c r="J297" s="29">
        <v>1</v>
      </c>
      <c r="K297" s="30">
        <v>1611</v>
      </c>
      <c r="L297" s="30">
        <v>1629</v>
      </c>
      <c r="M297" s="27">
        <v>1</v>
      </c>
      <c r="N297" s="27">
        <v>1</v>
      </c>
      <c r="O297" s="28"/>
      <c r="P297" s="31"/>
      <c r="Q297" s="35" t="s">
        <v>103</v>
      </c>
      <c r="R297" s="104">
        <v>51.0167</v>
      </c>
      <c r="S297" s="124">
        <v>4.4667000000000003</v>
      </c>
      <c r="T297" s="32">
        <v>0</v>
      </c>
      <c r="U297" s="33">
        <v>0</v>
      </c>
      <c r="V297" s="127">
        <v>0</v>
      </c>
      <c r="W297" s="34"/>
      <c r="X297" s="35"/>
      <c r="Y297" s="35"/>
      <c r="Z297" s="34"/>
      <c r="AA297" s="35"/>
      <c r="AB297" s="36"/>
      <c r="AC297" s="34"/>
      <c r="AD297" s="35"/>
      <c r="AE297" s="36"/>
      <c r="AF297" s="34"/>
      <c r="AG297" s="35"/>
      <c r="AH297" s="36"/>
      <c r="AI297" s="37"/>
      <c r="AJ297" s="38"/>
      <c r="AK297" s="39"/>
      <c r="AL297" s="39"/>
      <c r="AM297" s="39"/>
      <c r="AN297" s="49"/>
      <c r="AO297" s="40"/>
      <c r="AP297" s="41"/>
      <c r="AQ297" s="42"/>
      <c r="AR297" s="43"/>
      <c r="AS297" s="40" t="s">
        <v>40</v>
      </c>
      <c r="AT297" s="42">
        <v>1</v>
      </c>
      <c r="AU297" s="162">
        <f t="shared" si="20"/>
        <v>0</v>
      </c>
      <c r="AV297" s="162">
        <f t="shared" si="21"/>
        <v>0</v>
      </c>
      <c r="AW297" s="162">
        <f t="shared" si="22"/>
        <v>1</v>
      </c>
      <c r="AX297" s="162">
        <f t="shared" si="23"/>
        <v>1</v>
      </c>
      <c r="AY297" s="162">
        <f t="shared" si="24"/>
        <v>0</v>
      </c>
    </row>
    <row r="298" spans="1:51">
      <c r="A298" s="44" t="s">
        <v>790</v>
      </c>
      <c r="B298" s="45" t="s">
        <v>4021</v>
      </c>
      <c r="C298" s="23" t="s">
        <v>791</v>
      </c>
      <c r="D298" s="120" t="s">
        <v>4162</v>
      </c>
      <c r="E298" s="24">
        <v>2</v>
      </c>
      <c r="F298" s="25" t="s">
        <v>39</v>
      </c>
      <c r="G298" s="26"/>
      <c r="H298" s="27"/>
      <c r="I298" s="27"/>
      <c r="J298" s="29">
        <v>1</v>
      </c>
      <c r="K298" s="30">
        <v>1553</v>
      </c>
      <c r="L298" s="30">
        <v>1563</v>
      </c>
      <c r="M298" s="27">
        <v>0</v>
      </c>
      <c r="N298" s="27">
        <v>0</v>
      </c>
      <c r="O298" s="28"/>
      <c r="P298" s="31"/>
      <c r="Q298" s="35" t="s">
        <v>103</v>
      </c>
      <c r="R298" s="104">
        <v>51.0167</v>
      </c>
      <c r="S298" s="124">
        <v>4.4667000000000003</v>
      </c>
      <c r="T298" s="32">
        <v>0</v>
      </c>
      <c r="U298" s="33">
        <v>0</v>
      </c>
      <c r="V298" s="127">
        <v>0</v>
      </c>
      <c r="W298" s="34"/>
      <c r="X298" s="35"/>
      <c r="Y298" s="35"/>
      <c r="Z298" s="34"/>
      <c r="AA298" s="35"/>
      <c r="AB298" s="36"/>
      <c r="AC298" s="34"/>
      <c r="AD298" s="35"/>
      <c r="AE298" s="36"/>
      <c r="AF298" s="34"/>
      <c r="AG298" s="35"/>
      <c r="AH298" s="36"/>
      <c r="AI298" s="37"/>
      <c r="AJ298" s="38"/>
      <c r="AK298" s="39"/>
      <c r="AL298" s="39"/>
      <c r="AM298" s="39"/>
      <c r="AN298" s="49"/>
      <c r="AO298" s="40"/>
      <c r="AP298" s="41"/>
      <c r="AQ298" s="42"/>
      <c r="AR298" s="43"/>
      <c r="AS298" s="40" t="s">
        <v>40</v>
      </c>
      <c r="AT298" s="42">
        <v>1</v>
      </c>
      <c r="AU298" s="162">
        <f t="shared" si="20"/>
        <v>1</v>
      </c>
      <c r="AV298" s="162">
        <f t="shared" si="21"/>
        <v>0</v>
      </c>
      <c r="AW298" s="162">
        <f t="shared" si="22"/>
        <v>0</v>
      </c>
      <c r="AX298" s="162">
        <f t="shared" si="23"/>
        <v>0</v>
      </c>
      <c r="AY298" s="162">
        <f t="shared" si="24"/>
        <v>0</v>
      </c>
    </row>
    <row r="299" spans="1:51">
      <c r="A299" s="101" t="s">
        <v>792</v>
      </c>
      <c r="B299" s="45" t="s">
        <v>2974</v>
      </c>
      <c r="C299" s="23" t="s">
        <v>793</v>
      </c>
      <c r="D299" s="120" t="s">
        <v>4162</v>
      </c>
      <c r="E299" s="24"/>
      <c r="F299" s="25" t="s">
        <v>43</v>
      </c>
      <c r="G299" s="26"/>
      <c r="H299" s="27"/>
      <c r="I299" s="27"/>
      <c r="J299" s="29">
        <v>0</v>
      </c>
      <c r="K299" s="28">
        <v>1640</v>
      </c>
      <c r="L299" s="28">
        <v>1687</v>
      </c>
      <c r="M299" s="27">
        <v>0</v>
      </c>
      <c r="N299" s="27">
        <v>0</v>
      </c>
      <c r="O299" s="28">
        <v>1620</v>
      </c>
      <c r="P299" s="31">
        <v>1687</v>
      </c>
      <c r="Q299" s="35" t="s">
        <v>103</v>
      </c>
      <c r="R299" s="104">
        <v>51.0167</v>
      </c>
      <c r="S299" s="124">
        <v>4.4667000000000003</v>
      </c>
      <c r="T299" s="32">
        <v>0</v>
      </c>
      <c r="U299" s="33">
        <v>0</v>
      </c>
      <c r="V299" s="127">
        <v>0</v>
      </c>
      <c r="W299" s="35"/>
      <c r="X299" s="35"/>
      <c r="Y299" s="35"/>
      <c r="Z299" s="34"/>
      <c r="AA299" s="35"/>
      <c r="AB299" s="36"/>
      <c r="AC299" s="35"/>
      <c r="AD299" s="35"/>
      <c r="AE299" s="36"/>
      <c r="AF299" s="35"/>
      <c r="AG299" s="35"/>
      <c r="AH299" s="36"/>
      <c r="AI299" s="36"/>
      <c r="AJ299" s="38"/>
      <c r="AK299" s="39"/>
      <c r="AL299" s="39"/>
      <c r="AM299" s="39"/>
      <c r="AN299" s="49"/>
      <c r="AO299" s="40"/>
      <c r="AP299" s="41"/>
      <c r="AQ299" s="42"/>
      <c r="AR299" s="43"/>
      <c r="AS299" s="40"/>
      <c r="AT299" s="42">
        <v>1</v>
      </c>
      <c r="AU299" s="162">
        <f t="shared" si="20"/>
        <v>0</v>
      </c>
      <c r="AV299" s="162">
        <f t="shared" si="21"/>
        <v>0</v>
      </c>
      <c r="AW299" s="162">
        <f t="shared" si="22"/>
        <v>0</v>
      </c>
      <c r="AX299" s="162">
        <f t="shared" si="23"/>
        <v>1</v>
      </c>
      <c r="AY299" s="162">
        <f t="shared" si="24"/>
        <v>1</v>
      </c>
    </row>
    <row r="300" spans="1:51">
      <c r="A300" s="44" t="s">
        <v>794</v>
      </c>
      <c r="B300" s="45" t="s">
        <v>2974</v>
      </c>
      <c r="C300" s="23" t="s">
        <v>795</v>
      </c>
      <c r="D300" s="120" t="s">
        <v>4162</v>
      </c>
      <c r="E300" s="24"/>
      <c r="F300" s="25" t="s">
        <v>43</v>
      </c>
      <c r="G300" s="26"/>
      <c r="H300" s="27"/>
      <c r="I300" s="27"/>
      <c r="J300" s="29">
        <v>0</v>
      </c>
      <c r="K300" s="28">
        <v>1640</v>
      </c>
      <c r="L300" s="28">
        <v>1670</v>
      </c>
      <c r="M300" s="27">
        <v>0</v>
      </c>
      <c r="N300" s="27">
        <v>0</v>
      </c>
      <c r="O300" s="28">
        <v>1620</v>
      </c>
      <c r="P300" s="31" t="s">
        <v>796</v>
      </c>
      <c r="Q300" s="35" t="s">
        <v>103</v>
      </c>
      <c r="R300" s="104">
        <v>51.0167</v>
      </c>
      <c r="S300" s="124">
        <v>4.4667000000000003</v>
      </c>
      <c r="T300" s="32">
        <v>0</v>
      </c>
      <c r="U300" s="33">
        <v>0</v>
      </c>
      <c r="V300" s="127">
        <v>0</v>
      </c>
      <c r="W300" s="34"/>
      <c r="X300" s="35"/>
      <c r="Y300" s="35"/>
      <c r="Z300" s="34"/>
      <c r="AA300" s="35"/>
      <c r="AB300" s="36"/>
      <c r="AC300" s="34"/>
      <c r="AD300" s="35"/>
      <c r="AE300" s="36"/>
      <c r="AF300" s="34"/>
      <c r="AG300" s="35"/>
      <c r="AH300" s="36"/>
      <c r="AI300" s="37"/>
      <c r="AJ300" s="38"/>
      <c r="AK300" s="39"/>
      <c r="AL300" s="39"/>
      <c r="AM300" s="39"/>
      <c r="AN300" s="49"/>
      <c r="AO300" s="40"/>
      <c r="AP300" s="41"/>
      <c r="AQ300" s="42"/>
      <c r="AR300" s="43"/>
      <c r="AS300" s="40"/>
      <c r="AT300" s="42">
        <v>1</v>
      </c>
      <c r="AU300" s="162">
        <f t="shared" si="20"/>
        <v>0</v>
      </c>
      <c r="AV300" s="162">
        <f t="shared" si="21"/>
        <v>0</v>
      </c>
      <c r="AW300" s="162">
        <f t="shared" si="22"/>
        <v>0</v>
      </c>
      <c r="AX300" s="162">
        <f t="shared" si="23"/>
        <v>1</v>
      </c>
      <c r="AY300" s="162">
        <f t="shared" si="24"/>
        <v>1</v>
      </c>
    </row>
    <row r="301" spans="1:51">
      <c r="A301" s="44" t="s">
        <v>797</v>
      </c>
      <c r="B301" s="45" t="s">
        <v>2974</v>
      </c>
      <c r="C301" s="23" t="s">
        <v>798</v>
      </c>
      <c r="D301" s="120" t="s">
        <v>4162</v>
      </c>
      <c r="E301" s="24"/>
      <c r="F301" s="25" t="s">
        <v>43</v>
      </c>
      <c r="G301" s="26"/>
      <c r="H301" s="27"/>
      <c r="I301" s="27"/>
      <c r="J301" s="29">
        <v>0</v>
      </c>
      <c r="K301" s="28">
        <v>1599</v>
      </c>
      <c r="L301" s="28">
        <v>1614</v>
      </c>
      <c r="M301" s="27">
        <v>0</v>
      </c>
      <c r="N301" s="27">
        <v>0</v>
      </c>
      <c r="O301" s="28"/>
      <c r="P301" s="31"/>
      <c r="Q301" s="35" t="s">
        <v>103</v>
      </c>
      <c r="R301" s="104">
        <v>51.0167</v>
      </c>
      <c r="S301" s="124">
        <v>4.4667000000000003</v>
      </c>
      <c r="T301" s="32">
        <v>0</v>
      </c>
      <c r="U301" s="33">
        <v>0</v>
      </c>
      <c r="V301" s="127">
        <v>0</v>
      </c>
      <c r="W301" s="34"/>
      <c r="X301" s="35"/>
      <c r="Y301" s="35"/>
      <c r="Z301" s="34"/>
      <c r="AA301" s="35"/>
      <c r="AB301" s="36"/>
      <c r="AC301" s="34"/>
      <c r="AD301" s="35"/>
      <c r="AE301" s="36"/>
      <c r="AF301" s="34"/>
      <c r="AG301" s="35"/>
      <c r="AH301" s="36"/>
      <c r="AI301" s="37"/>
      <c r="AJ301" s="38"/>
      <c r="AK301" s="39"/>
      <c r="AL301" s="39"/>
      <c r="AM301" s="39"/>
      <c r="AN301" s="49"/>
      <c r="AO301" s="42" t="s">
        <v>104</v>
      </c>
      <c r="AP301" s="43" t="s">
        <v>799</v>
      </c>
      <c r="AQ301" s="42"/>
      <c r="AR301" s="43"/>
      <c r="AS301" s="40"/>
      <c r="AT301" s="42">
        <v>1</v>
      </c>
      <c r="AU301" s="162">
        <f t="shared" si="20"/>
        <v>0</v>
      </c>
      <c r="AV301" s="162">
        <f t="shared" si="21"/>
        <v>1</v>
      </c>
      <c r="AW301" s="162">
        <f t="shared" si="22"/>
        <v>1</v>
      </c>
      <c r="AX301" s="162">
        <f t="shared" si="23"/>
        <v>0</v>
      </c>
      <c r="AY301" s="162">
        <f t="shared" si="24"/>
        <v>0</v>
      </c>
    </row>
    <row r="302" spans="1:51">
      <c r="A302" s="102" t="s">
        <v>799</v>
      </c>
      <c r="B302" s="45" t="s">
        <v>2974</v>
      </c>
      <c r="C302" s="23" t="s">
        <v>800</v>
      </c>
      <c r="D302" s="120" t="s">
        <v>4162</v>
      </c>
      <c r="E302" s="24">
        <v>2</v>
      </c>
      <c r="F302" s="74" t="s">
        <v>74</v>
      </c>
      <c r="G302" s="60"/>
      <c r="H302" s="89"/>
      <c r="I302" s="89"/>
      <c r="J302" s="29">
        <v>1</v>
      </c>
      <c r="K302" s="86">
        <v>1642</v>
      </c>
      <c r="L302" s="86">
        <v>1672</v>
      </c>
      <c r="M302" s="27">
        <v>0</v>
      </c>
      <c r="N302" s="27">
        <v>0</v>
      </c>
      <c r="O302" s="86"/>
      <c r="P302" s="31"/>
      <c r="Q302" s="35" t="s">
        <v>103</v>
      </c>
      <c r="R302" s="104">
        <v>51.0167</v>
      </c>
      <c r="S302" s="124">
        <v>4.4667000000000003</v>
      </c>
      <c r="T302" s="32">
        <v>0</v>
      </c>
      <c r="U302" s="33">
        <v>0</v>
      </c>
      <c r="V302" s="127">
        <v>0</v>
      </c>
      <c r="W302" s="34"/>
      <c r="X302" s="91"/>
      <c r="Y302" s="91"/>
      <c r="Z302" s="34"/>
      <c r="AA302" s="91"/>
      <c r="AB302" s="36"/>
      <c r="AC302" s="34"/>
      <c r="AD302" s="91"/>
      <c r="AE302" s="36"/>
      <c r="AF302" s="34"/>
      <c r="AG302" s="91"/>
      <c r="AH302" s="36"/>
      <c r="AI302" s="37"/>
      <c r="AJ302" s="92"/>
      <c r="AK302" s="39"/>
      <c r="AL302" s="39"/>
      <c r="AM302" s="39"/>
      <c r="AN302" s="39"/>
      <c r="AO302" s="42" t="s">
        <v>88</v>
      </c>
      <c r="AP302" s="43" t="s">
        <v>797</v>
      </c>
      <c r="AQ302" s="42"/>
      <c r="AR302" s="43"/>
      <c r="AS302" s="40" t="s">
        <v>40</v>
      </c>
      <c r="AT302" s="42">
        <v>1</v>
      </c>
      <c r="AU302" s="162">
        <f t="shared" si="20"/>
        <v>0</v>
      </c>
      <c r="AV302" s="162">
        <f t="shared" si="21"/>
        <v>0</v>
      </c>
      <c r="AW302" s="162">
        <f t="shared" si="22"/>
        <v>0</v>
      </c>
      <c r="AX302" s="162">
        <f t="shared" si="23"/>
        <v>1</v>
      </c>
      <c r="AY302" s="162">
        <f t="shared" si="24"/>
        <v>1</v>
      </c>
    </row>
    <row r="303" spans="1:51">
      <c r="A303" s="44" t="s">
        <v>801</v>
      </c>
      <c r="B303" s="45" t="s">
        <v>2974</v>
      </c>
      <c r="C303" s="23" t="s">
        <v>802</v>
      </c>
      <c r="D303" s="120" t="s">
        <v>4162</v>
      </c>
      <c r="E303" s="24"/>
      <c r="F303" s="25" t="s">
        <v>43</v>
      </c>
      <c r="G303" s="26"/>
      <c r="H303" s="27"/>
      <c r="I303" s="27"/>
      <c r="J303" s="29">
        <v>0</v>
      </c>
      <c r="K303" s="28">
        <v>1620</v>
      </c>
      <c r="L303" s="28"/>
      <c r="M303" s="27">
        <v>0</v>
      </c>
      <c r="N303" s="27">
        <v>0</v>
      </c>
      <c r="O303" s="28">
        <v>1600</v>
      </c>
      <c r="P303" s="31"/>
      <c r="Q303" s="35" t="s">
        <v>103</v>
      </c>
      <c r="R303" s="104">
        <v>51.0167</v>
      </c>
      <c r="S303" s="124">
        <v>4.4667000000000003</v>
      </c>
      <c r="T303" s="32">
        <v>0</v>
      </c>
      <c r="U303" s="33">
        <v>0</v>
      </c>
      <c r="V303" s="127">
        <v>0</v>
      </c>
      <c r="W303" s="34"/>
      <c r="X303" s="35"/>
      <c r="Y303" s="35"/>
      <c r="Z303" s="34"/>
      <c r="AA303" s="35"/>
      <c r="AB303" s="36"/>
      <c r="AC303" s="34"/>
      <c r="AD303" s="35"/>
      <c r="AE303" s="36"/>
      <c r="AF303" s="34"/>
      <c r="AG303" s="35"/>
      <c r="AH303" s="36"/>
      <c r="AI303" s="37"/>
      <c r="AJ303" s="38"/>
      <c r="AK303" s="39"/>
      <c r="AL303" s="39"/>
      <c r="AM303" s="39"/>
      <c r="AN303" s="49"/>
      <c r="AO303" s="40"/>
      <c r="AP303" s="41"/>
      <c r="AQ303" s="42"/>
      <c r="AR303" s="43"/>
      <c r="AS303" s="40"/>
      <c r="AT303" s="42">
        <v>1</v>
      </c>
      <c r="AU303" s="162">
        <f t="shared" si="20"/>
        <v>0</v>
      </c>
      <c r="AV303" s="162">
        <f t="shared" si="21"/>
        <v>0</v>
      </c>
      <c r="AW303" s="162">
        <f t="shared" si="22"/>
        <v>0</v>
      </c>
      <c r="AX303" s="162">
        <f t="shared" si="23"/>
        <v>0</v>
      </c>
      <c r="AY303" s="162">
        <f t="shared" si="24"/>
        <v>0</v>
      </c>
    </row>
    <row r="304" spans="1:51">
      <c r="A304" s="44" t="s">
        <v>803</v>
      </c>
      <c r="B304" s="45" t="s">
        <v>4022</v>
      </c>
      <c r="C304" s="23" t="s">
        <v>804</v>
      </c>
      <c r="D304" s="120" t="s">
        <v>4162</v>
      </c>
      <c r="E304" s="24">
        <v>1</v>
      </c>
      <c r="F304" s="25" t="s">
        <v>43</v>
      </c>
      <c r="G304" s="26"/>
      <c r="H304" s="27"/>
      <c r="I304" s="27"/>
      <c r="J304" s="29">
        <v>1</v>
      </c>
      <c r="K304" s="30">
        <v>1551</v>
      </c>
      <c r="L304" s="30">
        <v>1557</v>
      </c>
      <c r="M304" s="27">
        <v>0</v>
      </c>
      <c r="N304" s="27">
        <v>0</v>
      </c>
      <c r="O304" s="28"/>
      <c r="P304" s="31"/>
      <c r="Q304" s="35" t="s">
        <v>103</v>
      </c>
      <c r="R304" s="104">
        <v>51.0167</v>
      </c>
      <c r="S304" s="124">
        <v>4.4667000000000003</v>
      </c>
      <c r="T304" s="32">
        <v>0</v>
      </c>
      <c r="U304" s="33">
        <v>0</v>
      </c>
      <c r="V304" s="127">
        <v>0</v>
      </c>
      <c r="W304" s="34"/>
      <c r="X304" s="35"/>
      <c r="Y304" s="35"/>
      <c r="Z304" s="34"/>
      <c r="AA304" s="35"/>
      <c r="AB304" s="36"/>
      <c r="AC304" s="34"/>
      <c r="AD304" s="35"/>
      <c r="AE304" s="36"/>
      <c r="AF304" s="34"/>
      <c r="AG304" s="35"/>
      <c r="AH304" s="36"/>
      <c r="AI304" s="37"/>
      <c r="AJ304" s="38"/>
      <c r="AK304" s="39"/>
      <c r="AL304" s="39"/>
      <c r="AM304" s="39"/>
      <c r="AN304" s="49"/>
      <c r="AO304" s="40"/>
      <c r="AP304" s="41"/>
      <c r="AQ304" s="42"/>
      <c r="AR304" s="43"/>
      <c r="AS304" s="40" t="s">
        <v>40</v>
      </c>
      <c r="AT304" s="42">
        <v>1</v>
      </c>
      <c r="AU304" s="162">
        <f t="shared" si="20"/>
        <v>1</v>
      </c>
      <c r="AV304" s="162">
        <f t="shared" si="21"/>
        <v>0</v>
      </c>
      <c r="AW304" s="162">
        <f t="shared" si="22"/>
        <v>0</v>
      </c>
      <c r="AX304" s="162">
        <f t="shared" si="23"/>
        <v>0</v>
      </c>
      <c r="AY304" s="162">
        <f t="shared" si="24"/>
        <v>0</v>
      </c>
    </row>
    <row r="305" spans="1:51">
      <c r="A305" s="44" t="s">
        <v>805</v>
      </c>
      <c r="B305" s="45" t="s">
        <v>1658</v>
      </c>
      <c r="C305" s="23" t="s">
        <v>806</v>
      </c>
      <c r="D305" s="120" t="s">
        <v>4162</v>
      </c>
      <c r="E305" s="24">
        <v>1</v>
      </c>
      <c r="F305" s="25" t="s">
        <v>223</v>
      </c>
      <c r="G305" s="26"/>
      <c r="H305" s="27"/>
      <c r="I305" s="27"/>
      <c r="J305" s="29">
        <v>1</v>
      </c>
      <c r="K305" s="30">
        <v>1669</v>
      </c>
      <c r="L305" s="30">
        <v>1675</v>
      </c>
      <c r="M305" s="27">
        <v>0</v>
      </c>
      <c r="N305" s="27">
        <v>0</v>
      </c>
      <c r="O305" s="28"/>
      <c r="P305" s="31"/>
      <c r="Q305" s="35" t="s">
        <v>103</v>
      </c>
      <c r="R305" s="104">
        <v>51.0167</v>
      </c>
      <c r="S305" s="124">
        <v>4.4667000000000003</v>
      </c>
      <c r="T305" s="32">
        <v>0</v>
      </c>
      <c r="U305" s="33">
        <v>0</v>
      </c>
      <c r="V305" s="127">
        <v>0</v>
      </c>
      <c r="W305" s="34"/>
      <c r="X305" s="35"/>
      <c r="Y305" s="35"/>
      <c r="Z305" s="34"/>
      <c r="AA305" s="35"/>
      <c r="AB305" s="36"/>
      <c r="AC305" s="34"/>
      <c r="AD305" s="35"/>
      <c r="AE305" s="36"/>
      <c r="AF305" s="34"/>
      <c r="AG305" s="35"/>
      <c r="AH305" s="36"/>
      <c r="AI305" s="37"/>
      <c r="AJ305" s="38"/>
      <c r="AK305" s="39"/>
      <c r="AL305" s="39"/>
      <c r="AM305" s="39"/>
      <c r="AN305" s="49"/>
      <c r="AO305" s="40"/>
      <c r="AP305" s="41"/>
      <c r="AQ305" s="42"/>
      <c r="AR305" s="43"/>
      <c r="AS305" s="40" t="s">
        <v>40</v>
      </c>
      <c r="AT305" s="42">
        <v>1</v>
      </c>
      <c r="AU305" s="162">
        <f t="shared" si="20"/>
        <v>0</v>
      </c>
      <c r="AV305" s="162">
        <f t="shared" si="21"/>
        <v>0</v>
      </c>
      <c r="AW305" s="162">
        <f t="shared" si="22"/>
        <v>0</v>
      </c>
      <c r="AX305" s="162">
        <f t="shared" si="23"/>
        <v>0</v>
      </c>
      <c r="AY305" s="162">
        <f t="shared" si="24"/>
        <v>1</v>
      </c>
    </row>
    <row r="306" spans="1:51">
      <c r="A306" s="44" t="s">
        <v>807</v>
      </c>
      <c r="B306" s="45" t="s">
        <v>1658</v>
      </c>
      <c r="C306" s="23" t="s">
        <v>808</v>
      </c>
      <c r="D306" s="120" t="s">
        <v>4162</v>
      </c>
      <c r="E306" s="24">
        <v>1</v>
      </c>
      <c r="F306" s="50" t="s">
        <v>43</v>
      </c>
      <c r="G306" s="51"/>
      <c r="H306" s="52"/>
      <c r="I306" s="52"/>
      <c r="J306" s="29">
        <v>1</v>
      </c>
      <c r="K306" s="28">
        <v>1545</v>
      </c>
      <c r="L306" s="28">
        <v>1555</v>
      </c>
      <c r="M306" s="27">
        <v>0</v>
      </c>
      <c r="N306" s="27">
        <v>0</v>
      </c>
      <c r="O306" s="28"/>
      <c r="P306" s="31"/>
      <c r="Q306" s="35" t="s">
        <v>103</v>
      </c>
      <c r="R306" s="104">
        <v>51.0167</v>
      </c>
      <c r="S306" s="124">
        <v>4.4667000000000003</v>
      </c>
      <c r="T306" s="32">
        <v>0</v>
      </c>
      <c r="U306" s="33">
        <v>0</v>
      </c>
      <c r="V306" s="127">
        <v>0</v>
      </c>
      <c r="W306" s="34"/>
      <c r="X306" s="35"/>
      <c r="Y306" s="35"/>
      <c r="Z306" s="34"/>
      <c r="AA306" s="35"/>
      <c r="AB306" s="36"/>
      <c r="AC306" s="34"/>
      <c r="AD306" s="35"/>
      <c r="AE306" s="36"/>
      <c r="AF306" s="34"/>
      <c r="AG306" s="35"/>
      <c r="AH306" s="36"/>
      <c r="AI306" s="37"/>
      <c r="AJ306" s="38"/>
      <c r="AK306" s="39"/>
      <c r="AL306" s="39"/>
      <c r="AM306" s="39"/>
      <c r="AN306" s="49"/>
      <c r="AO306" s="40"/>
      <c r="AP306" s="41"/>
      <c r="AQ306" s="42"/>
      <c r="AR306" s="43"/>
      <c r="AS306" s="40" t="s">
        <v>40</v>
      </c>
      <c r="AT306" s="42">
        <v>1</v>
      </c>
      <c r="AU306" s="162">
        <f t="shared" si="20"/>
        <v>1</v>
      </c>
      <c r="AV306" s="162">
        <f t="shared" si="21"/>
        <v>0</v>
      </c>
      <c r="AW306" s="162">
        <f t="shared" si="22"/>
        <v>0</v>
      </c>
      <c r="AX306" s="162">
        <f t="shared" si="23"/>
        <v>0</v>
      </c>
      <c r="AY306" s="162">
        <f t="shared" si="24"/>
        <v>0</v>
      </c>
    </row>
    <row r="307" spans="1:51">
      <c r="A307" s="44" t="s">
        <v>809</v>
      </c>
      <c r="B307" s="45" t="s">
        <v>1658</v>
      </c>
      <c r="C307" s="23" t="s">
        <v>810</v>
      </c>
      <c r="D307" s="120" t="s">
        <v>4162</v>
      </c>
      <c r="E307" s="24">
        <v>2</v>
      </c>
      <c r="F307" s="50" t="s">
        <v>223</v>
      </c>
      <c r="G307" s="51"/>
      <c r="H307" s="52"/>
      <c r="I307" s="52"/>
      <c r="J307" s="29">
        <v>1</v>
      </c>
      <c r="K307" s="30">
        <v>1659</v>
      </c>
      <c r="L307" s="30">
        <v>1667</v>
      </c>
      <c r="M307" s="27">
        <v>0</v>
      </c>
      <c r="N307" s="27">
        <v>0</v>
      </c>
      <c r="O307" s="28"/>
      <c r="P307" s="31"/>
      <c r="Q307" s="35" t="s">
        <v>103</v>
      </c>
      <c r="R307" s="104">
        <v>51.0167</v>
      </c>
      <c r="S307" s="124">
        <v>4.4667000000000003</v>
      </c>
      <c r="T307" s="32">
        <v>0</v>
      </c>
      <c r="U307" s="33">
        <v>0</v>
      </c>
      <c r="V307" s="127">
        <v>0</v>
      </c>
      <c r="W307" s="34"/>
      <c r="X307" s="35"/>
      <c r="Y307" s="35"/>
      <c r="Z307" s="34"/>
      <c r="AA307" s="35"/>
      <c r="AB307" s="36"/>
      <c r="AC307" s="34"/>
      <c r="AD307" s="35"/>
      <c r="AE307" s="36"/>
      <c r="AF307" s="34"/>
      <c r="AG307" s="35"/>
      <c r="AH307" s="36"/>
      <c r="AI307" s="37"/>
      <c r="AJ307" s="38"/>
      <c r="AK307" s="39"/>
      <c r="AL307" s="39"/>
      <c r="AM307" s="39"/>
      <c r="AN307" s="49"/>
      <c r="AO307" s="40"/>
      <c r="AP307" s="41"/>
      <c r="AQ307" s="42"/>
      <c r="AR307" s="43"/>
      <c r="AS307" s="40" t="s">
        <v>40</v>
      </c>
      <c r="AT307" s="42">
        <v>1</v>
      </c>
      <c r="AU307" s="162">
        <f t="shared" si="20"/>
        <v>0</v>
      </c>
      <c r="AV307" s="162">
        <f t="shared" si="21"/>
        <v>0</v>
      </c>
      <c r="AW307" s="162">
        <f t="shared" si="22"/>
        <v>0</v>
      </c>
      <c r="AX307" s="162">
        <f t="shared" si="23"/>
        <v>0</v>
      </c>
      <c r="AY307" s="162">
        <f t="shared" si="24"/>
        <v>1</v>
      </c>
    </row>
    <row r="308" spans="1:51">
      <c r="A308" s="44" t="s">
        <v>811</v>
      </c>
      <c r="B308" s="45" t="s">
        <v>1658</v>
      </c>
      <c r="C308" s="23" t="s">
        <v>812</v>
      </c>
      <c r="D308" s="120" t="s">
        <v>4162</v>
      </c>
      <c r="E308" s="24">
        <v>3</v>
      </c>
      <c r="F308" s="50" t="s">
        <v>74</v>
      </c>
      <c r="G308" s="51"/>
      <c r="H308" s="52"/>
      <c r="I308" s="52"/>
      <c r="J308" s="29">
        <v>1</v>
      </c>
      <c r="K308" s="30">
        <v>1642</v>
      </c>
      <c r="L308" s="30">
        <v>1657</v>
      </c>
      <c r="M308" s="27">
        <v>0</v>
      </c>
      <c r="N308" s="27">
        <v>0</v>
      </c>
      <c r="O308" s="28"/>
      <c r="P308" s="31"/>
      <c r="Q308" s="35" t="s">
        <v>103</v>
      </c>
      <c r="R308" s="104">
        <v>51.0167</v>
      </c>
      <c r="S308" s="124">
        <v>4.4667000000000003</v>
      </c>
      <c r="T308" s="32">
        <v>0</v>
      </c>
      <c r="U308" s="33">
        <v>0</v>
      </c>
      <c r="V308" s="127">
        <v>0</v>
      </c>
      <c r="W308" s="34"/>
      <c r="X308" s="35"/>
      <c r="Y308" s="35"/>
      <c r="Z308" s="34"/>
      <c r="AA308" s="35"/>
      <c r="AB308" s="36"/>
      <c r="AC308" s="34"/>
      <c r="AD308" s="35"/>
      <c r="AE308" s="36"/>
      <c r="AF308" s="34"/>
      <c r="AG308" s="35"/>
      <c r="AH308" s="36"/>
      <c r="AI308" s="37"/>
      <c r="AJ308" s="38"/>
      <c r="AK308" s="39"/>
      <c r="AL308" s="39"/>
      <c r="AM308" s="39"/>
      <c r="AN308" s="49"/>
      <c r="AO308" s="40"/>
      <c r="AP308" s="41"/>
      <c r="AQ308" s="42"/>
      <c r="AR308" s="43"/>
      <c r="AS308" s="40" t="s">
        <v>40</v>
      </c>
      <c r="AT308" s="42">
        <v>1</v>
      </c>
      <c r="AU308" s="162">
        <f t="shared" si="20"/>
        <v>0</v>
      </c>
      <c r="AV308" s="162">
        <f t="shared" si="21"/>
        <v>0</v>
      </c>
      <c r="AW308" s="162">
        <f t="shared" si="22"/>
        <v>0</v>
      </c>
      <c r="AX308" s="162">
        <f t="shared" si="23"/>
        <v>1</v>
      </c>
      <c r="AY308" s="162">
        <f t="shared" si="24"/>
        <v>1</v>
      </c>
    </row>
    <row r="309" spans="1:51">
      <c r="A309" s="44" t="s">
        <v>813</v>
      </c>
      <c r="B309" s="45" t="s">
        <v>1919</v>
      </c>
      <c r="C309" s="23" t="s">
        <v>814</v>
      </c>
      <c r="D309" s="120" t="s">
        <v>4162</v>
      </c>
      <c r="E309" s="24">
        <v>1</v>
      </c>
      <c r="F309" s="50" t="s">
        <v>43</v>
      </c>
      <c r="G309" s="51"/>
      <c r="H309" s="52"/>
      <c r="I309" s="52"/>
      <c r="J309" s="29">
        <v>1</v>
      </c>
      <c r="K309" s="30">
        <v>1573</v>
      </c>
      <c r="L309" s="30">
        <v>1579</v>
      </c>
      <c r="M309" s="27">
        <v>0</v>
      </c>
      <c r="N309" s="27">
        <v>0</v>
      </c>
      <c r="O309" s="28"/>
      <c r="P309" s="31"/>
      <c r="Q309" s="35" t="s">
        <v>103</v>
      </c>
      <c r="R309" s="104">
        <v>51.0167</v>
      </c>
      <c r="S309" s="124">
        <v>4.4667000000000003</v>
      </c>
      <c r="T309" s="32">
        <v>0</v>
      </c>
      <c r="U309" s="33">
        <v>0</v>
      </c>
      <c r="V309" s="127">
        <v>0</v>
      </c>
      <c r="W309" s="34"/>
      <c r="X309" s="35"/>
      <c r="Y309" s="35"/>
      <c r="Z309" s="34"/>
      <c r="AA309" s="35"/>
      <c r="AB309" s="36"/>
      <c r="AC309" s="34"/>
      <c r="AD309" s="35"/>
      <c r="AE309" s="36"/>
      <c r="AF309" s="34"/>
      <c r="AG309" s="35"/>
      <c r="AH309" s="36"/>
      <c r="AI309" s="37"/>
      <c r="AJ309" s="38"/>
      <c r="AK309" s="39"/>
      <c r="AL309" s="39"/>
      <c r="AM309" s="39"/>
      <c r="AN309" s="49"/>
      <c r="AO309" s="40"/>
      <c r="AP309" s="41"/>
      <c r="AQ309" s="42"/>
      <c r="AR309" s="43"/>
      <c r="AS309" s="40" t="s">
        <v>40</v>
      </c>
      <c r="AT309" s="42">
        <v>1</v>
      </c>
      <c r="AU309" s="162">
        <f t="shared" si="20"/>
        <v>0</v>
      </c>
      <c r="AV309" s="162">
        <f t="shared" si="21"/>
        <v>1</v>
      </c>
      <c r="AW309" s="162">
        <f t="shared" si="22"/>
        <v>0</v>
      </c>
      <c r="AX309" s="162">
        <f t="shared" si="23"/>
        <v>0</v>
      </c>
      <c r="AY309" s="162">
        <f t="shared" si="24"/>
        <v>0</v>
      </c>
    </row>
    <row r="310" spans="1:51">
      <c r="A310" s="44" t="s">
        <v>815</v>
      </c>
      <c r="B310" s="45" t="s">
        <v>4023</v>
      </c>
      <c r="C310" s="23" t="s">
        <v>816</v>
      </c>
      <c r="D310" s="120" t="s">
        <v>4162</v>
      </c>
      <c r="E310" s="24"/>
      <c r="F310" s="25" t="s">
        <v>43</v>
      </c>
      <c r="G310" s="26"/>
      <c r="H310" s="27"/>
      <c r="I310" s="27"/>
      <c r="J310" s="29">
        <v>0</v>
      </c>
      <c r="K310" s="28">
        <v>1626</v>
      </c>
      <c r="L310" s="28">
        <v>1647</v>
      </c>
      <c r="M310" s="27">
        <v>0</v>
      </c>
      <c r="N310" s="27">
        <v>0</v>
      </c>
      <c r="O310" s="28">
        <v>1606</v>
      </c>
      <c r="P310" s="31">
        <v>1654</v>
      </c>
      <c r="Q310" s="35" t="s">
        <v>103</v>
      </c>
      <c r="R310" s="104">
        <v>51.0167</v>
      </c>
      <c r="S310" s="124">
        <v>4.4667000000000003</v>
      </c>
      <c r="T310" s="32">
        <v>0</v>
      </c>
      <c r="U310" s="33">
        <v>1</v>
      </c>
      <c r="V310" s="127">
        <v>0</v>
      </c>
      <c r="W310" s="34">
        <v>1647</v>
      </c>
      <c r="X310" s="35">
        <v>1654</v>
      </c>
      <c r="Y310" s="35" t="s">
        <v>60</v>
      </c>
      <c r="Z310" s="34"/>
      <c r="AA310" s="35"/>
      <c r="AB310" s="36"/>
      <c r="AC310" s="34"/>
      <c r="AD310" s="35"/>
      <c r="AE310" s="36"/>
      <c r="AF310" s="34"/>
      <c r="AG310" s="35"/>
      <c r="AH310" s="36"/>
      <c r="AI310" s="37"/>
      <c r="AJ310" s="38"/>
      <c r="AK310" s="39"/>
      <c r="AL310" s="39"/>
      <c r="AM310" s="39"/>
      <c r="AN310" s="49"/>
      <c r="AO310" s="40"/>
      <c r="AP310" s="41"/>
      <c r="AQ310" s="42"/>
      <c r="AR310" s="43"/>
      <c r="AS310" s="40"/>
      <c r="AT310" s="42">
        <v>1</v>
      </c>
      <c r="AU310" s="162">
        <f t="shared" si="20"/>
        <v>0</v>
      </c>
      <c r="AV310" s="162">
        <f t="shared" si="21"/>
        <v>0</v>
      </c>
      <c r="AW310" s="162">
        <f t="shared" si="22"/>
        <v>0</v>
      </c>
      <c r="AX310" s="162">
        <f t="shared" si="23"/>
        <v>1</v>
      </c>
      <c r="AY310" s="162">
        <f t="shared" si="24"/>
        <v>0</v>
      </c>
    </row>
    <row r="311" spans="1:51">
      <c r="A311" s="44" t="s">
        <v>817</v>
      </c>
      <c r="B311" s="45" t="s">
        <v>4024</v>
      </c>
      <c r="C311" s="23" t="s">
        <v>818</v>
      </c>
      <c r="D311" s="120" t="s">
        <v>4162</v>
      </c>
      <c r="E311" s="24"/>
      <c r="F311" s="25" t="s">
        <v>43</v>
      </c>
      <c r="G311" s="26"/>
      <c r="H311" s="27"/>
      <c r="I311" s="27"/>
      <c r="J311" s="29">
        <v>0</v>
      </c>
      <c r="K311" s="28"/>
      <c r="L311" s="27">
        <v>1602</v>
      </c>
      <c r="M311" s="27">
        <v>0</v>
      </c>
      <c r="N311" s="27">
        <v>0</v>
      </c>
      <c r="O311" s="28"/>
      <c r="P311" s="31"/>
      <c r="Q311" s="35" t="s">
        <v>103</v>
      </c>
      <c r="R311" s="104">
        <v>51.0167</v>
      </c>
      <c r="S311" s="124">
        <v>4.4667000000000003</v>
      </c>
      <c r="T311" s="32">
        <v>1</v>
      </c>
      <c r="U311" s="33">
        <v>1</v>
      </c>
      <c r="V311" s="127">
        <v>0</v>
      </c>
      <c r="W311" s="34">
        <v>1602</v>
      </c>
      <c r="X311" s="35"/>
      <c r="Y311" s="35" t="s">
        <v>51</v>
      </c>
      <c r="Z311" s="34"/>
      <c r="AA311" s="35"/>
      <c r="AB311" s="36"/>
      <c r="AC311" s="34"/>
      <c r="AD311" s="35"/>
      <c r="AE311" s="36"/>
      <c r="AF311" s="34"/>
      <c r="AG311" s="35"/>
      <c r="AH311" s="36"/>
      <c r="AI311" s="37"/>
      <c r="AJ311" s="38"/>
      <c r="AK311" s="39"/>
      <c r="AL311" s="39"/>
      <c r="AM311" s="39"/>
      <c r="AN311" s="49"/>
      <c r="AO311" s="40"/>
      <c r="AP311" s="41"/>
      <c r="AQ311" s="42"/>
      <c r="AR311" s="43"/>
      <c r="AS311" s="40" t="s">
        <v>55</v>
      </c>
      <c r="AT311" s="42">
        <v>1</v>
      </c>
      <c r="AU311" s="162">
        <f t="shared" si="20"/>
        <v>1</v>
      </c>
      <c r="AV311" s="162">
        <f t="shared" si="21"/>
        <v>1</v>
      </c>
      <c r="AW311" s="162">
        <f t="shared" si="22"/>
        <v>0</v>
      </c>
      <c r="AX311" s="162">
        <f t="shared" si="23"/>
        <v>0</v>
      </c>
      <c r="AY311" s="162">
        <f t="shared" si="24"/>
        <v>0</v>
      </c>
    </row>
    <row r="312" spans="1:51">
      <c r="A312" s="44" t="s">
        <v>819</v>
      </c>
      <c r="B312" s="45" t="s">
        <v>3011</v>
      </c>
      <c r="C312" s="23" t="s">
        <v>820</v>
      </c>
      <c r="D312" s="120" t="s">
        <v>4162</v>
      </c>
      <c r="E312" s="24">
        <v>5</v>
      </c>
      <c r="F312" s="25" t="s">
        <v>43</v>
      </c>
      <c r="G312" s="26"/>
      <c r="H312" s="27">
        <v>1</v>
      </c>
      <c r="I312" s="27"/>
      <c r="J312" s="29">
        <v>1</v>
      </c>
      <c r="K312" s="30">
        <v>1635</v>
      </c>
      <c r="L312" s="30">
        <v>1660</v>
      </c>
      <c r="M312" s="27">
        <v>0</v>
      </c>
      <c r="N312" s="27">
        <v>0</v>
      </c>
      <c r="O312" s="28"/>
      <c r="P312" s="31"/>
      <c r="Q312" s="35" t="s">
        <v>103</v>
      </c>
      <c r="R312" s="104">
        <v>51.0167</v>
      </c>
      <c r="S312" s="124">
        <v>4.4667000000000003</v>
      </c>
      <c r="T312" s="32">
        <v>0</v>
      </c>
      <c r="U312" s="33">
        <v>0</v>
      </c>
      <c r="V312" s="127">
        <v>0</v>
      </c>
      <c r="W312" s="34"/>
      <c r="X312" s="35"/>
      <c r="Y312" s="35"/>
      <c r="Z312" s="34"/>
      <c r="AA312" s="35"/>
      <c r="AB312" s="64"/>
      <c r="AC312" s="34"/>
      <c r="AD312" s="35"/>
      <c r="AE312" s="36"/>
      <c r="AF312" s="34"/>
      <c r="AG312" s="35"/>
      <c r="AH312" s="36"/>
      <c r="AI312" s="37"/>
      <c r="AJ312" s="38">
        <v>1</v>
      </c>
      <c r="AK312" s="39" t="s">
        <v>110</v>
      </c>
      <c r="AL312" s="39"/>
      <c r="AM312" s="39"/>
      <c r="AN312" s="49"/>
      <c r="AO312" s="40"/>
      <c r="AP312" s="41"/>
      <c r="AQ312" s="42"/>
      <c r="AR312" s="43"/>
      <c r="AS312" s="40" t="s">
        <v>821</v>
      </c>
      <c r="AT312" s="42">
        <v>1</v>
      </c>
      <c r="AU312" s="162">
        <f t="shared" si="20"/>
        <v>0</v>
      </c>
      <c r="AV312" s="162">
        <f t="shared" si="21"/>
        <v>0</v>
      </c>
      <c r="AW312" s="162">
        <f t="shared" si="22"/>
        <v>0</v>
      </c>
      <c r="AX312" s="162">
        <f t="shared" si="23"/>
        <v>1</v>
      </c>
      <c r="AY312" s="162">
        <f t="shared" si="24"/>
        <v>1</v>
      </c>
    </row>
    <row r="313" spans="1:51">
      <c r="A313" s="44" t="s">
        <v>822</v>
      </c>
      <c r="B313" s="45" t="s">
        <v>4025</v>
      </c>
      <c r="C313" s="23" t="s">
        <v>823</v>
      </c>
      <c r="D313" s="120" t="s">
        <v>4162</v>
      </c>
      <c r="E313" s="24"/>
      <c r="F313" s="25" t="s">
        <v>43</v>
      </c>
      <c r="G313" s="26"/>
      <c r="H313" s="27"/>
      <c r="I313" s="27"/>
      <c r="J313" s="29">
        <v>0</v>
      </c>
      <c r="K313" s="28">
        <v>1712</v>
      </c>
      <c r="L313" s="61">
        <v>1715</v>
      </c>
      <c r="M313" s="27">
        <v>0</v>
      </c>
      <c r="N313" s="27">
        <v>0</v>
      </c>
      <c r="O313" s="28">
        <v>1634</v>
      </c>
      <c r="P313" s="31">
        <v>1715</v>
      </c>
      <c r="Q313" s="35" t="s">
        <v>103</v>
      </c>
      <c r="R313" s="104">
        <v>51.0167</v>
      </c>
      <c r="S313" s="124">
        <v>4.4667000000000003</v>
      </c>
      <c r="T313" s="32">
        <v>0</v>
      </c>
      <c r="U313" s="33">
        <v>1</v>
      </c>
      <c r="V313" s="127">
        <v>0</v>
      </c>
      <c r="W313" s="34">
        <v>1657</v>
      </c>
      <c r="X313" s="35">
        <v>1659</v>
      </c>
      <c r="Y313" s="35" t="s">
        <v>102</v>
      </c>
      <c r="Z313" s="34">
        <v>1660</v>
      </c>
      <c r="AA313" s="35">
        <v>1661</v>
      </c>
      <c r="AB313" s="64" t="s">
        <v>824</v>
      </c>
      <c r="AC313" s="34">
        <v>1661</v>
      </c>
      <c r="AD313" s="35">
        <v>1712</v>
      </c>
      <c r="AE313" s="36" t="s">
        <v>63</v>
      </c>
      <c r="AF313" s="34">
        <v>1712</v>
      </c>
      <c r="AG313" s="35">
        <v>1715</v>
      </c>
      <c r="AH313" s="36" t="s">
        <v>103</v>
      </c>
      <c r="AI313" s="37"/>
      <c r="AJ313" s="38"/>
      <c r="AK313" s="39"/>
      <c r="AL313" s="39"/>
      <c r="AM313" s="39"/>
      <c r="AN313" s="49"/>
      <c r="AO313" s="40"/>
      <c r="AP313" s="41"/>
      <c r="AQ313" s="42"/>
      <c r="AR313" s="43"/>
      <c r="AS313" s="40"/>
      <c r="AT313" s="42">
        <v>1</v>
      </c>
      <c r="AU313" s="162">
        <f t="shared" si="20"/>
        <v>0</v>
      </c>
      <c r="AV313" s="162">
        <f t="shared" si="21"/>
        <v>0</v>
      </c>
      <c r="AW313" s="162">
        <f t="shared" si="22"/>
        <v>0</v>
      </c>
      <c r="AX313" s="162">
        <f t="shared" si="23"/>
        <v>0</v>
      </c>
      <c r="AY313" s="162">
        <f t="shared" si="24"/>
        <v>0</v>
      </c>
    </row>
    <row r="314" spans="1:51">
      <c r="A314" s="44" t="s">
        <v>825</v>
      </c>
      <c r="B314" s="45" t="s">
        <v>4026</v>
      </c>
      <c r="C314" s="23" t="s">
        <v>826</v>
      </c>
      <c r="D314" s="120" t="s">
        <v>4162</v>
      </c>
      <c r="E314" s="24">
        <v>1</v>
      </c>
      <c r="F314" s="25" t="s">
        <v>74</v>
      </c>
      <c r="G314" s="26"/>
      <c r="H314" s="27"/>
      <c r="I314" s="27"/>
      <c r="J314" s="29">
        <v>1</v>
      </c>
      <c r="K314" s="30">
        <v>1596</v>
      </c>
      <c r="L314" s="30">
        <v>1602</v>
      </c>
      <c r="M314" s="27">
        <v>0</v>
      </c>
      <c r="N314" s="27">
        <v>0</v>
      </c>
      <c r="O314" s="28"/>
      <c r="P314" s="31"/>
      <c r="Q314" s="35" t="s">
        <v>103</v>
      </c>
      <c r="R314" s="104">
        <v>51.0167</v>
      </c>
      <c r="S314" s="124">
        <v>4.4667000000000003</v>
      </c>
      <c r="T314" s="32">
        <v>0</v>
      </c>
      <c r="U314" s="33">
        <v>0</v>
      </c>
      <c r="V314" s="127">
        <v>0</v>
      </c>
      <c r="W314" s="34"/>
      <c r="X314" s="35"/>
      <c r="Y314" s="35"/>
      <c r="Z314" s="34"/>
      <c r="AA314" s="35"/>
      <c r="AB314" s="64"/>
      <c r="AC314" s="34"/>
      <c r="AD314" s="35"/>
      <c r="AE314" s="36"/>
      <c r="AF314" s="34"/>
      <c r="AG314" s="35"/>
      <c r="AH314" s="36"/>
      <c r="AI314" s="37"/>
      <c r="AJ314" s="38"/>
      <c r="AK314" s="39"/>
      <c r="AL314" s="39"/>
      <c r="AM314" s="39"/>
      <c r="AN314" s="49"/>
      <c r="AO314" s="40"/>
      <c r="AP314" s="41"/>
      <c r="AQ314" s="42"/>
      <c r="AR314" s="43"/>
      <c r="AS314" s="40" t="s">
        <v>40</v>
      </c>
      <c r="AT314" s="42">
        <v>1</v>
      </c>
      <c r="AU314" s="162">
        <f t="shared" si="20"/>
        <v>0</v>
      </c>
      <c r="AV314" s="162">
        <f t="shared" si="21"/>
        <v>1</v>
      </c>
      <c r="AW314" s="162">
        <f t="shared" si="22"/>
        <v>0</v>
      </c>
      <c r="AX314" s="162">
        <f t="shared" si="23"/>
        <v>0</v>
      </c>
      <c r="AY314" s="162">
        <f t="shared" si="24"/>
        <v>0</v>
      </c>
    </row>
    <row r="315" spans="1:51">
      <c r="A315" s="44" t="s">
        <v>827</v>
      </c>
      <c r="B315" s="45" t="s">
        <v>4027</v>
      </c>
      <c r="C315" s="23" t="s">
        <v>828</v>
      </c>
      <c r="D315" s="120" t="s">
        <v>4162</v>
      </c>
      <c r="E315" s="24">
        <v>1</v>
      </c>
      <c r="F315" s="25" t="s">
        <v>39</v>
      </c>
      <c r="G315" s="26"/>
      <c r="H315" s="27"/>
      <c r="I315" s="27"/>
      <c r="J315" s="29">
        <v>1</v>
      </c>
      <c r="K315" s="30">
        <v>1552</v>
      </c>
      <c r="L315" s="30">
        <v>1558</v>
      </c>
      <c r="M315" s="27">
        <v>0</v>
      </c>
      <c r="N315" s="27">
        <v>0</v>
      </c>
      <c r="O315" s="28"/>
      <c r="P315" s="31"/>
      <c r="Q315" s="35" t="s">
        <v>103</v>
      </c>
      <c r="R315" s="104">
        <v>51.0167</v>
      </c>
      <c r="S315" s="124">
        <v>4.4667000000000003</v>
      </c>
      <c r="T315" s="32">
        <v>0</v>
      </c>
      <c r="U315" s="33">
        <v>0</v>
      </c>
      <c r="V315" s="127">
        <v>0</v>
      </c>
      <c r="W315" s="34"/>
      <c r="X315" s="35"/>
      <c r="Y315" s="35"/>
      <c r="Z315" s="34"/>
      <c r="AA315" s="35"/>
      <c r="AB315" s="64"/>
      <c r="AC315" s="34"/>
      <c r="AD315" s="35"/>
      <c r="AE315" s="36"/>
      <c r="AF315" s="34"/>
      <c r="AG315" s="35"/>
      <c r="AH315" s="36"/>
      <c r="AI315" s="37"/>
      <c r="AJ315" s="38"/>
      <c r="AK315" s="39"/>
      <c r="AL315" s="39"/>
      <c r="AM315" s="39"/>
      <c r="AN315" s="49"/>
      <c r="AO315" s="40"/>
      <c r="AP315" s="41"/>
      <c r="AQ315" s="42"/>
      <c r="AR315" s="43"/>
      <c r="AS315" s="40" t="s">
        <v>40</v>
      </c>
      <c r="AT315" s="42">
        <v>1</v>
      </c>
      <c r="AU315" s="162">
        <f t="shared" si="20"/>
        <v>1</v>
      </c>
      <c r="AV315" s="162">
        <f t="shared" si="21"/>
        <v>0</v>
      </c>
      <c r="AW315" s="162">
        <f t="shared" si="22"/>
        <v>0</v>
      </c>
      <c r="AX315" s="162">
        <f t="shared" si="23"/>
        <v>0</v>
      </c>
      <c r="AY315" s="162">
        <f t="shared" si="24"/>
        <v>0</v>
      </c>
    </row>
    <row r="316" spans="1:51">
      <c r="A316" s="44" t="s">
        <v>829</v>
      </c>
      <c r="B316" s="45" t="s">
        <v>4028</v>
      </c>
      <c r="C316" s="23" t="s">
        <v>830</v>
      </c>
      <c r="D316" s="120" t="s">
        <v>4162</v>
      </c>
      <c r="E316" s="24">
        <v>1</v>
      </c>
      <c r="F316" s="25" t="s">
        <v>43</v>
      </c>
      <c r="G316" s="26"/>
      <c r="H316" s="27"/>
      <c r="I316" s="27"/>
      <c r="J316" s="29">
        <v>1</v>
      </c>
      <c r="K316" s="30">
        <v>1556</v>
      </c>
      <c r="L316" s="30">
        <v>1562</v>
      </c>
      <c r="M316" s="27">
        <v>0</v>
      </c>
      <c r="N316" s="27">
        <v>0</v>
      </c>
      <c r="O316" s="28"/>
      <c r="P316" s="31"/>
      <c r="Q316" s="35" t="s">
        <v>103</v>
      </c>
      <c r="R316" s="104">
        <v>51.0167</v>
      </c>
      <c r="S316" s="124">
        <v>4.4667000000000003</v>
      </c>
      <c r="T316" s="32">
        <v>0</v>
      </c>
      <c r="U316" s="33">
        <v>0</v>
      </c>
      <c r="V316" s="127">
        <v>0</v>
      </c>
      <c r="W316" s="34"/>
      <c r="X316" s="35"/>
      <c r="Y316" s="35"/>
      <c r="Z316" s="34"/>
      <c r="AA316" s="35"/>
      <c r="AB316" s="64"/>
      <c r="AC316" s="34"/>
      <c r="AD316" s="35"/>
      <c r="AE316" s="36"/>
      <c r="AF316" s="34"/>
      <c r="AG316" s="35"/>
      <c r="AH316" s="36"/>
      <c r="AI316" s="37"/>
      <c r="AJ316" s="38"/>
      <c r="AK316" s="39"/>
      <c r="AL316" s="39"/>
      <c r="AM316" s="39"/>
      <c r="AN316" s="49"/>
      <c r="AO316" s="40"/>
      <c r="AP316" s="41"/>
      <c r="AQ316" s="42"/>
      <c r="AR316" s="43"/>
      <c r="AS316" s="40" t="s">
        <v>40</v>
      </c>
      <c r="AT316" s="42">
        <v>1</v>
      </c>
      <c r="AU316" s="162">
        <f t="shared" si="20"/>
        <v>1</v>
      </c>
      <c r="AV316" s="162">
        <f t="shared" si="21"/>
        <v>0</v>
      </c>
      <c r="AW316" s="162">
        <f t="shared" si="22"/>
        <v>0</v>
      </c>
      <c r="AX316" s="162">
        <f t="shared" si="23"/>
        <v>0</v>
      </c>
      <c r="AY316" s="162">
        <f t="shared" si="24"/>
        <v>0</v>
      </c>
    </row>
    <row r="317" spans="1:51">
      <c r="A317" s="44" t="s">
        <v>831</v>
      </c>
      <c r="B317" s="45" t="s">
        <v>3774</v>
      </c>
      <c r="C317" s="23" t="s">
        <v>832</v>
      </c>
      <c r="D317" s="120" t="s">
        <v>4162</v>
      </c>
      <c r="E317" s="24"/>
      <c r="F317" s="25" t="s">
        <v>43</v>
      </c>
      <c r="G317" s="50"/>
      <c r="H317" s="27">
        <v>1</v>
      </c>
      <c r="I317" s="27"/>
      <c r="J317" s="29">
        <v>0</v>
      </c>
      <c r="K317" s="28">
        <v>1676</v>
      </c>
      <c r="L317" s="28">
        <v>1687</v>
      </c>
      <c r="M317" s="27">
        <v>0</v>
      </c>
      <c r="N317" s="27">
        <v>0</v>
      </c>
      <c r="O317" s="28">
        <v>1656</v>
      </c>
      <c r="P317" s="31">
        <v>1705</v>
      </c>
      <c r="Q317" s="35" t="s">
        <v>103</v>
      </c>
      <c r="R317" s="104">
        <v>51.0167</v>
      </c>
      <c r="S317" s="124">
        <v>4.4667000000000003</v>
      </c>
      <c r="T317" s="32">
        <v>0</v>
      </c>
      <c r="U317" s="33">
        <v>1</v>
      </c>
      <c r="V317" s="127">
        <v>0</v>
      </c>
      <c r="W317" s="34">
        <v>1687</v>
      </c>
      <c r="X317" s="35">
        <v>1687</v>
      </c>
      <c r="Y317" s="35" t="s">
        <v>833</v>
      </c>
      <c r="Z317" s="34">
        <v>1687</v>
      </c>
      <c r="AA317" s="35">
        <v>1687</v>
      </c>
      <c r="AB317" s="64" t="s">
        <v>102</v>
      </c>
      <c r="AC317" s="34"/>
      <c r="AD317" s="35"/>
      <c r="AE317" s="36"/>
      <c r="AF317" s="34"/>
      <c r="AG317" s="35"/>
      <c r="AH317" s="36"/>
      <c r="AI317" s="37"/>
      <c r="AJ317" s="38"/>
      <c r="AK317" s="39"/>
      <c r="AL317" s="39"/>
      <c r="AM317" s="39"/>
      <c r="AN317" s="49"/>
      <c r="AO317" s="40"/>
      <c r="AP317" s="41"/>
      <c r="AQ317" s="42"/>
      <c r="AR317" s="43"/>
      <c r="AS317" s="40"/>
      <c r="AT317" s="42">
        <v>1</v>
      </c>
      <c r="AU317" s="162">
        <f t="shared" si="20"/>
        <v>0</v>
      </c>
      <c r="AV317" s="162">
        <f t="shared" si="21"/>
        <v>0</v>
      </c>
      <c r="AW317" s="162">
        <f t="shared" si="22"/>
        <v>0</v>
      </c>
      <c r="AX317" s="162">
        <f t="shared" si="23"/>
        <v>0</v>
      </c>
      <c r="AY317" s="162">
        <f t="shared" si="24"/>
        <v>1</v>
      </c>
    </row>
    <row r="318" spans="1:51">
      <c r="A318" s="44" t="s">
        <v>834</v>
      </c>
      <c r="B318" s="45" t="s">
        <v>4029</v>
      </c>
      <c r="C318" s="23" t="s">
        <v>835</v>
      </c>
      <c r="D318" s="120" t="s">
        <v>4162</v>
      </c>
      <c r="E318" s="24">
        <v>2</v>
      </c>
      <c r="F318" s="50" t="s">
        <v>39</v>
      </c>
      <c r="G318" s="51"/>
      <c r="H318" s="52"/>
      <c r="I318" s="52"/>
      <c r="J318" s="29">
        <v>1</v>
      </c>
      <c r="K318" s="30">
        <v>1616</v>
      </c>
      <c r="L318" s="30">
        <v>1634</v>
      </c>
      <c r="M318" s="27">
        <v>1</v>
      </c>
      <c r="N318" s="27">
        <v>0</v>
      </c>
      <c r="O318" s="28"/>
      <c r="P318" s="31"/>
      <c r="Q318" s="35" t="s">
        <v>103</v>
      </c>
      <c r="R318" s="104">
        <v>51.0167</v>
      </c>
      <c r="S318" s="124">
        <v>4.4667000000000003</v>
      </c>
      <c r="T318" s="32">
        <v>0</v>
      </c>
      <c r="U318" s="33">
        <v>0</v>
      </c>
      <c r="V318" s="127">
        <v>0</v>
      </c>
      <c r="W318" s="34"/>
      <c r="X318" s="35"/>
      <c r="Y318" s="35"/>
      <c r="Z318" s="34"/>
      <c r="AA318" s="35"/>
      <c r="AB318" s="36"/>
      <c r="AC318" s="34"/>
      <c r="AD318" s="35"/>
      <c r="AE318" s="36"/>
      <c r="AF318" s="34"/>
      <c r="AG318" s="35"/>
      <c r="AH318" s="36"/>
      <c r="AI318" s="37"/>
      <c r="AJ318" s="38"/>
      <c r="AK318" s="39"/>
      <c r="AL318" s="39"/>
      <c r="AM318" s="39"/>
      <c r="AN318" s="49"/>
      <c r="AO318" s="40"/>
      <c r="AP318" s="41"/>
      <c r="AQ318" s="42"/>
      <c r="AR318" s="43"/>
      <c r="AS318" s="40" t="s">
        <v>40</v>
      </c>
      <c r="AT318" s="42">
        <v>1</v>
      </c>
      <c r="AU318" s="162">
        <f t="shared" si="20"/>
        <v>0</v>
      </c>
      <c r="AV318" s="162">
        <f t="shared" si="21"/>
        <v>0</v>
      </c>
      <c r="AW318" s="162">
        <f t="shared" si="22"/>
        <v>1</v>
      </c>
      <c r="AX318" s="162">
        <f t="shared" si="23"/>
        <v>1</v>
      </c>
      <c r="AY318" s="162">
        <f t="shared" si="24"/>
        <v>0</v>
      </c>
    </row>
    <row r="319" spans="1:51">
      <c r="A319" s="44" t="s">
        <v>836</v>
      </c>
      <c r="B319" s="45" t="s">
        <v>1712</v>
      </c>
      <c r="C319" s="23" t="s">
        <v>837</v>
      </c>
      <c r="D319" s="120" t="s">
        <v>4162</v>
      </c>
      <c r="E319" s="24">
        <v>3</v>
      </c>
      <c r="F319" s="25" t="s">
        <v>39</v>
      </c>
      <c r="G319" s="26"/>
      <c r="H319" s="27"/>
      <c r="I319" s="27"/>
      <c r="J319" s="29">
        <v>1</v>
      </c>
      <c r="K319" s="30">
        <v>1557</v>
      </c>
      <c r="L319" s="30">
        <v>1575</v>
      </c>
      <c r="M319" s="27">
        <v>0</v>
      </c>
      <c r="N319" s="27">
        <v>0</v>
      </c>
      <c r="O319" s="28"/>
      <c r="P319" s="31"/>
      <c r="Q319" s="35" t="s">
        <v>103</v>
      </c>
      <c r="R319" s="104">
        <v>51.0167</v>
      </c>
      <c r="S319" s="124">
        <v>4.4667000000000003</v>
      </c>
      <c r="T319" s="32">
        <v>0</v>
      </c>
      <c r="U319" s="33">
        <v>0</v>
      </c>
      <c r="V319" s="127">
        <v>0</v>
      </c>
      <c r="W319" s="34"/>
      <c r="X319" s="35"/>
      <c r="Y319" s="35"/>
      <c r="Z319" s="34"/>
      <c r="AA319" s="35"/>
      <c r="AB319" s="36"/>
      <c r="AC319" s="34"/>
      <c r="AD319" s="35"/>
      <c r="AE319" s="36"/>
      <c r="AF319" s="34"/>
      <c r="AG319" s="35"/>
      <c r="AH319" s="36"/>
      <c r="AI319" s="37"/>
      <c r="AJ319" s="38"/>
      <c r="AK319" s="39"/>
      <c r="AL319" s="39"/>
      <c r="AM319" s="39"/>
      <c r="AN319" s="49"/>
      <c r="AO319" s="40"/>
      <c r="AP319" s="41"/>
      <c r="AQ319" s="42"/>
      <c r="AR319" s="43"/>
      <c r="AS319" s="40" t="s">
        <v>40</v>
      </c>
      <c r="AT319" s="42">
        <v>1</v>
      </c>
      <c r="AU319" s="162">
        <f t="shared" si="20"/>
        <v>1</v>
      </c>
      <c r="AV319" s="162">
        <f t="shared" si="21"/>
        <v>1</v>
      </c>
      <c r="AW319" s="162">
        <f t="shared" si="22"/>
        <v>0</v>
      </c>
      <c r="AX319" s="162">
        <f t="shared" si="23"/>
        <v>0</v>
      </c>
      <c r="AY319" s="162">
        <f t="shared" si="24"/>
        <v>0</v>
      </c>
    </row>
    <row r="320" spans="1:51">
      <c r="A320" s="44" t="s">
        <v>838</v>
      </c>
      <c r="B320" s="45" t="s">
        <v>1712</v>
      </c>
      <c r="C320" s="23" t="s">
        <v>839</v>
      </c>
      <c r="D320" s="120" t="s">
        <v>4162</v>
      </c>
      <c r="E320" s="24">
        <v>1</v>
      </c>
      <c r="F320" s="25" t="s">
        <v>39</v>
      </c>
      <c r="G320" s="26"/>
      <c r="H320" s="27"/>
      <c r="I320" s="27"/>
      <c r="J320" s="29">
        <v>1</v>
      </c>
      <c r="K320" s="30">
        <v>1561</v>
      </c>
      <c r="L320" s="30">
        <v>1567</v>
      </c>
      <c r="M320" s="27">
        <v>0</v>
      </c>
      <c r="N320" s="27">
        <v>0</v>
      </c>
      <c r="O320" s="28"/>
      <c r="P320" s="31"/>
      <c r="Q320" s="35" t="s">
        <v>103</v>
      </c>
      <c r="R320" s="104">
        <v>51.0167</v>
      </c>
      <c r="S320" s="124">
        <v>4.4667000000000003</v>
      </c>
      <c r="T320" s="32">
        <v>0</v>
      </c>
      <c r="U320" s="33">
        <v>0</v>
      </c>
      <c r="V320" s="127">
        <v>0</v>
      </c>
      <c r="W320" s="34"/>
      <c r="X320" s="35"/>
      <c r="Y320" s="35"/>
      <c r="Z320" s="34"/>
      <c r="AA320" s="35"/>
      <c r="AB320" s="36"/>
      <c r="AC320" s="34"/>
      <c r="AD320" s="35"/>
      <c r="AE320" s="36"/>
      <c r="AF320" s="34"/>
      <c r="AG320" s="35"/>
      <c r="AH320" s="36"/>
      <c r="AI320" s="37"/>
      <c r="AJ320" s="38"/>
      <c r="AK320" s="39"/>
      <c r="AL320" s="39"/>
      <c r="AM320" s="39"/>
      <c r="AN320" s="49"/>
      <c r="AO320" s="40"/>
      <c r="AP320" s="41"/>
      <c r="AQ320" s="42"/>
      <c r="AR320" s="43"/>
      <c r="AS320" s="40" t="s">
        <v>40</v>
      </c>
      <c r="AT320" s="42">
        <v>1</v>
      </c>
      <c r="AU320" s="162">
        <f t="shared" si="20"/>
        <v>1</v>
      </c>
      <c r="AV320" s="162">
        <f t="shared" si="21"/>
        <v>0</v>
      </c>
      <c r="AW320" s="162">
        <f t="shared" si="22"/>
        <v>0</v>
      </c>
      <c r="AX320" s="162">
        <f t="shared" si="23"/>
        <v>0</v>
      </c>
      <c r="AY320" s="162">
        <f t="shared" si="24"/>
        <v>0</v>
      </c>
    </row>
    <row r="321" spans="1:51">
      <c r="A321" s="44" t="s">
        <v>840</v>
      </c>
      <c r="B321" s="45" t="s">
        <v>1712</v>
      </c>
      <c r="C321" s="23" t="s">
        <v>841</v>
      </c>
      <c r="D321" s="120" t="s">
        <v>4162</v>
      </c>
      <c r="E321" s="24">
        <v>1</v>
      </c>
      <c r="F321" s="25" t="s">
        <v>74</v>
      </c>
      <c r="G321" s="26"/>
      <c r="H321" s="27"/>
      <c r="I321" s="27"/>
      <c r="J321" s="29">
        <v>1</v>
      </c>
      <c r="K321" s="30">
        <v>1588</v>
      </c>
      <c r="L321" s="30">
        <v>1594</v>
      </c>
      <c r="M321" s="27">
        <v>0</v>
      </c>
      <c r="N321" s="27">
        <v>0</v>
      </c>
      <c r="O321" s="28"/>
      <c r="P321" s="31"/>
      <c r="Q321" s="35" t="s">
        <v>103</v>
      </c>
      <c r="R321" s="104">
        <v>51.0167</v>
      </c>
      <c r="S321" s="124">
        <v>4.4667000000000003</v>
      </c>
      <c r="T321" s="32">
        <v>0</v>
      </c>
      <c r="U321" s="33">
        <v>0</v>
      </c>
      <c r="V321" s="127">
        <v>0</v>
      </c>
      <c r="W321" s="34"/>
      <c r="X321" s="35"/>
      <c r="Y321" s="35"/>
      <c r="Z321" s="34"/>
      <c r="AA321" s="35"/>
      <c r="AB321" s="36"/>
      <c r="AC321" s="34"/>
      <c r="AD321" s="35"/>
      <c r="AE321" s="36"/>
      <c r="AF321" s="34"/>
      <c r="AG321" s="35"/>
      <c r="AH321" s="36"/>
      <c r="AI321" s="37"/>
      <c r="AJ321" s="38"/>
      <c r="AK321" s="39"/>
      <c r="AL321" s="39"/>
      <c r="AM321" s="39"/>
      <c r="AN321" s="49"/>
      <c r="AO321" s="40"/>
      <c r="AP321" s="41"/>
      <c r="AQ321" s="42"/>
      <c r="AR321" s="43"/>
      <c r="AS321" s="40" t="s">
        <v>40</v>
      </c>
      <c r="AT321" s="42">
        <v>1</v>
      </c>
      <c r="AU321" s="162">
        <f t="shared" si="20"/>
        <v>0</v>
      </c>
      <c r="AV321" s="162">
        <f t="shared" si="21"/>
        <v>1</v>
      </c>
      <c r="AW321" s="162">
        <f t="shared" si="22"/>
        <v>0</v>
      </c>
      <c r="AX321" s="162">
        <f t="shared" si="23"/>
        <v>0</v>
      </c>
      <c r="AY321" s="162">
        <f t="shared" si="24"/>
        <v>0</v>
      </c>
    </row>
    <row r="322" spans="1:51">
      <c r="A322" s="44" t="s">
        <v>842</v>
      </c>
      <c r="B322" s="45" t="s">
        <v>1712</v>
      </c>
      <c r="C322" s="23" t="s">
        <v>843</v>
      </c>
      <c r="D322" s="120" t="s">
        <v>4162</v>
      </c>
      <c r="E322" s="24">
        <v>4</v>
      </c>
      <c r="F322" s="25" t="s">
        <v>344</v>
      </c>
      <c r="G322" s="26"/>
      <c r="H322" s="27"/>
      <c r="I322" s="27"/>
      <c r="J322" s="29">
        <v>1</v>
      </c>
      <c r="K322" s="30">
        <v>1609</v>
      </c>
      <c r="L322" s="30">
        <v>1629</v>
      </c>
      <c r="M322" s="27">
        <v>1</v>
      </c>
      <c r="N322" s="27">
        <v>1</v>
      </c>
      <c r="O322" s="28"/>
      <c r="P322" s="31"/>
      <c r="Q322" s="35" t="s">
        <v>103</v>
      </c>
      <c r="R322" s="104">
        <v>51.0167</v>
      </c>
      <c r="S322" s="124">
        <v>4.4667000000000003</v>
      </c>
      <c r="T322" s="32">
        <v>0</v>
      </c>
      <c r="U322" s="33">
        <v>0</v>
      </c>
      <c r="V322" s="127">
        <v>0</v>
      </c>
      <c r="W322" s="34"/>
      <c r="X322" s="35"/>
      <c r="Y322" s="35"/>
      <c r="Z322" s="34"/>
      <c r="AA322" s="35"/>
      <c r="AB322" s="36"/>
      <c r="AC322" s="34"/>
      <c r="AD322" s="35"/>
      <c r="AE322" s="36"/>
      <c r="AF322" s="34"/>
      <c r="AG322" s="35"/>
      <c r="AH322" s="36"/>
      <c r="AI322" s="37"/>
      <c r="AJ322" s="38"/>
      <c r="AK322" s="39"/>
      <c r="AL322" s="39"/>
      <c r="AM322" s="39"/>
      <c r="AN322" s="49"/>
      <c r="AO322" s="40"/>
      <c r="AP322" s="41"/>
      <c r="AQ322" s="42"/>
      <c r="AR322" s="43"/>
      <c r="AS322" s="40" t="s">
        <v>40</v>
      </c>
      <c r="AT322" s="42">
        <v>1</v>
      </c>
      <c r="AU322" s="162">
        <f t="shared" si="20"/>
        <v>0</v>
      </c>
      <c r="AV322" s="162">
        <f t="shared" si="21"/>
        <v>0</v>
      </c>
      <c r="AW322" s="162">
        <f t="shared" si="22"/>
        <v>1</v>
      </c>
      <c r="AX322" s="162">
        <f t="shared" si="23"/>
        <v>1</v>
      </c>
      <c r="AY322" s="162">
        <f t="shared" si="24"/>
        <v>0</v>
      </c>
    </row>
    <row r="323" spans="1:51">
      <c r="A323" s="44" t="s">
        <v>844</v>
      </c>
      <c r="B323" s="45" t="s">
        <v>4030</v>
      </c>
      <c r="C323" s="23" t="s">
        <v>845</v>
      </c>
      <c r="D323" s="120" t="s">
        <v>4162</v>
      </c>
      <c r="E323" s="24">
        <v>1</v>
      </c>
      <c r="F323" s="25" t="s">
        <v>223</v>
      </c>
      <c r="G323" s="26"/>
      <c r="H323" s="27"/>
      <c r="I323" s="27"/>
      <c r="J323" s="29">
        <v>1</v>
      </c>
      <c r="K323" s="30">
        <v>1657</v>
      </c>
      <c r="L323" s="30">
        <v>1663</v>
      </c>
      <c r="M323" s="27">
        <v>0</v>
      </c>
      <c r="N323" s="27">
        <v>0</v>
      </c>
      <c r="O323" s="28"/>
      <c r="P323" s="31"/>
      <c r="Q323" s="35" t="s">
        <v>103</v>
      </c>
      <c r="R323" s="104">
        <v>51.0167</v>
      </c>
      <c r="S323" s="124">
        <v>4.4667000000000003</v>
      </c>
      <c r="T323" s="32">
        <v>0</v>
      </c>
      <c r="U323" s="33">
        <v>0</v>
      </c>
      <c r="V323" s="127">
        <v>0</v>
      </c>
      <c r="W323" s="34"/>
      <c r="X323" s="35"/>
      <c r="Y323" s="35"/>
      <c r="Z323" s="34"/>
      <c r="AA323" s="35"/>
      <c r="AB323" s="36"/>
      <c r="AC323" s="34"/>
      <c r="AD323" s="35"/>
      <c r="AE323" s="36"/>
      <c r="AF323" s="34"/>
      <c r="AG323" s="35"/>
      <c r="AH323" s="36"/>
      <c r="AI323" s="37"/>
      <c r="AJ323" s="38"/>
      <c r="AK323" s="39"/>
      <c r="AL323" s="39"/>
      <c r="AM323" s="39"/>
      <c r="AN323" s="49"/>
      <c r="AO323" s="40"/>
      <c r="AP323" s="41"/>
      <c r="AQ323" s="42"/>
      <c r="AR323" s="43"/>
      <c r="AS323" s="40" t="s">
        <v>40</v>
      </c>
      <c r="AT323" s="42">
        <v>1</v>
      </c>
      <c r="AU323" s="162">
        <f t="shared" ref="AU323:AU386" si="25">IF(AND(K323&lt;=1570,L323&gt;=1540),1,0)</f>
        <v>0</v>
      </c>
      <c r="AV323" s="162">
        <f t="shared" ref="AV323:AV386" si="26">IF(AND(K323&lt;=1608,L323&gt;=1571),1,0)</f>
        <v>0</v>
      </c>
      <c r="AW323" s="162">
        <f t="shared" ref="AW323:AW386" si="27">IF(AND(K323&lt;=1621,L323&gt;=1609),1,0)</f>
        <v>0</v>
      </c>
      <c r="AX323" s="162">
        <f t="shared" ref="AX323:AX386" si="28">IF(AND(K323&lt;=1648,L323&gt;=1622),1,0)</f>
        <v>0</v>
      </c>
      <c r="AY323" s="162">
        <f t="shared" ref="AY323:AY386" si="29">IF(AND(K323&lt;=1680,L323&gt;=1649),1,0)</f>
        <v>1</v>
      </c>
    </row>
    <row r="324" spans="1:51">
      <c r="A324" s="44" t="s">
        <v>846</v>
      </c>
      <c r="B324" s="45" t="s">
        <v>3330</v>
      </c>
      <c r="C324" s="23" t="s">
        <v>847</v>
      </c>
      <c r="D324" s="120" t="s">
        <v>4162</v>
      </c>
      <c r="E324" s="24">
        <v>1</v>
      </c>
      <c r="F324" s="25" t="s">
        <v>223</v>
      </c>
      <c r="G324" s="26"/>
      <c r="H324" s="27"/>
      <c r="I324" s="27"/>
      <c r="J324" s="29">
        <v>1</v>
      </c>
      <c r="K324" s="30">
        <v>1670</v>
      </c>
      <c r="L324" s="30">
        <v>1676</v>
      </c>
      <c r="M324" s="27">
        <v>0</v>
      </c>
      <c r="N324" s="27">
        <v>0</v>
      </c>
      <c r="O324" s="28"/>
      <c r="P324" s="31"/>
      <c r="Q324" s="35" t="s">
        <v>103</v>
      </c>
      <c r="R324" s="104">
        <v>51.0167</v>
      </c>
      <c r="S324" s="124">
        <v>4.4667000000000003</v>
      </c>
      <c r="T324" s="32">
        <v>0</v>
      </c>
      <c r="U324" s="33">
        <v>0</v>
      </c>
      <c r="V324" s="127">
        <v>0</v>
      </c>
      <c r="W324" s="34"/>
      <c r="X324" s="35"/>
      <c r="Y324" s="35"/>
      <c r="Z324" s="34"/>
      <c r="AA324" s="35"/>
      <c r="AB324" s="36"/>
      <c r="AC324" s="34"/>
      <c r="AD324" s="35"/>
      <c r="AE324" s="36"/>
      <c r="AF324" s="34"/>
      <c r="AG324" s="35"/>
      <c r="AH324" s="36"/>
      <c r="AI324" s="37"/>
      <c r="AJ324" s="38"/>
      <c r="AK324" s="39"/>
      <c r="AL324" s="39"/>
      <c r="AM324" s="39"/>
      <c r="AN324" s="49"/>
      <c r="AO324" s="40"/>
      <c r="AP324" s="41"/>
      <c r="AQ324" s="42"/>
      <c r="AR324" s="43"/>
      <c r="AS324" s="40" t="s">
        <v>40</v>
      </c>
      <c r="AT324" s="42">
        <v>1</v>
      </c>
      <c r="AU324" s="162">
        <f t="shared" si="25"/>
        <v>0</v>
      </c>
      <c r="AV324" s="162">
        <f t="shared" si="26"/>
        <v>0</v>
      </c>
      <c r="AW324" s="162">
        <f t="shared" si="27"/>
        <v>0</v>
      </c>
      <c r="AX324" s="162">
        <f t="shared" si="28"/>
        <v>0</v>
      </c>
      <c r="AY324" s="162">
        <f t="shared" si="29"/>
        <v>1</v>
      </c>
    </row>
    <row r="325" spans="1:51">
      <c r="A325" s="44" t="s">
        <v>848</v>
      </c>
      <c r="B325" s="45" t="s">
        <v>3330</v>
      </c>
      <c r="C325" s="23" t="s">
        <v>849</v>
      </c>
      <c r="D325" s="120" t="s">
        <v>4162</v>
      </c>
      <c r="E325" s="24">
        <v>1</v>
      </c>
      <c r="F325" s="25" t="s">
        <v>223</v>
      </c>
      <c r="G325" s="26"/>
      <c r="H325" s="27"/>
      <c r="I325" s="27"/>
      <c r="J325" s="29">
        <v>1</v>
      </c>
      <c r="K325" s="30">
        <v>1658</v>
      </c>
      <c r="L325" s="30">
        <v>1664</v>
      </c>
      <c r="M325" s="27">
        <v>0</v>
      </c>
      <c r="N325" s="27">
        <v>0</v>
      </c>
      <c r="O325" s="28"/>
      <c r="P325" s="31"/>
      <c r="Q325" s="35" t="s">
        <v>103</v>
      </c>
      <c r="R325" s="104">
        <v>51.0167</v>
      </c>
      <c r="S325" s="124">
        <v>4.4667000000000003</v>
      </c>
      <c r="T325" s="32">
        <v>0</v>
      </c>
      <c r="U325" s="33">
        <v>0</v>
      </c>
      <c r="V325" s="127">
        <v>0</v>
      </c>
      <c r="W325" s="34"/>
      <c r="X325" s="35"/>
      <c r="Y325" s="35"/>
      <c r="Z325" s="34"/>
      <c r="AA325" s="35"/>
      <c r="AB325" s="36"/>
      <c r="AC325" s="34"/>
      <c r="AD325" s="35"/>
      <c r="AE325" s="36"/>
      <c r="AF325" s="34"/>
      <c r="AG325" s="35"/>
      <c r="AH325" s="36"/>
      <c r="AI325" s="37"/>
      <c r="AJ325" s="38"/>
      <c r="AK325" s="39"/>
      <c r="AL325" s="39"/>
      <c r="AM325" s="39"/>
      <c r="AN325" s="49"/>
      <c r="AO325" s="40"/>
      <c r="AP325" s="41"/>
      <c r="AQ325" s="42"/>
      <c r="AR325" s="43"/>
      <c r="AS325" s="40" t="s">
        <v>40</v>
      </c>
      <c r="AT325" s="42">
        <v>1</v>
      </c>
      <c r="AU325" s="162">
        <f t="shared" si="25"/>
        <v>0</v>
      </c>
      <c r="AV325" s="162">
        <f t="shared" si="26"/>
        <v>0</v>
      </c>
      <c r="AW325" s="162">
        <f t="shared" si="27"/>
        <v>0</v>
      </c>
      <c r="AX325" s="162">
        <f t="shared" si="28"/>
        <v>0</v>
      </c>
      <c r="AY325" s="162">
        <f t="shared" si="29"/>
        <v>1</v>
      </c>
    </row>
    <row r="326" spans="1:51">
      <c r="A326" s="44" t="s">
        <v>850</v>
      </c>
      <c r="B326" s="45" t="s">
        <v>3330</v>
      </c>
      <c r="C326" s="23" t="s">
        <v>851</v>
      </c>
      <c r="D326" s="120" t="s">
        <v>4162</v>
      </c>
      <c r="E326" s="24">
        <v>2</v>
      </c>
      <c r="F326" s="25" t="s">
        <v>43</v>
      </c>
      <c r="G326" s="25" t="s">
        <v>223</v>
      </c>
      <c r="H326" s="27"/>
      <c r="I326" s="27"/>
      <c r="J326" s="29">
        <v>1</v>
      </c>
      <c r="K326" s="84">
        <v>1619</v>
      </c>
      <c r="L326" s="30">
        <v>1647</v>
      </c>
      <c r="M326" s="27">
        <v>1</v>
      </c>
      <c r="N326" s="27">
        <v>1</v>
      </c>
      <c r="O326" s="28"/>
      <c r="P326" s="46">
        <v>1679</v>
      </c>
      <c r="Q326" s="35" t="s">
        <v>103</v>
      </c>
      <c r="R326" s="104">
        <v>51.0167</v>
      </c>
      <c r="S326" s="124">
        <v>4.4667000000000003</v>
      </c>
      <c r="T326" s="32">
        <v>0</v>
      </c>
      <c r="U326" s="33">
        <v>0</v>
      </c>
      <c r="V326" s="127">
        <v>0</v>
      </c>
      <c r="W326" s="34"/>
      <c r="X326" s="35"/>
      <c r="Y326" s="35"/>
      <c r="Z326" s="34"/>
      <c r="AA326" s="35"/>
      <c r="AB326" s="36"/>
      <c r="AC326" s="34"/>
      <c r="AD326" s="35"/>
      <c r="AE326" s="36"/>
      <c r="AF326" s="34"/>
      <c r="AG326" s="35"/>
      <c r="AH326" s="36"/>
      <c r="AI326" s="37"/>
      <c r="AJ326" s="38"/>
      <c r="AK326" s="39"/>
      <c r="AL326" s="39"/>
      <c r="AM326" s="39"/>
      <c r="AN326" s="49"/>
      <c r="AO326" s="40"/>
      <c r="AP326" s="41"/>
      <c r="AQ326" s="42"/>
      <c r="AR326" s="43"/>
      <c r="AS326" s="40" t="s">
        <v>40</v>
      </c>
      <c r="AT326" s="42">
        <v>1</v>
      </c>
      <c r="AU326" s="162">
        <f t="shared" si="25"/>
        <v>0</v>
      </c>
      <c r="AV326" s="162">
        <f t="shared" si="26"/>
        <v>0</v>
      </c>
      <c r="AW326" s="162">
        <f t="shared" si="27"/>
        <v>1</v>
      </c>
      <c r="AX326" s="162">
        <f t="shared" si="28"/>
        <v>1</v>
      </c>
      <c r="AY326" s="162">
        <f t="shared" si="29"/>
        <v>0</v>
      </c>
    </row>
    <row r="327" spans="1:51">
      <c r="A327" s="44" t="s">
        <v>852</v>
      </c>
      <c r="B327" s="45" t="s">
        <v>3330</v>
      </c>
      <c r="C327" s="23" t="s">
        <v>853</v>
      </c>
      <c r="D327" s="120" t="s">
        <v>4162</v>
      </c>
      <c r="E327" s="24">
        <v>1</v>
      </c>
      <c r="F327" s="25" t="s">
        <v>223</v>
      </c>
      <c r="G327" s="26"/>
      <c r="H327" s="27"/>
      <c r="I327" s="27"/>
      <c r="J327" s="29">
        <v>1</v>
      </c>
      <c r="K327" s="30">
        <v>1623</v>
      </c>
      <c r="L327" s="30">
        <v>1629</v>
      </c>
      <c r="M327" s="27">
        <v>0</v>
      </c>
      <c r="N327" s="27">
        <v>0</v>
      </c>
      <c r="O327" s="28"/>
      <c r="P327" s="31"/>
      <c r="Q327" s="35" t="s">
        <v>103</v>
      </c>
      <c r="R327" s="104">
        <v>51.0167</v>
      </c>
      <c r="S327" s="124">
        <v>4.4667000000000003</v>
      </c>
      <c r="T327" s="32">
        <v>0</v>
      </c>
      <c r="U327" s="33">
        <v>0</v>
      </c>
      <c r="V327" s="127">
        <v>0</v>
      </c>
      <c r="W327" s="34"/>
      <c r="X327" s="35"/>
      <c r="Y327" s="35"/>
      <c r="Z327" s="34"/>
      <c r="AA327" s="35"/>
      <c r="AB327" s="36"/>
      <c r="AC327" s="34"/>
      <c r="AD327" s="35"/>
      <c r="AE327" s="36"/>
      <c r="AF327" s="34"/>
      <c r="AG327" s="35"/>
      <c r="AH327" s="36"/>
      <c r="AI327" s="37"/>
      <c r="AJ327" s="38"/>
      <c r="AK327" s="39"/>
      <c r="AL327" s="39"/>
      <c r="AM327" s="39"/>
      <c r="AN327" s="49"/>
      <c r="AO327" s="40"/>
      <c r="AP327" s="41"/>
      <c r="AQ327" s="42"/>
      <c r="AR327" s="43"/>
      <c r="AS327" s="40" t="s">
        <v>40</v>
      </c>
      <c r="AT327" s="42">
        <v>1</v>
      </c>
      <c r="AU327" s="162">
        <f t="shared" si="25"/>
        <v>0</v>
      </c>
      <c r="AV327" s="162">
        <f t="shared" si="26"/>
        <v>0</v>
      </c>
      <c r="AW327" s="162">
        <f t="shared" si="27"/>
        <v>0</v>
      </c>
      <c r="AX327" s="162">
        <f t="shared" si="28"/>
        <v>1</v>
      </c>
      <c r="AY327" s="162">
        <f t="shared" si="29"/>
        <v>0</v>
      </c>
    </row>
    <row r="328" spans="1:51">
      <c r="A328" s="44" t="s">
        <v>854</v>
      </c>
      <c r="B328" s="45" t="s">
        <v>2603</v>
      </c>
      <c r="C328" s="23" t="s">
        <v>855</v>
      </c>
      <c r="D328" s="120" t="s">
        <v>4162</v>
      </c>
      <c r="E328" s="24">
        <v>1</v>
      </c>
      <c r="F328" s="25" t="s">
        <v>43</v>
      </c>
      <c r="G328" s="26"/>
      <c r="H328" s="27"/>
      <c r="I328" s="27"/>
      <c r="J328" s="29">
        <v>1</v>
      </c>
      <c r="K328" s="30">
        <v>1608</v>
      </c>
      <c r="L328" s="30">
        <v>1614</v>
      </c>
      <c r="M328" s="27">
        <v>0</v>
      </c>
      <c r="N328" s="27">
        <v>0</v>
      </c>
      <c r="O328" s="28"/>
      <c r="P328" s="31"/>
      <c r="Q328" s="35" t="s">
        <v>103</v>
      </c>
      <c r="R328" s="104">
        <v>51.0167</v>
      </c>
      <c r="S328" s="124">
        <v>4.4667000000000003</v>
      </c>
      <c r="T328" s="32">
        <v>0</v>
      </c>
      <c r="U328" s="33">
        <v>0</v>
      </c>
      <c r="V328" s="127">
        <v>0</v>
      </c>
      <c r="W328" s="34"/>
      <c r="X328" s="35"/>
      <c r="Y328" s="35"/>
      <c r="Z328" s="34"/>
      <c r="AA328" s="35"/>
      <c r="AB328" s="36"/>
      <c r="AC328" s="34"/>
      <c r="AD328" s="35"/>
      <c r="AE328" s="36"/>
      <c r="AF328" s="34"/>
      <c r="AG328" s="35"/>
      <c r="AH328" s="36"/>
      <c r="AI328" s="37"/>
      <c r="AJ328" s="38"/>
      <c r="AK328" s="39"/>
      <c r="AL328" s="39"/>
      <c r="AM328" s="39"/>
      <c r="AN328" s="49"/>
      <c r="AO328" s="40"/>
      <c r="AP328" s="41"/>
      <c r="AQ328" s="42"/>
      <c r="AR328" s="43"/>
      <c r="AS328" s="40" t="s">
        <v>40</v>
      </c>
      <c r="AT328" s="42">
        <v>1</v>
      </c>
      <c r="AU328" s="162">
        <f t="shared" si="25"/>
        <v>0</v>
      </c>
      <c r="AV328" s="162">
        <f t="shared" si="26"/>
        <v>1</v>
      </c>
      <c r="AW328" s="162">
        <f t="shared" si="27"/>
        <v>1</v>
      </c>
      <c r="AX328" s="162">
        <f t="shared" si="28"/>
        <v>0</v>
      </c>
      <c r="AY328" s="162">
        <f t="shared" si="29"/>
        <v>0</v>
      </c>
    </row>
    <row r="329" spans="1:51">
      <c r="A329" s="44" t="s">
        <v>856</v>
      </c>
      <c r="B329" s="45" t="s">
        <v>4031</v>
      </c>
      <c r="C329" s="23" t="s">
        <v>857</v>
      </c>
      <c r="D329" s="120" t="s">
        <v>4162</v>
      </c>
      <c r="E329" s="24">
        <v>1</v>
      </c>
      <c r="F329" s="25" t="s">
        <v>39</v>
      </c>
      <c r="G329" s="26"/>
      <c r="H329" s="27"/>
      <c r="I329" s="27"/>
      <c r="J329" s="29">
        <v>1</v>
      </c>
      <c r="K329" s="30">
        <v>1558</v>
      </c>
      <c r="L329" s="30">
        <v>1564</v>
      </c>
      <c r="M329" s="27">
        <v>0</v>
      </c>
      <c r="N329" s="27">
        <v>0</v>
      </c>
      <c r="O329" s="28"/>
      <c r="P329" s="31"/>
      <c r="Q329" s="35" t="s">
        <v>103</v>
      </c>
      <c r="R329" s="104">
        <v>51.0167</v>
      </c>
      <c r="S329" s="124">
        <v>4.4667000000000003</v>
      </c>
      <c r="T329" s="32">
        <v>0</v>
      </c>
      <c r="U329" s="33">
        <v>0</v>
      </c>
      <c r="V329" s="127">
        <v>0</v>
      </c>
      <c r="W329" s="34"/>
      <c r="X329" s="35"/>
      <c r="Y329" s="35"/>
      <c r="Z329" s="34"/>
      <c r="AA329" s="35"/>
      <c r="AB329" s="36"/>
      <c r="AC329" s="34"/>
      <c r="AD329" s="35"/>
      <c r="AE329" s="36"/>
      <c r="AF329" s="34"/>
      <c r="AG329" s="35"/>
      <c r="AH329" s="36"/>
      <c r="AI329" s="37"/>
      <c r="AJ329" s="38"/>
      <c r="AK329" s="39"/>
      <c r="AL329" s="39"/>
      <c r="AM329" s="39"/>
      <c r="AN329" s="49"/>
      <c r="AO329" s="40"/>
      <c r="AP329" s="41"/>
      <c r="AQ329" s="42"/>
      <c r="AR329" s="43"/>
      <c r="AS329" s="40" t="s">
        <v>40</v>
      </c>
      <c r="AT329" s="42">
        <v>1</v>
      </c>
      <c r="AU329" s="162">
        <f t="shared" si="25"/>
        <v>1</v>
      </c>
      <c r="AV329" s="162">
        <f t="shared" si="26"/>
        <v>0</v>
      </c>
      <c r="AW329" s="162">
        <f t="shared" si="27"/>
        <v>0</v>
      </c>
      <c r="AX329" s="162">
        <f t="shared" si="28"/>
        <v>0</v>
      </c>
      <c r="AY329" s="162">
        <f t="shared" si="29"/>
        <v>0</v>
      </c>
    </row>
    <row r="330" spans="1:51">
      <c r="A330" s="44" t="s">
        <v>858</v>
      </c>
      <c r="B330" s="45" t="s">
        <v>4032</v>
      </c>
      <c r="C330" s="23" t="s">
        <v>859</v>
      </c>
      <c r="D330" s="120" t="s">
        <v>4162</v>
      </c>
      <c r="E330" s="24"/>
      <c r="F330" s="25" t="s">
        <v>43</v>
      </c>
      <c r="G330" s="26"/>
      <c r="H330" s="27"/>
      <c r="I330" s="27"/>
      <c r="J330" s="29">
        <v>0</v>
      </c>
      <c r="K330" s="28"/>
      <c r="L330" s="28">
        <v>1534</v>
      </c>
      <c r="M330" s="27">
        <v>0</v>
      </c>
      <c r="N330" s="27">
        <v>0</v>
      </c>
      <c r="O330" s="28"/>
      <c r="P330" s="31">
        <v>1534</v>
      </c>
      <c r="Q330" s="35" t="s">
        <v>103</v>
      </c>
      <c r="R330" s="104">
        <v>51.0167</v>
      </c>
      <c r="S330" s="124">
        <v>4.4667000000000003</v>
      </c>
      <c r="T330" s="32">
        <v>0</v>
      </c>
      <c r="U330" s="33">
        <v>0</v>
      </c>
      <c r="V330" s="127">
        <v>0</v>
      </c>
      <c r="W330" s="34"/>
      <c r="X330" s="35"/>
      <c r="Y330" s="35"/>
      <c r="Z330" s="34"/>
      <c r="AA330" s="35"/>
      <c r="AB330" s="36"/>
      <c r="AC330" s="34"/>
      <c r="AD330" s="35"/>
      <c r="AE330" s="36"/>
      <c r="AF330" s="34"/>
      <c r="AG330" s="35"/>
      <c r="AH330" s="36"/>
      <c r="AI330" s="37"/>
      <c r="AJ330" s="38"/>
      <c r="AK330" s="39"/>
      <c r="AL330" s="39"/>
      <c r="AM330" s="39"/>
      <c r="AN330" s="49"/>
      <c r="AO330" s="40"/>
      <c r="AP330" s="41"/>
      <c r="AQ330" s="42"/>
      <c r="AR330" s="43"/>
      <c r="AS330" s="40" t="s">
        <v>860</v>
      </c>
      <c r="AT330" s="42">
        <v>1</v>
      </c>
      <c r="AU330" s="162">
        <f t="shared" si="25"/>
        <v>0</v>
      </c>
      <c r="AV330" s="162">
        <f t="shared" si="26"/>
        <v>0</v>
      </c>
      <c r="AW330" s="162">
        <f t="shared" si="27"/>
        <v>0</v>
      </c>
      <c r="AX330" s="162">
        <f t="shared" si="28"/>
        <v>0</v>
      </c>
      <c r="AY330" s="162">
        <f t="shared" si="29"/>
        <v>0</v>
      </c>
    </row>
    <row r="331" spans="1:51">
      <c r="A331" s="44" t="s">
        <v>861</v>
      </c>
      <c r="B331" s="45" t="s">
        <v>2230</v>
      </c>
      <c r="C331" s="23" t="s">
        <v>862</v>
      </c>
      <c r="D331" s="120" t="s">
        <v>4162</v>
      </c>
      <c r="E331" s="24">
        <v>1</v>
      </c>
      <c r="F331" s="25" t="s">
        <v>43</v>
      </c>
      <c r="G331" s="26"/>
      <c r="H331" s="27"/>
      <c r="I331" s="27"/>
      <c r="J331" s="29">
        <v>1</v>
      </c>
      <c r="K331" s="30">
        <v>1612</v>
      </c>
      <c r="L331" s="30">
        <v>1618</v>
      </c>
      <c r="M331" s="27">
        <v>0</v>
      </c>
      <c r="N331" s="27">
        <v>0</v>
      </c>
      <c r="O331" s="28"/>
      <c r="P331" s="31"/>
      <c r="Q331" s="35" t="s">
        <v>103</v>
      </c>
      <c r="R331" s="104">
        <v>51.0167</v>
      </c>
      <c r="S331" s="124">
        <v>4.4667000000000003</v>
      </c>
      <c r="T331" s="32">
        <v>0</v>
      </c>
      <c r="U331" s="33">
        <v>0</v>
      </c>
      <c r="V331" s="127">
        <v>0</v>
      </c>
      <c r="W331" s="34"/>
      <c r="X331" s="35"/>
      <c r="Y331" s="35"/>
      <c r="Z331" s="34"/>
      <c r="AA331" s="35"/>
      <c r="AB331" s="36"/>
      <c r="AC331" s="34"/>
      <c r="AD331" s="35"/>
      <c r="AE331" s="36"/>
      <c r="AF331" s="34"/>
      <c r="AG331" s="35"/>
      <c r="AH331" s="36"/>
      <c r="AI331" s="37"/>
      <c r="AJ331" s="38"/>
      <c r="AK331" s="39"/>
      <c r="AL331" s="39"/>
      <c r="AM331" s="39"/>
      <c r="AN331" s="49"/>
      <c r="AO331" s="40"/>
      <c r="AP331" s="41"/>
      <c r="AQ331" s="42"/>
      <c r="AR331" s="43"/>
      <c r="AS331" s="40" t="s">
        <v>40</v>
      </c>
      <c r="AT331" s="42">
        <v>1</v>
      </c>
      <c r="AU331" s="162">
        <f t="shared" si="25"/>
        <v>0</v>
      </c>
      <c r="AV331" s="162">
        <f t="shared" si="26"/>
        <v>0</v>
      </c>
      <c r="AW331" s="162">
        <f t="shared" si="27"/>
        <v>1</v>
      </c>
      <c r="AX331" s="162">
        <f t="shared" si="28"/>
        <v>0</v>
      </c>
      <c r="AY331" s="162">
        <f t="shared" si="29"/>
        <v>0</v>
      </c>
    </row>
    <row r="332" spans="1:51">
      <c r="A332" s="44" t="s">
        <v>863</v>
      </c>
      <c r="B332" s="45" t="s">
        <v>2230</v>
      </c>
      <c r="C332" s="23" t="s">
        <v>864</v>
      </c>
      <c r="D332" s="120" t="s">
        <v>4162</v>
      </c>
      <c r="E332" s="24">
        <v>2</v>
      </c>
      <c r="F332" s="25" t="s">
        <v>43</v>
      </c>
      <c r="G332" s="26"/>
      <c r="H332" s="27"/>
      <c r="I332" s="27"/>
      <c r="J332" s="29">
        <v>1</v>
      </c>
      <c r="K332" s="30">
        <v>1636</v>
      </c>
      <c r="L332" s="30">
        <v>1645</v>
      </c>
      <c r="M332" s="27">
        <v>0</v>
      </c>
      <c r="N332" s="27">
        <v>0</v>
      </c>
      <c r="O332" s="28"/>
      <c r="P332" s="31"/>
      <c r="Q332" s="35" t="s">
        <v>103</v>
      </c>
      <c r="R332" s="104">
        <v>51.0167</v>
      </c>
      <c r="S332" s="124">
        <v>4.4667000000000003</v>
      </c>
      <c r="T332" s="32">
        <v>0</v>
      </c>
      <c r="U332" s="33">
        <v>0</v>
      </c>
      <c r="V332" s="127">
        <v>0</v>
      </c>
      <c r="W332" s="34"/>
      <c r="X332" s="35"/>
      <c r="Y332" s="35"/>
      <c r="Z332" s="34"/>
      <c r="AA332" s="35"/>
      <c r="AB332" s="36"/>
      <c r="AC332" s="34"/>
      <c r="AD332" s="35"/>
      <c r="AE332" s="36"/>
      <c r="AF332" s="34"/>
      <c r="AG332" s="35"/>
      <c r="AH332" s="36"/>
      <c r="AI332" s="37"/>
      <c r="AJ332" s="38"/>
      <c r="AK332" s="39"/>
      <c r="AL332" s="39"/>
      <c r="AM332" s="39"/>
      <c r="AN332" s="49"/>
      <c r="AO332" s="40"/>
      <c r="AP332" s="41"/>
      <c r="AQ332" s="42"/>
      <c r="AR332" s="43"/>
      <c r="AS332" s="40" t="s">
        <v>40</v>
      </c>
      <c r="AT332" s="42">
        <v>1</v>
      </c>
      <c r="AU332" s="162">
        <f t="shared" si="25"/>
        <v>0</v>
      </c>
      <c r="AV332" s="162">
        <f t="shared" si="26"/>
        <v>0</v>
      </c>
      <c r="AW332" s="162">
        <f t="shared" si="27"/>
        <v>0</v>
      </c>
      <c r="AX332" s="162">
        <f t="shared" si="28"/>
        <v>1</v>
      </c>
      <c r="AY332" s="162">
        <f t="shared" si="29"/>
        <v>0</v>
      </c>
    </row>
    <row r="333" spans="1:51">
      <c r="A333" s="44" t="s">
        <v>865</v>
      </c>
      <c r="B333" s="45" t="s">
        <v>4033</v>
      </c>
      <c r="C333" s="23" t="s">
        <v>866</v>
      </c>
      <c r="D333" s="120" t="s">
        <v>4162</v>
      </c>
      <c r="E333" s="24"/>
      <c r="F333" s="25" t="s">
        <v>43</v>
      </c>
      <c r="G333" s="71"/>
      <c r="H333" s="27"/>
      <c r="I333" s="27"/>
      <c r="J333" s="29">
        <v>0</v>
      </c>
      <c r="K333" s="28"/>
      <c r="L333" s="28"/>
      <c r="M333" s="27">
        <v>0</v>
      </c>
      <c r="N333" s="27">
        <v>0</v>
      </c>
      <c r="O333" s="28"/>
      <c r="P333" s="31"/>
      <c r="Q333" s="35" t="s">
        <v>103</v>
      </c>
      <c r="R333" s="104">
        <v>51.0167</v>
      </c>
      <c r="S333" s="124">
        <v>4.4667000000000003</v>
      </c>
      <c r="T333" s="32">
        <v>0</v>
      </c>
      <c r="U333" s="33">
        <v>0</v>
      </c>
      <c r="V333" s="127">
        <v>0</v>
      </c>
      <c r="W333" s="34"/>
      <c r="X333" s="35"/>
      <c r="Y333" s="35"/>
      <c r="Z333" s="34"/>
      <c r="AA333" s="35"/>
      <c r="AB333" s="36"/>
      <c r="AC333" s="34"/>
      <c r="AD333" s="35"/>
      <c r="AE333" s="36"/>
      <c r="AF333" s="34"/>
      <c r="AG333" s="35"/>
      <c r="AH333" s="36"/>
      <c r="AI333" s="37"/>
      <c r="AJ333" s="38">
        <v>1</v>
      </c>
      <c r="AK333" s="49" t="s">
        <v>94</v>
      </c>
      <c r="AL333" s="49"/>
      <c r="AM333" s="49"/>
      <c r="AN333" s="49"/>
      <c r="AO333" s="73"/>
      <c r="AP333" s="85"/>
      <c r="AQ333" s="69"/>
      <c r="AR333" s="70"/>
      <c r="AS333" s="40" t="s">
        <v>266</v>
      </c>
      <c r="AT333" s="42">
        <v>1</v>
      </c>
      <c r="AU333" s="162">
        <f t="shared" si="25"/>
        <v>0</v>
      </c>
      <c r="AV333" s="162">
        <f t="shared" si="26"/>
        <v>0</v>
      </c>
      <c r="AW333" s="162">
        <f t="shared" si="27"/>
        <v>0</v>
      </c>
      <c r="AX333" s="162">
        <f t="shared" si="28"/>
        <v>0</v>
      </c>
      <c r="AY333" s="162">
        <f t="shared" si="29"/>
        <v>0</v>
      </c>
    </row>
    <row r="334" spans="1:51">
      <c r="A334" s="44" t="s">
        <v>867</v>
      </c>
      <c r="B334" s="45" t="s">
        <v>4034</v>
      </c>
      <c r="C334" s="23" t="s">
        <v>868</v>
      </c>
      <c r="D334" s="120" t="s">
        <v>4162</v>
      </c>
      <c r="E334" s="24"/>
      <c r="F334" s="25" t="s">
        <v>43</v>
      </c>
      <c r="G334" s="25"/>
      <c r="H334" s="27">
        <v>1</v>
      </c>
      <c r="I334" s="27"/>
      <c r="J334" s="29">
        <v>0</v>
      </c>
      <c r="K334" s="28"/>
      <c r="L334" s="28">
        <v>1570</v>
      </c>
      <c r="M334" s="27">
        <v>0</v>
      </c>
      <c r="N334" s="27">
        <v>0</v>
      </c>
      <c r="O334" s="28"/>
      <c r="P334" s="31">
        <v>1610</v>
      </c>
      <c r="Q334" s="35" t="s">
        <v>103</v>
      </c>
      <c r="R334" s="104">
        <v>51.0167</v>
      </c>
      <c r="S334" s="124">
        <v>4.4667000000000003</v>
      </c>
      <c r="T334" s="32">
        <v>1</v>
      </c>
      <c r="U334" s="33">
        <v>1</v>
      </c>
      <c r="V334" s="127">
        <v>0</v>
      </c>
      <c r="W334" s="34">
        <v>1570</v>
      </c>
      <c r="X334" s="35">
        <v>1570</v>
      </c>
      <c r="Y334" s="35" t="s">
        <v>218</v>
      </c>
      <c r="Z334" s="34">
        <v>1570</v>
      </c>
      <c r="AA334" s="35">
        <v>1585</v>
      </c>
      <c r="AB334" s="36" t="s">
        <v>869</v>
      </c>
      <c r="AC334" s="34">
        <v>1586</v>
      </c>
      <c r="AD334" s="35">
        <v>1599</v>
      </c>
      <c r="AE334" s="36" t="s">
        <v>51</v>
      </c>
      <c r="AF334" s="34">
        <v>1599</v>
      </c>
      <c r="AG334" s="35">
        <v>1600</v>
      </c>
      <c r="AH334" s="36" t="s">
        <v>870</v>
      </c>
      <c r="AI334" s="37"/>
      <c r="AJ334" s="38"/>
      <c r="AK334" s="49"/>
      <c r="AL334" s="49"/>
      <c r="AM334" s="49"/>
      <c r="AN334" s="49"/>
      <c r="AO334" s="73"/>
      <c r="AP334" s="85"/>
      <c r="AQ334" s="69"/>
      <c r="AR334" s="70"/>
      <c r="AS334" s="40" t="s">
        <v>871</v>
      </c>
      <c r="AT334" s="42">
        <v>1</v>
      </c>
      <c r="AU334" s="162">
        <f t="shared" si="25"/>
        <v>1</v>
      </c>
      <c r="AV334" s="162">
        <f t="shared" si="26"/>
        <v>0</v>
      </c>
      <c r="AW334" s="162">
        <f t="shared" si="27"/>
        <v>0</v>
      </c>
      <c r="AX334" s="162">
        <f t="shared" si="28"/>
        <v>0</v>
      </c>
      <c r="AY334" s="162">
        <f t="shared" si="29"/>
        <v>0</v>
      </c>
    </row>
    <row r="335" spans="1:51">
      <c r="A335" s="101" t="s">
        <v>872</v>
      </c>
      <c r="B335" s="45" t="s">
        <v>4034</v>
      </c>
      <c r="C335" s="23" t="s">
        <v>873</v>
      </c>
      <c r="D335" s="120" t="s">
        <v>4162</v>
      </c>
      <c r="E335" s="24"/>
      <c r="F335" s="25" t="s">
        <v>43</v>
      </c>
      <c r="G335" s="71" t="s">
        <v>874</v>
      </c>
      <c r="H335" s="27"/>
      <c r="I335" s="27">
        <v>1</v>
      </c>
      <c r="J335" s="29">
        <v>0</v>
      </c>
      <c r="K335" s="28">
        <v>1566</v>
      </c>
      <c r="L335" s="28">
        <v>1569</v>
      </c>
      <c r="M335" s="27">
        <v>0</v>
      </c>
      <c r="N335" s="27">
        <v>0</v>
      </c>
      <c r="O335" s="28"/>
      <c r="P335" s="31"/>
      <c r="Q335" s="35" t="s">
        <v>103</v>
      </c>
      <c r="R335" s="104">
        <v>51.0167</v>
      </c>
      <c r="S335" s="124">
        <v>4.4667000000000003</v>
      </c>
      <c r="T335" s="32">
        <v>0</v>
      </c>
      <c r="U335" s="32">
        <v>1</v>
      </c>
      <c r="V335" s="127">
        <v>0</v>
      </c>
      <c r="W335" s="35">
        <v>1569</v>
      </c>
      <c r="X335" s="35">
        <v>1580</v>
      </c>
      <c r="Y335" s="35" t="s">
        <v>218</v>
      </c>
      <c r="Z335" s="34">
        <v>1580</v>
      </c>
      <c r="AA335" s="35">
        <v>1580</v>
      </c>
      <c r="AB335" s="36" t="s">
        <v>63</v>
      </c>
      <c r="AC335" s="35"/>
      <c r="AD335" s="35"/>
      <c r="AE335" s="36"/>
      <c r="AF335" s="35"/>
      <c r="AG335" s="35"/>
      <c r="AH335" s="36"/>
      <c r="AI335" s="36"/>
      <c r="AJ335" s="38"/>
      <c r="AK335" s="49"/>
      <c r="AL335" s="49"/>
      <c r="AM335" s="49"/>
      <c r="AN335" s="49"/>
      <c r="AO335" s="73"/>
      <c r="AP335" s="85"/>
      <c r="AQ335" s="69"/>
      <c r="AR335" s="70"/>
      <c r="AS335" s="40" t="s">
        <v>55</v>
      </c>
      <c r="AT335" s="42">
        <v>1</v>
      </c>
      <c r="AU335" s="162">
        <f t="shared" si="25"/>
        <v>1</v>
      </c>
      <c r="AV335" s="162">
        <f t="shared" si="26"/>
        <v>0</v>
      </c>
      <c r="AW335" s="162">
        <f t="shared" si="27"/>
        <v>0</v>
      </c>
      <c r="AX335" s="162">
        <f t="shared" si="28"/>
        <v>0</v>
      </c>
      <c r="AY335" s="162">
        <f t="shared" si="29"/>
        <v>0</v>
      </c>
    </row>
    <row r="336" spans="1:51">
      <c r="A336" s="44" t="s">
        <v>875</v>
      </c>
      <c r="B336" s="45" t="s">
        <v>4035</v>
      </c>
      <c r="C336" s="23" t="s">
        <v>876</v>
      </c>
      <c r="D336" s="120" t="s">
        <v>4162</v>
      </c>
      <c r="E336" s="24">
        <v>1</v>
      </c>
      <c r="F336" s="25" t="s">
        <v>74</v>
      </c>
      <c r="G336" s="26"/>
      <c r="H336" s="27"/>
      <c r="I336" s="27"/>
      <c r="J336" s="29">
        <v>1</v>
      </c>
      <c r="K336" s="30">
        <v>1664</v>
      </c>
      <c r="L336" s="30">
        <v>1670</v>
      </c>
      <c r="M336" s="27">
        <v>0</v>
      </c>
      <c r="N336" s="27">
        <v>0</v>
      </c>
      <c r="O336" s="28"/>
      <c r="P336" s="31"/>
      <c r="Q336" s="35" t="s">
        <v>103</v>
      </c>
      <c r="R336" s="104">
        <v>51.0167</v>
      </c>
      <c r="S336" s="124">
        <v>4.4667000000000003</v>
      </c>
      <c r="T336" s="32">
        <v>0</v>
      </c>
      <c r="U336" s="33">
        <v>0</v>
      </c>
      <c r="V336" s="127">
        <v>0</v>
      </c>
      <c r="W336" s="34"/>
      <c r="X336" s="35"/>
      <c r="Y336" s="35"/>
      <c r="Z336" s="34"/>
      <c r="AA336" s="35"/>
      <c r="AB336" s="36"/>
      <c r="AC336" s="34"/>
      <c r="AD336" s="35"/>
      <c r="AE336" s="36"/>
      <c r="AF336" s="34"/>
      <c r="AG336" s="35"/>
      <c r="AH336" s="36"/>
      <c r="AI336" s="37"/>
      <c r="AJ336" s="38"/>
      <c r="AK336" s="39"/>
      <c r="AL336" s="39"/>
      <c r="AM336" s="39"/>
      <c r="AN336" s="49"/>
      <c r="AO336" s="40"/>
      <c r="AP336" s="41"/>
      <c r="AQ336" s="42"/>
      <c r="AR336" s="43"/>
      <c r="AS336" s="40" t="s">
        <v>40</v>
      </c>
      <c r="AT336" s="42">
        <v>1</v>
      </c>
      <c r="AU336" s="162">
        <f t="shared" si="25"/>
        <v>0</v>
      </c>
      <c r="AV336" s="162">
        <f t="shared" si="26"/>
        <v>0</v>
      </c>
      <c r="AW336" s="162">
        <f t="shared" si="27"/>
        <v>0</v>
      </c>
      <c r="AX336" s="162">
        <f t="shared" si="28"/>
        <v>0</v>
      </c>
      <c r="AY336" s="162">
        <f t="shared" si="29"/>
        <v>1</v>
      </c>
    </row>
    <row r="337" spans="1:51">
      <c r="A337" s="44" t="s">
        <v>877</v>
      </c>
      <c r="B337" s="45" t="s">
        <v>4036</v>
      </c>
      <c r="C337" s="23" t="s">
        <v>878</v>
      </c>
      <c r="D337" s="120" t="s">
        <v>4162</v>
      </c>
      <c r="E337" s="24"/>
      <c r="F337" s="25" t="s">
        <v>43</v>
      </c>
      <c r="G337" s="26"/>
      <c r="H337" s="27"/>
      <c r="I337" s="27"/>
      <c r="J337" s="29">
        <v>0</v>
      </c>
      <c r="K337" s="28">
        <v>1684</v>
      </c>
      <c r="L337" s="103">
        <v>1694</v>
      </c>
      <c r="M337" s="27">
        <v>0</v>
      </c>
      <c r="N337" s="27">
        <v>0</v>
      </c>
      <c r="O337" s="28">
        <v>1658</v>
      </c>
      <c r="P337" s="31">
        <v>1726</v>
      </c>
      <c r="Q337" s="35" t="s">
        <v>103</v>
      </c>
      <c r="R337" s="104">
        <v>51.0167</v>
      </c>
      <c r="S337" s="124">
        <v>4.4667000000000003</v>
      </c>
      <c r="T337" s="32">
        <v>0</v>
      </c>
      <c r="U337" s="33">
        <v>1</v>
      </c>
      <c r="V337" s="127">
        <v>0</v>
      </c>
      <c r="W337" s="34">
        <v>1680</v>
      </c>
      <c r="X337" s="35">
        <v>1684</v>
      </c>
      <c r="Y337" s="35" t="s">
        <v>63</v>
      </c>
      <c r="Z337" s="34">
        <v>1684</v>
      </c>
      <c r="AA337" s="35">
        <v>1694</v>
      </c>
      <c r="AB337" s="36" t="s">
        <v>103</v>
      </c>
      <c r="AC337" s="34">
        <v>1694</v>
      </c>
      <c r="AD337" s="35">
        <v>1726</v>
      </c>
      <c r="AE337" s="36" t="s">
        <v>879</v>
      </c>
      <c r="AF337" s="34"/>
      <c r="AG337" s="35"/>
      <c r="AH337" s="36"/>
      <c r="AI337" s="37"/>
      <c r="AJ337" s="38"/>
      <c r="AK337" s="39"/>
      <c r="AL337" s="39"/>
      <c r="AM337" s="39"/>
      <c r="AN337" s="49"/>
      <c r="AO337" s="40"/>
      <c r="AP337" s="41"/>
      <c r="AQ337" s="42"/>
      <c r="AR337" s="43"/>
      <c r="AS337" s="40"/>
      <c r="AT337" s="42">
        <v>1</v>
      </c>
      <c r="AU337" s="162">
        <f t="shared" si="25"/>
        <v>0</v>
      </c>
      <c r="AV337" s="162">
        <f t="shared" si="26"/>
        <v>0</v>
      </c>
      <c r="AW337" s="162">
        <f t="shared" si="27"/>
        <v>0</v>
      </c>
      <c r="AX337" s="162">
        <f t="shared" si="28"/>
        <v>0</v>
      </c>
      <c r="AY337" s="162">
        <f t="shared" si="29"/>
        <v>0</v>
      </c>
    </row>
    <row r="338" spans="1:51">
      <c r="A338" s="44" t="s">
        <v>880</v>
      </c>
      <c r="B338" s="45" t="s">
        <v>4037</v>
      </c>
      <c r="C338" s="23" t="s">
        <v>881</v>
      </c>
      <c r="D338" s="120" t="s">
        <v>4162</v>
      </c>
      <c r="E338" s="24">
        <v>2</v>
      </c>
      <c r="F338" s="25" t="s">
        <v>43</v>
      </c>
      <c r="G338" s="51"/>
      <c r="H338" s="52"/>
      <c r="I338" s="52"/>
      <c r="J338" s="29">
        <v>1</v>
      </c>
      <c r="K338" s="30">
        <v>1609</v>
      </c>
      <c r="L338" s="30">
        <v>1619</v>
      </c>
      <c r="M338" s="27">
        <v>1</v>
      </c>
      <c r="N338" s="27">
        <v>1</v>
      </c>
      <c r="O338" s="28"/>
      <c r="P338" s="31"/>
      <c r="Q338" s="35" t="s">
        <v>103</v>
      </c>
      <c r="R338" s="104">
        <v>51.0167</v>
      </c>
      <c r="S338" s="124">
        <v>4.4667000000000003</v>
      </c>
      <c r="T338" s="32">
        <v>0</v>
      </c>
      <c r="U338" s="33">
        <v>0</v>
      </c>
      <c r="V338" s="127">
        <v>0</v>
      </c>
      <c r="W338" s="34"/>
      <c r="X338" s="35"/>
      <c r="Y338" s="35"/>
      <c r="Z338" s="34"/>
      <c r="AA338" s="35"/>
      <c r="AB338" s="36"/>
      <c r="AC338" s="34"/>
      <c r="AD338" s="35"/>
      <c r="AE338" s="36"/>
      <c r="AF338" s="34"/>
      <c r="AG338" s="35"/>
      <c r="AH338" s="36"/>
      <c r="AI338" s="37"/>
      <c r="AJ338" s="38"/>
      <c r="AK338" s="39"/>
      <c r="AL338" s="39"/>
      <c r="AM338" s="39"/>
      <c r="AN338" s="49"/>
      <c r="AO338" s="40"/>
      <c r="AP338" s="41"/>
      <c r="AQ338" s="42"/>
      <c r="AR338" s="43"/>
      <c r="AS338" s="40" t="s">
        <v>40</v>
      </c>
      <c r="AT338" s="42">
        <v>1</v>
      </c>
      <c r="AU338" s="162">
        <f t="shared" si="25"/>
        <v>0</v>
      </c>
      <c r="AV338" s="162">
        <f t="shared" si="26"/>
        <v>0</v>
      </c>
      <c r="AW338" s="162">
        <f t="shared" si="27"/>
        <v>1</v>
      </c>
      <c r="AX338" s="162">
        <f t="shared" si="28"/>
        <v>0</v>
      </c>
      <c r="AY338" s="162">
        <f t="shared" si="29"/>
        <v>0</v>
      </c>
    </row>
    <row r="339" spans="1:51">
      <c r="A339" s="44" t="s">
        <v>882</v>
      </c>
      <c r="B339" s="45" t="s">
        <v>4038</v>
      </c>
      <c r="C339" s="23" t="s">
        <v>883</v>
      </c>
      <c r="D339" s="120" t="s">
        <v>4162</v>
      </c>
      <c r="E339" s="24"/>
      <c r="F339" s="25" t="s">
        <v>43</v>
      </c>
      <c r="G339" s="51"/>
      <c r="H339" s="52"/>
      <c r="I339" s="52"/>
      <c r="J339" s="29">
        <v>0</v>
      </c>
      <c r="K339" s="28">
        <v>1533</v>
      </c>
      <c r="L339" s="28"/>
      <c r="M339" s="27">
        <v>0</v>
      </c>
      <c r="N339" s="27">
        <v>0</v>
      </c>
      <c r="O339" s="28"/>
      <c r="P339" s="31"/>
      <c r="Q339" s="35" t="s">
        <v>103</v>
      </c>
      <c r="R339" s="104">
        <v>51.0167</v>
      </c>
      <c r="S339" s="124">
        <v>4.4667000000000003</v>
      </c>
      <c r="T339" s="32">
        <v>0</v>
      </c>
      <c r="U339" s="33">
        <v>0</v>
      </c>
      <c r="V339" s="127">
        <v>0</v>
      </c>
      <c r="W339" s="34"/>
      <c r="X339" s="35"/>
      <c r="Y339" s="35"/>
      <c r="Z339" s="34"/>
      <c r="AA339" s="35"/>
      <c r="AB339" s="36"/>
      <c r="AC339" s="34"/>
      <c r="AD339" s="35"/>
      <c r="AE339" s="36"/>
      <c r="AF339" s="34"/>
      <c r="AG339" s="35"/>
      <c r="AH339" s="36"/>
      <c r="AI339" s="37"/>
      <c r="AJ339" s="38"/>
      <c r="AK339" s="39"/>
      <c r="AL339" s="39"/>
      <c r="AM339" s="39"/>
      <c r="AN339" s="49"/>
      <c r="AO339" s="40"/>
      <c r="AP339" s="41"/>
      <c r="AQ339" s="42"/>
      <c r="AR339" s="43"/>
      <c r="AS339" s="40"/>
      <c r="AT339" s="42">
        <v>1</v>
      </c>
      <c r="AU339" s="162">
        <f t="shared" si="25"/>
        <v>0</v>
      </c>
      <c r="AV339" s="162">
        <f t="shared" si="26"/>
        <v>0</v>
      </c>
      <c r="AW339" s="162">
        <f t="shared" si="27"/>
        <v>0</v>
      </c>
      <c r="AX339" s="162">
        <f t="shared" si="28"/>
        <v>0</v>
      </c>
      <c r="AY339" s="162">
        <f t="shared" si="29"/>
        <v>0</v>
      </c>
    </row>
    <row r="340" spans="1:51">
      <c r="A340" s="44" t="s">
        <v>884</v>
      </c>
      <c r="B340" s="45" t="s">
        <v>4038</v>
      </c>
      <c r="C340" s="23" t="s">
        <v>885</v>
      </c>
      <c r="D340" s="120" t="s">
        <v>4162</v>
      </c>
      <c r="E340" s="24">
        <v>1</v>
      </c>
      <c r="F340" s="25" t="s">
        <v>223</v>
      </c>
      <c r="G340" s="26"/>
      <c r="H340" s="27"/>
      <c r="I340" s="27"/>
      <c r="J340" s="29">
        <v>1</v>
      </c>
      <c r="K340" s="30">
        <v>1666</v>
      </c>
      <c r="L340" s="30">
        <v>1672</v>
      </c>
      <c r="M340" s="27">
        <v>0</v>
      </c>
      <c r="N340" s="27">
        <v>0</v>
      </c>
      <c r="O340" s="28"/>
      <c r="P340" s="31"/>
      <c r="Q340" s="35" t="s">
        <v>103</v>
      </c>
      <c r="R340" s="104">
        <v>51.0167</v>
      </c>
      <c r="S340" s="124">
        <v>4.4667000000000003</v>
      </c>
      <c r="T340" s="32">
        <v>0</v>
      </c>
      <c r="U340" s="33">
        <v>0</v>
      </c>
      <c r="V340" s="127">
        <v>0</v>
      </c>
      <c r="W340" s="34"/>
      <c r="X340" s="35"/>
      <c r="Y340" s="35"/>
      <c r="Z340" s="34"/>
      <c r="AA340" s="35"/>
      <c r="AB340" s="36"/>
      <c r="AC340" s="34"/>
      <c r="AD340" s="35"/>
      <c r="AE340" s="36"/>
      <c r="AF340" s="34"/>
      <c r="AG340" s="35"/>
      <c r="AH340" s="36"/>
      <c r="AI340" s="37"/>
      <c r="AJ340" s="38"/>
      <c r="AK340" s="39"/>
      <c r="AL340" s="39"/>
      <c r="AM340" s="39"/>
      <c r="AN340" s="49"/>
      <c r="AO340" s="40"/>
      <c r="AP340" s="41"/>
      <c r="AQ340" s="42"/>
      <c r="AR340" s="43"/>
      <c r="AS340" s="40" t="s">
        <v>40</v>
      </c>
      <c r="AT340" s="42">
        <v>1</v>
      </c>
      <c r="AU340" s="162">
        <f t="shared" si="25"/>
        <v>0</v>
      </c>
      <c r="AV340" s="162">
        <f t="shared" si="26"/>
        <v>0</v>
      </c>
      <c r="AW340" s="162">
        <f t="shared" si="27"/>
        <v>0</v>
      </c>
      <c r="AX340" s="162">
        <f t="shared" si="28"/>
        <v>0</v>
      </c>
      <c r="AY340" s="162">
        <f t="shared" si="29"/>
        <v>1</v>
      </c>
    </row>
    <row r="341" spans="1:51">
      <c r="A341" s="44" t="s">
        <v>886</v>
      </c>
      <c r="B341" s="45" t="s">
        <v>4039</v>
      </c>
      <c r="C341" s="23" t="s">
        <v>887</v>
      </c>
      <c r="D341" s="120" t="s">
        <v>4162</v>
      </c>
      <c r="E341" s="24"/>
      <c r="F341" s="25" t="s">
        <v>43</v>
      </c>
      <c r="G341" s="26"/>
      <c r="H341" s="27"/>
      <c r="I341" s="27"/>
      <c r="J341" s="29">
        <v>0</v>
      </c>
      <c r="K341" s="28">
        <v>1533</v>
      </c>
      <c r="L341" s="28"/>
      <c r="M341" s="27">
        <v>0</v>
      </c>
      <c r="N341" s="27">
        <v>0</v>
      </c>
      <c r="O341" s="28"/>
      <c r="P341" s="31"/>
      <c r="Q341" s="35" t="s">
        <v>103</v>
      </c>
      <c r="R341" s="104">
        <v>51.0167</v>
      </c>
      <c r="S341" s="124">
        <v>4.4667000000000003</v>
      </c>
      <c r="T341" s="32">
        <v>0</v>
      </c>
      <c r="U341" s="33">
        <v>0</v>
      </c>
      <c r="V341" s="127">
        <v>0</v>
      </c>
      <c r="W341" s="34"/>
      <c r="X341" s="35"/>
      <c r="Y341" s="35"/>
      <c r="Z341" s="34"/>
      <c r="AA341" s="35"/>
      <c r="AB341" s="36"/>
      <c r="AC341" s="34"/>
      <c r="AD341" s="35"/>
      <c r="AE341" s="36"/>
      <c r="AF341" s="34"/>
      <c r="AG341" s="35"/>
      <c r="AH341" s="36"/>
      <c r="AI341" s="37"/>
      <c r="AJ341" s="38"/>
      <c r="AK341" s="39"/>
      <c r="AL341" s="39"/>
      <c r="AM341" s="39"/>
      <c r="AN341" s="49"/>
      <c r="AO341" s="40"/>
      <c r="AP341" s="41"/>
      <c r="AQ341" s="42"/>
      <c r="AR341" s="43"/>
      <c r="AS341" s="40" t="s">
        <v>888</v>
      </c>
      <c r="AT341" s="42">
        <v>1</v>
      </c>
      <c r="AU341" s="162">
        <f t="shared" si="25"/>
        <v>0</v>
      </c>
      <c r="AV341" s="162">
        <f t="shared" si="26"/>
        <v>0</v>
      </c>
      <c r="AW341" s="162">
        <f t="shared" si="27"/>
        <v>0</v>
      </c>
      <c r="AX341" s="162">
        <f t="shared" si="28"/>
        <v>0</v>
      </c>
      <c r="AY341" s="162">
        <f t="shared" si="29"/>
        <v>0</v>
      </c>
    </row>
    <row r="342" spans="1:51">
      <c r="A342" s="44" t="s">
        <v>889</v>
      </c>
      <c r="B342" s="45" t="s">
        <v>4040</v>
      </c>
      <c r="C342" s="23" t="s">
        <v>890</v>
      </c>
      <c r="D342" s="120" t="s">
        <v>4162</v>
      </c>
      <c r="E342" s="24">
        <v>1</v>
      </c>
      <c r="F342" s="25" t="s">
        <v>39</v>
      </c>
      <c r="G342" s="26"/>
      <c r="H342" s="27"/>
      <c r="I342" s="27"/>
      <c r="J342" s="29">
        <v>1</v>
      </c>
      <c r="K342" s="30">
        <v>1559</v>
      </c>
      <c r="L342" s="30">
        <v>1565</v>
      </c>
      <c r="M342" s="27">
        <v>0</v>
      </c>
      <c r="N342" s="27">
        <v>0</v>
      </c>
      <c r="O342" s="28"/>
      <c r="P342" s="31"/>
      <c r="Q342" s="35" t="s">
        <v>103</v>
      </c>
      <c r="R342" s="104">
        <v>51.0167</v>
      </c>
      <c r="S342" s="124">
        <v>4.4667000000000003</v>
      </c>
      <c r="T342" s="32">
        <v>0</v>
      </c>
      <c r="U342" s="33">
        <v>0</v>
      </c>
      <c r="V342" s="127">
        <v>0</v>
      </c>
      <c r="W342" s="34"/>
      <c r="X342" s="35"/>
      <c r="Y342" s="35"/>
      <c r="Z342" s="34"/>
      <c r="AA342" s="35"/>
      <c r="AB342" s="36"/>
      <c r="AC342" s="34"/>
      <c r="AD342" s="35"/>
      <c r="AE342" s="36"/>
      <c r="AF342" s="34"/>
      <c r="AG342" s="35"/>
      <c r="AH342" s="36"/>
      <c r="AI342" s="37"/>
      <c r="AJ342" s="38"/>
      <c r="AK342" s="39"/>
      <c r="AL342" s="39"/>
      <c r="AM342" s="39"/>
      <c r="AN342" s="49"/>
      <c r="AO342" s="40"/>
      <c r="AP342" s="41"/>
      <c r="AQ342" s="42"/>
      <c r="AR342" s="43"/>
      <c r="AS342" s="40" t="s">
        <v>40</v>
      </c>
      <c r="AT342" s="42">
        <v>1</v>
      </c>
      <c r="AU342" s="162">
        <f t="shared" si="25"/>
        <v>1</v>
      </c>
      <c r="AV342" s="162">
        <f t="shared" si="26"/>
        <v>0</v>
      </c>
      <c r="AW342" s="162">
        <f t="shared" si="27"/>
        <v>0</v>
      </c>
      <c r="AX342" s="162">
        <f t="shared" si="28"/>
        <v>0</v>
      </c>
      <c r="AY342" s="162">
        <f t="shared" si="29"/>
        <v>0</v>
      </c>
    </row>
    <row r="343" spans="1:51">
      <c r="A343" s="44" t="s">
        <v>891</v>
      </c>
      <c r="B343" s="45" t="s">
        <v>4041</v>
      </c>
      <c r="C343" s="23" t="s">
        <v>892</v>
      </c>
      <c r="D343" s="120" t="s">
        <v>4162</v>
      </c>
      <c r="E343" s="24">
        <v>1</v>
      </c>
      <c r="F343" s="25" t="s">
        <v>223</v>
      </c>
      <c r="G343" s="26"/>
      <c r="H343" s="27"/>
      <c r="I343" s="27"/>
      <c r="J343" s="29">
        <v>1</v>
      </c>
      <c r="K343" s="30">
        <v>1622</v>
      </c>
      <c r="L343" s="30">
        <v>1628</v>
      </c>
      <c r="M343" s="27">
        <v>0</v>
      </c>
      <c r="N343" s="27">
        <v>0</v>
      </c>
      <c r="O343" s="28"/>
      <c r="P343" s="31"/>
      <c r="Q343" s="35" t="s">
        <v>103</v>
      </c>
      <c r="R343" s="104">
        <v>51.0167</v>
      </c>
      <c r="S343" s="124">
        <v>4.4667000000000003</v>
      </c>
      <c r="T343" s="32">
        <v>0</v>
      </c>
      <c r="U343" s="33">
        <v>0</v>
      </c>
      <c r="V343" s="127">
        <v>0</v>
      </c>
      <c r="W343" s="34"/>
      <c r="X343" s="35"/>
      <c r="Y343" s="35"/>
      <c r="Z343" s="34"/>
      <c r="AA343" s="35"/>
      <c r="AB343" s="36"/>
      <c r="AC343" s="34"/>
      <c r="AD343" s="35"/>
      <c r="AE343" s="36"/>
      <c r="AF343" s="34"/>
      <c r="AG343" s="35"/>
      <c r="AH343" s="36"/>
      <c r="AI343" s="37"/>
      <c r="AJ343" s="38"/>
      <c r="AK343" s="39"/>
      <c r="AL343" s="39"/>
      <c r="AM343" s="39"/>
      <c r="AN343" s="49"/>
      <c r="AO343" s="40"/>
      <c r="AP343" s="41"/>
      <c r="AQ343" s="42"/>
      <c r="AR343" s="43"/>
      <c r="AS343" s="40" t="s">
        <v>40</v>
      </c>
      <c r="AT343" s="42">
        <v>1</v>
      </c>
      <c r="AU343" s="162">
        <f t="shared" si="25"/>
        <v>0</v>
      </c>
      <c r="AV343" s="162">
        <f t="shared" si="26"/>
        <v>0</v>
      </c>
      <c r="AW343" s="162">
        <f t="shared" si="27"/>
        <v>0</v>
      </c>
      <c r="AX343" s="162">
        <f t="shared" si="28"/>
        <v>1</v>
      </c>
      <c r="AY343" s="162">
        <f t="shared" si="29"/>
        <v>0</v>
      </c>
    </row>
    <row r="344" spans="1:51">
      <c r="A344" s="44" t="s">
        <v>893</v>
      </c>
      <c r="B344" s="45" t="s">
        <v>4041</v>
      </c>
      <c r="C344" s="23" t="s">
        <v>894</v>
      </c>
      <c r="D344" s="120" t="s">
        <v>4162</v>
      </c>
      <c r="E344" s="24">
        <v>1</v>
      </c>
      <c r="F344" s="25" t="s">
        <v>43</v>
      </c>
      <c r="G344" s="26"/>
      <c r="H344" s="27"/>
      <c r="I344" s="27"/>
      <c r="J344" s="29">
        <v>1</v>
      </c>
      <c r="K344" s="30">
        <v>1551</v>
      </c>
      <c r="L344" s="30">
        <v>1557</v>
      </c>
      <c r="M344" s="27">
        <v>0</v>
      </c>
      <c r="N344" s="27">
        <v>0</v>
      </c>
      <c r="O344" s="28"/>
      <c r="P344" s="31"/>
      <c r="Q344" s="35" t="s">
        <v>103</v>
      </c>
      <c r="R344" s="104">
        <v>51.0167</v>
      </c>
      <c r="S344" s="124">
        <v>4.4667000000000003</v>
      </c>
      <c r="T344" s="32">
        <v>0</v>
      </c>
      <c r="U344" s="33">
        <v>0</v>
      </c>
      <c r="V344" s="127">
        <v>0</v>
      </c>
      <c r="W344" s="34"/>
      <c r="X344" s="35"/>
      <c r="Y344" s="35"/>
      <c r="Z344" s="34"/>
      <c r="AA344" s="35"/>
      <c r="AB344" s="36"/>
      <c r="AC344" s="34"/>
      <c r="AD344" s="35"/>
      <c r="AE344" s="36"/>
      <c r="AF344" s="34"/>
      <c r="AG344" s="35"/>
      <c r="AH344" s="36"/>
      <c r="AI344" s="37"/>
      <c r="AJ344" s="38"/>
      <c r="AK344" s="39"/>
      <c r="AL344" s="39"/>
      <c r="AM344" s="39"/>
      <c r="AN344" s="49"/>
      <c r="AO344" s="40"/>
      <c r="AP344" s="41"/>
      <c r="AQ344" s="42"/>
      <c r="AR344" s="43"/>
      <c r="AS344" s="40" t="s">
        <v>40</v>
      </c>
      <c r="AT344" s="42">
        <v>1</v>
      </c>
      <c r="AU344" s="162">
        <f t="shared" si="25"/>
        <v>1</v>
      </c>
      <c r="AV344" s="162">
        <f t="shared" si="26"/>
        <v>0</v>
      </c>
      <c r="AW344" s="162">
        <f t="shared" si="27"/>
        <v>0</v>
      </c>
      <c r="AX344" s="162">
        <f t="shared" si="28"/>
        <v>0</v>
      </c>
      <c r="AY344" s="162">
        <f t="shared" si="29"/>
        <v>0</v>
      </c>
    </row>
    <row r="345" spans="1:51">
      <c r="A345" s="44" t="s">
        <v>895</v>
      </c>
      <c r="B345" s="45" t="s">
        <v>4042</v>
      </c>
      <c r="C345" s="23" t="s">
        <v>896</v>
      </c>
      <c r="D345" s="120" t="s">
        <v>4162</v>
      </c>
      <c r="E345" s="24"/>
      <c r="F345" s="25" t="s">
        <v>43</v>
      </c>
      <c r="G345" s="26"/>
      <c r="H345" s="27"/>
      <c r="I345" s="27"/>
      <c r="J345" s="29">
        <v>0</v>
      </c>
      <c r="K345" s="28"/>
      <c r="L345" s="28">
        <v>1616</v>
      </c>
      <c r="M345" s="27">
        <v>0</v>
      </c>
      <c r="N345" s="27">
        <v>0</v>
      </c>
      <c r="O345" s="28"/>
      <c r="P345" s="31">
        <v>1616</v>
      </c>
      <c r="Q345" s="35" t="s">
        <v>103</v>
      </c>
      <c r="R345" s="104">
        <v>51.0167</v>
      </c>
      <c r="S345" s="124">
        <v>4.4667000000000003</v>
      </c>
      <c r="T345" s="32">
        <v>0</v>
      </c>
      <c r="U345" s="33">
        <v>0</v>
      </c>
      <c r="V345" s="127">
        <v>0</v>
      </c>
      <c r="W345" s="34"/>
      <c r="X345" s="35"/>
      <c r="Y345" s="35"/>
      <c r="Z345" s="34"/>
      <c r="AA345" s="35"/>
      <c r="AB345" s="36"/>
      <c r="AC345" s="34"/>
      <c r="AD345" s="35"/>
      <c r="AE345" s="36"/>
      <c r="AF345" s="34"/>
      <c r="AG345" s="35"/>
      <c r="AH345" s="36"/>
      <c r="AI345" s="37"/>
      <c r="AJ345" s="38"/>
      <c r="AK345" s="39"/>
      <c r="AL345" s="39"/>
      <c r="AM345" s="39"/>
      <c r="AN345" s="49"/>
      <c r="AO345" s="40"/>
      <c r="AP345" s="41"/>
      <c r="AQ345" s="42"/>
      <c r="AR345" s="43"/>
      <c r="AS345" s="40"/>
      <c r="AT345" s="42">
        <v>1</v>
      </c>
      <c r="AU345" s="162">
        <f t="shared" si="25"/>
        <v>1</v>
      </c>
      <c r="AV345" s="162">
        <f t="shared" si="26"/>
        <v>1</v>
      </c>
      <c r="AW345" s="162">
        <f t="shared" si="27"/>
        <v>1</v>
      </c>
      <c r="AX345" s="162">
        <f t="shared" si="28"/>
        <v>0</v>
      </c>
      <c r="AY345" s="162">
        <f t="shared" si="29"/>
        <v>0</v>
      </c>
    </row>
    <row r="346" spans="1:51">
      <c r="A346" s="44" t="s">
        <v>897</v>
      </c>
      <c r="B346" s="45" t="s">
        <v>4042</v>
      </c>
      <c r="C346" s="23" t="s">
        <v>898</v>
      </c>
      <c r="D346" s="120" t="s">
        <v>4162</v>
      </c>
      <c r="E346" s="24"/>
      <c r="F346" s="25" t="s">
        <v>43</v>
      </c>
      <c r="G346" s="25"/>
      <c r="H346" s="27">
        <v>1</v>
      </c>
      <c r="I346" s="27"/>
      <c r="J346" s="29">
        <v>0</v>
      </c>
      <c r="K346" s="28"/>
      <c r="L346" s="27">
        <v>1600</v>
      </c>
      <c r="M346" s="27">
        <v>0</v>
      </c>
      <c r="N346" s="27">
        <v>0</v>
      </c>
      <c r="O346" s="28"/>
      <c r="P346" s="31"/>
      <c r="Q346" s="35" t="s">
        <v>103</v>
      </c>
      <c r="R346" s="104">
        <v>51.0167</v>
      </c>
      <c r="S346" s="124">
        <v>4.4667000000000003</v>
      </c>
      <c r="T346" s="32">
        <v>1</v>
      </c>
      <c r="U346" s="33">
        <v>1</v>
      </c>
      <c r="V346" s="127">
        <v>0</v>
      </c>
      <c r="W346" s="34">
        <v>1600</v>
      </c>
      <c r="X346" s="35"/>
      <c r="Y346" s="35" t="s">
        <v>63</v>
      </c>
      <c r="Z346" s="34"/>
      <c r="AA346" s="35"/>
      <c r="AB346" s="36"/>
      <c r="AC346" s="34"/>
      <c r="AD346" s="35"/>
      <c r="AE346" s="36"/>
      <c r="AF346" s="34"/>
      <c r="AG346" s="35"/>
      <c r="AH346" s="36"/>
      <c r="AI346" s="37"/>
      <c r="AJ346" s="38"/>
      <c r="AK346" s="39"/>
      <c r="AL346" s="39"/>
      <c r="AM346" s="39"/>
      <c r="AN346" s="49"/>
      <c r="AO346" s="40"/>
      <c r="AP346" s="41"/>
      <c r="AQ346" s="42"/>
      <c r="AR346" s="43"/>
      <c r="AS346" s="40" t="s">
        <v>899</v>
      </c>
      <c r="AT346" s="42">
        <v>1</v>
      </c>
      <c r="AU346" s="162">
        <f t="shared" si="25"/>
        <v>1</v>
      </c>
      <c r="AV346" s="162">
        <f t="shared" si="26"/>
        <v>1</v>
      </c>
      <c r="AW346" s="162">
        <f t="shared" si="27"/>
        <v>0</v>
      </c>
      <c r="AX346" s="162">
        <f t="shared" si="28"/>
        <v>0</v>
      </c>
      <c r="AY346" s="162">
        <f t="shared" si="29"/>
        <v>0</v>
      </c>
    </row>
    <row r="347" spans="1:51">
      <c r="A347" s="44" t="s">
        <v>900</v>
      </c>
      <c r="B347" s="45" t="s">
        <v>4042</v>
      </c>
      <c r="C347" s="23" t="s">
        <v>901</v>
      </c>
      <c r="D347" s="120" t="s">
        <v>4162</v>
      </c>
      <c r="E347" s="24">
        <v>3</v>
      </c>
      <c r="F347" s="25" t="s">
        <v>43</v>
      </c>
      <c r="G347" s="26"/>
      <c r="H347" s="27"/>
      <c r="I347" s="27"/>
      <c r="J347" s="29">
        <v>1</v>
      </c>
      <c r="K347" s="30">
        <v>1603</v>
      </c>
      <c r="L347" s="30">
        <v>1619</v>
      </c>
      <c r="M347" s="27">
        <v>1</v>
      </c>
      <c r="N347" s="27">
        <v>1</v>
      </c>
      <c r="O347" s="28"/>
      <c r="P347" s="31"/>
      <c r="Q347" s="35" t="s">
        <v>103</v>
      </c>
      <c r="R347" s="104">
        <v>51.0167</v>
      </c>
      <c r="S347" s="124">
        <v>4.4667000000000003</v>
      </c>
      <c r="T347" s="32">
        <v>0</v>
      </c>
      <c r="U347" s="33">
        <v>0</v>
      </c>
      <c r="V347" s="127">
        <v>0</v>
      </c>
      <c r="W347" s="34"/>
      <c r="X347" s="35"/>
      <c r="Y347" s="35"/>
      <c r="Z347" s="34"/>
      <c r="AA347" s="35"/>
      <c r="AB347" s="36"/>
      <c r="AC347" s="34"/>
      <c r="AD347" s="35"/>
      <c r="AE347" s="36"/>
      <c r="AF347" s="34"/>
      <c r="AG347" s="35"/>
      <c r="AH347" s="36"/>
      <c r="AI347" s="37"/>
      <c r="AJ347" s="38"/>
      <c r="AK347" s="39"/>
      <c r="AL347" s="39"/>
      <c r="AM347" s="39"/>
      <c r="AN347" s="49"/>
      <c r="AO347" s="40"/>
      <c r="AP347" s="41"/>
      <c r="AQ347" s="42"/>
      <c r="AR347" s="43"/>
      <c r="AS347" s="40" t="s">
        <v>40</v>
      </c>
      <c r="AT347" s="42">
        <v>1</v>
      </c>
      <c r="AU347" s="162">
        <f t="shared" si="25"/>
        <v>0</v>
      </c>
      <c r="AV347" s="162">
        <f t="shared" si="26"/>
        <v>1</v>
      </c>
      <c r="AW347" s="162">
        <f t="shared" si="27"/>
        <v>1</v>
      </c>
      <c r="AX347" s="162">
        <f t="shared" si="28"/>
        <v>0</v>
      </c>
      <c r="AY347" s="162">
        <f t="shared" si="29"/>
        <v>0</v>
      </c>
    </row>
    <row r="348" spans="1:51">
      <c r="A348" s="44" t="s">
        <v>902</v>
      </c>
      <c r="B348" s="45" t="s">
        <v>4042</v>
      </c>
      <c r="C348" s="23" t="s">
        <v>903</v>
      </c>
      <c r="D348" s="120" t="s">
        <v>4162</v>
      </c>
      <c r="E348" s="24">
        <v>7</v>
      </c>
      <c r="F348" s="25" t="s">
        <v>43</v>
      </c>
      <c r="G348" s="26"/>
      <c r="H348" s="27"/>
      <c r="I348" s="27"/>
      <c r="J348" s="29">
        <v>1</v>
      </c>
      <c r="K348" s="30">
        <v>1590</v>
      </c>
      <c r="L348" s="30">
        <v>1613</v>
      </c>
      <c r="M348" s="27">
        <v>0</v>
      </c>
      <c r="N348" s="27">
        <v>0</v>
      </c>
      <c r="O348" s="28"/>
      <c r="P348" s="31"/>
      <c r="Q348" s="35" t="s">
        <v>103</v>
      </c>
      <c r="R348" s="104">
        <v>51.0167</v>
      </c>
      <c r="S348" s="124">
        <v>4.4667000000000003</v>
      </c>
      <c r="T348" s="32">
        <v>0</v>
      </c>
      <c r="U348" s="33">
        <v>0</v>
      </c>
      <c r="V348" s="127">
        <v>0</v>
      </c>
      <c r="W348" s="34"/>
      <c r="X348" s="35"/>
      <c r="Y348" s="35"/>
      <c r="Z348" s="34"/>
      <c r="AA348" s="35"/>
      <c r="AB348" s="36"/>
      <c r="AC348" s="34"/>
      <c r="AD348" s="35"/>
      <c r="AE348" s="36"/>
      <c r="AF348" s="34"/>
      <c r="AG348" s="35"/>
      <c r="AH348" s="36"/>
      <c r="AI348" s="37"/>
      <c r="AJ348" s="38"/>
      <c r="AK348" s="39"/>
      <c r="AL348" s="39"/>
      <c r="AM348" s="39"/>
      <c r="AN348" s="49"/>
      <c r="AO348" s="40"/>
      <c r="AP348" s="41"/>
      <c r="AQ348" s="42"/>
      <c r="AR348" s="43"/>
      <c r="AS348" s="40" t="s">
        <v>40</v>
      </c>
      <c r="AT348" s="42">
        <v>1</v>
      </c>
      <c r="AU348" s="162">
        <f t="shared" si="25"/>
        <v>0</v>
      </c>
      <c r="AV348" s="162">
        <f t="shared" si="26"/>
        <v>1</v>
      </c>
      <c r="AW348" s="162">
        <f t="shared" si="27"/>
        <v>1</v>
      </c>
      <c r="AX348" s="162">
        <f t="shared" si="28"/>
        <v>0</v>
      </c>
      <c r="AY348" s="162">
        <f t="shared" si="29"/>
        <v>0</v>
      </c>
    </row>
    <row r="349" spans="1:51">
      <c r="A349" s="44" t="s">
        <v>904</v>
      </c>
      <c r="B349" s="45" t="s">
        <v>4042</v>
      </c>
      <c r="C349" s="23" t="s">
        <v>905</v>
      </c>
      <c r="D349" s="120" t="s">
        <v>4162</v>
      </c>
      <c r="E349" s="24"/>
      <c r="F349" s="25" t="s">
        <v>43</v>
      </c>
      <c r="G349" s="26"/>
      <c r="H349" s="27"/>
      <c r="I349" s="27"/>
      <c r="J349" s="29">
        <v>0</v>
      </c>
      <c r="K349" s="28">
        <v>1602</v>
      </c>
      <c r="L349" s="28"/>
      <c r="M349" s="27">
        <v>0</v>
      </c>
      <c r="N349" s="27">
        <v>0</v>
      </c>
      <c r="O349" s="28"/>
      <c r="P349" s="31"/>
      <c r="Q349" s="35" t="s">
        <v>103</v>
      </c>
      <c r="R349" s="104">
        <v>51.0167</v>
      </c>
      <c r="S349" s="124">
        <v>4.4667000000000003</v>
      </c>
      <c r="T349" s="32">
        <v>0</v>
      </c>
      <c r="U349" s="33">
        <v>0</v>
      </c>
      <c r="V349" s="127">
        <v>0</v>
      </c>
      <c r="W349" s="34"/>
      <c r="X349" s="35"/>
      <c r="Y349" s="35"/>
      <c r="Z349" s="34"/>
      <c r="AA349" s="35"/>
      <c r="AB349" s="36"/>
      <c r="AC349" s="34"/>
      <c r="AD349" s="35"/>
      <c r="AE349" s="36"/>
      <c r="AF349" s="34"/>
      <c r="AG349" s="35"/>
      <c r="AH349" s="36"/>
      <c r="AI349" s="37"/>
      <c r="AJ349" s="38"/>
      <c r="AK349" s="39"/>
      <c r="AL349" s="39"/>
      <c r="AM349" s="39"/>
      <c r="AN349" s="49"/>
      <c r="AO349" s="40"/>
      <c r="AP349" s="41"/>
      <c r="AQ349" s="42"/>
      <c r="AR349" s="43"/>
      <c r="AS349" s="40" t="s">
        <v>736</v>
      </c>
      <c r="AT349" s="42">
        <v>1</v>
      </c>
      <c r="AU349" s="162">
        <f t="shared" si="25"/>
        <v>0</v>
      </c>
      <c r="AV349" s="162">
        <f t="shared" si="26"/>
        <v>0</v>
      </c>
      <c r="AW349" s="162">
        <f t="shared" si="27"/>
        <v>0</v>
      </c>
      <c r="AX349" s="162">
        <f t="shared" si="28"/>
        <v>0</v>
      </c>
      <c r="AY349" s="162">
        <f t="shared" si="29"/>
        <v>0</v>
      </c>
    </row>
    <row r="350" spans="1:51">
      <c r="A350" s="44" t="s">
        <v>906</v>
      </c>
      <c r="B350" s="45" t="s">
        <v>4042</v>
      </c>
      <c r="C350" s="23" t="s">
        <v>907</v>
      </c>
      <c r="D350" s="120" t="s">
        <v>4162</v>
      </c>
      <c r="E350" s="24"/>
      <c r="F350" s="25" t="s">
        <v>43</v>
      </c>
      <c r="G350" s="26"/>
      <c r="H350" s="27"/>
      <c r="I350" s="27"/>
      <c r="J350" s="29">
        <v>0</v>
      </c>
      <c r="K350" s="28">
        <v>1551</v>
      </c>
      <c r="L350" s="28"/>
      <c r="M350" s="27">
        <v>0</v>
      </c>
      <c r="N350" s="27">
        <v>0</v>
      </c>
      <c r="O350" s="28"/>
      <c r="P350" s="31"/>
      <c r="Q350" s="35" t="s">
        <v>103</v>
      </c>
      <c r="R350" s="104">
        <v>51.0167</v>
      </c>
      <c r="S350" s="124">
        <v>4.4667000000000003</v>
      </c>
      <c r="T350" s="32">
        <v>0</v>
      </c>
      <c r="U350" s="33">
        <v>0</v>
      </c>
      <c r="V350" s="127">
        <v>0</v>
      </c>
      <c r="W350" s="34"/>
      <c r="X350" s="35"/>
      <c r="Y350" s="35"/>
      <c r="Z350" s="34"/>
      <c r="AA350" s="35"/>
      <c r="AB350" s="36"/>
      <c r="AC350" s="34"/>
      <c r="AD350" s="35"/>
      <c r="AE350" s="36"/>
      <c r="AF350" s="34"/>
      <c r="AG350" s="35"/>
      <c r="AH350" s="36"/>
      <c r="AI350" s="37"/>
      <c r="AJ350" s="38"/>
      <c r="AK350" s="39"/>
      <c r="AL350" s="39"/>
      <c r="AM350" s="39"/>
      <c r="AN350" s="49"/>
      <c r="AO350" s="40"/>
      <c r="AP350" s="41"/>
      <c r="AQ350" s="42"/>
      <c r="AR350" s="43"/>
      <c r="AS350" s="40"/>
      <c r="AT350" s="42">
        <v>1</v>
      </c>
      <c r="AU350" s="162">
        <f t="shared" si="25"/>
        <v>0</v>
      </c>
      <c r="AV350" s="162">
        <f t="shared" si="26"/>
        <v>0</v>
      </c>
      <c r="AW350" s="162">
        <f t="shared" si="27"/>
        <v>0</v>
      </c>
      <c r="AX350" s="162">
        <f t="shared" si="28"/>
        <v>0</v>
      </c>
      <c r="AY350" s="162">
        <f t="shared" si="29"/>
        <v>0</v>
      </c>
    </row>
    <row r="351" spans="1:51">
      <c r="A351" s="44" t="s">
        <v>908</v>
      </c>
      <c r="B351" s="45" t="s">
        <v>2557</v>
      </c>
      <c r="C351" s="23" t="s">
        <v>909</v>
      </c>
      <c r="D351" s="120" t="s">
        <v>4162</v>
      </c>
      <c r="E351" s="24">
        <v>1</v>
      </c>
      <c r="F351" s="25" t="s">
        <v>43</v>
      </c>
      <c r="G351" s="26"/>
      <c r="H351" s="27"/>
      <c r="I351" s="27"/>
      <c r="J351" s="29">
        <v>1</v>
      </c>
      <c r="K351" s="30">
        <v>1614</v>
      </c>
      <c r="L351" s="30">
        <v>1620</v>
      </c>
      <c r="M351" s="27">
        <v>1</v>
      </c>
      <c r="N351" s="27">
        <v>1</v>
      </c>
      <c r="O351" s="28"/>
      <c r="P351" s="31"/>
      <c r="Q351" s="35" t="s">
        <v>103</v>
      </c>
      <c r="R351" s="104">
        <v>51.0167</v>
      </c>
      <c r="S351" s="124">
        <v>4.4667000000000003</v>
      </c>
      <c r="T351" s="32">
        <v>0</v>
      </c>
      <c r="U351" s="33">
        <v>0</v>
      </c>
      <c r="V351" s="127">
        <v>0</v>
      </c>
      <c r="W351" s="34"/>
      <c r="X351" s="35"/>
      <c r="Y351" s="35"/>
      <c r="Z351" s="34"/>
      <c r="AA351" s="35"/>
      <c r="AB351" s="36"/>
      <c r="AC351" s="34"/>
      <c r="AD351" s="35"/>
      <c r="AE351" s="36"/>
      <c r="AF351" s="34"/>
      <c r="AG351" s="35"/>
      <c r="AH351" s="36"/>
      <c r="AI351" s="37"/>
      <c r="AJ351" s="38"/>
      <c r="AK351" s="39"/>
      <c r="AL351" s="39"/>
      <c r="AM351" s="39"/>
      <c r="AN351" s="49"/>
      <c r="AO351" s="40"/>
      <c r="AP351" s="41"/>
      <c r="AQ351" s="42"/>
      <c r="AR351" s="43"/>
      <c r="AS351" s="40" t="s">
        <v>40</v>
      </c>
      <c r="AT351" s="42">
        <v>1</v>
      </c>
      <c r="AU351" s="162">
        <f t="shared" si="25"/>
        <v>0</v>
      </c>
      <c r="AV351" s="162">
        <f t="shared" si="26"/>
        <v>0</v>
      </c>
      <c r="AW351" s="162">
        <f t="shared" si="27"/>
        <v>1</v>
      </c>
      <c r="AX351" s="162">
        <f t="shared" si="28"/>
        <v>0</v>
      </c>
      <c r="AY351" s="162">
        <f t="shared" si="29"/>
        <v>0</v>
      </c>
    </row>
    <row r="352" spans="1:51">
      <c r="A352" s="44" t="s">
        <v>910</v>
      </c>
      <c r="B352" s="45" t="s">
        <v>4043</v>
      </c>
      <c r="C352" s="23" t="s">
        <v>911</v>
      </c>
      <c r="D352" s="120" t="s">
        <v>4162</v>
      </c>
      <c r="E352" s="24">
        <v>10</v>
      </c>
      <c r="F352" s="25" t="s">
        <v>74</v>
      </c>
      <c r="G352" s="26"/>
      <c r="H352" s="27"/>
      <c r="I352" s="27"/>
      <c r="J352" s="29">
        <v>1</v>
      </c>
      <c r="K352" s="30">
        <v>1606</v>
      </c>
      <c r="L352" s="30">
        <v>1657</v>
      </c>
      <c r="M352" s="27">
        <v>1</v>
      </c>
      <c r="N352" s="27">
        <v>1</v>
      </c>
      <c r="O352" s="28"/>
      <c r="P352" s="31"/>
      <c r="Q352" s="35" t="s">
        <v>103</v>
      </c>
      <c r="R352" s="104">
        <v>51.0167</v>
      </c>
      <c r="S352" s="124">
        <v>4.4667000000000003</v>
      </c>
      <c r="T352" s="32">
        <v>0</v>
      </c>
      <c r="U352" s="33">
        <v>0</v>
      </c>
      <c r="V352" s="127">
        <v>0</v>
      </c>
      <c r="W352" s="34"/>
      <c r="X352" s="35"/>
      <c r="Y352" s="35"/>
      <c r="Z352" s="34"/>
      <c r="AA352" s="35"/>
      <c r="AB352" s="36"/>
      <c r="AC352" s="34"/>
      <c r="AD352" s="35"/>
      <c r="AE352" s="36"/>
      <c r="AF352" s="34"/>
      <c r="AG352" s="35"/>
      <c r="AH352" s="36"/>
      <c r="AI352" s="37"/>
      <c r="AJ352" s="38"/>
      <c r="AK352" s="39"/>
      <c r="AL352" s="39"/>
      <c r="AM352" s="39"/>
      <c r="AN352" s="49"/>
      <c r="AO352" s="40"/>
      <c r="AP352" s="41"/>
      <c r="AQ352" s="42"/>
      <c r="AR352" s="43"/>
      <c r="AS352" s="40" t="s">
        <v>40</v>
      </c>
      <c r="AT352" s="42">
        <v>1</v>
      </c>
      <c r="AU352" s="162">
        <f t="shared" si="25"/>
        <v>0</v>
      </c>
      <c r="AV352" s="162">
        <f t="shared" si="26"/>
        <v>1</v>
      </c>
      <c r="AW352" s="162">
        <f t="shared" si="27"/>
        <v>1</v>
      </c>
      <c r="AX352" s="162">
        <f t="shared" si="28"/>
        <v>1</v>
      </c>
      <c r="AY352" s="162">
        <f t="shared" si="29"/>
        <v>1</v>
      </c>
    </row>
    <row r="353" spans="1:51">
      <c r="A353" s="44" t="s">
        <v>912</v>
      </c>
      <c r="B353" s="45" t="s">
        <v>4044</v>
      </c>
      <c r="C353" s="23" t="s">
        <v>913</v>
      </c>
      <c r="D353" s="120" t="s">
        <v>4162</v>
      </c>
      <c r="E353" s="24"/>
      <c r="F353" s="25" t="s">
        <v>43</v>
      </c>
      <c r="G353" s="26"/>
      <c r="H353" s="27"/>
      <c r="I353" s="27"/>
      <c r="J353" s="29">
        <v>0</v>
      </c>
      <c r="K353" s="28">
        <v>1542</v>
      </c>
      <c r="L353" s="28">
        <v>1586</v>
      </c>
      <c r="M353" s="27">
        <v>0</v>
      </c>
      <c r="N353" s="27">
        <v>0</v>
      </c>
      <c r="O353" s="28"/>
      <c r="P353" s="31">
        <v>1586</v>
      </c>
      <c r="Q353" s="35" t="s">
        <v>103</v>
      </c>
      <c r="R353" s="104">
        <v>51.0167</v>
      </c>
      <c r="S353" s="124">
        <v>4.4667000000000003</v>
      </c>
      <c r="T353" s="32">
        <v>0</v>
      </c>
      <c r="U353" s="33">
        <v>0</v>
      </c>
      <c r="V353" s="127">
        <v>0</v>
      </c>
      <c r="W353" s="34"/>
      <c r="X353" s="35"/>
      <c r="Y353" s="35"/>
      <c r="Z353" s="34"/>
      <c r="AA353" s="35"/>
      <c r="AB353" s="36"/>
      <c r="AC353" s="34"/>
      <c r="AD353" s="35"/>
      <c r="AE353" s="36"/>
      <c r="AF353" s="34"/>
      <c r="AG353" s="35"/>
      <c r="AH353" s="36"/>
      <c r="AI353" s="37"/>
      <c r="AJ353" s="38"/>
      <c r="AK353" s="39"/>
      <c r="AL353" s="39"/>
      <c r="AM353" s="39"/>
      <c r="AN353" s="49"/>
      <c r="AO353" s="40"/>
      <c r="AP353" s="41"/>
      <c r="AQ353" s="42"/>
      <c r="AR353" s="43"/>
      <c r="AS353" s="40" t="s">
        <v>914</v>
      </c>
      <c r="AT353" s="42">
        <v>1</v>
      </c>
      <c r="AU353" s="162">
        <f t="shared" si="25"/>
        <v>1</v>
      </c>
      <c r="AV353" s="162">
        <f t="shared" si="26"/>
        <v>1</v>
      </c>
      <c r="AW353" s="162">
        <f t="shared" si="27"/>
        <v>0</v>
      </c>
      <c r="AX353" s="162">
        <f t="shared" si="28"/>
        <v>0</v>
      </c>
      <c r="AY353" s="162">
        <f t="shared" si="29"/>
        <v>0</v>
      </c>
    </row>
    <row r="354" spans="1:51">
      <c r="A354" s="44" t="s">
        <v>915</v>
      </c>
      <c r="B354" s="45" t="s">
        <v>4044</v>
      </c>
      <c r="C354" s="23" t="s">
        <v>916</v>
      </c>
      <c r="D354" s="120" t="s">
        <v>4162</v>
      </c>
      <c r="E354" s="24"/>
      <c r="F354" s="25" t="s">
        <v>43</v>
      </c>
      <c r="G354" s="26"/>
      <c r="H354" s="27"/>
      <c r="I354" s="27">
        <v>1</v>
      </c>
      <c r="J354" s="29">
        <v>0</v>
      </c>
      <c r="K354" s="28"/>
      <c r="L354" s="28">
        <v>1575</v>
      </c>
      <c r="M354" s="27">
        <v>0</v>
      </c>
      <c r="N354" s="27">
        <v>0</v>
      </c>
      <c r="O354" s="28"/>
      <c r="P354" s="31">
        <v>1624</v>
      </c>
      <c r="Q354" s="35" t="s">
        <v>103</v>
      </c>
      <c r="R354" s="104">
        <v>51.0167</v>
      </c>
      <c r="S354" s="124">
        <v>4.4667000000000003</v>
      </c>
      <c r="T354" s="32">
        <v>1</v>
      </c>
      <c r="U354" s="33">
        <v>1</v>
      </c>
      <c r="V354" s="127">
        <v>0</v>
      </c>
      <c r="W354" s="34">
        <v>1575</v>
      </c>
      <c r="X354" s="35">
        <v>1624</v>
      </c>
      <c r="Y354" s="35" t="s">
        <v>63</v>
      </c>
      <c r="Z354" s="34"/>
      <c r="AA354" s="35"/>
      <c r="AB354" s="36"/>
      <c r="AC354" s="34"/>
      <c r="AD354" s="35"/>
      <c r="AE354" s="36"/>
      <c r="AF354" s="34"/>
      <c r="AG354" s="35"/>
      <c r="AH354" s="36"/>
      <c r="AI354" s="37"/>
      <c r="AJ354" s="38">
        <v>1</v>
      </c>
      <c r="AK354" s="39" t="s">
        <v>63</v>
      </c>
      <c r="AL354" s="39"/>
      <c r="AM354" s="39"/>
      <c r="AN354" s="49"/>
      <c r="AO354" s="40"/>
      <c r="AP354" s="41"/>
      <c r="AQ354" s="42"/>
      <c r="AR354" s="43"/>
      <c r="AS354" s="40" t="s">
        <v>917</v>
      </c>
      <c r="AT354" s="42">
        <v>1</v>
      </c>
      <c r="AU354" s="162">
        <f t="shared" si="25"/>
        <v>1</v>
      </c>
      <c r="AV354" s="162">
        <f t="shared" si="26"/>
        <v>1</v>
      </c>
      <c r="AW354" s="162">
        <f t="shared" si="27"/>
        <v>0</v>
      </c>
      <c r="AX354" s="162">
        <f t="shared" si="28"/>
        <v>0</v>
      </c>
      <c r="AY354" s="162">
        <f t="shared" si="29"/>
        <v>0</v>
      </c>
    </row>
    <row r="355" spans="1:51">
      <c r="A355" s="44" t="s">
        <v>918</v>
      </c>
      <c r="B355" s="45" t="s">
        <v>4044</v>
      </c>
      <c r="C355" s="23" t="s">
        <v>919</v>
      </c>
      <c r="D355" s="120" t="s">
        <v>4162</v>
      </c>
      <c r="E355" s="24"/>
      <c r="F355" s="25" t="s">
        <v>43</v>
      </c>
      <c r="G355" s="26"/>
      <c r="H355" s="27"/>
      <c r="I355" s="27"/>
      <c r="J355" s="29">
        <v>0</v>
      </c>
      <c r="K355" s="28">
        <v>1551</v>
      </c>
      <c r="L355" s="28">
        <v>1591</v>
      </c>
      <c r="M355" s="27">
        <v>0</v>
      </c>
      <c r="N355" s="27">
        <v>0</v>
      </c>
      <c r="O355" s="28"/>
      <c r="P355" s="31">
        <v>1591</v>
      </c>
      <c r="Q355" s="35" t="s">
        <v>103</v>
      </c>
      <c r="R355" s="104">
        <v>51.0167</v>
      </c>
      <c r="S355" s="124">
        <v>4.4667000000000003</v>
      </c>
      <c r="T355" s="32">
        <v>0</v>
      </c>
      <c r="U355" s="33">
        <v>0</v>
      </c>
      <c r="V355" s="127">
        <v>0</v>
      </c>
      <c r="W355" s="34"/>
      <c r="X355" s="35"/>
      <c r="Y355" s="35"/>
      <c r="Z355" s="34"/>
      <c r="AA355" s="35"/>
      <c r="AB355" s="36"/>
      <c r="AC355" s="34"/>
      <c r="AD355" s="35"/>
      <c r="AE355" s="36"/>
      <c r="AF355" s="34"/>
      <c r="AG355" s="35"/>
      <c r="AH355" s="36"/>
      <c r="AI355" s="37"/>
      <c r="AJ355" s="38"/>
      <c r="AK355" s="39"/>
      <c r="AL355" s="39"/>
      <c r="AM355" s="39"/>
      <c r="AN355" s="49"/>
      <c r="AO355" s="40"/>
      <c r="AP355" s="41"/>
      <c r="AQ355" s="42"/>
      <c r="AR355" s="43"/>
      <c r="AS355" s="40" t="s">
        <v>920</v>
      </c>
      <c r="AT355" s="42">
        <v>1</v>
      </c>
      <c r="AU355" s="162">
        <f t="shared" si="25"/>
        <v>1</v>
      </c>
      <c r="AV355" s="162">
        <f t="shared" si="26"/>
        <v>1</v>
      </c>
      <c r="AW355" s="162">
        <f t="shared" si="27"/>
        <v>0</v>
      </c>
      <c r="AX355" s="162">
        <f t="shared" si="28"/>
        <v>0</v>
      </c>
      <c r="AY355" s="162">
        <f t="shared" si="29"/>
        <v>0</v>
      </c>
    </row>
    <row r="356" spans="1:51">
      <c r="A356" s="44" t="s">
        <v>921</v>
      </c>
      <c r="B356" s="45" t="s">
        <v>4044</v>
      </c>
      <c r="C356" s="23" t="s">
        <v>922</v>
      </c>
      <c r="D356" s="120" t="s">
        <v>4162</v>
      </c>
      <c r="E356" s="24"/>
      <c r="F356" s="25" t="s">
        <v>43</v>
      </c>
      <c r="G356" s="26"/>
      <c r="H356" s="27"/>
      <c r="I356" s="27"/>
      <c r="J356" s="29">
        <v>0</v>
      </c>
      <c r="K356" s="28">
        <v>1504</v>
      </c>
      <c r="L356" s="28">
        <v>1533</v>
      </c>
      <c r="M356" s="27">
        <v>0</v>
      </c>
      <c r="N356" s="27">
        <v>0</v>
      </c>
      <c r="O356" s="28">
        <v>1475</v>
      </c>
      <c r="P356" s="31">
        <v>1533</v>
      </c>
      <c r="Q356" s="35" t="s">
        <v>103</v>
      </c>
      <c r="R356" s="104">
        <v>51.0167</v>
      </c>
      <c r="S356" s="124">
        <v>4.4667000000000003</v>
      </c>
      <c r="T356" s="32">
        <v>0</v>
      </c>
      <c r="U356" s="33">
        <v>0</v>
      </c>
      <c r="V356" s="127">
        <v>0</v>
      </c>
      <c r="W356" s="34"/>
      <c r="X356" s="35"/>
      <c r="Y356" s="35"/>
      <c r="Z356" s="34"/>
      <c r="AA356" s="35"/>
      <c r="AB356" s="36"/>
      <c r="AC356" s="34"/>
      <c r="AD356" s="35"/>
      <c r="AE356" s="36"/>
      <c r="AF356" s="34"/>
      <c r="AG356" s="35"/>
      <c r="AH356" s="36"/>
      <c r="AI356" s="37"/>
      <c r="AJ356" s="38"/>
      <c r="AK356" s="39"/>
      <c r="AL356" s="39"/>
      <c r="AM356" s="39"/>
      <c r="AN356" s="49"/>
      <c r="AO356" s="40"/>
      <c r="AP356" s="41"/>
      <c r="AQ356" s="42"/>
      <c r="AR356" s="43"/>
      <c r="AS356" s="40" t="s">
        <v>923</v>
      </c>
      <c r="AT356" s="42">
        <v>1</v>
      </c>
      <c r="AU356" s="162">
        <f t="shared" si="25"/>
        <v>0</v>
      </c>
      <c r="AV356" s="162">
        <f t="shared" si="26"/>
        <v>0</v>
      </c>
      <c r="AW356" s="162">
        <f t="shared" si="27"/>
        <v>0</v>
      </c>
      <c r="AX356" s="162">
        <f t="shared" si="28"/>
        <v>0</v>
      </c>
      <c r="AY356" s="162">
        <f t="shared" si="29"/>
        <v>0</v>
      </c>
    </row>
    <row r="357" spans="1:51">
      <c r="A357" s="44" t="s">
        <v>924</v>
      </c>
      <c r="B357" s="45" t="s">
        <v>4045</v>
      </c>
      <c r="C357" s="23" t="s">
        <v>925</v>
      </c>
      <c r="D357" s="120" t="s">
        <v>4162</v>
      </c>
      <c r="E357" s="24"/>
      <c r="F357" s="25" t="s">
        <v>43</v>
      </c>
      <c r="G357" s="26"/>
      <c r="H357" s="27"/>
      <c r="I357" s="27"/>
      <c r="J357" s="29">
        <v>0</v>
      </c>
      <c r="K357" s="28">
        <v>1441</v>
      </c>
      <c r="L357" s="28">
        <v>1447</v>
      </c>
      <c r="M357" s="27">
        <v>0</v>
      </c>
      <c r="N357" s="27">
        <v>0</v>
      </c>
      <c r="O357" s="28"/>
      <c r="P357" s="31"/>
      <c r="Q357" s="35" t="s">
        <v>103</v>
      </c>
      <c r="R357" s="104">
        <v>51.0167</v>
      </c>
      <c r="S357" s="124">
        <v>4.4667000000000003</v>
      </c>
      <c r="T357" s="32">
        <v>0</v>
      </c>
      <c r="U357" s="33">
        <v>0</v>
      </c>
      <c r="V357" s="127">
        <v>0</v>
      </c>
      <c r="W357" s="34"/>
      <c r="X357" s="35"/>
      <c r="Y357" s="35"/>
      <c r="Z357" s="34"/>
      <c r="AA357" s="35"/>
      <c r="AB357" s="36"/>
      <c r="AC357" s="34"/>
      <c r="AD357" s="35"/>
      <c r="AE357" s="36"/>
      <c r="AF357" s="34"/>
      <c r="AG357" s="35"/>
      <c r="AH357" s="36"/>
      <c r="AI357" s="37"/>
      <c r="AJ357" s="38"/>
      <c r="AK357" s="39"/>
      <c r="AL357" s="39"/>
      <c r="AM357" s="39"/>
      <c r="AN357" s="49"/>
      <c r="AO357" s="40"/>
      <c r="AP357" s="41"/>
      <c r="AQ357" s="42"/>
      <c r="AR357" s="43"/>
      <c r="AS357" s="40"/>
      <c r="AT357" s="42">
        <v>1</v>
      </c>
      <c r="AU357" s="162">
        <f t="shared" si="25"/>
        <v>0</v>
      </c>
      <c r="AV357" s="162">
        <f t="shared" si="26"/>
        <v>0</v>
      </c>
      <c r="AW357" s="162">
        <f t="shared" si="27"/>
        <v>0</v>
      </c>
      <c r="AX357" s="162">
        <f t="shared" si="28"/>
        <v>0</v>
      </c>
      <c r="AY357" s="162">
        <f t="shared" si="29"/>
        <v>0</v>
      </c>
    </row>
    <row r="358" spans="1:51">
      <c r="A358" s="44" t="s">
        <v>926</v>
      </c>
      <c r="B358" s="45" t="s">
        <v>4046</v>
      </c>
      <c r="C358" s="23" t="s">
        <v>927</v>
      </c>
      <c r="D358" s="120" t="s">
        <v>4162</v>
      </c>
      <c r="E358" s="24"/>
      <c r="F358" s="25" t="s">
        <v>43</v>
      </c>
      <c r="G358" s="26"/>
      <c r="H358" s="27"/>
      <c r="I358" s="27"/>
      <c r="J358" s="29">
        <v>0</v>
      </c>
      <c r="K358" s="27">
        <v>1549</v>
      </c>
      <c r="L358" s="103">
        <v>1553</v>
      </c>
      <c r="M358" s="27">
        <v>0</v>
      </c>
      <c r="N358" s="27">
        <v>0</v>
      </c>
      <c r="O358" s="28">
        <v>1527</v>
      </c>
      <c r="P358" s="31"/>
      <c r="Q358" s="35" t="s">
        <v>103</v>
      </c>
      <c r="R358" s="104">
        <v>51.0167</v>
      </c>
      <c r="S358" s="124">
        <v>4.4667000000000003</v>
      </c>
      <c r="T358" s="32">
        <v>0</v>
      </c>
      <c r="U358" s="33">
        <v>1</v>
      </c>
      <c r="V358" s="127">
        <v>0</v>
      </c>
      <c r="W358" s="34">
        <v>1549</v>
      </c>
      <c r="X358" s="35">
        <v>1549</v>
      </c>
      <c r="Y358" s="35" t="s">
        <v>60</v>
      </c>
      <c r="Z358" s="34">
        <v>1549</v>
      </c>
      <c r="AA358" s="35">
        <v>1553</v>
      </c>
      <c r="AB358" s="36" t="s">
        <v>928</v>
      </c>
      <c r="AC358" s="34"/>
      <c r="AD358" s="35"/>
      <c r="AE358" s="36"/>
      <c r="AF358" s="34"/>
      <c r="AG358" s="35"/>
      <c r="AH358" s="36"/>
      <c r="AI358" s="37"/>
      <c r="AJ358" s="38"/>
      <c r="AK358" s="39"/>
      <c r="AL358" s="39"/>
      <c r="AM358" s="39"/>
      <c r="AN358" s="49"/>
      <c r="AO358" s="40"/>
      <c r="AP358" s="41"/>
      <c r="AQ358" s="42"/>
      <c r="AR358" s="43"/>
      <c r="AS358" s="40"/>
      <c r="AT358" s="42">
        <v>1</v>
      </c>
      <c r="AU358" s="162">
        <f t="shared" si="25"/>
        <v>1</v>
      </c>
      <c r="AV358" s="162">
        <f t="shared" si="26"/>
        <v>0</v>
      </c>
      <c r="AW358" s="162">
        <f t="shared" si="27"/>
        <v>0</v>
      </c>
      <c r="AX358" s="162">
        <f t="shared" si="28"/>
        <v>0</v>
      </c>
      <c r="AY358" s="162">
        <f t="shared" si="29"/>
        <v>0</v>
      </c>
    </row>
    <row r="359" spans="1:51">
      <c r="A359" s="44" t="s">
        <v>929</v>
      </c>
      <c r="B359" s="45" t="s">
        <v>4047</v>
      </c>
      <c r="C359" s="23" t="s">
        <v>930</v>
      </c>
      <c r="D359" s="120" t="s">
        <v>4162</v>
      </c>
      <c r="E359" s="24">
        <v>1</v>
      </c>
      <c r="F359" s="25" t="s">
        <v>43</v>
      </c>
      <c r="G359" s="26"/>
      <c r="H359" s="27"/>
      <c r="I359" s="27"/>
      <c r="J359" s="29">
        <v>1</v>
      </c>
      <c r="K359" s="30">
        <v>1607</v>
      </c>
      <c r="L359" s="30">
        <v>1613</v>
      </c>
      <c r="M359" s="27">
        <v>0</v>
      </c>
      <c r="N359" s="27">
        <v>0</v>
      </c>
      <c r="O359" s="28"/>
      <c r="P359" s="31"/>
      <c r="Q359" s="35" t="s">
        <v>103</v>
      </c>
      <c r="R359" s="104">
        <v>51.0167</v>
      </c>
      <c r="S359" s="124">
        <v>4.4667000000000003</v>
      </c>
      <c r="T359" s="32">
        <v>0</v>
      </c>
      <c r="U359" s="33">
        <v>0</v>
      </c>
      <c r="V359" s="127">
        <v>0</v>
      </c>
      <c r="W359" s="34"/>
      <c r="X359" s="35"/>
      <c r="Y359" s="35"/>
      <c r="Z359" s="34"/>
      <c r="AA359" s="35"/>
      <c r="AB359" s="36"/>
      <c r="AC359" s="34"/>
      <c r="AD359" s="35"/>
      <c r="AE359" s="36"/>
      <c r="AF359" s="34"/>
      <c r="AG359" s="35"/>
      <c r="AH359" s="36"/>
      <c r="AI359" s="37"/>
      <c r="AJ359" s="38"/>
      <c r="AK359" s="39"/>
      <c r="AL359" s="39"/>
      <c r="AM359" s="39"/>
      <c r="AN359" s="49"/>
      <c r="AO359" s="40"/>
      <c r="AP359" s="41"/>
      <c r="AQ359" s="42"/>
      <c r="AR359" s="43"/>
      <c r="AS359" s="40" t="s">
        <v>40</v>
      </c>
      <c r="AT359" s="42">
        <v>1</v>
      </c>
      <c r="AU359" s="162">
        <f t="shared" si="25"/>
        <v>0</v>
      </c>
      <c r="AV359" s="162">
        <f t="shared" si="26"/>
        <v>1</v>
      </c>
      <c r="AW359" s="162">
        <f t="shared" si="27"/>
        <v>1</v>
      </c>
      <c r="AX359" s="162">
        <f t="shared" si="28"/>
        <v>0</v>
      </c>
      <c r="AY359" s="162">
        <f t="shared" si="29"/>
        <v>0</v>
      </c>
    </row>
    <row r="360" spans="1:51">
      <c r="A360" s="44" t="s">
        <v>931</v>
      </c>
      <c r="B360" s="45" t="s">
        <v>4048</v>
      </c>
      <c r="C360" s="23" t="s">
        <v>932</v>
      </c>
      <c r="D360" s="120" t="s">
        <v>4162</v>
      </c>
      <c r="E360" s="24"/>
      <c r="F360" s="25" t="s">
        <v>43</v>
      </c>
      <c r="G360" s="26"/>
      <c r="H360" s="27"/>
      <c r="I360" s="27"/>
      <c r="J360" s="29">
        <v>0</v>
      </c>
      <c r="K360" s="28"/>
      <c r="L360" s="28">
        <v>1582</v>
      </c>
      <c r="M360" s="27">
        <v>0</v>
      </c>
      <c r="N360" s="27">
        <v>0</v>
      </c>
      <c r="O360" s="28"/>
      <c r="P360" s="31"/>
      <c r="Q360" s="35" t="s">
        <v>103</v>
      </c>
      <c r="R360" s="104">
        <v>51.0167</v>
      </c>
      <c r="S360" s="124">
        <v>4.4667000000000003</v>
      </c>
      <c r="T360" s="32">
        <v>1</v>
      </c>
      <c r="U360" s="33">
        <v>1</v>
      </c>
      <c r="V360" s="127">
        <v>0</v>
      </c>
      <c r="W360" s="34">
        <v>1582</v>
      </c>
      <c r="X360" s="35">
        <v>1591</v>
      </c>
      <c r="Y360" s="35" t="s">
        <v>191</v>
      </c>
      <c r="Z360" s="34">
        <v>1591</v>
      </c>
      <c r="AA360" s="35">
        <v>1594</v>
      </c>
      <c r="AB360" s="36" t="s">
        <v>51</v>
      </c>
      <c r="AC360" s="34"/>
      <c r="AD360" s="35"/>
      <c r="AE360" s="36"/>
      <c r="AF360" s="34"/>
      <c r="AG360" s="35"/>
      <c r="AH360" s="36"/>
      <c r="AI360" s="37"/>
      <c r="AJ360" s="38"/>
      <c r="AK360" s="39"/>
      <c r="AL360" s="39"/>
      <c r="AM360" s="39"/>
      <c r="AN360" s="49"/>
      <c r="AO360" s="40"/>
      <c r="AP360" s="41"/>
      <c r="AQ360" s="42"/>
      <c r="AR360" s="43"/>
      <c r="AS360" s="40"/>
      <c r="AT360" s="42">
        <v>1</v>
      </c>
      <c r="AU360" s="162">
        <f t="shared" si="25"/>
        <v>1</v>
      </c>
      <c r="AV360" s="162">
        <f t="shared" si="26"/>
        <v>1</v>
      </c>
      <c r="AW360" s="162">
        <f t="shared" si="27"/>
        <v>0</v>
      </c>
      <c r="AX360" s="162">
        <f t="shared" si="28"/>
        <v>0</v>
      </c>
      <c r="AY360" s="162">
        <f t="shared" si="29"/>
        <v>0</v>
      </c>
    </row>
    <row r="361" spans="1:51">
      <c r="A361" s="44" t="s">
        <v>933</v>
      </c>
      <c r="B361" s="45" t="s">
        <v>2833</v>
      </c>
      <c r="C361" s="23" t="s">
        <v>934</v>
      </c>
      <c r="D361" s="120" t="s">
        <v>4162</v>
      </c>
      <c r="E361" s="24"/>
      <c r="F361" s="25" t="s">
        <v>43</v>
      </c>
      <c r="G361" s="26"/>
      <c r="H361" s="27"/>
      <c r="I361" s="27"/>
      <c r="J361" s="29">
        <v>0</v>
      </c>
      <c r="K361" s="28"/>
      <c r="L361" s="28"/>
      <c r="M361" s="27">
        <v>0</v>
      </c>
      <c r="N361" s="27">
        <v>0</v>
      </c>
      <c r="O361" s="28"/>
      <c r="P361" s="31"/>
      <c r="Q361" s="35" t="s">
        <v>103</v>
      </c>
      <c r="R361" s="104">
        <v>51.0167</v>
      </c>
      <c r="S361" s="124">
        <v>4.4667000000000003</v>
      </c>
      <c r="T361" s="32">
        <v>0</v>
      </c>
      <c r="U361" s="33">
        <v>1</v>
      </c>
      <c r="V361" s="127">
        <v>0</v>
      </c>
      <c r="W361" s="34"/>
      <c r="X361" s="35">
        <v>1601</v>
      </c>
      <c r="Y361" s="35" t="s">
        <v>69</v>
      </c>
      <c r="Z361" s="34"/>
      <c r="AA361" s="35"/>
      <c r="AB361" s="36"/>
      <c r="AC361" s="34"/>
      <c r="AD361" s="35"/>
      <c r="AE361" s="36"/>
      <c r="AF361" s="34"/>
      <c r="AG361" s="35"/>
      <c r="AH361" s="36"/>
      <c r="AI361" s="37"/>
      <c r="AJ361" s="38"/>
      <c r="AK361" s="39"/>
      <c r="AL361" s="39"/>
      <c r="AM361" s="39"/>
      <c r="AN361" s="49"/>
      <c r="AO361" s="40"/>
      <c r="AP361" s="41"/>
      <c r="AQ361" s="42"/>
      <c r="AR361" s="43"/>
      <c r="AS361" s="40" t="s">
        <v>339</v>
      </c>
      <c r="AT361" s="42">
        <v>1</v>
      </c>
      <c r="AU361" s="162">
        <f t="shared" si="25"/>
        <v>0</v>
      </c>
      <c r="AV361" s="162">
        <f t="shared" si="26"/>
        <v>0</v>
      </c>
      <c r="AW361" s="162">
        <f t="shared" si="27"/>
        <v>0</v>
      </c>
      <c r="AX361" s="162">
        <f t="shared" si="28"/>
        <v>0</v>
      </c>
      <c r="AY361" s="162">
        <f t="shared" si="29"/>
        <v>0</v>
      </c>
    </row>
    <row r="362" spans="1:51">
      <c r="A362" s="44" t="s">
        <v>935</v>
      </c>
      <c r="B362" s="45" t="s">
        <v>2833</v>
      </c>
      <c r="C362" s="23" t="s">
        <v>936</v>
      </c>
      <c r="D362" s="120" t="s">
        <v>4162</v>
      </c>
      <c r="E362" s="24">
        <v>1</v>
      </c>
      <c r="F362" s="25" t="s">
        <v>43</v>
      </c>
      <c r="G362" s="26"/>
      <c r="H362" s="27"/>
      <c r="I362" s="27"/>
      <c r="J362" s="29">
        <v>1</v>
      </c>
      <c r="K362" s="30">
        <v>1628</v>
      </c>
      <c r="L362" s="30">
        <v>1634</v>
      </c>
      <c r="M362" s="27">
        <v>0</v>
      </c>
      <c r="N362" s="27">
        <v>0</v>
      </c>
      <c r="O362" s="28"/>
      <c r="P362" s="31"/>
      <c r="Q362" s="35" t="s">
        <v>103</v>
      </c>
      <c r="R362" s="104">
        <v>51.0167</v>
      </c>
      <c r="S362" s="124">
        <v>4.4667000000000003</v>
      </c>
      <c r="T362" s="32">
        <v>0</v>
      </c>
      <c r="U362" s="33">
        <v>0</v>
      </c>
      <c r="V362" s="127">
        <v>0</v>
      </c>
      <c r="W362" s="34"/>
      <c r="X362" s="35"/>
      <c r="Y362" s="35"/>
      <c r="Z362" s="34"/>
      <c r="AA362" s="35"/>
      <c r="AB362" s="36"/>
      <c r="AC362" s="34"/>
      <c r="AD362" s="35"/>
      <c r="AE362" s="36"/>
      <c r="AF362" s="34"/>
      <c r="AG362" s="35"/>
      <c r="AH362" s="36"/>
      <c r="AI362" s="37"/>
      <c r="AJ362" s="38"/>
      <c r="AK362" s="39"/>
      <c r="AL362" s="39"/>
      <c r="AM362" s="39"/>
      <c r="AN362" s="49"/>
      <c r="AO362" s="40"/>
      <c r="AP362" s="41"/>
      <c r="AQ362" s="42"/>
      <c r="AR362" s="43"/>
      <c r="AS362" s="40" t="s">
        <v>40</v>
      </c>
      <c r="AT362" s="42">
        <v>1</v>
      </c>
      <c r="AU362" s="162">
        <f t="shared" si="25"/>
        <v>0</v>
      </c>
      <c r="AV362" s="162">
        <f t="shared" si="26"/>
        <v>0</v>
      </c>
      <c r="AW362" s="162">
        <f t="shared" si="27"/>
        <v>0</v>
      </c>
      <c r="AX362" s="162">
        <f t="shared" si="28"/>
        <v>1</v>
      </c>
      <c r="AY362" s="162">
        <f t="shared" si="29"/>
        <v>0</v>
      </c>
    </row>
    <row r="363" spans="1:51">
      <c r="A363" s="44" t="s">
        <v>937</v>
      </c>
      <c r="B363" s="45" t="s">
        <v>4049</v>
      </c>
      <c r="C363" s="23" t="s">
        <v>938</v>
      </c>
      <c r="D363" s="120" t="s">
        <v>4162</v>
      </c>
      <c r="E363" s="24"/>
      <c r="F363" s="25" t="s">
        <v>43</v>
      </c>
      <c r="G363" s="26"/>
      <c r="H363" s="27"/>
      <c r="I363" s="27"/>
      <c r="J363" s="29">
        <v>0</v>
      </c>
      <c r="K363" s="28"/>
      <c r="L363" s="28">
        <v>1603</v>
      </c>
      <c r="M363" s="27">
        <v>0</v>
      </c>
      <c r="N363" s="27">
        <v>0</v>
      </c>
      <c r="O363" s="28"/>
      <c r="P363" s="31">
        <v>1603</v>
      </c>
      <c r="Q363" s="35" t="s">
        <v>103</v>
      </c>
      <c r="R363" s="104">
        <v>51.0167</v>
      </c>
      <c r="S363" s="124">
        <v>4.4667000000000003</v>
      </c>
      <c r="T363" s="32">
        <v>0</v>
      </c>
      <c r="U363" s="33">
        <v>0</v>
      </c>
      <c r="V363" s="127">
        <v>0</v>
      </c>
      <c r="W363" s="34"/>
      <c r="X363" s="35"/>
      <c r="Y363" s="35"/>
      <c r="Z363" s="34"/>
      <c r="AA363" s="35"/>
      <c r="AB363" s="36"/>
      <c r="AC363" s="34"/>
      <c r="AD363" s="35"/>
      <c r="AE363" s="36"/>
      <c r="AF363" s="34"/>
      <c r="AG363" s="35"/>
      <c r="AH363" s="36"/>
      <c r="AI363" s="37"/>
      <c r="AJ363" s="38"/>
      <c r="AK363" s="39"/>
      <c r="AL363" s="39"/>
      <c r="AM363" s="39"/>
      <c r="AN363" s="49"/>
      <c r="AO363" s="40"/>
      <c r="AP363" s="41"/>
      <c r="AQ363" s="42"/>
      <c r="AR363" s="43"/>
      <c r="AS363" s="40"/>
      <c r="AT363" s="42">
        <v>1</v>
      </c>
      <c r="AU363" s="162">
        <f t="shared" si="25"/>
        <v>1</v>
      </c>
      <c r="AV363" s="162">
        <f t="shared" si="26"/>
        <v>1</v>
      </c>
      <c r="AW363" s="162">
        <f t="shared" si="27"/>
        <v>0</v>
      </c>
      <c r="AX363" s="162">
        <f t="shared" si="28"/>
        <v>0</v>
      </c>
      <c r="AY363" s="162">
        <f t="shared" si="29"/>
        <v>0</v>
      </c>
    </row>
    <row r="364" spans="1:51">
      <c r="A364" s="44" t="s">
        <v>939</v>
      </c>
      <c r="B364" s="45" t="s">
        <v>4049</v>
      </c>
      <c r="C364" s="23" t="s">
        <v>940</v>
      </c>
      <c r="D364" s="120" t="s">
        <v>4162</v>
      </c>
      <c r="E364" s="24">
        <v>3</v>
      </c>
      <c r="F364" s="25" t="s">
        <v>43</v>
      </c>
      <c r="G364" s="51"/>
      <c r="H364" s="52"/>
      <c r="I364" s="52"/>
      <c r="J364" s="29">
        <v>1</v>
      </c>
      <c r="K364" s="30">
        <v>1601</v>
      </c>
      <c r="L364" s="30">
        <v>1616</v>
      </c>
      <c r="M364" s="27">
        <v>0</v>
      </c>
      <c r="N364" s="27">
        <v>0</v>
      </c>
      <c r="O364" s="28"/>
      <c r="P364" s="31"/>
      <c r="Q364" s="35" t="s">
        <v>103</v>
      </c>
      <c r="R364" s="104">
        <v>51.0167</v>
      </c>
      <c r="S364" s="124">
        <v>4.4667000000000003</v>
      </c>
      <c r="T364" s="32">
        <v>0</v>
      </c>
      <c r="U364" s="33">
        <v>0</v>
      </c>
      <c r="V364" s="127">
        <v>0</v>
      </c>
      <c r="W364" s="34"/>
      <c r="X364" s="35"/>
      <c r="Y364" s="35"/>
      <c r="Z364" s="34"/>
      <c r="AA364" s="35"/>
      <c r="AB364" s="36"/>
      <c r="AC364" s="34"/>
      <c r="AD364" s="35"/>
      <c r="AE364" s="36"/>
      <c r="AF364" s="34"/>
      <c r="AG364" s="35"/>
      <c r="AH364" s="36"/>
      <c r="AI364" s="37"/>
      <c r="AJ364" s="38"/>
      <c r="AK364" s="39"/>
      <c r="AL364" s="39"/>
      <c r="AM364" s="39"/>
      <c r="AN364" s="49"/>
      <c r="AO364" s="40"/>
      <c r="AP364" s="41"/>
      <c r="AQ364" s="42"/>
      <c r="AR364" s="43"/>
      <c r="AS364" s="40" t="s">
        <v>40</v>
      </c>
      <c r="AT364" s="42">
        <v>1</v>
      </c>
      <c r="AU364" s="162">
        <f t="shared" si="25"/>
        <v>0</v>
      </c>
      <c r="AV364" s="162">
        <f t="shared" si="26"/>
        <v>1</v>
      </c>
      <c r="AW364" s="162">
        <f t="shared" si="27"/>
        <v>1</v>
      </c>
      <c r="AX364" s="162">
        <f t="shared" si="28"/>
        <v>0</v>
      </c>
      <c r="AY364" s="162">
        <f t="shared" si="29"/>
        <v>0</v>
      </c>
    </row>
    <row r="365" spans="1:51">
      <c r="A365" s="44" t="s">
        <v>941</v>
      </c>
      <c r="B365" s="45" t="s">
        <v>4050</v>
      </c>
      <c r="C365" s="23" t="s">
        <v>942</v>
      </c>
      <c r="D365" s="120" t="s">
        <v>4162</v>
      </c>
      <c r="E365" s="24"/>
      <c r="F365" s="25" t="s">
        <v>43</v>
      </c>
      <c r="G365" s="51"/>
      <c r="H365" s="52"/>
      <c r="I365" s="52"/>
      <c r="J365" s="29">
        <v>0</v>
      </c>
      <c r="K365" s="28"/>
      <c r="L365" s="28"/>
      <c r="M365" s="27">
        <v>0</v>
      </c>
      <c r="N365" s="27">
        <v>0</v>
      </c>
      <c r="O365" s="28"/>
      <c r="P365" s="31"/>
      <c r="Q365" s="35" t="s">
        <v>103</v>
      </c>
      <c r="R365" s="104">
        <v>51.0167</v>
      </c>
      <c r="S365" s="124">
        <v>4.4667000000000003</v>
      </c>
      <c r="T365" s="32">
        <v>0</v>
      </c>
      <c r="U365" s="33">
        <v>0</v>
      </c>
      <c r="V365" s="127">
        <v>0</v>
      </c>
      <c r="W365" s="34"/>
      <c r="X365" s="35"/>
      <c r="Y365" s="35"/>
      <c r="Z365" s="34"/>
      <c r="AA365" s="35"/>
      <c r="AB365" s="36"/>
      <c r="AC365" s="34"/>
      <c r="AD365" s="35"/>
      <c r="AE365" s="36"/>
      <c r="AF365" s="34"/>
      <c r="AG365" s="35"/>
      <c r="AH365" s="36"/>
      <c r="AI365" s="37"/>
      <c r="AJ365" s="38"/>
      <c r="AK365" s="39"/>
      <c r="AL365" s="39"/>
      <c r="AM365" s="39"/>
      <c r="AN365" s="49"/>
      <c r="AO365" s="40"/>
      <c r="AP365" s="41"/>
      <c r="AQ365" s="42"/>
      <c r="AR365" s="43"/>
      <c r="AS365" s="40"/>
      <c r="AT365" s="42">
        <v>1</v>
      </c>
      <c r="AU365" s="162">
        <f t="shared" si="25"/>
        <v>0</v>
      </c>
      <c r="AV365" s="162">
        <f t="shared" si="26"/>
        <v>0</v>
      </c>
      <c r="AW365" s="162">
        <f t="shared" si="27"/>
        <v>0</v>
      </c>
      <c r="AX365" s="162">
        <f t="shared" si="28"/>
        <v>0</v>
      </c>
      <c r="AY365" s="162">
        <f t="shared" si="29"/>
        <v>0</v>
      </c>
    </row>
    <row r="366" spans="1:51">
      <c r="A366" s="44" t="s">
        <v>943</v>
      </c>
      <c r="B366" s="45" t="s">
        <v>3524</v>
      </c>
      <c r="C366" s="23" t="s">
        <v>944</v>
      </c>
      <c r="D366" s="120" t="s">
        <v>4162</v>
      </c>
      <c r="E366" s="24"/>
      <c r="F366" s="25" t="s">
        <v>43</v>
      </c>
      <c r="G366" s="51"/>
      <c r="H366" s="52"/>
      <c r="I366" s="52"/>
      <c r="J366" s="29">
        <v>0</v>
      </c>
      <c r="K366" s="28">
        <v>1656</v>
      </c>
      <c r="L366" s="28">
        <v>1690</v>
      </c>
      <c r="M366" s="27">
        <v>0</v>
      </c>
      <c r="N366" s="27">
        <v>0</v>
      </c>
      <c r="O366" s="28">
        <v>1636</v>
      </c>
      <c r="P366" s="31">
        <v>1690</v>
      </c>
      <c r="Q366" s="35" t="s">
        <v>103</v>
      </c>
      <c r="R366" s="104">
        <v>51.0167</v>
      </c>
      <c r="S366" s="124">
        <v>4.4667000000000003</v>
      </c>
      <c r="T366" s="32">
        <v>0</v>
      </c>
      <c r="U366" s="33">
        <v>0</v>
      </c>
      <c r="V366" s="127">
        <v>0</v>
      </c>
      <c r="W366" s="34"/>
      <c r="X366" s="35"/>
      <c r="Y366" s="35"/>
      <c r="Z366" s="34"/>
      <c r="AA366" s="35"/>
      <c r="AB366" s="36"/>
      <c r="AC366" s="34"/>
      <c r="AD366" s="35"/>
      <c r="AE366" s="36"/>
      <c r="AF366" s="34"/>
      <c r="AG366" s="35"/>
      <c r="AH366" s="36"/>
      <c r="AI366" s="37"/>
      <c r="AJ366" s="38"/>
      <c r="AK366" s="39"/>
      <c r="AL366" s="39"/>
      <c r="AM366" s="39"/>
      <c r="AN366" s="49"/>
      <c r="AO366" s="40"/>
      <c r="AP366" s="41"/>
      <c r="AQ366" s="42"/>
      <c r="AR366" s="43"/>
      <c r="AS366" s="40"/>
      <c r="AT366" s="42">
        <v>1</v>
      </c>
      <c r="AU366" s="162">
        <f t="shared" si="25"/>
        <v>0</v>
      </c>
      <c r="AV366" s="162">
        <f t="shared" si="26"/>
        <v>0</v>
      </c>
      <c r="AW366" s="162">
        <f t="shared" si="27"/>
        <v>0</v>
      </c>
      <c r="AX366" s="162">
        <f t="shared" si="28"/>
        <v>0</v>
      </c>
      <c r="AY366" s="162">
        <f t="shared" si="29"/>
        <v>1</v>
      </c>
    </row>
    <row r="367" spans="1:51">
      <c r="A367" s="44" t="s">
        <v>945</v>
      </c>
      <c r="B367" s="45" t="s">
        <v>4051</v>
      </c>
      <c r="C367" s="23" t="s">
        <v>946</v>
      </c>
      <c r="D367" s="120" t="s">
        <v>4162</v>
      </c>
      <c r="E367" s="24">
        <v>3</v>
      </c>
      <c r="F367" s="25" t="s">
        <v>496</v>
      </c>
      <c r="G367" s="26"/>
      <c r="H367" s="27"/>
      <c r="I367" s="27"/>
      <c r="J367" s="29">
        <v>1</v>
      </c>
      <c r="K367" s="30">
        <v>1549</v>
      </c>
      <c r="L367" s="30">
        <v>1565</v>
      </c>
      <c r="M367" s="27">
        <v>0</v>
      </c>
      <c r="N367" s="27">
        <v>0</v>
      </c>
      <c r="O367" s="28"/>
      <c r="P367" s="31">
        <v>1567</v>
      </c>
      <c r="Q367" s="35" t="s">
        <v>103</v>
      </c>
      <c r="R367" s="104">
        <v>51.0167</v>
      </c>
      <c r="S367" s="124">
        <v>4.4667000000000003</v>
      </c>
      <c r="T367" s="32">
        <v>0</v>
      </c>
      <c r="U367" s="33">
        <v>0</v>
      </c>
      <c r="V367" s="127">
        <v>0</v>
      </c>
      <c r="W367" s="34"/>
      <c r="X367" s="35"/>
      <c r="Y367" s="35"/>
      <c r="Z367" s="34"/>
      <c r="AA367" s="35"/>
      <c r="AB367" s="36"/>
      <c r="AC367" s="34"/>
      <c r="AD367" s="35"/>
      <c r="AE367" s="36"/>
      <c r="AF367" s="34"/>
      <c r="AG367" s="35"/>
      <c r="AH367" s="36"/>
      <c r="AI367" s="37"/>
      <c r="AJ367" s="38"/>
      <c r="AK367" s="39"/>
      <c r="AL367" s="39"/>
      <c r="AM367" s="39"/>
      <c r="AN367" s="49"/>
      <c r="AO367" s="40"/>
      <c r="AP367" s="41"/>
      <c r="AQ367" s="42"/>
      <c r="AR367" s="43"/>
      <c r="AS367" s="40" t="s">
        <v>947</v>
      </c>
      <c r="AT367" s="42">
        <v>1</v>
      </c>
      <c r="AU367" s="162">
        <f t="shared" si="25"/>
        <v>1</v>
      </c>
      <c r="AV367" s="162">
        <f t="shared" si="26"/>
        <v>0</v>
      </c>
      <c r="AW367" s="162">
        <f t="shared" si="27"/>
        <v>0</v>
      </c>
      <c r="AX367" s="162">
        <f t="shared" si="28"/>
        <v>0</v>
      </c>
      <c r="AY367" s="162">
        <f t="shared" si="29"/>
        <v>0</v>
      </c>
    </row>
    <row r="368" spans="1:51">
      <c r="A368" s="44" t="s">
        <v>948</v>
      </c>
      <c r="B368" s="45" t="s">
        <v>4051</v>
      </c>
      <c r="C368" s="23" t="s">
        <v>949</v>
      </c>
      <c r="D368" s="120" t="s">
        <v>4162</v>
      </c>
      <c r="E368" s="24">
        <v>1</v>
      </c>
      <c r="F368" s="25" t="s">
        <v>39</v>
      </c>
      <c r="G368" s="26"/>
      <c r="H368" s="27"/>
      <c r="I368" s="27"/>
      <c r="J368" s="29">
        <v>1</v>
      </c>
      <c r="K368" s="30">
        <v>1556</v>
      </c>
      <c r="L368" s="30">
        <v>1562</v>
      </c>
      <c r="M368" s="27">
        <v>0</v>
      </c>
      <c r="N368" s="27">
        <v>0</v>
      </c>
      <c r="O368" s="28"/>
      <c r="P368" s="31"/>
      <c r="Q368" s="35" t="s">
        <v>103</v>
      </c>
      <c r="R368" s="104">
        <v>51.0167</v>
      </c>
      <c r="S368" s="124">
        <v>4.4667000000000003</v>
      </c>
      <c r="T368" s="32">
        <v>0</v>
      </c>
      <c r="U368" s="33">
        <v>0</v>
      </c>
      <c r="V368" s="127">
        <v>0</v>
      </c>
      <c r="W368" s="34"/>
      <c r="X368" s="35"/>
      <c r="Y368" s="35"/>
      <c r="Z368" s="34"/>
      <c r="AA368" s="35"/>
      <c r="AB368" s="36"/>
      <c r="AC368" s="34"/>
      <c r="AD368" s="35"/>
      <c r="AE368" s="36"/>
      <c r="AF368" s="34"/>
      <c r="AG368" s="35"/>
      <c r="AH368" s="36"/>
      <c r="AI368" s="37"/>
      <c r="AJ368" s="38"/>
      <c r="AK368" s="39"/>
      <c r="AL368" s="39"/>
      <c r="AM368" s="39"/>
      <c r="AN368" s="49"/>
      <c r="AO368" s="40"/>
      <c r="AP368" s="41"/>
      <c r="AQ368" s="42"/>
      <c r="AR368" s="43"/>
      <c r="AS368" s="40" t="s">
        <v>40</v>
      </c>
      <c r="AT368" s="42">
        <v>1</v>
      </c>
      <c r="AU368" s="162">
        <f t="shared" si="25"/>
        <v>1</v>
      </c>
      <c r="AV368" s="162">
        <f t="shared" si="26"/>
        <v>0</v>
      </c>
      <c r="AW368" s="162">
        <f t="shared" si="27"/>
        <v>0</v>
      </c>
      <c r="AX368" s="162">
        <f t="shared" si="28"/>
        <v>0</v>
      </c>
      <c r="AY368" s="162">
        <f t="shared" si="29"/>
        <v>0</v>
      </c>
    </row>
    <row r="369" spans="1:51">
      <c r="A369" s="44" t="s">
        <v>950</v>
      </c>
      <c r="B369" s="45" t="s">
        <v>3085</v>
      </c>
      <c r="C369" s="23" t="s">
        <v>951</v>
      </c>
      <c r="D369" s="120" t="s">
        <v>4162</v>
      </c>
      <c r="E369" s="24"/>
      <c r="F369" s="25" t="s">
        <v>43</v>
      </c>
      <c r="G369" s="26"/>
      <c r="H369" s="27"/>
      <c r="I369" s="27"/>
      <c r="J369" s="29">
        <v>0</v>
      </c>
      <c r="K369" s="28">
        <v>1700</v>
      </c>
      <c r="L369" s="27">
        <v>1746</v>
      </c>
      <c r="M369" s="27">
        <v>0</v>
      </c>
      <c r="N369" s="27">
        <v>0</v>
      </c>
      <c r="O369" s="28">
        <v>1680</v>
      </c>
      <c r="P369" s="31">
        <v>1746</v>
      </c>
      <c r="Q369" s="35" t="s">
        <v>103</v>
      </c>
      <c r="R369" s="104">
        <v>51.0167</v>
      </c>
      <c r="S369" s="124">
        <v>4.4667000000000003</v>
      </c>
      <c r="T369" s="32">
        <v>0</v>
      </c>
      <c r="U369" s="33">
        <v>1</v>
      </c>
      <c r="V369" s="127">
        <v>0</v>
      </c>
      <c r="W369" s="34">
        <v>1746</v>
      </c>
      <c r="X369" s="35">
        <v>1746</v>
      </c>
      <c r="Y369" s="35" t="s">
        <v>952</v>
      </c>
      <c r="Z369" s="34"/>
      <c r="AA369" s="35"/>
      <c r="AB369" s="36"/>
      <c r="AC369" s="34"/>
      <c r="AD369" s="35"/>
      <c r="AE369" s="36"/>
      <c r="AF369" s="34"/>
      <c r="AG369" s="35"/>
      <c r="AH369" s="36"/>
      <c r="AI369" s="37"/>
      <c r="AJ369" s="38"/>
      <c r="AK369" s="39"/>
      <c r="AL369" s="39"/>
      <c r="AM369" s="39"/>
      <c r="AN369" s="49"/>
      <c r="AO369" s="40"/>
      <c r="AP369" s="41"/>
      <c r="AQ369" s="42"/>
      <c r="AR369" s="43"/>
      <c r="AS369" s="40"/>
      <c r="AT369" s="42">
        <v>1</v>
      </c>
      <c r="AU369" s="162">
        <f t="shared" si="25"/>
        <v>0</v>
      </c>
      <c r="AV369" s="162">
        <f t="shared" si="26"/>
        <v>0</v>
      </c>
      <c r="AW369" s="162">
        <f t="shared" si="27"/>
        <v>0</v>
      </c>
      <c r="AX369" s="162">
        <f t="shared" si="28"/>
        <v>0</v>
      </c>
      <c r="AY369" s="162">
        <f t="shared" si="29"/>
        <v>0</v>
      </c>
    </row>
    <row r="370" spans="1:51">
      <c r="A370" s="44" t="s">
        <v>953</v>
      </c>
      <c r="B370" s="45" t="s">
        <v>3085</v>
      </c>
      <c r="C370" s="23" t="s">
        <v>954</v>
      </c>
      <c r="D370" s="120" t="s">
        <v>4162</v>
      </c>
      <c r="E370" s="24">
        <v>2</v>
      </c>
      <c r="F370" s="25" t="s">
        <v>39</v>
      </c>
      <c r="G370" s="26"/>
      <c r="H370" s="27"/>
      <c r="I370" s="27"/>
      <c r="J370" s="29">
        <v>1</v>
      </c>
      <c r="K370" s="30">
        <v>1557</v>
      </c>
      <c r="L370" s="30">
        <v>1564</v>
      </c>
      <c r="M370" s="27">
        <v>0</v>
      </c>
      <c r="N370" s="27">
        <v>0</v>
      </c>
      <c r="O370" s="28"/>
      <c r="P370" s="31"/>
      <c r="Q370" s="35" t="s">
        <v>103</v>
      </c>
      <c r="R370" s="104">
        <v>51.0167</v>
      </c>
      <c r="S370" s="124">
        <v>4.4667000000000003</v>
      </c>
      <c r="T370" s="32">
        <v>0</v>
      </c>
      <c r="U370" s="33">
        <v>0</v>
      </c>
      <c r="V370" s="127">
        <v>0</v>
      </c>
      <c r="W370" s="34"/>
      <c r="X370" s="35"/>
      <c r="Y370" s="35"/>
      <c r="Z370" s="34"/>
      <c r="AA370" s="35"/>
      <c r="AB370" s="36"/>
      <c r="AC370" s="34"/>
      <c r="AD370" s="35"/>
      <c r="AE370" s="36"/>
      <c r="AF370" s="34"/>
      <c r="AG370" s="35"/>
      <c r="AH370" s="36"/>
      <c r="AI370" s="37"/>
      <c r="AJ370" s="38"/>
      <c r="AK370" s="39"/>
      <c r="AL370" s="39"/>
      <c r="AM370" s="39"/>
      <c r="AN370" s="49"/>
      <c r="AO370" s="40"/>
      <c r="AP370" s="41"/>
      <c r="AQ370" s="42"/>
      <c r="AR370" s="43"/>
      <c r="AS370" s="40" t="s">
        <v>40</v>
      </c>
      <c r="AT370" s="42">
        <v>1</v>
      </c>
      <c r="AU370" s="162">
        <f t="shared" si="25"/>
        <v>1</v>
      </c>
      <c r="AV370" s="162">
        <f t="shared" si="26"/>
        <v>0</v>
      </c>
      <c r="AW370" s="162">
        <f t="shared" si="27"/>
        <v>0</v>
      </c>
      <c r="AX370" s="162">
        <f t="shared" si="28"/>
        <v>0</v>
      </c>
      <c r="AY370" s="162">
        <f t="shared" si="29"/>
        <v>0</v>
      </c>
    </row>
    <row r="371" spans="1:51">
      <c r="A371" s="44" t="s">
        <v>955</v>
      </c>
      <c r="B371" s="45" t="s">
        <v>2979</v>
      </c>
      <c r="C371" s="23" t="s">
        <v>956</v>
      </c>
      <c r="D371" s="120" t="s">
        <v>4162</v>
      </c>
      <c r="E371" s="24"/>
      <c r="F371" s="25" t="s">
        <v>43</v>
      </c>
      <c r="G371" s="26"/>
      <c r="H371" s="27"/>
      <c r="I371" s="27"/>
      <c r="J371" s="29">
        <v>0</v>
      </c>
      <c r="K371" s="28">
        <v>1712</v>
      </c>
      <c r="L371" s="28">
        <v>1771</v>
      </c>
      <c r="M371" s="27">
        <v>0</v>
      </c>
      <c r="N371" s="27">
        <v>0</v>
      </c>
      <c r="O371" s="28">
        <v>1694</v>
      </c>
      <c r="P371" s="31">
        <v>1771</v>
      </c>
      <c r="Q371" s="35" t="s">
        <v>103</v>
      </c>
      <c r="R371" s="104">
        <v>51.0167</v>
      </c>
      <c r="S371" s="124">
        <v>4.4667000000000003</v>
      </c>
      <c r="T371" s="32">
        <v>0</v>
      </c>
      <c r="U371" s="33">
        <v>0</v>
      </c>
      <c r="V371" s="127">
        <v>0</v>
      </c>
      <c r="W371" s="34"/>
      <c r="X371" s="35"/>
      <c r="Y371" s="35"/>
      <c r="Z371" s="34"/>
      <c r="AA371" s="35"/>
      <c r="AB371" s="36"/>
      <c r="AC371" s="34"/>
      <c r="AD371" s="35"/>
      <c r="AE371" s="36"/>
      <c r="AF371" s="34"/>
      <c r="AG371" s="35"/>
      <c r="AH371" s="36"/>
      <c r="AI371" s="37"/>
      <c r="AJ371" s="38"/>
      <c r="AK371" s="39"/>
      <c r="AL371" s="39"/>
      <c r="AM371" s="39"/>
      <c r="AN371" s="49"/>
      <c r="AO371" s="40"/>
      <c r="AP371" s="41"/>
      <c r="AQ371" s="42"/>
      <c r="AR371" s="43"/>
      <c r="AS371" s="40"/>
      <c r="AT371" s="42">
        <v>1</v>
      </c>
      <c r="AU371" s="162">
        <f t="shared" si="25"/>
        <v>0</v>
      </c>
      <c r="AV371" s="162">
        <f t="shared" si="26"/>
        <v>0</v>
      </c>
      <c r="AW371" s="162">
        <f t="shared" si="27"/>
        <v>0</v>
      </c>
      <c r="AX371" s="162">
        <f t="shared" si="28"/>
        <v>0</v>
      </c>
      <c r="AY371" s="162">
        <f t="shared" si="29"/>
        <v>0</v>
      </c>
    </row>
    <row r="372" spans="1:51">
      <c r="A372" s="44" t="s">
        <v>957</v>
      </c>
      <c r="B372" s="45" t="s">
        <v>2979</v>
      </c>
      <c r="C372" s="23" t="s">
        <v>958</v>
      </c>
      <c r="D372" s="120" t="s">
        <v>4162</v>
      </c>
      <c r="E372" s="24">
        <v>2</v>
      </c>
      <c r="F372" s="25" t="s">
        <v>43</v>
      </c>
      <c r="G372" s="26"/>
      <c r="H372" s="27"/>
      <c r="I372" s="27"/>
      <c r="J372" s="29">
        <v>1</v>
      </c>
      <c r="K372" s="28">
        <v>1654</v>
      </c>
      <c r="L372" s="27">
        <v>1710</v>
      </c>
      <c r="M372" s="27">
        <v>0</v>
      </c>
      <c r="N372" s="27">
        <v>0</v>
      </c>
      <c r="O372" s="28">
        <v>1634</v>
      </c>
      <c r="P372" s="31">
        <v>1710</v>
      </c>
      <c r="Q372" s="35" t="s">
        <v>103</v>
      </c>
      <c r="R372" s="104">
        <v>51.0167</v>
      </c>
      <c r="S372" s="124">
        <v>4.4667000000000003</v>
      </c>
      <c r="T372" s="32">
        <v>0</v>
      </c>
      <c r="U372" s="33">
        <v>0</v>
      </c>
      <c r="V372" s="127">
        <v>0</v>
      </c>
      <c r="W372" s="34"/>
      <c r="X372" s="35"/>
      <c r="Y372" s="35"/>
      <c r="Z372" s="34"/>
      <c r="AA372" s="35"/>
      <c r="AB372" s="36"/>
      <c r="AC372" s="34"/>
      <c r="AD372" s="35"/>
      <c r="AE372" s="36"/>
      <c r="AF372" s="34"/>
      <c r="AG372" s="35"/>
      <c r="AH372" s="36"/>
      <c r="AI372" s="37"/>
      <c r="AJ372" s="38"/>
      <c r="AK372" s="39"/>
      <c r="AL372" s="39"/>
      <c r="AM372" s="39"/>
      <c r="AN372" s="49"/>
      <c r="AO372" s="42" t="s">
        <v>104</v>
      </c>
      <c r="AP372" s="43" t="s">
        <v>959</v>
      </c>
      <c r="AQ372" s="42"/>
      <c r="AR372" s="43"/>
      <c r="AS372" s="40" t="s">
        <v>40</v>
      </c>
      <c r="AT372" s="42">
        <v>1</v>
      </c>
      <c r="AU372" s="162">
        <f t="shared" si="25"/>
        <v>0</v>
      </c>
      <c r="AV372" s="162">
        <f t="shared" si="26"/>
        <v>0</v>
      </c>
      <c r="AW372" s="162">
        <f t="shared" si="27"/>
        <v>0</v>
      </c>
      <c r="AX372" s="162">
        <f t="shared" si="28"/>
        <v>0</v>
      </c>
      <c r="AY372" s="162">
        <f t="shared" si="29"/>
        <v>1</v>
      </c>
    </row>
    <row r="373" spans="1:51">
      <c r="A373" s="44" t="s">
        <v>959</v>
      </c>
      <c r="B373" s="45" t="s">
        <v>2979</v>
      </c>
      <c r="C373" s="23" t="s">
        <v>960</v>
      </c>
      <c r="D373" s="120" t="s">
        <v>4162</v>
      </c>
      <c r="E373" s="24">
        <v>4</v>
      </c>
      <c r="F373" s="25" t="s">
        <v>43</v>
      </c>
      <c r="G373" s="51"/>
      <c r="H373" s="52"/>
      <c r="I373" s="52"/>
      <c r="J373" s="29">
        <v>1</v>
      </c>
      <c r="K373" s="28">
        <v>1677</v>
      </c>
      <c r="L373" s="27">
        <v>1732</v>
      </c>
      <c r="M373" s="27">
        <v>0</v>
      </c>
      <c r="N373" s="27">
        <v>0</v>
      </c>
      <c r="O373" s="28">
        <v>1657</v>
      </c>
      <c r="P373" s="31">
        <v>1732</v>
      </c>
      <c r="Q373" s="35" t="s">
        <v>103</v>
      </c>
      <c r="R373" s="104">
        <v>51.0167</v>
      </c>
      <c r="S373" s="124">
        <v>4.4667000000000003</v>
      </c>
      <c r="T373" s="32">
        <v>0</v>
      </c>
      <c r="U373" s="33">
        <v>0</v>
      </c>
      <c r="V373" s="127">
        <v>0</v>
      </c>
      <c r="W373" s="34"/>
      <c r="X373" s="35"/>
      <c r="Y373" s="35"/>
      <c r="Z373" s="34"/>
      <c r="AA373" s="35"/>
      <c r="AB373" s="36"/>
      <c r="AC373" s="34"/>
      <c r="AD373" s="35"/>
      <c r="AE373" s="36"/>
      <c r="AF373" s="34"/>
      <c r="AG373" s="35"/>
      <c r="AH373" s="36"/>
      <c r="AI373" s="37"/>
      <c r="AJ373" s="38"/>
      <c r="AK373" s="39"/>
      <c r="AL373" s="39"/>
      <c r="AM373" s="39"/>
      <c r="AN373" s="49"/>
      <c r="AO373" s="42" t="s">
        <v>88</v>
      </c>
      <c r="AP373" s="43" t="s">
        <v>957</v>
      </c>
      <c r="AQ373" s="42"/>
      <c r="AR373" s="43"/>
      <c r="AS373" s="40" t="s">
        <v>40</v>
      </c>
      <c r="AT373" s="42">
        <v>1</v>
      </c>
      <c r="AU373" s="162">
        <f t="shared" si="25"/>
        <v>0</v>
      </c>
      <c r="AV373" s="162">
        <f t="shared" si="26"/>
        <v>0</v>
      </c>
      <c r="AW373" s="162">
        <f t="shared" si="27"/>
        <v>0</v>
      </c>
      <c r="AX373" s="162">
        <f t="shared" si="28"/>
        <v>0</v>
      </c>
      <c r="AY373" s="162">
        <f t="shared" si="29"/>
        <v>1</v>
      </c>
    </row>
    <row r="374" spans="1:51">
      <c r="A374" s="44" t="s">
        <v>961</v>
      </c>
      <c r="B374" s="45" t="s">
        <v>2979</v>
      </c>
      <c r="C374" s="23" t="s">
        <v>962</v>
      </c>
      <c r="D374" s="120" t="s">
        <v>4162</v>
      </c>
      <c r="E374" s="24"/>
      <c r="F374" s="25" t="s">
        <v>43</v>
      </c>
      <c r="G374" s="51"/>
      <c r="H374" s="52"/>
      <c r="I374" s="52"/>
      <c r="J374" s="29">
        <v>0</v>
      </c>
      <c r="K374" s="28">
        <v>1683</v>
      </c>
      <c r="L374" s="28"/>
      <c r="M374" s="27">
        <v>0</v>
      </c>
      <c r="N374" s="27">
        <v>0</v>
      </c>
      <c r="O374" s="28">
        <v>1663</v>
      </c>
      <c r="P374" s="31"/>
      <c r="Q374" s="35" t="s">
        <v>103</v>
      </c>
      <c r="R374" s="104">
        <v>51.0167</v>
      </c>
      <c r="S374" s="124">
        <v>4.4667000000000003</v>
      </c>
      <c r="T374" s="32">
        <v>0</v>
      </c>
      <c r="U374" s="33">
        <v>0</v>
      </c>
      <c r="V374" s="127">
        <v>0</v>
      </c>
      <c r="W374" s="34"/>
      <c r="X374" s="35"/>
      <c r="Y374" s="35"/>
      <c r="Z374" s="34"/>
      <c r="AA374" s="35"/>
      <c r="AB374" s="36"/>
      <c r="AC374" s="34"/>
      <c r="AD374" s="35"/>
      <c r="AE374" s="36"/>
      <c r="AF374" s="34"/>
      <c r="AG374" s="35"/>
      <c r="AH374" s="36"/>
      <c r="AI374" s="37"/>
      <c r="AJ374" s="38"/>
      <c r="AK374" s="39"/>
      <c r="AL374" s="39"/>
      <c r="AM374" s="39"/>
      <c r="AN374" s="49"/>
      <c r="AO374" s="42" t="s">
        <v>88</v>
      </c>
      <c r="AP374" s="43" t="s">
        <v>957</v>
      </c>
      <c r="AQ374" s="42"/>
      <c r="AR374" s="43"/>
      <c r="AS374" s="40"/>
      <c r="AT374" s="42">
        <v>1</v>
      </c>
      <c r="AU374" s="162">
        <f t="shared" si="25"/>
        <v>0</v>
      </c>
      <c r="AV374" s="162">
        <f t="shared" si="26"/>
        <v>0</v>
      </c>
      <c r="AW374" s="162">
        <f t="shared" si="27"/>
        <v>0</v>
      </c>
      <c r="AX374" s="162">
        <f t="shared" si="28"/>
        <v>0</v>
      </c>
      <c r="AY374" s="162">
        <f t="shared" si="29"/>
        <v>0</v>
      </c>
    </row>
    <row r="375" spans="1:51">
      <c r="A375" s="44" t="s">
        <v>963</v>
      </c>
      <c r="B375" s="45" t="s">
        <v>2979</v>
      </c>
      <c r="C375" s="23" t="s">
        <v>964</v>
      </c>
      <c r="D375" s="120" t="s">
        <v>4162</v>
      </c>
      <c r="E375" s="24"/>
      <c r="F375" s="25" t="s">
        <v>43</v>
      </c>
      <c r="G375" s="51"/>
      <c r="H375" s="52"/>
      <c r="I375" s="52"/>
      <c r="J375" s="29">
        <v>0</v>
      </c>
      <c r="K375" s="28">
        <v>1699</v>
      </c>
      <c r="L375" s="28"/>
      <c r="M375" s="27">
        <v>0</v>
      </c>
      <c r="N375" s="27">
        <v>0</v>
      </c>
      <c r="O375" s="28">
        <v>1669</v>
      </c>
      <c r="P375" s="31"/>
      <c r="Q375" s="35" t="s">
        <v>103</v>
      </c>
      <c r="R375" s="104">
        <v>51.0167</v>
      </c>
      <c r="S375" s="124">
        <v>4.4667000000000003</v>
      </c>
      <c r="T375" s="32">
        <v>0</v>
      </c>
      <c r="U375" s="33">
        <v>0</v>
      </c>
      <c r="V375" s="127">
        <v>0</v>
      </c>
      <c r="W375" s="34"/>
      <c r="X375" s="35"/>
      <c r="Y375" s="35"/>
      <c r="Z375" s="34"/>
      <c r="AA375" s="35"/>
      <c r="AB375" s="36"/>
      <c r="AC375" s="34"/>
      <c r="AD375" s="35"/>
      <c r="AE375" s="36"/>
      <c r="AF375" s="34"/>
      <c r="AG375" s="35"/>
      <c r="AH375" s="36"/>
      <c r="AI375" s="37"/>
      <c r="AJ375" s="38"/>
      <c r="AK375" s="39"/>
      <c r="AL375" s="39"/>
      <c r="AM375" s="39"/>
      <c r="AN375" s="49"/>
      <c r="AO375" s="42" t="s">
        <v>88</v>
      </c>
      <c r="AP375" s="43" t="s">
        <v>957</v>
      </c>
      <c r="AQ375" s="42"/>
      <c r="AR375" s="43"/>
      <c r="AS375" s="40"/>
      <c r="AT375" s="42">
        <v>1</v>
      </c>
      <c r="AU375" s="162">
        <f t="shared" si="25"/>
        <v>0</v>
      </c>
      <c r="AV375" s="162">
        <f t="shared" si="26"/>
        <v>0</v>
      </c>
      <c r="AW375" s="162">
        <f t="shared" si="27"/>
        <v>0</v>
      </c>
      <c r="AX375" s="162">
        <f t="shared" si="28"/>
        <v>0</v>
      </c>
      <c r="AY375" s="162">
        <f t="shared" si="29"/>
        <v>0</v>
      </c>
    </row>
    <row r="376" spans="1:51">
      <c r="A376" s="44" t="s">
        <v>965</v>
      </c>
      <c r="B376" s="45" t="s">
        <v>2979</v>
      </c>
      <c r="C376" s="23" t="s">
        <v>966</v>
      </c>
      <c r="D376" s="120" t="s">
        <v>4162</v>
      </c>
      <c r="E376" s="24">
        <v>3</v>
      </c>
      <c r="F376" s="25" t="s">
        <v>43</v>
      </c>
      <c r="G376" s="26"/>
      <c r="H376" s="27"/>
      <c r="I376" s="27"/>
      <c r="J376" s="29">
        <v>1</v>
      </c>
      <c r="K376" s="30">
        <v>1631</v>
      </c>
      <c r="L376" s="30">
        <v>1642</v>
      </c>
      <c r="M376" s="27">
        <v>0</v>
      </c>
      <c r="N376" s="27">
        <v>0</v>
      </c>
      <c r="O376" s="28"/>
      <c r="P376" s="31"/>
      <c r="Q376" s="35" t="s">
        <v>103</v>
      </c>
      <c r="R376" s="104">
        <v>51.0167</v>
      </c>
      <c r="S376" s="124">
        <v>4.4667000000000003</v>
      </c>
      <c r="T376" s="32">
        <v>0</v>
      </c>
      <c r="U376" s="33">
        <v>0</v>
      </c>
      <c r="V376" s="127">
        <v>0</v>
      </c>
      <c r="W376" s="34"/>
      <c r="X376" s="35"/>
      <c r="Y376" s="35"/>
      <c r="Z376" s="34"/>
      <c r="AA376" s="35"/>
      <c r="AB376" s="36"/>
      <c r="AC376" s="34"/>
      <c r="AD376" s="35"/>
      <c r="AE376" s="36"/>
      <c r="AF376" s="34"/>
      <c r="AG376" s="35"/>
      <c r="AH376" s="36"/>
      <c r="AI376" s="37"/>
      <c r="AJ376" s="38"/>
      <c r="AK376" s="39"/>
      <c r="AL376" s="39"/>
      <c r="AM376" s="39"/>
      <c r="AN376" s="49"/>
      <c r="AO376" s="42" t="s">
        <v>104</v>
      </c>
      <c r="AP376" s="43" t="s">
        <v>957</v>
      </c>
      <c r="AQ376" s="42"/>
      <c r="AR376" s="43"/>
      <c r="AS376" s="40" t="s">
        <v>40</v>
      </c>
      <c r="AT376" s="42">
        <v>1</v>
      </c>
      <c r="AU376" s="162">
        <f t="shared" si="25"/>
        <v>0</v>
      </c>
      <c r="AV376" s="162">
        <f t="shared" si="26"/>
        <v>0</v>
      </c>
      <c r="AW376" s="162">
        <f t="shared" si="27"/>
        <v>0</v>
      </c>
      <c r="AX376" s="162">
        <f t="shared" si="28"/>
        <v>1</v>
      </c>
      <c r="AY376" s="162">
        <f t="shared" si="29"/>
        <v>0</v>
      </c>
    </row>
    <row r="377" spans="1:51">
      <c r="A377" s="44" t="s">
        <v>967</v>
      </c>
      <c r="B377" s="45" t="s">
        <v>4052</v>
      </c>
      <c r="C377" s="23" t="s">
        <v>968</v>
      </c>
      <c r="D377" s="120" t="s">
        <v>4162</v>
      </c>
      <c r="E377" s="24">
        <v>1</v>
      </c>
      <c r="F377" s="25" t="s">
        <v>43</v>
      </c>
      <c r="G377" s="25"/>
      <c r="H377" s="27">
        <v>1</v>
      </c>
      <c r="I377" s="27"/>
      <c r="J377" s="29">
        <v>1</v>
      </c>
      <c r="K377" s="28">
        <v>1531</v>
      </c>
      <c r="L377" s="28">
        <v>1587</v>
      </c>
      <c r="M377" s="27">
        <v>0</v>
      </c>
      <c r="N377" s="27">
        <v>0</v>
      </c>
      <c r="O377" s="28"/>
      <c r="P377" s="31"/>
      <c r="Q377" s="35" t="s">
        <v>103</v>
      </c>
      <c r="R377" s="104">
        <v>51.0167</v>
      </c>
      <c r="S377" s="124">
        <v>4.4667000000000003</v>
      </c>
      <c r="T377" s="32">
        <v>0</v>
      </c>
      <c r="U377" s="33">
        <v>0</v>
      </c>
      <c r="V377" s="127">
        <v>0</v>
      </c>
      <c r="W377" s="34"/>
      <c r="X377" s="35"/>
      <c r="Y377" s="35"/>
      <c r="Z377" s="34"/>
      <c r="AA377" s="35"/>
      <c r="AB377" s="36"/>
      <c r="AC377" s="34"/>
      <c r="AD377" s="35"/>
      <c r="AE377" s="36"/>
      <c r="AF377" s="34"/>
      <c r="AG377" s="35"/>
      <c r="AH377" s="36"/>
      <c r="AI377" s="37"/>
      <c r="AJ377" s="38"/>
      <c r="AK377" s="39"/>
      <c r="AL377" s="39"/>
      <c r="AM377" s="39"/>
      <c r="AN377" s="49"/>
      <c r="AO377" s="40"/>
      <c r="AP377" s="41"/>
      <c r="AQ377" s="42"/>
      <c r="AR377" s="43"/>
      <c r="AS377" s="40" t="s">
        <v>40</v>
      </c>
      <c r="AT377" s="42">
        <v>1</v>
      </c>
      <c r="AU377" s="162">
        <f t="shared" si="25"/>
        <v>1</v>
      </c>
      <c r="AV377" s="162">
        <f t="shared" si="26"/>
        <v>1</v>
      </c>
      <c r="AW377" s="162">
        <f t="shared" si="27"/>
        <v>0</v>
      </c>
      <c r="AX377" s="162">
        <f t="shared" si="28"/>
        <v>0</v>
      </c>
      <c r="AY377" s="162">
        <f t="shared" si="29"/>
        <v>0</v>
      </c>
    </row>
    <row r="378" spans="1:51">
      <c r="A378" s="44" t="s">
        <v>969</v>
      </c>
      <c r="B378" s="45" t="s">
        <v>4052</v>
      </c>
      <c r="C378" s="23" t="s">
        <v>970</v>
      </c>
      <c r="D378" s="120" t="s">
        <v>4162</v>
      </c>
      <c r="E378" s="24"/>
      <c r="F378" s="25" t="s">
        <v>43</v>
      </c>
      <c r="G378" s="25"/>
      <c r="H378" s="27">
        <v>1</v>
      </c>
      <c r="I378" s="27">
        <v>1</v>
      </c>
      <c r="J378" s="29">
        <v>0</v>
      </c>
      <c r="K378" s="28">
        <v>1569</v>
      </c>
      <c r="L378" s="28">
        <v>1573</v>
      </c>
      <c r="M378" s="27">
        <v>0</v>
      </c>
      <c r="N378" s="27">
        <v>0</v>
      </c>
      <c r="O378" s="28">
        <v>1549</v>
      </c>
      <c r="P378" s="31">
        <v>1638</v>
      </c>
      <c r="Q378" s="35" t="s">
        <v>103</v>
      </c>
      <c r="R378" s="104">
        <v>51.0167</v>
      </c>
      <c r="S378" s="124">
        <v>4.4667000000000003</v>
      </c>
      <c r="T378" s="32">
        <v>1</v>
      </c>
      <c r="U378" s="33">
        <v>1</v>
      </c>
      <c r="V378" s="127">
        <v>0</v>
      </c>
      <c r="W378" s="34">
        <v>1573</v>
      </c>
      <c r="X378" s="35">
        <v>1638</v>
      </c>
      <c r="Y378" s="35" t="s">
        <v>63</v>
      </c>
      <c r="Z378" s="34"/>
      <c r="AA378" s="35"/>
      <c r="AB378" s="36"/>
      <c r="AC378" s="34"/>
      <c r="AD378" s="35"/>
      <c r="AE378" s="36"/>
      <c r="AF378" s="34"/>
      <c r="AG378" s="35"/>
      <c r="AH378" s="36"/>
      <c r="AI378" s="37"/>
      <c r="AJ378" s="38"/>
      <c r="AK378" s="39"/>
      <c r="AL378" s="39"/>
      <c r="AM378" s="39"/>
      <c r="AN378" s="49"/>
      <c r="AO378" s="40"/>
      <c r="AP378" s="41"/>
      <c r="AQ378" s="42"/>
      <c r="AR378" s="43"/>
      <c r="AS378" s="40"/>
      <c r="AT378" s="42">
        <v>1</v>
      </c>
      <c r="AU378" s="162">
        <f t="shared" si="25"/>
        <v>1</v>
      </c>
      <c r="AV378" s="162">
        <f t="shared" si="26"/>
        <v>1</v>
      </c>
      <c r="AW378" s="162">
        <f t="shared" si="27"/>
        <v>0</v>
      </c>
      <c r="AX378" s="162">
        <f t="shared" si="28"/>
        <v>0</v>
      </c>
      <c r="AY378" s="162">
        <f t="shared" si="29"/>
        <v>0</v>
      </c>
    </row>
    <row r="379" spans="1:51">
      <c r="A379" s="44" t="s">
        <v>971</v>
      </c>
      <c r="B379" s="45" t="s">
        <v>4053</v>
      </c>
      <c r="C379" s="23" t="s">
        <v>972</v>
      </c>
      <c r="D379" s="120" t="s">
        <v>4162</v>
      </c>
      <c r="E379" s="24"/>
      <c r="F379" s="25" t="s">
        <v>74</v>
      </c>
      <c r="G379" s="26"/>
      <c r="H379" s="27"/>
      <c r="I379" s="27"/>
      <c r="J379" s="29">
        <v>0</v>
      </c>
      <c r="K379" s="28">
        <v>1680</v>
      </c>
      <c r="L379" s="103">
        <v>1691</v>
      </c>
      <c r="M379" s="27">
        <v>0</v>
      </c>
      <c r="N379" s="27">
        <v>0</v>
      </c>
      <c r="O379" s="28">
        <v>1660</v>
      </c>
      <c r="P379" s="31"/>
      <c r="Q379" s="35" t="s">
        <v>103</v>
      </c>
      <c r="R379" s="104">
        <v>51.0167</v>
      </c>
      <c r="S379" s="124">
        <v>4.4667000000000003</v>
      </c>
      <c r="T379" s="32">
        <v>0</v>
      </c>
      <c r="U379" s="33">
        <v>1</v>
      </c>
      <c r="V379" s="127">
        <v>0</v>
      </c>
      <c r="W379" s="34">
        <v>1692</v>
      </c>
      <c r="X379" s="35">
        <v>1692</v>
      </c>
      <c r="Y379" s="35" t="s">
        <v>51</v>
      </c>
      <c r="Z379" s="34"/>
      <c r="AA379" s="35"/>
      <c r="AB379" s="36"/>
      <c r="AC379" s="34"/>
      <c r="AD379" s="35"/>
      <c r="AE379" s="36"/>
      <c r="AF379" s="34"/>
      <c r="AG379" s="35"/>
      <c r="AH379" s="36"/>
      <c r="AI379" s="37"/>
      <c r="AJ379" s="38"/>
      <c r="AK379" s="39"/>
      <c r="AL379" s="39"/>
      <c r="AM379" s="39"/>
      <c r="AN379" s="49"/>
      <c r="AO379" s="40"/>
      <c r="AP379" s="41"/>
      <c r="AQ379" s="42"/>
      <c r="AR379" s="43"/>
      <c r="AS379" s="40"/>
      <c r="AT379" s="42">
        <v>1</v>
      </c>
      <c r="AU379" s="162">
        <f t="shared" si="25"/>
        <v>0</v>
      </c>
      <c r="AV379" s="162">
        <f t="shared" si="26"/>
        <v>0</v>
      </c>
      <c r="AW379" s="162">
        <f t="shared" si="27"/>
        <v>0</v>
      </c>
      <c r="AX379" s="162">
        <f t="shared" si="28"/>
        <v>0</v>
      </c>
      <c r="AY379" s="162">
        <f t="shared" si="29"/>
        <v>1</v>
      </c>
    </row>
    <row r="380" spans="1:51">
      <c r="A380" s="44" t="s">
        <v>973</v>
      </c>
      <c r="B380" s="45" t="s">
        <v>4054</v>
      </c>
      <c r="C380" s="23" t="s">
        <v>974</v>
      </c>
      <c r="D380" s="120" t="s">
        <v>4162</v>
      </c>
      <c r="E380" s="24"/>
      <c r="F380" s="25" t="s">
        <v>43</v>
      </c>
      <c r="G380" s="26"/>
      <c r="H380" s="27"/>
      <c r="I380" s="27"/>
      <c r="J380" s="29">
        <v>0</v>
      </c>
      <c r="K380" s="28">
        <v>1664</v>
      </c>
      <c r="L380" s="28">
        <v>1676</v>
      </c>
      <c r="M380" s="27">
        <v>0</v>
      </c>
      <c r="N380" s="27">
        <v>0</v>
      </c>
      <c r="O380" s="28">
        <v>1644</v>
      </c>
      <c r="P380" s="31"/>
      <c r="Q380" s="35" t="s">
        <v>103</v>
      </c>
      <c r="R380" s="104">
        <v>51.0167</v>
      </c>
      <c r="S380" s="124">
        <v>4.4667000000000003</v>
      </c>
      <c r="T380" s="32">
        <v>0</v>
      </c>
      <c r="U380" s="33">
        <v>1</v>
      </c>
      <c r="V380" s="127">
        <v>0</v>
      </c>
      <c r="W380" s="34">
        <v>1676</v>
      </c>
      <c r="X380" s="35">
        <v>1683</v>
      </c>
      <c r="Y380" s="35" t="s">
        <v>191</v>
      </c>
      <c r="Z380" s="34">
        <v>1683</v>
      </c>
      <c r="AA380" s="35"/>
      <c r="AB380" s="36" t="s">
        <v>103</v>
      </c>
      <c r="AC380" s="34"/>
      <c r="AD380" s="35"/>
      <c r="AE380" s="36"/>
      <c r="AF380" s="34"/>
      <c r="AG380" s="35"/>
      <c r="AH380" s="36"/>
      <c r="AI380" s="37"/>
      <c r="AJ380" s="38"/>
      <c r="AK380" s="39"/>
      <c r="AL380" s="39"/>
      <c r="AM380" s="39"/>
      <c r="AN380" s="49"/>
      <c r="AO380" s="40"/>
      <c r="AP380" s="41"/>
      <c r="AQ380" s="42"/>
      <c r="AR380" s="43"/>
      <c r="AS380" s="40"/>
      <c r="AT380" s="42">
        <v>1</v>
      </c>
      <c r="AU380" s="162">
        <f t="shared" si="25"/>
        <v>0</v>
      </c>
      <c r="AV380" s="162">
        <f t="shared" si="26"/>
        <v>0</v>
      </c>
      <c r="AW380" s="162">
        <f t="shared" si="27"/>
        <v>0</v>
      </c>
      <c r="AX380" s="162">
        <f t="shared" si="28"/>
        <v>0</v>
      </c>
      <c r="AY380" s="162">
        <f t="shared" si="29"/>
        <v>1</v>
      </c>
    </row>
    <row r="381" spans="1:51">
      <c r="A381" s="44" t="s">
        <v>975</v>
      </c>
      <c r="B381" s="45" t="s">
        <v>2937</v>
      </c>
      <c r="C381" s="23" t="s">
        <v>976</v>
      </c>
      <c r="D381" s="120" t="s">
        <v>4162</v>
      </c>
      <c r="E381" s="24">
        <v>2</v>
      </c>
      <c r="F381" s="25" t="s">
        <v>43</v>
      </c>
      <c r="G381" s="25"/>
      <c r="H381" s="27">
        <v>1</v>
      </c>
      <c r="I381" s="27"/>
      <c r="J381" s="29">
        <v>1</v>
      </c>
      <c r="K381" s="30">
        <v>1636</v>
      </c>
      <c r="L381" s="30">
        <v>1656</v>
      </c>
      <c r="M381" s="27">
        <v>0</v>
      </c>
      <c r="N381" s="27">
        <v>0</v>
      </c>
      <c r="O381" s="28"/>
      <c r="P381" s="31"/>
      <c r="Q381" s="35" t="s">
        <v>103</v>
      </c>
      <c r="R381" s="104">
        <v>51.0167</v>
      </c>
      <c r="S381" s="124">
        <v>4.4667000000000003</v>
      </c>
      <c r="T381" s="32">
        <v>0</v>
      </c>
      <c r="U381" s="33">
        <v>0</v>
      </c>
      <c r="V381" s="127">
        <v>0</v>
      </c>
      <c r="W381" s="34"/>
      <c r="X381" s="35"/>
      <c r="Y381" s="35"/>
      <c r="Z381" s="34"/>
      <c r="AA381" s="35"/>
      <c r="AB381" s="36"/>
      <c r="AC381" s="34"/>
      <c r="AD381" s="35"/>
      <c r="AE381" s="36"/>
      <c r="AF381" s="34"/>
      <c r="AG381" s="35"/>
      <c r="AH381" s="36"/>
      <c r="AI381" s="37"/>
      <c r="AJ381" s="38"/>
      <c r="AK381" s="39"/>
      <c r="AL381" s="39"/>
      <c r="AM381" s="39"/>
      <c r="AN381" s="49"/>
      <c r="AO381" s="40"/>
      <c r="AP381" s="41"/>
      <c r="AQ381" s="42"/>
      <c r="AR381" s="43"/>
      <c r="AS381" s="40" t="s">
        <v>40</v>
      </c>
      <c r="AT381" s="42">
        <v>1</v>
      </c>
      <c r="AU381" s="162">
        <f t="shared" si="25"/>
        <v>0</v>
      </c>
      <c r="AV381" s="162">
        <f t="shared" si="26"/>
        <v>0</v>
      </c>
      <c r="AW381" s="162">
        <f t="shared" si="27"/>
        <v>0</v>
      </c>
      <c r="AX381" s="162">
        <f t="shared" si="28"/>
        <v>1</v>
      </c>
      <c r="AY381" s="162">
        <f t="shared" si="29"/>
        <v>1</v>
      </c>
    </row>
    <row r="382" spans="1:51">
      <c r="A382" s="44" t="s">
        <v>977</v>
      </c>
      <c r="B382" s="45" t="s">
        <v>4055</v>
      </c>
      <c r="C382" s="23" t="s">
        <v>978</v>
      </c>
      <c r="D382" s="120" t="s">
        <v>4162</v>
      </c>
      <c r="E382" s="24">
        <v>1</v>
      </c>
      <c r="F382" s="25" t="s">
        <v>39</v>
      </c>
      <c r="G382" s="26"/>
      <c r="H382" s="27"/>
      <c r="I382" s="27"/>
      <c r="J382" s="29">
        <v>1</v>
      </c>
      <c r="K382" s="30">
        <v>1579</v>
      </c>
      <c r="L382" s="30">
        <v>1585</v>
      </c>
      <c r="M382" s="27">
        <v>0</v>
      </c>
      <c r="N382" s="27">
        <v>0</v>
      </c>
      <c r="O382" s="28"/>
      <c r="P382" s="31"/>
      <c r="Q382" s="35" t="s">
        <v>103</v>
      </c>
      <c r="R382" s="104">
        <v>51.0167</v>
      </c>
      <c r="S382" s="124">
        <v>4.4667000000000003</v>
      </c>
      <c r="T382" s="32">
        <v>0</v>
      </c>
      <c r="U382" s="33">
        <v>0</v>
      </c>
      <c r="V382" s="127">
        <v>0</v>
      </c>
      <c r="W382" s="34"/>
      <c r="X382" s="35"/>
      <c r="Y382" s="35"/>
      <c r="Z382" s="34"/>
      <c r="AA382" s="35"/>
      <c r="AB382" s="36"/>
      <c r="AC382" s="34"/>
      <c r="AD382" s="35"/>
      <c r="AE382" s="36"/>
      <c r="AF382" s="34"/>
      <c r="AG382" s="35"/>
      <c r="AH382" s="36"/>
      <c r="AI382" s="37"/>
      <c r="AJ382" s="38"/>
      <c r="AK382" s="39"/>
      <c r="AL382" s="39"/>
      <c r="AM382" s="39"/>
      <c r="AN382" s="49"/>
      <c r="AO382" s="40"/>
      <c r="AP382" s="41"/>
      <c r="AQ382" s="42"/>
      <c r="AR382" s="43"/>
      <c r="AS382" s="40" t="s">
        <v>40</v>
      </c>
      <c r="AT382" s="42">
        <v>1</v>
      </c>
      <c r="AU382" s="162">
        <f t="shared" si="25"/>
        <v>0</v>
      </c>
      <c r="AV382" s="162">
        <f t="shared" si="26"/>
        <v>1</v>
      </c>
      <c r="AW382" s="162">
        <f t="shared" si="27"/>
        <v>0</v>
      </c>
      <c r="AX382" s="162">
        <f t="shared" si="28"/>
        <v>0</v>
      </c>
      <c r="AY382" s="162">
        <f t="shared" si="29"/>
        <v>0</v>
      </c>
    </row>
    <row r="383" spans="1:51">
      <c r="A383" s="44" t="s">
        <v>979</v>
      </c>
      <c r="B383" s="45" t="s">
        <v>4056</v>
      </c>
      <c r="C383" s="23" t="s">
        <v>980</v>
      </c>
      <c r="D383" s="120" t="s">
        <v>4162</v>
      </c>
      <c r="E383" s="24"/>
      <c r="F383" s="25" t="s">
        <v>43</v>
      </c>
      <c r="G383" s="26"/>
      <c r="H383" s="27"/>
      <c r="I383" s="27"/>
      <c r="J383" s="29">
        <v>0</v>
      </c>
      <c r="K383" s="28"/>
      <c r="L383" s="27">
        <v>1576</v>
      </c>
      <c r="M383" s="27">
        <v>0</v>
      </c>
      <c r="N383" s="27">
        <v>0</v>
      </c>
      <c r="O383" s="28">
        <v>1563</v>
      </c>
      <c r="P383" s="31">
        <v>1606</v>
      </c>
      <c r="Q383" s="35" t="s">
        <v>103</v>
      </c>
      <c r="R383" s="104">
        <v>51.0167</v>
      </c>
      <c r="S383" s="124">
        <v>4.4667000000000003</v>
      </c>
      <c r="T383" s="32">
        <v>1</v>
      </c>
      <c r="U383" s="33">
        <v>1</v>
      </c>
      <c r="V383" s="127">
        <v>0</v>
      </c>
      <c r="W383" s="34">
        <v>1576</v>
      </c>
      <c r="X383" s="35">
        <v>1576</v>
      </c>
      <c r="Y383" s="35" t="s">
        <v>102</v>
      </c>
      <c r="Z383" s="34">
        <v>1606</v>
      </c>
      <c r="AA383" s="35">
        <v>1606</v>
      </c>
      <c r="AB383" s="36" t="s">
        <v>981</v>
      </c>
      <c r="AC383" s="34"/>
      <c r="AD383" s="35"/>
      <c r="AE383" s="36"/>
      <c r="AF383" s="34"/>
      <c r="AG383" s="35"/>
      <c r="AH383" s="36"/>
      <c r="AI383" s="37"/>
      <c r="AJ383" s="38"/>
      <c r="AK383" s="39"/>
      <c r="AL383" s="39"/>
      <c r="AM383" s="39"/>
      <c r="AN383" s="49"/>
      <c r="AO383" s="40"/>
      <c r="AP383" s="41"/>
      <c r="AQ383" s="42"/>
      <c r="AR383" s="43"/>
      <c r="AS383" s="40"/>
      <c r="AT383" s="42">
        <v>1</v>
      </c>
      <c r="AU383" s="162">
        <f t="shared" si="25"/>
        <v>1</v>
      </c>
      <c r="AV383" s="162">
        <f t="shared" si="26"/>
        <v>1</v>
      </c>
      <c r="AW383" s="162">
        <f t="shared" si="27"/>
        <v>0</v>
      </c>
      <c r="AX383" s="162">
        <f t="shared" si="28"/>
        <v>0</v>
      </c>
      <c r="AY383" s="162">
        <f t="shared" si="29"/>
        <v>0</v>
      </c>
    </row>
    <row r="384" spans="1:51">
      <c r="A384" s="44" t="s">
        <v>982</v>
      </c>
      <c r="B384" s="45" t="s">
        <v>4056</v>
      </c>
      <c r="C384" s="23" t="s">
        <v>983</v>
      </c>
      <c r="D384" s="120" t="s">
        <v>4162</v>
      </c>
      <c r="E384" s="24"/>
      <c r="F384" s="25" t="s">
        <v>43</v>
      </c>
      <c r="G384" s="26"/>
      <c r="H384" s="27"/>
      <c r="I384" s="27"/>
      <c r="J384" s="29">
        <v>0</v>
      </c>
      <c r="K384" s="28">
        <v>1545</v>
      </c>
      <c r="L384" s="28">
        <v>1563</v>
      </c>
      <c r="M384" s="27">
        <v>0</v>
      </c>
      <c r="N384" s="27">
        <v>0</v>
      </c>
      <c r="O384" s="28">
        <v>1525</v>
      </c>
      <c r="P384" s="31">
        <v>1601</v>
      </c>
      <c r="Q384" s="35" t="s">
        <v>103</v>
      </c>
      <c r="R384" s="104">
        <v>51.0167</v>
      </c>
      <c r="S384" s="124">
        <v>4.4667000000000003</v>
      </c>
      <c r="T384" s="32">
        <v>0</v>
      </c>
      <c r="U384" s="33">
        <v>1</v>
      </c>
      <c r="V384" s="127">
        <v>0</v>
      </c>
      <c r="W384" s="34">
        <v>1563</v>
      </c>
      <c r="X384" s="35">
        <v>1601</v>
      </c>
      <c r="Y384" s="35" t="s">
        <v>63</v>
      </c>
      <c r="Z384" s="34"/>
      <c r="AA384" s="35"/>
      <c r="AB384" s="36"/>
      <c r="AC384" s="34"/>
      <c r="AD384" s="35"/>
      <c r="AE384" s="36"/>
      <c r="AF384" s="34"/>
      <c r="AG384" s="35"/>
      <c r="AH384" s="36"/>
      <c r="AI384" s="37"/>
      <c r="AJ384" s="38"/>
      <c r="AK384" s="39"/>
      <c r="AL384" s="39"/>
      <c r="AM384" s="39"/>
      <c r="AN384" s="49"/>
      <c r="AO384" s="40"/>
      <c r="AP384" s="41"/>
      <c r="AQ384" s="42"/>
      <c r="AR384" s="43"/>
      <c r="AS384" s="40"/>
      <c r="AT384" s="42">
        <v>1</v>
      </c>
      <c r="AU384" s="162">
        <f t="shared" si="25"/>
        <v>1</v>
      </c>
      <c r="AV384" s="162">
        <f t="shared" si="26"/>
        <v>0</v>
      </c>
      <c r="AW384" s="162">
        <f t="shared" si="27"/>
        <v>0</v>
      </c>
      <c r="AX384" s="162">
        <f t="shared" si="28"/>
        <v>0</v>
      </c>
      <c r="AY384" s="162">
        <f t="shared" si="29"/>
        <v>0</v>
      </c>
    </row>
    <row r="385" spans="1:51">
      <c r="A385" s="44" t="s">
        <v>984</v>
      </c>
      <c r="B385" s="45" t="s">
        <v>1862</v>
      </c>
      <c r="C385" s="23" t="s">
        <v>985</v>
      </c>
      <c r="D385" s="120" t="s">
        <v>4162</v>
      </c>
      <c r="E385" s="24">
        <v>1</v>
      </c>
      <c r="F385" s="25" t="s">
        <v>39</v>
      </c>
      <c r="G385" s="26"/>
      <c r="H385" s="27"/>
      <c r="I385" s="27"/>
      <c r="J385" s="29">
        <v>1</v>
      </c>
      <c r="K385" s="30">
        <v>1557</v>
      </c>
      <c r="L385" s="30">
        <v>1563</v>
      </c>
      <c r="M385" s="27">
        <v>0</v>
      </c>
      <c r="N385" s="27">
        <v>0</v>
      </c>
      <c r="O385" s="28"/>
      <c r="P385" s="31"/>
      <c r="Q385" s="35" t="s">
        <v>103</v>
      </c>
      <c r="R385" s="104">
        <v>51.0167</v>
      </c>
      <c r="S385" s="124">
        <v>4.4667000000000003</v>
      </c>
      <c r="T385" s="32">
        <v>0</v>
      </c>
      <c r="U385" s="33">
        <v>0</v>
      </c>
      <c r="V385" s="127">
        <v>0</v>
      </c>
      <c r="W385" s="34"/>
      <c r="X385" s="35"/>
      <c r="Y385" s="35"/>
      <c r="Z385" s="34"/>
      <c r="AA385" s="35"/>
      <c r="AB385" s="36"/>
      <c r="AC385" s="34"/>
      <c r="AD385" s="35"/>
      <c r="AE385" s="36"/>
      <c r="AF385" s="34"/>
      <c r="AG385" s="35"/>
      <c r="AH385" s="36"/>
      <c r="AI385" s="37"/>
      <c r="AJ385" s="38"/>
      <c r="AK385" s="39"/>
      <c r="AL385" s="39"/>
      <c r="AM385" s="39"/>
      <c r="AN385" s="49"/>
      <c r="AO385" s="40"/>
      <c r="AP385" s="41"/>
      <c r="AQ385" s="42"/>
      <c r="AR385" s="43"/>
      <c r="AS385" s="40" t="s">
        <v>40</v>
      </c>
      <c r="AT385" s="42">
        <v>1</v>
      </c>
      <c r="AU385" s="162">
        <f t="shared" si="25"/>
        <v>1</v>
      </c>
      <c r="AV385" s="162">
        <f t="shared" si="26"/>
        <v>0</v>
      </c>
      <c r="AW385" s="162">
        <f t="shared" si="27"/>
        <v>0</v>
      </c>
      <c r="AX385" s="162">
        <f t="shared" si="28"/>
        <v>0</v>
      </c>
      <c r="AY385" s="162">
        <f t="shared" si="29"/>
        <v>0</v>
      </c>
    </row>
    <row r="386" spans="1:51">
      <c r="A386" s="44" t="s">
        <v>986</v>
      </c>
      <c r="B386" s="45" t="s">
        <v>4057</v>
      </c>
      <c r="C386" s="23" t="s">
        <v>987</v>
      </c>
      <c r="D386" s="120" t="s">
        <v>4162</v>
      </c>
      <c r="E386" s="24"/>
      <c r="F386" s="25" t="s">
        <v>43</v>
      </c>
      <c r="G386" s="26"/>
      <c r="H386" s="27"/>
      <c r="I386" s="27"/>
      <c r="J386" s="29">
        <v>0</v>
      </c>
      <c r="K386" s="28">
        <v>1632</v>
      </c>
      <c r="L386" s="28"/>
      <c r="M386" s="27">
        <v>0</v>
      </c>
      <c r="N386" s="27">
        <v>0</v>
      </c>
      <c r="O386" s="28">
        <v>1612</v>
      </c>
      <c r="P386" s="31"/>
      <c r="Q386" s="35" t="s">
        <v>103</v>
      </c>
      <c r="R386" s="104">
        <v>51.0167</v>
      </c>
      <c r="S386" s="124">
        <v>4.4667000000000003</v>
      </c>
      <c r="T386" s="32">
        <v>0</v>
      </c>
      <c r="U386" s="33">
        <v>0</v>
      </c>
      <c r="V386" s="127">
        <v>0</v>
      </c>
      <c r="W386" s="34"/>
      <c r="X386" s="35"/>
      <c r="Y386" s="35"/>
      <c r="Z386" s="34"/>
      <c r="AA386" s="35"/>
      <c r="AB386" s="36"/>
      <c r="AC386" s="34"/>
      <c r="AD386" s="35"/>
      <c r="AE386" s="36"/>
      <c r="AF386" s="34"/>
      <c r="AG386" s="35"/>
      <c r="AH386" s="36"/>
      <c r="AI386" s="37"/>
      <c r="AJ386" s="38"/>
      <c r="AK386" s="39"/>
      <c r="AL386" s="39"/>
      <c r="AM386" s="39"/>
      <c r="AN386" s="49"/>
      <c r="AO386" s="42" t="s">
        <v>88</v>
      </c>
      <c r="AP386" s="43" t="s">
        <v>988</v>
      </c>
      <c r="AQ386" s="42"/>
      <c r="AR386" s="43"/>
      <c r="AS386" s="40"/>
      <c r="AT386" s="42">
        <v>1</v>
      </c>
      <c r="AU386" s="162">
        <f t="shared" si="25"/>
        <v>0</v>
      </c>
      <c r="AV386" s="162">
        <f t="shared" si="26"/>
        <v>0</v>
      </c>
      <c r="AW386" s="162">
        <f t="shared" si="27"/>
        <v>0</v>
      </c>
      <c r="AX386" s="162">
        <f t="shared" si="28"/>
        <v>0</v>
      </c>
      <c r="AY386" s="162">
        <f t="shared" si="29"/>
        <v>0</v>
      </c>
    </row>
    <row r="387" spans="1:51">
      <c r="A387" s="44" t="s">
        <v>988</v>
      </c>
      <c r="B387" s="45" t="s">
        <v>4057</v>
      </c>
      <c r="C387" s="23" t="s">
        <v>989</v>
      </c>
      <c r="D387" s="120" t="s">
        <v>4162</v>
      </c>
      <c r="E387" s="24">
        <v>6</v>
      </c>
      <c r="F387" s="25" t="s">
        <v>43</v>
      </c>
      <c r="G387" s="26"/>
      <c r="H387" s="27"/>
      <c r="I387" s="27"/>
      <c r="J387" s="29">
        <v>1</v>
      </c>
      <c r="K387" s="30">
        <v>1608</v>
      </c>
      <c r="L387" s="30">
        <v>1623</v>
      </c>
      <c r="M387" s="27">
        <v>1</v>
      </c>
      <c r="N387" s="27">
        <v>1</v>
      </c>
      <c r="O387" s="28"/>
      <c r="P387" s="31"/>
      <c r="Q387" s="35" t="s">
        <v>103</v>
      </c>
      <c r="R387" s="104">
        <v>51.0167</v>
      </c>
      <c r="S387" s="124">
        <v>4.4667000000000003</v>
      </c>
      <c r="T387" s="32">
        <v>0</v>
      </c>
      <c r="U387" s="33">
        <v>0</v>
      </c>
      <c r="V387" s="127">
        <v>0</v>
      </c>
      <c r="W387" s="34"/>
      <c r="X387" s="35"/>
      <c r="Y387" s="35"/>
      <c r="Z387" s="34"/>
      <c r="AA387" s="35"/>
      <c r="AB387" s="36"/>
      <c r="AC387" s="34"/>
      <c r="AD387" s="35"/>
      <c r="AE387" s="36"/>
      <c r="AF387" s="34"/>
      <c r="AG387" s="35"/>
      <c r="AH387" s="36"/>
      <c r="AI387" s="37"/>
      <c r="AJ387" s="38"/>
      <c r="AK387" s="39"/>
      <c r="AL387" s="39"/>
      <c r="AM387" s="39"/>
      <c r="AN387" s="49"/>
      <c r="AO387" s="42" t="s">
        <v>104</v>
      </c>
      <c r="AP387" s="43" t="s">
        <v>986</v>
      </c>
      <c r="AQ387" s="42"/>
      <c r="AR387" s="43"/>
      <c r="AS387" s="40" t="s">
        <v>40</v>
      </c>
      <c r="AT387" s="42">
        <v>1</v>
      </c>
      <c r="AU387" s="162">
        <f t="shared" ref="AU387:AU450" si="30">IF(AND(K387&lt;=1570,L387&gt;=1540),1,0)</f>
        <v>0</v>
      </c>
      <c r="AV387" s="162">
        <f t="shared" ref="AV387:AV450" si="31">IF(AND(K387&lt;=1608,L387&gt;=1571),1,0)</f>
        <v>1</v>
      </c>
      <c r="AW387" s="162">
        <f t="shared" ref="AW387:AW450" si="32">IF(AND(K387&lt;=1621,L387&gt;=1609),1,0)</f>
        <v>1</v>
      </c>
      <c r="AX387" s="162">
        <f t="shared" ref="AX387:AX450" si="33">IF(AND(K387&lt;=1648,L387&gt;=1622),1,0)</f>
        <v>1</v>
      </c>
      <c r="AY387" s="162">
        <f t="shared" ref="AY387:AY450" si="34">IF(AND(K387&lt;=1680,L387&gt;=1649),1,0)</f>
        <v>0</v>
      </c>
    </row>
    <row r="388" spans="1:51">
      <c r="A388" s="44" t="s">
        <v>990</v>
      </c>
      <c r="B388" s="45" t="s">
        <v>4058</v>
      </c>
      <c r="C388" s="23" t="s">
        <v>991</v>
      </c>
      <c r="D388" s="120" t="s">
        <v>4162</v>
      </c>
      <c r="E388" s="24">
        <v>1</v>
      </c>
      <c r="F388" s="25" t="s">
        <v>43</v>
      </c>
      <c r="G388" s="26"/>
      <c r="H388" s="27"/>
      <c r="I388" s="27"/>
      <c r="J388" s="29">
        <v>1</v>
      </c>
      <c r="K388" s="30">
        <v>1589</v>
      </c>
      <c r="L388" s="30">
        <v>1595</v>
      </c>
      <c r="M388" s="27">
        <v>0</v>
      </c>
      <c r="N388" s="27">
        <v>0</v>
      </c>
      <c r="O388" s="28"/>
      <c r="P388" s="31"/>
      <c r="Q388" s="35" t="s">
        <v>103</v>
      </c>
      <c r="R388" s="104">
        <v>51.0167</v>
      </c>
      <c r="S388" s="124">
        <v>4.4667000000000003</v>
      </c>
      <c r="T388" s="32">
        <v>0</v>
      </c>
      <c r="U388" s="33">
        <v>0</v>
      </c>
      <c r="V388" s="127">
        <v>0</v>
      </c>
      <c r="W388" s="34"/>
      <c r="X388" s="35"/>
      <c r="Y388" s="35"/>
      <c r="Z388" s="34"/>
      <c r="AA388" s="35"/>
      <c r="AB388" s="36"/>
      <c r="AC388" s="34"/>
      <c r="AD388" s="35"/>
      <c r="AE388" s="36"/>
      <c r="AF388" s="34"/>
      <c r="AG388" s="35"/>
      <c r="AH388" s="36"/>
      <c r="AI388" s="37"/>
      <c r="AJ388" s="38"/>
      <c r="AK388" s="39"/>
      <c r="AL388" s="39"/>
      <c r="AM388" s="39"/>
      <c r="AN388" s="49"/>
      <c r="AO388" s="40"/>
      <c r="AP388" s="41"/>
      <c r="AQ388" s="42"/>
      <c r="AR388" s="43"/>
      <c r="AS388" s="40" t="s">
        <v>40</v>
      </c>
      <c r="AT388" s="42">
        <v>1</v>
      </c>
      <c r="AU388" s="162">
        <f t="shared" si="30"/>
        <v>0</v>
      </c>
      <c r="AV388" s="162">
        <f t="shared" si="31"/>
        <v>1</v>
      </c>
      <c r="AW388" s="162">
        <f t="shared" si="32"/>
        <v>0</v>
      </c>
      <c r="AX388" s="162">
        <f t="shared" si="33"/>
        <v>0</v>
      </c>
      <c r="AY388" s="162">
        <f t="shared" si="34"/>
        <v>0</v>
      </c>
    </row>
    <row r="389" spans="1:51">
      <c r="A389" s="44" t="s">
        <v>992</v>
      </c>
      <c r="B389" s="45" t="s">
        <v>4058</v>
      </c>
      <c r="C389" s="23" t="s">
        <v>993</v>
      </c>
      <c r="D389" s="120" t="s">
        <v>4162</v>
      </c>
      <c r="E389" s="24">
        <v>4</v>
      </c>
      <c r="F389" s="25" t="s">
        <v>43</v>
      </c>
      <c r="G389" s="26"/>
      <c r="H389" s="27"/>
      <c r="I389" s="27"/>
      <c r="J389" s="29">
        <v>1</v>
      </c>
      <c r="K389" s="30">
        <v>1556</v>
      </c>
      <c r="L389" s="30">
        <v>1570</v>
      </c>
      <c r="M389" s="27">
        <v>0</v>
      </c>
      <c r="N389" s="27">
        <v>0</v>
      </c>
      <c r="O389" s="28"/>
      <c r="P389" s="31"/>
      <c r="Q389" s="35" t="s">
        <v>103</v>
      </c>
      <c r="R389" s="104">
        <v>51.0167</v>
      </c>
      <c r="S389" s="124">
        <v>4.4667000000000003</v>
      </c>
      <c r="T389" s="32">
        <v>0</v>
      </c>
      <c r="U389" s="33">
        <v>0</v>
      </c>
      <c r="V389" s="127">
        <v>0</v>
      </c>
      <c r="W389" s="34"/>
      <c r="X389" s="35"/>
      <c r="Y389" s="35"/>
      <c r="Z389" s="34"/>
      <c r="AA389" s="35"/>
      <c r="AB389" s="36"/>
      <c r="AC389" s="34"/>
      <c r="AD389" s="35"/>
      <c r="AE389" s="36"/>
      <c r="AF389" s="34"/>
      <c r="AG389" s="35"/>
      <c r="AH389" s="36"/>
      <c r="AI389" s="37"/>
      <c r="AJ389" s="38"/>
      <c r="AK389" s="39"/>
      <c r="AL389" s="39"/>
      <c r="AM389" s="39"/>
      <c r="AN389" s="49"/>
      <c r="AO389" s="40"/>
      <c r="AP389" s="41"/>
      <c r="AQ389" s="42"/>
      <c r="AR389" s="43"/>
      <c r="AS389" s="40" t="s">
        <v>40</v>
      </c>
      <c r="AT389" s="42">
        <v>1</v>
      </c>
      <c r="AU389" s="162">
        <f t="shared" si="30"/>
        <v>1</v>
      </c>
      <c r="AV389" s="162">
        <f t="shared" si="31"/>
        <v>0</v>
      </c>
      <c r="AW389" s="162">
        <f t="shared" si="32"/>
        <v>0</v>
      </c>
      <c r="AX389" s="162">
        <f t="shared" si="33"/>
        <v>0</v>
      </c>
      <c r="AY389" s="162">
        <f t="shared" si="34"/>
        <v>0</v>
      </c>
    </row>
    <row r="390" spans="1:51">
      <c r="A390" s="44" t="s">
        <v>994</v>
      </c>
      <c r="B390" s="45" t="s">
        <v>4058</v>
      </c>
      <c r="C390" s="23" t="s">
        <v>995</v>
      </c>
      <c r="D390" s="120" t="s">
        <v>4162</v>
      </c>
      <c r="E390" s="24"/>
      <c r="F390" s="25" t="s">
        <v>43</v>
      </c>
      <c r="G390" s="71"/>
      <c r="H390" s="27"/>
      <c r="I390" s="27"/>
      <c r="J390" s="29">
        <v>0</v>
      </c>
      <c r="K390" s="28"/>
      <c r="L390" s="28"/>
      <c r="M390" s="27">
        <v>0</v>
      </c>
      <c r="N390" s="27">
        <v>0</v>
      </c>
      <c r="O390" s="28"/>
      <c r="P390" s="31"/>
      <c r="Q390" s="35" t="s">
        <v>103</v>
      </c>
      <c r="R390" s="104">
        <v>51.0167</v>
      </c>
      <c r="S390" s="124">
        <v>4.4667000000000003</v>
      </c>
      <c r="T390" s="32">
        <v>0</v>
      </c>
      <c r="U390" s="33">
        <v>0</v>
      </c>
      <c r="V390" s="127">
        <v>0</v>
      </c>
      <c r="W390" s="34"/>
      <c r="X390" s="35"/>
      <c r="Y390" s="35"/>
      <c r="Z390" s="34"/>
      <c r="AA390" s="35"/>
      <c r="AB390" s="36"/>
      <c r="AC390" s="34"/>
      <c r="AD390" s="35"/>
      <c r="AE390" s="36"/>
      <c r="AF390" s="34"/>
      <c r="AG390" s="35"/>
      <c r="AH390" s="36"/>
      <c r="AI390" s="37"/>
      <c r="AJ390" s="38">
        <v>1</v>
      </c>
      <c r="AK390" s="49" t="s">
        <v>94</v>
      </c>
      <c r="AL390" s="49" t="s">
        <v>110</v>
      </c>
      <c r="AM390" s="49"/>
      <c r="AN390" s="49"/>
      <c r="AO390" s="73"/>
      <c r="AP390" s="85"/>
      <c r="AQ390" s="69"/>
      <c r="AR390" s="70"/>
      <c r="AS390" s="40" t="s">
        <v>266</v>
      </c>
      <c r="AT390" s="42">
        <v>1</v>
      </c>
      <c r="AU390" s="162">
        <f t="shared" si="30"/>
        <v>0</v>
      </c>
      <c r="AV390" s="162">
        <f t="shared" si="31"/>
        <v>0</v>
      </c>
      <c r="AW390" s="162">
        <f t="shared" si="32"/>
        <v>0</v>
      </c>
      <c r="AX390" s="162">
        <f t="shared" si="33"/>
        <v>0</v>
      </c>
      <c r="AY390" s="162">
        <f t="shared" si="34"/>
        <v>0</v>
      </c>
    </row>
    <row r="391" spans="1:51">
      <c r="A391" s="44" t="s">
        <v>996</v>
      </c>
      <c r="B391" s="45" t="s">
        <v>4058</v>
      </c>
      <c r="C391" s="23" t="s">
        <v>997</v>
      </c>
      <c r="D391" s="120" t="s">
        <v>4162</v>
      </c>
      <c r="E391" s="24">
        <v>2</v>
      </c>
      <c r="F391" s="25" t="s">
        <v>43</v>
      </c>
      <c r="G391" s="26"/>
      <c r="H391" s="27"/>
      <c r="I391" s="27"/>
      <c r="J391" s="29">
        <v>1</v>
      </c>
      <c r="K391" s="30">
        <v>1557</v>
      </c>
      <c r="L391" s="30">
        <v>1565</v>
      </c>
      <c r="M391" s="27">
        <v>0</v>
      </c>
      <c r="N391" s="27">
        <v>0</v>
      </c>
      <c r="O391" s="28"/>
      <c r="P391" s="31"/>
      <c r="Q391" s="35" t="s">
        <v>103</v>
      </c>
      <c r="R391" s="104">
        <v>51.0167</v>
      </c>
      <c r="S391" s="124">
        <v>4.4667000000000003</v>
      </c>
      <c r="T391" s="32">
        <v>0</v>
      </c>
      <c r="U391" s="33">
        <v>0</v>
      </c>
      <c r="V391" s="127">
        <v>0</v>
      </c>
      <c r="W391" s="34"/>
      <c r="X391" s="35"/>
      <c r="Y391" s="35"/>
      <c r="Z391" s="34"/>
      <c r="AA391" s="35"/>
      <c r="AB391" s="36"/>
      <c r="AC391" s="34"/>
      <c r="AD391" s="35"/>
      <c r="AE391" s="36"/>
      <c r="AF391" s="34"/>
      <c r="AG391" s="35"/>
      <c r="AH391" s="36"/>
      <c r="AI391" s="37"/>
      <c r="AJ391" s="38"/>
      <c r="AK391" s="39"/>
      <c r="AL391" s="39"/>
      <c r="AM391" s="39"/>
      <c r="AN391" s="49"/>
      <c r="AO391" s="40"/>
      <c r="AP391" s="41"/>
      <c r="AQ391" s="42"/>
      <c r="AR391" s="43"/>
      <c r="AS391" s="40" t="s">
        <v>40</v>
      </c>
      <c r="AT391" s="42">
        <v>1</v>
      </c>
      <c r="AU391" s="162">
        <f t="shared" si="30"/>
        <v>1</v>
      </c>
      <c r="AV391" s="162">
        <f t="shared" si="31"/>
        <v>0</v>
      </c>
      <c r="AW391" s="162">
        <f t="shared" si="32"/>
        <v>0</v>
      </c>
      <c r="AX391" s="162">
        <f t="shared" si="33"/>
        <v>0</v>
      </c>
      <c r="AY391" s="162">
        <f t="shared" si="34"/>
        <v>0</v>
      </c>
    </row>
    <row r="392" spans="1:51">
      <c r="A392" s="44" t="s">
        <v>998</v>
      </c>
      <c r="B392" s="45" t="s">
        <v>4058</v>
      </c>
      <c r="C392" s="23" t="s">
        <v>999</v>
      </c>
      <c r="D392" s="120" t="s">
        <v>4162</v>
      </c>
      <c r="E392" s="24">
        <v>8</v>
      </c>
      <c r="F392" s="25" t="s">
        <v>43</v>
      </c>
      <c r="G392" s="26"/>
      <c r="H392" s="27"/>
      <c r="I392" s="27"/>
      <c r="J392" s="29">
        <v>1</v>
      </c>
      <c r="K392" s="27">
        <v>1590</v>
      </c>
      <c r="L392" s="103">
        <v>1630</v>
      </c>
      <c r="M392" s="27">
        <v>1</v>
      </c>
      <c r="N392" s="27">
        <v>1</v>
      </c>
      <c r="O392" s="27">
        <v>1565</v>
      </c>
      <c r="P392" s="46">
        <v>1630</v>
      </c>
      <c r="Q392" s="35" t="s">
        <v>103</v>
      </c>
      <c r="R392" s="104">
        <v>51.0167</v>
      </c>
      <c r="S392" s="124">
        <v>4.4667000000000003</v>
      </c>
      <c r="T392" s="32">
        <v>1</v>
      </c>
      <c r="U392" s="33">
        <v>1</v>
      </c>
      <c r="V392" s="127">
        <v>0</v>
      </c>
      <c r="W392" s="34">
        <v>1589</v>
      </c>
      <c r="X392" s="25">
        <v>1590</v>
      </c>
      <c r="Y392" s="35" t="s">
        <v>63</v>
      </c>
      <c r="Z392" s="34">
        <v>1590</v>
      </c>
      <c r="AA392" s="25">
        <v>1630</v>
      </c>
      <c r="AB392" s="36" t="s">
        <v>103</v>
      </c>
      <c r="AC392" s="34"/>
      <c r="AD392" s="35"/>
      <c r="AE392" s="36"/>
      <c r="AF392" s="34"/>
      <c r="AG392" s="35"/>
      <c r="AH392" s="36"/>
      <c r="AI392" s="37"/>
      <c r="AJ392" s="38"/>
      <c r="AK392" s="39"/>
      <c r="AL392" s="39"/>
      <c r="AM392" s="39"/>
      <c r="AN392" s="49"/>
      <c r="AO392" s="40"/>
      <c r="AP392" s="41"/>
      <c r="AQ392" s="42"/>
      <c r="AR392" s="43"/>
      <c r="AS392" s="40" t="s">
        <v>40</v>
      </c>
      <c r="AT392" s="42">
        <v>1</v>
      </c>
      <c r="AU392" s="162">
        <f t="shared" si="30"/>
        <v>0</v>
      </c>
      <c r="AV392" s="162">
        <f t="shared" si="31"/>
        <v>1</v>
      </c>
      <c r="AW392" s="162">
        <f t="shared" si="32"/>
        <v>1</v>
      </c>
      <c r="AX392" s="162">
        <f t="shared" si="33"/>
        <v>1</v>
      </c>
      <c r="AY392" s="162">
        <f t="shared" si="34"/>
        <v>0</v>
      </c>
    </row>
    <row r="393" spans="1:51">
      <c r="A393" s="44" t="s">
        <v>1000</v>
      </c>
      <c r="B393" s="45" t="s">
        <v>4058</v>
      </c>
      <c r="C393" s="23" t="s">
        <v>1001</v>
      </c>
      <c r="D393" s="120" t="s">
        <v>4162</v>
      </c>
      <c r="E393" s="24"/>
      <c r="F393" s="25" t="s">
        <v>43</v>
      </c>
      <c r="G393" s="26"/>
      <c r="H393" s="27"/>
      <c r="I393" s="27"/>
      <c r="J393" s="29">
        <v>0</v>
      </c>
      <c r="K393" s="28"/>
      <c r="L393" s="28"/>
      <c r="M393" s="27">
        <v>0</v>
      </c>
      <c r="N393" s="27">
        <v>0</v>
      </c>
      <c r="O393" s="28"/>
      <c r="P393" s="31"/>
      <c r="Q393" s="35" t="s">
        <v>103</v>
      </c>
      <c r="R393" s="104">
        <v>51.0167</v>
      </c>
      <c r="S393" s="124">
        <v>4.4667000000000003</v>
      </c>
      <c r="T393" s="32">
        <v>0</v>
      </c>
      <c r="U393" s="33">
        <v>0</v>
      </c>
      <c r="V393" s="127">
        <v>0</v>
      </c>
      <c r="W393" s="34"/>
      <c r="X393" s="35"/>
      <c r="Y393" s="35"/>
      <c r="Z393" s="34"/>
      <c r="AA393" s="35"/>
      <c r="AB393" s="36"/>
      <c r="AC393" s="34"/>
      <c r="AD393" s="35"/>
      <c r="AE393" s="36"/>
      <c r="AF393" s="34"/>
      <c r="AG393" s="35"/>
      <c r="AH393" s="36"/>
      <c r="AI393" s="37"/>
      <c r="AJ393" s="38"/>
      <c r="AK393" s="39"/>
      <c r="AL393" s="39"/>
      <c r="AM393" s="39"/>
      <c r="AN393" s="49"/>
      <c r="AO393" s="40"/>
      <c r="AP393" s="41"/>
      <c r="AQ393" s="42"/>
      <c r="AR393" s="43"/>
      <c r="AS393" s="40" t="s">
        <v>55</v>
      </c>
      <c r="AT393" s="42">
        <v>1</v>
      </c>
      <c r="AU393" s="162">
        <f t="shared" si="30"/>
        <v>0</v>
      </c>
      <c r="AV393" s="162">
        <f t="shared" si="31"/>
        <v>0</v>
      </c>
      <c r="AW393" s="162">
        <f t="shared" si="32"/>
        <v>0</v>
      </c>
      <c r="AX393" s="162">
        <f t="shared" si="33"/>
        <v>0</v>
      </c>
      <c r="AY393" s="162">
        <f t="shared" si="34"/>
        <v>0</v>
      </c>
    </row>
    <row r="394" spans="1:51">
      <c r="A394" s="44" t="s">
        <v>1002</v>
      </c>
      <c r="B394" s="45" t="s">
        <v>4058</v>
      </c>
      <c r="C394" s="23" t="s">
        <v>1003</v>
      </c>
      <c r="D394" s="120" t="s">
        <v>4162</v>
      </c>
      <c r="E394" s="24"/>
      <c r="F394" s="25" t="s">
        <v>43</v>
      </c>
      <c r="G394" s="26"/>
      <c r="H394" s="27"/>
      <c r="I394" s="27"/>
      <c r="J394" s="29">
        <v>0</v>
      </c>
      <c r="K394" s="28"/>
      <c r="L394" s="27">
        <v>1627</v>
      </c>
      <c r="M394" s="27">
        <v>1</v>
      </c>
      <c r="N394" s="27">
        <v>1</v>
      </c>
      <c r="O394" s="28" t="s">
        <v>1004</v>
      </c>
      <c r="P394" s="31" t="s">
        <v>59</v>
      </c>
      <c r="Q394" s="35" t="s">
        <v>103</v>
      </c>
      <c r="R394" s="104">
        <v>51.0167</v>
      </c>
      <c r="S394" s="124">
        <v>4.4667000000000003</v>
      </c>
      <c r="T394" s="32">
        <v>0</v>
      </c>
      <c r="U394" s="33">
        <v>0</v>
      </c>
      <c r="V394" s="127">
        <v>0</v>
      </c>
      <c r="W394" s="34"/>
      <c r="X394" s="35"/>
      <c r="Y394" s="35"/>
      <c r="Z394" s="34"/>
      <c r="AA394" s="35"/>
      <c r="AB394" s="36"/>
      <c r="AC394" s="34"/>
      <c r="AD394" s="35"/>
      <c r="AE394" s="36"/>
      <c r="AF394" s="34"/>
      <c r="AG394" s="35"/>
      <c r="AH394" s="36"/>
      <c r="AI394" s="37"/>
      <c r="AJ394" s="38"/>
      <c r="AK394" s="39"/>
      <c r="AL394" s="39"/>
      <c r="AM394" s="39"/>
      <c r="AN394" s="49"/>
      <c r="AO394" s="42" t="s">
        <v>88</v>
      </c>
      <c r="AP394" s="43" t="s">
        <v>998</v>
      </c>
      <c r="AQ394" s="42"/>
      <c r="AR394" s="43"/>
      <c r="AS394" s="40" t="s">
        <v>55</v>
      </c>
      <c r="AT394" s="42">
        <v>1</v>
      </c>
      <c r="AU394" s="162">
        <f t="shared" si="30"/>
        <v>1</v>
      </c>
      <c r="AV394" s="162">
        <f t="shared" si="31"/>
        <v>1</v>
      </c>
      <c r="AW394" s="162">
        <f t="shared" si="32"/>
        <v>1</v>
      </c>
      <c r="AX394" s="162">
        <f t="shared" si="33"/>
        <v>1</v>
      </c>
      <c r="AY394" s="162">
        <f t="shared" si="34"/>
        <v>0</v>
      </c>
    </row>
    <row r="395" spans="1:51">
      <c r="A395" s="44" t="s">
        <v>1005</v>
      </c>
      <c r="B395" s="45" t="s">
        <v>4058</v>
      </c>
      <c r="C395" s="23" t="s">
        <v>1006</v>
      </c>
      <c r="D395" s="120" t="s">
        <v>4162</v>
      </c>
      <c r="E395" s="24"/>
      <c r="F395" s="25" t="s">
        <v>43</v>
      </c>
      <c r="G395" s="26"/>
      <c r="H395" s="27"/>
      <c r="I395" s="27"/>
      <c r="J395" s="29">
        <v>0</v>
      </c>
      <c r="K395" s="28"/>
      <c r="L395" s="103">
        <v>1620</v>
      </c>
      <c r="M395" s="27">
        <v>1</v>
      </c>
      <c r="N395" s="27">
        <v>0</v>
      </c>
      <c r="O395" s="28" t="s">
        <v>1007</v>
      </c>
      <c r="P395" s="31" t="s">
        <v>1008</v>
      </c>
      <c r="Q395" s="35" t="s">
        <v>103</v>
      </c>
      <c r="R395" s="104">
        <v>51.0167</v>
      </c>
      <c r="S395" s="124">
        <v>4.4667000000000003</v>
      </c>
      <c r="T395" s="32">
        <v>0</v>
      </c>
      <c r="U395" s="75">
        <v>1</v>
      </c>
      <c r="V395" s="127">
        <v>0</v>
      </c>
      <c r="W395" s="34">
        <v>1566</v>
      </c>
      <c r="X395" s="35"/>
      <c r="Y395" s="35" t="s">
        <v>306</v>
      </c>
      <c r="Z395" s="34">
        <v>1567</v>
      </c>
      <c r="AA395" s="35"/>
      <c r="AB395" s="36" t="s">
        <v>50</v>
      </c>
      <c r="AC395" s="34"/>
      <c r="AD395" s="35"/>
      <c r="AE395" s="36"/>
      <c r="AF395" s="34"/>
      <c r="AG395" s="35"/>
      <c r="AH395" s="36"/>
      <c r="AI395" s="37"/>
      <c r="AJ395" s="38"/>
      <c r="AK395" s="39"/>
      <c r="AL395" s="39"/>
      <c r="AM395" s="39"/>
      <c r="AN395" s="49"/>
      <c r="AO395" s="40"/>
      <c r="AP395" s="41"/>
      <c r="AQ395" s="42"/>
      <c r="AR395" s="43"/>
      <c r="AS395" s="40" t="s">
        <v>55</v>
      </c>
      <c r="AT395" s="42">
        <v>1</v>
      </c>
      <c r="AU395" s="162">
        <f t="shared" si="30"/>
        <v>1</v>
      </c>
      <c r="AV395" s="162">
        <f t="shared" si="31"/>
        <v>1</v>
      </c>
      <c r="AW395" s="162">
        <f t="shared" si="32"/>
        <v>1</v>
      </c>
      <c r="AX395" s="162">
        <f t="shared" si="33"/>
        <v>0</v>
      </c>
      <c r="AY395" s="162">
        <f t="shared" si="34"/>
        <v>0</v>
      </c>
    </row>
    <row r="396" spans="1:51">
      <c r="A396" s="44" t="s">
        <v>1009</v>
      </c>
      <c r="B396" s="45" t="s">
        <v>4058</v>
      </c>
      <c r="C396" s="23" t="s">
        <v>1010</v>
      </c>
      <c r="D396" s="120" t="s">
        <v>4162</v>
      </c>
      <c r="E396" s="24"/>
      <c r="F396" s="25" t="s">
        <v>43</v>
      </c>
      <c r="G396" s="26"/>
      <c r="H396" s="27"/>
      <c r="I396" s="27"/>
      <c r="J396" s="29">
        <v>0</v>
      </c>
      <c r="K396" s="28"/>
      <c r="L396" s="103">
        <v>1624</v>
      </c>
      <c r="M396" s="27">
        <v>1</v>
      </c>
      <c r="N396" s="27">
        <v>0</v>
      </c>
      <c r="O396" s="28" t="s">
        <v>1011</v>
      </c>
      <c r="P396" s="31" t="s">
        <v>1012</v>
      </c>
      <c r="Q396" s="35" t="s">
        <v>103</v>
      </c>
      <c r="R396" s="104">
        <v>51.0167</v>
      </c>
      <c r="S396" s="124">
        <v>4.4667000000000003</v>
      </c>
      <c r="T396" s="32">
        <v>1</v>
      </c>
      <c r="U396" s="75">
        <v>1</v>
      </c>
      <c r="V396" s="127">
        <v>0</v>
      </c>
      <c r="W396" s="34">
        <v>1589</v>
      </c>
      <c r="X396" s="35"/>
      <c r="Y396" s="35" t="s">
        <v>63</v>
      </c>
      <c r="Z396" s="34">
        <v>1590</v>
      </c>
      <c r="AA396" s="35"/>
      <c r="AB396" s="36" t="s">
        <v>50</v>
      </c>
      <c r="AC396" s="34"/>
      <c r="AD396" s="35"/>
      <c r="AE396" s="36"/>
      <c r="AF396" s="34"/>
      <c r="AG396" s="35"/>
      <c r="AH396" s="36"/>
      <c r="AI396" s="37"/>
      <c r="AJ396" s="38"/>
      <c r="AK396" s="39"/>
      <c r="AL396" s="39"/>
      <c r="AM396" s="39"/>
      <c r="AN396" s="49"/>
      <c r="AO396" s="40"/>
      <c r="AP396" s="41"/>
      <c r="AQ396" s="42"/>
      <c r="AR396" s="43"/>
      <c r="AS396" s="40" t="s">
        <v>55</v>
      </c>
      <c r="AT396" s="42">
        <v>1</v>
      </c>
      <c r="AU396" s="162">
        <f t="shared" si="30"/>
        <v>1</v>
      </c>
      <c r="AV396" s="162">
        <f t="shared" si="31"/>
        <v>1</v>
      </c>
      <c r="AW396" s="162">
        <f t="shared" si="32"/>
        <v>1</v>
      </c>
      <c r="AX396" s="162">
        <f t="shared" si="33"/>
        <v>1</v>
      </c>
      <c r="AY396" s="162">
        <f t="shared" si="34"/>
        <v>0</v>
      </c>
    </row>
    <row r="397" spans="1:51">
      <c r="A397" s="44" t="s">
        <v>1013</v>
      </c>
      <c r="B397" s="45" t="s">
        <v>4059</v>
      </c>
      <c r="C397" s="23" t="s">
        <v>1014</v>
      </c>
      <c r="D397" s="120" t="s">
        <v>4162</v>
      </c>
      <c r="E397" s="24"/>
      <c r="F397" s="25" t="s">
        <v>43</v>
      </c>
      <c r="G397" s="26"/>
      <c r="H397" s="27"/>
      <c r="I397" s="27"/>
      <c r="J397" s="29">
        <v>0</v>
      </c>
      <c r="K397" s="28">
        <v>1573</v>
      </c>
      <c r="L397" s="28"/>
      <c r="M397" s="27">
        <v>0</v>
      </c>
      <c r="N397" s="27">
        <v>0</v>
      </c>
      <c r="O397" s="28"/>
      <c r="P397" s="31"/>
      <c r="Q397" s="35" t="s">
        <v>103</v>
      </c>
      <c r="R397" s="104">
        <v>51.0167</v>
      </c>
      <c r="S397" s="124">
        <v>4.4667000000000003</v>
      </c>
      <c r="T397" s="32">
        <v>0</v>
      </c>
      <c r="U397" s="33">
        <v>0</v>
      </c>
      <c r="V397" s="127">
        <v>0</v>
      </c>
      <c r="W397" s="34"/>
      <c r="X397" s="35"/>
      <c r="Y397" s="35"/>
      <c r="Z397" s="34"/>
      <c r="AA397" s="35"/>
      <c r="AB397" s="36"/>
      <c r="AC397" s="34"/>
      <c r="AD397" s="35"/>
      <c r="AE397" s="36"/>
      <c r="AF397" s="34"/>
      <c r="AG397" s="35"/>
      <c r="AH397" s="36"/>
      <c r="AI397" s="37"/>
      <c r="AJ397" s="38"/>
      <c r="AK397" s="39"/>
      <c r="AL397" s="39"/>
      <c r="AM397" s="39"/>
      <c r="AN397" s="49"/>
      <c r="AO397" s="40"/>
      <c r="AP397" s="41"/>
      <c r="AQ397" s="42"/>
      <c r="AR397" s="43"/>
      <c r="AS397" s="40" t="s">
        <v>1015</v>
      </c>
      <c r="AT397" s="42">
        <v>1</v>
      </c>
      <c r="AU397" s="162">
        <f t="shared" si="30"/>
        <v>0</v>
      </c>
      <c r="AV397" s="162">
        <f t="shared" si="31"/>
        <v>0</v>
      </c>
      <c r="AW397" s="162">
        <f t="shared" si="32"/>
        <v>0</v>
      </c>
      <c r="AX397" s="162">
        <f t="shared" si="33"/>
        <v>0</v>
      </c>
      <c r="AY397" s="162">
        <f t="shared" si="34"/>
        <v>0</v>
      </c>
    </row>
    <row r="398" spans="1:51">
      <c r="A398" s="44" t="s">
        <v>1016</v>
      </c>
      <c r="B398" s="45" t="s">
        <v>4060</v>
      </c>
      <c r="C398" s="23" t="s">
        <v>1017</v>
      </c>
      <c r="D398" s="120" t="s">
        <v>4162</v>
      </c>
      <c r="E398" s="24">
        <v>1</v>
      </c>
      <c r="F398" s="25" t="s">
        <v>39</v>
      </c>
      <c r="G398" s="26"/>
      <c r="H398" s="27"/>
      <c r="I398" s="27"/>
      <c r="J398" s="29">
        <v>1</v>
      </c>
      <c r="K398" s="30">
        <v>1616</v>
      </c>
      <c r="L398" s="30">
        <v>1622</v>
      </c>
      <c r="M398" s="27">
        <v>1</v>
      </c>
      <c r="N398" s="27">
        <v>0</v>
      </c>
      <c r="O398" s="28"/>
      <c r="P398" s="31"/>
      <c r="Q398" s="35" t="s">
        <v>103</v>
      </c>
      <c r="R398" s="104">
        <v>51.0167</v>
      </c>
      <c r="S398" s="124">
        <v>4.4667000000000003</v>
      </c>
      <c r="T398" s="32">
        <v>0</v>
      </c>
      <c r="U398" s="33">
        <v>0</v>
      </c>
      <c r="V398" s="127">
        <v>0</v>
      </c>
      <c r="W398" s="34"/>
      <c r="X398" s="35"/>
      <c r="Y398" s="35"/>
      <c r="Z398" s="34"/>
      <c r="AA398" s="35"/>
      <c r="AB398" s="36"/>
      <c r="AC398" s="34"/>
      <c r="AD398" s="35"/>
      <c r="AE398" s="36"/>
      <c r="AF398" s="34"/>
      <c r="AG398" s="35"/>
      <c r="AH398" s="36"/>
      <c r="AI398" s="37"/>
      <c r="AJ398" s="38"/>
      <c r="AK398" s="39"/>
      <c r="AL398" s="39"/>
      <c r="AM398" s="39"/>
      <c r="AN398" s="49"/>
      <c r="AO398" s="40"/>
      <c r="AP398" s="41"/>
      <c r="AQ398" s="42"/>
      <c r="AR398" s="43"/>
      <c r="AS398" s="40" t="s">
        <v>40</v>
      </c>
      <c r="AT398" s="42">
        <v>1</v>
      </c>
      <c r="AU398" s="162">
        <f t="shared" si="30"/>
        <v>0</v>
      </c>
      <c r="AV398" s="162">
        <f t="shared" si="31"/>
        <v>0</v>
      </c>
      <c r="AW398" s="162">
        <f t="shared" si="32"/>
        <v>1</v>
      </c>
      <c r="AX398" s="162">
        <f t="shared" si="33"/>
        <v>1</v>
      </c>
      <c r="AY398" s="162">
        <f t="shared" si="34"/>
        <v>0</v>
      </c>
    </row>
    <row r="399" spans="1:51">
      <c r="A399" s="44" t="s">
        <v>1018</v>
      </c>
      <c r="B399" s="45" t="s">
        <v>4061</v>
      </c>
      <c r="C399" s="23" t="s">
        <v>1019</v>
      </c>
      <c r="D399" s="120" t="s">
        <v>4162</v>
      </c>
      <c r="E399" s="24">
        <v>1</v>
      </c>
      <c r="F399" s="25" t="s">
        <v>344</v>
      </c>
      <c r="G399" s="26"/>
      <c r="H399" s="27"/>
      <c r="I399" s="27"/>
      <c r="J399" s="29">
        <v>1</v>
      </c>
      <c r="K399" s="30">
        <v>1618</v>
      </c>
      <c r="L399" s="30">
        <v>1624</v>
      </c>
      <c r="M399" s="27">
        <v>1</v>
      </c>
      <c r="N399" s="27">
        <v>0</v>
      </c>
      <c r="O399" s="28"/>
      <c r="P399" s="31"/>
      <c r="Q399" s="35" t="s">
        <v>103</v>
      </c>
      <c r="R399" s="104">
        <v>51.0167</v>
      </c>
      <c r="S399" s="124">
        <v>4.4667000000000003</v>
      </c>
      <c r="T399" s="32">
        <v>0</v>
      </c>
      <c r="U399" s="33">
        <v>0</v>
      </c>
      <c r="V399" s="127">
        <v>0</v>
      </c>
      <c r="W399" s="34"/>
      <c r="X399" s="35"/>
      <c r="Y399" s="35"/>
      <c r="Z399" s="34"/>
      <c r="AA399" s="35"/>
      <c r="AB399" s="36"/>
      <c r="AC399" s="34"/>
      <c r="AD399" s="35"/>
      <c r="AE399" s="36"/>
      <c r="AF399" s="34"/>
      <c r="AG399" s="35"/>
      <c r="AH399" s="36"/>
      <c r="AI399" s="37"/>
      <c r="AJ399" s="38"/>
      <c r="AK399" s="39"/>
      <c r="AL399" s="39"/>
      <c r="AM399" s="39"/>
      <c r="AN399" s="49"/>
      <c r="AO399" s="40"/>
      <c r="AP399" s="41"/>
      <c r="AQ399" s="42"/>
      <c r="AR399" s="43"/>
      <c r="AS399" s="40" t="s">
        <v>40</v>
      </c>
      <c r="AT399" s="42">
        <v>1</v>
      </c>
      <c r="AU399" s="162">
        <f t="shared" si="30"/>
        <v>0</v>
      </c>
      <c r="AV399" s="162">
        <f t="shared" si="31"/>
        <v>0</v>
      </c>
      <c r="AW399" s="162">
        <f t="shared" si="32"/>
        <v>1</v>
      </c>
      <c r="AX399" s="162">
        <f t="shared" si="33"/>
        <v>1</v>
      </c>
      <c r="AY399" s="162">
        <f t="shared" si="34"/>
        <v>0</v>
      </c>
    </row>
    <row r="400" spans="1:51">
      <c r="A400" s="44" t="s">
        <v>1020</v>
      </c>
      <c r="B400" s="45" t="s">
        <v>4062</v>
      </c>
      <c r="C400" s="23" t="s">
        <v>1021</v>
      </c>
      <c r="D400" s="120" t="s">
        <v>4162</v>
      </c>
      <c r="E400" s="24">
        <v>1</v>
      </c>
      <c r="F400" s="25" t="s">
        <v>39</v>
      </c>
      <c r="G400" s="26"/>
      <c r="H400" s="27"/>
      <c r="I400" s="27"/>
      <c r="J400" s="29">
        <v>1</v>
      </c>
      <c r="K400" s="30">
        <v>1572</v>
      </c>
      <c r="L400" s="30">
        <v>1578</v>
      </c>
      <c r="M400" s="27">
        <v>0</v>
      </c>
      <c r="N400" s="27">
        <v>0</v>
      </c>
      <c r="O400" s="28"/>
      <c r="P400" s="31"/>
      <c r="Q400" s="35" t="s">
        <v>103</v>
      </c>
      <c r="R400" s="104">
        <v>51.0167</v>
      </c>
      <c r="S400" s="124">
        <v>4.4667000000000003</v>
      </c>
      <c r="T400" s="32">
        <v>0</v>
      </c>
      <c r="U400" s="33">
        <v>0</v>
      </c>
      <c r="V400" s="127">
        <v>0</v>
      </c>
      <c r="W400" s="34"/>
      <c r="X400" s="35"/>
      <c r="Y400" s="35"/>
      <c r="Z400" s="34"/>
      <c r="AA400" s="35"/>
      <c r="AB400" s="36"/>
      <c r="AC400" s="34"/>
      <c r="AD400" s="35"/>
      <c r="AE400" s="36"/>
      <c r="AF400" s="34"/>
      <c r="AG400" s="35"/>
      <c r="AH400" s="36"/>
      <c r="AI400" s="37"/>
      <c r="AJ400" s="38"/>
      <c r="AK400" s="39"/>
      <c r="AL400" s="39"/>
      <c r="AM400" s="39"/>
      <c r="AN400" s="49"/>
      <c r="AO400" s="40"/>
      <c r="AP400" s="41"/>
      <c r="AQ400" s="42"/>
      <c r="AR400" s="43"/>
      <c r="AS400" s="40" t="s">
        <v>40</v>
      </c>
      <c r="AT400" s="42">
        <v>1</v>
      </c>
      <c r="AU400" s="162">
        <f t="shared" si="30"/>
        <v>0</v>
      </c>
      <c r="AV400" s="162">
        <f t="shared" si="31"/>
        <v>1</v>
      </c>
      <c r="AW400" s="162">
        <f t="shared" si="32"/>
        <v>0</v>
      </c>
      <c r="AX400" s="162">
        <f t="shared" si="33"/>
        <v>0</v>
      </c>
      <c r="AY400" s="162">
        <f t="shared" si="34"/>
        <v>0</v>
      </c>
    </row>
    <row r="401" spans="1:51">
      <c r="A401" s="44" t="s">
        <v>1022</v>
      </c>
      <c r="B401" s="45" t="s">
        <v>1928</v>
      </c>
      <c r="C401" s="23" t="s">
        <v>1023</v>
      </c>
      <c r="D401" s="120" t="s">
        <v>4162</v>
      </c>
      <c r="E401" s="24"/>
      <c r="F401" s="25" t="s">
        <v>43</v>
      </c>
      <c r="G401" s="26"/>
      <c r="H401" s="27"/>
      <c r="I401" s="27"/>
      <c r="J401" s="29">
        <v>0</v>
      </c>
      <c r="K401" s="28">
        <v>1561</v>
      </c>
      <c r="L401" s="103">
        <v>1587</v>
      </c>
      <c r="M401" s="27">
        <v>0</v>
      </c>
      <c r="N401" s="27">
        <v>0</v>
      </c>
      <c r="O401" s="28" t="s">
        <v>143</v>
      </c>
      <c r="P401" s="31" t="s">
        <v>136</v>
      </c>
      <c r="Q401" s="35" t="s">
        <v>103</v>
      </c>
      <c r="R401" s="104">
        <v>51.0167</v>
      </c>
      <c r="S401" s="124">
        <v>4.4667000000000003</v>
      </c>
      <c r="T401" s="32">
        <v>0</v>
      </c>
      <c r="U401" s="33">
        <v>1</v>
      </c>
      <c r="V401" s="127">
        <v>0</v>
      </c>
      <c r="W401" s="34">
        <v>1566</v>
      </c>
      <c r="X401" s="25">
        <v>1583</v>
      </c>
      <c r="Y401" s="35" t="s">
        <v>63</v>
      </c>
      <c r="Z401" s="47">
        <v>1583</v>
      </c>
      <c r="AA401" s="25">
        <v>1587</v>
      </c>
      <c r="AB401" s="48" t="s">
        <v>103</v>
      </c>
      <c r="AC401" s="47">
        <v>1587</v>
      </c>
      <c r="AD401" s="25">
        <v>1600</v>
      </c>
      <c r="AE401" s="48" t="s">
        <v>69</v>
      </c>
      <c r="AF401" s="34"/>
      <c r="AG401" s="35"/>
      <c r="AH401" s="36"/>
      <c r="AI401" s="37"/>
      <c r="AJ401" s="38"/>
      <c r="AK401" s="39"/>
      <c r="AL401" s="39"/>
      <c r="AM401" s="39"/>
      <c r="AN401" s="49"/>
      <c r="AO401" s="40"/>
      <c r="AP401" s="41"/>
      <c r="AQ401" s="42"/>
      <c r="AR401" s="43"/>
      <c r="AS401" s="40" t="s">
        <v>55</v>
      </c>
      <c r="AT401" s="42">
        <v>1</v>
      </c>
      <c r="AU401" s="162">
        <f t="shared" si="30"/>
        <v>1</v>
      </c>
      <c r="AV401" s="162">
        <f t="shared" si="31"/>
        <v>1</v>
      </c>
      <c r="AW401" s="162">
        <f t="shared" si="32"/>
        <v>0</v>
      </c>
      <c r="AX401" s="162">
        <f t="shared" si="33"/>
        <v>0</v>
      </c>
      <c r="AY401" s="162">
        <f t="shared" si="34"/>
        <v>0</v>
      </c>
    </row>
    <row r="402" spans="1:51">
      <c r="A402" s="44" t="s">
        <v>1024</v>
      </c>
      <c r="B402" s="45" t="s">
        <v>1928</v>
      </c>
      <c r="C402" s="23" t="s">
        <v>1025</v>
      </c>
      <c r="D402" s="120" t="s">
        <v>4162</v>
      </c>
      <c r="E402" s="24">
        <v>6</v>
      </c>
      <c r="F402" s="25" t="s">
        <v>43</v>
      </c>
      <c r="G402" s="25"/>
      <c r="H402" s="27">
        <v>1</v>
      </c>
      <c r="I402" s="27"/>
      <c r="J402" s="29">
        <v>1</v>
      </c>
      <c r="K402" s="30">
        <v>1589</v>
      </c>
      <c r="L402" s="104">
        <v>1619</v>
      </c>
      <c r="M402" s="27">
        <v>1</v>
      </c>
      <c r="N402" s="27">
        <v>1</v>
      </c>
      <c r="O402" s="28"/>
      <c r="P402" s="31"/>
      <c r="Q402" s="35" t="s">
        <v>103</v>
      </c>
      <c r="R402" s="104">
        <v>51.0167</v>
      </c>
      <c r="S402" s="124">
        <v>4.4667000000000003</v>
      </c>
      <c r="T402" s="32">
        <v>0</v>
      </c>
      <c r="U402" s="33">
        <v>0</v>
      </c>
      <c r="V402" s="127">
        <v>0</v>
      </c>
      <c r="W402" s="34"/>
      <c r="X402" s="35"/>
      <c r="Y402" s="35"/>
      <c r="Z402" s="34"/>
      <c r="AA402" s="35"/>
      <c r="AB402" s="36"/>
      <c r="AC402" s="34"/>
      <c r="AD402" s="35"/>
      <c r="AE402" s="36"/>
      <c r="AF402" s="34"/>
      <c r="AG402" s="35"/>
      <c r="AH402" s="36"/>
      <c r="AI402" s="37"/>
      <c r="AJ402" s="38">
        <v>1</v>
      </c>
      <c r="AK402" s="39" t="s">
        <v>78</v>
      </c>
      <c r="AL402" s="39"/>
      <c r="AM402" s="39"/>
      <c r="AN402" s="49" t="s">
        <v>76</v>
      </c>
      <c r="AO402" s="40"/>
      <c r="AP402" s="41"/>
      <c r="AQ402" s="42"/>
      <c r="AR402" s="43"/>
      <c r="AS402" s="40" t="s">
        <v>321</v>
      </c>
      <c r="AT402" s="42">
        <v>1</v>
      </c>
      <c r="AU402" s="162">
        <f t="shared" si="30"/>
        <v>0</v>
      </c>
      <c r="AV402" s="162">
        <f t="shared" si="31"/>
        <v>1</v>
      </c>
      <c r="AW402" s="162">
        <f t="shared" si="32"/>
        <v>1</v>
      </c>
      <c r="AX402" s="162">
        <f t="shared" si="33"/>
        <v>0</v>
      </c>
      <c r="AY402" s="162">
        <f t="shared" si="34"/>
        <v>0</v>
      </c>
    </row>
    <row r="403" spans="1:51">
      <c r="A403" s="44" t="s">
        <v>1026</v>
      </c>
      <c r="B403" s="45" t="s">
        <v>4063</v>
      </c>
      <c r="C403" s="23" t="s">
        <v>1027</v>
      </c>
      <c r="D403" s="120" t="s">
        <v>4162</v>
      </c>
      <c r="E403" s="24">
        <v>1</v>
      </c>
      <c r="F403" s="25" t="s">
        <v>39</v>
      </c>
      <c r="G403" s="26"/>
      <c r="H403" s="27"/>
      <c r="I403" s="27"/>
      <c r="J403" s="29">
        <v>1</v>
      </c>
      <c r="K403" s="30">
        <v>1597</v>
      </c>
      <c r="L403" s="30">
        <v>1603</v>
      </c>
      <c r="M403" s="27">
        <v>0</v>
      </c>
      <c r="N403" s="27">
        <v>0</v>
      </c>
      <c r="O403" s="28"/>
      <c r="P403" s="31"/>
      <c r="Q403" s="35" t="s">
        <v>103</v>
      </c>
      <c r="R403" s="104">
        <v>51.0167</v>
      </c>
      <c r="S403" s="124">
        <v>4.4667000000000003</v>
      </c>
      <c r="T403" s="32">
        <v>0</v>
      </c>
      <c r="U403" s="33">
        <v>0</v>
      </c>
      <c r="V403" s="127">
        <v>0</v>
      </c>
      <c r="W403" s="34"/>
      <c r="X403" s="35"/>
      <c r="Y403" s="35"/>
      <c r="Z403" s="34"/>
      <c r="AA403" s="35"/>
      <c r="AB403" s="36"/>
      <c r="AC403" s="34"/>
      <c r="AD403" s="35"/>
      <c r="AE403" s="36"/>
      <c r="AF403" s="34"/>
      <c r="AG403" s="35"/>
      <c r="AH403" s="36"/>
      <c r="AI403" s="37"/>
      <c r="AJ403" s="38"/>
      <c r="AK403" s="39"/>
      <c r="AL403" s="39"/>
      <c r="AM403" s="39"/>
      <c r="AN403" s="49"/>
      <c r="AO403" s="40"/>
      <c r="AP403" s="41"/>
      <c r="AQ403" s="42"/>
      <c r="AR403" s="43"/>
      <c r="AS403" s="40" t="s">
        <v>40</v>
      </c>
      <c r="AT403" s="42">
        <v>1</v>
      </c>
      <c r="AU403" s="162">
        <f t="shared" si="30"/>
        <v>0</v>
      </c>
      <c r="AV403" s="162">
        <f t="shared" si="31"/>
        <v>1</v>
      </c>
      <c r="AW403" s="162">
        <f t="shared" si="32"/>
        <v>0</v>
      </c>
      <c r="AX403" s="162">
        <f t="shared" si="33"/>
        <v>0</v>
      </c>
      <c r="AY403" s="162">
        <f t="shared" si="34"/>
        <v>0</v>
      </c>
    </row>
    <row r="404" spans="1:51">
      <c r="A404" s="44" t="s">
        <v>1028</v>
      </c>
      <c r="B404" s="45" t="s">
        <v>4064</v>
      </c>
      <c r="C404" s="23" t="s">
        <v>1029</v>
      </c>
      <c r="D404" s="120" t="s">
        <v>4162</v>
      </c>
      <c r="E404" s="24">
        <v>1</v>
      </c>
      <c r="F404" s="25" t="s">
        <v>344</v>
      </c>
      <c r="G404" s="26"/>
      <c r="H404" s="27"/>
      <c r="I404" s="27"/>
      <c r="J404" s="29">
        <v>1</v>
      </c>
      <c r="K404" s="30">
        <v>1600</v>
      </c>
      <c r="L404" s="30">
        <v>1606</v>
      </c>
      <c r="M404" s="27">
        <v>0</v>
      </c>
      <c r="N404" s="27">
        <v>0</v>
      </c>
      <c r="O404" s="28"/>
      <c r="P404" s="31"/>
      <c r="Q404" s="35" t="s">
        <v>103</v>
      </c>
      <c r="R404" s="104">
        <v>51.0167</v>
      </c>
      <c r="S404" s="124">
        <v>4.4667000000000003</v>
      </c>
      <c r="T404" s="32">
        <v>0</v>
      </c>
      <c r="U404" s="33">
        <v>0</v>
      </c>
      <c r="V404" s="127">
        <v>0</v>
      </c>
      <c r="W404" s="34"/>
      <c r="X404" s="35"/>
      <c r="Y404" s="35"/>
      <c r="Z404" s="34"/>
      <c r="AA404" s="35"/>
      <c r="AB404" s="36"/>
      <c r="AC404" s="34"/>
      <c r="AD404" s="35"/>
      <c r="AE404" s="36"/>
      <c r="AF404" s="34"/>
      <c r="AG404" s="35"/>
      <c r="AH404" s="36"/>
      <c r="AI404" s="37"/>
      <c r="AJ404" s="38"/>
      <c r="AK404" s="39"/>
      <c r="AL404" s="39"/>
      <c r="AM404" s="39"/>
      <c r="AN404" s="49"/>
      <c r="AO404" s="40"/>
      <c r="AP404" s="41"/>
      <c r="AQ404" s="42"/>
      <c r="AR404" s="43"/>
      <c r="AS404" s="40" t="s">
        <v>40</v>
      </c>
      <c r="AT404" s="42">
        <v>1</v>
      </c>
      <c r="AU404" s="162">
        <f t="shared" si="30"/>
        <v>0</v>
      </c>
      <c r="AV404" s="162">
        <f t="shared" si="31"/>
        <v>1</v>
      </c>
      <c r="AW404" s="162">
        <f t="shared" si="32"/>
        <v>0</v>
      </c>
      <c r="AX404" s="162">
        <f t="shared" si="33"/>
        <v>0</v>
      </c>
      <c r="AY404" s="162">
        <f t="shared" si="34"/>
        <v>0</v>
      </c>
    </row>
    <row r="405" spans="1:51">
      <c r="A405" s="44" t="s">
        <v>1030</v>
      </c>
      <c r="B405" s="45" t="s">
        <v>4064</v>
      </c>
      <c r="C405" s="23" t="s">
        <v>1031</v>
      </c>
      <c r="D405" s="120" t="s">
        <v>4162</v>
      </c>
      <c r="E405" s="24">
        <v>2</v>
      </c>
      <c r="F405" s="25" t="s">
        <v>344</v>
      </c>
      <c r="G405" s="26"/>
      <c r="H405" s="27"/>
      <c r="I405" s="27"/>
      <c r="J405" s="29">
        <v>1</v>
      </c>
      <c r="K405" s="30">
        <v>1610</v>
      </c>
      <c r="L405" s="30">
        <v>1619</v>
      </c>
      <c r="M405" s="27">
        <v>1</v>
      </c>
      <c r="N405" s="27">
        <v>0</v>
      </c>
      <c r="O405" s="28"/>
      <c r="P405" s="31"/>
      <c r="Q405" s="35" t="s">
        <v>103</v>
      </c>
      <c r="R405" s="104">
        <v>51.0167</v>
      </c>
      <c r="S405" s="124">
        <v>4.4667000000000003</v>
      </c>
      <c r="T405" s="32">
        <v>0</v>
      </c>
      <c r="U405" s="33">
        <v>0</v>
      </c>
      <c r="V405" s="127">
        <v>0</v>
      </c>
      <c r="W405" s="34"/>
      <c r="X405" s="35"/>
      <c r="Y405" s="35"/>
      <c r="Z405" s="34"/>
      <c r="AA405" s="35"/>
      <c r="AB405" s="36"/>
      <c r="AC405" s="34"/>
      <c r="AD405" s="35"/>
      <c r="AE405" s="36"/>
      <c r="AF405" s="34"/>
      <c r="AG405" s="35"/>
      <c r="AH405" s="36"/>
      <c r="AI405" s="37"/>
      <c r="AJ405" s="38"/>
      <c r="AK405" s="39"/>
      <c r="AL405" s="39"/>
      <c r="AM405" s="39"/>
      <c r="AN405" s="49"/>
      <c r="AO405" s="40"/>
      <c r="AP405" s="41"/>
      <c r="AQ405" s="42"/>
      <c r="AR405" s="43"/>
      <c r="AS405" s="40" t="s">
        <v>40</v>
      </c>
      <c r="AT405" s="42">
        <v>1</v>
      </c>
      <c r="AU405" s="162">
        <f t="shared" si="30"/>
        <v>0</v>
      </c>
      <c r="AV405" s="162">
        <f t="shared" si="31"/>
        <v>0</v>
      </c>
      <c r="AW405" s="162">
        <f t="shared" si="32"/>
        <v>1</v>
      </c>
      <c r="AX405" s="162">
        <f t="shared" si="33"/>
        <v>0</v>
      </c>
      <c r="AY405" s="162">
        <f t="shared" si="34"/>
        <v>0</v>
      </c>
    </row>
    <row r="406" spans="1:51">
      <c r="A406" s="44" t="s">
        <v>1032</v>
      </c>
      <c r="B406" s="45" t="s">
        <v>4064</v>
      </c>
      <c r="C406" s="23" t="s">
        <v>1033</v>
      </c>
      <c r="D406" s="120" t="s">
        <v>4162</v>
      </c>
      <c r="E406" s="24">
        <v>5</v>
      </c>
      <c r="F406" s="25" t="s">
        <v>344</v>
      </c>
      <c r="G406" s="26" t="s">
        <v>156</v>
      </c>
      <c r="H406" s="27"/>
      <c r="I406" s="27"/>
      <c r="J406" s="29">
        <v>1</v>
      </c>
      <c r="K406" s="30">
        <v>1588</v>
      </c>
      <c r="L406" s="27">
        <v>1614</v>
      </c>
      <c r="M406" s="27">
        <v>0</v>
      </c>
      <c r="N406" s="27">
        <v>0</v>
      </c>
      <c r="O406" s="28"/>
      <c r="P406" s="46">
        <v>1614</v>
      </c>
      <c r="Q406" s="35" t="s">
        <v>103</v>
      </c>
      <c r="R406" s="104">
        <v>51.0167</v>
      </c>
      <c r="S406" s="124">
        <v>4.4667000000000003</v>
      </c>
      <c r="T406" s="32">
        <v>0</v>
      </c>
      <c r="U406" s="33">
        <v>0</v>
      </c>
      <c r="V406" s="127">
        <v>0</v>
      </c>
      <c r="W406" s="34"/>
      <c r="X406" s="35"/>
      <c r="Y406" s="35"/>
      <c r="Z406" s="34"/>
      <c r="AA406" s="35"/>
      <c r="AB406" s="36"/>
      <c r="AC406" s="34"/>
      <c r="AD406" s="35"/>
      <c r="AE406" s="36"/>
      <c r="AF406" s="34"/>
      <c r="AG406" s="35"/>
      <c r="AH406" s="36"/>
      <c r="AI406" s="37"/>
      <c r="AJ406" s="38"/>
      <c r="AK406" s="39"/>
      <c r="AL406" s="39"/>
      <c r="AM406" s="39"/>
      <c r="AN406" s="49"/>
      <c r="AO406" s="40"/>
      <c r="AP406" s="41"/>
      <c r="AQ406" s="42"/>
      <c r="AR406" s="43"/>
      <c r="AS406" s="40" t="s">
        <v>1034</v>
      </c>
      <c r="AT406" s="42">
        <v>1</v>
      </c>
      <c r="AU406" s="162">
        <f t="shared" si="30"/>
        <v>0</v>
      </c>
      <c r="AV406" s="162">
        <f t="shared" si="31"/>
        <v>1</v>
      </c>
      <c r="AW406" s="162">
        <f t="shared" si="32"/>
        <v>1</v>
      </c>
      <c r="AX406" s="162">
        <f t="shared" si="33"/>
        <v>0</v>
      </c>
      <c r="AY406" s="162">
        <f t="shared" si="34"/>
        <v>0</v>
      </c>
    </row>
    <row r="407" spans="1:51">
      <c r="A407" s="44" t="s">
        <v>1035</v>
      </c>
      <c r="B407" s="45" t="s">
        <v>4064</v>
      </c>
      <c r="C407" s="23" t="s">
        <v>1036</v>
      </c>
      <c r="D407" s="120" t="s">
        <v>4162</v>
      </c>
      <c r="E407" s="24">
        <v>9</v>
      </c>
      <c r="F407" s="50" t="s">
        <v>43</v>
      </c>
      <c r="G407" s="51"/>
      <c r="H407" s="52"/>
      <c r="I407" s="52"/>
      <c r="J407" s="29">
        <v>1</v>
      </c>
      <c r="K407" s="30">
        <v>1584</v>
      </c>
      <c r="L407" s="30">
        <v>1622</v>
      </c>
      <c r="M407" s="27">
        <v>1</v>
      </c>
      <c r="N407" s="27">
        <v>1</v>
      </c>
      <c r="O407" s="28"/>
      <c r="P407" s="46">
        <v>1624</v>
      </c>
      <c r="Q407" s="35" t="s">
        <v>103</v>
      </c>
      <c r="R407" s="104">
        <v>51.0167</v>
      </c>
      <c r="S407" s="124">
        <v>4.4667000000000003</v>
      </c>
      <c r="T407" s="32">
        <v>0</v>
      </c>
      <c r="U407" s="33">
        <v>0</v>
      </c>
      <c r="V407" s="127">
        <v>0</v>
      </c>
      <c r="W407" s="34"/>
      <c r="X407" s="35"/>
      <c r="Y407" s="35"/>
      <c r="Z407" s="34"/>
      <c r="AA407" s="35"/>
      <c r="AB407" s="36"/>
      <c r="AC407" s="34"/>
      <c r="AD407" s="35"/>
      <c r="AE407" s="36"/>
      <c r="AF407" s="34"/>
      <c r="AG407" s="35"/>
      <c r="AH407" s="36"/>
      <c r="AI407" s="37"/>
      <c r="AJ407" s="38"/>
      <c r="AK407" s="39"/>
      <c r="AL407" s="39"/>
      <c r="AM407" s="39"/>
      <c r="AN407" s="49"/>
      <c r="AO407" s="40"/>
      <c r="AP407" s="41"/>
      <c r="AQ407" s="42"/>
      <c r="AR407" s="43"/>
      <c r="AS407" s="40" t="s">
        <v>1034</v>
      </c>
      <c r="AT407" s="42">
        <v>1</v>
      </c>
      <c r="AU407" s="162">
        <f t="shared" si="30"/>
        <v>0</v>
      </c>
      <c r="AV407" s="162">
        <f t="shared" si="31"/>
        <v>1</v>
      </c>
      <c r="AW407" s="162">
        <f t="shared" si="32"/>
        <v>1</v>
      </c>
      <c r="AX407" s="162">
        <f t="shared" si="33"/>
        <v>1</v>
      </c>
      <c r="AY407" s="162">
        <f t="shared" si="34"/>
        <v>0</v>
      </c>
    </row>
    <row r="408" spans="1:51">
      <c r="A408" s="44" t="s">
        <v>1037</v>
      </c>
      <c r="B408" s="45" t="s">
        <v>2300</v>
      </c>
      <c r="C408" s="23" t="s">
        <v>1038</v>
      </c>
      <c r="D408" s="120" t="s">
        <v>4162</v>
      </c>
      <c r="E408" s="24">
        <v>1</v>
      </c>
      <c r="F408" s="25" t="s">
        <v>156</v>
      </c>
      <c r="G408" s="26"/>
      <c r="H408" s="27"/>
      <c r="I408" s="27"/>
      <c r="J408" s="29">
        <v>1</v>
      </c>
      <c r="K408" s="30">
        <v>1651</v>
      </c>
      <c r="L408" s="30">
        <v>1657</v>
      </c>
      <c r="M408" s="27">
        <v>0</v>
      </c>
      <c r="N408" s="27">
        <v>0</v>
      </c>
      <c r="O408" s="28"/>
      <c r="P408" s="31"/>
      <c r="Q408" s="35" t="s">
        <v>103</v>
      </c>
      <c r="R408" s="104">
        <v>51.0167</v>
      </c>
      <c r="S408" s="124">
        <v>4.4667000000000003</v>
      </c>
      <c r="T408" s="32">
        <v>0</v>
      </c>
      <c r="U408" s="33">
        <v>0</v>
      </c>
      <c r="V408" s="127">
        <v>0</v>
      </c>
      <c r="W408" s="34"/>
      <c r="X408" s="35"/>
      <c r="Y408" s="35"/>
      <c r="Z408" s="34"/>
      <c r="AA408" s="35"/>
      <c r="AB408" s="36"/>
      <c r="AC408" s="34"/>
      <c r="AD408" s="35"/>
      <c r="AE408" s="36"/>
      <c r="AF408" s="34"/>
      <c r="AG408" s="35"/>
      <c r="AH408" s="36"/>
      <c r="AI408" s="37"/>
      <c r="AJ408" s="38"/>
      <c r="AK408" s="39"/>
      <c r="AL408" s="39"/>
      <c r="AM408" s="39"/>
      <c r="AN408" s="49"/>
      <c r="AO408" s="40"/>
      <c r="AP408" s="41"/>
      <c r="AQ408" s="42"/>
      <c r="AR408" s="43"/>
      <c r="AS408" s="40" t="s">
        <v>40</v>
      </c>
      <c r="AT408" s="42">
        <v>1</v>
      </c>
      <c r="AU408" s="162">
        <f t="shared" si="30"/>
        <v>0</v>
      </c>
      <c r="AV408" s="162">
        <f t="shared" si="31"/>
        <v>0</v>
      </c>
      <c r="AW408" s="162">
        <f t="shared" si="32"/>
        <v>0</v>
      </c>
      <c r="AX408" s="162">
        <f t="shared" si="33"/>
        <v>0</v>
      </c>
      <c r="AY408" s="162">
        <f t="shared" si="34"/>
        <v>1</v>
      </c>
    </row>
    <row r="409" spans="1:51">
      <c r="A409" s="44" t="s">
        <v>1039</v>
      </c>
      <c r="B409" s="45" t="s">
        <v>2300</v>
      </c>
      <c r="C409" s="23" t="s">
        <v>1040</v>
      </c>
      <c r="D409" s="120" t="s">
        <v>4162</v>
      </c>
      <c r="E409" s="24"/>
      <c r="F409" s="25" t="s">
        <v>43</v>
      </c>
      <c r="G409" s="71"/>
      <c r="H409" s="27"/>
      <c r="I409" s="27"/>
      <c r="J409" s="29">
        <v>0</v>
      </c>
      <c r="K409" s="28"/>
      <c r="L409" s="28"/>
      <c r="M409" s="27">
        <v>0</v>
      </c>
      <c r="N409" s="27">
        <v>0</v>
      </c>
      <c r="O409" s="28"/>
      <c r="P409" s="31"/>
      <c r="Q409" s="35" t="s">
        <v>103</v>
      </c>
      <c r="R409" s="104">
        <v>51.0167</v>
      </c>
      <c r="S409" s="124">
        <v>4.4667000000000003</v>
      </c>
      <c r="T409" s="32">
        <v>0</v>
      </c>
      <c r="U409" s="33">
        <v>0</v>
      </c>
      <c r="V409" s="127">
        <v>0</v>
      </c>
      <c r="W409" s="34"/>
      <c r="X409" s="35"/>
      <c r="Y409" s="35"/>
      <c r="Z409" s="34"/>
      <c r="AA409" s="35"/>
      <c r="AB409" s="36"/>
      <c r="AC409" s="34"/>
      <c r="AD409" s="35"/>
      <c r="AE409" s="36"/>
      <c r="AF409" s="34"/>
      <c r="AG409" s="35"/>
      <c r="AH409" s="36"/>
      <c r="AI409" s="37"/>
      <c r="AJ409" s="38">
        <v>1</v>
      </c>
      <c r="AK409" s="49" t="s">
        <v>94</v>
      </c>
      <c r="AL409" s="49"/>
      <c r="AM409" s="49"/>
      <c r="AN409" s="49"/>
      <c r="AO409" s="73"/>
      <c r="AP409" s="85"/>
      <c r="AQ409" s="69"/>
      <c r="AR409" s="70"/>
      <c r="AS409" s="40" t="s">
        <v>266</v>
      </c>
      <c r="AT409" s="42">
        <v>1</v>
      </c>
      <c r="AU409" s="162">
        <f t="shared" si="30"/>
        <v>0</v>
      </c>
      <c r="AV409" s="162">
        <f t="shared" si="31"/>
        <v>0</v>
      </c>
      <c r="AW409" s="162">
        <f t="shared" si="32"/>
        <v>0</v>
      </c>
      <c r="AX409" s="162">
        <f t="shared" si="33"/>
        <v>0</v>
      </c>
      <c r="AY409" s="162">
        <f t="shared" si="34"/>
        <v>0</v>
      </c>
    </row>
    <row r="410" spans="1:51">
      <c r="A410" s="44" t="s">
        <v>1041</v>
      </c>
      <c r="B410" s="45" t="s">
        <v>2300</v>
      </c>
      <c r="C410" s="23" t="s">
        <v>1042</v>
      </c>
      <c r="D410" s="120" t="s">
        <v>4162</v>
      </c>
      <c r="E410" s="24">
        <v>1</v>
      </c>
      <c r="F410" s="25" t="s">
        <v>74</v>
      </c>
      <c r="G410" s="26"/>
      <c r="H410" s="27"/>
      <c r="I410" s="27"/>
      <c r="J410" s="29">
        <v>1</v>
      </c>
      <c r="K410" s="84">
        <v>1619</v>
      </c>
      <c r="L410" s="30">
        <v>1691</v>
      </c>
      <c r="M410" s="27">
        <v>1</v>
      </c>
      <c r="N410" s="27">
        <v>1</v>
      </c>
      <c r="O410" s="28"/>
      <c r="P410" s="31"/>
      <c r="Q410" s="35" t="s">
        <v>103</v>
      </c>
      <c r="R410" s="104">
        <v>51.0167</v>
      </c>
      <c r="S410" s="124">
        <v>4.4667000000000003</v>
      </c>
      <c r="T410" s="32">
        <v>0</v>
      </c>
      <c r="U410" s="33">
        <v>0</v>
      </c>
      <c r="V410" s="127">
        <v>0</v>
      </c>
      <c r="W410" s="34"/>
      <c r="X410" s="35"/>
      <c r="Y410" s="35"/>
      <c r="Z410" s="34"/>
      <c r="AA410" s="35"/>
      <c r="AB410" s="36"/>
      <c r="AC410" s="34"/>
      <c r="AD410" s="35"/>
      <c r="AE410" s="36"/>
      <c r="AF410" s="34"/>
      <c r="AG410" s="35"/>
      <c r="AH410" s="36"/>
      <c r="AI410" s="37"/>
      <c r="AJ410" s="38"/>
      <c r="AK410" s="39"/>
      <c r="AL410" s="39"/>
      <c r="AM410" s="39"/>
      <c r="AN410" s="49"/>
      <c r="AO410" s="40"/>
      <c r="AP410" s="41"/>
      <c r="AQ410" s="42"/>
      <c r="AR410" s="43"/>
      <c r="AS410" s="40" t="s">
        <v>40</v>
      </c>
      <c r="AT410" s="42">
        <v>1</v>
      </c>
      <c r="AU410" s="162">
        <f t="shared" si="30"/>
        <v>0</v>
      </c>
      <c r="AV410" s="162">
        <f t="shared" si="31"/>
        <v>0</v>
      </c>
      <c r="AW410" s="162">
        <f t="shared" si="32"/>
        <v>1</v>
      </c>
      <c r="AX410" s="162">
        <f t="shared" si="33"/>
        <v>1</v>
      </c>
      <c r="AY410" s="162">
        <f t="shared" si="34"/>
        <v>1</v>
      </c>
    </row>
    <row r="411" spans="1:51">
      <c r="A411" s="44" t="s">
        <v>1043</v>
      </c>
      <c r="B411" s="45" t="s">
        <v>4065</v>
      </c>
      <c r="C411" s="23" t="s">
        <v>1044</v>
      </c>
      <c r="D411" s="120" t="s">
        <v>4162</v>
      </c>
      <c r="E411" s="24">
        <v>2</v>
      </c>
      <c r="F411" s="25" t="s">
        <v>43</v>
      </c>
      <c r="G411" s="26"/>
      <c r="H411" s="27"/>
      <c r="I411" s="27"/>
      <c r="J411" s="29">
        <v>1</v>
      </c>
      <c r="K411" s="30">
        <v>1569</v>
      </c>
      <c r="L411" s="30">
        <v>1591</v>
      </c>
      <c r="M411" s="27">
        <v>0</v>
      </c>
      <c r="N411" s="27">
        <v>0</v>
      </c>
      <c r="O411" s="28"/>
      <c r="P411" s="31"/>
      <c r="Q411" s="35" t="s">
        <v>103</v>
      </c>
      <c r="R411" s="104">
        <v>51.0167</v>
      </c>
      <c r="S411" s="124">
        <v>4.4667000000000003</v>
      </c>
      <c r="T411" s="32">
        <v>0</v>
      </c>
      <c r="U411" s="33">
        <v>0</v>
      </c>
      <c r="V411" s="127">
        <v>0</v>
      </c>
      <c r="W411" s="34"/>
      <c r="X411" s="35"/>
      <c r="Y411" s="35"/>
      <c r="Z411" s="34"/>
      <c r="AA411" s="35"/>
      <c r="AB411" s="36"/>
      <c r="AC411" s="34"/>
      <c r="AD411" s="35"/>
      <c r="AE411" s="36"/>
      <c r="AF411" s="34"/>
      <c r="AG411" s="35"/>
      <c r="AH411" s="36"/>
      <c r="AI411" s="37"/>
      <c r="AJ411" s="38"/>
      <c r="AK411" s="39"/>
      <c r="AL411" s="39"/>
      <c r="AM411" s="39"/>
      <c r="AN411" s="49"/>
      <c r="AO411" s="40"/>
      <c r="AP411" s="41"/>
      <c r="AQ411" s="42"/>
      <c r="AR411" s="43"/>
      <c r="AS411" s="40" t="s">
        <v>40</v>
      </c>
      <c r="AT411" s="42">
        <v>1</v>
      </c>
      <c r="AU411" s="162">
        <f t="shared" si="30"/>
        <v>1</v>
      </c>
      <c r="AV411" s="162">
        <f t="shared" si="31"/>
        <v>1</v>
      </c>
      <c r="AW411" s="162">
        <f t="shared" si="32"/>
        <v>0</v>
      </c>
      <c r="AX411" s="162">
        <f t="shared" si="33"/>
        <v>0</v>
      </c>
      <c r="AY411" s="162">
        <f t="shared" si="34"/>
        <v>0</v>
      </c>
    </row>
    <row r="412" spans="1:51">
      <c r="A412" s="44" t="s">
        <v>1045</v>
      </c>
      <c r="B412" s="45" t="s">
        <v>4066</v>
      </c>
      <c r="C412" s="23" t="s">
        <v>1046</v>
      </c>
      <c r="D412" s="120" t="s">
        <v>4162</v>
      </c>
      <c r="E412" s="24"/>
      <c r="F412" s="25" t="s">
        <v>43</v>
      </c>
      <c r="G412" s="26"/>
      <c r="H412" s="27"/>
      <c r="I412" s="27"/>
      <c r="J412" s="29">
        <v>0</v>
      </c>
      <c r="K412" s="28">
        <v>1510</v>
      </c>
      <c r="L412" s="28">
        <v>1534</v>
      </c>
      <c r="M412" s="27">
        <v>0</v>
      </c>
      <c r="N412" s="27">
        <v>0</v>
      </c>
      <c r="O412" s="28"/>
      <c r="P412" s="31"/>
      <c r="Q412" s="35" t="s">
        <v>103</v>
      </c>
      <c r="R412" s="104">
        <v>51.0167</v>
      </c>
      <c r="S412" s="124">
        <v>4.4667000000000003</v>
      </c>
      <c r="T412" s="32">
        <v>0</v>
      </c>
      <c r="U412" s="33">
        <v>0</v>
      </c>
      <c r="V412" s="127">
        <v>0</v>
      </c>
      <c r="W412" s="34"/>
      <c r="X412" s="35"/>
      <c r="Y412" s="35"/>
      <c r="Z412" s="34"/>
      <c r="AA412" s="35"/>
      <c r="AB412" s="36"/>
      <c r="AC412" s="34"/>
      <c r="AD412" s="35"/>
      <c r="AE412" s="36"/>
      <c r="AF412" s="34"/>
      <c r="AG412" s="35"/>
      <c r="AH412" s="36"/>
      <c r="AI412" s="37"/>
      <c r="AJ412" s="38"/>
      <c r="AK412" s="39"/>
      <c r="AL412" s="39"/>
      <c r="AM412" s="39"/>
      <c r="AN412" s="49"/>
      <c r="AO412" s="40"/>
      <c r="AP412" s="41"/>
      <c r="AQ412" s="42"/>
      <c r="AR412" s="43"/>
      <c r="AS412" s="40" t="s">
        <v>1047</v>
      </c>
      <c r="AT412" s="42">
        <v>1</v>
      </c>
      <c r="AU412" s="162">
        <f t="shared" si="30"/>
        <v>0</v>
      </c>
      <c r="AV412" s="162">
        <f t="shared" si="31"/>
        <v>0</v>
      </c>
      <c r="AW412" s="162">
        <f t="shared" si="32"/>
        <v>0</v>
      </c>
      <c r="AX412" s="162">
        <f t="shared" si="33"/>
        <v>0</v>
      </c>
      <c r="AY412" s="162">
        <f t="shared" si="34"/>
        <v>0</v>
      </c>
    </row>
    <row r="413" spans="1:51">
      <c r="A413" s="44" t="s">
        <v>1048</v>
      </c>
      <c r="B413" s="45" t="s">
        <v>4067</v>
      </c>
      <c r="C413" s="23" t="s">
        <v>1049</v>
      </c>
      <c r="D413" s="120" t="s">
        <v>4162</v>
      </c>
      <c r="E413" s="24">
        <v>1</v>
      </c>
      <c r="F413" s="25" t="s">
        <v>74</v>
      </c>
      <c r="G413" s="26"/>
      <c r="H413" s="27"/>
      <c r="I413" s="27"/>
      <c r="J413" s="29">
        <v>1</v>
      </c>
      <c r="K413" s="30">
        <v>1649</v>
      </c>
      <c r="L413" s="30">
        <v>1655</v>
      </c>
      <c r="M413" s="27">
        <v>0</v>
      </c>
      <c r="N413" s="27">
        <v>0</v>
      </c>
      <c r="O413" s="28"/>
      <c r="P413" s="31"/>
      <c r="Q413" s="35" t="s">
        <v>103</v>
      </c>
      <c r="R413" s="104">
        <v>51.0167</v>
      </c>
      <c r="S413" s="124">
        <v>4.4667000000000003</v>
      </c>
      <c r="T413" s="32">
        <v>0</v>
      </c>
      <c r="U413" s="33">
        <v>0</v>
      </c>
      <c r="V413" s="127">
        <v>0</v>
      </c>
      <c r="W413" s="34"/>
      <c r="X413" s="35"/>
      <c r="Y413" s="35"/>
      <c r="Z413" s="34"/>
      <c r="AA413" s="35"/>
      <c r="AB413" s="36"/>
      <c r="AC413" s="34"/>
      <c r="AD413" s="35"/>
      <c r="AE413" s="36"/>
      <c r="AF413" s="34"/>
      <c r="AG413" s="35"/>
      <c r="AH413" s="36"/>
      <c r="AI413" s="37"/>
      <c r="AJ413" s="38"/>
      <c r="AK413" s="39"/>
      <c r="AL413" s="39"/>
      <c r="AM413" s="39"/>
      <c r="AN413" s="49"/>
      <c r="AO413" s="40"/>
      <c r="AP413" s="41"/>
      <c r="AQ413" s="42"/>
      <c r="AR413" s="43"/>
      <c r="AS413" s="40" t="s">
        <v>40</v>
      </c>
      <c r="AT413" s="42">
        <v>1</v>
      </c>
      <c r="AU413" s="162">
        <f t="shared" si="30"/>
        <v>0</v>
      </c>
      <c r="AV413" s="162">
        <f t="shared" si="31"/>
        <v>0</v>
      </c>
      <c r="AW413" s="162">
        <f t="shared" si="32"/>
        <v>0</v>
      </c>
      <c r="AX413" s="162">
        <f t="shared" si="33"/>
        <v>0</v>
      </c>
      <c r="AY413" s="162">
        <f t="shared" si="34"/>
        <v>1</v>
      </c>
    </row>
    <row r="414" spans="1:51">
      <c r="A414" s="44" t="s">
        <v>1050</v>
      </c>
      <c r="B414" s="45" t="s">
        <v>4068</v>
      </c>
      <c r="C414" s="23" t="s">
        <v>1051</v>
      </c>
      <c r="D414" s="120" t="s">
        <v>4162</v>
      </c>
      <c r="E414" s="24">
        <v>1</v>
      </c>
      <c r="F414" s="25" t="s">
        <v>39</v>
      </c>
      <c r="G414" s="26"/>
      <c r="H414" s="27"/>
      <c r="I414" s="27"/>
      <c r="J414" s="29">
        <v>1</v>
      </c>
      <c r="K414" s="30">
        <v>1553</v>
      </c>
      <c r="L414" s="30">
        <v>1559</v>
      </c>
      <c r="M414" s="27">
        <v>0</v>
      </c>
      <c r="N414" s="27">
        <v>0</v>
      </c>
      <c r="O414" s="28"/>
      <c r="P414" s="31"/>
      <c r="Q414" s="35" t="s">
        <v>103</v>
      </c>
      <c r="R414" s="104">
        <v>51.0167</v>
      </c>
      <c r="S414" s="124">
        <v>4.4667000000000003</v>
      </c>
      <c r="T414" s="32">
        <v>0</v>
      </c>
      <c r="U414" s="33">
        <v>0</v>
      </c>
      <c r="V414" s="127">
        <v>0</v>
      </c>
      <c r="W414" s="34"/>
      <c r="X414" s="35"/>
      <c r="Y414" s="35"/>
      <c r="Z414" s="34"/>
      <c r="AA414" s="35"/>
      <c r="AB414" s="36"/>
      <c r="AC414" s="34"/>
      <c r="AD414" s="35"/>
      <c r="AE414" s="36"/>
      <c r="AF414" s="34"/>
      <c r="AG414" s="35"/>
      <c r="AH414" s="36"/>
      <c r="AI414" s="37"/>
      <c r="AJ414" s="38"/>
      <c r="AK414" s="39"/>
      <c r="AL414" s="39"/>
      <c r="AM414" s="39"/>
      <c r="AN414" s="49"/>
      <c r="AO414" s="40"/>
      <c r="AP414" s="41"/>
      <c r="AQ414" s="42"/>
      <c r="AR414" s="43"/>
      <c r="AS414" s="40" t="s">
        <v>40</v>
      </c>
      <c r="AT414" s="42">
        <v>1</v>
      </c>
      <c r="AU414" s="162">
        <f t="shared" si="30"/>
        <v>1</v>
      </c>
      <c r="AV414" s="162">
        <f t="shared" si="31"/>
        <v>0</v>
      </c>
      <c r="AW414" s="162">
        <f t="shared" si="32"/>
        <v>0</v>
      </c>
      <c r="AX414" s="162">
        <f t="shared" si="33"/>
        <v>0</v>
      </c>
      <c r="AY414" s="162">
        <f t="shared" si="34"/>
        <v>0</v>
      </c>
    </row>
    <row r="415" spans="1:51">
      <c r="A415" s="44" t="s">
        <v>1052</v>
      </c>
      <c r="B415" s="45" t="s">
        <v>4069</v>
      </c>
      <c r="C415" s="23" t="s">
        <v>1053</v>
      </c>
      <c r="D415" s="120" t="s">
        <v>4162</v>
      </c>
      <c r="E415" s="24"/>
      <c r="F415" s="25" t="s">
        <v>43</v>
      </c>
      <c r="G415" s="26"/>
      <c r="H415" s="27"/>
      <c r="I415" s="27"/>
      <c r="J415" s="29">
        <v>0</v>
      </c>
      <c r="K415" s="28">
        <v>1668</v>
      </c>
      <c r="L415" s="28">
        <v>1676</v>
      </c>
      <c r="M415" s="27">
        <v>0</v>
      </c>
      <c r="N415" s="27">
        <v>0</v>
      </c>
      <c r="O415" s="28" t="s">
        <v>1054</v>
      </c>
      <c r="P415" s="31" t="s">
        <v>1055</v>
      </c>
      <c r="Q415" s="35" t="s">
        <v>103</v>
      </c>
      <c r="R415" s="104">
        <v>51.0167</v>
      </c>
      <c r="S415" s="124">
        <v>4.4667000000000003</v>
      </c>
      <c r="T415" s="32">
        <v>0</v>
      </c>
      <c r="U415" s="33">
        <v>1</v>
      </c>
      <c r="V415" s="127">
        <v>0</v>
      </c>
      <c r="W415" s="34">
        <v>1676</v>
      </c>
      <c r="X415" s="35"/>
      <c r="Y415" s="35" t="s">
        <v>102</v>
      </c>
      <c r="Z415" s="34">
        <v>1697</v>
      </c>
      <c r="AA415" s="35"/>
      <c r="AB415" s="36" t="s">
        <v>1056</v>
      </c>
      <c r="AC415" s="34"/>
      <c r="AD415" s="35"/>
      <c r="AE415" s="36"/>
      <c r="AF415" s="34"/>
      <c r="AG415" s="35"/>
      <c r="AH415" s="36"/>
      <c r="AI415" s="37"/>
      <c r="AJ415" s="38"/>
      <c r="AK415" s="39"/>
      <c r="AL415" s="39"/>
      <c r="AM415" s="39"/>
      <c r="AN415" s="49"/>
      <c r="AO415" s="40"/>
      <c r="AP415" s="41"/>
      <c r="AQ415" s="42"/>
      <c r="AR415" s="43"/>
      <c r="AS415" s="40" t="s">
        <v>55</v>
      </c>
      <c r="AT415" s="42">
        <v>1</v>
      </c>
      <c r="AU415" s="162">
        <f t="shared" si="30"/>
        <v>0</v>
      </c>
      <c r="AV415" s="162">
        <f t="shared" si="31"/>
        <v>0</v>
      </c>
      <c r="AW415" s="162">
        <f t="shared" si="32"/>
        <v>0</v>
      </c>
      <c r="AX415" s="162">
        <f t="shared" si="33"/>
        <v>0</v>
      </c>
      <c r="AY415" s="162">
        <f t="shared" si="34"/>
        <v>1</v>
      </c>
    </row>
    <row r="416" spans="1:51">
      <c r="A416" s="44" t="s">
        <v>1057</v>
      </c>
      <c r="B416" s="45" t="s">
        <v>4070</v>
      </c>
      <c r="C416" s="23" t="s">
        <v>1058</v>
      </c>
      <c r="D416" s="120" t="s">
        <v>4162</v>
      </c>
      <c r="E416" s="24">
        <v>2</v>
      </c>
      <c r="F416" s="50" t="s">
        <v>74</v>
      </c>
      <c r="G416" s="51"/>
      <c r="H416" s="52"/>
      <c r="I416" s="52"/>
      <c r="J416" s="29">
        <v>1</v>
      </c>
      <c r="K416" s="30">
        <v>1612</v>
      </c>
      <c r="L416" s="27">
        <v>1621</v>
      </c>
      <c r="M416" s="27">
        <v>1</v>
      </c>
      <c r="N416" s="27">
        <v>1</v>
      </c>
      <c r="O416" s="28">
        <v>1593</v>
      </c>
      <c r="P416" s="31"/>
      <c r="Q416" s="35" t="s">
        <v>103</v>
      </c>
      <c r="R416" s="104">
        <v>51.0167</v>
      </c>
      <c r="S416" s="124">
        <v>4.4667000000000003</v>
      </c>
      <c r="T416" s="32">
        <v>1</v>
      </c>
      <c r="U416" s="33">
        <v>1</v>
      </c>
      <c r="V416" s="127">
        <v>0</v>
      </c>
      <c r="W416" s="34">
        <v>1621</v>
      </c>
      <c r="X416" s="35"/>
      <c r="Y416" s="35" t="s">
        <v>60</v>
      </c>
      <c r="Z416" s="34"/>
      <c r="AA416" s="35"/>
      <c r="AB416" s="36"/>
      <c r="AC416" s="34"/>
      <c r="AD416" s="35"/>
      <c r="AE416" s="36"/>
      <c r="AF416" s="34"/>
      <c r="AG416" s="35"/>
      <c r="AH416" s="36"/>
      <c r="AI416" s="37"/>
      <c r="AJ416" s="38"/>
      <c r="AK416" s="39"/>
      <c r="AL416" s="39"/>
      <c r="AM416" s="39"/>
      <c r="AN416" s="49"/>
      <c r="AO416" s="42" t="s">
        <v>88</v>
      </c>
      <c r="AP416" s="43" t="s">
        <v>1059</v>
      </c>
      <c r="AQ416" s="42"/>
      <c r="AR416" s="43"/>
      <c r="AS416" s="40" t="s">
        <v>40</v>
      </c>
      <c r="AT416" s="42">
        <v>1</v>
      </c>
      <c r="AU416" s="162">
        <f t="shared" si="30"/>
        <v>0</v>
      </c>
      <c r="AV416" s="162">
        <f t="shared" si="31"/>
        <v>0</v>
      </c>
      <c r="AW416" s="162">
        <f t="shared" si="32"/>
        <v>1</v>
      </c>
      <c r="AX416" s="162">
        <f t="shared" si="33"/>
        <v>0</v>
      </c>
      <c r="AY416" s="162">
        <f t="shared" si="34"/>
        <v>0</v>
      </c>
    </row>
    <row r="417" spans="1:51">
      <c r="A417" s="44" t="s">
        <v>1060</v>
      </c>
      <c r="B417" s="45" t="s">
        <v>4070</v>
      </c>
      <c r="C417" s="23" t="s">
        <v>1061</v>
      </c>
      <c r="D417" s="120" t="s">
        <v>4162</v>
      </c>
      <c r="E417" s="24"/>
      <c r="F417" s="25" t="s">
        <v>496</v>
      </c>
      <c r="G417" s="26"/>
      <c r="H417" s="27"/>
      <c r="I417" s="27"/>
      <c r="J417" s="29">
        <v>0</v>
      </c>
      <c r="K417" s="28">
        <v>1622</v>
      </c>
      <c r="L417" s="28">
        <v>1622</v>
      </c>
      <c r="M417" s="27">
        <v>0</v>
      </c>
      <c r="N417" s="27">
        <v>0</v>
      </c>
      <c r="O417" s="28" t="s">
        <v>203</v>
      </c>
      <c r="P417" s="31" t="s">
        <v>143</v>
      </c>
      <c r="Q417" s="35" t="s">
        <v>103</v>
      </c>
      <c r="R417" s="104">
        <v>51.0167</v>
      </c>
      <c r="S417" s="124">
        <v>4.4667000000000003</v>
      </c>
      <c r="T417" s="32">
        <v>1</v>
      </c>
      <c r="U417" s="33">
        <v>1</v>
      </c>
      <c r="V417" s="127">
        <v>0</v>
      </c>
      <c r="W417" s="34">
        <v>1622</v>
      </c>
      <c r="X417" s="35"/>
      <c r="Y417" s="35" t="s">
        <v>218</v>
      </c>
      <c r="Z417" s="34">
        <v>1625</v>
      </c>
      <c r="AA417" s="35"/>
      <c r="AB417" s="36" t="s">
        <v>60</v>
      </c>
      <c r="AC417" s="34"/>
      <c r="AD417" s="35"/>
      <c r="AE417" s="36"/>
      <c r="AF417" s="34"/>
      <c r="AG417" s="35"/>
      <c r="AH417" s="36"/>
      <c r="AI417" s="37"/>
      <c r="AJ417" s="38"/>
      <c r="AK417" s="39"/>
      <c r="AL417" s="39"/>
      <c r="AM417" s="39"/>
      <c r="AN417" s="49"/>
      <c r="AO417" s="42" t="s">
        <v>88</v>
      </c>
      <c r="AP417" s="43" t="s">
        <v>1062</v>
      </c>
      <c r="AQ417" s="42"/>
      <c r="AR417" s="43"/>
      <c r="AS417" s="40" t="s">
        <v>1063</v>
      </c>
      <c r="AT417" s="42">
        <v>1</v>
      </c>
      <c r="AU417" s="162">
        <f t="shared" si="30"/>
        <v>0</v>
      </c>
      <c r="AV417" s="162">
        <f t="shared" si="31"/>
        <v>0</v>
      </c>
      <c r="AW417" s="162">
        <f t="shared" si="32"/>
        <v>0</v>
      </c>
      <c r="AX417" s="162">
        <f t="shared" si="33"/>
        <v>1</v>
      </c>
      <c r="AY417" s="162">
        <f t="shared" si="34"/>
        <v>0</v>
      </c>
    </row>
    <row r="418" spans="1:51">
      <c r="A418" s="44" t="s">
        <v>1064</v>
      </c>
      <c r="B418" s="45" t="s">
        <v>4070</v>
      </c>
      <c r="C418" s="23" t="s">
        <v>1065</v>
      </c>
      <c r="D418" s="120" t="s">
        <v>4162</v>
      </c>
      <c r="E418" s="24"/>
      <c r="F418" s="25" t="s">
        <v>43</v>
      </c>
      <c r="G418" s="51"/>
      <c r="H418" s="52"/>
      <c r="I418" s="52"/>
      <c r="J418" s="29">
        <v>0</v>
      </c>
      <c r="K418" s="28"/>
      <c r="L418" s="27">
        <v>1695</v>
      </c>
      <c r="M418" s="27">
        <v>1</v>
      </c>
      <c r="N418" s="27">
        <v>0</v>
      </c>
      <c r="O418" s="28" t="s">
        <v>112</v>
      </c>
      <c r="P418" s="31" t="s">
        <v>206</v>
      </c>
      <c r="Q418" s="35" t="s">
        <v>103</v>
      </c>
      <c r="R418" s="104">
        <v>51.0167</v>
      </c>
      <c r="S418" s="124">
        <v>4.4667000000000003</v>
      </c>
      <c r="T418" s="32">
        <v>0</v>
      </c>
      <c r="U418" s="33">
        <v>0</v>
      </c>
      <c r="V418" s="127">
        <v>0</v>
      </c>
      <c r="W418" s="34"/>
      <c r="X418" s="35"/>
      <c r="Y418" s="35"/>
      <c r="Z418" s="34"/>
      <c r="AA418" s="35"/>
      <c r="AB418" s="36"/>
      <c r="AC418" s="34"/>
      <c r="AD418" s="35"/>
      <c r="AE418" s="36"/>
      <c r="AF418" s="34"/>
      <c r="AG418" s="35"/>
      <c r="AH418" s="36"/>
      <c r="AI418" s="37"/>
      <c r="AJ418" s="38"/>
      <c r="AK418" s="39"/>
      <c r="AL418" s="39"/>
      <c r="AM418" s="39"/>
      <c r="AN418" s="49"/>
      <c r="AO418" s="42" t="s">
        <v>1066</v>
      </c>
      <c r="AP418" s="43" t="s">
        <v>1067</v>
      </c>
      <c r="AQ418" s="42"/>
      <c r="AR418" s="43"/>
      <c r="AS418" s="40" t="s">
        <v>55</v>
      </c>
      <c r="AT418" s="42">
        <v>1</v>
      </c>
      <c r="AU418" s="162">
        <f t="shared" si="30"/>
        <v>1</v>
      </c>
      <c r="AV418" s="162">
        <f t="shared" si="31"/>
        <v>1</v>
      </c>
      <c r="AW418" s="162">
        <f t="shared" si="32"/>
        <v>1</v>
      </c>
      <c r="AX418" s="162">
        <f t="shared" si="33"/>
        <v>1</v>
      </c>
      <c r="AY418" s="162">
        <f t="shared" si="34"/>
        <v>1</v>
      </c>
    </row>
    <row r="419" spans="1:51">
      <c r="A419" s="44" t="s">
        <v>1068</v>
      </c>
      <c r="B419" s="45" t="s">
        <v>4070</v>
      </c>
      <c r="C419" s="23" t="s">
        <v>1069</v>
      </c>
      <c r="D419" s="120" t="s">
        <v>4162</v>
      </c>
      <c r="E419" s="24"/>
      <c r="F419" s="25" t="s">
        <v>74</v>
      </c>
      <c r="G419" s="26"/>
      <c r="H419" s="27"/>
      <c r="I419" s="27"/>
      <c r="J419" s="29">
        <v>0</v>
      </c>
      <c r="K419" s="28"/>
      <c r="L419" s="27">
        <v>1625</v>
      </c>
      <c r="M419" s="27">
        <v>1</v>
      </c>
      <c r="N419" s="27">
        <v>0</v>
      </c>
      <c r="O419" s="28" t="s">
        <v>291</v>
      </c>
      <c r="P419" s="31" t="s">
        <v>143</v>
      </c>
      <c r="Q419" s="35" t="s">
        <v>103</v>
      </c>
      <c r="R419" s="104">
        <v>51.0167</v>
      </c>
      <c r="S419" s="124">
        <v>4.4667000000000003</v>
      </c>
      <c r="T419" s="32">
        <v>1</v>
      </c>
      <c r="U419" s="33">
        <v>1</v>
      </c>
      <c r="V419" s="127">
        <v>0</v>
      </c>
      <c r="W419" s="34">
        <v>1625</v>
      </c>
      <c r="X419" s="35"/>
      <c r="Y419" s="35" t="s">
        <v>51</v>
      </c>
      <c r="Z419" s="34"/>
      <c r="AA419" s="35"/>
      <c r="AB419" s="36"/>
      <c r="AC419" s="34"/>
      <c r="AD419" s="35"/>
      <c r="AE419" s="36"/>
      <c r="AF419" s="34"/>
      <c r="AG419" s="35"/>
      <c r="AH419" s="36"/>
      <c r="AI419" s="37"/>
      <c r="AJ419" s="38"/>
      <c r="AK419" s="39"/>
      <c r="AL419" s="39"/>
      <c r="AM419" s="39"/>
      <c r="AN419" s="49"/>
      <c r="AO419" s="42" t="s">
        <v>88</v>
      </c>
      <c r="AP419" s="43" t="s">
        <v>1062</v>
      </c>
      <c r="AQ419" s="42"/>
      <c r="AR419" s="43"/>
      <c r="AS419" s="40" t="s">
        <v>55</v>
      </c>
      <c r="AT419" s="42">
        <v>1</v>
      </c>
      <c r="AU419" s="162">
        <f t="shared" si="30"/>
        <v>1</v>
      </c>
      <c r="AV419" s="162">
        <f t="shared" si="31"/>
        <v>1</v>
      </c>
      <c r="AW419" s="162">
        <f t="shared" si="32"/>
        <v>1</v>
      </c>
      <c r="AX419" s="162">
        <f t="shared" si="33"/>
        <v>1</v>
      </c>
      <c r="AY419" s="162">
        <f t="shared" si="34"/>
        <v>0</v>
      </c>
    </row>
    <row r="420" spans="1:51">
      <c r="A420" s="44" t="s">
        <v>1059</v>
      </c>
      <c r="B420" s="45" t="s">
        <v>4070</v>
      </c>
      <c r="C420" s="23" t="s">
        <v>1070</v>
      </c>
      <c r="D420" s="120" t="s">
        <v>4162</v>
      </c>
      <c r="E420" s="24">
        <v>10</v>
      </c>
      <c r="F420" s="25" t="s">
        <v>43</v>
      </c>
      <c r="G420" s="26" t="s">
        <v>74</v>
      </c>
      <c r="H420" s="52"/>
      <c r="I420" s="52"/>
      <c r="J420" s="29">
        <v>1</v>
      </c>
      <c r="K420" s="30">
        <v>1595</v>
      </c>
      <c r="L420" s="30">
        <v>1632</v>
      </c>
      <c r="M420" s="27">
        <v>1</v>
      </c>
      <c r="N420" s="27">
        <v>0</v>
      </c>
      <c r="O420" s="28">
        <v>1579</v>
      </c>
      <c r="P420" s="31" t="s">
        <v>1071</v>
      </c>
      <c r="Q420" s="35" t="s">
        <v>103</v>
      </c>
      <c r="R420" s="104">
        <v>51.0167</v>
      </c>
      <c r="S420" s="124">
        <v>4.4667000000000003</v>
      </c>
      <c r="T420" s="32">
        <v>0</v>
      </c>
      <c r="U420" s="33">
        <v>0</v>
      </c>
      <c r="V420" s="127">
        <v>0</v>
      </c>
      <c r="W420" s="34"/>
      <c r="X420" s="35"/>
      <c r="Y420" s="35"/>
      <c r="Z420" s="34"/>
      <c r="AA420" s="35"/>
      <c r="AB420" s="36"/>
      <c r="AC420" s="34"/>
      <c r="AD420" s="35"/>
      <c r="AE420" s="36"/>
      <c r="AF420" s="34"/>
      <c r="AG420" s="35"/>
      <c r="AH420" s="36"/>
      <c r="AI420" s="37"/>
      <c r="AJ420" s="38"/>
      <c r="AK420" s="39"/>
      <c r="AL420" s="39"/>
      <c r="AM420" s="39"/>
      <c r="AN420" s="49"/>
      <c r="AO420" s="40"/>
      <c r="AP420" s="41"/>
      <c r="AQ420" s="42"/>
      <c r="AR420" s="43"/>
      <c r="AS420" s="40" t="s">
        <v>40</v>
      </c>
      <c r="AT420" s="42">
        <v>1</v>
      </c>
      <c r="AU420" s="162">
        <f t="shared" si="30"/>
        <v>0</v>
      </c>
      <c r="AV420" s="162">
        <f t="shared" si="31"/>
        <v>1</v>
      </c>
      <c r="AW420" s="162">
        <f t="shared" si="32"/>
        <v>1</v>
      </c>
      <c r="AX420" s="162">
        <f t="shared" si="33"/>
        <v>1</v>
      </c>
      <c r="AY420" s="162">
        <f t="shared" si="34"/>
        <v>0</v>
      </c>
    </row>
    <row r="421" spans="1:51">
      <c r="A421" s="44" t="s">
        <v>1072</v>
      </c>
      <c r="B421" s="45" t="s">
        <v>4070</v>
      </c>
      <c r="C421" s="23" t="s">
        <v>1073</v>
      </c>
      <c r="D421" s="120" t="s">
        <v>4162</v>
      </c>
      <c r="E421" s="24"/>
      <c r="F421" s="25" t="s">
        <v>43</v>
      </c>
      <c r="G421" s="51"/>
      <c r="H421" s="52"/>
      <c r="I421" s="52"/>
      <c r="J421" s="29">
        <v>0</v>
      </c>
      <c r="K421" s="28"/>
      <c r="L421" s="28"/>
      <c r="M421" s="27">
        <v>0</v>
      </c>
      <c r="N421" s="27">
        <v>0</v>
      </c>
      <c r="O421" s="28" t="s">
        <v>112</v>
      </c>
      <c r="P421" s="31" t="s">
        <v>1074</v>
      </c>
      <c r="Q421" s="35" t="s">
        <v>103</v>
      </c>
      <c r="R421" s="104">
        <v>51.0167</v>
      </c>
      <c r="S421" s="124">
        <v>4.4667000000000003</v>
      </c>
      <c r="T421" s="32">
        <v>0</v>
      </c>
      <c r="U421" s="33">
        <v>1</v>
      </c>
      <c r="V421" s="127">
        <v>0</v>
      </c>
      <c r="W421" s="34"/>
      <c r="X421" s="35"/>
      <c r="Y421" s="35" t="s">
        <v>51</v>
      </c>
      <c r="Z421" s="34"/>
      <c r="AA421" s="35"/>
      <c r="AB421" s="36"/>
      <c r="AC421" s="34"/>
      <c r="AD421" s="35"/>
      <c r="AE421" s="36"/>
      <c r="AF421" s="34"/>
      <c r="AG421" s="35"/>
      <c r="AH421" s="36"/>
      <c r="AI421" s="37"/>
      <c r="AJ421" s="38"/>
      <c r="AK421" s="39"/>
      <c r="AL421" s="39"/>
      <c r="AM421" s="39"/>
      <c r="AN421" s="49"/>
      <c r="AO421" s="42" t="s">
        <v>1066</v>
      </c>
      <c r="AP421" s="43" t="s">
        <v>1067</v>
      </c>
      <c r="AQ421" s="42"/>
      <c r="AR421" s="43"/>
      <c r="AS421" s="40" t="s">
        <v>55</v>
      </c>
      <c r="AT421" s="42">
        <v>1</v>
      </c>
      <c r="AU421" s="162">
        <f t="shared" si="30"/>
        <v>0</v>
      </c>
      <c r="AV421" s="162">
        <f t="shared" si="31"/>
        <v>0</v>
      </c>
      <c r="AW421" s="162">
        <f t="shared" si="32"/>
        <v>0</v>
      </c>
      <c r="AX421" s="162">
        <f t="shared" si="33"/>
        <v>0</v>
      </c>
      <c r="AY421" s="162">
        <f t="shared" si="34"/>
        <v>0</v>
      </c>
    </row>
    <row r="422" spans="1:51">
      <c r="A422" s="44" t="s">
        <v>1067</v>
      </c>
      <c r="B422" s="45" t="s">
        <v>4070</v>
      </c>
      <c r="C422" s="23" t="s">
        <v>1075</v>
      </c>
      <c r="D422" s="120" t="s">
        <v>4162</v>
      </c>
      <c r="E422" s="24">
        <v>2</v>
      </c>
      <c r="F422" s="25" t="s">
        <v>43</v>
      </c>
      <c r="G422" s="51"/>
      <c r="H422" s="52"/>
      <c r="I422" s="52"/>
      <c r="J422" s="29">
        <v>1</v>
      </c>
      <c r="K422" s="30">
        <v>1611</v>
      </c>
      <c r="L422" s="27">
        <v>1652</v>
      </c>
      <c r="M422" s="27">
        <v>1</v>
      </c>
      <c r="N422" s="27">
        <v>1</v>
      </c>
      <c r="O422" s="28">
        <v>1592</v>
      </c>
      <c r="P422" s="31">
        <v>1652</v>
      </c>
      <c r="Q422" s="35" t="s">
        <v>103</v>
      </c>
      <c r="R422" s="104">
        <v>51.0167</v>
      </c>
      <c r="S422" s="124">
        <v>4.4667000000000003</v>
      </c>
      <c r="T422" s="32">
        <v>0</v>
      </c>
      <c r="U422" s="33">
        <v>0</v>
      </c>
      <c r="V422" s="127">
        <v>0</v>
      </c>
      <c r="W422" s="34"/>
      <c r="X422" s="35"/>
      <c r="Y422" s="35"/>
      <c r="Z422" s="34"/>
      <c r="AA422" s="35"/>
      <c r="AB422" s="36"/>
      <c r="AC422" s="34"/>
      <c r="AD422" s="35"/>
      <c r="AE422" s="36"/>
      <c r="AF422" s="34"/>
      <c r="AG422" s="35"/>
      <c r="AH422" s="36"/>
      <c r="AI422" s="37"/>
      <c r="AJ422" s="38"/>
      <c r="AK422" s="39"/>
      <c r="AL422" s="39"/>
      <c r="AM422" s="39"/>
      <c r="AN422" s="49"/>
      <c r="AO422" s="42" t="s">
        <v>88</v>
      </c>
      <c r="AP422" s="43" t="s">
        <v>1059</v>
      </c>
      <c r="AQ422" s="42"/>
      <c r="AR422" s="43"/>
      <c r="AS422" s="40" t="s">
        <v>40</v>
      </c>
      <c r="AT422" s="42">
        <v>1</v>
      </c>
      <c r="AU422" s="162">
        <f t="shared" si="30"/>
        <v>0</v>
      </c>
      <c r="AV422" s="162">
        <f t="shared" si="31"/>
        <v>0</v>
      </c>
      <c r="AW422" s="162">
        <f t="shared" si="32"/>
        <v>1</v>
      </c>
      <c r="AX422" s="162">
        <f t="shared" si="33"/>
        <v>1</v>
      </c>
      <c r="AY422" s="162">
        <f t="shared" si="34"/>
        <v>1</v>
      </c>
    </row>
    <row r="423" spans="1:51">
      <c r="A423" s="44" t="s">
        <v>1076</v>
      </c>
      <c r="B423" s="45" t="s">
        <v>4070</v>
      </c>
      <c r="C423" s="23" t="s">
        <v>1077</v>
      </c>
      <c r="D423" s="120" t="s">
        <v>4162</v>
      </c>
      <c r="E423" s="24"/>
      <c r="F423" s="25" t="s">
        <v>43</v>
      </c>
      <c r="G423" s="51"/>
      <c r="H423" s="52"/>
      <c r="I423" s="52"/>
      <c r="J423" s="29">
        <v>0</v>
      </c>
      <c r="K423" s="28">
        <v>1604</v>
      </c>
      <c r="L423" s="28"/>
      <c r="M423" s="27">
        <v>0</v>
      </c>
      <c r="N423" s="27">
        <v>0</v>
      </c>
      <c r="O423" s="28"/>
      <c r="P423" s="31"/>
      <c r="Q423" s="35" t="s">
        <v>103</v>
      </c>
      <c r="R423" s="104">
        <v>51.0167</v>
      </c>
      <c r="S423" s="124">
        <v>4.4667000000000003</v>
      </c>
      <c r="T423" s="32">
        <v>0</v>
      </c>
      <c r="U423" s="33">
        <v>0</v>
      </c>
      <c r="V423" s="127">
        <v>0</v>
      </c>
      <c r="W423" s="34"/>
      <c r="X423" s="35"/>
      <c r="Y423" s="35"/>
      <c r="Z423" s="34"/>
      <c r="AA423" s="35"/>
      <c r="AB423" s="36"/>
      <c r="AC423" s="34"/>
      <c r="AD423" s="35"/>
      <c r="AE423" s="36"/>
      <c r="AF423" s="34"/>
      <c r="AG423" s="35"/>
      <c r="AH423" s="36"/>
      <c r="AI423" s="37"/>
      <c r="AJ423" s="38"/>
      <c r="AK423" s="39"/>
      <c r="AL423" s="39"/>
      <c r="AM423" s="39"/>
      <c r="AN423" s="49"/>
      <c r="AO423" s="42"/>
      <c r="AP423" s="43"/>
      <c r="AQ423" s="42"/>
      <c r="AR423" s="43"/>
      <c r="AS423" s="40" t="s">
        <v>55</v>
      </c>
      <c r="AT423" s="42">
        <v>1</v>
      </c>
      <c r="AU423" s="162">
        <f t="shared" si="30"/>
        <v>0</v>
      </c>
      <c r="AV423" s="162">
        <f t="shared" si="31"/>
        <v>0</v>
      </c>
      <c r="AW423" s="162">
        <f t="shared" si="32"/>
        <v>0</v>
      </c>
      <c r="AX423" s="162">
        <f t="shared" si="33"/>
        <v>0</v>
      </c>
      <c r="AY423" s="162">
        <f t="shared" si="34"/>
        <v>0</v>
      </c>
    </row>
    <row r="424" spans="1:51">
      <c r="A424" s="44" t="s">
        <v>1078</v>
      </c>
      <c r="B424" s="45" t="s">
        <v>4070</v>
      </c>
      <c r="C424" s="23" t="s">
        <v>1079</v>
      </c>
      <c r="D424" s="120" t="s">
        <v>4162</v>
      </c>
      <c r="E424" s="24">
        <v>1</v>
      </c>
      <c r="F424" s="25" t="s">
        <v>43</v>
      </c>
      <c r="G424" s="51"/>
      <c r="H424" s="52"/>
      <c r="I424" s="52"/>
      <c r="J424" s="29">
        <v>1</v>
      </c>
      <c r="K424" s="28"/>
      <c r="L424" s="28"/>
      <c r="M424" s="27">
        <v>0</v>
      </c>
      <c r="N424" s="27">
        <v>0</v>
      </c>
      <c r="O424" s="28"/>
      <c r="P424" s="31"/>
      <c r="Q424" s="35" t="s">
        <v>103</v>
      </c>
      <c r="R424" s="104">
        <v>51.0167</v>
      </c>
      <c r="S424" s="124">
        <v>4.4667000000000003</v>
      </c>
      <c r="T424" s="32">
        <v>0</v>
      </c>
      <c r="U424" s="33">
        <v>0</v>
      </c>
      <c r="V424" s="127">
        <v>0</v>
      </c>
      <c r="W424" s="34"/>
      <c r="X424" s="35"/>
      <c r="Y424" s="35"/>
      <c r="Z424" s="34"/>
      <c r="AA424" s="35"/>
      <c r="AB424" s="36"/>
      <c r="AC424" s="34"/>
      <c r="AD424" s="35"/>
      <c r="AE424" s="36"/>
      <c r="AF424" s="34"/>
      <c r="AG424" s="35"/>
      <c r="AH424" s="36"/>
      <c r="AI424" s="37"/>
      <c r="AJ424" s="38"/>
      <c r="AK424" s="39"/>
      <c r="AL424" s="39"/>
      <c r="AM424" s="39"/>
      <c r="AN424" s="49"/>
      <c r="AO424" s="42"/>
      <c r="AP424" s="43"/>
      <c r="AQ424" s="42"/>
      <c r="AR424" s="43"/>
      <c r="AS424" s="42" t="s">
        <v>1080</v>
      </c>
      <c r="AT424" s="42">
        <v>1</v>
      </c>
      <c r="AU424" s="162">
        <f t="shared" si="30"/>
        <v>0</v>
      </c>
      <c r="AV424" s="162">
        <f t="shared" si="31"/>
        <v>0</v>
      </c>
      <c r="AW424" s="162">
        <f t="shared" si="32"/>
        <v>0</v>
      </c>
      <c r="AX424" s="162">
        <f t="shared" si="33"/>
        <v>0</v>
      </c>
      <c r="AY424" s="162">
        <f t="shared" si="34"/>
        <v>0</v>
      </c>
    </row>
    <row r="425" spans="1:51">
      <c r="A425" s="44" t="s">
        <v>1081</v>
      </c>
      <c r="B425" s="45" t="s">
        <v>4070</v>
      </c>
      <c r="C425" s="23" t="s">
        <v>1082</v>
      </c>
      <c r="D425" s="120" t="s">
        <v>4162</v>
      </c>
      <c r="E425" s="24"/>
      <c r="F425" s="25" t="s">
        <v>43</v>
      </c>
      <c r="G425" s="51"/>
      <c r="H425" s="52">
        <v>1</v>
      </c>
      <c r="I425" s="52">
        <v>1</v>
      </c>
      <c r="J425" s="29">
        <v>0</v>
      </c>
      <c r="K425" s="28">
        <v>1620</v>
      </c>
      <c r="L425" s="28">
        <v>1622</v>
      </c>
      <c r="M425" s="27">
        <v>0</v>
      </c>
      <c r="N425" s="27">
        <v>0</v>
      </c>
      <c r="O425" s="28">
        <v>1600</v>
      </c>
      <c r="P425" s="31">
        <v>1652</v>
      </c>
      <c r="Q425" s="35" t="s">
        <v>103</v>
      </c>
      <c r="R425" s="104">
        <v>51.0167</v>
      </c>
      <c r="S425" s="124">
        <v>4.4667000000000003</v>
      </c>
      <c r="T425" s="32">
        <v>1</v>
      </c>
      <c r="U425" s="33">
        <v>1</v>
      </c>
      <c r="V425" s="127">
        <v>0</v>
      </c>
      <c r="W425" s="34">
        <v>1622</v>
      </c>
      <c r="X425" s="35">
        <v>1652</v>
      </c>
      <c r="Y425" s="35" t="s">
        <v>63</v>
      </c>
      <c r="Z425" s="34"/>
      <c r="AA425" s="35"/>
      <c r="AB425" s="36"/>
      <c r="AC425" s="34"/>
      <c r="AD425" s="35"/>
      <c r="AE425" s="36"/>
      <c r="AF425" s="34"/>
      <c r="AG425" s="35"/>
      <c r="AH425" s="36"/>
      <c r="AI425" s="37"/>
      <c r="AJ425" s="38">
        <v>1</v>
      </c>
      <c r="AK425" s="39"/>
      <c r="AL425" s="39"/>
      <c r="AM425" s="39"/>
      <c r="AN425" s="49"/>
      <c r="AO425" s="42" t="s">
        <v>88</v>
      </c>
      <c r="AP425" s="43" t="s">
        <v>1059</v>
      </c>
      <c r="AQ425" s="42"/>
      <c r="AR425" s="43"/>
      <c r="AS425" s="40" t="s">
        <v>1083</v>
      </c>
      <c r="AT425" s="42">
        <v>1</v>
      </c>
      <c r="AU425" s="162">
        <f t="shared" si="30"/>
        <v>0</v>
      </c>
      <c r="AV425" s="162">
        <f t="shared" si="31"/>
        <v>0</v>
      </c>
      <c r="AW425" s="162">
        <f t="shared" si="32"/>
        <v>1</v>
      </c>
      <c r="AX425" s="162">
        <f t="shared" si="33"/>
        <v>1</v>
      </c>
      <c r="AY425" s="162">
        <f t="shared" si="34"/>
        <v>0</v>
      </c>
    </row>
    <row r="426" spans="1:51">
      <c r="A426" s="44" t="s">
        <v>1062</v>
      </c>
      <c r="B426" s="45" t="s">
        <v>4070</v>
      </c>
      <c r="C426" s="23" t="s">
        <v>1084</v>
      </c>
      <c r="D426" s="120" t="s">
        <v>4162</v>
      </c>
      <c r="E426" s="24">
        <v>4</v>
      </c>
      <c r="F426" s="25" t="s">
        <v>43</v>
      </c>
      <c r="G426" s="51"/>
      <c r="H426" s="52"/>
      <c r="I426" s="52"/>
      <c r="J426" s="29">
        <v>1</v>
      </c>
      <c r="K426" s="28">
        <v>1600</v>
      </c>
      <c r="L426" s="27">
        <v>1608</v>
      </c>
      <c r="M426" s="27">
        <v>0</v>
      </c>
      <c r="N426" s="67">
        <v>1</v>
      </c>
      <c r="O426" s="28">
        <v>1570</v>
      </c>
      <c r="P426" s="31">
        <v>1619</v>
      </c>
      <c r="Q426" s="35" t="s">
        <v>103</v>
      </c>
      <c r="R426" s="104">
        <v>51.0167</v>
      </c>
      <c r="S426" s="124">
        <v>4.4667000000000003</v>
      </c>
      <c r="T426" s="32">
        <v>1</v>
      </c>
      <c r="U426" s="33">
        <v>1</v>
      </c>
      <c r="V426" s="127">
        <v>0</v>
      </c>
      <c r="W426" s="34">
        <v>1608</v>
      </c>
      <c r="X426" s="35"/>
      <c r="Y426" s="35" t="s">
        <v>63</v>
      </c>
      <c r="Z426" s="34"/>
      <c r="AA426" s="35"/>
      <c r="AB426" s="36"/>
      <c r="AC426" s="34"/>
      <c r="AD426" s="35"/>
      <c r="AE426" s="36"/>
      <c r="AF426" s="34"/>
      <c r="AG426" s="35"/>
      <c r="AH426" s="36"/>
      <c r="AI426" s="37"/>
      <c r="AJ426" s="38"/>
      <c r="AK426" s="39"/>
      <c r="AL426" s="39"/>
      <c r="AM426" s="39"/>
      <c r="AN426" s="49"/>
      <c r="AO426" s="42" t="s">
        <v>88</v>
      </c>
      <c r="AP426" s="43" t="s">
        <v>1059</v>
      </c>
      <c r="AQ426" s="42"/>
      <c r="AR426" s="43"/>
      <c r="AS426" s="40" t="s">
        <v>1085</v>
      </c>
      <c r="AT426" s="42">
        <v>1</v>
      </c>
      <c r="AU426" s="162">
        <f t="shared" si="30"/>
        <v>0</v>
      </c>
      <c r="AV426" s="162">
        <f t="shared" si="31"/>
        <v>1</v>
      </c>
      <c r="AW426" s="162">
        <f t="shared" si="32"/>
        <v>0</v>
      </c>
      <c r="AX426" s="162">
        <f t="shared" si="33"/>
        <v>0</v>
      </c>
      <c r="AY426" s="162">
        <f t="shared" si="34"/>
        <v>0</v>
      </c>
    </row>
    <row r="427" spans="1:51">
      <c r="A427" s="44" t="s">
        <v>1086</v>
      </c>
      <c r="B427" s="45" t="s">
        <v>4071</v>
      </c>
      <c r="C427" s="23" t="s">
        <v>1087</v>
      </c>
      <c r="D427" s="120" t="s">
        <v>4162</v>
      </c>
      <c r="E427" s="24"/>
      <c r="F427" s="25" t="s">
        <v>43</v>
      </c>
      <c r="G427" s="51"/>
      <c r="H427" s="52"/>
      <c r="I427" s="52"/>
      <c r="J427" s="29">
        <v>0</v>
      </c>
      <c r="K427" s="28">
        <v>1554</v>
      </c>
      <c r="L427" s="28">
        <v>1560</v>
      </c>
      <c r="M427" s="27">
        <v>0</v>
      </c>
      <c r="N427" s="27">
        <v>0</v>
      </c>
      <c r="O427" s="28"/>
      <c r="P427" s="31"/>
      <c r="Q427" s="35" t="s">
        <v>103</v>
      </c>
      <c r="R427" s="104">
        <v>51.0167</v>
      </c>
      <c r="S427" s="124">
        <v>4.4667000000000003</v>
      </c>
      <c r="T427" s="32">
        <v>0</v>
      </c>
      <c r="U427" s="33">
        <v>0</v>
      </c>
      <c r="V427" s="127">
        <v>0</v>
      </c>
      <c r="W427" s="34"/>
      <c r="X427" s="35"/>
      <c r="Y427" s="35"/>
      <c r="Z427" s="34"/>
      <c r="AA427" s="35"/>
      <c r="AB427" s="36"/>
      <c r="AC427" s="34"/>
      <c r="AD427" s="35"/>
      <c r="AE427" s="36"/>
      <c r="AF427" s="34"/>
      <c r="AG427" s="35"/>
      <c r="AH427" s="36"/>
      <c r="AI427" s="37"/>
      <c r="AJ427" s="38"/>
      <c r="AK427" s="39"/>
      <c r="AL427" s="39"/>
      <c r="AM427" s="39"/>
      <c r="AN427" s="49"/>
      <c r="AO427" s="40"/>
      <c r="AP427" s="41"/>
      <c r="AQ427" s="42"/>
      <c r="AR427" s="43"/>
      <c r="AS427" s="40" t="s">
        <v>55</v>
      </c>
      <c r="AT427" s="42">
        <v>1</v>
      </c>
      <c r="AU427" s="162">
        <f t="shared" si="30"/>
        <v>1</v>
      </c>
      <c r="AV427" s="162">
        <f t="shared" si="31"/>
        <v>0</v>
      </c>
      <c r="AW427" s="162">
        <f t="shared" si="32"/>
        <v>0</v>
      </c>
      <c r="AX427" s="162">
        <f t="shared" si="33"/>
        <v>0</v>
      </c>
      <c r="AY427" s="162">
        <f t="shared" si="34"/>
        <v>0</v>
      </c>
    </row>
    <row r="428" spans="1:51">
      <c r="A428" s="44" t="s">
        <v>1088</v>
      </c>
      <c r="B428" s="45" t="s">
        <v>4071</v>
      </c>
      <c r="C428" s="23" t="s">
        <v>1089</v>
      </c>
      <c r="D428" s="120" t="s">
        <v>4162</v>
      </c>
      <c r="E428" s="24"/>
      <c r="F428" s="25" t="s">
        <v>43</v>
      </c>
      <c r="G428" s="51"/>
      <c r="H428" s="52"/>
      <c r="I428" s="52"/>
      <c r="J428" s="29">
        <v>0</v>
      </c>
      <c r="K428" s="28">
        <v>1527</v>
      </c>
      <c r="L428" s="28">
        <v>1557</v>
      </c>
      <c r="M428" s="27">
        <v>0</v>
      </c>
      <c r="N428" s="27">
        <v>0</v>
      </c>
      <c r="O428" s="28" t="s">
        <v>1090</v>
      </c>
      <c r="P428" s="31" t="s">
        <v>1091</v>
      </c>
      <c r="Q428" s="35" t="s">
        <v>103</v>
      </c>
      <c r="R428" s="104">
        <v>51.0167</v>
      </c>
      <c r="S428" s="124">
        <v>4.4667000000000003</v>
      </c>
      <c r="T428" s="32">
        <v>0</v>
      </c>
      <c r="U428" s="33">
        <v>0</v>
      </c>
      <c r="V428" s="127">
        <v>0</v>
      </c>
      <c r="W428" s="34"/>
      <c r="X428" s="35"/>
      <c r="Y428" s="35"/>
      <c r="Z428" s="34"/>
      <c r="AA428" s="35"/>
      <c r="AB428" s="36"/>
      <c r="AC428" s="34"/>
      <c r="AD428" s="35"/>
      <c r="AE428" s="36"/>
      <c r="AF428" s="34"/>
      <c r="AG428" s="35"/>
      <c r="AH428" s="36"/>
      <c r="AI428" s="37"/>
      <c r="AJ428" s="38"/>
      <c r="AK428" s="39"/>
      <c r="AL428" s="39"/>
      <c r="AM428" s="39"/>
      <c r="AN428" s="49"/>
      <c r="AO428" s="40"/>
      <c r="AP428" s="41"/>
      <c r="AQ428" s="42"/>
      <c r="AR428" s="43"/>
      <c r="AS428" s="40" t="s">
        <v>55</v>
      </c>
      <c r="AT428" s="42">
        <v>1</v>
      </c>
      <c r="AU428" s="162">
        <f t="shared" si="30"/>
        <v>1</v>
      </c>
      <c r="AV428" s="162">
        <f t="shared" si="31"/>
        <v>0</v>
      </c>
      <c r="AW428" s="162">
        <f t="shared" si="32"/>
        <v>0</v>
      </c>
      <c r="AX428" s="162">
        <f t="shared" si="33"/>
        <v>0</v>
      </c>
      <c r="AY428" s="162">
        <f t="shared" si="34"/>
        <v>0</v>
      </c>
    </row>
    <row r="429" spans="1:51">
      <c r="A429" s="44" t="s">
        <v>1092</v>
      </c>
      <c r="B429" s="45" t="s">
        <v>4071</v>
      </c>
      <c r="C429" s="23" t="s">
        <v>1093</v>
      </c>
      <c r="D429" s="120" t="s">
        <v>4162</v>
      </c>
      <c r="E429" s="24"/>
      <c r="F429" s="25" t="s">
        <v>43</v>
      </c>
      <c r="G429" s="51"/>
      <c r="H429" s="52"/>
      <c r="I429" s="52"/>
      <c r="J429" s="29">
        <v>0</v>
      </c>
      <c r="K429" s="28">
        <v>1504</v>
      </c>
      <c r="L429" s="28">
        <v>1557</v>
      </c>
      <c r="M429" s="27">
        <v>0</v>
      </c>
      <c r="N429" s="27">
        <v>0</v>
      </c>
      <c r="O429" s="28" t="s">
        <v>1094</v>
      </c>
      <c r="P429" s="31" t="s">
        <v>1091</v>
      </c>
      <c r="Q429" s="35" t="s">
        <v>103</v>
      </c>
      <c r="R429" s="104">
        <v>51.0167</v>
      </c>
      <c r="S429" s="124">
        <v>4.4667000000000003</v>
      </c>
      <c r="T429" s="32">
        <v>0</v>
      </c>
      <c r="U429" s="33">
        <v>0</v>
      </c>
      <c r="V429" s="127">
        <v>0</v>
      </c>
      <c r="W429" s="34"/>
      <c r="X429" s="35"/>
      <c r="Y429" s="35"/>
      <c r="Z429" s="34"/>
      <c r="AA429" s="35"/>
      <c r="AB429" s="36"/>
      <c r="AC429" s="34"/>
      <c r="AD429" s="35"/>
      <c r="AE429" s="36"/>
      <c r="AF429" s="34"/>
      <c r="AG429" s="35"/>
      <c r="AH429" s="36"/>
      <c r="AI429" s="37"/>
      <c r="AJ429" s="38"/>
      <c r="AK429" s="39"/>
      <c r="AL429" s="39"/>
      <c r="AM429" s="39"/>
      <c r="AN429" s="49"/>
      <c r="AO429" s="40"/>
      <c r="AP429" s="41"/>
      <c r="AQ429" s="42"/>
      <c r="AR429" s="43"/>
      <c r="AS429" s="40" t="s">
        <v>55</v>
      </c>
      <c r="AT429" s="42">
        <v>1</v>
      </c>
      <c r="AU429" s="162">
        <f t="shared" si="30"/>
        <v>1</v>
      </c>
      <c r="AV429" s="162">
        <f t="shared" si="31"/>
        <v>0</v>
      </c>
      <c r="AW429" s="162">
        <f t="shared" si="32"/>
        <v>0</v>
      </c>
      <c r="AX429" s="162">
        <f t="shared" si="33"/>
        <v>0</v>
      </c>
      <c r="AY429" s="162">
        <f t="shared" si="34"/>
        <v>0</v>
      </c>
    </row>
    <row r="430" spans="1:51">
      <c r="A430" s="44" t="s">
        <v>1095</v>
      </c>
      <c r="B430" s="45" t="s">
        <v>4071</v>
      </c>
      <c r="C430" s="23" t="s">
        <v>1096</v>
      </c>
      <c r="D430" s="120" t="s">
        <v>4162</v>
      </c>
      <c r="E430" s="24"/>
      <c r="F430" s="25" t="s">
        <v>43</v>
      </c>
      <c r="G430" s="51"/>
      <c r="H430" s="52"/>
      <c r="I430" s="52"/>
      <c r="J430" s="29">
        <v>0</v>
      </c>
      <c r="K430" s="28">
        <v>1512</v>
      </c>
      <c r="L430" s="28">
        <v>1573</v>
      </c>
      <c r="M430" s="27">
        <v>0</v>
      </c>
      <c r="N430" s="27">
        <v>0</v>
      </c>
      <c r="O430" s="28"/>
      <c r="P430" s="31"/>
      <c r="Q430" s="35" t="s">
        <v>103</v>
      </c>
      <c r="R430" s="104">
        <v>51.0167</v>
      </c>
      <c r="S430" s="124">
        <v>4.4667000000000003</v>
      </c>
      <c r="T430" s="32">
        <v>0</v>
      </c>
      <c r="U430" s="33">
        <v>0</v>
      </c>
      <c r="V430" s="127">
        <v>0</v>
      </c>
      <c r="W430" s="34"/>
      <c r="X430" s="35"/>
      <c r="Y430" s="35"/>
      <c r="Z430" s="34"/>
      <c r="AA430" s="35"/>
      <c r="AB430" s="36"/>
      <c r="AC430" s="34"/>
      <c r="AD430" s="35"/>
      <c r="AE430" s="36"/>
      <c r="AF430" s="34"/>
      <c r="AG430" s="35"/>
      <c r="AH430" s="36"/>
      <c r="AI430" s="37"/>
      <c r="AJ430" s="38"/>
      <c r="AK430" s="39"/>
      <c r="AL430" s="39"/>
      <c r="AM430" s="39"/>
      <c r="AN430" s="49"/>
      <c r="AO430" s="40"/>
      <c r="AP430" s="41"/>
      <c r="AQ430" s="42"/>
      <c r="AR430" s="43"/>
      <c r="AS430" s="40" t="s">
        <v>55</v>
      </c>
      <c r="AT430" s="42">
        <v>1</v>
      </c>
      <c r="AU430" s="162">
        <f t="shared" si="30"/>
        <v>1</v>
      </c>
      <c r="AV430" s="162">
        <f t="shared" si="31"/>
        <v>1</v>
      </c>
      <c r="AW430" s="162">
        <f t="shared" si="32"/>
        <v>0</v>
      </c>
      <c r="AX430" s="162">
        <f t="shared" si="33"/>
        <v>0</v>
      </c>
      <c r="AY430" s="162">
        <f t="shared" si="34"/>
        <v>0</v>
      </c>
    </row>
    <row r="431" spans="1:51">
      <c r="A431" s="44" t="s">
        <v>1097</v>
      </c>
      <c r="B431" s="45" t="s">
        <v>4072</v>
      </c>
      <c r="C431" s="23" t="s">
        <v>1098</v>
      </c>
      <c r="D431" s="120" t="s">
        <v>4162</v>
      </c>
      <c r="E431" s="24">
        <v>1</v>
      </c>
      <c r="F431" s="25" t="s">
        <v>43</v>
      </c>
      <c r="G431" s="26"/>
      <c r="H431" s="27"/>
      <c r="I431" s="27"/>
      <c r="J431" s="29">
        <v>1</v>
      </c>
      <c r="K431" s="30">
        <v>1657</v>
      </c>
      <c r="L431" s="30">
        <v>1663</v>
      </c>
      <c r="M431" s="27">
        <v>0</v>
      </c>
      <c r="N431" s="27">
        <v>0</v>
      </c>
      <c r="O431" s="28"/>
      <c r="P431" s="31"/>
      <c r="Q431" s="35" t="s">
        <v>103</v>
      </c>
      <c r="R431" s="104">
        <v>51.0167</v>
      </c>
      <c r="S431" s="124">
        <v>4.4667000000000003</v>
      </c>
      <c r="T431" s="32">
        <v>0</v>
      </c>
      <c r="U431" s="33">
        <v>0</v>
      </c>
      <c r="V431" s="127">
        <v>0</v>
      </c>
      <c r="W431" s="34"/>
      <c r="X431" s="35"/>
      <c r="Y431" s="35"/>
      <c r="Z431" s="34"/>
      <c r="AA431" s="35"/>
      <c r="AB431" s="36"/>
      <c r="AC431" s="34"/>
      <c r="AD431" s="35"/>
      <c r="AE431" s="36"/>
      <c r="AF431" s="34"/>
      <c r="AG431" s="35"/>
      <c r="AH431" s="36"/>
      <c r="AI431" s="37"/>
      <c r="AJ431" s="38"/>
      <c r="AK431" s="39"/>
      <c r="AL431" s="39"/>
      <c r="AM431" s="39"/>
      <c r="AN431" s="49"/>
      <c r="AO431" s="40"/>
      <c r="AP431" s="41"/>
      <c r="AQ431" s="42"/>
      <c r="AR431" s="43"/>
      <c r="AS431" s="40" t="s">
        <v>40</v>
      </c>
      <c r="AT431" s="42">
        <v>1</v>
      </c>
      <c r="AU431" s="162">
        <f t="shared" si="30"/>
        <v>0</v>
      </c>
      <c r="AV431" s="162">
        <f t="shared" si="31"/>
        <v>0</v>
      </c>
      <c r="AW431" s="162">
        <f t="shared" si="32"/>
        <v>0</v>
      </c>
      <c r="AX431" s="162">
        <f t="shared" si="33"/>
        <v>0</v>
      </c>
      <c r="AY431" s="162">
        <f t="shared" si="34"/>
        <v>1</v>
      </c>
    </row>
    <row r="432" spans="1:51">
      <c r="A432" s="44" t="s">
        <v>1099</v>
      </c>
      <c r="B432" s="45" t="s">
        <v>2261</v>
      </c>
      <c r="C432" s="23" t="s">
        <v>1100</v>
      </c>
      <c r="D432" s="120" t="s">
        <v>4162</v>
      </c>
      <c r="E432" s="24">
        <v>12</v>
      </c>
      <c r="F432" s="25" t="s">
        <v>74</v>
      </c>
      <c r="G432" s="26"/>
      <c r="H432" s="27"/>
      <c r="I432" s="27"/>
      <c r="J432" s="29">
        <v>1</v>
      </c>
      <c r="K432" s="30">
        <v>1599</v>
      </c>
      <c r="L432" s="28">
        <v>1628</v>
      </c>
      <c r="M432" s="27">
        <v>1</v>
      </c>
      <c r="N432" s="27">
        <v>1</v>
      </c>
      <c r="O432" s="28" t="s">
        <v>143</v>
      </c>
      <c r="P432" s="31" t="s">
        <v>1101</v>
      </c>
      <c r="Q432" s="35" t="s">
        <v>103</v>
      </c>
      <c r="R432" s="104">
        <v>51.0167</v>
      </c>
      <c r="S432" s="124">
        <v>4.4667000000000003</v>
      </c>
      <c r="T432" s="32">
        <v>0</v>
      </c>
      <c r="U432" s="33">
        <v>0</v>
      </c>
      <c r="V432" s="127">
        <v>0</v>
      </c>
      <c r="W432" s="34"/>
      <c r="X432" s="35"/>
      <c r="Y432" s="35"/>
      <c r="Z432" s="34"/>
      <c r="AA432" s="35"/>
      <c r="AB432" s="36"/>
      <c r="AC432" s="34"/>
      <c r="AD432" s="35"/>
      <c r="AE432" s="36"/>
      <c r="AF432" s="34"/>
      <c r="AG432" s="35"/>
      <c r="AH432" s="36"/>
      <c r="AI432" s="37"/>
      <c r="AJ432" s="38"/>
      <c r="AK432" s="39"/>
      <c r="AL432" s="39"/>
      <c r="AM432" s="39"/>
      <c r="AN432" s="49"/>
      <c r="AO432" s="40"/>
      <c r="AP432" s="41"/>
      <c r="AQ432" s="42"/>
      <c r="AR432" s="43"/>
      <c r="AS432" s="40" t="s">
        <v>40</v>
      </c>
      <c r="AT432" s="42">
        <v>1</v>
      </c>
      <c r="AU432" s="162">
        <f t="shared" si="30"/>
        <v>0</v>
      </c>
      <c r="AV432" s="162">
        <f t="shared" si="31"/>
        <v>1</v>
      </c>
      <c r="AW432" s="162">
        <f t="shared" si="32"/>
        <v>1</v>
      </c>
      <c r="AX432" s="162">
        <f t="shared" si="33"/>
        <v>1</v>
      </c>
      <c r="AY432" s="162">
        <f t="shared" si="34"/>
        <v>0</v>
      </c>
    </row>
    <row r="433" spans="1:51">
      <c r="A433" s="44" t="s">
        <v>1102</v>
      </c>
      <c r="B433" s="45" t="s">
        <v>2792</v>
      </c>
      <c r="C433" s="23" t="s">
        <v>1103</v>
      </c>
      <c r="D433" s="120" t="s">
        <v>4162</v>
      </c>
      <c r="E433" s="24">
        <v>2</v>
      </c>
      <c r="F433" s="25" t="s">
        <v>43</v>
      </c>
      <c r="G433" s="26"/>
      <c r="H433" s="27"/>
      <c r="I433" s="27"/>
      <c r="J433" s="29">
        <v>1</v>
      </c>
      <c r="K433" s="30">
        <v>1628</v>
      </c>
      <c r="L433" s="30">
        <v>1635</v>
      </c>
      <c r="M433" s="27">
        <v>0</v>
      </c>
      <c r="N433" s="27">
        <v>0</v>
      </c>
      <c r="O433" s="28"/>
      <c r="P433" s="31"/>
      <c r="Q433" s="35" t="s">
        <v>103</v>
      </c>
      <c r="R433" s="104">
        <v>51.0167</v>
      </c>
      <c r="S433" s="124">
        <v>4.4667000000000003</v>
      </c>
      <c r="T433" s="32">
        <v>0</v>
      </c>
      <c r="U433" s="33">
        <v>0</v>
      </c>
      <c r="V433" s="127">
        <v>0</v>
      </c>
      <c r="W433" s="34"/>
      <c r="X433" s="35"/>
      <c r="Y433" s="35"/>
      <c r="Z433" s="34"/>
      <c r="AA433" s="35"/>
      <c r="AB433" s="36"/>
      <c r="AC433" s="34"/>
      <c r="AD433" s="35"/>
      <c r="AE433" s="36"/>
      <c r="AF433" s="34"/>
      <c r="AG433" s="35"/>
      <c r="AH433" s="36"/>
      <c r="AI433" s="37"/>
      <c r="AJ433" s="38"/>
      <c r="AK433" s="39"/>
      <c r="AL433" s="39"/>
      <c r="AM433" s="39"/>
      <c r="AN433" s="49"/>
      <c r="AO433" s="40"/>
      <c r="AP433" s="41"/>
      <c r="AQ433" s="42"/>
      <c r="AR433" s="43"/>
      <c r="AS433" s="40" t="s">
        <v>40</v>
      </c>
      <c r="AT433" s="42">
        <v>1</v>
      </c>
      <c r="AU433" s="162">
        <f t="shared" si="30"/>
        <v>0</v>
      </c>
      <c r="AV433" s="162">
        <f t="shared" si="31"/>
        <v>0</v>
      </c>
      <c r="AW433" s="162">
        <f t="shared" si="32"/>
        <v>0</v>
      </c>
      <c r="AX433" s="162">
        <f t="shared" si="33"/>
        <v>1</v>
      </c>
      <c r="AY433" s="162">
        <f t="shared" si="34"/>
        <v>0</v>
      </c>
    </row>
    <row r="434" spans="1:51">
      <c r="A434" s="44" t="s">
        <v>1104</v>
      </c>
      <c r="B434" s="45" t="s">
        <v>2343</v>
      </c>
      <c r="C434" s="23" t="s">
        <v>1105</v>
      </c>
      <c r="D434" s="120" t="s">
        <v>4162</v>
      </c>
      <c r="E434" s="24">
        <v>3</v>
      </c>
      <c r="F434" s="25" t="s">
        <v>43</v>
      </c>
      <c r="G434" s="26"/>
      <c r="H434" s="27"/>
      <c r="I434" s="27"/>
      <c r="J434" s="29">
        <v>1</v>
      </c>
      <c r="K434" s="28">
        <v>1577</v>
      </c>
      <c r="L434" s="28">
        <v>1625</v>
      </c>
      <c r="M434" s="27">
        <v>1</v>
      </c>
      <c r="N434" s="27">
        <v>1</v>
      </c>
      <c r="O434" s="28" t="s">
        <v>1106</v>
      </c>
      <c r="P434" s="31" t="s">
        <v>1107</v>
      </c>
      <c r="Q434" s="35" t="s">
        <v>103</v>
      </c>
      <c r="R434" s="104">
        <v>51.0167</v>
      </c>
      <c r="S434" s="124">
        <v>4.4667000000000003</v>
      </c>
      <c r="T434" s="32">
        <v>0</v>
      </c>
      <c r="U434" s="33">
        <v>0</v>
      </c>
      <c r="V434" s="127">
        <v>0</v>
      </c>
      <c r="W434" s="34"/>
      <c r="X434" s="35"/>
      <c r="Y434" s="35"/>
      <c r="Z434" s="34"/>
      <c r="AA434" s="35"/>
      <c r="AB434" s="36"/>
      <c r="AC434" s="34"/>
      <c r="AD434" s="35"/>
      <c r="AE434" s="36"/>
      <c r="AF434" s="34"/>
      <c r="AG434" s="35"/>
      <c r="AH434" s="36"/>
      <c r="AI434" s="37"/>
      <c r="AJ434" s="38">
        <v>1</v>
      </c>
      <c r="AK434" s="39" t="s">
        <v>78</v>
      </c>
      <c r="AL434" s="39"/>
      <c r="AM434" s="39"/>
      <c r="AN434" s="49" t="s">
        <v>76</v>
      </c>
      <c r="AO434" s="40"/>
      <c r="AP434" s="41"/>
      <c r="AQ434" s="42"/>
      <c r="AR434" s="43"/>
      <c r="AS434" s="40" t="s">
        <v>1108</v>
      </c>
      <c r="AT434" s="42">
        <v>1</v>
      </c>
      <c r="AU434" s="162">
        <f t="shared" si="30"/>
        <v>0</v>
      </c>
      <c r="AV434" s="162">
        <f t="shared" si="31"/>
        <v>1</v>
      </c>
      <c r="AW434" s="162">
        <f t="shared" si="32"/>
        <v>1</v>
      </c>
      <c r="AX434" s="162">
        <f t="shared" si="33"/>
        <v>1</v>
      </c>
      <c r="AY434" s="162">
        <f t="shared" si="34"/>
        <v>0</v>
      </c>
    </row>
    <row r="435" spans="1:51">
      <c r="A435" s="44" t="s">
        <v>1109</v>
      </c>
      <c r="B435" s="45" t="s">
        <v>4073</v>
      </c>
      <c r="C435" s="23" t="s">
        <v>1110</v>
      </c>
      <c r="D435" s="120" t="s">
        <v>4162</v>
      </c>
      <c r="E435" s="24"/>
      <c r="F435" s="25" t="s">
        <v>43</v>
      </c>
      <c r="G435" s="26"/>
      <c r="H435" s="27"/>
      <c r="I435" s="27"/>
      <c r="J435" s="29">
        <v>0</v>
      </c>
      <c r="K435" s="28">
        <v>1673</v>
      </c>
      <c r="L435" s="28"/>
      <c r="M435" s="27">
        <v>0</v>
      </c>
      <c r="N435" s="27">
        <v>0</v>
      </c>
      <c r="O435" s="28">
        <v>1650</v>
      </c>
      <c r="P435" s="31"/>
      <c r="Q435" s="35" t="s">
        <v>103</v>
      </c>
      <c r="R435" s="104">
        <v>51.0167</v>
      </c>
      <c r="S435" s="124">
        <v>4.4667000000000003</v>
      </c>
      <c r="T435" s="32">
        <v>0</v>
      </c>
      <c r="U435" s="33">
        <v>0</v>
      </c>
      <c r="V435" s="127">
        <v>0</v>
      </c>
      <c r="W435" s="34"/>
      <c r="X435" s="35"/>
      <c r="Y435" s="35"/>
      <c r="Z435" s="34"/>
      <c r="AA435" s="35"/>
      <c r="AB435" s="36"/>
      <c r="AC435" s="34"/>
      <c r="AD435" s="35"/>
      <c r="AE435" s="36"/>
      <c r="AF435" s="34"/>
      <c r="AG435" s="35"/>
      <c r="AH435" s="36"/>
      <c r="AI435" s="37"/>
      <c r="AJ435" s="38"/>
      <c r="AK435" s="39"/>
      <c r="AL435" s="39"/>
      <c r="AM435" s="39"/>
      <c r="AN435" s="49"/>
      <c r="AO435" s="40"/>
      <c r="AP435" s="41"/>
      <c r="AQ435" s="42"/>
      <c r="AR435" s="43"/>
      <c r="AS435" s="40" t="s">
        <v>55</v>
      </c>
      <c r="AT435" s="42">
        <v>1</v>
      </c>
      <c r="AU435" s="162">
        <f t="shared" si="30"/>
        <v>0</v>
      </c>
      <c r="AV435" s="162">
        <f t="shared" si="31"/>
        <v>0</v>
      </c>
      <c r="AW435" s="162">
        <f t="shared" si="32"/>
        <v>0</v>
      </c>
      <c r="AX435" s="162">
        <f t="shared" si="33"/>
        <v>0</v>
      </c>
      <c r="AY435" s="162">
        <f t="shared" si="34"/>
        <v>0</v>
      </c>
    </row>
    <row r="436" spans="1:51">
      <c r="A436" s="44" t="s">
        <v>1111</v>
      </c>
      <c r="B436" s="45" t="s">
        <v>4074</v>
      </c>
      <c r="C436" s="23" t="s">
        <v>1112</v>
      </c>
      <c r="D436" s="120" t="s">
        <v>4162</v>
      </c>
      <c r="E436" s="24"/>
      <c r="F436" s="25" t="s">
        <v>43</v>
      </c>
      <c r="G436" s="26"/>
      <c r="H436" s="27"/>
      <c r="I436" s="27"/>
      <c r="J436" s="29">
        <v>0</v>
      </c>
      <c r="K436" s="28">
        <v>1565</v>
      </c>
      <c r="L436" s="28">
        <v>1585</v>
      </c>
      <c r="M436" s="27">
        <v>0</v>
      </c>
      <c r="N436" s="27">
        <v>0</v>
      </c>
      <c r="O436" s="28" t="s">
        <v>1113</v>
      </c>
      <c r="P436" s="31">
        <v>1620</v>
      </c>
      <c r="Q436" s="35" t="s">
        <v>103</v>
      </c>
      <c r="R436" s="104">
        <v>51.0167</v>
      </c>
      <c r="S436" s="124">
        <v>4.4667000000000003</v>
      </c>
      <c r="T436" s="32">
        <v>1</v>
      </c>
      <c r="U436" s="33">
        <v>1</v>
      </c>
      <c r="V436" s="127">
        <v>0</v>
      </c>
      <c r="W436" s="34">
        <v>1585</v>
      </c>
      <c r="X436" s="35">
        <v>1587</v>
      </c>
      <c r="Y436" s="35" t="s">
        <v>63</v>
      </c>
      <c r="Z436" s="34">
        <v>1587</v>
      </c>
      <c r="AA436" s="35">
        <v>1602</v>
      </c>
      <c r="AB436" s="36" t="s">
        <v>51</v>
      </c>
      <c r="AC436" s="34"/>
      <c r="AD436" s="35"/>
      <c r="AE436" s="36"/>
      <c r="AF436" s="34"/>
      <c r="AG436" s="35"/>
      <c r="AH436" s="36"/>
      <c r="AI436" s="37"/>
      <c r="AJ436" s="38"/>
      <c r="AK436" s="39"/>
      <c r="AL436" s="39"/>
      <c r="AM436" s="39"/>
      <c r="AN436" s="49"/>
      <c r="AO436" s="42" t="s">
        <v>104</v>
      </c>
      <c r="AP436" s="43" t="s">
        <v>1114</v>
      </c>
      <c r="AQ436" s="42" t="s">
        <v>104</v>
      </c>
      <c r="AR436" s="43" t="s">
        <v>1115</v>
      </c>
      <c r="AS436" s="40" t="s">
        <v>1116</v>
      </c>
      <c r="AT436" s="42">
        <v>1</v>
      </c>
      <c r="AU436" s="162">
        <f t="shared" si="30"/>
        <v>1</v>
      </c>
      <c r="AV436" s="162">
        <f t="shared" si="31"/>
        <v>1</v>
      </c>
      <c r="AW436" s="162">
        <f t="shared" si="32"/>
        <v>0</v>
      </c>
      <c r="AX436" s="162">
        <f t="shared" si="33"/>
        <v>0</v>
      </c>
      <c r="AY436" s="162">
        <f t="shared" si="34"/>
        <v>0</v>
      </c>
    </row>
    <row r="437" spans="1:51">
      <c r="A437" s="44" t="s">
        <v>1114</v>
      </c>
      <c r="B437" s="45" t="s">
        <v>4074</v>
      </c>
      <c r="C437" s="23" t="s">
        <v>1117</v>
      </c>
      <c r="D437" s="120" t="s">
        <v>4162</v>
      </c>
      <c r="E437" s="24"/>
      <c r="F437" s="25" t="s">
        <v>43</v>
      </c>
      <c r="G437" s="26"/>
      <c r="H437" s="27"/>
      <c r="I437" s="27"/>
      <c r="J437" s="29">
        <v>0</v>
      </c>
      <c r="K437" s="28"/>
      <c r="L437" s="27">
        <v>1598</v>
      </c>
      <c r="M437" s="27">
        <v>0</v>
      </c>
      <c r="N437" s="27">
        <v>0</v>
      </c>
      <c r="O437" s="28">
        <v>1576</v>
      </c>
      <c r="P437" s="31">
        <v>1614</v>
      </c>
      <c r="Q437" s="35" t="s">
        <v>103</v>
      </c>
      <c r="R437" s="104">
        <v>51.0167</v>
      </c>
      <c r="S437" s="124">
        <v>4.4667000000000003</v>
      </c>
      <c r="T437" s="32">
        <v>1</v>
      </c>
      <c r="U437" s="33">
        <v>1</v>
      </c>
      <c r="V437" s="127">
        <v>0</v>
      </c>
      <c r="W437" s="34">
        <v>1598</v>
      </c>
      <c r="X437" s="35">
        <v>1614</v>
      </c>
      <c r="Y437" s="35" t="s">
        <v>51</v>
      </c>
      <c r="Z437" s="34"/>
      <c r="AA437" s="35"/>
      <c r="AB437" s="36"/>
      <c r="AC437" s="34"/>
      <c r="AD437" s="35"/>
      <c r="AE437" s="36"/>
      <c r="AF437" s="34"/>
      <c r="AG437" s="35"/>
      <c r="AH437" s="36"/>
      <c r="AI437" s="37"/>
      <c r="AJ437" s="38"/>
      <c r="AK437" s="39"/>
      <c r="AL437" s="39"/>
      <c r="AM437" s="39"/>
      <c r="AN437" s="49"/>
      <c r="AO437" s="42" t="s">
        <v>88</v>
      </c>
      <c r="AP437" s="43" t="s">
        <v>1111</v>
      </c>
      <c r="AQ437" s="42"/>
      <c r="AR437" s="43"/>
      <c r="AS437" s="40" t="s">
        <v>1116</v>
      </c>
      <c r="AT437" s="42">
        <v>1</v>
      </c>
      <c r="AU437" s="162">
        <f t="shared" si="30"/>
        <v>1</v>
      </c>
      <c r="AV437" s="162">
        <f t="shared" si="31"/>
        <v>1</v>
      </c>
      <c r="AW437" s="162">
        <f t="shared" si="32"/>
        <v>0</v>
      </c>
      <c r="AX437" s="162">
        <f t="shared" si="33"/>
        <v>0</v>
      </c>
      <c r="AY437" s="162">
        <f t="shared" si="34"/>
        <v>0</v>
      </c>
    </row>
    <row r="438" spans="1:51">
      <c r="A438" s="44" t="s">
        <v>1115</v>
      </c>
      <c r="B438" s="45" t="s">
        <v>4074</v>
      </c>
      <c r="C438" s="23" t="s">
        <v>1118</v>
      </c>
      <c r="D438" s="120" t="s">
        <v>4162</v>
      </c>
      <c r="E438" s="24"/>
      <c r="F438" s="25" t="s">
        <v>43</v>
      </c>
      <c r="G438" s="26"/>
      <c r="H438" s="27"/>
      <c r="I438" s="27"/>
      <c r="J438" s="29">
        <v>0</v>
      </c>
      <c r="K438" s="28"/>
      <c r="L438" s="27">
        <v>1598</v>
      </c>
      <c r="M438" s="27">
        <v>0</v>
      </c>
      <c r="N438" s="27">
        <v>0</v>
      </c>
      <c r="O438" s="28">
        <v>1571</v>
      </c>
      <c r="P438" s="31">
        <v>1612</v>
      </c>
      <c r="Q438" s="35" t="s">
        <v>103</v>
      </c>
      <c r="R438" s="104">
        <v>51.0167</v>
      </c>
      <c r="S438" s="124">
        <v>4.4667000000000003</v>
      </c>
      <c r="T438" s="32">
        <v>1</v>
      </c>
      <c r="U438" s="33">
        <v>1</v>
      </c>
      <c r="V438" s="127">
        <v>0</v>
      </c>
      <c r="W438" s="34">
        <v>1598</v>
      </c>
      <c r="X438" s="35">
        <v>1612</v>
      </c>
      <c r="Y438" s="35" t="s">
        <v>51</v>
      </c>
      <c r="Z438" s="34"/>
      <c r="AA438" s="35"/>
      <c r="AB438" s="36"/>
      <c r="AC438" s="34"/>
      <c r="AD438" s="35"/>
      <c r="AE438" s="36"/>
      <c r="AF438" s="34"/>
      <c r="AG438" s="35"/>
      <c r="AH438" s="36"/>
      <c r="AI438" s="37"/>
      <c r="AJ438" s="38"/>
      <c r="AK438" s="39"/>
      <c r="AL438" s="39"/>
      <c r="AM438" s="39"/>
      <c r="AN438" s="49"/>
      <c r="AO438" s="42" t="s">
        <v>88</v>
      </c>
      <c r="AP438" s="43" t="s">
        <v>1111</v>
      </c>
      <c r="AQ438" s="42"/>
      <c r="AR438" s="43"/>
      <c r="AS438" s="40" t="s">
        <v>1116</v>
      </c>
      <c r="AT438" s="42">
        <v>1</v>
      </c>
      <c r="AU438" s="162">
        <f t="shared" si="30"/>
        <v>1</v>
      </c>
      <c r="AV438" s="162">
        <f t="shared" si="31"/>
        <v>1</v>
      </c>
      <c r="AW438" s="162">
        <f t="shared" si="32"/>
        <v>0</v>
      </c>
      <c r="AX438" s="162">
        <f t="shared" si="33"/>
        <v>0</v>
      </c>
      <c r="AY438" s="162">
        <f t="shared" si="34"/>
        <v>0</v>
      </c>
    </row>
    <row r="439" spans="1:51">
      <c r="A439" s="44" t="s">
        <v>1119</v>
      </c>
      <c r="B439" s="45" t="s">
        <v>2432</v>
      </c>
      <c r="C439" s="23" t="s">
        <v>1120</v>
      </c>
      <c r="D439" s="120" t="s">
        <v>4162</v>
      </c>
      <c r="E439" s="24">
        <v>2</v>
      </c>
      <c r="F439" s="25" t="s">
        <v>74</v>
      </c>
      <c r="G439" s="26"/>
      <c r="H439" s="27"/>
      <c r="I439" s="27"/>
      <c r="J439" s="29">
        <v>1</v>
      </c>
      <c r="K439" s="30">
        <v>1614</v>
      </c>
      <c r="L439" s="30">
        <v>1669</v>
      </c>
      <c r="M439" s="27">
        <v>1</v>
      </c>
      <c r="N439" s="27">
        <v>0</v>
      </c>
      <c r="O439" s="28"/>
      <c r="P439" s="31"/>
      <c r="Q439" s="35" t="s">
        <v>103</v>
      </c>
      <c r="R439" s="104">
        <v>51.0167</v>
      </c>
      <c r="S439" s="124">
        <v>4.4667000000000003</v>
      </c>
      <c r="T439" s="32">
        <v>0</v>
      </c>
      <c r="U439" s="33">
        <v>0</v>
      </c>
      <c r="V439" s="127">
        <v>0</v>
      </c>
      <c r="W439" s="34"/>
      <c r="X439" s="35"/>
      <c r="Y439" s="35"/>
      <c r="Z439" s="34"/>
      <c r="AA439" s="35"/>
      <c r="AB439" s="36"/>
      <c r="AC439" s="34"/>
      <c r="AD439" s="35"/>
      <c r="AE439" s="36"/>
      <c r="AF439" s="34"/>
      <c r="AG439" s="35"/>
      <c r="AH439" s="36"/>
      <c r="AI439" s="37"/>
      <c r="AJ439" s="38"/>
      <c r="AK439" s="39"/>
      <c r="AL439" s="39"/>
      <c r="AM439" s="39"/>
      <c r="AN439" s="49"/>
      <c r="AO439" s="40"/>
      <c r="AP439" s="41"/>
      <c r="AQ439" s="42"/>
      <c r="AR439" s="43"/>
      <c r="AS439" s="40" t="s">
        <v>40</v>
      </c>
      <c r="AT439" s="42">
        <v>1</v>
      </c>
      <c r="AU439" s="162">
        <f t="shared" si="30"/>
        <v>0</v>
      </c>
      <c r="AV439" s="162">
        <f t="shared" si="31"/>
        <v>0</v>
      </c>
      <c r="AW439" s="162">
        <f t="shared" si="32"/>
        <v>1</v>
      </c>
      <c r="AX439" s="162">
        <f t="shared" si="33"/>
        <v>1</v>
      </c>
      <c r="AY439" s="162">
        <f t="shared" si="34"/>
        <v>1</v>
      </c>
    </row>
    <row r="440" spans="1:51">
      <c r="A440" s="101" t="s">
        <v>1121</v>
      </c>
      <c r="B440" s="45" t="s">
        <v>2432</v>
      </c>
      <c r="C440" s="23" t="s">
        <v>1122</v>
      </c>
      <c r="D440" s="120" t="s">
        <v>4162</v>
      </c>
      <c r="E440" s="24">
        <v>1</v>
      </c>
      <c r="F440" s="25" t="s">
        <v>74</v>
      </c>
      <c r="G440" s="26"/>
      <c r="H440" s="27"/>
      <c r="I440" s="27"/>
      <c r="J440" s="29">
        <v>1</v>
      </c>
      <c r="K440" s="30">
        <v>1652</v>
      </c>
      <c r="L440" s="30">
        <v>1658</v>
      </c>
      <c r="M440" s="27">
        <v>0</v>
      </c>
      <c r="N440" s="27">
        <v>0</v>
      </c>
      <c r="O440" s="28"/>
      <c r="P440" s="31"/>
      <c r="Q440" s="35" t="s">
        <v>103</v>
      </c>
      <c r="R440" s="104">
        <v>51.0167</v>
      </c>
      <c r="S440" s="124">
        <v>4.4667000000000003</v>
      </c>
      <c r="T440" s="32">
        <v>0</v>
      </c>
      <c r="U440" s="33">
        <v>0</v>
      </c>
      <c r="V440" s="127">
        <v>0</v>
      </c>
      <c r="W440" s="35"/>
      <c r="X440" s="35"/>
      <c r="Y440" s="35"/>
      <c r="Z440" s="34"/>
      <c r="AA440" s="35"/>
      <c r="AB440" s="36"/>
      <c r="AC440" s="35"/>
      <c r="AD440" s="35"/>
      <c r="AE440" s="36"/>
      <c r="AF440" s="35"/>
      <c r="AG440" s="35"/>
      <c r="AH440" s="36"/>
      <c r="AI440" s="36"/>
      <c r="AJ440" s="38"/>
      <c r="AK440" s="39"/>
      <c r="AL440" s="39"/>
      <c r="AM440" s="39"/>
      <c r="AN440" s="49"/>
      <c r="AO440" s="40"/>
      <c r="AP440" s="41"/>
      <c r="AQ440" s="42"/>
      <c r="AR440" s="43"/>
      <c r="AS440" s="40" t="s">
        <v>40</v>
      </c>
      <c r="AT440" s="42">
        <v>1</v>
      </c>
      <c r="AU440" s="162">
        <f t="shared" si="30"/>
        <v>0</v>
      </c>
      <c r="AV440" s="162">
        <f t="shared" si="31"/>
        <v>0</v>
      </c>
      <c r="AW440" s="162">
        <f t="shared" si="32"/>
        <v>0</v>
      </c>
      <c r="AX440" s="162">
        <f t="shared" si="33"/>
        <v>0</v>
      </c>
      <c r="AY440" s="162">
        <f t="shared" si="34"/>
        <v>1</v>
      </c>
    </row>
    <row r="441" spans="1:51">
      <c r="A441" s="105" t="s">
        <v>1123</v>
      </c>
      <c r="B441" s="45" t="s">
        <v>4075</v>
      </c>
      <c r="C441" s="23" t="s">
        <v>1124</v>
      </c>
      <c r="D441" s="120" t="s">
        <v>4162</v>
      </c>
      <c r="E441" s="24"/>
      <c r="F441" s="25" t="s">
        <v>311</v>
      </c>
      <c r="G441" s="26" t="s">
        <v>874</v>
      </c>
      <c r="H441" s="27"/>
      <c r="I441" s="27"/>
      <c r="J441" s="29">
        <v>0</v>
      </c>
      <c r="K441" s="28">
        <v>1572</v>
      </c>
      <c r="L441" s="103">
        <v>1578</v>
      </c>
      <c r="M441" s="27">
        <v>0</v>
      </c>
      <c r="N441" s="27">
        <v>0</v>
      </c>
      <c r="O441" s="28">
        <v>1528</v>
      </c>
      <c r="P441" s="31">
        <v>1580</v>
      </c>
      <c r="Q441" s="35" t="s">
        <v>103</v>
      </c>
      <c r="R441" s="104">
        <v>51.0167</v>
      </c>
      <c r="S441" s="124">
        <v>4.4667000000000003</v>
      </c>
      <c r="T441" s="32">
        <v>0</v>
      </c>
      <c r="U441" s="32">
        <v>1</v>
      </c>
      <c r="V441" s="127">
        <v>0</v>
      </c>
      <c r="W441" s="35">
        <v>1549</v>
      </c>
      <c r="X441" s="35">
        <v>1572</v>
      </c>
      <c r="Y441" s="35" t="s">
        <v>63</v>
      </c>
      <c r="Z441" s="34">
        <v>1572</v>
      </c>
      <c r="AA441" s="35">
        <v>1578</v>
      </c>
      <c r="AB441" s="36" t="s">
        <v>103</v>
      </c>
      <c r="AC441" s="35">
        <v>1578</v>
      </c>
      <c r="AD441" s="35">
        <v>1580</v>
      </c>
      <c r="AE441" s="36" t="s">
        <v>63</v>
      </c>
      <c r="AF441" s="35"/>
      <c r="AG441" s="35"/>
      <c r="AH441" s="36"/>
      <c r="AI441" s="36"/>
      <c r="AJ441" s="38"/>
      <c r="AK441" s="39"/>
      <c r="AL441" s="39"/>
      <c r="AM441" s="39"/>
      <c r="AN441" s="49"/>
      <c r="AO441" s="40"/>
      <c r="AP441" s="41"/>
      <c r="AQ441" s="42"/>
      <c r="AR441" s="43"/>
      <c r="AS441" s="40"/>
      <c r="AT441" s="42">
        <v>1</v>
      </c>
      <c r="AU441" s="162">
        <f t="shared" si="30"/>
        <v>0</v>
      </c>
      <c r="AV441" s="162">
        <f t="shared" si="31"/>
        <v>1</v>
      </c>
      <c r="AW441" s="162">
        <f t="shared" si="32"/>
        <v>0</v>
      </c>
      <c r="AX441" s="162">
        <f t="shared" si="33"/>
        <v>0</v>
      </c>
      <c r="AY441" s="162">
        <f t="shared" si="34"/>
        <v>0</v>
      </c>
    </row>
    <row r="442" spans="1:51">
      <c r="A442" s="44" t="s">
        <v>1125</v>
      </c>
      <c r="B442" s="45" t="s">
        <v>4076</v>
      </c>
      <c r="C442" s="23" t="s">
        <v>1126</v>
      </c>
      <c r="D442" s="120" t="s">
        <v>4162</v>
      </c>
      <c r="E442" s="24">
        <v>1</v>
      </c>
      <c r="F442" s="25" t="s">
        <v>74</v>
      </c>
      <c r="G442" s="26"/>
      <c r="H442" s="27"/>
      <c r="I442" s="27"/>
      <c r="J442" s="29">
        <v>1</v>
      </c>
      <c r="K442" s="30">
        <v>1628</v>
      </c>
      <c r="L442" s="30">
        <v>1634</v>
      </c>
      <c r="M442" s="27">
        <v>0</v>
      </c>
      <c r="N442" s="27">
        <v>0</v>
      </c>
      <c r="O442" s="28"/>
      <c r="P442" s="31"/>
      <c r="Q442" s="35" t="s">
        <v>103</v>
      </c>
      <c r="R442" s="104">
        <v>51.0167</v>
      </c>
      <c r="S442" s="124">
        <v>4.4667000000000003</v>
      </c>
      <c r="T442" s="32">
        <v>0</v>
      </c>
      <c r="U442" s="33">
        <v>0</v>
      </c>
      <c r="V442" s="127">
        <v>0</v>
      </c>
      <c r="W442" s="34"/>
      <c r="X442" s="35"/>
      <c r="Y442" s="35"/>
      <c r="Z442" s="34"/>
      <c r="AA442" s="35"/>
      <c r="AB442" s="36"/>
      <c r="AC442" s="34"/>
      <c r="AD442" s="35"/>
      <c r="AE442" s="36"/>
      <c r="AF442" s="34"/>
      <c r="AG442" s="35"/>
      <c r="AH442" s="36"/>
      <c r="AI442" s="37"/>
      <c r="AJ442" s="38"/>
      <c r="AK442" s="39"/>
      <c r="AL442" s="39"/>
      <c r="AM442" s="39"/>
      <c r="AN442" s="49"/>
      <c r="AO442" s="40"/>
      <c r="AP442" s="41"/>
      <c r="AQ442" s="42"/>
      <c r="AR442" s="43"/>
      <c r="AS442" s="40" t="s">
        <v>40</v>
      </c>
      <c r="AT442" s="42">
        <v>1</v>
      </c>
      <c r="AU442" s="162">
        <f t="shared" si="30"/>
        <v>0</v>
      </c>
      <c r="AV442" s="162">
        <f t="shared" si="31"/>
        <v>0</v>
      </c>
      <c r="AW442" s="162">
        <f t="shared" si="32"/>
        <v>0</v>
      </c>
      <c r="AX442" s="162">
        <f t="shared" si="33"/>
        <v>1</v>
      </c>
      <c r="AY442" s="162">
        <f t="shared" si="34"/>
        <v>0</v>
      </c>
    </row>
    <row r="443" spans="1:51">
      <c r="A443" s="44" t="s">
        <v>1127</v>
      </c>
      <c r="B443" s="45" t="s">
        <v>4077</v>
      </c>
      <c r="C443" s="23" t="s">
        <v>1128</v>
      </c>
      <c r="D443" s="120" t="s">
        <v>4162</v>
      </c>
      <c r="E443" s="24"/>
      <c r="F443" s="25" t="s">
        <v>43</v>
      </c>
      <c r="G443" s="26"/>
      <c r="H443" s="27"/>
      <c r="I443" s="27"/>
      <c r="J443" s="29">
        <v>0</v>
      </c>
      <c r="K443" s="28"/>
      <c r="L443" s="28">
        <v>1616</v>
      </c>
      <c r="M443" s="27">
        <v>0</v>
      </c>
      <c r="N443" s="27">
        <v>0</v>
      </c>
      <c r="O443" s="28">
        <v>1592</v>
      </c>
      <c r="P443" s="31">
        <v>1651</v>
      </c>
      <c r="Q443" s="35" t="s">
        <v>103</v>
      </c>
      <c r="R443" s="104">
        <v>51.0167</v>
      </c>
      <c r="S443" s="124">
        <v>4.4667000000000003</v>
      </c>
      <c r="T443" s="32">
        <v>1</v>
      </c>
      <c r="U443" s="33">
        <v>1</v>
      </c>
      <c r="V443" s="127">
        <v>0</v>
      </c>
      <c r="W443" s="34">
        <v>1616</v>
      </c>
      <c r="X443" s="35">
        <v>1651</v>
      </c>
      <c r="Y443" s="35" t="s">
        <v>60</v>
      </c>
      <c r="Z443" s="34"/>
      <c r="AA443" s="35"/>
      <c r="AB443" s="36"/>
      <c r="AC443" s="34"/>
      <c r="AD443" s="35"/>
      <c r="AE443" s="36"/>
      <c r="AF443" s="34"/>
      <c r="AG443" s="35"/>
      <c r="AH443" s="36"/>
      <c r="AI443" s="37"/>
      <c r="AJ443" s="38"/>
      <c r="AK443" s="39"/>
      <c r="AL443" s="39"/>
      <c r="AM443" s="39"/>
      <c r="AN443" s="49"/>
      <c r="AO443" s="40"/>
      <c r="AP443" s="41"/>
      <c r="AQ443" s="42"/>
      <c r="AR443" s="43"/>
      <c r="AS443" s="40" t="s">
        <v>1129</v>
      </c>
      <c r="AT443" s="42">
        <v>1</v>
      </c>
      <c r="AU443" s="162">
        <f t="shared" si="30"/>
        <v>1</v>
      </c>
      <c r="AV443" s="162">
        <f t="shared" si="31"/>
        <v>1</v>
      </c>
      <c r="AW443" s="162">
        <f t="shared" si="32"/>
        <v>1</v>
      </c>
      <c r="AX443" s="162">
        <f t="shared" si="33"/>
        <v>0</v>
      </c>
      <c r="AY443" s="162">
        <f t="shared" si="34"/>
        <v>0</v>
      </c>
    </row>
    <row r="444" spans="1:51">
      <c r="A444" s="102" t="s">
        <v>1130</v>
      </c>
      <c r="B444" s="45" t="s">
        <v>4077</v>
      </c>
      <c r="C444" s="23" t="s">
        <v>1131</v>
      </c>
      <c r="D444" s="120" t="s">
        <v>4162</v>
      </c>
      <c r="E444" s="24">
        <v>2</v>
      </c>
      <c r="F444" s="25" t="s">
        <v>43</v>
      </c>
      <c r="G444" s="60"/>
      <c r="H444" s="89"/>
      <c r="I444" s="89"/>
      <c r="J444" s="29">
        <v>1</v>
      </c>
      <c r="K444" s="86">
        <v>1615</v>
      </c>
      <c r="L444" s="86">
        <v>1625</v>
      </c>
      <c r="M444" s="27">
        <v>1</v>
      </c>
      <c r="N444" s="27">
        <v>0</v>
      </c>
      <c r="O444" s="86"/>
      <c r="P444" s="31"/>
      <c r="Q444" s="35" t="s">
        <v>103</v>
      </c>
      <c r="R444" s="104">
        <v>51.0167</v>
      </c>
      <c r="S444" s="124">
        <v>4.4667000000000003</v>
      </c>
      <c r="T444" s="32">
        <v>0</v>
      </c>
      <c r="U444" s="33">
        <v>0</v>
      </c>
      <c r="V444" s="127">
        <v>0</v>
      </c>
      <c r="W444" s="34"/>
      <c r="X444" s="91"/>
      <c r="Y444" s="91"/>
      <c r="Z444" s="34"/>
      <c r="AA444" s="91"/>
      <c r="AB444" s="36"/>
      <c r="AC444" s="34"/>
      <c r="AD444" s="91"/>
      <c r="AE444" s="36"/>
      <c r="AF444" s="34"/>
      <c r="AG444" s="91"/>
      <c r="AH444" s="36"/>
      <c r="AI444" s="37"/>
      <c r="AJ444" s="92"/>
      <c r="AK444" s="39"/>
      <c r="AL444" s="39"/>
      <c r="AM444" s="39"/>
      <c r="AN444" s="39"/>
      <c r="AO444" s="40"/>
      <c r="AP444" s="41"/>
      <c r="AQ444" s="42"/>
      <c r="AR444" s="43"/>
      <c r="AS444" s="40" t="s">
        <v>40</v>
      </c>
      <c r="AT444" s="42">
        <v>1</v>
      </c>
      <c r="AU444" s="162">
        <f t="shared" si="30"/>
        <v>0</v>
      </c>
      <c r="AV444" s="162">
        <f t="shared" si="31"/>
        <v>0</v>
      </c>
      <c r="AW444" s="162">
        <f t="shared" si="32"/>
        <v>1</v>
      </c>
      <c r="AX444" s="162">
        <f t="shared" si="33"/>
        <v>1</v>
      </c>
      <c r="AY444" s="162">
        <f t="shared" si="34"/>
        <v>0</v>
      </c>
    </row>
    <row r="445" spans="1:51">
      <c r="A445" s="44" t="s">
        <v>1132</v>
      </c>
      <c r="B445" s="45" t="s">
        <v>4078</v>
      </c>
      <c r="C445" s="23" t="s">
        <v>1133</v>
      </c>
      <c r="D445" s="120" t="s">
        <v>4162</v>
      </c>
      <c r="E445" s="24">
        <v>1</v>
      </c>
      <c r="F445" s="25" t="s">
        <v>43</v>
      </c>
      <c r="G445" s="26"/>
      <c r="H445" s="27"/>
      <c r="I445" s="27"/>
      <c r="J445" s="29">
        <v>1</v>
      </c>
      <c r="K445" s="30">
        <v>1612</v>
      </c>
      <c r="L445" s="30">
        <v>1618</v>
      </c>
      <c r="M445" s="27">
        <v>0</v>
      </c>
      <c r="N445" s="27">
        <v>0</v>
      </c>
      <c r="O445" s="28"/>
      <c r="P445" s="31"/>
      <c r="Q445" s="35" t="s">
        <v>103</v>
      </c>
      <c r="R445" s="104">
        <v>51.0167</v>
      </c>
      <c r="S445" s="124">
        <v>4.4667000000000003</v>
      </c>
      <c r="T445" s="32">
        <v>0</v>
      </c>
      <c r="U445" s="33">
        <v>0</v>
      </c>
      <c r="V445" s="127">
        <v>0</v>
      </c>
      <c r="W445" s="34"/>
      <c r="X445" s="35"/>
      <c r="Y445" s="35"/>
      <c r="Z445" s="34"/>
      <c r="AA445" s="35"/>
      <c r="AB445" s="36"/>
      <c r="AC445" s="34"/>
      <c r="AD445" s="35"/>
      <c r="AE445" s="36"/>
      <c r="AF445" s="34"/>
      <c r="AG445" s="35"/>
      <c r="AH445" s="36"/>
      <c r="AI445" s="37"/>
      <c r="AJ445" s="38"/>
      <c r="AK445" s="39"/>
      <c r="AL445" s="39"/>
      <c r="AM445" s="39"/>
      <c r="AN445" s="49"/>
      <c r="AO445" s="40"/>
      <c r="AP445" s="41"/>
      <c r="AQ445" s="42"/>
      <c r="AR445" s="43"/>
      <c r="AS445" s="40" t="s">
        <v>40</v>
      </c>
      <c r="AT445" s="42">
        <v>1</v>
      </c>
      <c r="AU445" s="162">
        <f t="shared" si="30"/>
        <v>0</v>
      </c>
      <c r="AV445" s="162">
        <f t="shared" si="31"/>
        <v>0</v>
      </c>
      <c r="AW445" s="162">
        <f t="shared" si="32"/>
        <v>1</v>
      </c>
      <c r="AX445" s="162">
        <f t="shared" si="33"/>
        <v>0</v>
      </c>
      <c r="AY445" s="162">
        <f t="shared" si="34"/>
        <v>0</v>
      </c>
    </row>
    <row r="446" spans="1:51">
      <c r="A446" s="102" t="s">
        <v>1134</v>
      </c>
      <c r="B446" s="45" t="s">
        <v>2895</v>
      </c>
      <c r="C446" s="23" t="s">
        <v>1135</v>
      </c>
      <c r="D446" s="120" t="s">
        <v>4162</v>
      </c>
      <c r="E446" s="24">
        <v>3</v>
      </c>
      <c r="F446" s="25" t="s">
        <v>43</v>
      </c>
      <c r="G446" s="26"/>
      <c r="H446" s="27"/>
      <c r="I446" s="27"/>
      <c r="J446" s="29">
        <v>1</v>
      </c>
      <c r="K446" s="30">
        <v>1547</v>
      </c>
      <c r="L446" s="30">
        <v>1566</v>
      </c>
      <c r="M446" s="27">
        <v>0</v>
      </c>
      <c r="N446" s="27">
        <v>0</v>
      </c>
      <c r="O446" s="28"/>
      <c r="P446" s="31"/>
      <c r="Q446" s="35" t="s">
        <v>103</v>
      </c>
      <c r="R446" s="104">
        <v>51.0167</v>
      </c>
      <c r="S446" s="124">
        <v>4.4667000000000003</v>
      </c>
      <c r="T446" s="32">
        <v>0</v>
      </c>
      <c r="U446" s="33">
        <v>0</v>
      </c>
      <c r="V446" s="127">
        <v>0</v>
      </c>
      <c r="W446" s="34"/>
      <c r="X446" s="35"/>
      <c r="Y446" s="35"/>
      <c r="Z446" s="34"/>
      <c r="AA446" s="35"/>
      <c r="AB446" s="36"/>
      <c r="AC446" s="34"/>
      <c r="AD446" s="35"/>
      <c r="AE446" s="36"/>
      <c r="AF446" s="34"/>
      <c r="AG446" s="35"/>
      <c r="AH446" s="36"/>
      <c r="AI446" s="37"/>
      <c r="AJ446" s="38"/>
      <c r="AK446" s="39"/>
      <c r="AL446" s="39"/>
      <c r="AM446" s="39"/>
      <c r="AN446" s="49"/>
      <c r="AO446" s="40"/>
      <c r="AP446" s="41"/>
      <c r="AQ446" s="42"/>
      <c r="AR446" s="43"/>
      <c r="AS446" s="40" t="s">
        <v>1136</v>
      </c>
      <c r="AT446" s="42">
        <v>1</v>
      </c>
      <c r="AU446" s="162">
        <f t="shared" si="30"/>
        <v>1</v>
      </c>
      <c r="AV446" s="162">
        <f t="shared" si="31"/>
        <v>0</v>
      </c>
      <c r="AW446" s="162">
        <f t="shared" si="32"/>
        <v>0</v>
      </c>
      <c r="AX446" s="162">
        <f t="shared" si="33"/>
        <v>0</v>
      </c>
      <c r="AY446" s="162">
        <f t="shared" si="34"/>
        <v>0</v>
      </c>
    </row>
    <row r="447" spans="1:51">
      <c r="A447" s="102" t="s">
        <v>1137</v>
      </c>
      <c r="B447" s="45" t="s">
        <v>2895</v>
      </c>
      <c r="C447" s="23" t="s">
        <v>1138</v>
      </c>
      <c r="D447" s="120" t="s">
        <v>4162</v>
      </c>
      <c r="E447" s="24"/>
      <c r="F447" s="25" t="s">
        <v>74</v>
      </c>
      <c r="G447" s="60"/>
      <c r="H447" s="89"/>
      <c r="I447" s="89"/>
      <c r="J447" s="29">
        <v>0</v>
      </c>
      <c r="K447" s="89"/>
      <c r="L447" s="89">
        <v>1606</v>
      </c>
      <c r="M447" s="27">
        <v>0</v>
      </c>
      <c r="N447" s="27">
        <v>0</v>
      </c>
      <c r="O447" s="86">
        <v>1568</v>
      </c>
      <c r="P447" s="31">
        <v>1629</v>
      </c>
      <c r="Q447" s="35" t="s">
        <v>103</v>
      </c>
      <c r="R447" s="104">
        <v>51.0167</v>
      </c>
      <c r="S447" s="124">
        <v>4.4667000000000003</v>
      </c>
      <c r="T447" s="32">
        <v>1</v>
      </c>
      <c r="U447" s="33">
        <v>1</v>
      </c>
      <c r="V447" s="127">
        <v>0</v>
      </c>
      <c r="W447" s="34">
        <v>1606</v>
      </c>
      <c r="X447" s="91"/>
      <c r="Y447" s="91" t="s">
        <v>51</v>
      </c>
      <c r="Z447" s="34">
        <v>1621</v>
      </c>
      <c r="AA447" s="91"/>
      <c r="AB447" s="36"/>
      <c r="AC447" s="34"/>
      <c r="AD447" s="91"/>
      <c r="AE447" s="36"/>
      <c r="AF447" s="34"/>
      <c r="AG447" s="91"/>
      <c r="AH447" s="36"/>
      <c r="AI447" s="37"/>
      <c r="AJ447" s="92"/>
      <c r="AK447" s="39"/>
      <c r="AL447" s="39"/>
      <c r="AM447" s="39"/>
      <c r="AN447" s="39"/>
      <c r="AO447" s="42" t="s">
        <v>88</v>
      </c>
      <c r="AP447" s="43" t="s">
        <v>1139</v>
      </c>
      <c r="AQ447" s="42"/>
      <c r="AR447" s="43"/>
      <c r="AS447" s="40" t="s">
        <v>55</v>
      </c>
      <c r="AT447" s="42">
        <v>1</v>
      </c>
      <c r="AU447" s="162">
        <f t="shared" si="30"/>
        <v>1</v>
      </c>
      <c r="AV447" s="162">
        <f t="shared" si="31"/>
        <v>1</v>
      </c>
      <c r="AW447" s="162">
        <f t="shared" si="32"/>
        <v>0</v>
      </c>
      <c r="AX447" s="162">
        <f t="shared" si="33"/>
        <v>0</v>
      </c>
      <c r="AY447" s="162">
        <f t="shared" si="34"/>
        <v>0</v>
      </c>
    </row>
    <row r="448" spans="1:51">
      <c r="A448" s="102" t="s">
        <v>1139</v>
      </c>
      <c r="B448" s="45" t="s">
        <v>2895</v>
      </c>
      <c r="C448" s="23" t="s">
        <v>1140</v>
      </c>
      <c r="D448" s="120" t="s">
        <v>4162</v>
      </c>
      <c r="E448" s="24"/>
      <c r="F448" s="25" t="s">
        <v>74</v>
      </c>
      <c r="G448" s="60"/>
      <c r="H448" s="89"/>
      <c r="I448" s="89"/>
      <c r="J448" s="29">
        <v>0</v>
      </c>
      <c r="K448" s="89"/>
      <c r="L448" s="89">
        <v>1595</v>
      </c>
      <c r="M448" s="27">
        <v>0</v>
      </c>
      <c r="N448" s="27">
        <v>0</v>
      </c>
      <c r="O448" s="86">
        <v>1572</v>
      </c>
      <c r="P448" s="31">
        <v>1612</v>
      </c>
      <c r="Q448" s="35" t="s">
        <v>103</v>
      </c>
      <c r="R448" s="104">
        <v>51.0167</v>
      </c>
      <c r="S448" s="124">
        <v>4.4667000000000003</v>
      </c>
      <c r="T448" s="32">
        <v>1</v>
      </c>
      <c r="U448" s="33">
        <v>1</v>
      </c>
      <c r="V448" s="127">
        <v>0</v>
      </c>
      <c r="W448" s="34">
        <v>1595</v>
      </c>
      <c r="X448" s="91"/>
      <c r="Y448" s="91" t="s">
        <v>51</v>
      </c>
      <c r="Z448" s="34">
        <v>1612</v>
      </c>
      <c r="AA448" s="91"/>
      <c r="AB448" s="36"/>
      <c r="AC448" s="34"/>
      <c r="AD448" s="91"/>
      <c r="AE448" s="36"/>
      <c r="AF448" s="34"/>
      <c r="AG448" s="91"/>
      <c r="AH448" s="36"/>
      <c r="AI448" s="37"/>
      <c r="AJ448" s="92"/>
      <c r="AK448" s="39"/>
      <c r="AL448" s="39"/>
      <c r="AM448" s="39"/>
      <c r="AN448" s="39"/>
      <c r="AO448" s="42" t="s">
        <v>88</v>
      </c>
      <c r="AP448" s="43" t="s">
        <v>1139</v>
      </c>
      <c r="AQ448" s="42"/>
      <c r="AR448" s="43"/>
      <c r="AS448" s="40" t="s">
        <v>55</v>
      </c>
      <c r="AT448" s="42">
        <v>1</v>
      </c>
      <c r="AU448" s="162">
        <f t="shared" si="30"/>
        <v>1</v>
      </c>
      <c r="AV448" s="162">
        <f t="shared" si="31"/>
        <v>1</v>
      </c>
      <c r="AW448" s="162">
        <f t="shared" si="32"/>
        <v>0</v>
      </c>
      <c r="AX448" s="162">
        <f t="shared" si="33"/>
        <v>0</v>
      </c>
      <c r="AY448" s="162">
        <f t="shared" si="34"/>
        <v>0</v>
      </c>
    </row>
    <row r="449" spans="1:51">
      <c r="A449" s="102" t="s">
        <v>1141</v>
      </c>
      <c r="B449" s="45" t="s">
        <v>2895</v>
      </c>
      <c r="C449" s="23" t="s">
        <v>1142</v>
      </c>
      <c r="D449" s="120" t="s">
        <v>4162</v>
      </c>
      <c r="E449" s="24"/>
      <c r="F449" s="25" t="s">
        <v>74</v>
      </c>
      <c r="G449" s="60"/>
      <c r="H449" s="89"/>
      <c r="I449" s="89"/>
      <c r="J449" s="29">
        <v>0</v>
      </c>
      <c r="K449" s="86">
        <v>1568</v>
      </c>
      <c r="L449" s="89">
        <v>1576</v>
      </c>
      <c r="M449" s="27">
        <v>0</v>
      </c>
      <c r="N449" s="27">
        <v>0</v>
      </c>
      <c r="O449" s="86">
        <v>1545</v>
      </c>
      <c r="P449" s="31">
        <v>1609</v>
      </c>
      <c r="Q449" s="35" t="s">
        <v>103</v>
      </c>
      <c r="R449" s="104">
        <v>51.0167</v>
      </c>
      <c r="S449" s="124">
        <v>4.4667000000000003</v>
      </c>
      <c r="T449" s="32">
        <v>1</v>
      </c>
      <c r="U449" s="33">
        <v>1</v>
      </c>
      <c r="V449" s="127">
        <v>0</v>
      </c>
      <c r="W449" s="34">
        <v>1576</v>
      </c>
      <c r="X449" s="91"/>
      <c r="Y449" s="91" t="s">
        <v>247</v>
      </c>
      <c r="Z449" s="34">
        <v>1580</v>
      </c>
      <c r="AA449" s="91"/>
      <c r="AB449" s="36" t="s">
        <v>51</v>
      </c>
      <c r="AC449" s="34"/>
      <c r="AD449" s="91"/>
      <c r="AE449" s="36"/>
      <c r="AF449" s="34"/>
      <c r="AG449" s="91"/>
      <c r="AH449" s="36"/>
      <c r="AI449" s="37"/>
      <c r="AJ449" s="92"/>
      <c r="AK449" s="39"/>
      <c r="AL449" s="39"/>
      <c r="AM449" s="39"/>
      <c r="AN449" s="39"/>
      <c r="AO449" s="42" t="s">
        <v>104</v>
      </c>
      <c r="AP449" s="43" t="s">
        <v>1137</v>
      </c>
      <c r="AQ449" s="42" t="s">
        <v>104</v>
      </c>
      <c r="AR449" s="43" t="s">
        <v>1139</v>
      </c>
      <c r="AS449" s="40" t="s">
        <v>55</v>
      </c>
      <c r="AT449" s="42">
        <v>1</v>
      </c>
      <c r="AU449" s="162">
        <f t="shared" si="30"/>
        <v>1</v>
      </c>
      <c r="AV449" s="162">
        <f t="shared" si="31"/>
        <v>1</v>
      </c>
      <c r="AW449" s="162">
        <f t="shared" si="32"/>
        <v>0</v>
      </c>
      <c r="AX449" s="162">
        <f t="shared" si="33"/>
        <v>0</v>
      </c>
      <c r="AY449" s="162">
        <f t="shared" si="34"/>
        <v>0</v>
      </c>
    </row>
    <row r="450" spans="1:51">
      <c r="A450" s="44" t="s">
        <v>1143</v>
      </c>
      <c r="B450" s="45" t="s">
        <v>2895</v>
      </c>
      <c r="C450" s="23" t="s">
        <v>1144</v>
      </c>
      <c r="D450" s="120" t="s">
        <v>4162</v>
      </c>
      <c r="E450" s="24">
        <v>1</v>
      </c>
      <c r="F450" s="25" t="s">
        <v>74</v>
      </c>
      <c r="G450" s="26"/>
      <c r="H450" s="27"/>
      <c r="I450" s="27"/>
      <c r="J450" s="29">
        <v>1</v>
      </c>
      <c r="K450" s="30">
        <v>1561</v>
      </c>
      <c r="L450" s="30">
        <v>1567</v>
      </c>
      <c r="M450" s="27">
        <v>0</v>
      </c>
      <c r="N450" s="27">
        <v>0</v>
      </c>
      <c r="O450" s="28"/>
      <c r="P450" s="31"/>
      <c r="Q450" s="35" t="s">
        <v>103</v>
      </c>
      <c r="R450" s="104">
        <v>51.0167</v>
      </c>
      <c r="S450" s="124">
        <v>4.4667000000000003</v>
      </c>
      <c r="T450" s="32">
        <v>0</v>
      </c>
      <c r="U450" s="33">
        <v>0</v>
      </c>
      <c r="V450" s="127">
        <v>0</v>
      </c>
      <c r="W450" s="34"/>
      <c r="X450" s="35"/>
      <c r="Y450" s="35"/>
      <c r="Z450" s="34"/>
      <c r="AA450" s="35"/>
      <c r="AB450" s="36"/>
      <c r="AC450" s="34"/>
      <c r="AD450" s="35"/>
      <c r="AE450" s="36"/>
      <c r="AF450" s="34"/>
      <c r="AG450" s="35"/>
      <c r="AH450" s="36"/>
      <c r="AI450" s="37"/>
      <c r="AJ450" s="38"/>
      <c r="AK450" s="39"/>
      <c r="AL450" s="39"/>
      <c r="AM450" s="39"/>
      <c r="AN450" s="49"/>
      <c r="AO450" s="40"/>
      <c r="AP450" s="41"/>
      <c r="AQ450" s="42"/>
      <c r="AR450" s="43"/>
      <c r="AS450" s="40" t="s">
        <v>40</v>
      </c>
      <c r="AT450" s="42">
        <v>1</v>
      </c>
      <c r="AU450" s="162">
        <f t="shared" si="30"/>
        <v>1</v>
      </c>
      <c r="AV450" s="162">
        <f t="shared" si="31"/>
        <v>0</v>
      </c>
      <c r="AW450" s="162">
        <f t="shared" si="32"/>
        <v>0</v>
      </c>
      <c r="AX450" s="162">
        <f t="shared" si="33"/>
        <v>0</v>
      </c>
      <c r="AY450" s="162">
        <f t="shared" si="34"/>
        <v>0</v>
      </c>
    </row>
    <row r="451" spans="1:51">
      <c r="A451" s="44" t="s">
        <v>1145</v>
      </c>
      <c r="B451" s="45" t="s">
        <v>2895</v>
      </c>
      <c r="C451" s="23" t="s">
        <v>1146</v>
      </c>
      <c r="D451" s="120" t="s">
        <v>4162</v>
      </c>
      <c r="E451" s="24">
        <v>1</v>
      </c>
      <c r="F451" s="25" t="s">
        <v>39</v>
      </c>
      <c r="G451" s="26"/>
      <c r="H451" s="27"/>
      <c r="I451" s="27"/>
      <c r="J451" s="29">
        <v>1</v>
      </c>
      <c r="K451" s="30">
        <v>1560</v>
      </c>
      <c r="L451" s="30">
        <v>1566</v>
      </c>
      <c r="M451" s="27">
        <v>0</v>
      </c>
      <c r="N451" s="27">
        <v>0</v>
      </c>
      <c r="O451" s="28"/>
      <c r="P451" s="31"/>
      <c r="Q451" s="35" t="s">
        <v>103</v>
      </c>
      <c r="R451" s="104">
        <v>51.0167</v>
      </c>
      <c r="S451" s="124">
        <v>4.4667000000000003</v>
      </c>
      <c r="T451" s="32">
        <v>0</v>
      </c>
      <c r="U451" s="33">
        <v>0</v>
      </c>
      <c r="V451" s="127">
        <v>0</v>
      </c>
      <c r="W451" s="34"/>
      <c r="X451" s="35"/>
      <c r="Y451" s="35"/>
      <c r="Z451" s="34"/>
      <c r="AA451" s="35"/>
      <c r="AB451" s="36"/>
      <c r="AC451" s="34"/>
      <c r="AD451" s="35"/>
      <c r="AE451" s="36"/>
      <c r="AF451" s="34"/>
      <c r="AG451" s="35"/>
      <c r="AH451" s="36"/>
      <c r="AI451" s="37"/>
      <c r="AJ451" s="38"/>
      <c r="AK451" s="39"/>
      <c r="AL451" s="39"/>
      <c r="AM451" s="39"/>
      <c r="AN451" s="49"/>
      <c r="AO451" s="40"/>
      <c r="AP451" s="41"/>
      <c r="AQ451" s="42"/>
      <c r="AR451" s="43"/>
      <c r="AS451" s="40" t="s">
        <v>40</v>
      </c>
      <c r="AT451" s="42">
        <v>1</v>
      </c>
      <c r="AU451" s="162">
        <f t="shared" ref="AU451:AU514" si="35">IF(AND(K451&lt;=1570,L451&gt;=1540),1,0)</f>
        <v>1</v>
      </c>
      <c r="AV451" s="162">
        <f t="shared" ref="AV451:AV514" si="36">IF(AND(K451&lt;=1608,L451&gt;=1571),1,0)</f>
        <v>0</v>
      </c>
      <c r="AW451" s="162">
        <f t="shared" ref="AW451:AW514" si="37">IF(AND(K451&lt;=1621,L451&gt;=1609),1,0)</f>
        <v>0</v>
      </c>
      <c r="AX451" s="162">
        <f t="shared" ref="AX451:AX514" si="38">IF(AND(K451&lt;=1648,L451&gt;=1622),1,0)</f>
        <v>0</v>
      </c>
      <c r="AY451" s="162">
        <f t="shared" ref="AY451:AY514" si="39">IF(AND(K451&lt;=1680,L451&gt;=1649),1,0)</f>
        <v>0</v>
      </c>
    </row>
    <row r="452" spans="1:51">
      <c r="A452" s="102" t="s">
        <v>1147</v>
      </c>
      <c r="B452" s="45" t="s">
        <v>2895</v>
      </c>
      <c r="C452" s="23" t="s">
        <v>1148</v>
      </c>
      <c r="D452" s="120" t="s">
        <v>4162</v>
      </c>
      <c r="E452" s="24"/>
      <c r="F452" s="25" t="s">
        <v>74</v>
      </c>
      <c r="G452" s="60"/>
      <c r="H452" s="89"/>
      <c r="I452" s="89"/>
      <c r="J452" s="29">
        <v>0</v>
      </c>
      <c r="K452" s="86">
        <v>1572</v>
      </c>
      <c r="L452" s="103">
        <v>1620</v>
      </c>
      <c r="M452" s="27">
        <v>1</v>
      </c>
      <c r="N452" s="27">
        <v>0</v>
      </c>
      <c r="O452" s="86">
        <v>1550</v>
      </c>
      <c r="P452" s="31">
        <v>1628</v>
      </c>
      <c r="Q452" s="35" t="s">
        <v>103</v>
      </c>
      <c r="R452" s="104">
        <v>51.0167</v>
      </c>
      <c r="S452" s="124">
        <v>4.4667000000000003</v>
      </c>
      <c r="T452" s="32">
        <v>0</v>
      </c>
      <c r="U452" s="33">
        <v>1</v>
      </c>
      <c r="V452" s="127">
        <v>0</v>
      </c>
      <c r="W452" s="34">
        <v>1569</v>
      </c>
      <c r="X452" s="91"/>
      <c r="Y452" s="91" t="s">
        <v>1149</v>
      </c>
      <c r="Z452" s="34">
        <v>1584</v>
      </c>
      <c r="AA452" s="91"/>
      <c r="AB452" s="36" t="s">
        <v>49</v>
      </c>
      <c r="AC452" s="34"/>
      <c r="AD452" s="91"/>
      <c r="AE452" s="36"/>
      <c r="AF452" s="34"/>
      <c r="AG452" s="91"/>
      <c r="AH452" s="36"/>
      <c r="AI452" s="37"/>
      <c r="AJ452" s="92"/>
      <c r="AK452" s="39"/>
      <c r="AL452" s="39"/>
      <c r="AM452" s="39"/>
      <c r="AN452" s="39"/>
      <c r="AO452" s="40"/>
      <c r="AP452" s="41"/>
      <c r="AQ452" s="42"/>
      <c r="AR452" s="43"/>
      <c r="AS452" s="40" t="s">
        <v>55</v>
      </c>
      <c r="AT452" s="42">
        <v>1</v>
      </c>
      <c r="AU452" s="162">
        <f t="shared" si="35"/>
        <v>0</v>
      </c>
      <c r="AV452" s="162">
        <f t="shared" si="36"/>
        <v>1</v>
      </c>
      <c r="AW452" s="162">
        <f t="shared" si="37"/>
        <v>1</v>
      </c>
      <c r="AX452" s="162">
        <f t="shared" si="38"/>
        <v>0</v>
      </c>
      <c r="AY452" s="162">
        <f t="shared" si="39"/>
        <v>0</v>
      </c>
    </row>
    <row r="453" spans="1:51">
      <c r="A453" s="44" t="s">
        <v>1150</v>
      </c>
      <c r="B453" s="45" t="s">
        <v>1795</v>
      </c>
      <c r="C453" s="23" t="s">
        <v>1151</v>
      </c>
      <c r="D453" s="120" t="s">
        <v>4162</v>
      </c>
      <c r="E453" s="24">
        <v>1</v>
      </c>
      <c r="F453" s="25" t="s">
        <v>43</v>
      </c>
      <c r="G453" s="26"/>
      <c r="H453" s="27"/>
      <c r="I453" s="27"/>
      <c r="J453" s="29">
        <v>1</v>
      </c>
      <c r="K453" s="30">
        <v>1610</v>
      </c>
      <c r="L453" s="84">
        <v>1619</v>
      </c>
      <c r="M453" s="27">
        <v>1</v>
      </c>
      <c r="N453" s="27">
        <v>1</v>
      </c>
      <c r="O453" s="28"/>
      <c r="P453" s="31"/>
      <c r="Q453" s="35" t="s">
        <v>103</v>
      </c>
      <c r="R453" s="104">
        <v>51.0167</v>
      </c>
      <c r="S453" s="124">
        <v>4.4667000000000003</v>
      </c>
      <c r="T453" s="32">
        <v>0</v>
      </c>
      <c r="U453" s="33">
        <v>0</v>
      </c>
      <c r="V453" s="127">
        <v>0</v>
      </c>
      <c r="W453" s="34"/>
      <c r="X453" s="35"/>
      <c r="Y453" s="35"/>
      <c r="Z453" s="34"/>
      <c r="AA453" s="35"/>
      <c r="AB453" s="36"/>
      <c r="AC453" s="34"/>
      <c r="AD453" s="35"/>
      <c r="AE453" s="36"/>
      <c r="AF453" s="34"/>
      <c r="AG453" s="35"/>
      <c r="AH453" s="36"/>
      <c r="AI453" s="37"/>
      <c r="AJ453" s="38"/>
      <c r="AK453" s="39"/>
      <c r="AL453" s="39"/>
      <c r="AM453" s="39"/>
      <c r="AN453" s="49"/>
      <c r="AO453" s="40"/>
      <c r="AP453" s="41"/>
      <c r="AQ453" s="42"/>
      <c r="AR453" s="43"/>
      <c r="AS453" s="40" t="s">
        <v>40</v>
      </c>
      <c r="AT453" s="42">
        <v>1</v>
      </c>
      <c r="AU453" s="162">
        <f t="shared" si="35"/>
        <v>0</v>
      </c>
      <c r="AV453" s="162">
        <f t="shared" si="36"/>
        <v>0</v>
      </c>
      <c r="AW453" s="162">
        <f t="shared" si="37"/>
        <v>1</v>
      </c>
      <c r="AX453" s="162">
        <f t="shared" si="38"/>
        <v>0</v>
      </c>
      <c r="AY453" s="162">
        <f t="shared" si="39"/>
        <v>0</v>
      </c>
    </row>
    <row r="454" spans="1:51">
      <c r="A454" s="44" t="s">
        <v>1152</v>
      </c>
      <c r="B454" s="45" t="s">
        <v>1795</v>
      </c>
      <c r="C454" s="23" t="s">
        <v>1153</v>
      </c>
      <c r="D454" s="120" t="s">
        <v>4162</v>
      </c>
      <c r="E454" s="24">
        <v>5</v>
      </c>
      <c r="F454" s="50" t="s">
        <v>43</v>
      </c>
      <c r="G454" s="51"/>
      <c r="H454" s="52"/>
      <c r="I454" s="52"/>
      <c r="J454" s="29">
        <v>1</v>
      </c>
      <c r="K454" s="30">
        <v>1603</v>
      </c>
      <c r="L454" s="30">
        <v>1616</v>
      </c>
      <c r="M454" s="27">
        <v>0</v>
      </c>
      <c r="N454" s="27">
        <v>0</v>
      </c>
      <c r="O454" s="28"/>
      <c r="P454" s="31"/>
      <c r="Q454" s="35" t="s">
        <v>103</v>
      </c>
      <c r="R454" s="104">
        <v>51.0167</v>
      </c>
      <c r="S454" s="124">
        <v>4.4667000000000003</v>
      </c>
      <c r="T454" s="32">
        <v>0</v>
      </c>
      <c r="U454" s="33">
        <v>0</v>
      </c>
      <c r="V454" s="127">
        <v>0</v>
      </c>
      <c r="W454" s="34"/>
      <c r="X454" s="35"/>
      <c r="Y454" s="35"/>
      <c r="Z454" s="34"/>
      <c r="AA454" s="35"/>
      <c r="AB454" s="36"/>
      <c r="AC454" s="34"/>
      <c r="AD454" s="35"/>
      <c r="AE454" s="36"/>
      <c r="AF454" s="34"/>
      <c r="AG454" s="35"/>
      <c r="AH454" s="36"/>
      <c r="AI454" s="37"/>
      <c r="AJ454" s="38"/>
      <c r="AK454" s="39"/>
      <c r="AL454" s="39"/>
      <c r="AM454" s="39"/>
      <c r="AN454" s="49"/>
      <c r="AO454" s="42" t="s">
        <v>88</v>
      </c>
      <c r="AP454" s="41" t="s">
        <v>1154</v>
      </c>
      <c r="AQ454" s="42"/>
      <c r="AR454" s="43"/>
      <c r="AS454" s="40" t="s">
        <v>1155</v>
      </c>
      <c r="AT454" s="42">
        <v>1</v>
      </c>
      <c r="AU454" s="162">
        <f t="shared" si="35"/>
        <v>0</v>
      </c>
      <c r="AV454" s="162">
        <f t="shared" si="36"/>
        <v>1</v>
      </c>
      <c r="AW454" s="162">
        <f t="shared" si="37"/>
        <v>1</v>
      </c>
      <c r="AX454" s="162">
        <f t="shared" si="38"/>
        <v>0</v>
      </c>
      <c r="AY454" s="162">
        <f t="shared" si="39"/>
        <v>0</v>
      </c>
    </row>
    <row r="455" spans="1:51">
      <c r="A455" s="44" t="s">
        <v>1154</v>
      </c>
      <c r="B455" s="45" t="s">
        <v>1795</v>
      </c>
      <c r="C455" s="23" t="s">
        <v>1156</v>
      </c>
      <c r="D455" s="120" t="s">
        <v>4162</v>
      </c>
      <c r="E455" s="24"/>
      <c r="F455" s="25" t="s">
        <v>43</v>
      </c>
      <c r="G455" s="26"/>
      <c r="H455" s="27"/>
      <c r="I455" s="27"/>
      <c r="J455" s="29">
        <v>0</v>
      </c>
      <c r="K455" s="28">
        <v>1585</v>
      </c>
      <c r="L455" s="61">
        <v>1619</v>
      </c>
      <c r="M455" s="27">
        <v>1</v>
      </c>
      <c r="N455" s="27">
        <v>0</v>
      </c>
      <c r="O455" s="28"/>
      <c r="P455" s="31">
        <v>1619</v>
      </c>
      <c r="Q455" s="35" t="s">
        <v>103</v>
      </c>
      <c r="R455" s="104">
        <v>51.0167</v>
      </c>
      <c r="S455" s="124">
        <v>4.4667000000000003</v>
      </c>
      <c r="T455" s="32">
        <v>0</v>
      </c>
      <c r="U455" s="33">
        <v>0</v>
      </c>
      <c r="V455" s="127">
        <v>0</v>
      </c>
      <c r="W455" s="34"/>
      <c r="X455" s="35"/>
      <c r="Y455" s="35"/>
      <c r="Z455" s="34"/>
      <c r="AA455" s="35"/>
      <c r="AB455" s="36"/>
      <c r="AC455" s="34"/>
      <c r="AD455" s="35"/>
      <c r="AE455" s="36"/>
      <c r="AF455" s="34"/>
      <c r="AG455" s="35"/>
      <c r="AH455" s="36"/>
      <c r="AI455" s="37"/>
      <c r="AJ455" s="38"/>
      <c r="AK455" s="39"/>
      <c r="AL455" s="39"/>
      <c r="AM455" s="39"/>
      <c r="AN455" s="49"/>
      <c r="AO455" s="42" t="s">
        <v>104</v>
      </c>
      <c r="AP455" s="41" t="s">
        <v>1157</v>
      </c>
      <c r="AQ455" s="42" t="s">
        <v>104</v>
      </c>
      <c r="AR455" s="41" t="s">
        <v>1152</v>
      </c>
      <c r="AS455" s="40" t="s">
        <v>1158</v>
      </c>
      <c r="AT455" s="42">
        <v>1</v>
      </c>
      <c r="AU455" s="162">
        <f t="shared" si="35"/>
        <v>0</v>
      </c>
      <c r="AV455" s="162">
        <f t="shared" si="36"/>
        <v>1</v>
      </c>
      <c r="AW455" s="162">
        <f t="shared" si="37"/>
        <v>1</v>
      </c>
      <c r="AX455" s="162">
        <f t="shared" si="38"/>
        <v>0</v>
      </c>
      <c r="AY455" s="162">
        <f t="shared" si="39"/>
        <v>0</v>
      </c>
    </row>
    <row r="456" spans="1:51">
      <c r="A456" s="44" t="s">
        <v>1159</v>
      </c>
      <c r="B456" s="45" t="s">
        <v>1795</v>
      </c>
      <c r="C456" s="23" t="s">
        <v>1160</v>
      </c>
      <c r="D456" s="120" t="s">
        <v>4162</v>
      </c>
      <c r="E456" s="24">
        <v>1</v>
      </c>
      <c r="F456" s="25" t="s">
        <v>74</v>
      </c>
      <c r="G456" s="26"/>
      <c r="H456" s="27"/>
      <c r="I456" s="27"/>
      <c r="J456" s="29">
        <v>1</v>
      </c>
      <c r="K456" s="30">
        <v>1596</v>
      </c>
      <c r="L456" s="84">
        <v>1619</v>
      </c>
      <c r="M456" s="27">
        <v>1</v>
      </c>
      <c r="N456" s="27">
        <v>1</v>
      </c>
      <c r="O456" s="28"/>
      <c r="P456" s="31"/>
      <c r="Q456" s="35" t="s">
        <v>103</v>
      </c>
      <c r="R456" s="104">
        <v>51.0167</v>
      </c>
      <c r="S456" s="124">
        <v>4.4667000000000003</v>
      </c>
      <c r="T456" s="32">
        <v>0</v>
      </c>
      <c r="U456" s="33">
        <v>0</v>
      </c>
      <c r="V456" s="127">
        <v>0</v>
      </c>
      <c r="W456" s="34"/>
      <c r="X456" s="35"/>
      <c r="Y456" s="35"/>
      <c r="Z456" s="34"/>
      <c r="AA456" s="35"/>
      <c r="AB456" s="36"/>
      <c r="AC456" s="34"/>
      <c r="AD456" s="35"/>
      <c r="AE456" s="36"/>
      <c r="AF456" s="34"/>
      <c r="AG456" s="35"/>
      <c r="AH456" s="36"/>
      <c r="AI456" s="37"/>
      <c r="AJ456" s="38"/>
      <c r="AK456" s="39"/>
      <c r="AL456" s="39"/>
      <c r="AM456" s="39"/>
      <c r="AN456" s="49"/>
      <c r="AO456" s="40"/>
      <c r="AP456" s="41"/>
      <c r="AQ456" s="42"/>
      <c r="AR456" s="43"/>
      <c r="AS456" s="40" t="s">
        <v>40</v>
      </c>
      <c r="AT456" s="42">
        <v>1</v>
      </c>
      <c r="AU456" s="162">
        <f t="shared" si="35"/>
        <v>0</v>
      </c>
      <c r="AV456" s="162">
        <f t="shared" si="36"/>
        <v>1</v>
      </c>
      <c r="AW456" s="162">
        <f t="shared" si="37"/>
        <v>1</v>
      </c>
      <c r="AX456" s="162">
        <f t="shared" si="38"/>
        <v>0</v>
      </c>
      <c r="AY456" s="162">
        <f t="shared" si="39"/>
        <v>0</v>
      </c>
    </row>
    <row r="457" spans="1:51">
      <c r="A457" s="44" t="s">
        <v>1157</v>
      </c>
      <c r="B457" s="45" t="s">
        <v>1795</v>
      </c>
      <c r="C457" s="23" t="s">
        <v>1161</v>
      </c>
      <c r="D457" s="120" t="s">
        <v>4162</v>
      </c>
      <c r="E457" s="24"/>
      <c r="F457" s="25" t="s">
        <v>43</v>
      </c>
      <c r="G457" s="26"/>
      <c r="H457" s="27"/>
      <c r="I457" s="27"/>
      <c r="J457" s="29">
        <v>0</v>
      </c>
      <c r="K457" s="28"/>
      <c r="L457" s="61">
        <v>1652</v>
      </c>
      <c r="M457" s="27">
        <v>1</v>
      </c>
      <c r="N457" s="27">
        <v>0</v>
      </c>
      <c r="O457" s="28"/>
      <c r="P457" s="31">
        <v>1652</v>
      </c>
      <c r="Q457" s="35" t="s">
        <v>103</v>
      </c>
      <c r="R457" s="104">
        <v>51.0167</v>
      </c>
      <c r="S457" s="124">
        <v>4.4667000000000003</v>
      </c>
      <c r="T457" s="32">
        <v>0</v>
      </c>
      <c r="U457" s="33">
        <v>0</v>
      </c>
      <c r="V457" s="127">
        <v>0</v>
      </c>
      <c r="W457" s="34"/>
      <c r="X457" s="35"/>
      <c r="Y457" s="35"/>
      <c r="Z457" s="34"/>
      <c r="AA457" s="35"/>
      <c r="AB457" s="36"/>
      <c r="AC457" s="34"/>
      <c r="AD457" s="35"/>
      <c r="AE457" s="36"/>
      <c r="AF457" s="34"/>
      <c r="AG457" s="35"/>
      <c r="AH457" s="36"/>
      <c r="AI457" s="37"/>
      <c r="AJ457" s="38"/>
      <c r="AK457" s="39"/>
      <c r="AL457" s="39"/>
      <c r="AM457" s="39"/>
      <c r="AN457" s="49"/>
      <c r="AO457" s="42" t="s">
        <v>88</v>
      </c>
      <c r="AP457" s="41" t="s">
        <v>1154</v>
      </c>
      <c r="AQ457" s="42"/>
      <c r="AR457" s="43"/>
      <c r="AS457" s="40" t="s">
        <v>1162</v>
      </c>
      <c r="AT457" s="42">
        <v>1</v>
      </c>
      <c r="AU457" s="162">
        <f t="shared" si="35"/>
        <v>1</v>
      </c>
      <c r="AV457" s="162">
        <f t="shared" si="36"/>
        <v>1</v>
      </c>
      <c r="AW457" s="162">
        <f t="shared" si="37"/>
        <v>1</v>
      </c>
      <c r="AX457" s="162">
        <f t="shared" si="38"/>
        <v>1</v>
      </c>
      <c r="AY457" s="162">
        <f t="shared" si="39"/>
        <v>1</v>
      </c>
    </row>
    <row r="458" spans="1:51">
      <c r="A458" s="44" t="s">
        <v>1163</v>
      </c>
      <c r="B458" s="45" t="s">
        <v>2241</v>
      </c>
      <c r="C458" s="23" t="s">
        <v>1164</v>
      </c>
      <c r="D458" s="120" t="s">
        <v>4162</v>
      </c>
      <c r="E458" s="24">
        <v>1</v>
      </c>
      <c r="F458" s="25" t="s">
        <v>43</v>
      </c>
      <c r="G458" s="26" t="s">
        <v>48</v>
      </c>
      <c r="H458" s="27"/>
      <c r="I458" s="27"/>
      <c r="J458" s="29">
        <v>1</v>
      </c>
      <c r="K458" s="30">
        <v>1565</v>
      </c>
      <c r="L458" s="30">
        <v>1571</v>
      </c>
      <c r="M458" s="27">
        <v>0</v>
      </c>
      <c r="N458" s="27">
        <v>0</v>
      </c>
      <c r="O458" s="28" t="s">
        <v>1165</v>
      </c>
      <c r="P458" s="31">
        <v>1601</v>
      </c>
      <c r="Q458" s="35" t="s">
        <v>103</v>
      </c>
      <c r="R458" s="104">
        <v>51.0167</v>
      </c>
      <c r="S458" s="124">
        <v>4.4667000000000003</v>
      </c>
      <c r="T458" s="32">
        <v>0</v>
      </c>
      <c r="U458" s="33">
        <v>1</v>
      </c>
      <c r="V458" s="127">
        <v>0</v>
      </c>
      <c r="W458" s="34">
        <v>1555</v>
      </c>
      <c r="X458" s="35"/>
      <c r="Y458" s="35" t="s">
        <v>63</v>
      </c>
      <c r="Z458" s="34">
        <v>1585</v>
      </c>
      <c r="AA458" s="35"/>
      <c r="AB458" s="36" t="s">
        <v>1166</v>
      </c>
      <c r="AC458" s="34"/>
      <c r="AD458" s="35"/>
      <c r="AE458" s="36"/>
      <c r="AF458" s="34"/>
      <c r="AG458" s="35"/>
      <c r="AH458" s="36"/>
      <c r="AI458" s="37"/>
      <c r="AJ458" s="38"/>
      <c r="AK458" s="39"/>
      <c r="AL458" s="39"/>
      <c r="AM458" s="39"/>
      <c r="AN458" s="49"/>
      <c r="AO458" s="40"/>
      <c r="AP458" s="41"/>
      <c r="AQ458" s="42"/>
      <c r="AR458" s="43"/>
      <c r="AS458" s="40" t="s">
        <v>40</v>
      </c>
      <c r="AT458" s="42">
        <v>1</v>
      </c>
      <c r="AU458" s="162">
        <f t="shared" si="35"/>
        <v>1</v>
      </c>
      <c r="AV458" s="162">
        <f t="shared" si="36"/>
        <v>1</v>
      </c>
      <c r="AW458" s="162">
        <f t="shared" si="37"/>
        <v>0</v>
      </c>
      <c r="AX458" s="162">
        <f t="shared" si="38"/>
        <v>0</v>
      </c>
      <c r="AY458" s="162">
        <f t="shared" si="39"/>
        <v>0</v>
      </c>
    </row>
    <row r="459" spans="1:51">
      <c r="A459" s="44" t="s">
        <v>1167</v>
      </c>
      <c r="B459" s="45" t="s">
        <v>2241</v>
      </c>
      <c r="C459" s="23" t="s">
        <v>1168</v>
      </c>
      <c r="D459" s="120" t="s">
        <v>4162</v>
      </c>
      <c r="E459" s="24">
        <v>1</v>
      </c>
      <c r="F459" s="25" t="s">
        <v>43</v>
      </c>
      <c r="G459" s="26"/>
      <c r="H459" s="27"/>
      <c r="I459" s="27"/>
      <c r="J459" s="29">
        <v>1</v>
      </c>
      <c r="K459" s="30">
        <v>1612</v>
      </c>
      <c r="L459" s="27">
        <v>1618</v>
      </c>
      <c r="M459" s="27">
        <v>0</v>
      </c>
      <c r="N459" s="27">
        <v>0</v>
      </c>
      <c r="O459" s="27" t="s">
        <v>1169</v>
      </c>
      <c r="P459" s="46" t="s">
        <v>143</v>
      </c>
      <c r="Q459" s="35" t="s">
        <v>103</v>
      </c>
      <c r="R459" s="104">
        <v>51.0167</v>
      </c>
      <c r="S459" s="124">
        <v>4.4667000000000003</v>
      </c>
      <c r="T459" s="32">
        <v>1</v>
      </c>
      <c r="U459" s="75">
        <v>1</v>
      </c>
      <c r="V459" s="127">
        <v>0</v>
      </c>
      <c r="W459" s="47">
        <v>1618</v>
      </c>
      <c r="X459" s="25"/>
      <c r="Y459" s="25" t="s">
        <v>1170</v>
      </c>
      <c r="Z459" s="47">
        <v>1638</v>
      </c>
      <c r="AA459" s="35"/>
      <c r="AB459" s="36"/>
      <c r="AC459" s="34"/>
      <c r="AD459" s="35"/>
      <c r="AE459" s="36"/>
      <c r="AF459" s="34"/>
      <c r="AG459" s="35"/>
      <c r="AH459" s="36"/>
      <c r="AI459" s="37"/>
      <c r="AJ459" s="38"/>
      <c r="AK459" s="39"/>
      <c r="AL459" s="39"/>
      <c r="AM459" s="39"/>
      <c r="AN459" s="49"/>
      <c r="AO459" s="40"/>
      <c r="AP459" s="41"/>
      <c r="AQ459" s="42"/>
      <c r="AR459" s="43"/>
      <c r="AS459" s="40" t="s">
        <v>40</v>
      </c>
      <c r="AT459" s="42">
        <v>1</v>
      </c>
      <c r="AU459" s="162">
        <f t="shared" si="35"/>
        <v>0</v>
      </c>
      <c r="AV459" s="162">
        <f t="shared" si="36"/>
        <v>0</v>
      </c>
      <c r="AW459" s="162">
        <f t="shared" si="37"/>
        <v>1</v>
      </c>
      <c r="AX459" s="162">
        <f t="shared" si="38"/>
        <v>0</v>
      </c>
      <c r="AY459" s="162">
        <f t="shared" si="39"/>
        <v>0</v>
      </c>
    </row>
    <row r="460" spans="1:51">
      <c r="A460" s="44" t="s">
        <v>1171</v>
      </c>
      <c r="B460" s="45" t="s">
        <v>2241</v>
      </c>
      <c r="C460" s="23" t="s">
        <v>1172</v>
      </c>
      <c r="D460" s="120" t="s">
        <v>4162</v>
      </c>
      <c r="E460" s="24"/>
      <c r="F460" s="25" t="s">
        <v>43</v>
      </c>
      <c r="G460" s="26"/>
      <c r="H460" s="27"/>
      <c r="I460" s="27"/>
      <c r="J460" s="29">
        <v>0</v>
      </c>
      <c r="K460" s="28">
        <v>1550</v>
      </c>
      <c r="L460" s="28">
        <v>1560</v>
      </c>
      <c r="M460" s="27">
        <v>0</v>
      </c>
      <c r="N460" s="27">
        <v>0</v>
      </c>
      <c r="O460" s="28" t="s">
        <v>1173</v>
      </c>
      <c r="P460" s="31" t="s">
        <v>1174</v>
      </c>
      <c r="Q460" s="35" t="s">
        <v>103</v>
      </c>
      <c r="R460" s="104">
        <v>51.0167</v>
      </c>
      <c r="S460" s="124">
        <v>4.4667000000000003</v>
      </c>
      <c r="T460" s="32">
        <v>0</v>
      </c>
      <c r="U460" s="33">
        <v>1</v>
      </c>
      <c r="V460" s="127">
        <v>0</v>
      </c>
      <c r="W460" s="34">
        <v>1560</v>
      </c>
      <c r="X460" s="35"/>
      <c r="Y460" s="35" t="s">
        <v>306</v>
      </c>
      <c r="Z460" s="34"/>
      <c r="AA460" s="35"/>
      <c r="AB460" s="36"/>
      <c r="AC460" s="34"/>
      <c r="AD460" s="35"/>
      <c r="AE460" s="36"/>
      <c r="AF460" s="34"/>
      <c r="AG460" s="35"/>
      <c r="AH460" s="36"/>
      <c r="AI460" s="37"/>
      <c r="AJ460" s="38"/>
      <c r="AK460" s="39"/>
      <c r="AL460" s="39"/>
      <c r="AM460" s="39"/>
      <c r="AN460" s="49"/>
      <c r="AO460" s="40" t="s">
        <v>186</v>
      </c>
      <c r="AP460" s="41" t="s">
        <v>1163</v>
      </c>
      <c r="AQ460" s="42"/>
      <c r="AR460" s="43"/>
      <c r="AS460" s="40" t="s">
        <v>55</v>
      </c>
      <c r="AT460" s="42">
        <v>1</v>
      </c>
      <c r="AU460" s="162">
        <f t="shared" si="35"/>
        <v>1</v>
      </c>
      <c r="AV460" s="162">
        <f t="shared" si="36"/>
        <v>0</v>
      </c>
      <c r="AW460" s="162">
        <f t="shared" si="37"/>
        <v>0</v>
      </c>
      <c r="AX460" s="162">
        <f t="shared" si="38"/>
        <v>0</v>
      </c>
      <c r="AY460" s="162">
        <f t="shared" si="39"/>
        <v>0</v>
      </c>
    </row>
    <row r="461" spans="1:51">
      <c r="A461" s="44" t="s">
        <v>1175</v>
      </c>
      <c r="B461" s="45" t="s">
        <v>2241</v>
      </c>
      <c r="C461" s="23" t="s">
        <v>1176</v>
      </c>
      <c r="D461" s="120" t="s">
        <v>4162</v>
      </c>
      <c r="E461" s="24"/>
      <c r="F461" s="25" t="s">
        <v>43</v>
      </c>
      <c r="G461" s="26"/>
      <c r="H461" s="27"/>
      <c r="I461" s="27"/>
      <c r="J461" s="29">
        <v>0</v>
      </c>
      <c r="K461" s="28">
        <v>1594</v>
      </c>
      <c r="L461" s="28"/>
      <c r="M461" s="27">
        <v>0</v>
      </c>
      <c r="N461" s="27">
        <v>0</v>
      </c>
      <c r="O461" s="28"/>
      <c r="P461" s="31"/>
      <c r="Q461" s="35" t="s">
        <v>103</v>
      </c>
      <c r="R461" s="104">
        <v>51.0167</v>
      </c>
      <c r="S461" s="124">
        <v>4.4667000000000003</v>
      </c>
      <c r="T461" s="32">
        <v>0</v>
      </c>
      <c r="U461" s="33">
        <v>0</v>
      </c>
      <c r="V461" s="127">
        <v>0</v>
      </c>
      <c r="W461" s="34"/>
      <c r="X461" s="35"/>
      <c r="Y461" s="35"/>
      <c r="Z461" s="34"/>
      <c r="AA461" s="35"/>
      <c r="AB461" s="36"/>
      <c r="AC461" s="34"/>
      <c r="AD461" s="35"/>
      <c r="AE461" s="36"/>
      <c r="AF461" s="34"/>
      <c r="AG461" s="35"/>
      <c r="AH461" s="36"/>
      <c r="AI461" s="37"/>
      <c r="AJ461" s="38"/>
      <c r="AK461" s="39"/>
      <c r="AL461" s="39"/>
      <c r="AM461" s="39"/>
      <c r="AN461" s="49"/>
      <c r="AO461" s="40"/>
      <c r="AP461" s="41"/>
      <c r="AQ461" s="42"/>
      <c r="AR461" s="43"/>
      <c r="AS461" s="40" t="s">
        <v>55</v>
      </c>
      <c r="AT461" s="42">
        <v>1</v>
      </c>
      <c r="AU461" s="162">
        <f t="shared" si="35"/>
        <v>0</v>
      </c>
      <c r="AV461" s="162">
        <f t="shared" si="36"/>
        <v>0</v>
      </c>
      <c r="AW461" s="162">
        <f t="shared" si="37"/>
        <v>0</v>
      </c>
      <c r="AX461" s="162">
        <f t="shared" si="38"/>
        <v>0</v>
      </c>
      <c r="AY461" s="162">
        <f t="shared" si="39"/>
        <v>0</v>
      </c>
    </row>
    <row r="462" spans="1:51">
      <c r="A462" s="44" t="s">
        <v>1177</v>
      </c>
      <c r="B462" s="45" t="s">
        <v>2241</v>
      </c>
      <c r="C462" s="23" t="s">
        <v>1178</v>
      </c>
      <c r="D462" s="120" t="s">
        <v>4162</v>
      </c>
      <c r="E462" s="24"/>
      <c r="F462" s="25" t="s">
        <v>43</v>
      </c>
      <c r="G462" s="26"/>
      <c r="H462" s="27"/>
      <c r="I462" s="27"/>
      <c r="J462" s="29">
        <v>0</v>
      </c>
      <c r="K462" s="28">
        <v>1551</v>
      </c>
      <c r="L462" s="28"/>
      <c r="M462" s="27">
        <v>0</v>
      </c>
      <c r="N462" s="27">
        <v>0</v>
      </c>
      <c r="O462" s="28"/>
      <c r="P462" s="31"/>
      <c r="Q462" s="35" t="s">
        <v>103</v>
      </c>
      <c r="R462" s="104">
        <v>51.0167</v>
      </c>
      <c r="S462" s="124">
        <v>4.4667000000000003</v>
      </c>
      <c r="T462" s="32">
        <v>0</v>
      </c>
      <c r="U462" s="33">
        <v>0</v>
      </c>
      <c r="V462" s="127">
        <v>0</v>
      </c>
      <c r="W462" s="34"/>
      <c r="X462" s="35"/>
      <c r="Y462" s="35"/>
      <c r="Z462" s="34"/>
      <c r="AA462" s="35"/>
      <c r="AB462" s="36"/>
      <c r="AC462" s="34"/>
      <c r="AD462" s="35"/>
      <c r="AE462" s="36"/>
      <c r="AF462" s="34"/>
      <c r="AG462" s="35"/>
      <c r="AH462" s="36"/>
      <c r="AI462" s="37"/>
      <c r="AJ462" s="38"/>
      <c r="AK462" s="39"/>
      <c r="AL462" s="39"/>
      <c r="AM462" s="39"/>
      <c r="AN462" s="49"/>
      <c r="AO462" s="40"/>
      <c r="AP462" s="41"/>
      <c r="AQ462" s="42"/>
      <c r="AR462" s="43"/>
      <c r="AS462" s="40" t="s">
        <v>55</v>
      </c>
      <c r="AT462" s="42">
        <v>1</v>
      </c>
      <c r="AU462" s="162">
        <f t="shared" si="35"/>
        <v>0</v>
      </c>
      <c r="AV462" s="162">
        <f t="shared" si="36"/>
        <v>0</v>
      </c>
      <c r="AW462" s="162">
        <f t="shared" si="37"/>
        <v>0</v>
      </c>
      <c r="AX462" s="162">
        <f t="shared" si="38"/>
        <v>0</v>
      </c>
      <c r="AY462" s="162">
        <f t="shared" si="39"/>
        <v>0</v>
      </c>
    </row>
    <row r="463" spans="1:51">
      <c r="A463" s="44" t="s">
        <v>1179</v>
      </c>
      <c r="B463" s="45" t="s">
        <v>2241</v>
      </c>
      <c r="C463" s="23" t="s">
        <v>1180</v>
      </c>
      <c r="D463" s="120" t="s">
        <v>4162</v>
      </c>
      <c r="E463" s="24">
        <v>8</v>
      </c>
      <c r="F463" s="25" t="s">
        <v>74</v>
      </c>
      <c r="G463" s="26"/>
      <c r="H463" s="27"/>
      <c r="I463" s="27"/>
      <c r="J463" s="29">
        <v>1</v>
      </c>
      <c r="K463" s="30">
        <v>1562</v>
      </c>
      <c r="L463" s="30">
        <v>1605</v>
      </c>
      <c r="M463" s="27">
        <v>0</v>
      </c>
      <c r="N463" s="27">
        <v>0</v>
      </c>
      <c r="O463" s="28"/>
      <c r="P463" s="31"/>
      <c r="Q463" s="35" t="s">
        <v>103</v>
      </c>
      <c r="R463" s="104">
        <v>51.0167</v>
      </c>
      <c r="S463" s="124">
        <v>4.4667000000000003</v>
      </c>
      <c r="T463" s="32">
        <v>0</v>
      </c>
      <c r="U463" s="33">
        <v>0</v>
      </c>
      <c r="V463" s="127">
        <v>0</v>
      </c>
      <c r="W463" s="34"/>
      <c r="X463" s="35"/>
      <c r="Y463" s="35"/>
      <c r="Z463" s="34"/>
      <c r="AA463" s="35"/>
      <c r="AB463" s="36"/>
      <c r="AC463" s="34"/>
      <c r="AD463" s="35"/>
      <c r="AE463" s="36"/>
      <c r="AF463" s="34"/>
      <c r="AG463" s="35"/>
      <c r="AH463" s="36"/>
      <c r="AI463" s="37"/>
      <c r="AJ463" s="38"/>
      <c r="AK463" s="39"/>
      <c r="AL463" s="39"/>
      <c r="AM463" s="39"/>
      <c r="AN463" s="49"/>
      <c r="AO463" s="40"/>
      <c r="AP463" s="41"/>
      <c r="AQ463" s="42"/>
      <c r="AR463" s="43"/>
      <c r="AS463" s="40" t="s">
        <v>40</v>
      </c>
      <c r="AT463" s="42">
        <v>1</v>
      </c>
      <c r="AU463" s="162">
        <f t="shared" si="35"/>
        <v>1</v>
      </c>
      <c r="AV463" s="162">
        <f t="shared" si="36"/>
        <v>1</v>
      </c>
      <c r="AW463" s="162">
        <f t="shared" si="37"/>
        <v>0</v>
      </c>
      <c r="AX463" s="162">
        <f t="shared" si="38"/>
        <v>0</v>
      </c>
      <c r="AY463" s="162">
        <f t="shared" si="39"/>
        <v>0</v>
      </c>
    </row>
    <row r="464" spans="1:51">
      <c r="A464" s="45" t="s">
        <v>1181</v>
      </c>
      <c r="B464" s="45" t="s">
        <v>2708</v>
      </c>
      <c r="C464" s="23" t="s">
        <v>1182</v>
      </c>
      <c r="D464" s="120" t="s">
        <v>4162</v>
      </c>
      <c r="E464" s="24">
        <v>1</v>
      </c>
      <c r="F464" s="25" t="s">
        <v>39</v>
      </c>
      <c r="G464" s="26"/>
      <c r="H464" s="27"/>
      <c r="I464" s="27"/>
      <c r="J464" s="29">
        <v>1</v>
      </c>
      <c r="K464" s="30">
        <v>1567</v>
      </c>
      <c r="L464" s="30">
        <v>1573</v>
      </c>
      <c r="M464" s="27">
        <v>0</v>
      </c>
      <c r="N464" s="27">
        <v>0</v>
      </c>
      <c r="O464" s="28"/>
      <c r="P464" s="31"/>
      <c r="Q464" s="35" t="s">
        <v>103</v>
      </c>
      <c r="R464" s="104">
        <v>51.0167</v>
      </c>
      <c r="S464" s="124">
        <v>4.4667000000000003</v>
      </c>
      <c r="T464" s="32">
        <v>0</v>
      </c>
      <c r="U464" s="33">
        <v>0</v>
      </c>
      <c r="V464" s="127">
        <v>0</v>
      </c>
      <c r="W464" s="34"/>
      <c r="X464" s="35"/>
      <c r="Y464" s="35"/>
      <c r="Z464" s="34"/>
      <c r="AA464" s="35"/>
      <c r="AB464" s="36"/>
      <c r="AC464" s="34"/>
      <c r="AD464" s="35"/>
      <c r="AE464" s="36"/>
      <c r="AF464" s="34"/>
      <c r="AG464" s="35"/>
      <c r="AH464" s="36"/>
      <c r="AI464" s="37"/>
      <c r="AJ464" s="38"/>
      <c r="AK464" s="39"/>
      <c r="AL464" s="39"/>
      <c r="AM464" s="39"/>
      <c r="AN464" s="49"/>
      <c r="AO464" s="40"/>
      <c r="AP464" s="41"/>
      <c r="AQ464" s="42"/>
      <c r="AR464" s="43"/>
      <c r="AS464" s="40" t="s">
        <v>40</v>
      </c>
      <c r="AT464" s="42">
        <v>1</v>
      </c>
      <c r="AU464" s="162">
        <f t="shared" si="35"/>
        <v>1</v>
      </c>
      <c r="AV464" s="162">
        <f t="shared" si="36"/>
        <v>1</v>
      </c>
      <c r="AW464" s="162">
        <f t="shared" si="37"/>
        <v>0</v>
      </c>
      <c r="AX464" s="162">
        <f t="shared" si="38"/>
        <v>0</v>
      </c>
      <c r="AY464" s="162">
        <f t="shared" si="39"/>
        <v>0</v>
      </c>
    </row>
    <row r="465" spans="1:51">
      <c r="A465" s="44" t="s">
        <v>1183</v>
      </c>
      <c r="B465" s="45" t="s">
        <v>4079</v>
      </c>
      <c r="C465" s="23" t="s">
        <v>1184</v>
      </c>
      <c r="D465" s="120" t="s">
        <v>4162</v>
      </c>
      <c r="E465" s="24"/>
      <c r="F465" s="25" t="s">
        <v>43</v>
      </c>
      <c r="G465" s="26"/>
      <c r="H465" s="27"/>
      <c r="I465" s="27"/>
      <c r="J465" s="29">
        <v>0</v>
      </c>
      <c r="K465" s="28">
        <v>1586</v>
      </c>
      <c r="L465" s="28">
        <v>1605</v>
      </c>
      <c r="M465" s="27">
        <v>0</v>
      </c>
      <c r="N465" s="27">
        <v>0</v>
      </c>
      <c r="O465" s="28"/>
      <c r="P465" s="31">
        <v>1605</v>
      </c>
      <c r="Q465" s="35" t="s">
        <v>103</v>
      </c>
      <c r="R465" s="104">
        <v>51.0167</v>
      </c>
      <c r="S465" s="124">
        <v>4.4667000000000003</v>
      </c>
      <c r="T465" s="32">
        <v>0</v>
      </c>
      <c r="U465" s="33">
        <v>0</v>
      </c>
      <c r="V465" s="127">
        <v>0</v>
      </c>
      <c r="W465" s="34"/>
      <c r="X465" s="35"/>
      <c r="Y465" s="35"/>
      <c r="Z465" s="34"/>
      <c r="AA465" s="35"/>
      <c r="AB465" s="36"/>
      <c r="AC465" s="34"/>
      <c r="AD465" s="35"/>
      <c r="AE465" s="36"/>
      <c r="AF465" s="34"/>
      <c r="AG465" s="35"/>
      <c r="AH465" s="36"/>
      <c r="AI465" s="37"/>
      <c r="AJ465" s="38"/>
      <c r="AK465" s="39"/>
      <c r="AL465" s="39"/>
      <c r="AM465" s="39"/>
      <c r="AN465" s="49"/>
      <c r="AO465" s="40"/>
      <c r="AP465" s="41"/>
      <c r="AQ465" s="42"/>
      <c r="AR465" s="43"/>
      <c r="AS465" s="40" t="s">
        <v>1185</v>
      </c>
      <c r="AT465" s="42">
        <v>1</v>
      </c>
      <c r="AU465" s="162">
        <f t="shared" si="35"/>
        <v>0</v>
      </c>
      <c r="AV465" s="162">
        <f t="shared" si="36"/>
        <v>1</v>
      </c>
      <c r="AW465" s="162">
        <f t="shared" si="37"/>
        <v>0</v>
      </c>
      <c r="AX465" s="162">
        <f t="shared" si="38"/>
        <v>0</v>
      </c>
      <c r="AY465" s="162">
        <f t="shared" si="39"/>
        <v>0</v>
      </c>
    </row>
    <row r="466" spans="1:51">
      <c r="A466" s="44" t="s">
        <v>1186</v>
      </c>
      <c r="B466" s="45" t="s">
        <v>4080</v>
      </c>
      <c r="C466" s="23" t="s">
        <v>1187</v>
      </c>
      <c r="D466" s="120" t="s">
        <v>4162</v>
      </c>
      <c r="E466" s="24"/>
      <c r="F466" s="25" t="s">
        <v>43</v>
      </c>
      <c r="G466" s="26"/>
      <c r="H466" s="27"/>
      <c r="I466" s="27"/>
      <c r="J466" s="29">
        <v>0</v>
      </c>
      <c r="K466" s="28">
        <v>1616</v>
      </c>
      <c r="L466" s="103">
        <v>1625</v>
      </c>
      <c r="M466" s="27">
        <v>1</v>
      </c>
      <c r="N466" s="27">
        <v>0</v>
      </c>
      <c r="O466" s="28">
        <v>1596</v>
      </c>
      <c r="P466" s="31">
        <v>1648</v>
      </c>
      <c r="Q466" s="35" t="s">
        <v>103</v>
      </c>
      <c r="R466" s="104">
        <v>51.0167</v>
      </c>
      <c r="S466" s="124">
        <v>4.4667000000000003</v>
      </c>
      <c r="T466" s="32">
        <v>1</v>
      </c>
      <c r="U466" s="33">
        <v>1</v>
      </c>
      <c r="V466" s="127">
        <v>0</v>
      </c>
      <c r="W466" s="34">
        <v>1620</v>
      </c>
      <c r="X466" s="35">
        <v>1625</v>
      </c>
      <c r="Y466" s="62" t="s">
        <v>152</v>
      </c>
      <c r="Z466" s="34">
        <v>1625</v>
      </c>
      <c r="AA466" s="35">
        <v>1625</v>
      </c>
      <c r="AB466" s="36" t="s">
        <v>103</v>
      </c>
      <c r="AC466" s="34">
        <v>1625</v>
      </c>
      <c r="AD466" s="35">
        <v>1648</v>
      </c>
      <c r="AE466" s="36" t="s">
        <v>102</v>
      </c>
      <c r="AF466" s="34"/>
      <c r="AG466" s="35"/>
      <c r="AH466" s="36"/>
      <c r="AI466" s="37"/>
      <c r="AJ466" s="38"/>
      <c r="AK466" s="39"/>
      <c r="AL466" s="39"/>
      <c r="AM466" s="39"/>
      <c r="AN466" s="49"/>
      <c r="AO466" s="40"/>
      <c r="AP466" s="41"/>
      <c r="AQ466" s="42"/>
      <c r="AR466" s="43"/>
      <c r="AS466" s="40" t="s">
        <v>55</v>
      </c>
      <c r="AT466" s="42">
        <v>1</v>
      </c>
      <c r="AU466" s="162">
        <f t="shared" si="35"/>
        <v>0</v>
      </c>
      <c r="AV466" s="162">
        <f t="shared" si="36"/>
        <v>0</v>
      </c>
      <c r="AW466" s="162">
        <f t="shared" si="37"/>
        <v>1</v>
      </c>
      <c r="AX466" s="162">
        <f t="shared" si="38"/>
        <v>1</v>
      </c>
      <c r="AY466" s="162">
        <f t="shared" si="39"/>
        <v>0</v>
      </c>
    </row>
    <row r="467" spans="1:51">
      <c r="A467" s="44" t="s">
        <v>1188</v>
      </c>
      <c r="B467" s="45" t="s">
        <v>4081</v>
      </c>
      <c r="C467" s="23" t="s">
        <v>1189</v>
      </c>
      <c r="D467" s="120" t="s">
        <v>4162</v>
      </c>
      <c r="E467" s="24"/>
      <c r="F467" s="25" t="s">
        <v>43</v>
      </c>
      <c r="G467" s="26"/>
      <c r="H467" s="27"/>
      <c r="I467" s="27"/>
      <c r="J467" s="29">
        <v>0</v>
      </c>
      <c r="K467" s="28">
        <v>1469</v>
      </c>
      <c r="L467" s="28"/>
      <c r="M467" s="27">
        <v>0</v>
      </c>
      <c r="N467" s="27">
        <v>0</v>
      </c>
      <c r="O467" s="28"/>
      <c r="P467" s="31"/>
      <c r="Q467" s="35" t="s">
        <v>103</v>
      </c>
      <c r="R467" s="104">
        <v>51.0167</v>
      </c>
      <c r="S467" s="124">
        <v>4.4667000000000003</v>
      </c>
      <c r="T467" s="32">
        <v>0</v>
      </c>
      <c r="U467" s="33">
        <v>0</v>
      </c>
      <c r="V467" s="127">
        <v>0</v>
      </c>
      <c r="W467" s="34"/>
      <c r="X467" s="35"/>
      <c r="Y467" s="35"/>
      <c r="Z467" s="34"/>
      <c r="AA467" s="35"/>
      <c r="AB467" s="36"/>
      <c r="AC467" s="34"/>
      <c r="AD467" s="35"/>
      <c r="AE467" s="36"/>
      <c r="AF467" s="34"/>
      <c r="AG467" s="35"/>
      <c r="AH467" s="36"/>
      <c r="AI467" s="37"/>
      <c r="AJ467" s="38"/>
      <c r="AK467" s="39"/>
      <c r="AL467" s="39"/>
      <c r="AM467" s="39"/>
      <c r="AN467" s="49"/>
      <c r="AO467" s="40"/>
      <c r="AP467" s="41"/>
      <c r="AQ467" s="42"/>
      <c r="AR467" s="43"/>
      <c r="AS467" s="40" t="s">
        <v>55</v>
      </c>
      <c r="AT467" s="42">
        <v>1</v>
      </c>
      <c r="AU467" s="162">
        <f t="shared" si="35"/>
        <v>0</v>
      </c>
      <c r="AV467" s="162">
        <f t="shared" si="36"/>
        <v>0</v>
      </c>
      <c r="AW467" s="162">
        <f t="shared" si="37"/>
        <v>0</v>
      </c>
      <c r="AX467" s="162">
        <f t="shared" si="38"/>
        <v>0</v>
      </c>
      <c r="AY467" s="162">
        <f t="shared" si="39"/>
        <v>0</v>
      </c>
    </row>
    <row r="468" spans="1:51">
      <c r="A468" s="79" t="s">
        <v>1190</v>
      </c>
      <c r="B468" s="45" t="s">
        <v>4082</v>
      </c>
      <c r="C468" s="23" t="s">
        <v>1191</v>
      </c>
      <c r="D468" s="120" t="s">
        <v>4162</v>
      </c>
      <c r="E468" s="24">
        <v>1</v>
      </c>
      <c r="F468" s="25" t="s">
        <v>74</v>
      </c>
      <c r="G468" s="26"/>
      <c r="H468" s="27"/>
      <c r="I468" s="27"/>
      <c r="J468" s="29">
        <v>1</v>
      </c>
      <c r="K468" s="30">
        <v>1661</v>
      </c>
      <c r="L468" s="30">
        <v>1667</v>
      </c>
      <c r="M468" s="27">
        <v>0</v>
      </c>
      <c r="N468" s="27">
        <v>0</v>
      </c>
      <c r="O468" s="28"/>
      <c r="P468" s="31"/>
      <c r="Q468" s="35" t="s">
        <v>103</v>
      </c>
      <c r="R468" s="104">
        <v>51.0167</v>
      </c>
      <c r="S468" s="124">
        <v>4.4667000000000003</v>
      </c>
      <c r="T468" s="32">
        <v>0</v>
      </c>
      <c r="U468" s="33">
        <v>0</v>
      </c>
      <c r="V468" s="127">
        <v>0</v>
      </c>
      <c r="W468" s="34"/>
      <c r="X468" s="35"/>
      <c r="Y468" s="35"/>
      <c r="Z468" s="34"/>
      <c r="AA468" s="35"/>
      <c r="AB468" s="36"/>
      <c r="AC468" s="34"/>
      <c r="AD468" s="35"/>
      <c r="AE468" s="36"/>
      <c r="AF468" s="34"/>
      <c r="AG468" s="35"/>
      <c r="AH468" s="36"/>
      <c r="AI468" s="37"/>
      <c r="AJ468" s="38"/>
      <c r="AK468" s="39"/>
      <c r="AL468" s="39"/>
      <c r="AM468" s="39"/>
      <c r="AN468" s="49"/>
      <c r="AO468" s="40"/>
      <c r="AP468" s="106"/>
      <c r="AQ468" s="42"/>
      <c r="AR468" s="43"/>
      <c r="AS468" s="40" t="s">
        <v>40</v>
      </c>
      <c r="AT468" s="42">
        <v>1</v>
      </c>
      <c r="AU468" s="162">
        <f t="shared" si="35"/>
        <v>0</v>
      </c>
      <c r="AV468" s="162">
        <f t="shared" si="36"/>
        <v>0</v>
      </c>
      <c r="AW468" s="162">
        <f t="shared" si="37"/>
        <v>0</v>
      </c>
      <c r="AX468" s="162">
        <f t="shared" si="38"/>
        <v>0</v>
      </c>
      <c r="AY468" s="162">
        <f t="shared" si="39"/>
        <v>1</v>
      </c>
    </row>
    <row r="469" spans="1:51">
      <c r="A469" s="44" t="s">
        <v>1192</v>
      </c>
      <c r="B469" s="45" t="s">
        <v>2099</v>
      </c>
      <c r="C469" s="23" t="s">
        <v>1193</v>
      </c>
      <c r="D469" s="120" t="s">
        <v>4162</v>
      </c>
      <c r="E469" s="24"/>
      <c r="F469" s="25" t="s">
        <v>1194</v>
      </c>
      <c r="G469" s="26"/>
      <c r="H469" s="27"/>
      <c r="I469" s="27"/>
      <c r="J469" s="29">
        <v>0</v>
      </c>
      <c r="K469" s="28"/>
      <c r="L469" s="28">
        <v>1568</v>
      </c>
      <c r="M469" s="27">
        <v>0</v>
      </c>
      <c r="N469" s="27">
        <v>0</v>
      </c>
      <c r="O469" s="28"/>
      <c r="P469" s="31"/>
      <c r="Q469" s="35" t="s">
        <v>103</v>
      </c>
      <c r="R469" s="104">
        <v>51.0167</v>
      </c>
      <c r="S469" s="124">
        <v>4.4667000000000003</v>
      </c>
      <c r="T469" s="32">
        <v>0</v>
      </c>
      <c r="U469" s="33">
        <v>0</v>
      </c>
      <c r="V469" s="127">
        <v>0</v>
      </c>
      <c r="W469" s="34"/>
      <c r="X469" s="35"/>
      <c r="Y469" s="35"/>
      <c r="Z469" s="34"/>
      <c r="AA469" s="35"/>
      <c r="AB469" s="36"/>
      <c r="AC469" s="34"/>
      <c r="AD469" s="35"/>
      <c r="AE469" s="36"/>
      <c r="AF469" s="34"/>
      <c r="AG469" s="35"/>
      <c r="AH469" s="36"/>
      <c r="AI469" s="37"/>
      <c r="AJ469" s="38"/>
      <c r="AK469" s="39"/>
      <c r="AL469" s="39"/>
      <c r="AM469" s="39"/>
      <c r="AN469" s="49"/>
      <c r="AO469" s="40"/>
      <c r="AP469" s="41"/>
      <c r="AQ469" s="42"/>
      <c r="AR469" s="43"/>
      <c r="AS469" s="40" t="s">
        <v>1195</v>
      </c>
      <c r="AT469" s="42">
        <v>1</v>
      </c>
      <c r="AU469" s="162">
        <f t="shared" si="35"/>
        <v>1</v>
      </c>
      <c r="AV469" s="162">
        <f t="shared" si="36"/>
        <v>0</v>
      </c>
      <c r="AW469" s="162">
        <f t="shared" si="37"/>
        <v>0</v>
      </c>
      <c r="AX469" s="162">
        <f t="shared" si="38"/>
        <v>0</v>
      </c>
      <c r="AY469" s="162">
        <f t="shared" si="39"/>
        <v>0</v>
      </c>
    </row>
    <row r="470" spans="1:51">
      <c r="A470" s="44" t="s">
        <v>1192</v>
      </c>
      <c r="B470" s="45" t="s">
        <v>2099</v>
      </c>
      <c r="C470" s="23" t="s">
        <v>1196</v>
      </c>
      <c r="D470" s="120" t="s">
        <v>4162</v>
      </c>
      <c r="E470" s="24"/>
      <c r="F470" s="25" t="s">
        <v>1194</v>
      </c>
      <c r="G470" s="26"/>
      <c r="H470" s="27"/>
      <c r="I470" s="27"/>
      <c r="J470" s="29">
        <v>0</v>
      </c>
      <c r="K470" s="28">
        <v>1590</v>
      </c>
      <c r="L470" s="61"/>
      <c r="M470" s="27">
        <v>0</v>
      </c>
      <c r="N470" s="27">
        <v>0</v>
      </c>
      <c r="O470" s="61"/>
      <c r="P470" s="31"/>
      <c r="Q470" s="35" t="s">
        <v>103</v>
      </c>
      <c r="R470" s="104">
        <v>51.0167</v>
      </c>
      <c r="S470" s="124">
        <v>4.4667000000000003</v>
      </c>
      <c r="T470" s="32">
        <v>0</v>
      </c>
      <c r="U470" s="33">
        <v>0</v>
      </c>
      <c r="V470" s="127">
        <v>0</v>
      </c>
      <c r="W470" s="34"/>
      <c r="X470" s="35"/>
      <c r="Y470" s="35"/>
      <c r="Z470" s="34"/>
      <c r="AA470" s="35"/>
      <c r="AB470" s="36"/>
      <c r="AC470" s="34"/>
      <c r="AD470" s="35"/>
      <c r="AE470" s="36"/>
      <c r="AF470" s="34"/>
      <c r="AG470" s="35"/>
      <c r="AH470" s="36"/>
      <c r="AI470" s="37"/>
      <c r="AJ470" s="38"/>
      <c r="AK470" s="39"/>
      <c r="AL470" s="39"/>
      <c r="AM470" s="39"/>
      <c r="AN470" s="49"/>
      <c r="AO470" s="40"/>
      <c r="AP470" s="41"/>
      <c r="AQ470" s="42"/>
      <c r="AR470" s="43"/>
      <c r="AS470" s="40" t="s">
        <v>55</v>
      </c>
      <c r="AT470" s="42">
        <v>1</v>
      </c>
      <c r="AU470" s="162">
        <f t="shared" si="35"/>
        <v>0</v>
      </c>
      <c r="AV470" s="162">
        <f t="shared" si="36"/>
        <v>0</v>
      </c>
      <c r="AW470" s="162">
        <f t="shared" si="37"/>
        <v>0</v>
      </c>
      <c r="AX470" s="162">
        <f t="shared" si="38"/>
        <v>0</v>
      </c>
      <c r="AY470" s="162">
        <f t="shared" si="39"/>
        <v>0</v>
      </c>
    </row>
    <row r="471" spans="1:51">
      <c r="A471" s="44" t="s">
        <v>1197</v>
      </c>
      <c r="B471" s="45" t="s">
        <v>3561</v>
      </c>
      <c r="C471" s="23" t="s">
        <v>1198</v>
      </c>
      <c r="D471" s="120" t="s">
        <v>4162</v>
      </c>
      <c r="E471" s="24">
        <v>4</v>
      </c>
      <c r="F471" s="26" t="s">
        <v>1194</v>
      </c>
      <c r="G471" s="25"/>
      <c r="H471" s="27"/>
      <c r="I471" s="27"/>
      <c r="J471" s="29">
        <v>1</v>
      </c>
      <c r="K471" s="30">
        <v>1554</v>
      </c>
      <c r="L471" s="30">
        <v>1566</v>
      </c>
      <c r="M471" s="27">
        <v>0</v>
      </c>
      <c r="N471" s="27">
        <v>0</v>
      </c>
      <c r="O471" s="28"/>
      <c r="P471" s="31"/>
      <c r="Q471" s="35" t="s">
        <v>103</v>
      </c>
      <c r="R471" s="104">
        <v>51.0167</v>
      </c>
      <c r="S471" s="124">
        <v>4.4667000000000003</v>
      </c>
      <c r="T471" s="32">
        <v>0</v>
      </c>
      <c r="U471" s="33">
        <v>0</v>
      </c>
      <c r="V471" s="127">
        <v>0</v>
      </c>
      <c r="W471" s="34"/>
      <c r="X471" s="35"/>
      <c r="Y471" s="35"/>
      <c r="Z471" s="34"/>
      <c r="AA471" s="35"/>
      <c r="AB471" s="36"/>
      <c r="AC471" s="34"/>
      <c r="AD471" s="35"/>
      <c r="AE471" s="36"/>
      <c r="AF471" s="34"/>
      <c r="AG471" s="35"/>
      <c r="AH471" s="36"/>
      <c r="AI471" s="37"/>
      <c r="AJ471" s="38"/>
      <c r="AK471" s="39"/>
      <c r="AL471" s="39"/>
      <c r="AM471" s="39"/>
      <c r="AN471" s="49"/>
      <c r="AO471" s="40"/>
      <c r="AP471" s="41"/>
      <c r="AQ471" s="42"/>
      <c r="AR471" s="43"/>
      <c r="AS471" s="40" t="s">
        <v>40</v>
      </c>
      <c r="AT471" s="42">
        <v>1</v>
      </c>
      <c r="AU471" s="162">
        <f t="shared" si="35"/>
        <v>1</v>
      </c>
      <c r="AV471" s="162">
        <f t="shared" si="36"/>
        <v>0</v>
      </c>
      <c r="AW471" s="162">
        <f t="shared" si="37"/>
        <v>0</v>
      </c>
      <c r="AX471" s="162">
        <f t="shared" si="38"/>
        <v>0</v>
      </c>
      <c r="AY471" s="162">
        <f t="shared" si="39"/>
        <v>0</v>
      </c>
    </row>
    <row r="472" spans="1:51">
      <c r="A472" s="44" t="s">
        <v>1199</v>
      </c>
      <c r="B472" s="45" t="s">
        <v>3561</v>
      </c>
      <c r="C472" s="23" t="s">
        <v>1200</v>
      </c>
      <c r="D472" s="120" t="s">
        <v>4162</v>
      </c>
      <c r="E472" s="24">
        <v>3</v>
      </c>
      <c r="F472" s="25" t="s">
        <v>43</v>
      </c>
      <c r="G472" s="26"/>
      <c r="H472" s="27"/>
      <c r="I472" s="27"/>
      <c r="J472" s="29">
        <v>1</v>
      </c>
      <c r="K472" s="28">
        <v>1562</v>
      </c>
      <c r="L472" s="28">
        <v>1582</v>
      </c>
      <c r="M472" s="27">
        <v>0</v>
      </c>
      <c r="N472" s="27">
        <v>0</v>
      </c>
      <c r="O472" s="28"/>
      <c r="P472" s="31"/>
      <c r="Q472" s="35" t="s">
        <v>103</v>
      </c>
      <c r="R472" s="104">
        <v>51.0167</v>
      </c>
      <c r="S472" s="124">
        <v>4.4667000000000003</v>
      </c>
      <c r="T472" s="32">
        <v>1</v>
      </c>
      <c r="U472" s="33">
        <v>1</v>
      </c>
      <c r="V472" s="127">
        <v>0</v>
      </c>
      <c r="W472" s="34">
        <v>1582</v>
      </c>
      <c r="X472" s="35">
        <v>1589</v>
      </c>
      <c r="Y472" s="35" t="s">
        <v>63</v>
      </c>
      <c r="Z472" s="34"/>
      <c r="AA472" s="35"/>
      <c r="AB472" s="36"/>
      <c r="AC472" s="34"/>
      <c r="AD472" s="35"/>
      <c r="AE472" s="36"/>
      <c r="AF472" s="34"/>
      <c r="AG472" s="35"/>
      <c r="AH472" s="36"/>
      <c r="AI472" s="37"/>
      <c r="AJ472" s="38"/>
      <c r="AK472" s="39"/>
      <c r="AL472" s="39"/>
      <c r="AM472" s="39"/>
      <c r="AN472" s="49"/>
      <c r="AO472" s="42" t="s">
        <v>88</v>
      </c>
      <c r="AP472" s="43" t="s">
        <v>1201</v>
      </c>
      <c r="AQ472" s="42"/>
      <c r="AR472" s="43"/>
      <c r="AS472" s="40" t="s">
        <v>1202</v>
      </c>
      <c r="AT472" s="42">
        <v>1</v>
      </c>
      <c r="AU472" s="162">
        <f t="shared" si="35"/>
        <v>1</v>
      </c>
      <c r="AV472" s="162">
        <f t="shared" si="36"/>
        <v>1</v>
      </c>
      <c r="AW472" s="162">
        <f t="shared" si="37"/>
        <v>0</v>
      </c>
      <c r="AX472" s="162">
        <f t="shared" si="38"/>
        <v>0</v>
      </c>
      <c r="AY472" s="162">
        <f t="shared" si="39"/>
        <v>0</v>
      </c>
    </row>
    <row r="473" spans="1:51">
      <c r="A473" s="44" t="s">
        <v>1201</v>
      </c>
      <c r="B473" s="45" t="s">
        <v>3561</v>
      </c>
      <c r="C473" s="23" t="s">
        <v>1203</v>
      </c>
      <c r="D473" s="120" t="s">
        <v>4162</v>
      </c>
      <c r="E473" s="24"/>
      <c r="F473" s="25" t="s">
        <v>1194</v>
      </c>
      <c r="G473" s="26"/>
      <c r="H473" s="27"/>
      <c r="I473" s="27"/>
      <c r="J473" s="29">
        <v>0</v>
      </c>
      <c r="K473" s="61"/>
      <c r="L473" s="61"/>
      <c r="M473" s="27">
        <v>0</v>
      </c>
      <c r="N473" s="27">
        <v>0</v>
      </c>
      <c r="O473" s="28"/>
      <c r="P473" s="31"/>
      <c r="Q473" s="35" t="s">
        <v>103</v>
      </c>
      <c r="R473" s="104">
        <v>51.0167</v>
      </c>
      <c r="S473" s="124">
        <v>4.4667000000000003</v>
      </c>
      <c r="T473" s="32">
        <v>0</v>
      </c>
      <c r="U473" s="33">
        <v>0</v>
      </c>
      <c r="V473" s="127">
        <v>0</v>
      </c>
      <c r="W473" s="34"/>
      <c r="X473" s="35"/>
      <c r="Y473" s="35"/>
      <c r="Z473" s="34"/>
      <c r="AA473" s="35"/>
      <c r="AB473" s="36"/>
      <c r="AC473" s="34"/>
      <c r="AD473" s="35"/>
      <c r="AE473" s="36"/>
      <c r="AF473" s="34"/>
      <c r="AG473" s="35"/>
      <c r="AH473" s="36"/>
      <c r="AI473" s="37"/>
      <c r="AJ473" s="38"/>
      <c r="AK473" s="39"/>
      <c r="AL473" s="39"/>
      <c r="AM473" s="39"/>
      <c r="AN473" s="49"/>
      <c r="AO473" s="42" t="s">
        <v>104</v>
      </c>
      <c r="AP473" s="43" t="s">
        <v>1199</v>
      </c>
      <c r="AQ473" s="42"/>
      <c r="AR473" s="43"/>
      <c r="AS473" s="40" t="s">
        <v>1204</v>
      </c>
      <c r="AT473" s="42">
        <v>1</v>
      </c>
      <c r="AU473" s="162">
        <f t="shared" si="35"/>
        <v>0</v>
      </c>
      <c r="AV473" s="162">
        <f t="shared" si="36"/>
        <v>0</v>
      </c>
      <c r="AW473" s="162">
        <f t="shared" si="37"/>
        <v>0</v>
      </c>
      <c r="AX473" s="162">
        <f t="shared" si="38"/>
        <v>0</v>
      </c>
      <c r="AY473" s="162">
        <f t="shared" si="39"/>
        <v>0</v>
      </c>
    </row>
    <row r="474" spans="1:51">
      <c r="A474" s="105" t="s">
        <v>1205</v>
      </c>
      <c r="B474" s="45" t="s">
        <v>2549</v>
      </c>
      <c r="C474" s="23" t="s">
        <v>1206</v>
      </c>
      <c r="D474" s="120" t="s">
        <v>4162</v>
      </c>
      <c r="E474" s="24">
        <v>1</v>
      </c>
      <c r="F474" s="25" t="s">
        <v>74</v>
      </c>
      <c r="G474" s="26"/>
      <c r="H474" s="27"/>
      <c r="I474" s="27"/>
      <c r="J474" s="29">
        <v>1</v>
      </c>
      <c r="K474" s="30">
        <v>1679</v>
      </c>
      <c r="L474" s="30">
        <v>1685</v>
      </c>
      <c r="M474" s="27">
        <v>0</v>
      </c>
      <c r="N474" s="27">
        <v>0</v>
      </c>
      <c r="O474" s="28"/>
      <c r="P474" s="31"/>
      <c r="Q474" s="35" t="s">
        <v>103</v>
      </c>
      <c r="R474" s="104">
        <v>51.0167</v>
      </c>
      <c r="S474" s="124">
        <v>4.4667000000000003</v>
      </c>
      <c r="T474" s="32">
        <v>0</v>
      </c>
      <c r="U474" s="33">
        <v>0</v>
      </c>
      <c r="V474" s="127">
        <v>0</v>
      </c>
      <c r="W474" s="35"/>
      <c r="X474" s="35"/>
      <c r="Y474" s="35"/>
      <c r="Z474" s="34"/>
      <c r="AA474" s="35"/>
      <c r="AB474" s="36"/>
      <c r="AC474" s="35"/>
      <c r="AD474" s="35"/>
      <c r="AE474" s="36"/>
      <c r="AF474" s="35"/>
      <c r="AG474" s="35"/>
      <c r="AH474" s="36"/>
      <c r="AI474" s="36"/>
      <c r="AJ474" s="38"/>
      <c r="AK474" s="39"/>
      <c r="AL474" s="39"/>
      <c r="AM474" s="39"/>
      <c r="AN474" s="49"/>
      <c r="AO474" s="40"/>
      <c r="AP474" s="41"/>
      <c r="AQ474" s="42"/>
      <c r="AR474" s="43"/>
      <c r="AS474" s="40" t="s">
        <v>40</v>
      </c>
      <c r="AT474" s="42">
        <v>1</v>
      </c>
      <c r="AU474" s="162">
        <f t="shared" si="35"/>
        <v>0</v>
      </c>
      <c r="AV474" s="162">
        <f t="shared" si="36"/>
        <v>0</v>
      </c>
      <c r="AW474" s="162">
        <f t="shared" si="37"/>
        <v>0</v>
      </c>
      <c r="AX474" s="162">
        <f t="shared" si="38"/>
        <v>0</v>
      </c>
      <c r="AY474" s="162">
        <f t="shared" si="39"/>
        <v>1</v>
      </c>
    </row>
    <row r="475" spans="1:51">
      <c r="A475" s="105" t="s">
        <v>1207</v>
      </c>
      <c r="B475" s="45" t="s">
        <v>2549</v>
      </c>
      <c r="C475" s="23" t="s">
        <v>1208</v>
      </c>
      <c r="D475" s="120" t="s">
        <v>4162</v>
      </c>
      <c r="E475" s="24">
        <v>1</v>
      </c>
      <c r="F475" s="25" t="s">
        <v>43</v>
      </c>
      <c r="G475" s="26"/>
      <c r="H475" s="27"/>
      <c r="I475" s="27"/>
      <c r="J475" s="29">
        <v>1</v>
      </c>
      <c r="K475" s="30">
        <v>1672</v>
      </c>
      <c r="L475" s="30">
        <v>1678</v>
      </c>
      <c r="M475" s="27">
        <v>0</v>
      </c>
      <c r="N475" s="27">
        <v>0</v>
      </c>
      <c r="O475" s="28"/>
      <c r="P475" s="31"/>
      <c r="Q475" s="35" t="s">
        <v>103</v>
      </c>
      <c r="R475" s="104">
        <v>51.0167</v>
      </c>
      <c r="S475" s="124">
        <v>4.4667000000000003</v>
      </c>
      <c r="T475" s="32">
        <v>0</v>
      </c>
      <c r="U475" s="33">
        <v>0</v>
      </c>
      <c r="V475" s="127">
        <v>0</v>
      </c>
      <c r="W475" s="35"/>
      <c r="X475" s="35"/>
      <c r="Y475" s="35"/>
      <c r="Z475" s="34"/>
      <c r="AA475" s="35"/>
      <c r="AB475" s="36"/>
      <c r="AC475" s="35"/>
      <c r="AD475" s="35"/>
      <c r="AE475" s="36"/>
      <c r="AF475" s="35"/>
      <c r="AG475" s="35"/>
      <c r="AH475" s="36"/>
      <c r="AI475" s="36"/>
      <c r="AJ475" s="38"/>
      <c r="AK475" s="39"/>
      <c r="AL475" s="39"/>
      <c r="AM475" s="39"/>
      <c r="AN475" s="49"/>
      <c r="AO475" s="40"/>
      <c r="AP475" s="41"/>
      <c r="AQ475" s="42"/>
      <c r="AR475" s="43"/>
      <c r="AS475" s="40" t="s">
        <v>40</v>
      </c>
      <c r="AT475" s="42">
        <v>1</v>
      </c>
      <c r="AU475" s="162">
        <f t="shared" si="35"/>
        <v>0</v>
      </c>
      <c r="AV475" s="162">
        <f t="shared" si="36"/>
        <v>0</v>
      </c>
      <c r="AW475" s="162">
        <f t="shared" si="37"/>
        <v>0</v>
      </c>
      <c r="AX475" s="162">
        <f t="shared" si="38"/>
        <v>0</v>
      </c>
      <c r="AY475" s="162">
        <f t="shared" si="39"/>
        <v>1</v>
      </c>
    </row>
    <row r="476" spans="1:51">
      <c r="A476" s="105" t="s">
        <v>1209</v>
      </c>
      <c r="B476" s="45" t="s">
        <v>4083</v>
      </c>
      <c r="C476" s="23" t="s">
        <v>1210</v>
      </c>
      <c r="D476" s="120" t="s">
        <v>4162</v>
      </c>
      <c r="E476" s="24">
        <v>1</v>
      </c>
      <c r="F476" s="25" t="s">
        <v>1211</v>
      </c>
      <c r="G476" s="26"/>
      <c r="H476" s="27"/>
      <c r="I476" s="27"/>
      <c r="J476" s="29">
        <v>1</v>
      </c>
      <c r="K476" s="30">
        <v>1565</v>
      </c>
      <c r="L476" s="30">
        <v>1571</v>
      </c>
      <c r="M476" s="27">
        <v>0</v>
      </c>
      <c r="N476" s="27">
        <v>0</v>
      </c>
      <c r="O476" s="28"/>
      <c r="P476" s="31"/>
      <c r="Q476" s="35" t="s">
        <v>103</v>
      </c>
      <c r="R476" s="104">
        <v>51.0167</v>
      </c>
      <c r="S476" s="124">
        <v>4.4667000000000003</v>
      </c>
      <c r="T476" s="32">
        <v>0</v>
      </c>
      <c r="U476" s="33">
        <v>0</v>
      </c>
      <c r="V476" s="127">
        <v>0</v>
      </c>
      <c r="W476" s="35"/>
      <c r="X476" s="35"/>
      <c r="Y476" s="35"/>
      <c r="Z476" s="34"/>
      <c r="AA476" s="35"/>
      <c r="AB476" s="36"/>
      <c r="AC476" s="35"/>
      <c r="AD476" s="35"/>
      <c r="AE476" s="36"/>
      <c r="AF476" s="35"/>
      <c r="AG476" s="35"/>
      <c r="AH476" s="36"/>
      <c r="AI476" s="36"/>
      <c r="AJ476" s="38"/>
      <c r="AK476" s="39"/>
      <c r="AL476" s="39"/>
      <c r="AM476" s="39"/>
      <c r="AN476" s="49"/>
      <c r="AO476" s="40"/>
      <c r="AP476" s="41"/>
      <c r="AQ476" s="42"/>
      <c r="AR476" s="43"/>
      <c r="AS476" s="40" t="s">
        <v>40</v>
      </c>
      <c r="AT476" s="42">
        <v>1</v>
      </c>
      <c r="AU476" s="162">
        <f t="shared" si="35"/>
        <v>1</v>
      </c>
      <c r="AV476" s="162">
        <f t="shared" si="36"/>
        <v>1</v>
      </c>
      <c r="AW476" s="162">
        <f t="shared" si="37"/>
        <v>0</v>
      </c>
      <c r="AX476" s="162">
        <f t="shared" si="38"/>
        <v>0</v>
      </c>
      <c r="AY476" s="162">
        <f t="shared" si="39"/>
        <v>0</v>
      </c>
    </row>
    <row r="477" spans="1:51">
      <c r="A477" s="44" t="s">
        <v>1212</v>
      </c>
      <c r="B477" s="45"/>
      <c r="C477" s="23" t="s">
        <v>1213</v>
      </c>
      <c r="D477" s="120" t="s">
        <v>4162</v>
      </c>
      <c r="E477" s="24">
        <v>1</v>
      </c>
      <c r="F477" s="25" t="s">
        <v>39</v>
      </c>
      <c r="G477" s="26"/>
      <c r="H477" s="27"/>
      <c r="I477" s="27"/>
      <c r="J477" s="29">
        <v>1</v>
      </c>
      <c r="K477" s="28"/>
      <c r="L477" s="28"/>
      <c r="M477" s="27">
        <v>0</v>
      </c>
      <c r="N477" s="27">
        <v>0</v>
      </c>
      <c r="O477" s="28"/>
      <c r="P477" s="31"/>
      <c r="Q477" s="35" t="s">
        <v>103</v>
      </c>
      <c r="R477" s="104">
        <v>51.0167</v>
      </c>
      <c r="S477" s="124">
        <v>4.4667000000000003</v>
      </c>
      <c r="T477" s="32">
        <v>0</v>
      </c>
      <c r="U477" s="33">
        <v>0</v>
      </c>
      <c r="V477" s="127">
        <v>0</v>
      </c>
      <c r="W477" s="34"/>
      <c r="X477" s="35"/>
      <c r="Y477" s="35"/>
      <c r="Z477" s="34"/>
      <c r="AA477" s="35"/>
      <c r="AB477" s="36"/>
      <c r="AC477" s="34"/>
      <c r="AD477" s="35"/>
      <c r="AE477" s="36"/>
      <c r="AF477" s="34"/>
      <c r="AG477" s="35"/>
      <c r="AH477" s="36"/>
      <c r="AI477" s="37"/>
      <c r="AJ477" s="38"/>
      <c r="AK477" s="39"/>
      <c r="AL477" s="39"/>
      <c r="AM477" s="39"/>
      <c r="AN477" s="49"/>
      <c r="AO477" s="40"/>
      <c r="AP477" s="41"/>
      <c r="AQ477" s="42"/>
      <c r="AR477" s="43"/>
      <c r="AS477" s="40"/>
      <c r="AT477" s="42">
        <v>1</v>
      </c>
      <c r="AU477" s="162">
        <f t="shared" si="35"/>
        <v>0</v>
      </c>
      <c r="AV477" s="162">
        <f t="shared" si="36"/>
        <v>0</v>
      </c>
      <c r="AW477" s="162">
        <f t="shared" si="37"/>
        <v>0</v>
      </c>
      <c r="AX477" s="162">
        <f t="shared" si="38"/>
        <v>0</v>
      </c>
      <c r="AY477" s="162">
        <f t="shared" si="39"/>
        <v>0</v>
      </c>
    </row>
    <row r="478" spans="1:51">
      <c r="A478" s="44" t="s">
        <v>1214</v>
      </c>
      <c r="B478" s="45" t="s">
        <v>4084</v>
      </c>
      <c r="C478" s="23" t="s">
        <v>1215</v>
      </c>
      <c r="D478" s="120" t="s">
        <v>4162</v>
      </c>
      <c r="E478" s="24"/>
      <c r="F478" s="25" t="s">
        <v>43</v>
      </c>
      <c r="G478" s="26"/>
      <c r="H478" s="27"/>
      <c r="I478" s="27"/>
      <c r="J478" s="29">
        <v>0</v>
      </c>
      <c r="K478" s="28"/>
      <c r="L478" s="103">
        <v>1584</v>
      </c>
      <c r="M478" s="27">
        <v>0</v>
      </c>
      <c r="N478" s="27">
        <v>0</v>
      </c>
      <c r="O478" s="28"/>
      <c r="P478" s="31"/>
      <c r="Q478" s="35" t="s">
        <v>103</v>
      </c>
      <c r="R478" s="104">
        <v>51.0167</v>
      </c>
      <c r="S478" s="124">
        <v>4.4667000000000003</v>
      </c>
      <c r="T478" s="32">
        <v>1</v>
      </c>
      <c r="U478" s="33">
        <v>1</v>
      </c>
      <c r="V478" s="127">
        <v>0</v>
      </c>
      <c r="W478" s="34">
        <v>1584</v>
      </c>
      <c r="X478" s="35">
        <v>1586</v>
      </c>
      <c r="Y478" s="35" t="s">
        <v>191</v>
      </c>
      <c r="Z478" s="34">
        <v>1586</v>
      </c>
      <c r="AA478" s="35">
        <v>1587</v>
      </c>
      <c r="AB478" s="36" t="s">
        <v>51</v>
      </c>
      <c r="AC478" s="34"/>
      <c r="AD478" s="35"/>
      <c r="AE478" s="36"/>
      <c r="AF478" s="34"/>
      <c r="AG478" s="35"/>
      <c r="AH478" s="36"/>
      <c r="AI478" s="37"/>
      <c r="AJ478" s="38"/>
      <c r="AK478" s="39"/>
      <c r="AL478" s="39"/>
      <c r="AM478" s="39"/>
      <c r="AN478" s="49"/>
      <c r="AO478" s="42" t="s">
        <v>88</v>
      </c>
      <c r="AP478" s="41" t="s">
        <v>1216</v>
      </c>
      <c r="AQ478" s="42"/>
      <c r="AR478" s="43"/>
      <c r="AS478" s="40"/>
      <c r="AT478" s="42">
        <v>1</v>
      </c>
      <c r="AU478" s="162">
        <f t="shared" si="35"/>
        <v>1</v>
      </c>
      <c r="AV478" s="162">
        <f t="shared" si="36"/>
        <v>1</v>
      </c>
      <c r="AW478" s="162">
        <f t="shared" si="37"/>
        <v>0</v>
      </c>
      <c r="AX478" s="162">
        <f t="shared" si="38"/>
        <v>0</v>
      </c>
      <c r="AY478" s="162">
        <f t="shared" si="39"/>
        <v>0</v>
      </c>
    </row>
    <row r="479" spans="1:51">
      <c r="A479" s="44" t="s">
        <v>1217</v>
      </c>
      <c r="B479" s="45" t="s">
        <v>4084</v>
      </c>
      <c r="C479" s="23" t="s">
        <v>1218</v>
      </c>
      <c r="D479" s="120" t="s">
        <v>4162</v>
      </c>
      <c r="E479" s="24"/>
      <c r="F479" s="25" t="s">
        <v>43</v>
      </c>
      <c r="G479" s="26"/>
      <c r="H479" s="27"/>
      <c r="I479" s="27"/>
      <c r="J479" s="29">
        <v>0</v>
      </c>
      <c r="K479" s="28">
        <v>1591</v>
      </c>
      <c r="L479" s="28">
        <v>1591</v>
      </c>
      <c r="M479" s="27">
        <v>0</v>
      </c>
      <c r="N479" s="27">
        <v>0</v>
      </c>
      <c r="O479" s="28">
        <v>1588</v>
      </c>
      <c r="P479" s="31">
        <v>1615</v>
      </c>
      <c r="Q479" s="35" t="s">
        <v>103</v>
      </c>
      <c r="R479" s="104">
        <v>51.0167</v>
      </c>
      <c r="S479" s="124">
        <v>4.4667000000000003</v>
      </c>
      <c r="T479" s="32">
        <v>1</v>
      </c>
      <c r="U479" s="33">
        <v>1</v>
      </c>
      <c r="V479" s="127">
        <v>0</v>
      </c>
      <c r="W479" s="34">
        <v>1591</v>
      </c>
      <c r="X479" s="35">
        <v>1615</v>
      </c>
      <c r="Y479" s="35" t="s">
        <v>69</v>
      </c>
      <c r="Z479" s="34"/>
      <c r="AA479" s="35"/>
      <c r="AB479" s="36"/>
      <c r="AC479" s="34"/>
      <c r="AD479" s="35"/>
      <c r="AE479" s="36"/>
      <c r="AF479" s="34"/>
      <c r="AG479" s="35"/>
      <c r="AH479" s="36"/>
      <c r="AI479" s="37"/>
      <c r="AJ479" s="38"/>
      <c r="AK479" s="39"/>
      <c r="AL479" s="39"/>
      <c r="AM479" s="39"/>
      <c r="AN479" s="49"/>
      <c r="AO479" s="40"/>
      <c r="AP479" s="41"/>
      <c r="AQ479" s="42"/>
      <c r="AR479" s="43"/>
      <c r="AS479" s="42" t="s">
        <v>52</v>
      </c>
      <c r="AT479" s="42">
        <v>1</v>
      </c>
      <c r="AU479" s="162">
        <f t="shared" si="35"/>
        <v>0</v>
      </c>
      <c r="AV479" s="162">
        <f t="shared" si="36"/>
        <v>1</v>
      </c>
      <c r="AW479" s="162">
        <f t="shared" si="37"/>
        <v>0</v>
      </c>
      <c r="AX479" s="162">
        <f t="shared" si="38"/>
        <v>0</v>
      </c>
      <c r="AY479" s="162">
        <f t="shared" si="39"/>
        <v>0</v>
      </c>
    </row>
    <row r="480" spans="1:51">
      <c r="A480" s="44" t="s">
        <v>1219</v>
      </c>
      <c r="B480" s="45" t="s">
        <v>4084</v>
      </c>
      <c r="C480" s="23" t="s">
        <v>1220</v>
      </c>
      <c r="D480" s="120" t="s">
        <v>4162</v>
      </c>
      <c r="E480" s="24">
        <v>1</v>
      </c>
      <c r="F480" s="25" t="s">
        <v>43</v>
      </c>
      <c r="G480" s="26"/>
      <c r="H480" s="27"/>
      <c r="I480" s="27"/>
      <c r="J480" s="29">
        <v>1</v>
      </c>
      <c r="K480" s="30">
        <v>1544</v>
      </c>
      <c r="L480" s="30">
        <v>1550</v>
      </c>
      <c r="M480" s="27">
        <v>0</v>
      </c>
      <c r="N480" s="27">
        <v>0</v>
      </c>
      <c r="O480" s="28"/>
      <c r="P480" s="31"/>
      <c r="Q480" s="35" t="s">
        <v>103</v>
      </c>
      <c r="R480" s="104">
        <v>51.0167</v>
      </c>
      <c r="S480" s="124">
        <v>4.4667000000000003</v>
      </c>
      <c r="T480" s="32">
        <v>0</v>
      </c>
      <c r="U480" s="33">
        <v>0</v>
      </c>
      <c r="V480" s="127">
        <v>0</v>
      </c>
      <c r="W480" s="34"/>
      <c r="X480" s="35"/>
      <c r="Y480" s="35"/>
      <c r="Z480" s="34"/>
      <c r="AA480" s="35"/>
      <c r="AB480" s="36"/>
      <c r="AC480" s="34"/>
      <c r="AD480" s="35"/>
      <c r="AE480" s="36"/>
      <c r="AF480" s="34"/>
      <c r="AG480" s="35"/>
      <c r="AH480" s="36"/>
      <c r="AI480" s="37"/>
      <c r="AJ480" s="38"/>
      <c r="AK480" s="39"/>
      <c r="AL480" s="39"/>
      <c r="AM480" s="39"/>
      <c r="AN480" s="49"/>
      <c r="AO480" s="40"/>
      <c r="AP480" s="41"/>
      <c r="AQ480" s="42"/>
      <c r="AR480" s="43"/>
      <c r="AS480" s="40" t="s">
        <v>40</v>
      </c>
      <c r="AT480" s="42">
        <v>1</v>
      </c>
      <c r="AU480" s="162">
        <f t="shared" si="35"/>
        <v>1</v>
      </c>
      <c r="AV480" s="162">
        <f t="shared" si="36"/>
        <v>0</v>
      </c>
      <c r="AW480" s="162">
        <f t="shared" si="37"/>
        <v>0</v>
      </c>
      <c r="AX480" s="162">
        <f t="shared" si="38"/>
        <v>0</v>
      </c>
      <c r="AY480" s="162">
        <f t="shared" si="39"/>
        <v>0</v>
      </c>
    </row>
    <row r="481" spans="1:51">
      <c r="A481" s="44" t="s">
        <v>1221</v>
      </c>
      <c r="B481" s="45" t="s">
        <v>4084</v>
      </c>
      <c r="C481" s="23" t="s">
        <v>1222</v>
      </c>
      <c r="D481" s="120" t="s">
        <v>4162</v>
      </c>
      <c r="E481" s="24">
        <v>1</v>
      </c>
      <c r="F481" s="25" t="s">
        <v>43</v>
      </c>
      <c r="G481" s="26"/>
      <c r="H481" s="27"/>
      <c r="I481" s="27"/>
      <c r="J481" s="29">
        <v>1</v>
      </c>
      <c r="K481" s="30">
        <v>1560</v>
      </c>
      <c r="L481" s="30">
        <v>1566</v>
      </c>
      <c r="M481" s="27">
        <v>0</v>
      </c>
      <c r="N481" s="27">
        <v>0</v>
      </c>
      <c r="O481" s="28"/>
      <c r="P481" s="31"/>
      <c r="Q481" s="35" t="s">
        <v>103</v>
      </c>
      <c r="R481" s="104">
        <v>51.0167</v>
      </c>
      <c r="S481" s="124">
        <v>4.4667000000000003</v>
      </c>
      <c r="T481" s="32">
        <v>0</v>
      </c>
      <c r="U481" s="33">
        <v>0</v>
      </c>
      <c r="V481" s="127">
        <v>0</v>
      </c>
      <c r="W481" s="34"/>
      <c r="X481" s="35"/>
      <c r="Y481" s="35"/>
      <c r="Z481" s="34"/>
      <c r="AA481" s="35"/>
      <c r="AB481" s="36"/>
      <c r="AC481" s="34"/>
      <c r="AD481" s="35"/>
      <c r="AE481" s="36"/>
      <c r="AF481" s="34"/>
      <c r="AG481" s="35"/>
      <c r="AH481" s="36"/>
      <c r="AI481" s="37"/>
      <c r="AJ481" s="38"/>
      <c r="AK481" s="39"/>
      <c r="AL481" s="39"/>
      <c r="AM481" s="39"/>
      <c r="AN481" s="49"/>
      <c r="AO481" s="40"/>
      <c r="AP481" s="41"/>
      <c r="AQ481" s="42"/>
      <c r="AR481" s="43"/>
      <c r="AS481" s="40" t="s">
        <v>40</v>
      </c>
      <c r="AT481" s="42">
        <v>1</v>
      </c>
      <c r="AU481" s="162">
        <f t="shared" si="35"/>
        <v>1</v>
      </c>
      <c r="AV481" s="162">
        <f t="shared" si="36"/>
        <v>0</v>
      </c>
      <c r="AW481" s="162">
        <f t="shared" si="37"/>
        <v>0</v>
      </c>
      <c r="AX481" s="162">
        <f t="shared" si="38"/>
        <v>0</v>
      </c>
      <c r="AY481" s="162">
        <f t="shared" si="39"/>
        <v>0</v>
      </c>
    </row>
    <row r="482" spans="1:51">
      <c r="A482" s="44" t="s">
        <v>1223</v>
      </c>
      <c r="B482" s="45" t="s">
        <v>4084</v>
      </c>
      <c r="C482" s="23" t="s">
        <v>1224</v>
      </c>
      <c r="D482" s="120" t="s">
        <v>4162</v>
      </c>
      <c r="E482" s="24">
        <v>2</v>
      </c>
      <c r="F482" s="25" t="s">
        <v>43</v>
      </c>
      <c r="G482" s="26"/>
      <c r="H482" s="27"/>
      <c r="I482" s="27"/>
      <c r="J482" s="29">
        <v>1</v>
      </c>
      <c r="K482" s="28">
        <v>1542</v>
      </c>
      <c r="L482" s="96">
        <v>1566</v>
      </c>
      <c r="M482" s="27">
        <v>0</v>
      </c>
      <c r="N482" s="27">
        <v>0</v>
      </c>
      <c r="O482" s="28">
        <v>1522</v>
      </c>
      <c r="P482" s="31"/>
      <c r="Q482" s="35" t="s">
        <v>103</v>
      </c>
      <c r="R482" s="104">
        <v>51.0167</v>
      </c>
      <c r="S482" s="124">
        <v>4.4667000000000003</v>
      </c>
      <c r="T482" s="32">
        <v>0</v>
      </c>
      <c r="U482" s="33">
        <v>0</v>
      </c>
      <c r="V482" s="127">
        <v>0</v>
      </c>
      <c r="W482" s="34"/>
      <c r="X482" s="35"/>
      <c r="Y482" s="35"/>
      <c r="Z482" s="34"/>
      <c r="AA482" s="35"/>
      <c r="AB482" s="36"/>
      <c r="AC482" s="34"/>
      <c r="AD482" s="35"/>
      <c r="AE482" s="36"/>
      <c r="AF482" s="34"/>
      <c r="AG482" s="35"/>
      <c r="AH482" s="36"/>
      <c r="AI482" s="37"/>
      <c r="AJ482" s="38"/>
      <c r="AK482" s="39"/>
      <c r="AL482" s="39"/>
      <c r="AM482" s="39"/>
      <c r="AN482" s="49"/>
      <c r="AO482" s="42" t="s">
        <v>104</v>
      </c>
      <c r="AP482" s="41" t="s">
        <v>1225</v>
      </c>
      <c r="AQ482" s="42"/>
      <c r="AR482" s="43"/>
      <c r="AS482" s="40" t="s">
        <v>40</v>
      </c>
      <c r="AT482" s="42">
        <v>1</v>
      </c>
      <c r="AU482" s="162">
        <f t="shared" si="35"/>
        <v>1</v>
      </c>
      <c r="AV482" s="162">
        <f t="shared" si="36"/>
        <v>0</v>
      </c>
      <c r="AW482" s="162">
        <f t="shared" si="37"/>
        <v>0</v>
      </c>
      <c r="AX482" s="162">
        <f t="shared" si="38"/>
        <v>0</v>
      </c>
      <c r="AY482" s="162">
        <f t="shared" si="39"/>
        <v>0</v>
      </c>
    </row>
    <row r="483" spans="1:51">
      <c r="A483" s="44" t="s">
        <v>1226</v>
      </c>
      <c r="B483" s="45" t="s">
        <v>1231</v>
      </c>
      <c r="C483" s="23" t="s">
        <v>1227</v>
      </c>
      <c r="D483" s="120" t="s">
        <v>4162</v>
      </c>
      <c r="E483" s="24">
        <v>2</v>
      </c>
      <c r="F483" s="50" t="s">
        <v>43</v>
      </c>
      <c r="G483" s="51"/>
      <c r="H483" s="52"/>
      <c r="I483" s="52"/>
      <c r="J483" s="29">
        <v>1</v>
      </c>
      <c r="K483" s="30">
        <v>1603</v>
      </c>
      <c r="L483" s="61">
        <v>1619</v>
      </c>
      <c r="M483" s="27">
        <v>1</v>
      </c>
      <c r="N483" s="27">
        <v>1</v>
      </c>
      <c r="O483" s="28"/>
      <c r="P483" s="31"/>
      <c r="Q483" s="35" t="s">
        <v>103</v>
      </c>
      <c r="R483" s="104">
        <v>51.0167</v>
      </c>
      <c r="S483" s="124">
        <v>4.4667000000000003</v>
      </c>
      <c r="T483" s="32">
        <v>0</v>
      </c>
      <c r="U483" s="33">
        <v>0</v>
      </c>
      <c r="V483" s="127">
        <v>0</v>
      </c>
      <c r="W483" s="34"/>
      <c r="X483" s="35"/>
      <c r="Y483" s="35"/>
      <c r="Z483" s="34"/>
      <c r="AA483" s="35"/>
      <c r="AB483" s="36"/>
      <c r="AC483" s="34"/>
      <c r="AD483" s="35"/>
      <c r="AE483" s="36"/>
      <c r="AF483" s="34"/>
      <c r="AG483" s="35"/>
      <c r="AH483" s="36"/>
      <c r="AI483" s="37"/>
      <c r="AJ483" s="38"/>
      <c r="AK483" s="39"/>
      <c r="AL483" s="39"/>
      <c r="AM483" s="39"/>
      <c r="AN483" s="49"/>
      <c r="AO483" s="40"/>
      <c r="AP483" s="41"/>
      <c r="AQ483" s="42"/>
      <c r="AR483" s="43"/>
      <c r="AS483" s="40" t="s">
        <v>40</v>
      </c>
      <c r="AT483" s="42">
        <v>1</v>
      </c>
      <c r="AU483" s="162">
        <f t="shared" si="35"/>
        <v>0</v>
      </c>
      <c r="AV483" s="162">
        <f t="shared" si="36"/>
        <v>1</v>
      </c>
      <c r="AW483" s="162">
        <f t="shared" si="37"/>
        <v>1</v>
      </c>
      <c r="AX483" s="162">
        <f t="shared" si="38"/>
        <v>0</v>
      </c>
      <c r="AY483" s="162">
        <f t="shared" si="39"/>
        <v>0</v>
      </c>
    </row>
    <row r="484" spans="1:51">
      <c r="A484" s="44" t="s">
        <v>1228</v>
      </c>
      <c r="B484" s="45" t="s">
        <v>1231</v>
      </c>
      <c r="C484" s="23" t="s">
        <v>1229</v>
      </c>
      <c r="D484" s="120" t="s">
        <v>4162</v>
      </c>
      <c r="E484" s="24">
        <v>1</v>
      </c>
      <c r="F484" s="25" t="s">
        <v>39</v>
      </c>
      <c r="G484" s="26"/>
      <c r="H484" s="27"/>
      <c r="I484" s="27"/>
      <c r="J484" s="29">
        <v>1</v>
      </c>
      <c r="K484" s="30">
        <v>1598</v>
      </c>
      <c r="L484" s="96">
        <v>1604</v>
      </c>
      <c r="M484" s="27">
        <v>0</v>
      </c>
      <c r="N484" s="27">
        <v>0</v>
      </c>
      <c r="O484" s="28"/>
      <c r="P484" s="31"/>
      <c r="Q484" s="35" t="s">
        <v>103</v>
      </c>
      <c r="R484" s="104">
        <v>51.0167</v>
      </c>
      <c r="S484" s="124">
        <v>4.4667000000000003</v>
      </c>
      <c r="T484" s="32">
        <v>0</v>
      </c>
      <c r="U484" s="33">
        <v>0</v>
      </c>
      <c r="V484" s="127">
        <v>0</v>
      </c>
      <c r="W484" s="34"/>
      <c r="X484" s="35"/>
      <c r="Y484" s="35"/>
      <c r="Z484" s="34"/>
      <c r="AA484" s="35"/>
      <c r="AB484" s="36"/>
      <c r="AC484" s="34"/>
      <c r="AD484" s="35"/>
      <c r="AE484" s="36"/>
      <c r="AF484" s="34"/>
      <c r="AG484" s="35"/>
      <c r="AH484" s="36"/>
      <c r="AI484" s="37"/>
      <c r="AJ484" s="38"/>
      <c r="AK484" s="39"/>
      <c r="AL484" s="39"/>
      <c r="AM484" s="39"/>
      <c r="AN484" s="49"/>
      <c r="AO484" s="40"/>
      <c r="AP484" s="41"/>
      <c r="AQ484" s="42"/>
      <c r="AR484" s="43"/>
      <c r="AS484" s="40" t="s">
        <v>40</v>
      </c>
      <c r="AT484" s="42">
        <v>1</v>
      </c>
      <c r="AU484" s="162">
        <f t="shared" si="35"/>
        <v>0</v>
      </c>
      <c r="AV484" s="162">
        <f t="shared" si="36"/>
        <v>1</v>
      </c>
      <c r="AW484" s="162">
        <f t="shared" si="37"/>
        <v>0</v>
      </c>
      <c r="AX484" s="162">
        <f t="shared" si="38"/>
        <v>0</v>
      </c>
      <c r="AY484" s="162">
        <f t="shared" si="39"/>
        <v>0</v>
      </c>
    </row>
    <row r="485" spans="1:51">
      <c r="A485" s="107" t="s">
        <v>1230</v>
      </c>
      <c r="B485" s="45" t="s">
        <v>1231</v>
      </c>
      <c r="C485" s="23" t="s">
        <v>1232</v>
      </c>
      <c r="D485" s="120" t="s">
        <v>4162</v>
      </c>
      <c r="E485" s="24">
        <v>2</v>
      </c>
      <c r="F485" s="25" t="s">
        <v>39</v>
      </c>
      <c r="G485" s="26"/>
      <c r="H485" s="27"/>
      <c r="I485" s="27"/>
      <c r="J485" s="29">
        <v>0</v>
      </c>
      <c r="K485" s="30">
        <v>1592</v>
      </c>
      <c r="L485" s="96">
        <v>1600</v>
      </c>
      <c r="M485" s="27">
        <v>0</v>
      </c>
      <c r="N485" s="27">
        <v>0</v>
      </c>
      <c r="O485" s="28"/>
      <c r="P485" s="31"/>
      <c r="Q485" s="35" t="s">
        <v>103</v>
      </c>
      <c r="R485" s="104">
        <v>51.0167</v>
      </c>
      <c r="S485" s="124">
        <v>4.4667000000000003</v>
      </c>
      <c r="T485" s="32">
        <v>0</v>
      </c>
      <c r="U485" s="33">
        <v>0</v>
      </c>
      <c r="V485" s="127">
        <v>0</v>
      </c>
      <c r="W485" s="34"/>
      <c r="X485" s="35"/>
      <c r="Y485" s="35"/>
      <c r="Z485" s="34"/>
      <c r="AA485" s="35"/>
      <c r="AB485" s="36"/>
      <c r="AC485" s="34"/>
      <c r="AD485" s="35"/>
      <c r="AE485" s="36"/>
      <c r="AF485" s="34"/>
      <c r="AG485" s="35"/>
      <c r="AH485" s="36"/>
      <c r="AI485" s="37"/>
      <c r="AJ485" s="38"/>
      <c r="AK485" s="39"/>
      <c r="AL485" s="39"/>
      <c r="AM485" s="39"/>
      <c r="AN485" s="49"/>
      <c r="AO485" s="40"/>
      <c r="AP485" s="41"/>
      <c r="AQ485" s="42"/>
      <c r="AR485" s="43"/>
      <c r="AS485" s="40"/>
      <c r="AT485" s="42">
        <v>1</v>
      </c>
      <c r="AU485" s="162">
        <f t="shared" si="35"/>
        <v>0</v>
      </c>
      <c r="AV485" s="162">
        <f t="shared" si="36"/>
        <v>1</v>
      </c>
      <c r="AW485" s="162">
        <f t="shared" si="37"/>
        <v>0</v>
      </c>
      <c r="AX485" s="162">
        <f t="shared" si="38"/>
        <v>0</v>
      </c>
      <c r="AY485" s="162">
        <f t="shared" si="39"/>
        <v>0</v>
      </c>
    </row>
    <row r="486" spans="1:51">
      <c r="A486" s="44" t="s">
        <v>1233</v>
      </c>
      <c r="B486" s="45" t="s">
        <v>2948</v>
      </c>
      <c r="C486" s="23" t="s">
        <v>1234</v>
      </c>
      <c r="D486" s="120" t="s">
        <v>4162</v>
      </c>
      <c r="E486" s="24">
        <v>1</v>
      </c>
      <c r="F486" s="25" t="s">
        <v>43</v>
      </c>
      <c r="G486" s="26"/>
      <c r="H486" s="27"/>
      <c r="I486" s="27"/>
      <c r="J486" s="29">
        <v>1</v>
      </c>
      <c r="K486" s="103">
        <v>1563</v>
      </c>
      <c r="L486" s="96">
        <v>1564</v>
      </c>
      <c r="M486" s="27">
        <v>0</v>
      </c>
      <c r="N486" s="27">
        <v>0</v>
      </c>
      <c r="O486" s="28"/>
      <c r="P486" s="31"/>
      <c r="Q486" s="35" t="s">
        <v>103</v>
      </c>
      <c r="R486" s="104">
        <v>51.0167</v>
      </c>
      <c r="S486" s="124">
        <v>4.4667000000000003</v>
      </c>
      <c r="T486" s="32">
        <v>0</v>
      </c>
      <c r="U486" s="33">
        <v>0</v>
      </c>
      <c r="V486" s="127">
        <v>0</v>
      </c>
      <c r="W486" s="34"/>
      <c r="X486" s="35"/>
      <c r="Y486" s="35"/>
      <c r="Z486" s="34"/>
      <c r="AA486" s="35"/>
      <c r="AB486" s="36"/>
      <c r="AC486" s="34"/>
      <c r="AD486" s="35"/>
      <c r="AE486" s="36"/>
      <c r="AF486" s="34"/>
      <c r="AG486" s="35"/>
      <c r="AH486" s="36"/>
      <c r="AI486" s="37"/>
      <c r="AJ486" s="38"/>
      <c r="AK486" s="39"/>
      <c r="AL486" s="39"/>
      <c r="AM486" s="39"/>
      <c r="AN486" s="49"/>
      <c r="AO486" s="40"/>
      <c r="AP486" s="41"/>
      <c r="AQ486" s="42"/>
      <c r="AR486" s="43"/>
      <c r="AS486" s="40" t="s">
        <v>55</v>
      </c>
      <c r="AT486" s="42">
        <v>1</v>
      </c>
      <c r="AU486" s="162">
        <f t="shared" si="35"/>
        <v>1</v>
      </c>
      <c r="AV486" s="162">
        <f t="shared" si="36"/>
        <v>0</v>
      </c>
      <c r="AW486" s="162">
        <f t="shared" si="37"/>
        <v>0</v>
      </c>
      <c r="AX486" s="162">
        <f t="shared" si="38"/>
        <v>0</v>
      </c>
      <c r="AY486" s="162">
        <f t="shared" si="39"/>
        <v>0</v>
      </c>
    </row>
    <row r="487" spans="1:51">
      <c r="A487" s="44" t="s">
        <v>1235</v>
      </c>
      <c r="B487" s="45" t="s">
        <v>2948</v>
      </c>
      <c r="C487" s="23" t="s">
        <v>1236</v>
      </c>
      <c r="D487" s="120" t="s">
        <v>4162</v>
      </c>
      <c r="E487" s="24"/>
      <c r="F487" s="25" t="s">
        <v>43</v>
      </c>
      <c r="G487" s="26"/>
      <c r="H487" s="27"/>
      <c r="I487" s="27"/>
      <c r="J487" s="29">
        <v>0</v>
      </c>
      <c r="K487" s="28"/>
      <c r="L487" s="61">
        <v>1572</v>
      </c>
      <c r="M487" s="27">
        <v>0</v>
      </c>
      <c r="N487" s="27">
        <v>0</v>
      </c>
      <c r="O487" s="28"/>
      <c r="P487" s="31"/>
      <c r="Q487" s="35" t="s">
        <v>103</v>
      </c>
      <c r="R487" s="104">
        <v>51.0167</v>
      </c>
      <c r="S487" s="124">
        <v>4.4667000000000003</v>
      </c>
      <c r="T487" s="32">
        <v>1</v>
      </c>
      <c r="U487" s="33">
        <v>1</v>
      </c>
      <c r="V487" s="127">
        <v>0</v>
      </c>
      <c r="W487" s="34">
        <v>1572</v>
      </c>
      <c r="X487" s="35"/>
      <c r="Y487" s="35" t="s">
        <v>63</v>
      </c>
      <c r="Z487" s="34"/>
      <c r="AA487" s="35"/>
      <c r="AB487" s="36"/>
      <c r="AC487" s="34"/>
      <c r="AD487" s="35"/>
      <c r="AE487" s="36"/>
      <c r="AF487" s="34"/>
      <c r="AG487" s="35"/>
      <c r="AH487" s="36"/>
      <c r="AI487" s="37"/>
      <c r="AJ487" s="38"/>
      <c r="AK487" s="39"/>
      <c r="AL487" s="39"/>
      <c r="AM487" s="39"/>
      <c r="AN487" s="49"/>
      <c r="AO487" s="40"/>
      <c r="AP487" s="41"/>
      <c r="AQ487" s="42"/>
      <c r="AR487" s="43"/>
      <c r="AS487" s="40"/>
      <c r="AT487" s="42">
        <v>1</v>
      </c>
      <c r="AU487" s="162">
        <f t="shared" si="35"/>
        <v>1</v>
      </c>
      <c r="AV487" s="162">
        <f t="shared" si="36"/>
        <v>1</v>
      </c>
      <c r="AW487" s="162">
        <f t="shared" si="37"/>
        <v>0</v>
      </c>
      <c r="AX487" s="162">
        <f t="shared" si="38"/>
        <v>0</v>
      </c>
      <c r="AY487" s="162">
        <f t="shared" si="39"/>
        <v>0</v>
      </c>
    </row>
    <row r="488" spans="1:51">
      <c r="A488" s="45" t="s">
        <v>1237</v>
      </c>
      <c r="B488" s="45" t="s">
        <v>2948</v>
      </c>
      <c r="C488" s="23" t="s">
        <v>1238</v>
      </c>
      <c r="D488" s="120" t="s">
        <v>4162</v>
      </c>
      <c r="E488" s="24">
        <v>1</v>
      </c>
      <c r="F488" s="25" t="s">
        <v>43</v>
      </c>
      <c r="G488" s="26"/>
      <c r="H488" s="27"/>
      <c r="I488" s="27"/>
      <c r="J488" s="29">
        <v>1</v>
      </c>
      <c r="K488" s="30">
        <v>1560</v>
      </c>
      <c r="L488" s="96">
        <v>1566</v>
      </c>
      <c r="M488" s="27">
        <v>0</v>
      </c>
      <c r="N488" s="27">
        <v>0</v>
      </c>
      <c r="O488" s="28"/>
      <c r="P488" s="31"/>
      <c r="Q488" s="35" t="s">
        <v>103</v>
      </c>
      <c r="R488" s="104">
        <v>51.0167</v>
      </c>
      <c r="S488" s="124">
        <v>4.4667000000000003</v>
      </c>
      <c r="T488" s="32">
        <v>0</v>
      </c>
      <c r="U488" s="33">
        <v>0</v>
      </c>
      <c r="V488" s="127">
        <v>0</v>
      </c>
      <c r="W488" s="34"/>
      <c r="X488" s="35"/>
      <c r="Y488" s="35"/>
      <c r="Z488" s="34"/>
      <c r="AA488" s="35"/>
      <c r="AB488" s="36"/>
      <c r="AC488" s="34"/>
      <c r="AD488" s="35"/>
      <c r="AE488" s="36"/>
      <c r="AF488" s="34"/>
      <c r="AG488" s="35"/>
      <c r="AH488" s="36"/>
      <c r="AI488" s="37"/>
      <c r="AJ488" s="38"/>
      <c r="AK488" s="39"/>
      <c r="AL488" s="39"/>
      <c r="AM488" s="39"/>
      <c r="AN488" s="49"/>
      <c r="AO488" s="40"/>
      <c r="AP488" s="41"/>
      <c r="AQ488" s="42"/>
      <c r="AR488" s="43"/>
      <c r="AS488" s="40" t="s">
        <v>40</v>
      </c>
      <c r="AT488" s="42">
        <v>1</v>
      </c>
      <c r="AU488" s="162">
        <f t="shared" si="35"/>
        <v>1</v>
      </c>
      <c r="AV488" s="162">
        <f t="shared" si="36"/>
        <v>0</v>
      </c>
      <c r="AW488" s="162">
        <f t="shared" si="37"/>
        <v>0</v>
      </c>
      <c r="AX488" s="162">
        <f t="shared" si="38"/>
        <v>0</v>
      </c>
      <c r="AY488" s="162">
        <f t="shared" si="39"/>
        <v>0</v>
      </c>
    </row>
    <row r="489" spans="1:51">
      <c r="A489" s="44" t="s">
        <v>1239</v>
      </c>
      <c r="B489" s="45" t="s">
        <v>2948</v>
      </c>
      <c r="C489" s="23" t="s">
        <v>1240</v>
      </c>
      <c r="D489" s="120" t="s">
        <v>4162</v>
      </c>
      <c r="E489" s="24"/>
      <c r="F489" s="25" t="s">
        <v>311</v>
      </c>
      <c r="G489" s="26"/>
      <c r="H489" s="27"/>
      <c r="I489" s="27">
        <v>1</v>
      </c>
      <c r="J489" s="29">
        <v>0</v>
      </c>
      <c r="K489" s="28">
        <v>1555</v>
      </c>
      <c r="L489" s="61">
        <v>1572</v>
      </c>
      <c r="M489" s="27">
        <v>0</v>
      </c>
      <c r="N489" s="27">
        <v>0</v>
      </c>
      <c r="O489" s="28" t="s">
        <v>1241</v>
      </c>
      <c r="P489" s="31" t="s">
        <v>1242</v>
      </c>
      <c r="Q489" s="35" t="s">
        <v>103</v>
      </c>
      <c r="R489" s="104">
        <v>51.0167</v>
      </c>
      <c r="S489" s="124">
        <v>4.4667000000000003</v>
      </c>
      <c r="T489" s="32">
        <v>1</v>
      </c>
      <c r="U489" s="33">
        <v>1</v>
      </c>
      <c r="V489" s="127">
        <v>0</v>
      </c>
      <c r="W489" s="34">
        <v>1572</v>
      </c>
      <c r="X489" s="35"/>
      <c r="Y489" s="35" t="s">
        <v>63</v>
      </c>
      <c r="Z489" s="34"/>
      <c r="AA489" s="35"/>
      <c r="AB489" s="36"/>
      <c r="AC489" s="34"/>
      <c r="AD489" s="35"/>
      <c r="AE489" s="36"/>
      <c r="AF489" s="34"/>
      <c r="AG489" s="35"/>
      <c r="AH489" s="36"/>
      <c r="AI489" s="37"/>
      <c r="AJ489" s="38"/>
      <c r="AK489" s="39"/>
      <c r="AL489" s="39"/>
      <c r="AM489" s="39"/>
      <c r="AN489" s="49"/>
      <c r="AO489" s="40"/>
      <c r="AP489" s="41"/>
      <c r="AQ489" s="42"/>
      <c r="AR489" s="43"/>
      <c r="AS489" s="40" t="s">
        <v>55</v>
      </c>
      <c r="AT489" s="42">
        <v>1</v>
      </c>
      <c r="AU489" s="162">
        <f t="shared" si="35"/>
        <v>1</v>
      </c>
      <c r="AV489" s="162">
        <f t="shared" si="36"/>
        <v>1</v>
      </c>
      <c r="AW489" s="162">
        <f t="shared" si="37"/>
        <v>0</v>
      </c>
      <c r="AX489" s="162">
        <f t="shared" si="38"/>
        <v>0</v>
      </c>
      <c r="AY489" s="162">
        <f t="shared" si="39"/>
        <v>0</v>
      </c>
    </row>
    <row r="490" spans="1:51">
      <c r="A490" s="101" t="s">
        <v>1243</v>
      </c>
      <c r="B490" s="45" t="s">
        <v>4085</v>
      </c>
      <c r="C490" s="23" t="s">
        <v>1244</v>
      </c>
      <c r="D490" s="120" t="s">
        <v>4162</v>
      </c>
      <c r="E490" s="24"/>
      <c r="F490" s="25" t="s">
        <v>43</v>
      </c>
      <c r="G490" s="26"/>
      <c r="H490" s="27"/>
      <c r="I490" s="27"/>
      <c r="J490" s="29">
        <v>0</v>
      </c>
      <c r="K490" s="28"/>
      <c r="L490" s="52">
        <v>1590</v>
      </c>
      <c r="M490" s="27">
        <v>0</v>
      </c>
      <c r="N490" s="27">
        <v>0</v>
      </c>
      <c r="O490" s="28" t="s">
        <v>143</v>
      </c>
      <c r="P490" s="31" t="s">
        <v>1242</v>
      </c>
      <c r="Q490" s="35" t="s">
        <v>103</v>
      </c>
      <c r="R490" s="104">
        <v>51.0167</v>
      </c>
      <c r="S490" s="124">
        <v>4.4667000000000003</v>
      </c>
      <c r="T490" s="32">
        <v>1</v>
      </c>
      <c r="U490" s="32">
        <v>1</v>
      </c>
      <c r="V490" s="127">
        <v>0</v>
      </c>
      <c r="W490" s="35">
        <v>1590</v>
      </c>
      <c r="X490" s="35"/>
      <c r="Y490" s="35" t="s">
        <v>69</v>
      </c>
      <c r="Z490" s="34">
        <v>1608</v>
      </c>
      <c r="AA490" s="35"/>
      <c r="AB490" s="36"/>
      <c r="AC490" s="35"/>
      <c r="AD490" s="35"/>
      <c r="AE490" s="36"/>
      <c r="AF490" s="35"/>
      <c r="AG490" s="35"/>
      <c r="AH490" s="36"/>
      <c r="AI490" s="36"/>
      <c r="AJ490" s="38"/>
      <c r="AK490" s="39"/>
      <c r="AL490" s="39"/>
      <c r="AM490" s="39"/>
      <c r="AN490" s="49"/>
      <c r="AO490" s="40"/>
      <c r="AP490" s="41"/>
      <c r="AQ490" s="42"/>
      <c r="AR490" s="43"/>
      <c r="AS490" s="40" t="s">
        <v>55</v>
      </c>
      <c r="AT490" s="42">
        <v>1</v>
      </c>
      <c r="AU490" s="162">
        <f t="shared" si="35"/>
        <v>1</v>
      </c>
      <c r="AV490" s="162">
        <f t="shared" si="36"/>
        <v>1</v>
      </c>
      <c r="AW490" s="162">
        <f t="shared" si="37"/>
        <v>0</v>
      </c>
      <c r="AX490" s="162">
        <f t="shared" si="38"/>
        <v>0</v>
      </c>
      <c r="AY490" s="162">
        <f t="shared" si="39"/>
        <v>0</v>
      </c>
    </row>
    <row r="491" spans="1:51">
      <c r="A491" s="44" t="s">
        <v>1245</v>
      </c>
      <c r="B491" s="45" t="s">
        <v>4085</v>
      </c>
      <c r="C491" s="23" t="s">
        <v>1246</v>
      </c>
      <c r="D491" s="120" t="s">
        <v>4162</v>
      </c>
      <c r="E491" s="24"/>
      <c r="F491" s="25" t="s">
        <v>43</v>
      </c>
      <c r="G491" s="26"/>
      <c r="H491" s="27"/>
      <c r="I491" s="27"/>
      <c r="J491" s="29">
        <v>0</v>
      </c>
      <c r="K491" s="28">
        <v>1600</v>
      </c>
      <c r="L491" s="52">
        <v>1617</v>
      </c>
      <c r="M491" s="27">
        <v>0</v>
      </c>
      <c r="N491" s="27">
        <v>0</v>
      </c>
      <c r="O491" s="28" t="s">
        <v>136</v>
      </c>
      <c r="P491" s="31" t="s">
        <v>143</v>
      </c>
      <c r="Q491" s="35" t="s">
        <v>103</v>
      </c>
      <c r="R491" s="104">
        <v>51.0167</v>
      </c>
      <c r="S491" s="124">
        <v>4.4667000000000003</v>
      </c>
      <c r="T491" s="32">
        <v>1</v>
      </c>
      <c r="U491" s="33">
        <v>1</v>
      </c>
      <c r="V491" s="127">
        <v>0</v>
      </c>
      <c r="W491" s="34">
        <v>1617</v>
      </c>
      <c r="X491" s="35"/>
      <c r="Y491" s="35" t="s">
        <v>1247</v>
      </c>
      <c r="Z491" s="34"/>
      <c r="AA491" s="35"/>
      <c r="AB491" s="36"/>
      <c r="AC491" s="34"/>
      <c r="AD491" s="35"/>
      <c r="AE491" s="36"/>
      <c r="AF491" s="34"/>
      <c r="AG491" s="35"/>
      <c r="AH491" s="36"/>
      <c r="AI491" s="37"/>
      <c r="AJ491" s="38"/>
      <c r="AK491" s="39"/>
      <c r="AL491" s="39"/>
      <c r="AM491" s="39"/>
      <c r="AN491" s="49"/>
      <c r="AO491" s="40"/>
      <c r="AP491" s="41"/>
      <c r="AQ491" s="42"/>
      <c r="AR491" s="43"/>
      <c r="AS491" s="40" t="s">
        <v>55</v>
      </c>
      <c r="AT491" s="42">
        <v>1</v>
      </c>
      <c r="AU491" s="162">
        <f t="shared" si="35"/>
        <v>0</v>
      </c>
      <c r="AV491" s="162">
        <f t="shared" si="36"/>
        <v>1</v>
      </c>
      <c r="AW491" s="162">
        <f t="shared" si="37"/>
        <v>1</v>
      </c>
      <c r="AX491" s="162">
        <f t="shared" si="38"/>
        <v>0</v>
      </c>
      <c r="AY491" s="162">
        <f t="shared" si="39"/>
        <v>0</v>
      </c>
    </row>
    <row r="492" spans="1:51">
      <c r="A492" s="101" t="s">
        <v>1248</v>
      </c>
      <c r="B492" s="45" t="s">
        <v>4086</v>
      </c>
      <c r="C492" s="23" t="s">
        <v>1249</v>
      </c>
      <c r="D492" s="120" t="s">
        <v>4162</v>
      </c>
      <c r="E492" s="24"/>
      <c r="F492" s="25" t="s">
        <v>43</v>
      </c>
      <c r="G492" s="26"/>
      <c r="H492" s="27"/>
      <c r="I492" s="27"/>
      <c r="J492" s="29">
        <v>0</v>
      </c>
      <c r="K492" s="28"/>
      <c r="L492" s="52">
        <v>1602</v>
      </c>
      <c r="M492" s="27">
        <v>0</v>
      </c>
      <c r="N492" s="27">
        <v>0</v>
      </c>
      <c r="O492" s="28"/>
      <c r="P492" s="31"/>
      <c r="Q492" s="35" t="s">
        <v>103</v>
      </c>
      <c r="R492" s="104">
        <v>51.0167</v>
      </c>
      <c r="S492" s="124">
        <v>4.4667000000000003</v>
      </c>
      <c r="T492" s="32">
        <v>1</v>
      </c>
      <c r="U492" s="32">
        <v>1</v>
      </c>
      <c r="V492" s="127">
        <v>0</v>
      </c>
      <c r="W492" s="35">
        <v>1602</v>
      </c>
      <c r="X492" s="35">
        <v>1607</v>
      </c>
      <c r="Y492" s="35" t="s">
        <v>51</v>
      </c>
      <c r="Z492" s="34"/>
      <c r="AA492" s="35"/>
      <c r="AB492" s="36"/>
      <c r="AC492" s="35"/>
      <c r="AD492" s="35"/>
      <c r="AE492" s="36"/>
      <c r="AF492" s="35"/>
      <c r="AG492" s="35"/>
      <c r="AH492" s="36"/>
      <c r="AI492" s="36"/>
      <c r="AJ492" s="38"/>
      <c r="AK492" s="39"/>
      <c r="AL492" s="39"/>
      <c r="AM492" s="39"/>
      <c r="AN492" s="49"/>
      <c r="AO492" s="40"/>
      <c r="AP492" s="41"/>
      <c r="AQ492" s="42"/>
      <c r="AR492" s="43"/>
      <c r="AS492" s="40" t="s">
        <v>55</v>
      </c>
      <c r="AT492" s="42">
        <v>1</v>
      </c>
      <c r="AU492" s="162">
        <f t="shared" si="35"/>
        <v>1</v>
      </c>
      <c r="AV492" s="162">
        <f t="shared" si="36"/>
        <v>1</v>
      </c>
      <c r="AW492" s="162">
        <f t="shared" si="37"/>
        <v>0</v>
      </c>
      <c r="AX492" s="162">
        <f t="shared" si="38"/>
        <v>0</v>
      </c>
      <c r="AY492" s="162">
        <f t="shared" si="39"/>
        <v>0</v>
      </c>
    </row>
    <row r="493" spans="1:51">
      <c r="A493" s="44" t="s">
        <v>1250</v>
      </c>
      <c r="B493" s="45" t="s">
        <v>3349</v>
      </c>
      <c r="C493" s="23" t="s">
        <v>1251</v>
      </c>
      <c r="D493" s="120" t="s">
        <v>4162</v>
      </c>
      <c r="E493" s="24"/>
      <c r="F493" s="25" t="s">
        <v>43</v>
      </c>
      <c r="G493" s="26"/>
      <c r="H493" s="27"/>
      <c r="I493" s="27"/>
      <c r="J493" s="29">
        <v>0</v>
      </c>
      <c r="K493" s="28"/>
      <c r="L493" s="52">
        <v>1646</v>
      </c>
      <c r="M493" s="27">
        <v>1</v>
      </c>
      <c r="N493" s="27">
        <v>0</v>
      </c>
      <c r="O493" s="28">
        <v>1620</v>
      </c>
      <c r="P493" s="31"/>
      <c r="Q493" s="35" t="s">
        <v>103</v>
      </c>
      <c r="R493" s="104">
        <v>51.0167</v>
      </c>
      <c r="S493" s="124">
        <v>4.4667000000000003</v>
      </c>
      <c r="T493" s="32">
        <v>0</v>
      </c>
      <c r="U493" s="33">
        <v>1</v>
      </c>
      <c r="V493" s="127">
        <v>0</v>
      </c>
      <c r="W493" s="34">
        <v>1646</v>
      </c>
      <c r="X493" s="35">
        <v>1648</v>
      </c>
      <c r="Y493" s="35" t="s">
        <v>51</v>
      </c>
      <c r="Z493" s="34"/>
      <c r="AA493" s="35"/>
      <c r="AB493" s="36"/>
      <c r="AC493" s="34"/>
      <c r="AD493" s="35"/>
      <c r="AE493" s="36"/>
      <c r="AF493" s="34"/>
      <c r="AG493" s="35"/>
      <c r="AH493" s="36"/>
      <c r="AI493" s="37"/>
      <c r="AJ493" s="38"/>
      <c r="AK493" s="39"/>
      <c r="AL493" s="39"/>
      <c r="AM493" s="39"/>
      <c r="AN493" s="49"/>
      <c r="AO493" s="40"/>
      <c r="AP493" s="41"/>
      <c r="AQ493" s="42"/>
      <c r="AR493" s="43"/>
      <c r="AS493" s="40" t="s">
        <v>55</v>
      </c>
      <c r="AT493" s="42">
        <v>1</v>
      </c>
      <c r="AU493" s="162">
        <f t="shared" si="35"/>
        <v>1</v>
      </c>
      <c r="AV493" s="162">
        <f t="shared" si="36"/>
        <v>1</v>
      </c>
      <c r="AW493" s="162">
        <f t="shared" si="37"/>
        <v>1</v>
      </c>
      <c r="AX493" s="162">
        <f t="shared" si="38"/>
        <v>1</v>
      </c>
      <c r="AY493" s="162">
        <f t="shared" si="39"/>
        <v>0</v>
      </c>
    </row>
    <row r="494" spans="1:51">
      <c r="A494" s="44" t="s">
        <v>1252</v>
      </c>
      <c r="B494" s="45" t="s">
        <v>3888</v>
      </c>
      <c r="C494" s="23" t="s">
        <v>1253</v>
      </c>
      <c r="D494" s="120" t="s">
        <v>4162</v>
      </c>
      <c r="E494" s="24">
        <v>1</v>
      </c>
      <c r="F494" s="25" t="s">
        <v>43</v>
      </c>
      <c r="G494" s="26"/>
      <c r="H494" s="27"/>
      <c r="I494" s="27"/>
      <c r="J494" s="29">
        <v>1</v>
      </c>
      <c r="K494" s="28">
        <v>1612</v>
      </c>
      <c r="L494" s="61">
        <v>1639</v>
      </c>
      <c r="M494" s="27">
        <v>1</v>
      </c>
      <c r="N494" s="27">
        <v>0</v>
      </c>
      <c r="O494" s="61">
        <v>1592</v>
      </c>
      <c r="P494" s="31">
        <v>1639</v>
      </c>
      <c r="Q494" s="35" t="s">
        <v>103</v>
      </c>
      <c r="R494" s="104">
        <v>51.0167</v>
      </c>
      <c r="S494" s="124">
        <v>4.4667000000000003</v>
      </c>
      <c r="T494" s="32">
        <v>0</v>
      </c>
      <c r="U494" s="33">
        <v>0</v>
      </c>
      <c r="V494" s="127">
        <v>0</v>
      </c>
      <c r="W494" s="34"/>
      <c r="X494" s="35"/>
      <c r="Y494" s="35"/>
      <c r="Z494" s="34"/>
      <c r="AA494" s="35"/>
      <c r="AB494" s="36"/>
      <c r="AC494" s="34"/>
      <c r="AD494" s="35"/>
      <c r="AE494" s="36"/>
      <c r="AF494" s="34"/>
      <c r="AG494" s="35"/>
      <c r="AH494" s="36"/>
      <c r="AI494" s="37"/>
      <c r="AJ494" s="38"/>
      <c r="AK494" s="39"/>
      <c r="AL494" s="39"/>
      <c r="AM494" s="39"/>
      <c r="AN494" s="49"/>
      <c r="AO494" s="40"/>
      <c r="AP494" s="41"/>
      <c r="AQ494" s="42"/>
      <c r="AR494" s="43"/>
      <c r="AS494" s="40"/>
      <c r="AT494" s="42">
        <v>1</v>
      </c>
      <c r="AU494" s="162">
        <f t="shared" si="35"/>
        <v>0</v>
      </c>
      <c r="AV494" s="162">
        <f t="shared" si="36"/>
        <v>0</v>
      </c>
      <c r="AW494" s="162">
        <f t="shared" si="37"/>
        <v>1</v>
      </c>
      <c r="AX494" s="162">
        <f t="shared" si="38"/>
        <v>1</v>
      </c>
      <c r="AY494" s="162">
        <f t="shared" si="39"/>
        <v>0</v>
      </c>
    </row>
    <row r="495" spans="1:51">
      <c r="A495" s="44" t="s">
        <v>1254</v>
      </c>
      <c r="B495" s="45" t="s">
        <v>3888</v>
      </c>
      <c r="C495" s="23" t="s">
        <v>1255</v>
      </c>
      <c r="D495" s="120" t="s">
        <v>4162</v>
      </c>
      <c r="E495" s="24"/>
      <c r="F495" s="25" t="s">
        <v>43</v>
      </c>
      <c r="G495" s="26" t="s">
        <v>311</v>
      </c>
      <c r="H495" s="27"/>
      <c r="I495" s="27"/>
      <c r="J495" s="29">
        <v>0</v>
      </c>
      <c r="K495" s="28">
        <v>1613</v>
      </c>
      <c r="L495" s="61">
        <v>1634</v>
      </c>
      <c r="M495" s="27">
        <v>1</v>
      </c>
      <c r="N495" s="27">
        <v>0</v>
      </c>
      <c r="O495" s="61">
        <v>1593</v>
      </c>
      <c r="P495" s="31">
        <v>1655</v>
      </c>
      <c r="Q495" s="35" t="s">
        <v>103</v>
      </c>
      <c r="R495" s="104">
        <v>51.0167</v>
      </c>
      <c r="S495" s="124">
        <v>4.4667000000000003</v>
      </c>
      <c r="T495" s="32">
        <v>0</v>
      </c>
      <c r="U495" s="33">
        <v>1</v>
      </c>
      <c r="V495" s="127">
        <v>0</v>
      </c>
      <c r="W495" s="34">
        <v>1634</v>
      </c>
      <c r="X495" s="35">
        <v>1655</v>
      </c>
      <c r="Y495" s="35" t="s">
        <v>1256</v>
      </c>
      <c r="Z495" s="34"/>
      <c r="AA495" s="35"/>
      <c r="AB495" s="36"/>
      <c r="AC495" s="34"/>
      <c r="AD495" s="35"/>
      <c r="AE495" s="36"/>
      <c r="AF495" s="34"/>
      <c r="AG495" s="35"/>
      <c r="AH495" s="36"/>
      <c r="AI495" s="37"/>
      <c r="AJ495" s="38"/>
      <c r="AK495" s="39"/>
      <c r="AL495" s="39"/>
      <c r="AM495" s="39"/>
      <c r="AN495" s="49"/>
      <c r="AO495" s="40"/>
      <c r="AP495" s="41"/>
      <c r="AQ495" s="42"/>
      <c r="AR495" s="43"/>
      <c r="AS495" s="40" t="s">
        <v>1257</v>
      </c>
      <c r="AT495" s="42">
        <v>1</v>
      </c>
      <c r="AU495" s="162">
        <f t="shared" si="35"/>
        <v>0</v>
      </c>
      <c r="AV495" s="162">
        <f t="shared" si="36"/>
        <v>0</v>
      </c>
      <c r="AW495" s="162">
        <f t="shared" si="37"/>
        <v>1</v>
      </c>
      <c r="AX495" s="162">
        <f t="shared" si="38"/>
        <v>1</v>
      </c>
      <c r="AY495" s="162">
        <f t="shared" si="39"/>
        <v>0</v>
      </c>
    </row>
    <row r="496" spans="1:51">
      <c r="A496" s="44" t="s">
        <v>1258</v>
      </c>
      <c r="B496" s="45" t="s">
        <v>3875</v>
      </c>
      <c r="C496" s="23" t="s">
        <v>1259</v>
      </c>
      <c r="D496" s="120" t="s">
        <v>4162</v>
      </c>
      <c r="E496" s="24">
        <v>1</v>
      </c>
      <c r="F496" s="25" t="s">
        <v>43</v>
      </c>
      <c r="G496" s="26"/>
      <c r="H496" s="27"/>
      <c r="I496" s="27"/>
      <c r="J496" s="29">
        <v>1</v>
      </c>
      <c r="K496" s="30">
        <v>1571</v>
      </c>
      <c r="L496" s="30">
        <v>1577</v>
      </c>
      <c r="M496" s="27">
        <v>0</v>
      </c>
      <c r="N496" s="27">
        <v>0</v>
      </c>
      <c r="O496" s="28"/>
      <c r="P496" s="31"/>
      <c r="Q496" s="35" t="s">
        <v>103</v>
      </c>
      <c r="R496" s="104">
        <v>51.0167</v>
      </c>
      <c r="S496" s="124">
        <v>4.4667000000000003</v>
      </c>
      <c r="T496" s="32">
        <v>0</v>
      </c>
      <c r="U496" s="33">
        <v>0</v>
      </c>
      <c r="V496" s="127">
        <v>0</v>
      </c>
      <c r="W496" s="34"/>
      <c r="X496" s="35"/>
      <c r="Y496" s="35"/>
      <c r="Z496" s="34"/>
      <c r="AA496" s="35"/>
      <c r="AB496" s="36"/>
      <c r="AC496" s="34"/>
      <c r="AD496" s="35"/>
      <c r="AE496" s="36"/>
      <c r="AF496" s="34"/>
      <c r="AG496" s="35"/>
      <c r="AH496" s="36"/>
      <c r="AI496" s="37"/>
      <c r="AJ496" s="38"/>
      <c r="AK496" s="39"/>
      <c r="AL496" s="39"/>
      <c r="AM496" s="39"/>
      <c r="AN496" s="49"/>
      <c r="AO496" s="40"/>
      <c r="AP496" s="41"/>
      <c r="AQ496" s="42"/>
      <c r="AR496" s="43"/>
      <c r="AS496" s="40" t="s">
        <v>40</v>
      </c>
      <c r="AT496" s="42">
        <v>1</v>
      </c>
      <c r="AU496" s="162">
        <f t="shared" si="35"/>
        <v>0</v>
      </c>
      <c r="AV496" s="162">
        <f t="shared" si="36"/>
        <v>1</v>
      </c>
      <c r="AW496" s="162">
        <f t="shared" si="37"/>
        <v>0</v>
      </c>
      <c r="AX496" s="162">
        <f t="shared" si="38"/>
        <v>0</v>
      </c>
      <c r="AY496" s="162">
        <f t="shared" si="39"/>
        <v>0</v>
      </c>
    </row>
    <row r="497" spans="1:51">
      <c r="A497" s="44" t="s">
        <v>1260</v>
      </c>
      <c r="B497" s="45" t="s">
        <v>4087</v>
      </c>
      <c r="C497" s="23" t="s">
        <v>1261</v>
      </c>
      <c r="D497" s="120" t="s">
        <v>4162</v>
      </c>
      <c r="E497" s="24"/>
      <c r="F497" s="25" t="s">
        <v>43</v>
      </c>
      <c r="G497" s="26"/>
      <c r="H497" s="27"/>
      <c r="I497" s="27"/>
      <c r="J497" s="29">
        <v>0</v>
      </c>
      <c r="K497" s="28">
        <v>1673</v>
      </c>
      <c r="L497" s="28">
        <v>1677</v>
      </c>
      <c r="M497" s="27">
        <v>0</v>
      </c>
      <c r="N497" s="27">
        <v>0</v>
      </c>
      <c r="O497" s="28">
        <v>1653</v>
      </c>
      <c r="P497" s="31">
        <v>1737</v>
      </c>
      <c r="Q497" s="35" t="s">
        <v>103</v>
      </c>
      <c r="R497" s="104">
        <v>51.0167</v>
      </c>
      <c r="S497" s="124">
        <v>4.4667000000000003</v>
      </c>
      <c r="T497" s="32">
        <v>0</v>
      </c>
      <c r="U497" s="33">
        <v>1</v>
      </c>
      <c r="V497" s="127">
        <v>0</v>
      </c>
      <c r="W497" s="34">
        <v>1677</v>
      </c>
      <c r="X497" s="35">
        <v>1735</v>
      </c>
      <c r="Y497" s="35" t="s">
        <v>1262</v>
      </c>
      <c r="Z497" s="34"/>
      <c r="AA497" s="35"/>
      <c r="AB497" s="36"/>
      <c r="AC497" s="34"/>
      <c r="AD497" s="35"/>
      <c r="AE497" s="36"/>
      <c r="AF497" s="34"/>
      <c r="AG497" s="35"/>
      <c r="AH497" s="36"/>
      <c r="AI497" s="37"/>
      <c r="AJ497" s="38"/>
      <c r="AK497" s="39"/>
      <c r="AL497" s="39"/>
      <c r="AM497" s="39"/>
      <c r="AN497" s="49"/>
      <c r="AO497" s="40"/>
      <c r="AP497" s="41"/>
      <c r="AQ497" s="42"/>
      <c r="AR497" s="43"/>
      <c r="AS497" s="40"/>
      <c r="AT497" s="42">
        <v>1</v>
      </c>
      <c r="AU497" s="162">
        <f t="shared" si="35"/>
        <v>0</v>
      </c>
      <c r="AV497" s="162">
        <f t="shared" si="36"/>
        <v>0</v>
      </c>
      <c r="AW497" s="162">
        <f t="shared" si="37"/>
        <v>0</v>
      </c>
      <c r="AX497" s="162">
        <f t="shared" si="38"/>
        <v>0</v>
      </c>
      <c r="AY497" s="162">
        <f t="shared" si="39"/>
        <v>1</v>
      </c>
    </row>
    <row r="498" spans="1:51">
      <c r="A498" s="102" t="s">
        <v>1263</v>
      </c>
      <c r="B498" s="45" t="s">
        <v>4087</v>
      </c>
      <c r="C498" s="23" t="s">
        <v>1264</v>
      </c>
      <c r="D498" s="120" t="s">
        <v>4162</v>
      </c>
      <c r="E498" s="24">
        <v>7</v>
      </c>
      <c r="F498" s="74" t="s">
        <v>74</v>
      </c>
      <c r="G498" s="60"/>
      <c r="H498" s="89"/>
      <c r="I498" s="89"/>
      <c r="J498" s="29">
        <v>1</v>
      </c>
      <c r="K498" s="86">
        <v>1652</v>
      </c>
      <c r="L498" s="86">
        <v>1676</v>
      </c>
      <c r="M498" s="27">
        <v>0</v>
      </c>
      <c r="N498" s="27">
        <v>0</v>
      </c>
      <c r="O498" s="86"/>
      <c r="P498" s="31"/>
      <c r="Q498" s="35" t="s">
        <v>103</v>
      </c>
      <c r="R498" s="104">
        <v>51.0167</v>
      </c>
      <c r="S498" s="124">
        <v>4.4667000000000003</v>
      </c>
      <c r="T498" s="32">
        <v>0</v>
      </c>
      <c r="U498" s="33">
        <v>0</v>
      </c>
      <c r="V498" s="127">
        <v>0</v>
      </c>
      <c r="W498" s="34"/>
      <c r="X498" s="91"/>
      <c r="Y498" s="91"/>
      <c r="Z498" s="34"/>
      <c r="AA498" s="91"/>
      <c r="AB498" s="36"/>
      <c r="AC498" s="34"/>
      <c r="AD498" s="91"/>
      <c r="AE498" s="36"/>
      <c r="AF498" s="34"/>
      <c r="AG498" s="91"/>
      <c r="AH498" s="36"/>
      <c r="AI498" s="37"/>
      <c r="AJ498" s="92"/>
      <c r="AK498" s="39"/>
      <c r="AL498" s="39"/>
      <c r="AM498" s="39"/>
      <c r="AN498" s="39"/>
      <c r="AO498" s="40"/>
      <c r="AP498" s="41"/>
      <c r="AQ498" s="42"/>
      <c r="AR498" s="43"/>
      <c r="AS498" s="40" t="s">
        <v>40</v>
      </c>
      <c r="AT498" s="42">
        <v>1</v>
      </c>
      <c r="AU498" s="162">
        <f t="shared" si="35"/>
        <v>0</v>
      </c>
      <c r="AV498" s="162">
        <f t="shared" si="36"/>
        <v>0</v>
      </c>
      <c r="AW498" s="162">
        <f t="shared" si="37"/>
        <v>0</v>
      </c>
      <c r="AX498" s="162">
        <f t="shared" si="38"/>
        <v>0</v>
      </c>
      <c r="AY498" s="162">
        <f t="shared" si="39"/>
        <v>1</v>
      </c>
    </row>
    <row r="499" spans="1:51">
      <c r="A499" s="44" t="s">
        <v>1265</v>
      </c>
      <c r="B499" s="45" t="s">
        <v>2945</v>
      </c>
      <c r="C499" s="23" t="s">
        <v>1266</v>
      </c>
      <c r="D499" s="120" t="s">
        <v>4162</v>
      </c>
      <c r="E499" s="24">
        <v>2</v>
      </c>
      <c r="F499" s="74" t="s">
        <v>74</v>
      </c>
      <c r="G499" s="26"/>
      <c r="H499" s="27"/>
      <c r="I499" s="27"/>
      <c r="J499" s="29">
        <v>1</v>
      </c>
      <c r="K499" s="28">
        <v>1665</v>
      </c>
      <c r="L499" s="28">
        <v>1719</v>
      </c>
      <c r="M499" s="27">
        <v>0</v>
      </c>
      <c r="N499" s="27">
        <v>0</v>
      </c>
      <c r="O499" s="28">
        <v>1645</v>
      </c>
      <c r="P499" s="31">
        <v>1719</v>
      </c>
      <c r="Q499" s="35" t="s">
        <v>103</v>
      </c>
      <c r="R499" s="104">
        <v>51.0167</v>
      </c>
      <c r="S499" s="124">
        <v>4.4667000000000003</v>
      </c>
      <c r="T499" s="32">
        <v>0</v>
      </c>
      <c r="U499" s="33">
        <v>0</v>
      </c>
      <c r="V499" s="127">
        <v>0</v>
      </c>
      <c r="W499" s="34"/>
      <c r="X499" s="35"/>
      <c r="Y499" s="35"/>
      <c r="Z499" s="34"/>
      <c r="AA499" s="35"/>
      <c r="AB499" s="36"/>
      <c r="AC499" s="34"/>
      <c r="AD499" s="35"/>
      <c r="AE499" s="36"/>
      <c r="AF499" s="34"/>
      <c r="AG499" s="35"/>
      <c r="AH499" s="36"/>
      <c r="AI499" s="37"/>
      <c r="AJ499" s="38"/>
      <c r="AK499" s="39"/>
      <c r="AL499" s="39"/>
      <c r="AM499" s="39"/>
      <c r="AN499" s="49"/>
      <c r="AO499" s="40"/>
      <c r="AP499" s="41"/>
      <c r="AQ499" s="42"/>
      <c r="AR499" s="43"/>
      <c r="AS499" s="40" t="s">
        <v>40</v>
      </c>
      <c r="AT499" s="42">
        <v>1</v>
      </c>
      <c r="AU499" s="162">
        <f t="shared" si="35"/>
        <v>0</v>
      </c>
      <c r="AV499" s="162">
        <f t="shared" si="36"/>
        <v>0</v>
      </c>
      <c r="AW499" s="162">
        <f t="shared" si="37"/>
        <v>0</v>
      </c>
      <c r="AX499" s="162">
        <f t="shared" si="38"/>
        <v>0</v>
      </c>
      <c r="AY499" s="162">
        <f t="shared" si="39"/>
        <v>1</v>
      </c>
    </row>
    <row r="500" spans="1:51">
      <c r="A500" s="45" t="s">
        <v>1267</v>
      </c>
      <c r="B500" s="45" t="s">
        <v>4088</v>
      </c>
      <c r="C500" s="23" t="s">
        <v>1268</v>
      </c>
      <c r="D500" s="120" t="s">
        <v>4162</v>
      </c>
      <c r="E500" s="24">
        <v>1</v>
      </c>
      <c r="F500" s="25" t="s">
        <v>39</v>
      </c>
      <c r="G500" s="26"/>
      <c r="H500" s="27"/>
      <c r="I500" s="27"/>
      <c r="J500" s="29">
        <v>1</v>
      </c>
      <c r="K500" s="30">
        <v>1582</v>
      </c>
      <c r="L500" s="30">
        <v>1588</v>
      </c>
      <c r="M500" s="27">
        <v>0</v>
      </c>
      <c r="N500" s="27">
        <v>0</v>
      </c>
      <c r="O500" s="28"/>
      <c r="P500" s="31"/>
      <c r="Q500" s="35" t="s">
        <v>103</v>
      </c>
      <c r="R500" s="104">
        <v>51.0167</v>
      </c>
      <c r="S500" s="124">
        <v>4.4667000000000003</v>
      </c>
      <c r="T500" s="32">
        <v>0</v>
      </c>
      <c r="U500" s="33">
        <v>0</v>
      </c>
      <c r="V500" s="127">
        <v>0</v>
      </c>
      <c r="W500" s="34"/>
      <c r="X500" s="35"/>
      <c r="Y500" s="35"/>
      <c r="Z500" s="34"/>
      <c r="AA500" s="35"/>
      <c r="AB500" s="36"/>
      <c r="AC500" s="34"/>
      <c r="AD500" s="35"/>
      <c r="AE500" s="36"/>
      <c r="AF500" s="34"/>
      <c r="AG500" s="35"/>
      <c r="AH500" s="36"/>
      <c r="AI500" s="37"/>
      <c r="AJ500" s="38"/>
      <c r="AK500" s="39"/>
      <c r="AL500" s="39"/>
      <c r="AM500" s="39"/>
      <c r="AN500" s="49"/>
      <c r="AO500" s="40"/>
      <c r="AP500" s="41"/>
      <c r="AQ500" s="42"/>
      <c r="AR500" s="43"/>
      <c r="AS500" s="40" t="s">
        <v>40</v>
      </c>
      <c r="AT500" s="42">
        <v>1</v>
      </c>
      <c r="AU500" s="162">
        <f t="shared" si="35"/>
        <v>0</v>
      </c>
      <c r="AV500" s="162">
        <f t="shared" si="36"/>
        <v>1</v>
      </c>
      <c r="AW500" s="162">
        <f t="shared" si="37"/>
        <v>0</v>
      </c>
      <c r="AX500" s="162">
        <f t="shared" si="38"/>
        <v>0</v>
      </c>
      <c r="AY500" s="162">
        <f t="shared" si="39"/>
        <v>0</v>
      </c>
    </row>
    <row r="501" spans="1:51">
      <c r="A501" s="44" t="s">
        <v>1269</v>
      </c>
      <c r="B501" s="45" t="s">
        <v>4089</v>
      </c>
      <c r="C501" s="23" t="s">
        <v>1270</v>
      </c>
      <c r="D501" s="120" t="s">
        <v>4162</v>
      </c>
      <c r="E501" s="24"/>
      <c r="F501" s="25" t="s">
        <v>43</v>
      </c>
      <c r="G501" s="26"/>
      <c r="H501" s="27"/>
      <c r="I501" s="27"/>
      <c r="J501" s="29">
        <v>0</v>
      </c>
      <c r="K501" s="28"/>
      <c r="L501" s="28">
        <v>1584</v>
      </c>
      <c r="M501" s="27">
        <v>0</v>
      </c>
      <c r="N501" s="27">
        <v>0</v>
      </c>
      <c r="O501" s="28"/>
      <c r="P501" s="31">
        <v>1625</v>
      </c>
      <c r="Q501" s="35" t="s">
        <v>103</v>
      </c>
      <c r="R501" s="104">
        <v>51.0167</v>
      </c>
      <c r="S501" s="124">
        <v>4.4667000000000003</v>
      </c>
      <c r="T501" s="32">
        <v>1</v>
      </c>
      <c r="U501" s="33">
        <v>1</v>
      </c>
      <c r="V501" s="127">
        <v>0</v>
      </c>
      <c r="W501" s="34">
        <v>1584</v>
      </c>
      <c r="X501" s="35">
        <v>1625</v>
      </c>
      <c r="Y501" s="35" t="s">
        <v>69</v>
      </c>
      <c r="Z501" s="34"/>
      <c r="AA501" s="35"/>
      <c r="AB501" s="36"/>
      <c r="AC501" s="34"/>
      <c r="AD501" s="35"/>
      <c r="AE501" s="36"/>
      <c r="AF501" s="34"/>
      <c r="AG501" s="35"/>
      <c r="AH501" s="36"/>
      <c r="AI501" s="37"/>
      <c r="AJ501" s="38"/>
      <c r="AK501" s="39"/>
      <c r="AL501" s="39"/>
      <c r="AM501" s="39"/>
      <c r="AN501" s="49"/>
      <c r="AO501" s="40"/>
      <c r="AP501" s="41"/>
      <c r="AQ501" s="42" t="s">
        <v>1271</v>
      </c>
      <c r="AR501" s="43" t="s">
        <v>1272</v>
      </c>
      <c r="AS501" s="40" t="s">
        <v>339</v>
      </c>
      <c r="AT501" s="42">
        <v>1</v>
      </c>
      <c r="AU501" s="162">
        <f t="shared" si="35"/>
        <v>1</v>
      </c>
      <c r="AV501" s="162">
        <f t="shared" si="36"/>
        <v>1</v>
      </c>
      <c r="AW501" s="162">
        <f t="shared" si="37"/>
        <v>0</v>
      </c>
      <c r="AX501" s="162">
        <f t="shared" si="38"/>
        <v>0</v>
      </c>
      <c r="AY501" s="162">
        <f t="shared" si="39"/>
        <v>0</v>
      </c>
    </row>
    <row r="502" spans="1:51">
      <c r="A502" s="44" t="s">
        <v>1273</v>
      </c>
      <c r="B502" s="45" t="s">
        <v>4090</v>
      </c>
      <c r="C502" s="23" t="s">
        <v>1274</v>
      </c>
      <c r="D502" s="120" t="s">
        <v>4162</v>
      </c>
      <c r="E502" s="24">
        <v>1</v>
      </c>
      <c r="F502" s="25" t="s">
        <v>39</v>
      </c>
      <c r="G502" s="26"/>
      <c r="H502" s="27"/>
      <c r="I502" s="27"/>
      <c r="J502" s="29">
        <v>1</v>
      </c>
      <c r="K502" s="30">
        <v>1668</v>
      </c>
      <c r="L502" s="30">
        <v>1674</v>
      </c>
      <c r="M502" s="27">
        <v>0</v>
      </c>
      <c r="N502" s="27">
        <v>0</v>
      </c>
      <c r="O502" s="28"/>
      <c r="P502" s="31"/>
      <c r="Q502" s="35" t="s">
        <v>103</v>
      </c>
      <c r="R502" s="104">
        <v>51.0167</v>
      </c>
      <c r="S502" s="124">
        <v>4.4667000000000003</v>
      </c>
      <c r="T502" s="32">
        <v>0</v>
      </c>
      <c r="U502" s="33">
        <v>0</v>
      </c>
      <c r="V502" s="127">
        <v>0</v>
      </c>
      <c r="W502" s="34"/>
      <c r="X502" s="35"/>
      <c r="Y502" s="35"/>
      <c r="Z502" s="34"/>
      <c r="AA502" s="35"/>
      <c r="AB502" s="36"/>
      <c r="AC502" s="34"/>
      <c r="AD502" s="35"/>
      <c r="AE502" s="36"/>
      <c r="AF502" s="34"/>
      <c r="AG502" s="35"/>
      <c r="AH502" s="36"/>
      <c r="AI502" s="37"/>
      <c r="AJ502" s="38"/>
      <c r="AK502" s="39"/>
      <c r="AL502" s="39"/>
      <c r="AM502" s="39"/>
      <c r="AN502" s="49"/>
      <c r="AO502" s="40"/>
      <c r="AP502" s="41"/>
      <c r="AQ502" s="42"/>
      <c r="AR502" s="43"/>
      <c r="AS502" s="40" t="s">
        <v>40</v>
      </c>
      <c r="AT502" s="42">
        <v>1</v>
      </c>
      <c r="AU502" s="162">
        <f t="shared" si="35"/>
        <v>0</v>
      </c>
      <c r="AV502" s="162">
        <f t="shared" si="36"/>
        <v>0</v>
      </c>
      <c r="AW502" s="162">
        <f t="shared" si="37"/>
        <v>0</v>
      </c>
      <c r="AX502" s="162">
        <f t="shared" si="38"/>
        <v>0</v>
      </c>
      <c r="AY502" s="162">
        <f t="shared" si="39"/>
        <v>1</v>
      </c>
    </row>
    <row r="503" spans="1:51">
      <c r="A503" s="44" t="s">
        <v>1275</v>
      </c>
      <c r="B503" s="45" t="s">
        <v>4090</v>
      </c>
      <c r="C503" s="23" t="s">
        <v>1276</v>
      </c>
      <c r="D503" s="120" t="s">
        <v>4162</v>
      </c>
      <c r="E503" s="24">
        <v>1</v>
      </c>
      <c r="F503" s="74" t="s">
        <v>74</v>
      </c>
      <c r="G503" s="26"/>
      <c r="H503" s="27"/>
      <c r="I503" s="27"/>
      <c r="J503" s="29">
        <v>1</v>
      </c>
      <c r="K503" s="30">
        <v>1679</v>
      </c>
      <c r="L503" s="30">
        <v>1685</v>
      </c>
      <c r="M503" s="27">
        <v>0</v>
      </c>
      <c r="N503" s="27">
        <v>0</v>
      </c>
      <c r="O503" s="28"/>
      <c r="P503" s="31"/>
      <c r="Q503" s="35" t="s">
        <v>103</v>
      </c>
      <c r="R503" s="104">
        <v>51.0167</v>
      </c>
      <c r="S503" s="124">
        <v>4.4667000000000003</v>
      </c>
      <c r="T503" s="32">
        <v>0</v>
      </c>
      <c r="U503" s="33">
        <v>0</v>
      </c>
      <c r="V503" s="127">
        <v>0</v>
      </c>
      <c r="W503" s="34"/>
      <c r="X503" s="35"/>
      <c r="Y503" s="35"/>
      <c r="Z503" s="34"/>
      <c r="AA503" s="35"/>
      <c r="AB503" s="36"/>
      <c r="AC503" s="34"/>
      <c r="AD503" s="35"/>
      <c r="AE503" s="36"/>
      <c r="AF503" s="34"/>
      <c r="AG503" s="35"/>
      <c r="AH503" s="36"/>
      <c r="AI503" s="37"/>
      <c r="AJ503" s="38"/>
      <c r="AK503" s="39"/>
      <c r="AL503" s="39"/>
      <c r="AM503" s="39"/>
      <c r="AN503" s="49"/>
      <c r="AO503" s="40"/>
      <c r="AP503" s="41"/>
      <c r="AQ503" s="42"/>
      <c r="AR503" s="43"/>
      <c r="AS503" s="40" t="s">
        <v>40</v>
      </c>
      <c r="AT503" s="42">
        <v>1</v>
      </c>
      <c r="AU503" s="162">
        <f t="shared" si="35"/>
        <v>0</v>
      </c>
      <c r="AV503" s="162">
        <f t="shared" si="36"/>
        <v>0</v>
      </c>
      <c r="AW503" s="162">
        <f t="shared" si="37"/>
        <v>0</v>
      </c>
      <c r="AX503" s="162">
        <f t="shared" si="38"/>
        <v>0</v>
      </c>
      <c r="AY503" s="162">
        <f t="shared" si="39"/>
        <v>1</v>
      </c>
    </row>
    <row r="504" spans="1:51">
      <c r="A504" s="45" t="s">
        <v>1277</v>
      </c>
      <c r="B504" s="45" t="s">
        <v>4091</v>
      </c>
      <c r="C504" s="23" t="s">
        <v>1278</v>
      </c>
      <c r="D504" s="120" t="s">
        <v>4162</v>
      </c>
      <c r="E504" s="24">
        <v>1</v>
      </c>
      <c r="F504" s="25" t="s">
        <v>74</v>
      </c>
      <c r="G504" s="26"/>
      <c r="H504" s="27"/>
      <c r="I504" s="27"/>
      <c r="J504" s="29">
        <v>1</v>
      </c>
      <c r="K504" s="30">
        <v>1663</v>
      </c>
      <c r="L504" s="30">
        <v>1669</v>
      </c>
      <c r="M504" s="27">
        <v>0</v>
      </c>
      <c r="N504" s="27">
        <v>0</v>
      </c>
      <c r="O504" s="28"/>
      <c r="P504" s="31"/>
      <c r="Q504" s="35" t="s">
        <v>103</v>
      </c>
      <c r="R504" s="104">
        <v>51.0167</v>
      </c>
      <c r="S504" s="124">
        <v>4.4667000000000003</v>
      </c>
      <c r="T504" s="32">
        <v>0</v>
      </c>
      <c r="U504" s="33">
        <v>0</v>
      </c>
      <c r="V504" s="127">
        <v>0</v>
      </c>
      <c r="W504" s="34"/>
      <c r="X504" s="35"/>
      <c r="Y504" s="35"/>
      <c r="Z504" s="34"/>
      <c r="AA504" s="35"/>
      <c r="AB504" s="36"/>
      <c r="AC504" s="34"/>
      <c r="AD504" s="35"/>
      <c r="AE504" s="36"/>
      <c r="AF504" s="34"/>
      <c r="AG504" s="35"/>
      <c r="AH504" s="36"/>
      <c r="AI504" s="37"/>
      <c r="AJ504" s="38"/>
      <c r="AK504" s="39"/>
      <c r="AL504" s="39"/>
      <c r="AM504" s="39"/>
      <c r="AN504" s="49"/>
      <c r="AO504" s="40"/>
      <c r="AP504" s="41"/>
      <c r="AQ504" s="42"/>
      <c r="AR504" s="43"/>
      <c r="AS504" s="40" t="s">
        <v>40</v>
      </c>
      <c r="AT504" s="42">
        <v>1</v>
      </c>
      <c r="AU504" s="162">
        <f t="shared" si="35"/>
        <v>0</v>
      </c>
      <c r="AV504" s="162">
        <f t="shared" si="36"/>
        <v>0</v>
      </c>
      <c r="AW504" s="162">
        <f t="shared" si="37"/>
        <v>0</v>
      </c>
      <c r="AX504" s="162">
        <f t="shared" si="38"/>
        <v>0</v>
      </c>
      <c r="AY504" s="162">
        <f t="shared" si="39"/>
        <v>1</v>
      </c>
    </row>
    <row r="505" spans="1:51">
      <c r="A505" s="44" t="s">
        <v>1279</v>
      </c>
      <c r="B505" s="45" t="s">
        <v>4092</v>
      </c>
      <c r="C505" s="23" t="s">
        <v>1280</v>
      </c>
      <c r="D505" s="120" t="s">
        <v>4162</v>
      </c>
      <c r="E505" s="24">
        <v>1</v>
      </c>
      <c r="F505" s="25" t="s">
        <v>43</v>
      </c>
      <c r="G505" s="26"/>
      <c r="H505" s="27"/>
      <c r="I505" s="27"/>
      <c r="J505" s="29">
        <v>1</v>
      </c>
      <c r="K505" s="30">
        <v>1574</v>
      </c>
      <c r="L505" s="30">
        <v>1580</v>
      </c>
      <c r="M505" s="27">
        <v>0</v>
      </c>
      <c r="N505" s="27">
        <v>0</v>
      </c>
      <c r="O505" s="28"/>
      <c r="P505" s="31"/>
      <c r="Q505" s="35" t="s">
        <v>103</v>
      </c>
      <c r="R505" s="104">
        <v>51.0167</v>
      </c>
      <c r="S505" s="124">
        <v>4.4667000000000003</v>
      </c>
      <c r="T505" s="32">
        <v>0</v>
      </c>
      <c r="U505" s="33">
        <v>0</v>
      </c>
      <c r="V505" s="127">
        <v>0</v>
      </c>
      <c r="W505" s="34"/>
      <c r="X505" s="35"/>
      <c r="Y505" s="35"/>
      <c r="Z505" s="34"/>
      <c r="AA505" s="35"/>
      <c r="AB505" s="36"/>
      <c r="AC505" s="34"/>
      <c r="AD505" s="35"/>
      <c r="AE505" s="36"/>
      <c r="AF505" s="34"/>
      <c r="AG505" s="35"/>
      <c r="AH505" s="36"/>
      <c r="AI505" s="37"/>
      <c r="AJ505" s="38"/>
      <c r="AK505" s="39"/>
      <c r="AL505" s="39"/>
      <c r="AM505" s="39"/>
      <c r="AN505" s="49"/>
      <c r="AO505" s="40"/>
      <c r="AP505" s="41"/>
      <c r="AQ505" s="42"/>
      <c r="AR505" s="43"/>
      <c r="AS505" s="40" t="s">
        <v>40</v>
      </c>
      <c r="AT505" s="42">
        <v>1</v>
      </c>
      <c r="AU505" s="162">
        <f t="shared" si="35"/>
        <v>0</v>
      </c>
      <c r="AV505" s="162">
        <f t="shared" si="36"/>
        <v>1</v>
      </c>
      <c r="AW505" s="162">
        <f t="shared" si="37"/>
        <v>0</v>
      </c>
      <c r="AX505" s="162">
        <f t="shared" si="38"/>
        <v>0</v>
      </c>
      <c r="AY505" s="162">
        <f t="shared" si="39"/>
        <v>0</v>
      </c>
    </row>
    <row r="506" spans="1:51">
      <c r="A506" s="44" t="s">
        <v>1281</v>
      </c>
      <c r="B506" s="45" t="s">
        <v>2804</v>
      </c>
      <c r="C506" s="23" t="s">
        <v>1282</v>
      </c>
      <c r="D506" s="120" t="s">
        <v>4162</v>
      </c>
      <c r="E506" s="24">
        <v>1</v>
      </c>
      <c r="F506" s="74" t="s">
        <v>74</v>
      </c>
      <c r="G506" s="26"/>
      <c r="H506" s="27"/>
      <c r="I506" s="27"/>
      <c r="J506" s="29">
        <v>1</v>
      </c>
      <c r="K506" s="30">
        <v>1682</v>
      </c>
      <c r="L506" s="30">
        <v>1688</v>
      </c>
      <c r="M506" s="27">
        <v>0</v>
      </c>
      <c r="N506" s="27">
        <v>0</v>
      </c>
      <c r="O506" s="28"/>
      <c r="P506" s="31"/>
      <c r="Q506" s="35" t="s">
        <v>103</v>
      </c>
      <c r="R506" s="104">
        <v>51.0167</v>
      </c>
      <c r="S506" s="124">
        <v>4.4667000000000003</v>
      </c>
      <c r="T506" s="32">
        <v>0</v>
      </c>
      <c r="U506" s="33">
        <v>0</v>
      </c>
      <c r="V506" s="127">
        <v>0</v>
      </c>
      <c r="W506" s="34"/>
      <c r="X506" s="35"/>
      <c r="Y506" s="35"/>
      <c r="Z506" s="34"/>
      <c r="AA506" s="35"/>
      <c r="AB506" s="36"/>
      <c r="AC506" s="34"/>
      <c r="AD506" s="35"/>
      <c r="AE506" s="36"/>
      <c r="AF506" s="34"/>
      <c r="AG506" s="35"/>
      <c r="AH506" s="36"/>
      <c r="AI506" s="37"/>
      <c r="AJ506" s="38"/>
      <c r="AK506" s="39"/>
      <c r="AL506" s="39"/>
      <c r="AM506" s="39"/>
      <c r="AN506" s="49"/>
      <c r="AO506" s="40"/>
      <c r="AP506" s="41"/>
      <c r="AQ506" s="42"/>
      <c r="AR506" s="43"/>
      <c r="AS506" s="40" t="s">
        <v>40</v>
      </c>
      <c r="AT506" s="42">
        <v>1</v>
      </c>
      <c r="AU506" s="162">
        <f t="shared" si="35"/>
        <v>0</v>
      </c>
      <c r="AV506" s="162">
        <f t="shared" si="36"/>
        <v>0</v>
      </c>
      <c r="AW506" s="162">
        <f t="shared" si="37"/>
        <v>0</v>
      </c>
      <c r="AX506" s="162">
        <f t="shared" si="38"/>
        <v>0</v>
      </c>
      <c r="AY506" s="162">
        <f t="shared" si="39"/>
        <v>0</v>
      </c>
    </row>
    <row r="507" spans="1:51">
      <c r="A507" s="44" t="s">
        <v>1283</v>
      </c>
      <c r="B507" s="45" t="s">
        <v>2804</v>
      </c>
      <c r="C507" s="23" t="s">
        <v>1284</v>
      </c>
      <c r="D507" s="120" t="s">
        <v>4162</v>
      </c>
      <c r="E507" s="24"/>
      <c r="F507" s="74" t="s">
        <v>74</v>
      </c>
      <c r="G507" s="26"/>
      <c r="H507" s="27"/>
      <c r="I507" s="27"/>
      <c r="J507" s="29">
        <v>0</v>
      </c>
      <c r="K507" s="28">
        <v>1581</v>
      </c>
      <c r="L507" s="103">
        <v>1585</v>
      </c>
      <c r="M507" s="27">
        <v>0</v>
      </c>
      <c r="N507" s="27">
        <v>0</v>
      </c>
      <c r="O507" s="28"/>
      <c r="P507" s="31"/>
      <c r="Q507" s="35" t="s">
        <v>103</v>
      </c>
      <c r="R507" s="104">
        <v>51.0167</v>
      </c>
      <c r="S507" s="124">
        <v>4.4667000000000003</v>
      </c>
      <c r="T507" s="32">
        <v>1</v>
      </c>
      <c r="U507" s="33">
        <v>1</v>
      </c>
      <c r="V507" s="127">
        <v>0</v>
      </c>
      <c r="W507" s="34">
        <v>1574</v>
      </c>
      <c r="X507" s="35">
        <v>1581</v>
      </c>
      <c r="Y507" s="35" t="s">
        <v>63</v>
      </c>
      <c r="Z507" s="34"/>
      <c r="AA507" s="35"/>
      <c r="AB507" s="36"/>
      <c r="AC507" s="34"/>
      <c r="AD507" s="35"/>
      <c r="AE507" s="36"/>
      <c r="AF507" s="34"/>
      <c r="AG507" s="35"/>
      <c r="AH507" s="36"/>
      <c r="AI507" s="37"/>
      <c r="AJ507" s="38"/>
      <c r="AK507" s="39"/>
      <c r="AL507" s="39"/>
      <c r="AM507" s="39"/>
      <c r="AN507" s="49"/>
      <c r="AO507" s="40"/>
      <c r="AP507" s="41"/>
      <c r="AQ507" s="42"/>
      <c r="AR507" s="43"/>
      <c r="AS507" s="40"/>
      <c r="AT507" s="42">
        <v>1</v>
      </c>
      <c r="AU507" s="162">
        <f t="shared" si="35"/>
        <v>0</v>
      </c>
      <c r="AV507" s="162">
        <f t="shared" si="36"/>
        <v>1</v>
      </c>
      <c r="AW507" s="162">
        <f t="shared" si="37"/>
        <v>0</v>
      </c>
      <c r="AX507" s="162">
        <f t="shared" si="38"/>
        <v>0</v>
      </c>
      <c r="AY507" s="162">
        <f t="shared" si="39"/>
        <v>0</v>
      </c>
    </row>
    <row r="508" spans="1:51">
      <c r="A508" s="44" t="s">
        <v>1285</v>
      </c>
      <c r="B508" s="45" t="s">
        <v>2804</v>
      </c>
      <c r="C508" s="23" t="s">
        <v>1286</v>
      </c>
      <c r="D508" s="120" t="s">
        <v>4162</v>
      </c>
      <c r="E508" s="24"/>
      <c r="F508" s="25" t="s">
        <v>1194</v>
      </c>
      <c r="G508" s="26"/>
      <c r="H508" s="27"/>
      <c r="I508" s="27"/>
      <c r="J508" s="29">
        <v>0</v>
      </c>
      <c r="K508" s="28"/>
      <c r="L508" s="27">
        <v>1596</v>
      </c>
      <c r="M508" s="27">
        <v>0</v>
      </c>
      <c r="N508" s="27">
        <v>0</v>
      </c>
      <c r="O508" s="28"/>
      <c r="P508" s="31"/>
      <c r="Q508" s="35" t="s">
        <v>103</v>
      </c>
      <c r="R508" s="104">
        <v>51.0167</v>
      </c>
      <c r="S508" s="124">
        <v>4.4667000000000003</v>
      </c>
      <c r="T508" s="32">
        <v>1</v>
      </c>
      <c r="U508" s="33">
        <v>1</v>
      </c>
      <c r="V508" s="127">
        <v>0</v>
      </c>
      <c r="W508" s="34">
        <v>1596</v>
      </c>
      <c r="X508" s="35"/>
      <c r="Y508" s="35" t="s">
        <v>63</v>
      </c>
      <c r="Z508" s="34"/>
      <c r="AA508" s="35"/>
      <c r="AB508" s="36"/>
      <c r="AC508" s="34"/>
      <c r="AD508" s="35"/>
      <c r="AE508" s="36"/>
      <c r="AF508" s="34"/>
      <c r="AG508" s="35"/>
      <c r="AH508" s="36"/>
      <c r="AI508" s="37"/>
      <c r="AJ508" s="38"/>
      <c r="AK508" s="39"/>
      <c r="AL508" s="39"/>
      <c r="AM508" s="39"/>
      <c r="AN508" s="49"/>
      <c r="AO508" s="40"/>
      <c r="AP508" s="41"/>
      <c r="AQ508" s="42"/>
      <c r="AR508" s="43"/>
      <c r="AS508" s="40"/>
      <c r="AT508" s="42">
        <v>1</v>
      </c>
      <c r="AU508" s="162">
        <f t="shared" si="35"/>
        <v>1</v>
      </c>
      <c r="AV508" s="162">
        <f t="shared" si="36"/>
        <v>1</v>
      </c>
      <c r="AW508" s="162">
        <f t="shared" si="37"/>
        <v>0</v>
      </c>
      <c r="AX508" s="162">
        <f t="shared" si="38"/>
        <v>0</v>
      </c>
      <c r="AY508" s="162">
        <f t="shared" si="39"/>
        <v>0</v>
      </c>
    </row>
    <row r="509" spans="1:51">
      <c r="A509" s="44" t="s">
        <v>1287</v>
      </c>
      <c r="B509" s="45" t="s">
        <v>2804</v>
      </c>
      <c r="C509" s="23" t="s">
        <v>1288</v>
      </c>
      <c r="D509" s="120" t="s">
        <v>4162</v>
      </c>
      <c r="E509" s="24">
        <v>1</v>
      </c>
      <c r="F509" s="25" t="s">
        <v>39</v>
      </c>
      <c r="G509" s="26"/>
      <c r="H509" s="27"/>
      <c r="I509" s="27"/>
      <c r="J509" s="29">
        <v>1</v>
      </c>
      <c r="K509" s="30">
        <v>1557</v>
      </c>
      <c r="L509" s="30">
        <v>1563</v>
      </c>
      <c r="M509" s="27">
        <v>0</v>
      </c>
      <c r="N509" s="27">
        <v>0</v>
      </c>
      <c r="O509" s="28"/>
      <c r="P509" s="31"/>
      <c r="Q509" s="35" t="s">
        <v>103</v>
      </c>
      <c r="R509" s="104">
        <v>51.0167</v>
      </c>
      <c r="S509" s="124">
        <v>4.4667000000000003</v>
      </c>
      <c r="T509" s="32">
        <v>0</v>
      </c>
      <c r="U509" s="33">
        <v>0</v>
      </c>
      <c r="V509" s="127">
        <v>0</v>
      </c>
      <c r="W509" s="34"/>
      <c r="X509" s="35"/>
      <c r="Y509" s="35"/>
      <c r="Z509" s="34"/>
      <c r="AA509" s="35"/>
      <c r="AB509" s="36"/>
      <c r="AC509" s="34"/>
      <c r="AD509" s="35"/>
      <c r="AE509" s="36"/>
      <c r="AF509" s="34"/>
      <c r="AG509" s="35"/>
      <c r="AH509" s="36"/>
      <c r="AI509" s="37"/>
      <c r="AJ509" s="38"/>
      <c r="AK509" s="39"/>
      <c r="AL509" s="39"/>
      <c r="AM509" s="39"/>
      <c r="AN509" s="49"/>
      <c r="AO509" s="40"/>
      <c r="AP509" s="41"/>
      <c r="AQ509" s="42"/>
      <c r="AR509" s="43"/>
      <c r="AS509" s="40" t="s">
        <v>40</v>
      </c>
      <c r="AT509" s="42">
        <v>1</v>
      </c>
      <c r="AU509" s="162">
        <f t="shared" si="35"/>
        <v>1</v>
      </c>
      <c r="AV509" s="162">
        <f t="shared" si="36"/>
        <v>0</v>
      </c>
      <c r="AW509" s="162">
        <f t="shared" si="37"/>
        <v>0</v>
      </c>
      <c r="AX509" s="162">
        <f t="shared" si="38"/>
        <v>0</v>
      </c>
      <c r="AY509" s="162">
        <f t="shared" si="39"/>
        <v>0</v>
      </c>
    </row>
    <row r="510" spans="1:51">
      <c r="A510" s="44" t="s">
        <v>1289</v>
      </c>
      <c r="B510" s="45" t="s">
        <v>2804</v>
      </c>
      <c r="C510" s="23" t="s">
        <v>1290</v>
      </c>
      <c r="D510" s="120" t="s">
        <v>4162</v>
      </c>
      <c r="E510" s="24">
        <v>4</v>
      </c>
      <c r="F510" s="74" t="s">
        <v>74</v>
      </c>
      <c r="G510" s="26"/>
      <c r="H510" s="27"/>
      <c r="I510" s="27"/>
      <c r="J510" s="29">
        <v>1</v>
      </c>
      <c r="K510" s="30">
        <v>1661</v>
      </c>
      <c r="L510" s="27">
        <v>1704</v>
      </c>
      <c r="M510" s="27">
        <v>0</v>
      </c>
      <c r="N510" s="27">
        <v>0</v>
      </c>
      <c r="O510" s="28">
        <v>1637</v>
      </c>
      <c r="P510" s="31">
        <v>1704</v>
      </c>
      <c r="Q510" s="35" t="s">
        <v>103</v>
      </c>
      <c r="R510" s="104">
        <v>51.0167</v>
      </c>
      <c r="S510" s="124">
        <v>4.4667000000000003</v>
      </c>
      <c r="T510" s="32">
        <v>0</v>
      </c>
      <c r="U510" s="33">
        <v>0</v>
      </c>
      <c r="V510" s="127">
        <v>0</v>
      </c>
      <c r="W510" s="34"/>
      <c r="X510" s="35"/>
      <c r="Y510" s="35"/>
      <c r="Z510" s="34"/>
      <c r="AA510" s="35"/>
      <c r="AB510" s="36"/>
      <c r="AC510" s="34"/>
      <c r="AD510" s="35"/>
      <c r="AE510" s="36"/>
      <c r="AF510" s="34"/>
      <c r="AG510" s="35"/>
      <c r="AH510" s="36"/>
      <c r="AI510" s="37"/>
      <c r="AJ510" s="38"/>
      <c r="AK510" s="39"/>
      <c r="AL510" s="39"/>
      <c r="AM510" s="39"/>
      <c r="AN510" s="49"/>
      <c r="AO510" s="40"/>
      <c r="AP510" s="41"/>
      <c r="AQ510" s="42"/>
      <c r="AR510" s="43"/>
      <c r="AS510" s="40" t="s">
        <v>40</v>
      </c>
      <c r="AT510" s="42">
        <v>1</v>
      </c>
      <c r="AU510" s="162">
        <f t="shared" si="35"/>
        <v>0</v>
      </c>
      <c r="AV510" s="162">
        <f t="shared" si="36"/>
        <v>0</v>
      </c>
      <c r="AW510" s="162">
        <f t="shared" si="37"/>
        <v>0</v>
      </c>
      <c r="AX510" s="162">
        <f t="shared" si="38"/>
        <v>0</v>
      </c>
      <c r="AY510" s="162">
        <f t="shared" si="39"/>
        <v>1</v>
      </c>
    </row>
    <row r="511" spans="1:51">
      <c r="A511" s="44" t="s">
        <v>1291</v>
      </c>
      <c r="B511" s="45" t="s">
        <v>2804</v>
      </c>
      <c r="C511" s="23" t="s">
        <v>1292</v>
      </c>
      <c r="D511" s="120" t="s">
        <v>4162</v>
      </c>
      <c r="E511" s="24"/>
      <c r="F511" s="25" t="s">
        <v>1194</v>
      </c>
      <c r="G511" s="26"/>
      <c r="H511" s="27"/>
      <c r="I511" s="27"/>
      <c r="J511" s="29">
        <v>0</v>
      </c>
      <c r="K511" s="28">
        <v>1595</v>
      </c>
      <c r="L511" s="28">
        <v>1622</v>
      </c>
      <c r="M511" s="27">
        <v>1</v>
      </c>
      <c r="N511" s="27">
        <v>0</v>
      </c>
      <c r="O511" s="28"/>
      <c r="P511" s="31"/>
      <c r="Q511" s="35" t="s">
        <v>103</v>
      </c>
      <c r="R511" s="104">
        <v>51.0167</v>
      </c>
      <c r="S511" s="124">
        <v>4.4667000000000003</v>
      </c>
      <c r="T511" s="32">
        <v>0</v>
      </c>
      <c r="U511" s="33">
        <v>0</v>
      </c>
      <c r="V511" s="127">
        <v>0</v>
      </c>
      <c r="W511" s="34"/>
      <c r="X511" s="35"/>
      <c r="Y511" s="35"/>
      <c r="Z511" s="34"/>
      <c r="AA511" s="35"/>
      <c r="AB511" s="36"/>
      <c r="AC511" s="34"/>
      <c r="AD511" s="35"/>
      <c r="AE511" s="36"/>
      <c r="AF511" s="34"/>
      <c r="AG511" s="35"/>
      <c r="AH511" s="36"/>
      <c r="AI511" s="37"/>
      <c r="AJ511" s="38"/>
      <c r="AK511" s="39"/>
      <c r="AL511" s="39"/>
      <c r="AM511" s="39"/>
      <c r="AN511" s="49"/>
      <c r="AO511" s="40"/>
      <c r="AP511" s="41"/>
      <c r="AQ511" s="42"/>
      <c r="AR511" s="43"/>
      <c r="AS511" s="40"/>
      <c r="AT511" s="42">
        <v>1</v>
      </c>
      <c r="AU511" s="162">
        <f t="shared" si="35"/>
        <v>0</v>
      </c>
      <c r="AV511" s="162">
        <f t="shared" si="36"/>
        <v>1</v>
      </c>
      <c r="AW511" s="162">
        <f t="shared" si="37"/>
        <v>1</v>
      </c>
      <c r="AX511" s="162">
        <f t="shared" si="38"/>
        <v>1</v>
      </c>
      <c r="AY511" s="162">
        <f t="shared" si="39"/>
        <v>0</v>
      </c>
    </row>
    <row r="512" spans="1:51">
      <c r="A512" s="44" t="s">
        <v>1293</v>
      </c>
      <c r="B512" s="45" t="s">
        <v>2804</v>
      </c>
      <c r="C512" s="23" t="s">
        <v>1294</v>
      </c>
      <c r="D512" s="120" t="s">
        <v>4162</v>
      </c>
      <c r="E512" s="24"/>
      <c r="F512" s="25" t="s">
        <v>1194</v>
      </c>
      <c r="G512" s="26"/>
      <c r="H512" s="27"/>
      <c r="I512" s="27"/>
      <c r="J512" s="29">
        <v>0</v>
      </c>
      <c r="K512" s="103">
        <v>1582</v>
      </c>
      <c r="L512" s="103">
        <v>1619</v>
      </c>
      <c r="M512" s="27">
        <v>1</v>
      </c>
      <c r="N512" s="27">
        <v>0</v>
      </c>
      <c r="O512" s="28"/>
      <c r="P512" s="31">
        <v>1619</v>
      </c>
      <c r="Q512" s="35" t="s">
        <v>103</v>
      </c>
      <c r="R512" s="104">
        <v>51.0167</v>
      </c>
      <c r="S512" s="124">
        <v>4.4667000000000003</v>
      </c>
      <c r="T512" s="32">
        <v>1</v>
      </c>
      <c r="U512" s="33">
        <v>1</v>
      </c>
      <c r="V512" s="127">
        <v>0</v>
      </c>
      <c r="W512" s="34">
        <v>1582</v>
      </c>
      <c r="X512" s="35">
        <v>1619</v>
      </c>
      <c r="Y512" s="35" t="s">
        <v>63</v>
      </c>
      <c r="Z512" s="34"/>
      <c r="AA512" s="35"/>
      <c r="AB512" s="36"/>
      <c r="AC512" s="34"/>
      <c r="AD512" s="35"/>
      <c r="AE512" s="36"/>
      <c r="AF512" s="34"/>
      <c r="AG512" s="35"/>
      <c r="AH512" s="36"/>
      <c r="AI512" s="37"/>
      <c r="AJ512" s="38"/>
      <c r="AK512" s="39"/>
      <c r="AL512" s="39"/>
      <c r="AM512" s="39"/>
      <c r="AN512" s="49"/>
      <c r="AO512" s="40"/>
      <c r="AP512" s="41"/>
      <c r="AQ512" s="42"/>
      <c r="AR512" s="43"/>
      <c r="AS512" s="40"/>
      <c r="AT512" s="42">
        <v>1</v>
      </c>
      <c r="AU512" s="162">
        <f t="shared" si="35"/>
        <v>0</v>
      </c>
      <c r="AV512" s="162">
        <f t="shared" si="36"/>
        <v>1</v>
      </c>
      <c r="AW512" s="162">
        <f t="shared" si="37"/>
        <v>1</v>
      </c>
      <c r="AX512" s="162">
        <f t="shared" si="38"/>
        <v>0</v>
      </c>
      <c r="AY512" s="162">
        <f t="shared" si="39"/>
        <v>0</v>
      </c>
    </row>
    <row r="513" spans="1:51">
      <c r="A513" s="45" t="s">
        <v>1295</v>
      </c>
      <c r="B513" s="45" t="s">
        <v>2642</v>
      </c>
      <c r="C513" s="23" t="s">
        <v>1296</v>
      </c>
      <c r="D513" s="120" t="s">
        <v>4162</v>
      </c>
      <c r="E513" s="24">
        <v>1</v>
      </c>
      <c r="F513" s="25" t="s">
        <v>1297</v>
      </c>
      <c r="G513" s="26"/>
      <c r="H513" s="27"/>
      <c r="I513" s="27"/>
      <c r="J513" s="29">
        <v>1</v>
      </c>
      <c r="K513" s="30">
        <v>1692</v>
      </c>
      <c r="L513" s="30">
        <v>1698</v>
      </c>
      <c r="M513" s="27">
        <v>0</v>
      </c>
      <c r="N513" s="27">
        <v>0</v>
      </c>
      <c r="O513" s="28"/>
      <c r="P513" s="31"/>
      <c r="Q513" s="35" t="s">
        <v>103</v>
      </c>
      <c r="R513" s="104">
        <v>51.0167</v>
      </c>
      <c r="S513" s="124">
        <v>4.4667000000000003</v>
      </c>
      <c r="T513" s="32">
        <v>0</v>
      </c>
      <c r="U513" s="33">
        <v>0</v>
      </c>
      <c r="V513" s="127">
        <v>0</v>
      </c>
      <c r="W513" s="34"/>
      <c r="X513" s="35"/>
      <c r="Y513" s="35"/>
      <c r="Z513" s="34"/>
      <c r="AA513" s="35"/>
      <c r="AB513" s="36"/>
      <c r="AC513" s="34"/>
      <c r="AD513" s="35"/>
      <c r="AE513" s="36"/>
      <c r="AF513" s="34"/>
      <c r="AG513" s="35"/>
      <c r="AH513" s="36"/>
      <c r="AI513" s="37"/>
      <c r="AJ513" s="38"/>
      <c r="AK513" s="39"/>
      <c r="AL513" s="39"/>
      <c r="AM513" s="39"/>
      <c r="AN513" s="49"/>
      <c r="AO513" s="40"/>
      <c r="AP513" s="41"/>
      <c r="AQ513" s="42"/>
      <c r="AR513" s="43"/>
      <c r="AS513" s="40" t="s">
        <v>40</v>
      </c>
      <c r="AT513" s="42">
        <v>1</v>
      </c>
      <c r="AU513" s="162">
        <f t="shared" si="35"/>
        <v>0</v>
      </c>
      <c r="AV513" s="162">
        <f t="shared" si="36"/>
        <v>0</v>
      </c>
      <c r="AW513" s="162">
        <f t="shared" si="37"/>
        <v>0</v>
      </c>
      <c r="AX513" s="162">
        <f t="shared" si="38"/>
        <v>0</v>
      </c>
      <c r="AY513" s="162">
        <f t="shared" si="39"/>
        <v>0</v>
      </c>
    </row>
    <row r="514" spans="1:51">
      <c r="A514" s="44" t="s">
        <v>1298</v>
      </c>
      <c r="B514" s="45" t="s">
        <v>2642</v>
      </c>
      <c r="C514" s="23" t="s">
        <v>1299</v>
      </c>
      <c r="D514" s="120" t="s">
        <v>4162</v>
      </c>
      <c r="E514" s="24">
        <v>2</v>
      </c>
      <c r="F514" s="25" t="s">
        <v>39</v>
      </c>
      <c r="G514" s="26"/>
      <c r="H514" s="27"/>
      <c r="I514" s="27"/>
      <c r="J514" s="29">
        <v>1</v>
      </c>
      <c r="K514" s="30">
        <v>1680</v>
      </c>
      <c r="L514" s="30">
        <v>1686</v>
      </c>
      <c r="M514" s="27">
        <v>0</v>
      </c>
      <c r="N514" s="27">
        <v>0</v>
      </c>
      <c r="O514" s="28"/>
      <c r="P514" s="31"/>
      <c r="Q514" s="35" t="s">
        <v>103</v>
      </c>
      <c r="R514" s="104">
        <v>51.0167</v>
      </c>
      <c r="S514" s="124">
        <v>4.4667000000000003</v>
      </c>
      <c r="T514" s="32">
        <v>0</v>
      </c>
      <c r="U514" s="33">
        <v>0</v>
      </c>
      <c r="V514" s="127">
        <v>0</v>
      </c>
      <c r="W514" s="34"/>
      <c r="X514" s="35"/>
      <c r="Y514" s="35"/>
      <c r="Z514" s="34"/>
      <c r="AA514" s="35"/>
      <c r="AB514" s="36"/>
      <c r="AC514" s="34"/>
      <c r="AD514" s="35"/>
      <c r="AE514" s="36"/>
      <c r="AF514" s="34"/>
      <c r="AG514" s="35"/>
      <c r="AH514" s="36"/>
      <c r="AI514" s="37"/>
      <c r="AJ514" s="38"/>
      <c r="AK514" s="39"/>
      <c r="AL514" s="39"/>
      <c r="AM514" s="39"/>
      <c r="AN514" s="49"/>
      <c r="AO514" s="40"/>
      <c r="AP514" s="41"/>
      <c r="AQ514" s="42"/>
      <c r="AR514" s="43"/>
      <c r="AS514" s="40" t="s">
        <v>40</v>
      </c>
      <c r="AT514" s="42">
        <v>1</v>
      </c>
      <c r="AU514" s="162">
        <f t="shared" si="35"/>
        <v>0</v>
      </c>
      <c r="AV514" s="162">
        <f t="shared" si="36"/>
        <v>0</v>
      </c>
      <c r="AW514" s="162">
        <f t="shared" si="37"/>
        <v>0</v>
      </c>
      <c r="AX514" s="162">
        <f t="shared" si="38"/>
        <v>0</v>
      </c>
      <c r="AY514" s="162">
        <f t="shared" si="39"/>
        <v>1</v>
      </c>
    </row>
    <row r="515" spans="1:51">
      <c r="A515" s="44" t="s">
        <v>1300</v>
      </c>
      <c r="B515" s="45" t="s">
        <v>2221</v>
      </c>
      <c r="C515" s="23" t="s">
        <v>1301</v>
      </c>
      <c r="D515" s="120" t="s">
        <v>4162</v>
      </c>
      <c r="E515" s="24">
        <v>2</v>
      </c>
      <c r="F515" s="25" t="s">
        <v>39</v>
      </c>
      <c r="G515" s="26"/>
      <c r="H515" s="27"/>
      <c r="I515" s="27"/>
      <c r="J515" s="29">
        <v>1</v>
      </c>
      <c r="K515" s="30">
        <v>1573</v>
      </c>
      <c r="L515" s="30">
        <v>1584</v>
      </c>
      <c r="M515" s="27">
        <v>0</v>
      </c>
      <c r="N515" s="27">
        <v>0</v>
      </c>
      <c r="O515" s="28"/>
      <c r="P515" s="31"/>
      <c r="Q515" s="35" t="s">
        <v>103</v>
      </c>
      <c r="R515" s="104">
        <v>51.0167</v>
      </c>
      <c r="S515" s="124">
        <v>4.4667000000000003</v>
      </c>
      <c r="T515" s="32">
        <v>0</v>
      </c>
      <c r="U515" s="33">
        <v>0</v>
      </c>
      <c r="V515" s="127">
        <v>0</v>
      </c>
      <c r="W515" s="34"/>
      <c r="X515" s="35"/>
      <c r="Y515" s="35"/>
      <c r="Z515" s="34"/>
      <c r="AA515" s="35"/>
      <c r="AB515" s="36"/>
      <c r="AC515" s="34"/>
      <c r="AD515" s="35"/>
      <c r="AE515" s="36"/>
      <c r="AF515" s="34"/>
      <c r="AG515" s="35"/>
      <c r="AH515" s="36"/>
      <c r="AI515" s="37"/>
      <c r="AJ515" s="38"/>
      <c r="AK515" s="39"/>
      <c r="AL515" s="39"/>
      <c r="AM515" s="39"/>
      <c r="AN515" s="49"/>
      <c r="AO515" s="40"/>
      <c r="AP515" s="41"/>
      <c r="AQ515" s="42"/>
      <c r="AR515" s="43"/>
      <c r="AS515" s="40" t="s">
        <v>40</v>
      </c>
      <c r="AT515" s="42">
        <v>1</v>
      </c>
      <c r="AU515" s="162">
        <f t="shared" ref="AU515:AU578" si="40">IF(AND(K515&lt;=1570,L515&gt;=1540),1,0)</f>
        <v>0</v>
      </c>
      <c r="AV515" s="162">
        <f t="shared" ref="AV515:AV578" si="41">IF(AND(K515&lt;=1608,L515&gt;=1571),1,0)</f>
        <v>1</v>
      </c>
      <c r="AW515" s="162">
        <f t="shared" ref="AW515:AW578" si="42">IF(AND(K515&lt;=1621,L515&gt;=1609),1,0)</f>
        <v>0</v>
      </c>
      <c r="AX515" s="162">
        <f t="shared" ref="AX515:AX578" si="43">IF(AND(K515&lt;=1648,L515&gt;=1622),1,0)</f>
        <v>0</v>
      </c>
      <c r="AY515" s="162">
        <f t="shared" ref="AY515:AY578" si="44">IF(AND(K515&lt;=1680,L515&gt;=1649),1,0)</f>
        <v>0</v>
      </c>
    </row>
    <row r="516" spans="1:51">
      <c r="A516" s="45" t="s">
        <v>1302</v>
      </c>
      <c r="B516" s="45" t="s">
        <v>4093</v>
      </c>
      <c r="C516" s="23" t="s">
        <v>1303</v>
      </c>
      <c r="D516" s="120" t="s">
        <v>4162</v>
      </c>
      <c r="E516" s="24">
        <v>1</v>
      </c>
      <c r="F516" s="25" t="s">
        <v>39</v>
      </c>
      <c r="G516" s="26"/>
      <c r="H516" s="27"/>
      <c r="I516" s="27"/>
      <c r="J516" s="29">
        <v>1</v>
      </c>
      <c r="K516" s="30">
        <v>1556</v>
      </c>
      <c r="L516" s="30">
        <v>1562</v>
      </c>
      <c r="M516" s="27">
        <v>0</v>
      </c>
      <c r="N516" s="27">
        <v>0</v>
      </c>
      <c r="O516" s="28"/>
      <c r="P516" s="31"/>
      <c r="Q516" s="35" t="s">
        <v>103</v>
      </c>
      <c r="R516" s="104">
        <v>51.0167</v>
      </c>
      <c r="S516" s="124">
        <v>4.4667000000000003</v>
      </c>
      <c r="T516" s="32">
        <v>0</v>
      </c>
      <c r="U516" s="33">
        <v>0</v>
      </c>
      <c r="V516" s="127">
        <v>0</v>
      </c>
      <c r="W516" s="34"/>
      <c r="X516" s="35"/>
      <c r="Y516" s="35"/>
      <c r="Z516" s="34"/>
      <c r="AA516" s="35"/>
      <c r="AB516" s="36"/>
      <c r="AC516" s="34"/>
      <c r="AD516" s="35"/>
      <c r="AE516" s="36"/>
      <c r="AF516" s="34"/>
      <c r="AG516" s="35"/>
      <c r="AH516" s="36"/>
      <c r="AI516" s="37"/>
      <c r="AJ516" s="38"/>
      <c r="AK516" s="39"/>
      <c r="AL516" s="39"/>
      <c r="AM516" s="39"/>
      <c r="AN516" s="49"/>
      <c r="AO516" s="40"/>
      <c r="AP516" s="41"/>
      <c r="AQ516" s="42"/>
      <c r="AR516" s="43"/>
      <c r="AS516" s="40" t="s">
        <v>40</v>
      </c>
      <c r="AT516" s="42">
        <v>1</v>
      </c>
      <c r="AU516" s="162">
        <f t="shared" si="40"/>
        <v>1</v>
      </c>
      <c r="AV516" s="162">
        <f t="shared" si="41"/>
        <v>0</v>
      </c>
      <c r="AW516" s="162">
        <f t="shared" si="42"/>
        <v>0</v>
      </c>
      <c r="AX516" s="162">
        <f t="shared" si="43"/>
        <v>0</v>
      </c>
      <c r="AY516" s="162">
        <f t="shared" si="44"/>
        <v>0</v>
      </c>
    </row>
    <row r="517" spans="1:51">
      <c r="A517" s="44" t="s">
        <v>1304</v>
      </c>
      <c r="B517" s="45" t="s">
        <v>4094</v>
      </c>
      <c r="C517" s="23" t="s">
        <v>1305</v>
      </c>
      <c r="D517" s="120" t="s">
        <v>4162</v>
      </c>
      <c r="E517" s="24">
        <v>3</v>
      </c>
      <c r="F517" s="74" t="s">
        <v>74</v>
      </c>
      <c r="G517" s="26"/>
      <c r="H517" s="27"/>
      <c r="I517" s="27"/>
      <c r="J517" s="29">
        <v>1</v>
      </c>
      <c r="K517" s="30">
        <v>1581</v>
      </c>
      <c r="L517" s="30">
        <v>1601</v>
      </c>
      <c r="M517" s="27">
        <v>0</v>
      </c>
      <c r="N517" s="27">
        <v>0</v>
      </c>
      <c r="O517" s="28"/>
      <c r="P517" s="31"/>
      <c r="Q517" s="35" t="s">
        <v>103</v>
      </c>
      <c r="R517" s="104">
        <v>51.0167</v>
      </c>
      <c r="S517" s="124">
        <v>4.4667000000000003</v>
      </c>
      <c r="T517" s="32">
        <v>0</v>
      </c>
      <c r="U517" s="33">
        <v>0</v>
      </c>
      <c r="V517" s="127">
        <v>0</v>
      </c>
      <c r="W517" s="34"/>
      <c r="X517" s="35"/>
      <c r="Y517" s="35"/>
      <c r="Z517" s="34"/>
      <c r="AA517" s="35"/>
      <c r="AB517" s="36"/>
      <c r="AC517" s="34"/>
      <c r="AD517" s="35"/>
      <c r="AE517" s="36"/>
      <c r="AF517" s="34"/>
      <c r="AG517" s="35"/>
      <c r="AH517" s="36"/>
      <c r="AI517" s="37"/>
      <c r="AJ517" s="38"/>
      <c r="AK517" s="39"/>
      <c r="AL517" s="39"/>
      <c r="AM517" s="39"/>
      <c r="AN517" s="49"/>
      <c r="AO517" s="40"/>
      <c r="AP517" s="41"/>
      <c r="AQ517" s="42"/>
      <c r="AR517" s="43"/>
      <c r="AS517" s="40" t="s">
        <v>40</v>
      </c>
      <c r="AT517" s="42">
        <v>1</v>
      </c>
      <c r="AU517" s="162">
        <f t="shared" si="40"/>
        <v>0</v>
      </c>
      <c r="AV517" s="162">
        <f t="shared" si="41"/>
        <v>1</v>
      </c>
      <c r="AW517" s="162">
        <f t="shared" si="42"/>
        <v>0</v>
      </c>
      <c r="AX517" s="162">
        <f t="shared" si="43"/>
        <v>0</v>
      </c>
      <c r="AY517" s="162">
        <f t="shared" si="44"/>
        <v>0</v>
      </c>
    </row>
    <row r="518" spans="1:51">
      <c r="A518" s="44" t="s">
        <v>1306</v>
      </c>
      <c r="B518" s="45" t="s">
        <v>4095</v>
      </c>
      <c r="C518" s="23" t="s">
        <v>1307</v>
      </c>
      <c r="D518" s="120" t="s">
        <v>4162</v>
      </c>
      <c r="E518" s="24"/>
      <c r="F518" s="25" t="s">
        <v>585</v>
      </c>
      <c r="G518" s="26"/>
      <c r="H518" s="27"/>
      <c r="I518" s="27"/>
      <c r="J518" s="29">
        <v>0</v>
      </c>
      <c r="K518" s="28">
        <v>1544</v>
      </c>
      <c r="L518" s="28">
        <v>1558</v>
      </c>
      <c r="M518" s="27">
        <v>0</v>
      </c>
      <c r="N518" s="27">
        <v>0</v>
      </c>
      <c r="O518" s="28"/>
      <c r="P518" s="31"/>
      <c r="Q518" s="35" t="s">
        <v>103</v>
      </c>
      <c r="R518" s="104">
        <v>51.0167</v>
      </c>
      <c r="S518" s="124">
        <v>4.4667000000000003</v>
      </c>
      <c r="T518" s="32">
        <v>0</v>
      </c>
      <c r="U518" s="33">
        <v>1</v>
      </c>
      <c r="V518" s="127">
        <v>0</v>
      </c>
      <c r="W518" s="34">
        <v>1558</v>
      </c>
      <c r="X518" s="35">
        <v>1573</v>
      </c>
      <c r="Y518" s="35" t="s">
        <v>60</v>
      </c>
      <c r="Z518" s="34">
        <v>1573</v>
      </c>
      <c r="AA518" s="35">
        <v>1575</v>
      </c>
      <c r="AB518" s="36" t="s">
        <v>218</v>
      </c>
      <c r="AC518" s="34"/>
      <c r="AD518" s="35"/>
      <c r="AE518" s="36"/>
      <c r="AF518" s="34"/>
      <c r="AG518" s="35"/>
      <c r="AH518" s="36"/>
      <c r="AI518" s="37"/>
      <c r="AJ518" s="38"/>
      <c r="AK518" s="39"/>
      <c r="AL518" s="39"/>
      <c r="AM518" s="39"/>
      <c r="AN518" s="49"/>
      <c r="AO518" s="40"/>
      <c r="AP518" s="41"/>
      <c r="AQ518" s="42"/>
      <c r="AR518" s="43"/>
      <c r="AS518" s="40" t="s">
        <v>55</v>
      </c>
      <c r="AT518" s="42">
        <v>1</v>
      </c>
      <c r="AU518" s="162">
        <f t="shared" si="40"/>
        <v>1</v>
      </c>
      <c r="AV518" s="162">
        <f t="shared" si="41"/>
        <v>0</v>
      </c>
      <c r="AW518" s="162">
        <f t="shared" si="42"/>
        <v>0</v>
      </c>
      <c r="AX518" s="162">
        <f t="shared" si="43"/>
        <v>0</v>
      </c>
      <c r="AY518" s="162">
        <f t="shared" si="44"/>
        <v>0</v>
      </c>
    </row>
    <row r="519" spans="1:51">
      <c r="A519" s="44" t="s">
        <v>1308</v>
      </c>
      <c r="B519" s="45" t="s">
        <v>4096</v>
      </c>
      <c r="C519" s="23" t="s">
        <v>1309</v>
      </c>
      <c r="D519" s="120" t="s">
        <v>4162</v>
      </c>
      <c r="E519" s="24">
        <v>5</v>
      </c>
      <c r="F519" s="25" t="s">
        <v>43</v>
      </c>
      <c r="G519" s="26"/>
      <c r="H519" s="27"/>
      <c r="I519" s="27"/>
      <c r="J519" s="29">
        <v>1</v>
      </c>
      <c r="K519" s="30">
        <v>1609</v>
      </c>
      <c r="L519" s="30">
        <v>1623</v>
      </c>
      <c r="M519" s="27">
        <v>1</v>
      </c>
      <c r="N519" s="27">
        <v>0</v>
      </c>
      <c r="O519" s="28"/>
      <c r="P519" s="31"/>
      <c r="Q519" s="35" t="s">
        <v>103</v>
      </c>
      <c r="R519" s="104">
        <v>51.0167</v>
      </c>
      <c r="S519" s="124">
        <v>4.4667000000000003</v>
      </c>
      <c r="T519" s="32">
        <v>0</v>
      </c>
      <c r="U519" s="33">
        <v>0</v>
      </c>
      <c r="V519" s="127">
        <v>0</v>
      </c>
      <c r="W519" s="34"/>
      <c r="X519" s="35"/>
      <c r="Y519" s="35"/>
      <c r="Z519" s="34"/>
      <c r="AA519" s="35"/>
      <c r="AB519" s="36"/>
      <c r="AC519" s="34"/>
      <c r="AD519" s="35"/>
      <c r="AE519" s="36"/>
      <c r="AF519" s="34"/>
      <c r="AG519" s="35"/>
      <c r="AH519" s="36"/>
      <c r="AI519" s="37"/>
      <c r="AJ519" s="38"/>
      <c r="AK519" s="39"/>
      <c r="AL519" s="39"/>
      <c r="AM519" s="39"/>
      <c r="AN519" s="49"/>
      <c r="AO519" s="40"/>
      <c r="AP519" s="41"/>
      <c r="AQ519" s="42"/>
      <c r="AR519" s="43"/>
      <c r="AS519" s="40" t="s">
        <v>40</v>
      </c>
      <c r="AT519" s="42">
        <v>1</v>
      </c>
      <c r="AU519" s="162">
        <f t="shared" si="40"/>
        <v>0</v>
      </c>
      <c r="AV519" s="162">
        <f t="shared" si="41"/>
        <v>0</v>
      </c>
      <c r="AW519" s="162">
        <f t="shared" si="42"/>
        <v>1</v>
      </c>
      <c r="AX519" s="162">
        <f t="shared" si="43"/>
        <v>1</v>
      </c>
      <c r="AY519" s="162">
        <f t="shared" si="44"/>
        <v>0</v>
      </c>
    </row>
    <row r="520" spans="1:51">
      <c r="A520" s="44" t="s">
        <v>1310</v>
      </c>
      <c r="B520" s="45" t="s">
        <v>4097</v>
      </c>
      <c r="C520" s="23" t="s">
        <v>1311</v>
      </c>
      <c r="D520" s="120" t="s">
        <v>4162</v>
      </c>
      <c r="E520" s="24">
        <v>1</v>
      </c>
      <c r="F520" s="74" t="s">
        <v>74</v>
      </c>
      <c r="G520" s="26"/>
      <c r="H520" s="27"/>
      <c r="I520" s="27"/>
      <c r="J520" s="29">
        <v>1</v>
      </c>
      <c r="K520" s="30">
        <v>1657</v>
      </c>
      <c r="L520" s="30">
        <v>1663</v>
      </c>
      <c r="M520" s="27">
        <v>0</v>
      </c>
      <c r="N520" s="27">
        <v>0</v>
      </c>
      <c r="O520" s="28"/>
      <c r="P520" s="31"/>
      <c r="Q520" s="35" t="s">
        <v>103</v>
      </c>
      <c r="R520" s="104">
        <v>51.0167</v>
      </c>
      <c r="S520" s="124">
        <v>4.4667000000000003</v>
      </c>
      <c r="T520" s="32">
        <v>0</v>
      </c>
      <c r="U520" s="33">
        <v>0</v>
      </c>
      <c r="V520" s="127">
        <v>0</v>
      </c>
      <c r="W520" s="34"/>
      <c r="X520" s="35"/>
      <c r="Y520" s="35"/>
      <c r="Z520" s="34"/>
      <c r="AA520" s="35"/>
      <c r="AB520" s="36"/>
      <c r="AC520" s="34"/>
      <c r="AD520" s="35"/>
      <c r="AE520" s="36"/>
      <c r="AF520" s="34"/>
      <c r="AG520" s="35"/>
      <c r="AH520" s="36"/>
      <c r="AI520" s="37"/>
      <c r="AJ520" s="38"/>
      <c r="AK520" s="39"/>
      <c r="AL520" s="39"/>
      <c r="AM520" s="39"/>
      <c r="AN520" s="49"/>
      <c r="AO520" s="40"/>
      <c r="AP520" s="41"/>
      <c r="AQ520" s="42"/>
      <c r="AR520" s="43"/>
      <c r="AS520" s="40" t="s">
        <v>40</v>
      </c>
      <c r="AT520" s="42">
        <v>1</v>
      </c>
      <c r="AU520" s="162">
        <f t="shared" si="40"/>
        <v>0</v>
      </c>
      <c r="AV520" s="162">
        <f t="shared" si="41"/>
        <v>0</v>
      </c>
      <c r="AW520" s="162">
        <f t="shared" si="42"/>
        <v>0</v>
      </c>
      <c r="AX520" s="162">
        <f t="shared" si="43"/>
        <v>0</v>
      </c>
      <c r="AY520" s="162">
        <f t="shared" si="44"/>
        <v>1</v>
      </c>
    </row>
    <row r="521" spans="1:51">
      <c r="A521" s="44" t="s">
        <v>1312</v>
      </c>
      <c r="B521" s="45" t="s">
        <v>4097</v>
      </c>
      <c r="C521" s="23" t="s">
        <v>1313</v>
      </c>
      <c r="D521" s="120" t="s">
        <v>4162</v>
      </c>
      <c r="E521" s="24">
        <v>4</v>
      </c>
      <c r="F521" s="74" t="s">
        <v>74</v>
      </c>
      <c r="G521" s="26"/>
      <c r="H521" s="27"/>
      <c r="I521" s="27"/>
      <c r="J521" s="29">
        <v>1</v>
      </c>
      <c r="K521" s="30">
        <v>1598</v>
      </c>
      <c r="L521" s="30">
        <v>1666</v>
      </c>
      <c r="M521" s="27">
        <v>1</v>
      </c>
      <c r="N521" s="27">
        <v>1</v>
      </c>
      <c r="O521" s="28"/>
      <c r="P521" s="31"/>
      <c r="Q521" s="35" t="s">
        <v>103</v>
      </c>
      <c r="R521" s="104">
        <v>51.0167</v>
      </c>
      <c r="S521" s="124">
        <v>4.4667000000000003</v>
      </c>
      <c r="T521" s="32">
        <v>0</v>
      </c>
      <c r="U521" s="33">
        <v>0</v>
      </c>
      <c r="V521" s="127">
        <v>0</v>
      </c>
      <c r="W521" s="34"/>
      <c r="X521" s="35"/>
      <c r="Y521" s="35"/>
      <c r="Z521" s="34"/>
      <c r="AA521" s="35"/>
      <c r="AB521" s="36"/>
      <c r="AC521" s="34"/>
      <c r="AD521" s="35"/>
      <c r="AE521" s="36"/>
      <c r="AF521" s="34"/>
      <c r="AG521" s="35"/>
      <c r="AH521" s="36"/>
      <c r="AI521" s="37"/>
      <c r="AJ521" s="38"/>
      <c r="AK521" s="39"/>
      <c r="AL521" s="39"/>
      <c r="AM521" s="39"/>
      <c r="AN521" s="49"/>
      <c r="AO521" s="40"/>
      <c r="AP521" s="41"/>
      <c r="AQ521" s="42"/>
      <c r="AR521" s="43"/>
      <c r="AS521" s="40" t="s">
        <v>40</v>
      </c>
      <c r="AT521" s="42">
        <v>1</v>
      </c>
      <c r="AU521" s="162">
        <f t="shared" si="40"/>
        <v>0</v>
      </c>
      <c r="AV521" s="162">
        <f t="shared" si="41"/>
        <v>1</v>
      </c>
      <c r="AW521" s="162">
        <f t="shared" si="42"/>
        <v>1</v>
      </c>
      <c r="AX521" s="162">
        <f t="shared" si="43"/>
        <v>1</v>
      </c>
      <c r="AY521" s="162">
        <f t="shared" si="44"/>
        <v>1</v>
      </c>
    </row>
    <row r="522" spans="1:51">
      <c r="A522" s="44" t="s">
        <v>1314</v>
      </c>
      <c r="B522" s="45" t="s">
        <v>2364</v>
      </c>
      <c r="C522" s="23" t="s">
        <v>1315</v>
      </c>
      <c r="D522" s="120" t="s">
        <v>4162</v>
      </c>
      <c r="E522" s="24">
        <v>2</v>
      </c>
      <c r="F522" s="25" t="s">
        <v>39</v>
      </c>
      <c r="G522" s="26"/>
      <c r="H522" s="27"/>
      <c r="I522" s="27"/>
      <c r="J522" s="29">
        <v>1</v>
      </c>
      <c r="K522" s="30">
        <v>1560</v>
      </c>
      <c r="L522" s="30">
        <v>1572</v>
      </c>
      <c r="M522" s="27">
        <v>0</v>
      </c>
      <c r="N522" s="27">
        <v>0</v>
      </c>
      <c r="O522" s="28"/>
      <c r="P522" s="31"/>
      <c r="Q522" s="35" t="s">
        <v>103</v>
      </c>
      <c r="R522" s="104">
        <v>51.0167</v>
      </c>
      <c r="S522" s="124">
        <v>4.4667000000000003</v>
      </c>
      <c r="T522" s="32">
        <v>0</v>
      </c>
      <c r="U522" s="33">
        <v>0</v>
      </c>
      <c r="V522" s="127">
        <v>0</v>
      </c>
      <c r="W522" s="34"/>
      <c r="X522" s="35"/>
      <c r="Y522" s="35"/>
      <c r="Z522" s="34"/>
      <c r="AA522" s="35"/>
      <c r="AB522" s="36"/>
      <c r="AC522" s="34"/>
      <c r="AD522" s="35"/>
      <c r="AE522" s="36"/>
      <c r="AF522" s="34"/>
      <c r="AG522" s="35"/>
      <c r="AH522" s="36"/>
      <c r="AI522" s="37"/>
      <c r="AJ522" s="38"/>
      <c r="AK522" s="39"/>
      <c r="AL522" s="39"/>
      <c r="AM522" s="39"/>
      <c r="AN522" s="49"/>
      <c r="AO522" s="40"/>
      <c r="AP522" s="41"/>
      <c r="AQ522" s="42"/>
      <c r="AR522" s="43"/>
      <c r="AS522" s="40" t="s">
        <v>40</v>
      </c>
      <c r="AT522" s="42">
        <v>1</v>
      </c>
      <c r="AU522" s="162">
        <f t="shared" si="40"/>
        <v>1</v>
      </c>
      <c r="AV522" s="162">
        <f t="shared" si="41"/>
        <v>1</v>
      </c>
      <c r="AW522" s="162">
        <f t="shared" si="42"/>
        <v>0</v>
      </c>
      <c r="AX522" s="162">
        <f t="shared" si="43"/>
        <v>0</v>
      </c>
      <c r="AY522" s="162">
        <f t="shared" si="44"/>
        <v>0</v>
      </c>
    </row>
    <row r="523" spans="1:51">
      <c r="A523" s="44" t="s">
        <v>1316</v>
      </c>
      <c r="B523" s="45" t="s">
        <v>2102</v>
      </c>
      <c r="C523" s="23" t="s">
        <v>1317</v>
      </c>
      <c r="D523" s="120" t="s">
        <v>4162</v>
      </c>
      <c r="E523" s="24">
        <v>10</v>
      </c>
      <c r="F523" s="50" t="s">
        <v>74</v>
      </c>
      <c r="G523" s="51" t="s">
        <v>1318</v>
      </c>
      <c r="H523" s="52"/>
      <c r="I523" s="52"/>
      <c r="J523" s="29">
        <v>1</v>
      </c>
      <c r="K523" s="30">
        <v>1600</v>
      </c>
      <c r="L523" s="30">
        <v>1638</v>
      </c>
      <c r="M523" s="27">
        <v>1</v>
      </c>
      <c r="N523" s="27">
        <v>1</v>
      </c>
      <c r="O523" s="28"/>
      <c r="P523" s="31"/>
      <c r="Q523" s="35" t="s">
        <v>103</v>
      </c>
      <c r="R523" s="104">
        <v>51.0167</v>
      </c>
      <c r="S523" s="124">
        <v>4.4667000000000003</v>
      </c>
      <c r="T523" s="32">
        <v>0</v>
      </c>
      <c r="U523" s="33">
        <v>0</v>
      </c>
      <c r="V523" s="127">
        <v>0</v>
      </c>
      <c r="W523" s="34"/>
      <c r="X523" s="35"/>
      <c r="Y523" s="35"/>
      <c r="Z523" s="34"/>
      <c r="AA523" s="35"/>
      <c r="AB523" s="36"/>
      <c r="AC523" s="34"/>
      <c r="AD523" s="35"/>
      <c r="AE523" s="36"/>
      <c r="AF523" s="34"/>
      <c r="AG523" s="35"/>
      <c r="AH523" s="36"/>
      <c r="AI523" s="37"/>
      <c r="AJ523" s="38"/>
      <c r="AK523" s="39"/>
      <c r="AL523" s="39"/>
      <c r="AM523" s="39"/>
      <c r="AN523" s="49"/>
      <c r="AO523" s="40"/>
      <c r="AP523" s="41"/>
      <c r="AQ523" s="42"/>
      <c r="AR523" s="43"/>
      <c r="AS523" s="40" t="s">
        <v>1319</v>
      </c>
      <c r="AT523" s="42">
        <v>1</v>
      </c>
      <c r="AU523" s="162">
        <f t="shared" si="40"/>
        <v>0</v>
      </c>
      <c r="AV523" s="162">
        <f t="shared" si="41"/>
        <v>1</v>
      </c>
      <c r="AW523" s="162">
        <f t="shared" si="42"/>
        <v>1</v>
      </c>
      <c r="AX523" s="162">
        <f t="shared" si="43"/>
        <v>1</v>
      </c>
      <c r="AY523" s="162">
        <f t="shared" si="44"/>
        <v>0</v>
      </c>
    </row>
    <row r="524" spans="1:51">
      <c r="A524" s="44" t="s">
        <v>1320</v>
      </c>
      <c r="B524" s="45" t="s">
        <v>4098</v>
      </c>
      <c r="C524" s="23" t="s">
        <v>1321</v>
      </c>
      <c r="D524" s="120" t="s">
        <v>4162</v>
      </c>
      <c r="E524" s="24">
        <v>2</v>
      </c>
      <c r="F524" s="25" t="s">
        <v>43</v>
      </c>
      <c r="G524" s="26"/>
      <c r="H524" s="27"/>
      <c r="I524" s="27"/>
      <c r="J524" s="29">
        <v>1</v>
      </c>
      <c r="K524" s="30">
        <v>1609</v>
      </c>
      <c r="L524" s="84">
        <v>1619</v>
      </c>
      <c r="M524" s="27">
        <v>1</v>
      </c>
      <c r="N524" s="27">
        <v>1</v>
      </c>
      <c r="O524" s="28"/>
      <c r="P524" s="31"/>
      <c r="Q524" s="35" t="s">
        <v>103</v>
      </c>
      <c r="R524" s="104">
        <v>51.0167</v>
      </c>
      <c r="S524" s="124">
        <v>4.4667000000000003</v>
      </c>
      <c r="T524" s="32">
        <v>0</v>
      </c>
      <c r="U524" s="33">
        <v>0</v>
      </c>
      <c r="V524" s="127">
        <v>0</v>
      </c>
      <c r="W524" s="34"/>
      <c r="X524" s="35"/>
      <c r="Y524" s="35"/>
      <c r="Z524" s="34"/>
      <c r="AA524" s="35"/>
      <c r="AB524" s="36"/>
      <c r="AC524" s="34"/>
      <c r="AD524" s="35"/>
      <c r="AE524" s="36"/>
      <c r="AF524" s="34"/>
      <c r="AG524" s="35"/>
      <c r="AH524" s="36"/>
      <c r="AI524" s="37"/>
      <c r="AJ524" s="38"/>
      <c r="AK524" s="39"/>
      <c r="AL524" s="39"/>
      <c r="AM524" s="39"/>
      <c r="AN524" s="49"/>
      <c r="AO524" s="40"/>
      <c r="AP524" s="41"/>
      <c r="AQ524" s="42"/>
      <c r="AR524" s="43"/>
      <c r="AS524" s="40" t="s">
        <v>40</v>
      </c>
      <c r="AT524" s="42">
        <v>1</v>
      </c>
      <c r="AU524" s="162">
        <f t="shared" si="40"/>
        <v>0</v>
      </c>
      <c r="AV524" s="162">
        <f t="shared" si="41"/>
        <v>0</v>
      </c>
      <c r="AW524" s="162">
        <f t="shared" si="42"/>
        <v>1</v>
      </c>
      <c r="AX524" s="162">
        <f t="shared" si="43"/>
        <v>0</v>
      </c>
      <c r="AY524" s="162">
        <f t="shared" si="44"/>
        <v>0</v>
      </c>
    </row>
    <row r="525" spans="1:51">
      <c r="A525" s="44" t="s">
        <v>1322</v>
      </c>
      <c r="B525" s="45" t="s">
        <v>4099</v>
      </c>
      <c r="C525" s="23" t="s">
        <v>1323</v>
      </c>
      <c r="D525" s="120" t="s">
        <v>4162</v>
      </c>
      <c r="E525" s="24">
        <v>1</v>
      </c>
      <c r="F525" s="25" t="s">
        <v>39</v>
      </c>
      <c r="G525" s="26"/>
      <c r="H525" s="27"/>
      <c r="I525" s="27"/>
      <c r="J525" s="29">
        <v>1</v>
      </c>
      <c r="K525" s="30">
        <v>1558</v>
      </c>
      <c r="L525" s="30">
        <v>1564</v>
      </c>
      <c r="M525" s="27">
        <v>0</v>
      </c>
      <c r="N525" s="27">
        <v>0</v>
      </c>
      <c r="O525" s="28"/>
      <c r="P525" s="31"/>
      <c r="Q525" s="35" t="s">
        <v>103</v>
      </c>
      <c r="R525" s="104">
        <v>51.0167</v>
      </c>
      <c r="S525" s="124">
        <v>4.4667000000000003</v>
      </c>
      <c r="T525" s="32">
        <v>0</v>
      </c>
      <c r="U525" s="33">
        <v>0</v>
      </c>
      <c r="V525" s="127">
        <v>0</v>
      </c>
      <c r="W525" s="34"/>
      <c r="X525" s="35"/>
      <c r="Y525" s="35"/>
      <c r="Z525" s="34"/>
      <c r="AA525" s="35"/>
      <c r="AB525" s="36"/>
      <c r="AC525" s="34"/>
      <c r="AD525" s="35"/>
      <c r="AE525" s="36"/>
      <c r="AF525" s="34"/>
      <c r="AG525" s="35"/>
      <c r="AH525" s="36"/>
      <c r="AI525" s="37"/>
      <c r="AJ525" s="38"/>
      <c r="AK525" s="39"/>
      <c r="AL525" s="39"/>
      <c r="AM525" s="39"/>
      <c r="AN525" s="49"/>
      <c r="AO525" s="40"/>
      <c r="AP525" s="41"/>
      <c r="AQ525" s="42"/>
      <c r="AR525" s="43"/>
      <c r="AS525" s="40" t="s">
        <v>40</v>
      </c>
      <c r="AT525" s="42">
        <v>1</v>
      </c>
      <c r="AU525" s="162">
        <f t="shared" si="40"/>
        <v>1</v>
      </c>
      <c r="AV525" s="162">
        <f t="shared" si="41"/>
        <v>0</v>
      </c>
      <c r="AW525" s="162">
        <f t="shared" si="42"/>
        <v>0</v>
      </c>
      <c r="AX525" s="162">
        <f t="shared" si="43"/>
        <v>0</v>
      </c>
      <c r="AY525" s="162">
        <f t="shared" si="44"/>
        <v>0</v>
      </c>
    </row>
    <row r="526" spans="1:51">
      <c r="A526" s="44" t="s">
        <v>1324</v>
      </c>
      <c r="B526" s="45" t="s">
        <v>2455</v>
      </c>
      <c r="C526" s="23" t="s">
        <v>1325</v>
      </c>
      <c r="D526" s="120" t="s">
        <v>4162</v>
      </c>
      <c r="E526" s="24"/>
      <c r="F526" s="25" t="s">
        <v>43</v>
      </c>
      <c r="G526" s="26"/>
      <c r="H526" s="27"/>
      <c r="I526" s="27"/>
      <c r="J526" s="29">
        <v>0</v>
      </c>
      <c r="K526" s="28"/>
      <c r="L526" s="28">
        <v>1617</v>
      </c>
      <c r="M526" s="27">
        <v>0</v>
      </c>
      <c r="N526" s="27">
        <v>0</v>
      </c>
      <c r="O526" s="28"/>
      <c r="P526" s="31">
        <v>1639</v>
      </c>
      <c r="Q526" s="35" t="s">
        <v>103</v>
      </c>
      <c r="R526" s="104">
        <v>51.0167</v>
      </c>
      <c r="S526" s="124">
        <v>4.4667000000000003</v>
      </c>
      <c r="T526" s="32">
        <v>1</v>
      </c>
      <c r="U526" s="33">
        <v>1</v>
      </c>
      <c r="V526" s="127">
        <v>0</v>
      </c>
      <c r="W526" s="34">
        <v>1617</v>
      </c>
      <c r="X526" s="35">
        <v>1639</v>
      </c>
      <c r="Y526" s="35" t="s">
        <v>1326</v>
      </c>
      <c r="Z526" s="34"/>
      <c r="AA526" s="35"/>
      <c r="AB526" s="36"/>
      <c r="AC526" s="34"/>
      <c r="AD526" s="35"/>
      <c r="AE526" s="36"/>
      <c r="AF526" s="34"/>
      <c r="AG526" s="35"/>
      <c r="AH526" s="36"/>
      <c r="AI526" s="37"/>
      <c r="AJ526" s="38"/>
      <c r="AK526" s="39"/>
      <c r="AL526" s="39"/>
      <c r="AM526" s="39"/>
      <c r="AN526" s="49"/>
      <c r="AO526" s="40"/>
      <c r="AP526" s="41"/>
      <c r="AQ526" s="42"/>
      <c r="AR526" s="43"/>
      <c r="AS526" s="40"/>
      <c r="AT526" s="42">
        <v>1</v>
      </c>
      <c r="AU526" s="162">
        <f t="shared" si="40"/>
        <v>1</v>
      </c>
      <c r="AV526" s="162">
        <f t="shared" si="41"/>
        <v>1</v>
      </c>
      <c r="AW526" s="162">
        <f t="shared" si="42"/>
        <v>1</v>
      </c>
      <c r="AX526" s="162">
        <f t="shared" si="43"/>
        <v>0</v>
      </c>
      <c r="AY526" s="162">
        <f t="shared" si="44"/>
        <v>0</v>
      </c>
    </row>
    <row r="527" spans="1:51">
      <c r="A527" s="44" t="s">
        <v>1327</v>
      </c>
      <c r="B527" s="45" t="s">
        <v>4100</v>
      </c>
      <c r="C527" s="23" t="s">
        <v>1328</v>
      </c>
      <c r="D527" s="120" t="s">
        <v>4162</v>
      </c>
      <c r="E527" s="24"/>
      <c r="F527" s="25" t="s">
        <v>43</v>
      </c>
      <c r="G527" s="26"/>
      <c r="H527" s="27"/>
      <c r="I527" s="27"/>
      <c r="J527" s="29">
        <v>0</v>
      </c>
      <c r="K527" s="28"/>
      <c r="L527" s="28"/>
      <c r="M527" s="27">
        <v>0</v>
      </c>
      <c r="N527" s="27">
        <v>0</v>
      </c>
      <c r="O527" s="28"/>
      <c r="P527" s="31"/>
      <c r="Q527" s="35" t="s">
        <v>103</v>
      </c>
      <c r="R527" s="104">
        <v>51.0167</v>
      </c>
      <c r="S527" s="124">
        <v>4.4667000000000003</v>
      </c>
      <c r="T527" s="32">
        <v>0</v>
      </c>
      <c r="U527" s="33">
        <v>0</v>
      </c>
      <c r="V527" s="127">
        <v>0</v>
      </c>
      <c r="W527" s="34"/>
      <c r="X527" s="35"/>
      <c r="Y527" s="35"/>
      <c r="Z527" s="34"/>
      <c r="AA527" s="35"/>
      <c r="AB527" s="36"/>
      <c r="AC527" s="34"/>
      <c r="AD527" s="35"/>
      <c r="AE527" s="36"/>
      <c r="AF527" s="34"/>
      <c r="AG527" s="35"/>
      <c r="AH527" s="36"/>
      <c r="AI527" s="37"/>
      <c r="AJ527" s="38"/>
      <c r="AK527" s="39"/>
      <c r="AL527" s="39"/>
      <c r="AM527" s="39"/>
      <c r="AN527" s="49"/>
      <c r="AO527" s="40"/>
      <c r="AP527" s="41"/>
      <c r="AQ527" s="42"/>
      <c r="AR527" s="43"/>
      <c r="AS527" s="40" t="s">
        <v>888</v>
      </c>
      <c r="AT527" s="42">
        <v>1</v>
      </c>
      <c r="AU527" s="162">
        <f t="shared" si="40"/>
        <v>0</v>
      </c>
      <c r="AV527" s="162">
        <f t="shared" si="41"/>
        <v>0</v>
      </c>
      <c r="AW527" s="162">
        <f t="shared" si="42"/>
        <v>0</v>
      </c>
      <c r="AX527" s="162">
        <f t="shared" si="43"/>
        <v>0</v>
      </c>
      <c r="AY527" s="162">
        <f t="shared" si="44"/>
        <v>0</v>
      </c>
    </row>
    <row r="528" spans="1:51">
      <c r="A528" s="44" t="s">
        <v>1329</v>
      </c>
      <c r="B528" s="45" t="s">
        <v>4101</v>
      </c>
      <c r="C528" s="23" t="s">
        <v>1330</v>
      </c>
      <c r="D528" s="120" t="s">
        <v>4162</v>
      </c>
      <c r="E528" s="24"/>
      <c r="F528" s="25" t="s">
        <v>43</v>
      </c>
      <c r="G528" s="26"/>
      <c r="H528" s="27"/>
      <c r="I528" s="27"/>
      <c r="J528" s="29">
        <v>0</v>
      </c>
      <c r="K528" s="28"/>
      <c r="L528" s="28"/>
      <c r="M528" s="27">
        <v>0</v>
      </c>
      <c r="N528" s="27">
        <v>0</v>
      </c>
      <c r="O528" s="28"/>
      <c r="P528" s="31"/>
      <c r="Q528" s="35" t="s">
        <v>103</v>
      </c>
      <c r="R528" s="104">
        <v>51.0167</v>
      </c>
      <c r="S528" s="124">
        <v>4.4667000000000003</v>
      </c>
      <c r="T528" s="32">
        <v>0</v>
      </c>
      <c r="U528" s="33">
        <v>0</v>
      </c>
      <c r="V528" s="127">
        <v>0</v>
      </c>
      <c r="W528" s="34"/>
      <c r="X528" s="35"/>
      <c r="Y528" s="35"/>
      <c r="Z528" s="34"/>
      <c r="AA528" s="35"/>
      <c r="AB528" s="36"/>
      <c r="AC528" s="34"/>
      <c r="AD528" s="35"/>
      <c r="AE528" s="36"/>
      <c r="AF528" s="34"/>
      <c r="AG528" s="35"/>
      <c r="AH528" s="36"/>
      <c r="AI528" s="37"/>
      <c r="AJ528" s="38"/>
      <c r="AK528" s="39"/>
      <c r="AL528" s="39"/>
      <c r="AM528" s="39"/>
      <c r="AN528" s="49"/>
      <c r="AO528" s="40"/>
      <c r="AP528" s="41"/>
      <c r="AQ528" s="42"/>
      <c r="AR528" s="43"/>
      <c r="AS528" s="40" t="s">
        <v>1331</v>
      </c>
      <c r="AT528" s="42">
        <v>1</v>
      </c>
      <c r="AU528" s="162">
        <f t="shared" si="40"/>
        <v>0</v>
      </c>
      <c r="AV528" s="162">
        <f t="shared" si="41"/>
        <v>0</v>
      </c>
      <c r="AW528" s="162">
        <f t="shared" si="42"/>
        <v>0</v>
      </c>
      <c r="AX528" s="162">
        <f t="shared" si="43"/>
        <v>0</v>
      </c>
      <c r="AY528" s="162">
        <f t="shared" si="44"/>
        <v>0</v>
      </c>
    </row>
    <row r="529" spans="1:51">
      <c r="A529" s="44" t="s">
        <v>1332</v>
      </c>
      <c r="B529" s="45" t="s">
        <v>4102</v>
      </c>
      <c r="C529" s="23" t="s">
        <v>1333</v>
      </c>
      <c r="D529" s="120" t="s">
        <v>4162</v>
      </c>
      <c r="E529" s="24"/>
      <c r="F529" s="25" t="s">
        <v>43</v>
      </c>
      <c r="G529" s="25"/>
      <c r="H529" s="27">
        <v>1</v>
      </c>
      <c r="I529" s="27"/>
      <c r="J529" s="29">
        <v>0</v>
      </c>
      <c r="K529" s="28">
        <v>1640</v>
      </c>
      <c r="L529" s="28">
        <v>1674</v>
      </c>
      <c r="M529" s="27">
        <v>0</v>
      </c>
      <c r="N529" s="27">
        <v>0</v>
      </c>
      <c r="O529" s="28">
        <v>1620</v>
      </c>
      <c r="P529" s="31">
        <v>1674</v>
      </c>
      <c r="Q529" s="35" t="s">
        <v>103</v>
      </c>
      <c r="R529" s="104">
        <v>51.0167</v>
      </c>
      <c r="S529" s="124">
        <v>4.4667000000000003</v>
      </c>
      <c r="T529" s="32">
        <v>0</v>
      </c>
      <c r="U529" s="33">
        <v>0</v>
      </c>
      <c r="V529" s="127">
        <v>0</v>
      </c>
      <c r="W529" s="34"/>
      <c r="X529" s="35"/>
      <c r="Y529" s="35"/>
      <c r="Z529" s="34"/>
      <c r="AA529" s="35"/>
      <c r="AB529" s="36"/>
      <c r="AC529" s="34"/>
      <c r="AD529" s="35"/>
      <c r="AE529" s="36"/>
      <c r="AF529" s="34"/>
      <c r="AG529" s="35"/>
      <c r="AH529" s="36"/>
      <c r="AI529" s="37"/>
      <c r="AJ529" s="38"/>
      <c r="AK529" s="39"/>
      <c r="AL529" s="39"/>
      <c r="AM529" s="39"/>
      <c r="AN529" s="49"/>
      <c r="AO529" s="40"/>
      <c r="AP529" s="41"/>
      <c r="AQ529" s="42"/>
      <c r="AR529" s="43"/>
      <c r="AS529" s="40"/>
      <c r="AT529" s="42">
        <v>1</v>
      </c>
      <c r="AU529" s="162">
        <f t="shared" si="40"/>
        <v>0</v>
      </c>
      <c r="AV529" s="162">
        <f t="shared" si="41"/>
        <v>0</v>
      </c>
      <c r="AW529" s="162">
        <f t="shared" si="42"/>
        <v>0</v>
      </c>
      <c r="AX529" s="162">
        <f t="shared" si="43"/>
        <v>1</v>
      </c>
      <c r="AY529" s="162">
        <f t="shared" si="44"/>
        <v>1</v>
      </c>
    </row>
    <row r="530" spans="1:51">
      <c r="A530" s="44" t="s">
        <v>1334</v>
      </c>
      <c r="B530" s="45" t="s">
        <v>4103</v>
      </c>
      <c r="C530" s="23" t="s">
        <v>1335</v>
      </c>
      <c r="D530" s="120" t="s">
        <v>4162</v>
      </c>
      <c r="E530" s="24"/>
      <c r="F530" s="25" t="s">
        <v>1194</v>
      </c>
      <c r="G530" s="26"/>
      <c r="H530" s="27"/>
      <c r="I530" s="27"/>
      <c r="J530" s="29">
        <v>0</v>
      </c>
      <c r="K530" s="28">
        <v>1526</v>
      </c>
      <c r="L530" s="28"/>
      <c r="M530" s="27">
        <v>0</v>
      </c>
      <c r="N530" s="27">
        <v>0</v>
      </c>
      <c r="O530" s="28"/>
      <c r="P530" s="31"/>
      <c r="Q530" s="35" t="s">
        <v>103</v>
      </c>
      <c r="R530" s="104">
        <v>51.0167</v>
      </c>
      <c r="S530" s="124">
        <v>4.4667000000000003</v>
      </c>
      <c r="T530" s="32">
        <v>0</v>
      </c>
      <c r="U530" s="33">
        <v>0</v>
      </c>
      <c r="V530" s="127">
        <v>0</v>
      </c>
      <c r="W530" s="34"/>
      <c r="X530" s="35"/>
      <c r="Y530" s="35"/>
      <c r="Z530" s="34"/>
      <c r="AA530" s="35"/>
      <c r="AB530" s="36"/>
      <c r="AC530" s="34"/>
      <c r="AD530" s="35"/>
      <c r="AE530" s="36"/>
      <c r="AF530" s="34"/>
      <c r="AG530" s="35"/>
      <c r="AH530" s="36"/>
      <c r="AI530" s="37"/>
      <c r="AJ530" s="38"/>
      <c r="AK530" s="39"/>
      <c r="AL530" s="39"/>
      <c r="AM530" s="39"/>
      <c r="AN530" s="49"/>
      <c r="AO530" s="40"/>
      <c r="AP530" s="41"/>
      <c r="AQ530" s="42"/>
      <c r="AR530" s="43"/>
      <c r="AS530" s="40" t="s">
        <v>1336</v>
      </c>
      <c r="AT530" s="42">
        <v>1</v>
      </c>
      <c r="AU530" s="162">
        <f t="shared" si="40"/>
        <v>0</v>
      </c>
      <c r="AV530" s="162">
        <f t="shared" si="41"/>
        <v>0</v>
      </c>
      <c r="AW530" s="162">
        <f t="shared" si="42"/>
        <v>0</v>
      </c>
      <c r="AX530" s="162">
        <f t="shared" si="43"/>
        <v>0</v>
      </c>
      <c r="AY530" s="162">
        <f t="shared" si="44"/>
        <v>0</v>
      </c>
    </row>
    <row r="531" spans="1:51">
      <c r="A531" s="44" t="s">
        <v>1337</v>
      </c>
      <c r="B531" s="45" t="s">
        <v>4104</v>
      </c>
      <c r="C531" s="23" t="s">
        <v>1338</v>
      </c>
      <c r="D531" s="120" t="s">
        <v>4162</v>
      </c>
      <c r="E531" s="24"/>
      <c r="F531" s="25" t="s">
        <v>43</v>
      </c>
      <c r="G531" s="26"/>
      <c r="H531" s="27"/>
      <c r="I531" s="27"/>
      <c r="J531" s="29">
        <v>0</v>
      </c>
      <c r="K531" s="28">
        <v>1700</v>
      </c>
      <c r="L531" s="28">
        <v>1714</v>
      </c>
      <c r="M531" s="27">
        <v>0</v>
      </c>
      <c r="N531" s="27">
        <v>0</v>
      </c>
      <c r="O531" s="28"/>
      <c r="P531" s="31"/>
      <c r="Q531" s="35" t="s">
        <v>103</v>
      </c>
      <c r="R531" s="104">
        <v>51.0167</v>
      </c>
      <c r="S531" s="124">
        <v>4.4667000000000003</v>
      </c>
      <c r="T531" s="32">
        <v>0</v>
      </c>
      <c r="U531" s="33">
        <v>0</v>
      </c>
      <c r="V531" s="127">
        <v>0</v>
      </c>
      <c r="W531" s="34"/>
      <c r="X531" s="35"/>
      <c r="Y531" s="35"/>
      <c r="Z531" s="34"/>
      <c r="AA531" s="35"/>
      <c r="AB531" s="36"/>
      <c r="AC531" s="34"/>
      <c r="AD531" s="35"/>
      <c r="AE531" s="36"/>
      <c r="AF531" s="34"/>
      <c r="AG531" s="35"/>
      <c r="AH531" s="36"/>
      <c r="AI531" s="37"/>
      <c r="AJ531" s="38"/>
      <c r="AK531" s="39"/>
      <c r="AL531" s="39"/>
      <c r="AM531" s="39"/>
      <c r="AN531" s="49"/>
      <c r="AO531" s="40"/>
      <c r="AP531" s="41"/>
      <c r="AQ531" s="42"/>
      <c r="AR531" s="43"/>
      <c r="AS531" s="40"/>
      <c r="AT531" s="42">
        <v>1</v>
      </c>
      <c r="AU531" s="162">
        <f t="shared" si="40"/>
        <v>0</v>
      </c>
      <c r="AV531" s="162">
        <f t="shared" si="41"/>
        <v>0</v>
      </c>
      <c r="AW531" s="162">
        <f t="shared" si="42"/>
        <v>0</v>
      </c>
      <c r="AX531" s="162">
        <f t="shared" si="43"/>
        <v>0</v>
      </c>
      <c r="AY531" s="162">
        <f t="shared" si="44"/>
        <v>0</v>
      </c>
    </row>
    <row r="532" spans="1:51">
      <c r="A532" s="44" t="s">
        <v>1339</v>
      </c>
      <c r="B532" s="45" t="s">
        <v>4105</v>
      </c>
      <c r="C532" s="23" t="s">
        <v>1340</v>
      </c>
      <c r="D532" s="120" t="s">
        <v>4162</v>
      </c>
      <c r="E532" s="24">
        <v>1</v>
      </c>
      <c r="F532" s="25" t="s">
        <v>39</v>
      </c>
      <c r="G532" s="26"/>
      <c r="H532" s="27"/>
      <c r="I532" s="27"/>
      <c r="J532" s="29">
        <v>1</v>
      </c>
      <c r="K532" s="30">
        <v>1610</v>
      </c>
      <c r="L532" s="30">
        <v>1616</v>
      </c>
      <c r="M532" s="27">
        <v>0</v>
      </c>
      <c r="N532" s="27">
        <v>0</v>
      </c>
      <c r="O532" s="28"/>
      <c r="P532" s="31"/>
      <c r="Q532" s="35" t="s">
        <v>103</v>
      </c>
      <c r="R532" s="104">
        <v>51.0167</v>
      </c>
      <c r="S532" s="124">
        <v>4.4667000000000003</v>
      </c>
      <c r="T532" s="32">
        <v>0</v>
      </c>
      <c r="U532" s="33">
        <v>0</v>
      </c>
      <c r="V532" s="127">
        <v>0</v>
      </c>
      <c r="W532" s="34"/>
      <c r="X532" s="35"/>
      <c r="Y532" s="35"/>
      <c r="Z532" s="34"/>
      <c r="AA532" s="35"/>
      <c r="AB532" s="36"/>
      <c r="AC532" s="34"/>
      <c r="AD532" s="35"/>
      <c r="AE532" s="36"/>
      <c r="AF532" s="34"/>
      <c r="AG532" s="35"/>
      <c r="AH532" s="36"/>
      <c r="AI532" s="37"/>
      <c r="AJ532" s="38"/>
      <c r="AK532" s="39"/>
      <c r="AL532" s="39"/>
      <c r="AM532" s="39"/>
      <c r="AN532" s="49"/>
      <c r="AO532" s="40"/>
      <c r="AP532" s="41"/>
      <c r="AQ532" s="42"/>
      <c r="AR532" s="43"/>
      <c r="AS532" s="40" t="s">
        <v>40</v>
      </c>
      <c r="AT532" s="42">
        <v>1</v>
      </c>
      <c r="AU532" s="162">
        <f t="shared" si="40"/>
        <v>0</v>
      </c>
      <c r="AV532" s="162">
        <f t="shared" si="41"/>
        <v>0</v>
      </c>
      <c r="AW532" s="162">
        <f t="shared" si="42"/>
        <v>1</v>
      </c>
      <c r="AX532" s="162">
        <f t="shared" si="43"/>
        <v>0</v>
      </c>
      <c r="AY532" s="162">
        <f t="shared" si="44"/>
        <v>0</v>
      </c>
    </row>
    <row r="533" spans="1:51">
      <c r="A533" s="44" t="s">
        <v>1341</v>
      </c>
      <c r="B533" s="45" t="s">
        <v>3227</v>
      </c>
      <c r="C533" s="23" t="s">
        <v>1342</v>
      </c>
      <c r="D533" s="120" t="s">
        <v>4162</v>
      </c>
      <c r="E533" s="24">
        <v>1</v>
      </c>
      <c r="F533" s="74" t="s">
        <v>74</v>
      </c>
      <c r="G533" s="26"/>
      <c r="H533" s="27"/>
      <c r="I533" s="27"/>
      <c r="J533" s="29">
        <v>1</v>
      </c>
      <c r="K533" s="30">
        <v>1658</v>
      </c>
      <c r="L533" s="30">
        <v>1664</v>
      </c>
      <c r="M533" s="27">
        <v>0</v>
      </c>
      <c r="N533" s="27">
        <v>0</v>
      </c>
      <c r="O533" s="28"/>
      <c r="P533" s="31"/>
      <c r="Q533" s="35" t="s">
        <v>103</v>
      </c>
      <c r="R533" s="104">
        <v>51.0167</v>
      </c>
      <c r="S533" s="124">
        <v>4.4667000000000003</v>
      </c>
      <c r="T533" s="32">
        <v>0</v>
      </c>
      <c r="U533" s="33">
        <v>0</v>
      </c>
      <c r="V533" s="127">
        <v>0</v>
      </c>
      <c r="W533" s="34"/>
      <c r="X533" s="35"/>
      <c r="Y533" s="35"/>
      <c r="Z533" s="34"/>
      <c r="AA533" s="35"/>
      <c r="AB533" s="36"/>
      <c r="AC533" s="34"/>
      <c r="AD533" s="35"/>
      <c r="AE533" s="36"/>
      <c r="AF533" s="34"/>
      <c r="AG533" s="35"/>
      <c r="AH533" s="36"/>
      <c r="AI533" s="37"/>
      <c r="AJ533" s="38"/>
      <c r="AK533" s="39"/>
      <c r="AL533" s="39"/>
      <c r="AM533" s="39"/>
      <c r="AN533" s="49"/>
      <c r="AO533" s="40"/>
      <c r="AP533" s="41"/>
      <c r="AQ533" s="42"/>
      <c r="AR533" s="43"/>
      <c r="AS533" s="40" t="s">
        <v>40</v>
      </c>
      <c r="AT533" s="42">
        <v>1</v>
      </c>
      <c r="AU533" s="162">
        <f t="shared" si="40"/>
        <v>0</v>
      </c>
      <c r="AV533" s="162">
        <f t="shared" si="41"/>
        <v>0</v>
      </c>
      <c r="AW533" s="162">
        <f t="shared" si="42"/>
        <v>0</v>
      </c>
      <c r="AX533" s="162">
        <f t="shared" si="43"/>
        <v>0</v>
      </c>
      <c r="AY533" s="162">
        <f t="shared" si="44"/>
        <v>1</v>
      </c>
    </row>
    <row r="534" spans="1:51">
      <c r="A534" s="44" t="s">
        <v>1343</v>
      </c>
      <c r="B534" s="45" t="s">
        <v>4106</v>
      </c>
      <c r="C534" s="23" t="s">
        <v>1344</v>
      </c>
      <c r="D534" s="120" t="s">
        <v>4162</v>
      </c>
      <c r="E534" s="24">
        <v>1</v>
      </c>
      <c r="F534" s="25" t="s">
        <v>43</v>
      </c>
      <c r="G534" s="26"/>
      <c r="H534" s="27"/>
      <c r="I534" s="27"/>
      <c r="J534" s="29">
        <v>1</v>
      </c>
      <c r="K534" s="30">
        <v>1563</v>
      </c>
      <c r="L534" s="30">
        <v>1569</v>
      </c>
      <c r="M534" s="27">
        <v>0</v>
      </c>
      <c r="N534" s="27">
        <v>0</v>
      </c>
      <c r="O534" s="28"/>
      <c r="P534" s="31"/>
      <c r="Q534" s="35" t="s">
        <v>103</v>
      </c>
      <c r="R534" s="104">
        <v>51.0167</v>
      </c>
      <c r="S534" s="124">
        <v>4.4667000000000003</v>
      </c>
      <c r="T534" s="32">
        <v>0</v>
      </c>
      <c r="U534" s="33">
        <v>0</v>
      </c>
      <c r="V534" s="127">
        <v>0</v>
      </c>
      <c r="W534" s="34"/>
      <c r="X534" s="35"/>
      <c r="Y534" s="35"/>
      <c r="Z534" s="34"/>
      <c r="AA534" s="35"/>
      <c r="AB534" s="36"/>
      <c r="AC534" s="34"/>
      <c r="AD534" s="35"/>
      <c r="AE534" s="36"/>
      <c r="AF534" s="34"/>
      <c r="AG534" s="35"/>
      <c r="AH534" s="36"/>
      <c r="AI534" s="37"/>
      <c r="AJ534" s="38"/>
      <c r="AK534" s="39"/>
      <c r="AL534" s="39"/>
      <c r="AM534" s="39"/>
      <c r="AN534" s="49"/>
      <c r="AO534" s="40"/>
      <c r="AP534" s="41"/>
      <c r="AQ534" s="42"/>
      <c r="AR534" s="43"/>
      <c r="AS534" s="40" t="s">
        <v>40</v>
      </c>
      <c r="AT534" s="42">
        <v>1</v>
      </c>
      <c r="AU534" s="162">
        <f t="shared" si="40"/>
        <v>1</v>
      </c>
      <c r="AV534" s="162">
        <f t="shared" si="41"/>
        <v>0</v>
      </c>
      <c r="AW534" s="162">
        <f t="shared" si="42"/>
        <v>0</v>
      </c>
      <c r="AX534" s="162">
        <f t="shared" si="43"/>
        <v>0</v>
      </c>
      <c r="AY534" s="162">
        <f t="shared" si="44"/>
        <v>0</v>
      </c>
    </row>
    <row r="535" spans="1:51">
      <c r="A535" s="44" t="s">
        <v>1345</v>
      </c>
      <c r="B535" s="45" t="s">
        <v>4107</v>
      </c>
      <c r="C535" s="23" t="s">
        <v>1346</v>
      </c>
      <c r="D535" s="120" t="s">
        <v>4162</v>
      </c>
      <c r="E535" s="24"/>
      <c r="F535" s="25" t="s">
        <v>43</v>
      </c>
      <c r="G535" s="26"/>
      <c r="H535" s="27"/>
      <c r="I535" s="27"/>
      <c r="J535" s="29">
        <v>0</v>
      </c>
      <c r="K535" s="28">
        <v>1386</v>
      </c>
      <c r="L535" s="28">
        <v>1417</v>
      </c>
      <c r="M535" s="27">
        <v>0</v>
      </c>
      <c r="N535" s="27">
        <v>0</v>
      </c>
      <c r="O535" s="28"/>
      <c r="P535" s="31"/>
      <c r="Q535" s="35" t="s">
        <v>103</v>
      </c>
      <c r="R535" s="104">
        <v>51.0167</v>
      </c>
      <c r="S535" s="124">
        <v>4.4667000000000003</v>
      </c>
      <c r="T535" s="32">
        <v>0</v>
      </c>
      <c r="U535" s="33">
        <v>0</v>
      </c>
      <c r="V535" s="127">
        <v>0</v>
      </c>
      <c r="W535" s="34"/>
      <c r="X535" s="35"/>
      <c r="Y535" s="35"/>
      <c r="Z535" s="34"/>
      <c r="AA535" s="35"/>
      <c r="AB535" s="36"/>
      <c r="AC535" s="34"/>
      <c r="AD535" s="35"/>
      <c r="AE535" s="36"/>
      <c r="AF535" s="34"/>
      <c r="AG535" s="35"/>
      <c r="AH535" s="36"/>
      <c r="AI535" s="37"/>
      <c r="AJ535" s="38"/>
      <c r="AK535" s="39"/>
      <c r="AL535" s="39"/>
      <c r="AM535" s="39"/>
      <c r="AN535" s="49"/>
      <c r="AO535" s="40"/>
      <c r="AP535" s="41"/>
      <c r="AQ535" s="42"/>
      <c r="AR535" s="43"/>
      <c r="AS535" s="40"/>
      <c r="AT535" s="42">
        <v>1</v>
      </c>
      <c r="AU535" s="162">
        <f t="shared" si="40"/>
        <v>0</v>
      </c>
      <c r="AV535" s="162">
        <f t="shared" si="41"/>
        <v>0</v>
      </c>
      <c r="AW535" s="162">
        <f t="shared" si="42"/>
        <v>0</v>
      </c>
      <c r="AX535" s="162">
        <f t="shared" si="43"/>
        <v>0</v>
      </c>
      <c r="AY535" s="162">
        <f t="shared" si="44"/>
        <v>0</v>
      </c>
    </row>
    <row r="536" spans="1:51">
      <c r="A536" s="44" t="s">
        <v>1347</v>
      </c>
      <c r="B536" s="45" t="s">
        <v>2567</v>
      </c>
      <c r="C536" s="23" t="s">
        <v>1348</v>
      </c>
      <c r="D536" s="120" t="s">
        <v>4162</v>
      </c>
      <c r="E536" s="24">
        <v>2</v>
      </c>
      <c r="F536" s="74" t="s">
        <v>74</v>
      </c>
      <c r="G536" s="26"/>
      <c r="H536" s="27"/>
      <c r="I536" s="27"/>
      <c r="J536" s="29">
        <v>1</v>
      </c>
      <c r="K536" s="30">
        <v>1613</v>
      </c>
      <c r="L536" s="30">
        <v>1622</v>
      </c>
      <c r="M536" s="27">
        <v>1</v>
      </c>
      <c r="N536" s="27">
        <v>1</v>
      </c>
      <c r="O536" s="28"/>
      <c r="P536" s="31"/>
      <c r="Q536" s="35" t="s">
        <v>103</v>
      </c>
      <c r="R536" s="104">
        <v>51.0167</v>
      </c>
      <c r="S536" s="124">
        <v>4.4667000000000003</v>
      </c>
      <c r="T536" s="32">
        <v>0</v>
      </c>
      <c r="U536" s="33">
        <v>0</v>
      </c>
      <c r="V536" s="127">
        <v>0</v>
      </c>
      <c r="W536" s="34"/>
      <c r="X536" s="35"/>
      <c r="Y536" s="35"/>
      <c r="Z536" s="34"/>
      <c r="AA536" s="35"/>
      <c r="AB536" s="36"/>
      <c r="AC536" s="34"/>
      <c r="AD536" s="35"/>
      <c r="AE536" s="36"/>
      <c r="AF536" s="34"/>
      <c r="AG536" s="35"/>
      <c r="AH536" s="36"/>
      <c r="AI536" s="37"/>
      <c r="AJ536" s="38"/>
      <c r="AK536" s="39"/>
      <c r="AL536" s="39"/>
      <c r="AM536" s="39"/>
      <c r="AN536" s="49"/>
      <c r="AO536" s="40"/>
      <c r="AP536" s="41"/>
      <c r="AQ536" s="42"/>
      <c r="AR536" s="43"/>
      <c r="AS536" s="40" t="s">
        <v>40</v>
      </c>
      <c r="AT536" s="42">
        <v>1</v>
      </c>
      <c r="AU536" s="162">
        <f t="shared" si="40"/>
        <v>0</v>
      </c>
      <c r="AV536" s="162">
        <f t="shared" si="41"/>
        <v>0</v>
      </c>
      <c r="AW536" s="162">
        <f t="shared" si="42"/>
        <v>1</v>
      </c>
      <c r="AX536" s="162">
        <f t="shared" si="43"/>
        <v>1</v>
      </c>
      <c r="AY536" s="162">
        <f t="shared" si="44"/>
        <v>0</v>
      </c>
    </row>
    <row r="537" spans="1:51">
      <c r="A537" s="44" t="s">
        <v>1349</v>
      </c>
      <c r="B537" s="45" t="s">
        <v>2567</v>
      </c>
      <c r="C537" s="23" t="s">
        <v>1350</v>
      </c>
      <c r="D537" s="120" t="s">
        <v>4162</v>
      </c>
      <c r="E537" s="24">
        <v>3</v>
      </c>
      <c r="F537" s="74" t="s">
        <v>74</v>
      </c>
      <c r="G537" s="26"/>
      <c r="H537" s="27"/>
      <c r="I537" s="27"/>
      <c r="J537" s="29">
        <v>1</v>
      </c>
      <c r="K537" s="30">
        <v>1626</v>
      </c>
      <c r="L537" s="30">
        <v>1655</v>
      </c>
      <c r="M537" s="27">
        <v>0</v>
      </c>
      <c r="N537" s="27">
        <v>0</v>
      </c>
      <c r="O537" s="28"/>
      <c r="P537" s="31"/>
      <c r="Q537" s="35" t="s">
        <v>103</v>
      </c>
      <c r="R537" s="104">
        <v>51.0167</v>
      </c>
      <c r="S537" s="124">
        <v>4.4667000000000003</v>
      </c>
      <c r="T537" s="32">
        <v>0</v>
      </c>
      <c r="U537" s="33">
        <v>0</v>
      </c>
      <c r="V537" s="127">
        <v>0</v>
      </c>
      <c r="W537" s="34"/>
      <c r="X537" s="35"/>
      <c r="Y537" s="35"/>
      <c r="Z537" s="34"/>
      <c r="AA537" s="35"/>
      <c r="AB537" s="36"/>
      <c r="AC537" s="34"/>
      <c r="AD537" s="35"/>
      <c r="AE537" s="36"/>
      <c r="AF537" s="34"/>
      <c r="AG537" s="35"/>
      <c r="AH537" s="36"/>
      <c r="AI537" s="37"/>
      <c r="AJ537" s="38"/>
      <c r="AK537" s="39"/>
      <c r="AL537" s="39"/>
      <c r="AM537" s="39"/>
      <c r="AN537" s="49"/>
      <c r="AO537" s="40"/>
      <c r="AP537" s="41"/>
      <c r="AQ537" s="42"/>
      <c r="AR537" s="43"/>
      <c r="AS537" s="40" t="s">
        <v>40</v>
      </c>
      <c r="AT537" s="42">
        <v>1</v>
      </c>
      <c r="AU537" s="162">
        <f t="shared" si="40"/>
        <v>0</v>
      </c>
      <c r="AV537" s="162">
        <f t="shared" si="41"/>
        <v>0</v>
      </c>
      <c r="AW537" s="162">
        <f t="shared" si="42"/>
        <v>0</v>
      </c>
      <c r="AX537" s="162">
        <f t="shared" si="43"/>
        <v>1</v>
      </c>
      <c r="AY537" s="162">
        <f t="shared" si="44"/>
        <v>1</v>
      </c>
    </row>
    <row r="538" spans="1:51">
      <c r="A538" s="44" t="s">
        <v>1351</v>
      </c>
      <c r="B538" s="45" t="s">
        <v>2711</v>
      </c>
      <c r="C538" s="23" t="s">
        <v>1352</v>
      </c>
      <c r="D538" s="120" t="s">
        <v>4162</v>
      </c>
      <c r="E538" s="24">
        <v>1</v>
      </c>
      <c r="F538" s="25" t="s">
        <v>344</v>
      </c>
      <c r="G538" s="26"/>
      <c r="H538" s="27"/>
      <c r="I538" s="27"/>
      <c r="J538" s="29">
        <v>1</v>
      </c>
      <c r="K538" s="30">
        <v>1603</v>
      </c>
      <c r="L538" s="30">
        <v>1609</v>
      </c>
      <c r="M538" s="27">
        <v>0</v>
      </c>
      <c r="N538" s="27">
        <v>0</v>
      </c>
      <c r="O538" s="28"/>
      <c r="P538" s="31"/>
      <c r="Q538" s="35" t="s">
        <v>103</v>
      </c>
      <c r="R538" s="104">
        <v>51.0167</v>
      </c>
      <c r="S538" s="124">
        <v>4.4667000000000003</v>
      </c>
      <c r="T538" s="32">
        <v>0</v>
      </c>
      <c r="U538" s="33">
        <v>0</v>
      </c>
      <c r="V538" s="127">
        <v>0</v>
      </c>
      <c r="W538" s="34"/>
      <c r="X538" s="35"/>
      <c r="Y538" s="35"/>
      <c r="Z538" s="34"/>
      <c r="AA538" s="35"/>
      <c r="AB538" s="36"/>
      <c r="AC538" s="34"/>
      <c r="AD538" s="35"/>
      <c r="AE538" s="36"/>
      <c r="AF538" s="34"/>
      <c r="AG538" s="35"/>
      <c r="AH538" s="36"/>
      <c r="AI538" s="37"/>
      <c r="AJ538" s="38"/>
      <c r="AK538" s="39"/>
      <c r="AL538" s="39"/>
      <c r="AM538" s="39"/>
      <c r="AN538" s="49"/>
      <c r="AO538" s="40"/>
      <c r="AP538" s="41"/>
      <c r="AQ538" s="42"/>
      <c r="AR538" s="43"/>
      <c r="AS538" s="40" t="s">
        <v>40</v>
      </c>
      <c r="AT538" s="42">
        <v>1</v>
      </c>
      <c r="AU538" s="162">
        <f t="shared" si="40"/>
        <v>0</v>
      </c>
      <c r="AV538" s="162">
        <f t="shared" si="41"/>
        <v>1</v>
      </c>
      <c r="AW538" s="162">
        <f t="shared" si="42"/>
        <v>1</v>
      </c>
      <c r="AX538" s="162">
        <f t="shared" si="43"/>
        <v>0</v>
      </c>
      <c r="AY538" s="162">
        <f t="shared" si="44"/>
        <v>0</v>
      </c>
    </row>
    <row r="539" spans="1:51">
      <c r="A539" s="44" t="s">
        <v>1353</v>
      </c>
      <c r="B539" s="45" t="s">
        <v>4108</v>
      </c>
      <c r="C539" s="23" t="s">
        <v>1354</v>
      </c>
      <c r="D539" s="120" t="s">
        <v>4162</v>
      </c>
      <c r="E539" s="24">
        <v>1</v>
      </c>
      <c r="F539" s="25" t="s">
        <v>43</v>
      </c>
      <c r="G539" s="26"/>
      <c r="H539" s="27"/>
      <c r="I539" s="27"/>
      <c r="J539" s="29">
        <v>1</v>
      </c>
      <c r="K539" s="30">
        <v>1653</v>
      </c>
      <c r="L539" s="30">
        <v>1659</v>
      </c>
      <c r="M539" s="27">
        <v>0</v>
      </c>
      <c r="N539" s="27">
        <v>0</v>
      </c>
      <c r="O539" s="28"/>
      <c r="P539" s="31"/>
      <c r="Q539" s="35" t="s">
        <v>103</v>
      </c>
      <c r="R539" s="104">
        <v>51.0167</v>
      </c>
      <c r="S539" s="124">
        <v>4.4667000000000003</v>
      </c>
      <c r="T539" s="32">
        <v>0</v>
      </c>
      <c r="U539" s="33">
        <v>0</v>
      </c>
      <c r="V539" s="127">
        <v>0</v>
      </c>
      <c r="W539" s="34"/>
      <c r="X539" s="35"/>
      <c r="Y539" s="35"/>
      <c r="Z539" s="34"/>
      <c r="AA539" s="35"/>
      <c r="AB539" s="36"/>
      <c r="AC539" s="34"/>
      <c r="AD539" s="35"/>
      <c r="AE539" s="36"/>
      <c r="AF539" s="34"/>
      <c r="AG539" s="35"/>
      <c r="AH539" s="36"/>
      <c r="AI539" s="37"/>
      <c r="AJ539" s="38"/>
      <c r="AK539" s="39"/>
      <c r="AL539" s="39"/>
      <c r="AM539" s="39"/>
      <c r="AN539" s="49"/>
      <c r="AO539" s="40"/>
      <c r="AP539" s="41"/>
      <c r="AQ539" s="42"/>
      <c r="AR539" s="43"/>
      <c r="AS539" s="40" t="s">
        <v>40</v>
      </c>
      <c r="AT539" s="42">
        <v>1</v>
      </c>
      <c r="AU539" s="162">
        <f t="shared" si="40"/>
        <v>0</v>
      </c>
      <c r="AV539" s="162">
        <f t="shared" si="41"/>
        <v>0</v>
      </c>
      <c r="AW539" s="162">
        <f t="shared" si="42"/>
        <v>0</v>
      </c>
      <c r="AX539" s="162">
        <f t="shared" si="43"/>
        <v>0</v>
      </c>
      <c r="AY539" s="162">
        <f t="shared" si="44"/>
        <v>1</v>
      </c>
    </row>
    <row r="540" spans="1:51">
      <c r="A540" s="44" t="s">
        <v>1355</v>
      </c>
      <c r="B540" s="45" t="s">
        <v>2583</v>
      </c>
      <c r="C540" s="23" t="s">
        <v>1356</v>
      </c>
      <c r="D540" s="120" t="s">
        <v>4162</v>
      </c>
      <c r="E540" s="24"/>
      <c r="F540" s="25" t="s">
        <v>43</v>
      </c>
      <c r="G540" s="26" t="s">
        <v>311</v>
      </c>
      <c r="H540" s="27"/>
      <c r="I540" s="27"/>
      <c r="J540" s="29">
        <v>0</v>
      </c>
      <c r="K540" s="28">
        <v>1607</v>
      </c>
      <c r="L540" s="28">
        <v>1609</v>
      </c>
      <c r="M540" s="27">
        <v>0</v>
      </c>
      <c r="N540" s="27">
        <v>0</v>
      </c>
      <c r="O540" s="28">
        <v>1587</v>
      </c>
      <c r="P540" s="31" t="s">
        <v>1357</v>
      </c>
      <c r="Q540" s="35" t="s">
        <v>103</v>
      </c>
      <c r="R540" s="104">
        <v>51.0167</v>
      </c>
      <c r="S540" s="124">
        <v>4.4667000000000003</v>
      </c>
      <c r="T540" s="32">
        <v>1</v>
      </c>
      <c r="U540" s="33">
        <v>1</v>
      </c>
      <c r="V540" s="127">
        <v>0</v>
      </c>
      <c r="W540" s="34">
        <v>1609</v>
      </c>
      <c r="X540" s="35">
        <v>1617</v>
      </c>
      <c r="Y540" s="35" t="s">
        <v>63</v>
      </c>
      <c r="Z540" s="34"/>
      <c r="AA540" s="35"/>
      <c r="AB540" s="36"/>
      <c r="AC540" s="34"/>
      <c r="AD540" s="35"/>
      <c r="AE540" s="36"/>
      <c r="AF540" s="34"/>
      <c r="AG540" s="35"/>
      <c r="AH540" s="36"/>
      <c r="AI540" s="37"/>
      <c r="AJ540" s="38"/>
      <c r="AK540" s="39"/>
      <c r="AL540" s="39"/>
      <c r="AM540" s="39"/>
      <c r="AN540" s="49"/>
      <c r="AO540" s="40"/>
      <c r="AP540" s="41"/>
      <c r="AQ540" s="42"/>
      <c r="AR540" s="43"/>
      <c r="AS540" s="40"/>
      <c r="AT540" s="42">
        <v>1</v>
      </c>
      <c r="AU540" s="162">
        <f t="shared" si="40"/>
        <v>0</v>
      </c>
      <c r="AV540" s="162">
        <f t="shared" si="41"/>
        <v>1</v>
      </c>
      <c r="AW540" s="162">
        <f t="shared" si="42"/>
        <v>1</v>
      </c>
      <c r="AX540" s="162">
        <f t="shared" si="43"/>
        <v>0</v>
      </c>
      <c r="AY540" s="162">
        <f t="shared" si="44"/>
        <v>0</v>
      </c>
    </row>
    <row r="541" spans="1:51">
      <c r="A541" s="44" t="s">
        <v>1358</v>
      </c>
      <c r="B541" s="45" t="s">
        <v>2583</v>
      </c>
      <c r="C541" s="23" t="s">
        <v>1359</v>
      </c>
      <c r="D541" s="120" t="s">
        <v>4162</v>
      </c>
      <c r="E541" s="24"/>
      <c r="F541" s="25" t="s">
        <v>43</v>
      </c>
      <c r="G541" s="26"/>
      <c r="H541" s="27"/>
      <c r="I541" s="27"/>
      <c r="J541" s="29">
        <v>0</v>
      </c>
      <c r="K541" s="28">
        <v>1617</v>
      </c>
      <c r="L541" s="28">
        <v>1636</v>
      </c>
      <c r="M541" s="27">
        <v>1</v>
      </c>
      <c r="N541" s="27">
        <v>1</v>
      </c>
      <c r="O541" s="28">
        <v>1597</v>
      </c>
      <c r="P541" s="31">
        <v>1636</v>
      </c>
      <c r="Q541" s="35" t="s">
        <v>103</v>
      </c>
      <c r="R541" s="104">
        <v>51.0167</v>
      </c>
      <c r="S541" s="124">
        <v>4.4667000000000003</v>
      </c>
      <c r="T541" s="32">
        <v>0</v>
      </c>
      <c r="U541" s="33">
        <v>0</v>
      </c>
      <c r="V541" s="127">
        <v>0</v>
      </c>
      <c r="W541" s="34"/>
      <c r="X541" s="35"/>
      <c r="Y541" s="35"/>
      <c r="Z541" s="34"/>
      <c r="AA541" s="35"/>
      <c r="AB541" s="36"/>
      <c r="AC541" s="34"/>
      <c r="AD541" s="35"/>
      <c r="AE541" s="36"/>
      <c r="AF541" s="34"/>
      <c r="AG541" s="35"/>
      <c r="AH541" s="36"/>
      <c r="AI541" s="37"/>
      <c r="AJ541" s="38"/>
      <c r="AK541" s="39"/>
      <c r="AL541" s="39"/>
      <c r="AM541" s="39"/>
      <c r="AN541" s="49"/>
      <c r="AO541" s="40"/>
      <c r="AP541" s="41"/>
      <c r="AQ541" s="42"/>
      <c r="AR541" s="43"/>
      <c r="AS541" s="40"/>
      <c r="AT541" s="42">
        <v>1</v>
      </c>
      <c r="AU541" s="162">
        <f t="shared" si="40"/>
        <v>0</v>
      </c>
      <c r="AV541" s="162">
        <f t="shared" si="41"/>
        <v>0</v>
      </c>
      <c r="AW541" s="162">
        <f t="shared" si="42"/>
        <v>1</v>
      </c>
      <c r="AX541" s="162">
        <f t="shared" si="43"/>
        <v>1</v>
      </c>
      <c r="AY541" s="162">
        <f t="shared" si="44"/>
        <v>0</v>
      </c>
    </row>
    <row r="542" spans="1:51">
      <c r="A542" s="44" t="s">
        <v>1360</v>
      </c>
      <c r="B542" s="45" t="s">
        <v>2583</v>
      </c>
      <c r="C542" s="23" t="s">
        <v>1361</v>
      </c>
      <c r="D542" s="120" t="s">
        <v>4162</v>
      </c>
      <c r="E542" s="24"/>
      <c r="F542" s="25" t="s">
        <v>43</v>
      </c>
      <c r="G542" s="26"/>
      <c r="H542" s="27"/>
      <c r="I542" s="27"/>
      <c r="J542" s="29">
        <v>0</v>
      </c>
      <c r="K542" s="28"/>
      <c r="L542" s="27">
        <v>1615</v>
      </c>
      <c r="M542" s="27">
        <v>0</v>
      </c>
      <c r="N542" s="27">
        <v>0</v>
      </c>
      <c r="O542" s="28"/>
      <c r="P542" s="31"/>
      <c r="Q542" s="35" t="s">
        <v>103</v>
      </c>
      <c r="R542" s="104">
        <v>51.0167</v>
      </c>
      <c r="S542" s="124">
        <v>4.4667000000000003</v>
      </c>
      <c r="T542" s="32">
        <v>1</v>
      </c>
      <c r="U542" s="33">
        <v>1</v>
      </c>
      <c r="V542" s="127">
        <v>0</v>
      </c>
      <c r="W542" s="34">
        <v>1615</v>
      </c>
      <c r="X542" s="35"/>
      <c r="Y542" s="35" t="s">
        <v>102</v>
      </c>
      <c r="Z542" s="34"/>
      <c r="AA542" s="35"/>
      <c r="AB542" s="36"/>
      <c r="AC542" s="34"/>
      <c r="AD542" s="35"/>
      <c r="AE542" s="36"/>
      <c r="AF542" s="34"/>
      <c r="AG542" s="35"/>
      <c r="AH542" s="36"/>
      <c r="AI542" s="37"/>
      <c r="AJ542" s="38"/>
      <c r="AK542" s="39"/>
      <c r="AL542" s="39"/>
      <c r="AM542" s="39"/>
      <c r="AN542" s="49"/>
      <c r="AO542" s="40"/>
      <c r="AP542" s="41"/>
      <c r="AQ542" s="42"/>
      <c r="AR542" s="43"/>
      <c r="AS542" s="40"/>
      <c r="AT542" s="42">
        <v>1</v>
      </c>
      <c r="AU542" s="162">
        <f t="shared" si="40"/>
        <v>1</v>
      </c>
      <c r="AV542" s="162">
        <f t="shared" si="41"/>
        <v>1</v>
      </c>
      <c r="AW542" s="162">
        <f t="shared" si="42"/>
        <v>1</v>
      </c>
      <c r="AX542" s="162">
        <f t="shared" si="43"/>
        <v>0</v>
      </c>
      <c r="AY542" s="162">
        <f t="shared" si="44"/>
        <v>0</v>
      </c>
    </row>
    <row r="543" spans="1:51">
      <c r="A543" s="44" t="s">
        <v>1362</v>
      </c>
      <c r="B543" s="45" t="s">
        <v>4109</v>
      </c>
      <c r="C543" s="23" t="s">
        <v>1363</v>
      </c>
      <c r="D543" s="120" t="s">
        <v>4162</v>
      </c>
      <c r="E543" s="24"/>
      <c r="F543" s="25" t="s">
        <v>43</v>
      </c>
      <c r="G543" s="26"/>
      <c r="H543" s="27"/>
      <c r="I543" s="27"/>
      <c r="J543" s="29">
        <v>0</v>
      </c>
      <c r="K543" s="28"/>
      <c r="L543" s="28">
        <v>1566</v>
      </c>
      <c r="M543" s="27">
        <v>0</v>
      </c>
      <c r="N543" s="27">
        <v>0</v>
      </c>
      <c r="O543" s="28"/>
      <c r="P543" s="31"/>
      <c r="Q543" s="35" t="s">
        <v>103</v>
      </c>
      <c r="R543" s="104">
        <v>51.0167</v>
      </c>
      <c r="S543" s="124">
        <v>4.4667000000000003</v>
      </c>
      <c r="T543" s="32">
        <v>0</v>
      </c>
      <c r="U543" s="33">
        <v>1</v>
      </c>
      <c r="V543" s="127">
        <v>0</v>
      </c>
      <c r="W543" s="34">
        <v>1566</v>
      </c>
      <c r="X543" s="35"/>
      <c r="Y543" s="35" t="s">
        <v>63</v>
      </c>
      <c r="Z543" s="34"/>
      <c r="AA543" s="35"/>
      <c r="AB543" s="36"/>
      <c r="AC543" s="34"/>
      <c r="AD543" s="35"/>
      <c r="AE543" s="36"/>
      <c r="AF543" s="34"/>
      <c r="AG543" s="35"/>
      <c r="AH543" s="36"/>
      <c r="AI543" s="37"/>
      <c r="AJ543" s="38"/>
      <c r="AK543" s="39"/>
      <c r="AL543" s="39"/>
      <c r="AM543" s="39"/>
      <c r="AN543" s="49"/>
      <c r="AO543" s="40"/>
      <c r="AP543" s="41"/>
      <c r="AQ543" s="42"/>
      <c r="AR543" s="43"/>
      <c r="AS543" s="40"/>
      <c r="AT543" s="42">
        <v>1</v>
      </c>
      <c r="AU543" s="162">
        <f t="shared" si="40"/>
        <v>1</v>
      </c>
      <c r="AV543" s="162">
        <f t="shared" si="41"/>
        <v>0</v>
      </c>
      <c r="AW543" s="162">
        <f t="shared" si="42"/>
        <v>0</v>
      </c>
      <c r="AX543" s="162">
        <f t="shared" si="43"/>
        <v>0</v>
      </c>
      <c r="AY543" s="162">
        <f t="shared" si="44"/>
        <v>0</v>
      </c>
    </row>
    <row r="544" spans="1:51">
      <c r="A544" s="44" t="s">
        <v>1364</v>
      </c>
      <c r="B544" s="45" t="s">
        <v>4110</v>
      </c>
      <c r="C544" s="23" t="s">
        <v>1365</v>
      </c>
      <c r="D544" s="120" t="s">
        <v>4162</v>
      </c>
      <c r="E544" s="24"/>
      <c r="F544" s="74" t="s">
        <v>74</v>
      </c>
      <c r="G544" s="26"/>
      <c r="H544" s="27"/>
      <c r="I544" s="27"/>
      <c r="J544" s="29">
        <v>0</v>
      </c>
      <c r="K544" s="28">
        <v>1560</v>
      </c>
      <c r="L544" s="28">
        <v>1564</v>
      </c>
      <c r="M544" s="27">
        <v>0</v>
      </c>
      <c r="N544" s="27">
        <v>0</v>
      </c>
      <c r="O544" s="28"/>
      <c r="P544" s="31">
        <v>1564</v>
      </c>
      <c r="Q544" s="35" t="s">
        <v>103</v>
      </c>
      <c r="R544" s="104">
        <v>51.0167</v>
      </c>
      <c r="S544" s="124">
        <v>4.4667000000000003</v>
      </c>
      <c r="T544" s="32">
        <v>0</v>
      </c>
      <c r="U544" s="33">
        <v>0</v>
      </c>
      <c r="V544" s="127">
        <v>0</v>
      </c>
      <c r="W544" s="34"/>
      <c r="X544" s="35"/>
      <c r="Y544" s="35"/>
      <c r="Z544" s="34"/>
      <c r="AA544" s="35"/>
      <c r="AB544" s="36"/>
      <c r="AC544" s="34"/>
      <c r="AD544" s="35"/>
      <c r="AE544" s="36"/>
      <c r="AF544" s="34"/>
      <c r="AG544" s="35"/>
      <c r="AH544" s="36"/>
      <c r="AI544" s="37"/>
      <c r="AJ544" s="38"/>
      <c r="AK544" s="39"/>
      <c r="AL544" s="39"/>
      <c r="AM544" s="39"/>
      <c r="AN544" s="49"/>
      <c r="AO544" s="40"/>
      <c r="AP544" s="41"/>
      <c r="AQ544" s="42"/>
      <c r="AR544" s="43"/>
      <c r="AS544" s="40" t="s">
        <v>1366</v>
      </c>
      <c r="AT544" s="42">
        <v>1</v>
      </c>
      <c r="AU544" s="162">
        <f t="shared" si="40"/>
        <v>1</v>
      </c>
      <c r="AV544" s="162">
        <f t="shared" si="41"/>
        <v>0</v>
      </c>
      <c r="AW544" s="162">
        <f t="shared" si="42"/>
        <v>0</v>
      </c>
      <c r="AX544" s="162">
        <f t="shared" si="43"/>
        <v>0</v>
      </c>
      <c r="AY544" s="162">
        <f t="shared" si="44"/>
        <v>0</v>
      </c>
    </row>
    <row r="545" spans="1:51">
      <c r="A545" s="44" t="s">
        <v>1367</v>
      </c>
      <c r="B545" s="45" t="s">
        <v>4111</v>
      </c>
      <c r="C545" s="23" t="s">
        <v>1368</v>
      </c>
      <c r="D545" s="120" t="s">
        <v>4162</v>
      </c>
      <c r="E545" s="24">
        <v>1</v>
      </c>
      <c r="F545" s="74" t="s">
        <v>74</v>
      </c>
      <c r="G545" s="26"/>
      <c r="H545" s="27"/>
      <c r="I545" s="27"/>
      <c r="J545" s="29">
        <v>1</v>
      </c>
      <c r="K545" s="30">
        <v>1624</v>
      </c>
      <c r="L545" s="30">
        <v>1630</v>
      </c>
      <c r="M545" s="27">
        <v>0</v>
      </c>
      <c r="N545" s="27">
        <v>0</v>
      </c>
      <c r="O545" s="28"/>
      <c r="P545" s="31"/>
      <c r="Q545" s="35" t="s">
        <v>103</v>
      </c>
      <c r="R545" s="104">
        <v>51.0167</v>
      </c>
      <c r="S545" s="124">
        <v>4.4667000000000003</v>
      </c>
      <c r="T545" s="32">
        <v>0</v>
      </c>
      <c r="U545" s="33">
        <v>0</v>
      </c>
      <c r="V545" s="127">
        <v>0</v>
      </c>
      <c r="W545" s="34"/>
      <c r="X545" s="35"/>
      <c r="Y545" s="35"/>
      <c r="Z545" s="34"/>
      <c r="AA545" s="35"/>
      <c r="AB545" s="36"/>
      <c r="AC545" s="34"/>
      <c r="AD545" s="35"/>
      <c r="AE545" s="36"/>
      <c r="AF545" s="34"/>
      <c r="AG545" s="35"/>
      <c r="AH545" s="36"/>
      <c r="AI545" s="37"/>
      <c r="AJ545" s="38"/>
      <c r="AK545" s="39"/>
      <c r="AL545" s="39"/>
      <c r="AM545" s="39"/>
      <c r="AN545" s="49"/>
      <c r="AO545" s="40"/>
      <c r="AP545" s="41"/>
      <c r="AQ545" s="42"/>
      <c r="AR545" s="43"/>
      <c r="AS545" s="40" t="s">
        <v>40</v>
      </c>
      <c r="AT545" s="42">
        <v>1</v>
      </c>
      <c r="AU545" s="162">
        <f t="shared" si="40"/>
        <v>0</v>
      </c>
      <c r="AV545" s="162">
        <f t="shared" si="41"/>
        <v>0</v>
      </c>
      <c r="AW545" s="162">
        <f t="shared" si="42"/>
        <v>0</v>
      </c>
      <c r="AX545" s="162">
        <f t="shared" si="43"/>
        <v>1</v>
      </c>
      <c r="AY545" s="162">
        <f t="shared" si="44"/>
        <v>0</v>
      </c>
    </row>
    <row r="546" spans="1:51">
      <c r="A546" s="44" t="s">
        <v>1369</v>
      </c>
      <c r="B546" s="45" t="s">
        <v>4112</v>
      </c>
      <c r="C546" s="23" t="s">
        <v>1370</v>
      </c>
      <c r="D546" s="120" t="s">
        <v>4162</v>
      </c>
      <c r="E546" s="24">
        <v>1</v>
      </c>
      <c r="F546" s="25" t="s">
        <v>43</v>
      </c>
      <c r="G546" s="26"/>
      <c r="H546" s="27"/>
      <c r="I546" s="27"/>
      <c r="J546" s="29">
        <v>1</v>
      </c>
      <c r="K546" s="30">
        <v>1556</v>
      </c>
      <c r="L546" s="30">
        <v>1562</v>
      </c>
      <c r="M546" s="27">
        <v>0</v>
      </c>
      <c r="N546" s="27">
        <v>0</v>
      </c>
      <c r="O546" s="28"/>
      <c r="P546" s="31"/>
      <c r="Q546" s="35" t="s">
        <v>103</v>
      </c>
      <c r="R546" s="104">
        <v>51.0167</v>
      </c>
      <c r="S546" s="124">
        <v>4.4667000000000003</v>
      </c>
      <c r="T546" s="32">
        <v>0</v>
      </c>
      <c r="U546" s="33">
        <v>0</v>
      </c>
      <c r="V546" s="127">
        <v>0</v>
      </c>
      <c r="W546" s="34"/>
      <c r="X546" s="35"/>
      <c r="Y546" s="35"/>
      <c r="Z546" s="34"/>
      <c r="AA546" s="35"/>
      <c r="AB546" s="36"/>
      <c r="AC546" s="34"/>
      <c r="AD546" s="35"/>
      <c r="AE546" s="36"/>
      <c r="AF546" s="34"/>
      <c r="AG546" s="35"/>
      <c r="AH546" s="36"/>
      <c r="AI546" s="37"/>
      <c r="AJ546" s="38"/>
      <c r="AK546" s="39"/>
      <c r="AL546" s="39"/>
      <c r="AM546" s="39"/>
      <c r="AN546" s="49"/>
      <c r="AO546" s="40"/>
      <c r="AP546" s="41"/>
      <c r="AQ546" s="42"/>
      <c r="AR546" s="43"/>
      <c r="AS546" s="40" t="s">
        <v>40</v>
      </c>
      <c r="AT546" s="42">
        <v>1</v>
      </c>
      <c r="AU546" s="162">
        <f t="shared" si="40"/>
        <v>1</v>
      </c>
      <c r="AV546" s="162">
        <f t="shared" si="41"/>
        <v>0</v>
      </c>
      <c r="AW546" s="162">
        <f t="shared" si="42"/>
        <v>0</v>
      </c>
      <c r="AX546" s="162">
        <f t="shared" si="43"/>
        <v>0</v>
      </c>
      <c r="AY546" s="162">
        <f t="shared" si="44"/>
        <v>0</v>
      </c>
    </row>
    <row r="547" spans="1:51">
      <c r="A547" s="44" t="s">
        <v>1371</v>
      </c>
      <c r="B547" s="45" t="s">
        <v>4112</v>
      </c>
      <c r="C547" s="23" t="s">
        <v>1372</v>
      </c>
      <c r="D547" s="120" t="s">
        <v>4162</v>
      </c>
      <c r="E547" s="24">
        <v>1</v>
      </c>
      <c r="F547" s="25" t="s">
        <v>43</v>
      </c>
      <c r="G547" s="26"/>
      <c r="H547" s="27"/>
      <c r="I547" s="27"/>
      <c r="J547" s="29">
        <v>1</v>
      </c>
      <c r="K547" s="30">
        <v>1557</v>
      </c>
      <c r="L547" s="30">
        <v>1563</v>
      </c>
      <c r="M547" s="27">
        <v>0</v>
      </c>
      <c r="N547" s="27">
        <v>0</v>
      </c>
      <c r="O547" s="28"/>
      <c r="P547" s="31"/>
      <c r="Q547" s="35" t="s">
        <v>103</v>
      </c>
      <c r="R547" s="104">
        <v>51.0167</v>
      </c>
      <c r="S547" s="124">
        <v>4.4667000000000003</v>
      </c>
      <c r="T547" s="32">
        <v>0</v>
      </c>
      <c r="U547" s="33">
        <v>0</v>
      </c>
      <c r="V547" s="127">
        <v>0</v>
      </c>
      <c r="W547" s="34"/>
      <c r="X547" s="35"/>
      <c r="Y547" s="35"/>
      <c r="Z547" s="34"/>
      <c r="AA547" s="35"/>
      <c r="AB547" s="36"/>
      <c r="AC547" s="34"/>
      <c r="AD547" s="35"/>
      <c r="AE547" s="36"/>
      <c r="AF547" s="34"/>
      <c r="AG547" s="35"/>
      <c r="AH547" s="36"/>
      <c r="AI547" s="37"/>
      <c r="AJ547" s="38"/>
      <c r="AK547" s="39"/>
      <c r="AL547" s="39"/>
      <c r="AM547" s="39"/>
      <c r="AN547" s="49"/>
      <c r="AO547" s="40"/>
      <c r="AP547" s="41"/>
      <c r="AQ547" s="42"/>
      <c r="AR547" s="43"/>
      <c r="AS547" s="40" t="s">
        <v>40</v>
      </c>
      <c r="AT547" s="42">
        <v>1</v>
      </c>
      <c r="AU547" s="162">
        <f t="shared" si="40"/>
        <v>1</v>
      </c>
      <c r="AV547" s="162">
        <f t="shared" si="41"/>
        <v>0</v>
      </c>
      <c r="AW547" s="162">
        <f t="shared" si="42"/>
        <v>0</v>
      </c>
      <c r="AX547" s="162">
        <f t="shared" si="43"/>
        <v>0</v>
      </c>
      <c r="AY547" s="162">
        <f t="shared" si="44"/>
        <v>0</v>
      </c>
    </row>
    <row r="548" spans="1:51">
      <c r="A548" s="44" t="s">
        <v>1373</v>
      </c>
      <c r="B548" s="45" t="s">
        <v>4113</v>
      </c>
      <c r="C548" s="23" t="s">
        <v>1374</v>
      </c>
      <c r="D548" s="120" t="s">
        <v>4162</v>
      </c>
      <c r="E548" s="24">
        <v>1</v>
      </c>
      <c r="F548" s="25" t="s">
        <v>223</v>
      </c>
      <c r="G548" s="26"/>
      <c r="H548" s="27"/>
      <c r="I548" s="27"/>
      <c r="J548" s="29">
        <v>1</v>
      </c>
      <c r="K548" s="30">
        <v>1670</v>
      </c>
      <c r="L548" s="30">
        <v>1676</v>
      </c>
      <c r="M548" s="27">
        <v>0</v>
      </c>
      <c r="N548" s="27">
        <v>0</v>
      </c>
      <c r="O548" s="28"/>
      <c r="P548" s="31"/>
      <c r="Q548" s="35" t="s">
        <v>103</v>
      </c>
      <c r="R548" s="104">
        <v>51.0167</v>
      </c>
      <c r="S548" s="124">
        <v>4.4667000000000003</v>
      </c>
      <c r="T548" s="32">
        <v>0</v>
      </c>
      <c r="U548" s="33">
        <v>0</v>
      </c>
      <c r="V548" s="127">
        <v>0</v>
      </c>
      <c r="W548" s="34"/>
      <c r="X548" s="35"/>
      <c r="Y548" s="35"/>
      <c r="Z548" s="34"/>
      <c r="AA548" s="35"/>
      <c r="AB548" s="36"/>
      <c r="AC548" s="34"/>
      <c r="AD548" s="35"/>
      <c r="AE548" s="36"/>
      <c r="AF548" s="34"/>
      <c r="AG548" s="35"/>
      <c r="AH548" s="36"/>
      <c r="AI548" s="37"/>
      <c r="AJ548" s="38"/>
      <c r="AK548" s="39"/>
      <c r="AL548" s="39"/>
      <c r="AM548" s="39"/>
      <c r="AN548" s="49"/>
      <c r="AO548" s="40"/>
      <c r="AP548" s="41"/>
      <c r="AQ548" s="42"/>
      <c r="AR548" s="43"/>
      <c r="AS548" s="40" t="s">
        <v>40</v>
      </c>
      <c r="AT548" s="42">
        <v>1</v>
      </c>
      <c r="AU548" s="162">
        <f t="shared" si="40"/>
        <v>0</v>
      </c>
      <c r="AV548" s="162">
        <f t="shared" si="41"/>
        <v>0</v>
      </c>
      <c r="AW548" s="162">
        <f t="shared" si="42"/>
        <v>0</v>
      </c>
      <c r="AX548" s="162">
        <f t="shared" si="43"/>
        <v>0</v>
      </c>
      <c r="AY548" s="162">
        <f t="shared" si="44"/>
        <v>1</v>
      </c>
    </row>
    <row r="549" spans="1:51">
      <c r="A549" s="44" t="s">
        <v>1375</v>
      </c>
      <c r="B549" s="45" t="s">
        <v>2249</v>
      </c>
      <c r="C549" s="23" t="s">
        <v>1376</v>
      </c>
      <c r="D549" s="120" t="s">
        <v>4162</v>
      </c>
      <c r="E549" s="24">
        <v>1</v>
      </c>
      <c r="F549" s="25" t="s">
        <v>43</v>
      </c>
      <c r="G549" s="26"/>
      <c r="H549" s="27"/>
      <c r="I549" s="27"/>
      <c r="J549" s="29">
        <v>1</v>
      </c>
      <c r="K549" s="84">
        <v>1619</v>
      </c>
      <c r="L549" s="30">
        <v>1633</v>
      </c>
      <c r="M549" s="27">
        <v>1</v>
      </c>
      <c r="N549" s="27">
        <v>1</v>
      </c>
      <c r="O549" s="28"/>
      <c r="P549" s="31"/>
      <c r="Q549" s="35" t="s">
        <v>103</v>
      </c>
      <c r="R549" s="104">
        <v>51.0167</v>
      </c>
      <c r="S549" s="124">
        <v>4.4667000000000003</v>
      </c>
      <c r="T549" s="32">
        <v>0</v>
      </c>
      <c r="U549" s="33">
        <v>0</v>
      </c>
      <c r="V549" s="127">
        <v>0</v>
      </c>
      <c r="W549" s="34"/>
      <c r="X549" s="35"/>
      <c r="Y549" s="35"/>
      <c r="Z549" s="34"/>
      <c r="AA549" s="35"/>
      <c r="AB549" s="35"/>
      <c r="AC549" s="34"/>
      <c r="AD549" s="35"/>
      <c r="AE549" s="36"/>
      <c r="AF549" s="34"/>
      <c r="AG549" s="35"/>
      <c r="AH549" s="36"/>
      <c r="AI549" s="37"/>
      <c r="AJ549" s="38"/>
      <c r="AK549" s="39"/>
      <c r="AL549" s="39"/>
      <c r="AM549" s="39"/>
      <c r="AN549" s="49"/>
      <c r="AO549" s="40"/>
      <c r="AP549" s="41"/>
      <c r="AQ549" s="42"/>
      <c r="AR549" s="43"/>
      <c r="AS549" s="40" t="s">
        <v>40</v>
      </c>
      <c r="AT549" s="42">
        <v>1</v>
      </c>
      <c r="AU549" s="162">
        <f t="shared" si="40"/>
        <v>0</v>
      </c>
      <c r="AV549" s="162">
        <f t="shared" si="41"/>
        <v>0</v>
      </c>
      <c r="AW549" s="162">
        <f t="shared" si="42"/>
        <v>1</v>
      </c>
      <c r="AX549" s="162">
        <f t="shared" si="43"/>
        <v>1</v>
      </c>
      <c r="AY549" s="162">
        <f t="shared" si="44"/>
        <v>0</v>
      </c>
    </row>
    <row r="550" spans="1:51">
      <c r="A550" s="44" t="s">
        <v>1377</v>
      </c>
      <c r="B550" s="45" t="s">
        <v>2249</v>
      </c>
      <c r="C550" s="23" t="s">
        <v>1378</v>
      </c>
      <c r="D550" s="120" t="s">
        <v>4162</v>
      </c>
      <c r="E550" s="24"/>
      <c r="F550" s="25" t="s">
        <v>43</v>
      </c>
      <c r="G550" s="71"/>
      <c r="H550" s="27">
        <v>1</v>
      </c>
      <c r="I550" s="27"/>
      <c r="J550" s="29">
        <v>0</v>
      </c>
      <c r="K550" s="28">
        <v>1509</v>
      </c>
      <c r="L550" s="28">
        <v>1544</v>
      </c>
      <c r="M550" s="27">
        <v>0</v>
      </c>
      <c r="N550" s="27">
        <v>0</v>
      </c>
      <c r="O550" s="28"/>
      <c r="P550" s="31"/>
      <c r="Q550" s="35" t="s">
        <v>103</v>
      </c>
      <c r="R550" s="104">
        <v>51.0167</v>
      </c>
      <c r="S550" s="124">
        <v>4.4667000000000003</v>
      </c>
      <c r="T550" s="32">
        <v>0</v>
      </c>
      <c r="U550" s="33">
        <v>0</v>
      </c>
      <c r="V550" s="127">
        <v>0</v>
      </c>
      <c r="W550" s="34"/>
      <c r="X550" s="35"/>
      <c r="Y550" s="35"/>
      <c r="Z550" s="34"/>
      <c r="AA550" s="35"/>
      <c r="AB550" s="36"/>
      <c r="AC550" s="34"/>
      <c r="AD550" s="35"/>
      <c r="AE550" s="36"/>
      <c r="AF550" s="34"/>
      <c r="AG550" s="35"/>
      <c r="AH550" s="36"/>
      <c r="AI550" s="37"/>
      <c r="AJ550" s="38"/>
      <c r="AK550" s="49"/>
      <c r="AL550" s="49"/>
      <c r="AM550" s="49"/>
      <c r="AN550" s="49"/>
      <c r="AO550" s="73"/>
      <c r="AP550" s="85"/>
      <c r="AQ550" s="69"/>
      <c r="AR550" s="70"/>
      <c r="AS550" s="40" t="s">
        <v>266</v>
      </c>
      <c r="AT550" s="42">
        <v>1</v>
      </c>
      <c r="AU550" s="162">
        <f t="shared" si="40"/>
        <v>1</v>
      </c>
      <c r="AV550" s="162">
        <f t="shared" si="41"/>
        <v>0</v>
      </c>
      <c r="AW550" s="162">
        <f t="shared" si="42"/>
        <v>0</v>
      </c>
      <c r="AX550" s="162">
        <f t="shared" si="43"/>
        <v>0</v>
      </c>
      <c r="AY550" s="162">
        <f t="shared" si="44"/>
        <v>0</v>
      </c>
    </row>
    <row r="551" spans="1:51">
      <c r="A551" s="44" t="s">
        <v>1379</v>
      </c>
      <c r="B551" s="45" t="s">
        <v>2249</v>
      </c>
      <c r="C551" s="23" t="s">
        <v>1380</v>
      </c>
      <c r="D551" s="120" t="s">
        <v>4162</v>
      </c>
      <c r="E551" s="24">
        <v>2</v>
      </c>
      <c r="F551" s="25" t="s">
        <v>43</v>
      </c>
      <c r="G551" s="26"/>
      <c r="H551" s="27"/>
      <c r="I551" s="27"/>
      <c r="J551" s="29">
        <v>1</v>
      </c>
      <c r="K551" s="30">
        <v>1610</v>
      </c>
      <c r="L551" s="30">
        <v>1616</v>
      </c>
      <c r="M551" s="27">
        <v>0</v>
      </c>
      <c r="N551" s="27">
        <v>0</v>
      </c>
      <c r="O551" s="28"/>
      <c r="P551" s="31"/>
      <c r="Q551" s="35" t="s">
        <v>103</v>
      </c>
      <c r="R551" s="104">
        <v>51.0167</v>
      </c>
      <c r="S551" s="124">
        <v>4.4667000000000003</v>
      </c>
      <c r="T551" s="32">
        <v>0</v>
      </c>
      <c r="U551" s="33">
        <v>0</v>
      </c>
      <c r="V551" s="127">
        <v>0</v>
      </c>
      <c r="W551" s="34"/>
      <c r="X551" s="35"/>
      <c r="Y551" s="35"/>
      <c r="Z551" s="34"/>
      <c r="AA551" s="35"/>
      <c r="AB551" s="36"/>
      <c r="AC551" s="34"/>
      <c r="AD551" s="35"/>
      <c r="AE551" s="36"/>
      <c r="AF551" s="34"/>
      <c r="AG551" s="35"/>
      <c r="AH551" s="36"/>
      <c r="AI551" s="37"/>
      <c r="AJ551" s="38"/>
      <c r="AK551" s="39"/>
      <c r="AL551" s="39"/>
      <c r="AM551" s="39"/>
      <c r="AN551" s="49"/>
      <c r="AO551" s="40"/>
      <c r="AP551" s="41"/>
      <c r="AQ551" s="42"/>
      <c r="AR551" s="43"/>
      <c r="AS551" s="40" t="s">
        <v>40</v>
      </c>
      <c r="AT551" s="42">
        <v>1</v>
      </c>
      <c r="AU551" s="162">
        <f t="shared" si="40"/>
        <v>0</v>
      </c>
      <c r="AV551" s="162">
        <f t="shared" si="41"/>
        <v>0</v>
      </c>
      <c r="AW551" s="162">
        <f t="shared" si="42"/>
        <v>1</v>
      </c>
      <c r="AX551" s="162">
        <f t="shared" si="43"/>
        <v>0</v>
      </c>
      <c r="AY551" s="162">
        <f t="shared" si="44"/>
        <v>0</v>
      </c>
    </row>
    <row r="552" spans="1:51">
      <c r="A552" s="44" t="s">
        <v>1381</v>
      </c>
      <c r="B552" s="45" t="s">
        <v>2852</v>
      </c>
      <c r="C552" s="23" t="s">
        <v>1382</v>
      </c>
      <c r="D552" s="120" t="s">
        <v>4162</v>
      </c>
      <c r="E552" s="24"/>
      <c r="F552" s="25" t="s">
        <v>43</v>
      </c>
      <c r="G552" s="71"/>
      <c r="H552" s="27"/>
      <c r="I552" s="27"/>
      <c r="J552" s="29">
        <v>0</v>
      </c>
      <c r="K552" s="28">
        <v>1620</v>
      </c>
      <c r="L552" s="28">
        <v>1661</v>
      </c>
      <c r="M552" s="27">
        <v>0</v>
      </c>
      <c r="N552" s="27">
        <v>0</v>
      </c>
      <c r="O552" s="28">
        <v>1600</v>
      </c>
      <c r="P552" s="31">
        <v>1661</v>
      </c>
      <c r="Q552" s="35" t="s">
        <v>103</v>
      </c>
      <c r="R552" s="104">
        <v>51.0167</v>
      </c>
      <c r="S552" s="124">
        <v>4.4667000000000003</v>
      </c>
      <c r="T552" s="32">
        <v>0</v>
      </c>
      <c r="U552" s="33">
        <v>0</v>
      </c>
      <c r="V552" s="127">
        <v>0</v>
      </c>
      <c r="W552" s="34"/>
      <c r="X552" s="35"/>
      <c r="Y552" s="35"/>
      <c r="Z552" s="34"/>
      <c r="AA552" s="35"/>
      <c r="AB552" s="36"/>
      <c r="AC552" s="34"/>
      <c r="AD552" s="35"/>
      <c r="AE552" s="36"/>
      <c r="AF552" s="34"/>
      <c r="AG552" s="35"/>
      <c r="AH552" s="36"/>
      <c r="AI552" s="37"/>
      <c r="AJ552" s="38"/>
      <c r="AK552" s="49"/>
      <c r="AL552" s="49"/>
      <c r="AM552" s="49"/>
      <c r="AN552" s="49"/>
      <c r="AO552" s="73"/>
      <c r="AP552" s="85"/>
      <c r="AQ552" s="69"/>
      <c r="AR552" s="70"/>
      <c r="AS552" s="40"/>
      <c r="AT552" s="42">
        <v>1</v>
      </c>
      <c r="AU552" s="162">
        <f t="shared" si="40"/>
        <v>0</v>
      </c>
      <c r="AV552" s="162">
        <f t="shared" si="41"/>
        <v>0</v>
      </c>
      <c r="AW552" s="162">
        <f t="shared" si="42"/>
        <v>1</v>
      </c>
      <c r="AX552" s="162">
        <f t="shared" si="43"/>
        <v>1</v>
      </c>
      <c r="AY552" s="162">
        <f t="shared" si="44"/>
        <v>1</v>
      </c>
    </row>
    <row r="553" spans="1:51">
      <c r="A553" s="44" t="s">
        <v>1383</v>
      </c>
      <c r="B553" s="45" t="s">
        <v>2639</v>
      </c>
      <c r="C553" s="23" t="s">
        <v>1384</v>
      </c>
      <c r="D553" s="120" t="s">
        <v>4162</v>
      </c>
      <c r="E553" s="24">
        <v>3</v>
      </c>
      <c r="F553" s="25" t="s">
        <v>43</v>
      </c>
      <c r="G553" s="26"/>
      <c r="H553" s="27"/>
      <c r="I553" s="27"/>
      <c r="J553" s="29">
        <v>1</v>
      </c>
      <c r="K553" s="30">
        <v>1648</v>
      </c>
      <c r="L553" s="30">
        <v>1666</v>
      </c>
      <c r="M553" s="27">
        <v>0</v>
      </c>
      <c r="N553" s="27">
        <v>0</v>
      </c>
      <c r="O553" s="28">
        <v>1601</v>
      </c>
      <c r="P553" s="31"/>
      <c r="Q553" s="35" t="s">
        <v>103</v>
      </c>
      <c r="R553" s="104">
        <v>51.0167</v>
      </c>
      <c r="S553" s="124">
        <v>4.4667000000000003</v>
      </c>
      <c r="T553" s="32">
        <v>0</v>
      </c>
      <c r="U553" s="33">
        <v>0</v>
      </c>
      <c r="V553" s="127">
        <v>0</v>
      </c>
      <c r="W553" s="34"/>
      <c r="X553" s="35"/>
      <c r="Y553" s="35"/>
      <c r="Z553" s="34"/>
      <c r="AA553" s="35"/>
      <c r="AB553" s="36"/>
      <c r="AC553" s="34"/>
      <c r="AD553" s="35"/>
      <c r="AE553" s="36"/>
      <c r="AF553" s="34"/>
      <c r="AG553" s="35"/>
      <c r="AH553" s="36"/>
      <c r="AI553" s="37"/>
      <c r="AJ553" s="38"/>
      <c r="AK553" s="39"/>
      <c r="AL553" s="39"/>
      <c r="AM553" s="39"/>
      <c r="AN553" s="49"/>
      <c r="AO553" s="40"/>
      <c r="AP553" s="41"/>
      <c r="AQ553" s="42"/>
      <c r="AR553" s="43"/>
      <c r="AS553" s="40" t="s">
        <v>40</v>
      </c>
      <c r="AT553" s="42">
        <v>1</v>
      </c>
      <c r="AU553" s="162">
        <f t="shared" si="40"/>
        <v>0</v>
      </c>
      <c r="AV553" s="162">
        <f t="shared" si="41"/>
        <v>0</v>
      </c>
      <c r="AW553" s="162">
        <f t="shared" si="42"/>
        <v>0</v>
      </c>
      <c r="AX553" s="162">
        <f t="shared" si="43"/>
        <v>1</v>
      </c>
      <c r="AY553" s="162">
        <f t="shared" si="44"/>
        <v>1</v>
      </c>
    </row>
    <row r="554" spans="1:51">
      <c r="A554" s="44" t="s">
        <v>1385</v>
      </c>
      <c r="B554" s="45" t="s">
        <v>4114</v>
      </c>
      <c r="C554" s="23" t="s">
        <v>1386</v>
      </c>
      <c r="D554" s="120" t="s">
        <v>4162</v>
      </c>
      <c r="E554" s="24">
        <v>1</v>
      </c>
      <c r="F554" s="25" t="s">
        <v>1297</v>
      </c>
      <c r="G554" s="26"/>
      <c r="H554" s="27"/>
      <c r="I554" s="27"/>
      <c r="J554" s="29">
        <v>1</v>
      </c>
      <c r="K554" s="30">
        <v>1654</v>
      </c>
      <c r="L554" s="30">
        <v>1660</v>
      </c>
      <c r="M554" s="27">
        <v>0</v>
      </c>
      <c r="N554" s="27">
        <v>0</v>
      </c>
      <c r="O554" s="28"/>
      <c r="P554" s="31"/>
      <c r="Q554" s="35" t="s">
        <v>103</v>
      </c>
      <c r="R554" s="104">
        <v>51.0167</v>
      </c>
      <c r="S554" s="124">
        <v>4.4667000000000003</v>
      </c>
      <c r="T554" s="32">
        <v>0</v>
      </c>
      <c r="U554" s="33">
        <v>0</v>
      </c>
      <c r="V554" s="127">
        <v>0</v>
      </c>
      <c r="W554" s="34"/>
      <c r="X554" s="35"/>
      <c r="Y554" s="35"/>
      <c r="Z554" s="34"/>
      <c r="AA554" s="35"/>
      <c r="AB554" s="36"/>
      <c r="AC554" s="34"/>
      <c r="AD554" s="35"/>
      <c r="AE554" s="36"/>
      <c r="AF554" s="34"/>
      <c r="AG554" s="35"/>
      <c r="AH554" s="36"/>
      <c r="AI554" s="37"/>
      <c r="AJ554" s="38"/>
      <c r="AK554" s="39"/>
      <c r="AL554" s="39"/>
      <c r="AM554" s="39"/>
      <c r="AN554" s="49"/>
      <c r="AO554" s="40"/>
      <c r="AP554" s="41"/>
      <c r="AQ554" s="42"/>
      <c r="AR554" s="43"/>
      <c r="AS554" s="40" t="s">
        <v>40</v>
      </c>
      <c r="AT554" s="42">
        <v>1</v>
      </c>
      <c r="AU554" s="162">
        <f t="shared" si="40"/>
        <v>0</v>
      </c>
      <c r="AV554" s="162">
        <f t="shared" si="41"/>
        <v>0</v>
      </c>
      <c r="AW554" s="162">
        <f t="shared" si="42"/>
        <v>0</v>
      </c>
      <c r="AX554" s="162">
        <f t="shared" si="43"/>
        <v>0</v>
      </c>
      <c r="AY554" s="162">
        <f t="shared" si="44"/>
        <v>1</v>
      </c>
    </row>
    <row r="555" spans="1:51">
      <c r="A555" s="44" t="s">
        <v>1387</v>
      </c>
      <c r="B555" s="45" t="s">
        <v>4115</v>
      </c>
      <c r="C555" s="23" t="s">
        <v>1388</v>
      </c>
      <c r="D555" s="120" t="s">
        <v>4162</v>
      </c>
      <c r="E555" s="24">
        <v>1</v>
      </c>
      <c r="F555" s="25" t="s">
        <v>43</v>
      </c>
      <c r="G555" s="26"/>
      <c r="H555" s="27"/>
      <c r="I555" s="27"/>
      <c r="J555" s="29">
        <v>1</v>
      </c>
      <c r="K555" s="30">
        <v>1582</v>
      </c>
      <c r="L555" s="30">
        <v>1588</v>
      </c>
      <c r="M555" s="27">
        <v>0</v>
      </c>
      <c r="N555" s="27">
        <v>0</v>
      </c>
      <c r="O555" s="28"/>
      <c r="P555" s="31"/>
      <c r="Q555" s="35" t="s">
        <v>103</v>
      </c>
      <c r="R555" s="104">
        <v>51.0167</v>
      </c>
      <c r="S555" s="124">
        <v>4.4667000000000003</v>
      </c>
      <c r="T555" s="32">
        <v>1</v>
      </c>
      <c r="U555" s="33">
        <v>1</v>
      </c>
      <c r="V555" s="127">
        <v>0</v>
      </c>
      <c r="W555" s="34">
        <v>1590</v>
      </c>
      <c r="X555" s="35"/>
      <c r="Y555" s="35" t="s">
        <v>63</v>
      </c>
      <c r="Z555" s="34"/>
      <c r="AA555" s="35"/>
      <c r="AB555" s="36"/>
      <c r="AC555" s="34"/>
      <c r="AD555" s="35"/>
      <c r="AE555" s="36"/>
      <c r="AF555" s="34"/>
      <c r="AG555" s="35"/>
      <c r="AH555" s="36"/>
      <c r="AI555" s="37"/>
      <c r="AJ555" s="38"/>
      <c r="AK555" s="39"/>
      <c r="AL555" s="39"/>
      <c r="AM555" s="39"/>
      <c r="AN555" s="49" t="s">
        <v>571</v>
      </c>
      <c r="AO555" s="40"/>
      <c r="AP555" s="41"/>
      <c r="AQ555" s="42"/>
      <c r="AR555" s="43"/>
      <c r="AS555" s="40" t="s">
        <v>40</v>
      </c>
      <c r="AT555" s="42">
        <v>1</v>
      </c>
      <c r="AU555" s="162">
        <f t="shared" si="40"/>
        <v>0</v>
      </c>
      <c r="AV555" s="162">
        <f t="shared" si="41"/>
        <v>1</v>
      </c>
      <c r="AW555" s="162">
        <f t="shared" si="42"/>
        <v>0</v>
      </c>
      <c r="AX555" s="162">
        <f t="shared" si="43"/>
        <v>0</v>
      </c>
      <c r="AY555" s="162">
        <f t="shared" si="44"/>
        <v>0</v>
      </c>
    </row>
    <row r="556" spans="1:51">
      <c r="A556" s="44" t="s">
        <v>1389</v>
      </c>
      <c r="B556" s="45" t="s">
        <v>4116</v>
      </c>
      <c r="C556" s="23" t="s">
        <v>1390</v>
      </c>
      <c r="D556" s="120" t="s">
        <v>4162</v>
      </c>
      <c r="E556" s="24"/>
      <c r="F556" s="25" t="s">
        <v>311</v>
      </c>
      <c r="G556" s="26"/>
      <c r="H556" s="27"/>
      <c r="I556" s="27"/>
      <c r="J556" s="29">
        <v>0</v>
      </c>
      <c r="K556" s="28">
        <v>1649</v>
      </c>
      <c r="L556" s="28"/>
      <c r="M556" s="27">
        <v>0</v>
      </c>
      <c r="N556" s="27">
        <v>0</v>
      </c>
      <c r="O556" s="28"/>
      <c r="P556" s="31"/>
      <c r="Q556" s="35" t="s">
        <v>103</v>
      </c>
      <c r="R556" s="104">
        <v>51.0167</v>
      </c>
      <c r="S556" s="124">
        <v>4.4667000000000003</v>
      </c>
      <c r="T556" s="32">
        <v>0</v>
      </c>
      <c r="U556" s="33">
        <v>0</v>
      </c>
      <c r="V556" s="127">
        <v>0</v>
      </c>
      <c r="W556" s="34"/>
      <c r="X556" s="35"/>
      <c r="Y556" s="35"/>
      <c r="Z556" s="34"/>
      <c r="AA556" s="35"/>
      <c r="AB556" s="36"/>
      <c r="AC556" s="34"/>
      <c r="AD556" s="35"/>
      <c r="AE556" s="36"/>
      <c r="AF556" s="34"/>
      <c r="AG556" s="35"/>
      <c r="AH556" s="36"/>
      <c r="AI556" s="37"/>
      <c r="AJ556" s="38"/>
      <c r="AK556" s="39"/>
      <c r="AL556" s="39"/>
      <c r="AM556" s="39"/>
      <c r="AN556" s="49"/>
      <c r="AO556" s="40"/>
      <c r="AP556" s="41"/>
      <c r="AQ556" s="42"/>
      <c r="AR556" s="43"/>
      <c r="AS556" s="40"/>
      <c r="AT556" s="42">
        <v>1</v>
      </c>
      <c r="AU556" s="162">
        <f t="shared" si="40"/>
        <v>0</v>
      </c>
      <c r="AV556" s="162">
        <f t="shared" si="41"/>
        <v>0</v>
      </c>
      <c r="AW556" s="162">
        <f t="shared" si="42"/>
        <v>0</v>
      </c>
      <c r="AX556" s="162">
        <f t="shared" si="43"/>
        <v>0</v>
      </c>
      <c r="AY556" s="162">
        <f t="shared" si="44"/>
        <v>0</v>
      </c>
    </row>
    <row r="557" spans="1:51">
      <c r="A557" s="44" t="s">
        <v>1391</v>
      </c>
      <c r="B557" s="45" t="s">
        <v>4117</v>
      </c>
      <c r="C557" s="23" t="s">
        <v>1392</v>
      </c>
      <c r="D557" s="120" t="s">
        <v>4162</v>
      </c>
      <c r="E557" s="24"/>
      <c r="F557" s="25" t="s">
        <v>43</v>
      </c>
      <c r="G557" s="26"/>
      <c r="H557" s="27"/>
      <c r="I557" s="27"/>
      <c r="J557" s="29">
        <v>0</v>
      </c>
      <c r="K557" s="28">
        <v>1530</v>
      </c>
      <c r="L557" s="28">
        <v>1545</v>
      </c>
      <c r="M557" s="27">
        <v>0</v>
      </c>
      <c r="N557" s="27">
        <v>0</v>
      </c>
      <c r="O557" s="28">
        <v>1510</v>
      </c>
      <c r="P557" s="31">
        <v>1589</v>
      </c>
      <c r="Q557" s="35" t="s">
        <v>103</v>
      </c>
      <c r="R557" s="104">
        <v>51.0167</v>
      </c>
      <c r="S557" s="124">
        <v>4.4667000000000003</v>
      </c>
      <c r="T557" s="32">
        <v>0</v>
      </c>
      <c r="U557" s="33">
        <v>1</v>
      </c>
      <c r="V557" s="127">
        <v>0</v>
      </c>
      <c r="W557" s="34">
        <v>1545</v>
      </c>
      <c r="X557" s="35">
        <v>1589</v>
      </c>
      <c r="Y557" s="35" t="s">
        <v>63</v>
      </c>
      <c r="Z557" s="34"/>
      <c r="AA557" s="35"/>
      <c r="AB557" s="36"/>
      <c r="AC557" s="34"/>
      <c r="AD557" s="35"/>
      <c r="AE557" s="36"/>
      <c r="AF557" s="34"/>
      <c r="AG557" s="35"/>
      <c r="AH557" s="36"/>
      <c r="AI557" s="37"/>
      <c r="AJ557" s="38"/>
      <c r="AK557" s="39"/>
      <c r="AL557" s="39"/>
      <c r="AM557" s="39"/>
      <c r="AN557" s="49"/>
      <c r="AO557" s="40"/>
      <c r="AP557" s="41"/>
      <c r="AQ557" s="42"/>
      <c r="AR557" s="43"/>
      <c r="AS557" s="40"/>
      <c r="AT557" s="42">
        <v>1</v>
      </c>
      <c r="AU557" s="162">
        <f t="shared" si="40"/>
        <v>1</v>
      </c>
      <c r="AV557" s="162">
        <f t="shared" si="41"/>
        <v>0</v>
      </c>
      <c r="AW557" s="162">
        <f t="shared" si="42"/>
        <v>0</v>
      </c>
      <c r="AX557" s="162">
        <f t="shared" si="43"/>
        <v>0</v>
      </c>
      <c r="AY557" s="162">
        <f t="shared" si="44"/>
        <v>0</v>
      </c>
    </row>
    <row r="558" spans="1:51">
      <c r="A558" s="44" t="s">
        <v>1272</v>
      </c>
      <c r="B558" s="45" t="s">
        <v>1743</v>
      </c>
      <c r="C558" s="23" t="s">
        <v>1393</v>
      </c>
      <c r="D558" s="120" t="s">
        <v>4162</v>
      </c>
      <c r="E558" s="24"/>
      <c r="F558" s="25" t="s">
        <v>43</v>
      </c>
      <c r="G558" s="26"/>
      <c r="H558" s="27"/>
      <c r="I558" s="27"/>
      <c r="J558" s="29">
        <v>0</v>
      </c>
      <c r="K558" s="28"/>
      <c r="L558" s="28">
        <v>1590</v>
      </c>
      <c r="M558" s="27">
        <v>0</v>
      </c>
      <c r="N558" s="27">
        <v>0</v>
      </c>
      <c r="O558" s="28"/>
      <c r="P558" s="31">
        <v>1604</v>
      </c>
      <c r="Q558" s="35" t="s">
        <v>103</v>
      </c>
      <c r="R558" s="104">
        <v>51.0167</v>
      </c>
      <c r="S558" s="124">
        <v>4.4667000000000003</v>
      </c>
      <c r="T558" s="32">
        <v>1</v>
      </c>
      <c r="U558" s="33">
        <v>1</v>
      </c>
      <c r="V558" s="127">
        <v>0</v>
      </c>
      <c r="W558" s="34">
        <v>1590</v>
      </c>
      <c r="X558" s="35">
        <v>1604</v>
      </c>
      <c r="Y558" s="35" t="s">
        <v>69</v>
      </c>
      <c r="Z558" s="34"/>
      <c r="AA558" s="35"/>
      <c r="AB558" s="36"/>
      <c r="AC558" s="34"/>
      <c r="AD558" s="35"/>
      <c r="AE558" s="36"/>
      <c r="AF558" s="34"/>
      <c r="AG558" s="35"/>
      <c r="AH558" s="36"/>
      <c r="AI558" s="37"/>
      <c r="AJ558" s="38"/>
      <c r="AK558" s="39"/>
      <c r="AL558" s="39"/>
      <c r="AM558" s="39"/>
      <c r="AN558" s="49"/>
      <c r="AO558" s="42" t="s">
        <v>88</v>
      </c>
      <c r="AP558" s="41" t="s">
        <v>1394</v>
      </c>
      <c r="AQ558" s="42" t="s">
        <v>1271</v>
      </c>
      <c r="AR558" s="43" t="s">
        <v>1269</v>
      </c>
      <c r="AS558" s="40"/>
      <c r="AT558" s="42">
        <v>1</v>
      </c>
      <c r="AU558" s="162">
        <f t="shared" si="40"/>
        <v>1</v>
      </c>
      <c r="AV558" s="162">
        <f t="shared" si="41"/>
        <v>1</v>
      </c>
      <c r="AW558" s="162">
        <f t="shared" si="42"/>
        <v>0</v>
      </c>
      <c r="AX558" s="162">
        <f t="shared" si="43"/>
        <v>0</v>
      </c>
      <c r="AY558" s="162">
        <f t="shared" si="44"/>
        <v>0</v>
      </c>
    </row>
    <row r="559" spans="1:51">
      <c r="A559" s="44" t="s">
        <v>1395</v>
      </c>
      <c r="B559" s="45" t="s">
        <v>1743</v>
      </c>
      <c r="C559" s="23" t="s">
        <v>1396</v>
      </c>
      <c r="D559" s="120" t="s">
        <v>4162</v>
      </c>
      <c r="E559" s="24"/>
      <c r="F559" s="25" t="s">
        <v>43</v>
      </c>
      <c r="G559" s="25"/>
      <c r="H559" s="27">
        <v>1</v>
      </c>
      <c r="I559" s="27"/>
      <c r="J559" s="29">
        <v>0</v>
      </c>
      <c r="K559" s="28"/>
      <c r="L559" s="27">
        <v>1590</v>
      </c>
      <c r="M559" s="27">
        <v>0</v>
      </c>
      <c r="N559" s="27">
        <v>0</v>
      </c>
      <c r="O559" s="28"/>
      <c r="P559" s="31">
        <v>1630</v>
      </c>
      <c r="Q559" s="35" t="s">
        <v>103</v>
      </c>
      <c r="R559" s="104">
        <v>51.0167</v>
      </c>
      <c r="S559" s="124">
        <v>4.4667000000000003</v>
      </c>
      <c r="T559" s="32">
        <v>1</v>
      </c>
      <c r="U559" s="33">
        <v>1</v>
      </c>
      <c r="V559" s="127">
        <v>0</v>
      </c>
      <c r="W559" s="34">
        <v>1590</v>
      </c>
      <c r="X559" s="35">
        <v>1630</v>
      </c>
      <c r="Y559" s="35" t="s">
        <v>69</v>
      </c>
      <c r="Z559" s="34"/>
      <c r="AA559" s="35"/>
      <c r="AB559" s="36"/>
      <c r="AC559" s="34"/>
      <c r="AD559" s="35"/>
      <c r="AE559" s="36"/>
      <c r="AF559" s="34"/>
      <c r="AG559" s="35"/>
      <c r="AH559" s="36"/>
      <c r="AI559" s="37"/>
      <c r="AJ559" s="38"/>
      <c r="AK559" s="39"/>
      <c r="AL559" s="39"/>
      <c r="AM559" s="39"/>
      <c r="AN559" s="49"/>
      <c r="AO559" s="42" t="s">
        <v>88</v>
      </c>
      <c r="AP559" s="41" t="s">
        <v>1394</v>
      </c>
      <c r="AQ559" s="42"/>
      <c r="AR559" s="43"/>
      <c r="AS559" s="40"/>
      <c r="AT559" s="42">
        <v>1</v>
      </c>
      <c r="AU559" s="162">
        <f t="shared" si="40"/>
        <v>1</v>
      </c>
      <c r="AV559" s="162">
        <f t="shared" si="41"/>
        <v>1</v>
      </c>
      <c r="AW559" s="162">
        <f t="shared" si="42"/>
        <v>0</v>
      </c>
      <c r="AX559" s="162">
        <f t="shared" si="43"/>
        <v>0</v>
      </c>
      <c r="AY559" s="162">
        <f t="shared" si="44"/>
        <v>0</v>
      </c>
    </row>
    <row r="560" spans="1:51">
      <c r="A560" s="44" t="s">
        <v>1397</v>
      </c>
      <c r="B560" s="45" t="s">
        <v>1743</v>
      </c>
      <c r="C560" s="23" t="s">
        <v>1398</v>
      </c>
      <c r="D560" s="120" t="s">
        <v>4162</v>
      </c>
      <c r="E560" s="24">
        <v>4</v>
      </c>
      <c r="F560" s="25" t="s">
        <v>43</v>
      </c>
      <c r="G560" s="26"/>
      <c r="H560" s="27"/>
      <c r="I560" s="27"/>
      <c r="J560" s="29">
        <v>1</v>
      </c>
      <c r="K560" s="30">
        <v>1554</v>
      </c>
      <c r="L560" s="30">
        <v>1568</v>
      </c>
      <c r="M560" s="27">
        <v>0</v>
      </c>
      <c r="N560" s="27">
        <v>0</v>
      </c>
      <c r="O560" s="28"/>
      <c r="P560" s="31"/>
      <c r="Q560" s="35" t="s">
        <v>103</v>
      </c>
      <c r="R560" s="104">
        <v>51.0167</v>
      </c>
      <c r="S560" s="124">
        <v>4.4667000000000003</v>
      </c>
      <c r="T560" s="32">
        <v>0</v>
      </c>
      <c r="U560" s="33">
        <v>0</v>
      </c>
      <c r="V560" s="127">
        <v>0</v>
      </c>
      <c r="W560" s="34"/>
      <c r="X560" s="35"/>
      <c r="Y560" s="35"/>
      <c r="Z560" s="34"/>
      <c r="AA560" s="35"/>
      <c r="AB560" s="36"/>
      <c r="AC560" s="34"/>
      <c r="AD560" s="35"/>
      <c r="AE560" s="36"/>
      <c r="AF560" s="34"/>
      <c r="AG560" s="35"/>
      <c r="AH560" s="36"/>
      <c r="AI560" s="37"/>
      <c r="AJ560" s="38"/>
      <c r="AK560" s="39"/>
      <c r="AL560" s="39"/>
      <c r="AM560" s="39"/>
      <c r="AN560" s="49"/>
      <c r="AO560" s="40"/>
      <c r="AP560" s="41"/>
      <c r="AQ560" s="42"/>
      <c r="AR560" s="43"/>
      <c r="AS560" s="40" t="s">
        <v>40</v>
      </c>
      <c r="AT560" s="42">
        <v>1</v>
      </c>
      <c r="AU560" s="162">
        <f t="shared" si="40"/>
        <v>1</v>
      </c>
      <c r="AV560" s="162">
        <f t="shared" si="41"/>
        <v>0</v>
      </c>
      <c r="AW560" s="162">
        <f t="shared" si="42"/>
        <v>0</v>
      </c>
      <c r="AX560" s="162">
        <f t="shared" si="43"/>
        <v>0</v>
      </c>
      <c r="AY560" s="162">
        <f t="shared" si="44"/>
        <v>0</v>
      </c>
    </row>
    <row r="561" spans="1:51">
      <c r="A561" s="44" t="s">
        <v>1394</v>
      </c>
      <c r="B561" s="45" t="s">
        <v>1743</v>
      </c>
      <c r="C561" s="23" t="s">
        <v>1399</v>
      </c>
      <c r="D561" s="120" t="s">
        <v>4162</v>
      </c>
      <c r="E561" s="24"/>
      <c r="F561" s="25" t="s">
        <v>43</v>
      </c>
      <c r="G561" s="26"/>
      <c r="H561" s="27"/>
      <c r="I561" s="27"/>
      <c r="J561" s="29">
        <v>0</v>
      </c>
      <c r="K561" s="28">
        <v>1560</v>
      </c>
      <c r="L561" s="27">
        <v>1586</v>
      </c>
      <c r="M561" s="27">
        <v>0</v>
      </c>
      <c r="N561" s="27">
        <v>0</v>
      </c>
      <c r="O561" s="28">
        <v>1540</v>
      </c>
      <c r="P561" s="31">
        <v>1606</v>
      </c>
      <c r="Q561" s="35" t="s">
        <v>103</v>
      </c>
      <c r="R561" s="104">
        <v>51.0167</v>
      </c>
      <c r="S561" s="124">
        <v>4.4667000000000003</v>
      </c>
      <c r="T561" s="32">
        <v>1</v>
      </c>
      <c r="U561" s="33">
        <v>1</v>
      </c>
      <c r="V561" s="127">
        <v>0</v>
      </c>
      <c r="W561" s="47">
        <v>1586</v>
      </c>
      <c r="X561" s="25">
        <v>1589</v>
      </c>
      <c r="Y561" s="35" t="s">
        <v>63</v>
      </c>
      <c r="Z561" s="34">
        <v>1589</v>
      </c>
      <c r="AA561" s="35">
        <v>1606</v>
      </c>
      <c r="AB561" s="36" t="s">
        <v>69</v>
      </c>
      <c r="AC561" s="34"/>
      <c r="AD561" s="35"/>
      <c r="AE561" s="36"/>
      <c r="AF561" s="34"/>
      <c r="AG561" s="35"/>
      <c r="AH561" s="36"/>
      <c r="AI561" s="37"/>
      <c r="AJ561" s="38"/>
      <c r="AK561" s="39"/>
      <c r="AL561" s="39"/>
      <c r="AM561" s="39"/>
      <c r="AN561" s="49"/>
      <c r="AO561" s="42" t="s">
        <v>104</v>
      </c>
      <c r="AP561" s="41" t="s">
        <v>1400</v>
      </c>
      <c r="AQ561" s="42"/>
      <c r="AR561" s="43"/>
      <c r="AS561" s="40"/>
      <c r="AT561" s="42">
        <v>1</v>
      </c>
      <c r="AU561" s="162">
        <f t="shared" si="40"/>
        <v>1</v>
      </c>
      <c r="AV561" s="162">
        <f t="shared" si="41"/>
        <v>1</v>
      </c>
      <c r="AW561" s="162">
        <f t="shared" si="42"/>
        <v>0</v>
      </c>
      <c r="AX561" s="162">
        <f t="shared" si="43"/>
        <v>0</v>
      </c>
      <c r="AY561" s="162">
        <f t="shared" si="44"/>
        <v>0</v>
      </c>
    </row>
    <row r="562" spans="1:51">
      <c r="A562" s="44" t="s">
        <v>1400</v>
      </c>
      <c r="B562" s="45" t="s">
        <v>1743</v>
      </c>
      <c r="C562" s="23" t="s">
        <v>1401</v>
      </c>
      <c r="D562" s="120" t="s">
        <v>4162</v>
      </c>
      <c r="E562" s="24"/>
      <c r="F562" s="25" t="s">
        <v>43</v>
      </c>
      <c r="G562" s="25"/>
      <c r="H562" s="27">
        <v>1</v>
      </c>
      <c r="I562" s="27"/>
      <c r="J562" s="29">
        <v>0</v>
      </c>
      <c r="K562" s="28">
        <v>1608</v>
      </c>
      <c r="L562" s="28">
        <v>1613</v>
      </c>
      <c r="M562" s="27">
        <v>0</v>
      </c>
      <c r="N562" s="27">
        <v>0</v>
      </c>
      <c r="O562" s="28">
        <v>1588</v>
      </c>
      <c r="P562" s="31">
        <v>1641</v>
      </c>
      <c r="Q562" s="35" t="s">
        <v>103</v>
      </c>
      <c r="R562" s="104">
        <v>51.0167</v>
      </c>
      <c r="S562" s="124">
        <v>4.4667000000000003</v>
      </c>
      <c r="T562" s="32">
        <v>1</v>
      </c>
      <c r="U562" s="33">
        <v>1</v>
      </c>
      <c r="V562" s="127">
        <v>0</v>
      </c>
      <c r="W562" s="34">
        <v>1613</v>
      </c>
      <c r="X562" s="35">
        <v>1641</v>
      </c>
      <c r="Y562" s="35" t="s">
        <v>69</v>
      </c>
      <c r="Z562" s="34"/>
      <c r="AA562" s="35"/>
      <c r="AB562" s="36"/>
      <c r="AC562" s="34"/>
      <c r="AD562" s="35"/>
      <c r="AE562" s="36"/>
      <c r="AF562" s="34"/>
      <c r="AG562" s="35"/>
      <c r="AH562" s="36"/>
      <c r="AI562" s="37"/>
      <c r="AJ562" s="38"/>
      <c r="AK562" s="39"/>
      <c r="AL562" s="39"/>
      <c r="AM562" s="39"/>
      <c r="AN562" s="49"/>
      <c r="AO562" s="42" t="s">
        <v>88</v>
      </c>
      <c r="AP562" s="41" t="s">
        <v>1394</v>
      </c>
      <c r="AQ562" s="42"/>
      <c r="AR562" s="43"/>
      <c r="AS562" s="40"/>
      <c r="AT562" s="42">
        <v>1</v>
      </c>
      <c r="AU562" s="162">
        <f t="shared" si="40"/>
        <v>0</v>
      </c>
      <c r="AV562" s="162">
        <f t="shared" si="41"/>
        <v>1</v>
      </c>
      <c r="AW562" s="162">
        <f t="shared" si="42"/>
        <v>1</v>
      </c>
      <c r="AX562" s="162">
        <f t="shared" si="43"/>
        <v>0</v>
      </c>
      <c r="AY562" s="162">
        <f t="shared" si="44"/>
        <v>0</v>
      </c>
    </row>
    <row r="563" spans="1:51">
      <c r="A563" s="44" t="s">
        <v>1402</v>
      </c>
      <c r="B563" s="45" t="s">
        <v>2394</v>
      </c>
      <c r="C563" s="23" t="s">
        <v>1403</v>
      </c>
      <c r="D563" s="120" t="s">
        <v>4162</v>
      </c>
      <c r="E563" s="24">
        <v>5</v>
      </c>
      <c r="F563" s="25" t="s">
        <v>43</v>
      </c>
      <c r="G563" s="26"/>
      <c r="H563" s="27"/>
      <c r="I563" s="27"/>
      <c r="J563" s="29">
        <v>1</v>
      </c>
      <c r="K563" s="30">
        <v>1610</v>
      </c>
      <c r="L563" s="30">
        <v>1632</v>
      </c>
      <c r="M563" s="27">
        <v>1</v>
      </c>
      <c r="N563" s="27">
        <v>0</v>
      </c>
      <c r="O563" s="28"/>
      <c r="P563" s="31"/>
      <c r="Q563" s="35" t="s">
        <v>103</v>
      </c>
      <c r="R563" s="104">
        <v>51.0167</v>
      </c>
      <c r="S563" s="124">
        <v>4.4667000000000003</v>
      </c>
      <c r="T563" s="32">
        <v>0</v>
      </c>
      <c r="U563" s="33">
        <v>0</v>
      </c>
      <c r="V563" s="127">
        <v>0</v>
      </c>
      <c r="W563" s="34"/>
      <c r="X563" s="35"/>
      <c r="Y563" s="35"/>
      <c r="Z563" s="34"/>
      <c r="AA563" s="35"/>
      <c r="AB563" s="36"/>
      <c r="AC563" s="34"/>
      <c r="AD563" s="35"/>
      <c r="AE563" s="36"/>
      <c r="AF563" s="34"/>
      <c r="AG563" s="35"/>
      <c r="AH563" s="36"/>
      <c r="AI563" s="37"/>
      <c r="AJ563" s="38"/>
      <c r="AK563" s="39"/>
      <c r="AL563" s="39"/>
      <c r="AM563" s="39"/>
      <c r="AN563" s="49"/>
      <c r="AO563" s="40"/>
      <c r="AP563" s="41"/>
      <c r="AQ563" s="42"/>
      <c r="AR563" s="43"/>
      <c r="AS563" s="40" t="s">
        <v>40</v>
      </c>
      <c r="AT563" s="42">
        <v>1</v>
      </c>
      <c r="AU563" s="162">
        <f t="shared" si="40"/>
        <v>0</v>
      </c>
      <c r="AV563" s="162">
        <f t="shared" si="41"/>
        <v>0</v>
      </c>
      <c r="AW563" s="162">
        <f t="shared" si="42"/>
        <v>1</v>
      </c>
      <c r="AX563" s="162">
        <f t="shared" si="43"/>
        <v>1</v>
      </c>
      <c r="AY563" s="162">
        <f t="shared" si="44"/>
        <v>0</v>
      </c>
    </row>
    <row r="564" spans="1:51">
      <c r="A564" s="44" t="s">
        <v>1404</v>
      </c>
      <c r="B564" s="45" t="s">
        <v>4118</v>
      </c>
      <c r="C564" s="23" t="s">
        <v>1405</v>
      </c>
      <c r="D564" s="120" t="s">
        <v>4162</v>
      </c>
      <c r="E564" s="24">
        <v>5</v>
      </c>
      <c r="F564" s="25" t="s">
        <v>43</v>
      </c>
      <c r="G564" s="25"/>
      <c r="H564" s="27">
        <v>1</v>
      </c>
      <c r="I564" s="27"/>
      <c r="J564" s="29">
        <v>1</v>
      </c>
      <c r="K564" s="30">
        <v>1612</v>
      </c>
      <c r="L564" s="30">
        <v>1634</v>
      </c>
      <c r="M564" s="27">
        <v>1</v>
      </c>
      <c r="N564" s="27">
        <v>1</v>
      </c>
      <c r="O564" s="28">
        <v>1581</v>
      </c>
      <c r="P564" s="31"/>
      <c r="Q564" s="35" t="s">
        <v>103</v>
      </c>
      <c r="R564" s="104">
        <v>51.0167</v>
      </c>
      <c r="S564" s="124">
        <v>4.4667000000000003</v>
      </c>
      <c r="T564" s="32">
        <v>0</v>
      </c>
      <c r="U564" s="33">
        <v>0</v>
      </c>
      <c r="V564" s="127">
        <v>0</v>
      </c>
      <c r="W564" s="34"/>
      <c r="X564" s="35"/>
      <c r="Y564" s="35"/>
      <c r="Z564" s="34"/>
      <c r="AA564" s="35"/>
      <c r="AB564" s="36"/>
      <c r="AC564" s="34"/>
      <c r="AD564" s="35"/>
      <c r="AE564" s="36"/>
      <c r="AF564" s="34"/>
      <c r="AG564" s="35"/>
      <c r="AH564" s="36"/>
      <c r="AI564" s="37"/>
      <c r="AJ564" s="38">
        <v>1</v>
      </c>
      <c r="AK564" s="39" t="s">
        <v>1406</v>
      </c>
      <c r="AL564" s="39"/>
      <c r="AM564" s="39"/>
      <c r="AN564" s="49"/>
      <c r="AO564" s="40"/>
      <c r="AP564" s="41"/>
      <c r="AQ564" s="42"/>
      <c r="AR564" s="43"/>
      <c r="AS564" s="40" t="s">
        <v>1407</v>
      </c>
      <c r="AT564" s="42">
        <v>1</v>
      </c>
      <c r="AU564" s="162">
        <f t="shared" si="40"/>
        <v>0</v>
      </c>
      <c r="AV564" s="162">
        <f t="shared" si="41"/>
        <v>0</v>
      </c>
      <c r="AW564" s="162">
        <f t="shared" si="42"/>
        <v>1</v>
      </c>
      <c r="AX564" s="162">
        <f t="shared" si="43"/>
        <v>1</v>
      </c>
      <c r="AY564" s="162">
        <f t="shared" si="44"/>
        <v>0</v>
      </c>
    </row>
    <row r="565" spans="1:51">
      <c r="A565" s="44" t="s">
        <v>1408</v>
      </c>
      <c r="B565" s="45" t="s">
        <v>4119</v>
      </c>
      <c r="C565" s="23" t="s">
        <v>1409</v>
      </c>
      <c r="D565" s="120" t="s">
        <v>4162</v>
      </c>
      <c r="E565" s="24">
        <v>1</v>
      </c>
      <c r="F565" s="25" t="s">
        <v>43</v>
      </c>
      <c r="G565" s="26"/>
      <c r="H565" s="27"/>
      <c r="I565" s="27"/>
      <c r="J565" s="29">
        <v>1</v>
      </c>
      <c r="K565" s="30">
        <v>1653</v>
      </c>
      <c r="L565" s="30">
        <v>1659</v>
      </c>
      <c r="M565" s="27">
        <v>0</v>
      </c>
      <c r="N565" s="27">
        <v>0</v>
      </c>
      <c r="O565" s="28"/>
      <c r="P565" s="31"/>
      <c r="Q565" s="35" t="s">
        <v>103</v>
      </c>
      <c r="R565" s="104">
        <v>51.0167</v>
      </c>
      <c r="S565" s="124">
        <v>4.4667000000000003</v>
      </c>
      <c r="T565" s="32">
        <v>0</v>
      </c>
      <c r="U565" s="33">
        <v>0</v>
      </c>
      <c r="V565" s="127">
        <v>0</v>
      </c>
      <c r="W565" s="34"/>
      <c r="X565" s="35"/>
      <c r="Y565" s="35"/>
      <c r="Z565" s="34"/>
      <c r="AA565" s="35"/>
      <c r="AB565" s="36"/>
      <c r="AC565" s="34"/>
      <c r="AD565" s="35"/>
      <c r="AE565" s="36"/>
      <c r="AF565" s="34"/>
      <c r="AG565" s="35"/>
      <c r="AH565" s="36"/>
      <c r="AI565" s="37"/>
      <c r="AJ565" s="38"/>
      <c r="AK565" s="39"/>
      <c r="AL565" s="39"/>
      <c r="AM565" s="39"/>
      <c r="AN565" s="49"/>
      <c r="AO565" s="40"/>
      <c r="AP565" s="41"/>
      <c r="AQ565" s="42"/>
      <c r="AR565" s="43"/>
      <c r="AS565" s="40" t="s">
        <v>40</v>
      </c>
      <c r="AT565" s="42">
        <v>1</v>
      </c>
      <c r="AU565" s="162">
        <f t="shared" si="40"/>
        <v>0</v>
      </c>
      <c r="AV565" s="162">
        <f t="shared" si="41"/>
        <v>0</v>
      </c>
      <c r="AW565" s="162">
        <f t="shared" si="42"/>
        <v>0</v>
      </c>
      <c r="AX565" s="162">
        <f t="shared" si="43"/>
        <v>0</v>
      </c>
      <c r="AY565" s="162">
        <f t="shared" si="44"/>
        <v>1</v>
      </c>
    </row>
    <row r="566" spans="1:51">
      <c r="A566" s="44" t="s">
        <v>1410</v>
      </c>
      <c r="B566" s="45" t="s">
        <v>4120</v>
      </c>
      <c r="C566" s="23" t="s">
        <v>1411</v>
      </c>
      <c r="D566" s="120" t="s">
        <v>4162</v>
      </c>
      <c r="E566" s="24"/>
      <c r="F566" s="25" t="s">
        <v>43</v>
      </c>
      <c r="G566" s="26"/>
      <c r="H566" s="27"/>
      <c r="I566" s="27"/>
      <c r="J566" s="29">
        <v>0</v>
      </c>
      <c r="K566" s="28">
        <v>1572</v>
      </c>
      <c r="L566" s="28">
        <v>1575</v>
      </c>
      <c r="M566" s="27">
        <v>0</v>
      </c>
      <c r="N566" s="27">
        <v>0</v>
      </c>
      <c r="O566" s="28">
        <v>1552</v>
      </c>
      <c r="P566" s="31">
        <v>1600</v>
      </c>
      <c r="Q566" s="35" t="s">
        <v>103</v>
      </c>
      <c r="R566" s="104">
        <v>51.0167</v>
      </c>
      <c r="S566" s="124">
        <v>4.4667000000000003</v>
      </c>
      <c r="T566" s="32">
        <v>1</v>
      </c>
      <c r="U566" s="33">
        <v>1</v>
      </c>
      <c r="V566" s="127">
        <v>0</v>
      </c>
      <c r="W566" s="34">
        <v>1575</v>
      </c>
      <c r="X566" s="35">
        <v>1600</v>
      </c>
      <c r="Y566" s="35" t="s">
        <v>102</v>
      </c>
      <c r="Z566" s="34"/>
      <c r="AA566" s="35"/>
      <c r="AB566" s="36"/>
      <c r="AC566" s="34"/>
      <c r="AD566" s="35"/>
      <c r="AE566" s="36"/>
      <c r="AF566" s="34"/>
      <c r="AG566" s="35"/>
      <c r="AH566" s="36"/>
      <c r="AI566" s="37"/>
      <c r="AJ566" s="38"/>
      <c r="AK566" s="39"/>
      <c r="AL566" s="39"/>
      <c r="AM566" s="39"/>
      <c r="AN566" s="49"/>
      <c r="AO566" s="40"/>
      <c r="AP566" s="41"/>
      <c r="AQ566" s="42"/>
      <c r="AR566" s="43"/>
      <c r="AS566" s="40"/>
      <c r="AT566" s="42">
        <v>1</v>
      </c>
      <c r="AU566" s="162">
        <f t="shared" si="40"/>
        <v>0</v>
      </c>
      <c r="AV566" s="162">
        <f t="shared" si="41"/>
        <v>1</v>
      </c>
      <c r="AW566" s="162">
        <f t="shared" si="42"/>
        <v>0</v>
      </c>
      <c r="AX566" s="162">
        <f t="shared" si="43"/>
        <v>0</v>
      </c>
      <c r="AY566" s="162">
        <f t="shared" si="44"/>
        <v>0</v>
      </c>
    </row>
    <row r="567" spans="1:51">
      <c r="A567" s="44" t="s">
        <v>1412</v>
      </c>
      <c r="B567" s="45" t="s">
        <v>4121</v>
      </c>
      <c r="C567" s="23" t="s">
        <v>1413</v>
      </c>
      <c r="D567" s="120" t="s">
        <v>4162</v>
      </c>
      <c r="E567" s="24">
        <v>1</v>
      </c>
      <c r="F567" s="25" t="s">
        <v>39</v>
      </c>
      <c r="G567" s="26"/>
      <c r="H567" s="27"/>
      <c r="I567" s="27"/>
      <c r="J567" s="29">
        <v>1</v>
      </c>
      <c r="K567" s="30">
        <v>1548</v>
      </c>
      <c r="L567" s="30">
        <v>1554</v>
      </c>
      <c r="M567" s="27">
        <v>0</v>
      </c>
      <c r="N567" s="27">
        <v>0</v>
      </c>
      <c r="O567" s="28"/>
      <c r="P567" s="31"/>
      <c r="Q567" s="35" t="s">
        <v>103</v>
      </c>
      <c r="R567" s="104">
        <v>51.0167</v>
      </c>
      <c r="S567" s="124">
        <v>4.4667000000000003</v>
      </c>
      <c r="T567" s="32">
        <v>0</v>
      </c>
      <c r="U567" s="33">
        <v>0</v>
      </c>
      <c r="V567" s="127">
        <v>0</v>
      </c>
      <c r="W567" s="34"/>
      <c r="X567" s="35"/>
      <c r="Y567" s="35"/>
      <c r="Z567" s="34"/>
      <c r="AA567" s="35"/>
      <c r="AB567" s="36"/>
      <c r="AC567" s="34"/>
      <c r="AD567" s="35"/>
      <c r="AE567" s="36"/>
      <c r="AF567" s="34"/>
      <c r="AG567" s="35"/>
      <c r="AH567" s="36"/>
      <c r="AI567" s="37"/>
      <c r="AJ567" s="38"/>
      <c r="AK567" s="39"/>
      <c r="AL567" s="39"/>
      <c r="AM567" s="39"/>
      <c r="AN567" s="49"/>
      <c r="AO567" s="40"/>
      <c r="AP567" s="41"/>
      <c r="AQ567" s="42"/>
      <c r="AR567" s="43"/>
      <c r="AS567" s="40" t="s">
        <v>40</v>
      </c>
      <c r="AT567" s="42">
        <v>1</v>
      </c>
      <c r="AU567" s="162">
        <f t="shared" si="40"/>
        <v>1</v>
      </c>
      <c r="AV567" s="162">
        <f t="shared" si="41"/>
        <v>0</v>
      </c>
      <c r="AW567" s="162">
        <f t="shared" si="42"/>
        <v>0</v>
      </c>
      <c r="AX567" s="162">
        <f t="shared" si="43"/>
        <v>0</v>
      </c>
      <c r="AY567" s="162">
        <f t="shared" si="44"/>
        <v>0</v>
      </c>
    </row>
    <row r="568" spans="1:51">
      <c r="A568" s="44" t="s">
        <v>1414</v>
      </c>
      <c r="B568" s="45" t="s">
        <v>4122</v>
      </c>
      <c r="C568" s="23" t="s">
        <v>1415</v>
      </c>
      <c r="D568" s="120" t="s">
        <v>4162</v>
      </c>
      <c r="E568" s="24">
        <v>1</v>
      </c>
      <c r="F568" s="25" t="s">
        <v>43</v>
      </c>
      <c r="G568" s="26"/>
      <c r="H568" s="27"/>
      <c r="I568" s="27"/>
      <c r="J568" s="29">
        <v>1</v>
      </c>
      <c r="K568" s="28">
        <v>1558</v>
      </c>
      <c r="L568" s="27">
        <v>1586</v>
      </c>
      <c r="M568" s="27">
        <v>0</v>
      </c>
      <c r="N568" s="27">
        <v>0</v>
      </c>
      <c r="O568" s="28"/>
      <c r="P568" s="31"/>
      <c r="Q568" s="35" t="s">
        <v>103</v>
      </c>
      <c r="R568" s="104">
        <v>51.0167</v>
      </c>
      <c r="S568" s="124">
        <v>4.4667000000000003</v>
      </c>
      <c r="T568" s="32">
        <v>1</v>
      </c>
      <c r="U568" s="33">
        <v>1</v>
      </c>
      <c r="V568" s="127">
        <v>0</v>
      </c>
      <c r="W568" s="34">
        <v>1586</v>
      </c>
      <c r="X568" s="35"/>
      <c r="Y568" s="35" t="s">
        <v>1416</v>
      </c>
      <c r="Z568" s="34"/>
      <c r="AA568" s="35"/>
      <c r="AB568" s="36"/>
      <c r="AC568" s="34"/>
      <c r="AD568" s="35"/>
      <c r="AE568" s="36"/>
      <c r="AF568" s="34"/>
      <c r="AG568" s="35"/>
      <c r="AH568" s="36"/>
      <c r="AI568" s="37"/>
      <c r="AJ568" s="38"/>
      <c r="AK568" s="39"/>
      <c r="AL568" s="39"/>
      <c r="AM568" s="39"/>
      <c r="AN568" s="49"/>
      <c r="AO568" s="40"/>
      <c r="AP568" s="41"/>
      <c r="AQ568" s="42"/>
      <c r="AR568" s="43"/>
      <c r="AS568" s="40" t="s">
        <v>1417</v>
      </c>
      <c r="AT568" s="42">
        <v>1</v>
      </c>
      <c r="AU568" s="162">
        <f t="shared" si="40"/>
        <v>1</v>
      </c>
      <c r="AV568" s="162">
        <f t="shared" si="41"/>
        <v>1</v>
      </c>
      <c r="AW568" s="162">
        <f t="shared" si="42"/>
        <v>0</v>
      </c>
      <c r="AX568" s="162">
        <f t="shared" si="43"/>
        <v>0</v>
      </c>
      <c r="AY568" s="162">
        <f t="shared" si="44"/>
        <v>0</v>
      </c>
    </row>
    <row r="569" spans="1:51">
      <c r="A569" s="44" t="s">
        <v>1418</v>
      </c>
      <c r="B569" s="45" t="s">
        <v>4123</v>
      </c>
      <c r="C569" s="23" t="s">
        <v>1419</v>
      </c>
      <c r="D569" s="120" t="s">
        <v>4162</v>
      </c>
      <c r="E569" s="24"/>
      <c r="F569" s="25" t="s">
        <v>43</v>
      </c>
      <c r="G569" s="25"/>
      <c r="H569" s="27">
        <v>1</v>
      </c>
      <c r="I569" s="27"/>
      <c r="J569" s="29">
        <v>0</v>
      </c>
      <c r="K569" s="28">
        <v>1662</v>
      </c>
      <c r="L569" s="28"/>
      <c r="M569" s="27">
        <v>0</v>
      </c>
      <c r="N569" s="27">
        <v>0</v>
      </c>
      <c r="O569" s="28">
        <v>1642</v>
      </c>
      <c r="P569" s="31"/>
      <c r="Q569" s="35" t="s">
        <v>103</v>
      </c>
      <c r="R569" s="104">
        <v>51.0167</v>
      </c>
      <c r="S569" s="124">
        <v>4.4667000000000003</v>
      </c>
      <c r="T569" s="32">
        <v>0</v>
      </c>
      <c r="U569" s="33">
        <v>0</v>
      </c>
      <c r="V569" s="127">
        <v>0</v>
      </c>
      <c r="W569" s="34"/>
      <c r="X569" s="35"/>
      <c r="Y569" s="35"/>
      <c r="Z569" s="34"/>
      <c r="AA569" s="35"/>
      <c r="AB569" s="36"/>
      <c r="AC569" s="34"/>
      <c r="AD569" s="35"/>
      <c r="AE569" s="36"/>
      <c r="AF569" s="34"/>
      <c r="AG569" s="35"/>
      <c r="AH569" s="36"/>
      <c r="AI569" s="37"/>
      <c r="AJ569" s="38"/>
      <c r="AK569" s="39"/>
      <c r="AL569" s="39"/>
      <c r="AM569" s="39"/>
      <c r="AN569" s="49"/>
      <c r="AO569" s="42" t="s">
        <v>88</v>
      </c>
      <c r="AP569" s="41" t="s">
        <v>1420</v>
      </c>
      <c r="AQ569" s="42"/>
      <c r="AR569" s="43"/>
      <c r="AS569" s="40"/>
      <c r="AT569" s="42">
        <v>1</v>
      </c>
      <c r="AU569" s="162">
        <f t="shared" si="40"/>
        <v>0</v>
      </c>
      <c r="AV569" s="162">
        <f t="shared" si="41"/>
        <v>0</v>
      </c>
      <c r="AW569" s="162">
        <f t="shared" si="42"/>
        <v>0</v>
      </c>
      <c r="AX569" s="162">
        <f t="shared" si="43"/>
        <v>0</v>
      </c>
      <c r="AY569" s="162">
        <f t="shared" si="44"/>
        <v>0</v>
      </c>
    </row>
    <row r="570" spans="1:51">
      <c r="A570" s="44" t="s">
        <v>1421</v>
      </c>
      <c r="B570" s="45" t="s">
        <v>4123</v>
      </c>
      <c r="C570" s="23" t="s">
        <v>1422</v>
      </c>
      <c r="D570" s="120" t="s">
        <v>4162</v>
      </c>
      <c r="E570" s="24"/>
      <c r="F570" s="25" t="s">
        <v>43</v>
      </c>
      <c r="G570" s="25"/>
      <c r="H570" s="27">
        <v>1</v>
      </c>
      <c r="I570" s="27"/>
      <c r="J570" s="29">
        <v>0</v>
      </c>
      <c r="K570" s="28"/>
      <c r="L570" s="28"/>
      <c r="M570" s="27">
        <v>0</v>
      </c>
      <c r="N570" s="27">
        <v>0</v>
      </c>
      <c r="O570" s="28">
        <v>1645</v>
      </c>
      <c r="P570" s="31"/>
      <c r="Q570" s="35" t="s">
        <v>103</v>
      </c>
      <c r="R570" s="104">
        <v>51.0167</v>
      </c>
      <c r="S570" s="124">
        <v>4.4667000000000003</v>
      </c>
      <c r="T570" s="32">
        <v>0</v>
      </c>
      <c r="U570" s="33">
        <v>0</v>
      </c>
      <c r="V570" s="127">
        <v>0</v>
      </c>
      <c r="W570" s="34"/>
      <c r="X570" s="35"/>
      <c r="Y570" s="35"/>
      <c r="Z570" s="34"/>
      <c r="AA570" s="35"/>
      <c r="AB570" s="36"/>
      <c r="AC570" s="34"/>
      <c r="AD570" s="35"/>
      <c r="AE570" s="36"/>
      <c r="AF570" s="34"/>
      <c r="AG570" s="35"/>
      <c r="AH570" s="36"/>
      <c r="AI570" s="37"/>
      <c r="AJ570" s="38"/>
      <c r="AK570" s="39"/>
      <c r="AL570" s="39"/>
      <c r="AM570" s="39"/>
      <c r="AN570" s="49"/>
      <c r="AO570" s="42" t="s">
        <v>1423</v>
      </c>
      <c r="AP570" s="41" t="s">
        <v>1418</v>
      </c>
      <c r="AQ570" s="42"/>
      <c r="AR570" s="43"/>
      <c r="AS570" s="40"/>
      <c r="AT570" s="42">
        <v>1</v>
      </c>
      <c r="AU570" s="162">
        <f t="shared" si="40"/>
        <v>0</v>
      </c>
      <c r="AV570" s="162">
        <f t="shared" si="41"/>
        <v>0</v>
      </c>
      <c r="AW570" s="162">
        <f t="shared" si="42"/>
        <v>0</v>
      </c>
      <c r="AX570" s="162">
        <f t="shared" si="43"/>
        <v>0</v>
      </c>
      <c r="AY570" s="162">
        <f t="shared" si="44"/>
        <v>0</v>
      </c>
    </row>
    <row r="571" spans="1:51">
      <c r="A571" s="44" t="s">
        <v>1420</v>
      </c>
      <c r="B571" s="45" t="s">
        <v>4123</v>
      </c>
      <c r="C571" s="23" t="s">
        <v>1424</v>
      </c>
      <c r="D571" s="120" t="s">
        <v>4162</v>
      </c>
      <c r="E571" s="24"/>
      <c r="F571" s="25" t="s">
        <v>43</v>
      </c>
      <c r="G571" s="26"/>
      <c r="H571" s="27">
        <v>1</v>
      </c>
      <c r="I571" s="27"/>
      <c r="J571" s="29">
        <v>0</v>
      </c>
      <c r="K571" s="28">
        <v>1660</v>
      </c>
      <c r="L571" s="103">
        <v>1667</v>
      </c>
      <c r="M571" s="27">
        <v>0</v>
      </c>
      <c r="N571" s="27">
        <v>0</v>
      </c>
      <c r="O571" s="28">
        <v>1618</v>
      </c>
      <c r="P571" s="31">
        <v>1667</v>
      </c>
      <c r="Q571" s="35" t="s">
        <v>103</v>
      </c>
      <c r="R571" s="104">
        <v>51.0167</v>
      </c>
      <c r="S571" s="124">
        <v>4.4667000000000003</v>
      </c>
      <c r="T571" s="32">
        <v>0</v>
      </c>
      <c r="U571" s="33">
        <v>1</v>
      </c>
      <c r="V571" s="127">
        <v>0</v>
      </c>
      <c r="W571" s="34">
        <v>1631</v>
      </c>
      <c r="X571" s="35">
        <v>1660</v>
      </c>
      <c r="Y571" s="35" t="s">
        <v>63</v>
      </c>
      <c r="Z571" s="34">
        <v>1660</v>
      </c>
      <c r="AA571" s="35">
        <v>1667</v>
      </c>
      <c r="AB571" s="36" t="s">
        <v>103</v>
      </c>
      <c r="AC571" s="34"/>
      <c r="AD571" s="35"/>
      <c r="AE571" s="36"/>
      <c r="AF571" s="34"/>
      <c r="AG571" s="35"/>
      <c r="AH571" s="36"/>
      <c r="AI571" s="37"/>
      <c r="AJ571" s="38"/>
      <c r="AK571" s="39"/>
      <c r="AL571" s="39"/>
      <c r="AM571" s="39"/>
      <c r="AN571" s="49"/>
      <c r="AO571" s="42" t="s">
        <v>104</v>
      </c>
      <c r="AP571" s="41" t="s">
        <v>1421</v>
      </c>
      <c r="AQ571" s="42"/>
      <c r="AR571" s="43"/>
      <c r="AS571" s="40"/>
      <c r="AT571" s="42">
        <v>1</v>
      </c>
      <c r="AU571" s="162">
        <f t="shared" si="40"/>
        <v>0</v>
      </c>
      <c r="AV571" s="162">
        <f t="shared" si="41"/>
        <v>0</v>
      </c>
      <c r="AW571" s="162">
        <f t="shared" si="42"/>
        <v>0</v>
      </c>
      <c r="AX571" s="162">
        <f t="shared" si="43"/>
        <v>0</v>
      </c>
      <c r="AY571" s="162">
        <f t="shared" si="44"/>
        <v>1</v>
      </c>
    </row>
    <row r="572" spans="1:51">
      <c r="A572" s="44" t="s">
        <v>1425</v>
      </c>
      <c r="B572" s="45" t="s">
        <v>4124</v>
      </c>
      <c r="C572" s="23" t="s">
        <v>1426</v>
      </c>
      <c r="D572" s="120" t="s">
        <v>4162</v>
      </c>
      <c r="E572" s="24">
        <v>2</v>
      </c>
      <c r="F572" s="25" t="s">
        <v>43</v>
      </c>
      <c r="G572" s="26"/>
      <c r="H572" s="27"/>
      <c r="I572" s="27"/>
      <c r="J572" s="29">
        <v>1</v>
      </c>
      <c r="K572" s="30">
        <v>1557</v>
      </c>
      <c r="L572" s="28">
        <v>1564</v>
      </c>
      <c r="M572" s="27">
        <v>0</v>
      </c>
      <c r="N572" s="27">
        <v>0</v>
      </c>
      <c r="O572" s="28"/>
      <c r="P572" s="31"/>
      <c r="Q572" s="35" t="s">
        <v>103</v>
      </c>
      <c r="R572" s="104">
        <v>51.0167</v>
      </c>
      <c r="S572" s="124">
        <v>4.4667000000000003</v>
      </c>
      <c r="T572" s="32">
        <v>0</v>
      </c>
      <c r="U572" s="33">
        <v>1</v>
      </c>
      <c r="V572" s="127">
        <v>0</v>
      </c>
      <c r="W572" s="34">
        <v>1564</v>
      </c>
      <c r="X572" s="35">
        <v>1585</v>
      </c>
      <c r="Y572" s="35" t="s">
        <v>63</v>
      </c>
      <c r="Z572" s="34">
        <v>1585</v>
      </c>
      <c r="AA572" s="35">
        <v>1602</v>
      </c>
      <c r="AB572" s="36" t="s">
        <v>69</v>
      </c>
      <c r="AC572" s="34"/>
      <c r="AD572" s="35"/>
      <c r="AE572" s="36"/>
      <c r="AF572" s="34"/>
      <c r="AG572" s="35"/>
      <c r="AH572" s="36"/>
      <c r="AI572" s="37"/>
      <c r="AJ572" s="38"/>
      <c r="AK572" s="39"/>
      <c r="AL572" s="39"/>
      <c r="AM572" s="39"/>
      <c r="AN572" s="49"/>
      <c r="AO572" s="40"/>
      <c r="AP572" s="41"/>
      <c r="AQ572" s="42"/>
      <c r="AR572" s="43"/>
      <c r="AS572" s="40" t="s">
        <v>40</v>
      </c>
      <c r="AT572" s="42">
        <v>1</v>
      </c>
      <c r="AU572" s="162">
        <f t="shared" si="40"/>
        <v>1</v>
      </c>
      <c r="AV572" s="162">
        <f t="shared" si="41"/>
        <v>0</v>
      </c>
      <c r="AW572" s="162">
        <f t="shared" si="42"/>
        <v>0</v>
      </c>
      <c r="AX572" s="162">
        <f t="shared" si="43"/>
        <v>0</v>
      </c>
      <c r="AY572" s="162">
        <f t="shared" si="44"/>
        <v>0</v>
      </c>
    </row>
    <row r="573" spans="1:51">
      <c r="A573" s="44" t="s">
        <v>1427</v>
      </c>
      <c r="B573" s="45" t="s">
        <v>4125</v>
      </c>
      <c r="C573" s="23" t="s">
        <v>1428</v>
      </c>
      <c r="D573" s="120" t="s">
        <v>4162</v>
      </c>
      <c r="E573" s="24">
        <v>1</v>
      </c>
      <c r="F573" s="25" t="s">
        <v>39</v>
      </c>
      <c r="G573" s="26"/>
      <c r="H573" s="27"/>
      <c r="I573" s="27"/>
      <c r="J573" s="29">
        <v>1</v>
      </c>
      <c r="K573" s="30">
        <v>1560</v>
      </c>
      <c r="L573" s="30">
        <v>1566</v>
      </c>
      <c r="M573" s="27">
        <v>0</v>
      </c>
      <c r="N573" s="27">
        <v>0</v>
      </c>
      <c r="O573" s="28"/>
      <c r="P573" s="31"/>
      <c r="Q573" s="35" t="s">
        <v>103</v>
      </c>
      <c r="R573" s="104">
        <v>51.0167</v>
      </c>
      <c r="S573" s="124">
        <v>4.4667000000000003</v>
      </c>
      <c r="T573" s="32">
        <v>0</v>
      </c>
      <c r="U573" s="33">
        <v>0</v>
      </c>
      <c r="V573" s="127">
        <v>0</v>
      </c>
      <c r="W573" s="34"/>
      <c r="X573" s="35"/>
      <c r="Y573" s="35"/>
      <c r="Z573" s="34"/>
      <c r="AA573" s="35"/>
      <c r="AB573" s="36"/>
      <c r="AC573" s="34"/>
      <c r="AD573" s="35"/>
      <c r="AE573" s="36"/>
      <c r="AF573" s="34"/>
      <c r="AG573" s="35"/>
      <c r="AH573" s="36"/>
      <c r="AI573" s="37"/>
      <c r="AJ573" s="38"/>
      <c r="AK573" s="39"/>
      <c r="AL573" s="39"/>
      <c r="AM573" s="39"/>
      <c r="AN573" s="49"/>
      <c r="AO573" s="40"/>
      <c r="AP573" s="41"/>
      <c r="AQ573" s="42"/>
      <c r="AR573" s="43"/>
      <c r="AS573" s="40" t="s">
        <v>40</v>
      </c>
      <c r="AT573" s="42">
        <v>1</v>
      </c>
      <c r="AU573" s="162">
        <f t="shared" si="40"/>
        <v>1</v>
      </c>
      <c r="AV573" s="162">
        <f t="shared" si="41"/>
        <v>0</v>
      </c>
      <c r="AW573" s="162">
        <f t="shared" si="42"/>
        <v>0</v>
      </c>
      <c r="AX573" s="162">
        <f t="shared" si="43"/>
        <v>0</v>
      </c>
      <c r="AY573" s="162">
        <f t="shared" si="44"/>
        <v>0</v>
      </c>
    </row>
    <row r="574" spans="1:51">
      <c r="A574" s="44" t="s">
        <v>1429</v>
      </c>
      <c r="B574" s="45" t="s">
        <v>2489</v>
      </c>
      <c r="C574" s="23" t="s">
        <v>1430</v>
      </c>
      <c r="D574" s="120" t="s">
        <v>4162</v>
      </c>
      <c r="E574" s="24"/>
      <c r="F574" s="25" t="s">
        <v>43</v>
      </c>
      <c r="G574" s="26"/>
      <c r="H574" s="27"/>
      <c r="I574" s="27"/>
      <c r="J574" s="29">
        <v>0</v>
      </c>
      <c r="K574" s="28">
        <v>1525</v>
      </c>
      <c r="L574" s="28">
        <v>1576</v>
      </c>
      <c r="M574" s="27">
        <v>0</v>
      </c>
      <c r="N574" s="27">
        <v>0</v>
      </c>
      <c r="O574" s="28"/>
      <c r="P574" s="31"/>
      <c r="Q574" s="35" t="s">
        <v>103</v>
      </c>
      <c r="R574" s="104">
        <v>51.0167</v>
      </c>
      <c r="S574" s="124">
        <v>4.4667000000000003</v>
      </c>
      <c r="T574" s="32">
        <v>0</v>
      </c>
      <c r="U574" s="33">
        <v>0</v>
      </c>
      <c r="V574" s="127">
        <v>0</v>
      </c>
      <c r="W574" s="34"/>
      <c r="X574" s="35"/>
      <c r="Y574" s="35"/>
      <c r="Z574" s="34"/>
      <c r="AA574" s="35"/>
      <c r="AB574" s="36"/>
      <c r="AC574" s="34"/>
      <c r="AD574" s="35"/>
      <c r="AE574" s="36"/>
      <c r="AF574" s="34"/>
      <c r="AG574" s="35"/>
      <c r="AH574" s="36"/>
      <c r="AI574" s="37"/>
      <c r="AJ574" s="38"/>
      <c r="AK574" s="39"/>
      <c r="AL574" s="39"/>
      <c r="AM574" s="39"/>
      <c r="AN574" s="49"/>
      <c r="AO574" s="40"/>
      <c r="AP574" s="41"/>
      <c r="AQ574" s="42"/>
      <c r="AR574" s="43"/>
      <c r="AS574" s="40" t="s">
        <v>1431</v>
      </c>
      <c r="AT574" s="42">
        <v>1</v>
      </c>
      <c r="AU574" s="162">
        <f t="shared" si="40"/>
        <v>1</v>
      </c>
      <c r="AV574" s="162">
        <f t="shared" si="41"/>
        <v>1</v>
      </c>
      <c r="AW574" s="162">
        <f t="shared" si="42"/>
        <v>0</v>
      </c>
      <c r="AX574" s="162">
        <f t="shared" si="43"/>
        <v>0</v>
      </c>
      <c r="AY574" s="162">
        <f t="shared" si="44"/>
        <v>0</v>
      </c>
    </row>
    <row r="575" spans="1:51">
      <c r="A575" s="44" t="s">
        <v>1432</v>
      </c>
      <c r="B575" s="45" t="s">
        <v>4126</v>
      </c>
      <c r="C575" s="23" t="s">
        <v>1433</v>
      </c>
      <c r="D575" s="120" t="s">
        <v>4162</v>
      </c>
      <c r="E575" s="24">
        <v>1</v>
      </c>
      <c r="F575" s="25" t="s">
        <v>39</v>
      </c>
      <c r="G575" s="26"/>
      <c r="H575" s="27"/>
      <c r="I575" s="27"/>
      <c r="J575" s="29">
        <v>1</v>
      </c>
      <c r="K575" s="30">
        <v>1556</v>
      </c>
      <c r="L575" s="30">
        <v>1562</v>
      </c>
      <c r="M575" s="27">
        <v>0</v>
      </c>
      <c r="N575" s="27">
        <v>0</v>
      </c>
      <c r="O575" s="28"/>
      <c r="P575" s="31"/>
      <c r="Q575" s="35" t="s">
        <v>103</v>
      </c>
      <c r="R575" s="104">
        <v>51.0167</v>
      </c>
      <c r="S575" s="124">
        <v>4.4667000000000003</v>
      </c>
      <c r="T575" s="32">
        <v>0</v>
      </c>
      <c r="U575" s="33">
        <v>0</v>
      </c>
      <c r="V575" s="127">
        <v>0</v>
      </c>
      <c r="W575" s="34"/>
      <c r="X575" s="35"/>
      <c r="Y575" s="35"/>
      <c r="Z575" s="34"/>
      <c r="AA575" s="35"/>
      <c r="AB575" s="36"/>
      <c r="AC575" s="34"/>
      <c r="AD575" s="35"/>
      <c r="AE575" s="36"/>
      <c r="AF575" s="34"/>
      <c r="AG575" s="35"/>
      <c r="AH575" s="36"/>
      <c r="AI575" s="37"/>
      <c r="AJ575" s="38"/>
      <c r="AK575" s="39"/>
      <c r="AL575" s="39"/>
      <c r="AM575" s="39"/>
      <c r="AN575" s="49"/>
      <c r="AO575" s="40"/>
      <c r="AP575" s="41"/>
      <c r="AQ575" s="42"/>
      <c r="AR575" s="43"/>
      <c r="AS575" s="40" t="s">
        <v>40</v>
      </c>
      <c r="AT575" s="42">
        <v>1</v>
      </c>
      <c r="AU575" s="162">
        <f t="shared" si="40"/>
        <v>1</v>
      </c>
      <c r="AV575" s="162">
        <f t="shared" si="41"/>
        <v>0</v>
      </c>
      <c r="AW575" s="162">
        <f t="shared" si="42"/>
        <v>0</v>
      </c>
      <c r="AX575" s="162">
        <f t="shared" si="43"/>
        <v>0</v>
      </c>
      <c r="AY575" s="162">
        <f t="shared" si="44"/>
        <v>0</v>
      </c>
    </row>
    <row r="576" spans="1:51">
      <c r="A576" s="44" t="s">
        <v>1434</v>
      </c>
      <c r="B576" s="45" t="s">
        <v>4127</v>
      </c>
      <c r="C576" s="23" t="s">
        <v>1435</v>
      </c>
      <c r="D576" s="120" t="s">
        <v>4162</v>
      </c>
      <c r="E576" s="24"/>
      <c r="F576" s="25" t="s">
        <v>43</v>
      </c>
      <c r="G576" s="26"/>
      <c r="H576" s="27"/>
      <c r="I576" s="27"/>
      <c r="J576" s="29">
        <v>0</v>
      </c>
      <c r="K576" s="28">
        <v>1561</v>
      </c>
      <c r="L576" s="28">
        <v>1570</v>
      </c>
      <c r="M576" s="27">
        <v>0</v>
      </c>
      <c r="N576" s="27">
        <v>0</v>
      </c>
      <c r="O576" s="28">
        <v>1541</v>
      </c>
      <c r="P576" s="31">
        <v>1585</v>
      </c>
      <c r="Q576" s="35" t="s">
        <v>103</v>
      </c>
      <c r="R576" s="104">
        <v>51.0167</v>
      </c>
      <c r="S576" s="124">
        <v>4.4667000000000003</v>
      </c>
      <c r="T576" s="32">
        <v>1</v>
      </c>
      <c r="U576" s="33">
        <v>1</v>
      </c>
      <c r="V576" s="127">
        <v>0</v>
      </c>
      <c r="W576" s="34">
        <v>1570</v>
      </c>
      <c r="X576" s="35">
        <v>1585</v>
      </c>
      <c r="Y576" s="35" t="s">
        <v>1436</v>
      </c>
      <c r="Z576" s="34"/>
      <c r="AA576" s="35"/>
      <c r="AB576" s="36"/>
      <c r="AC576" s="34"/>
      <c r="AD576" s="35"/>
      <c r="AE576" s="36"/>
      <c r="AF576" s="34"/>
      <c r="AG576" s="35"/>
      <c r="AH576" s="36"/>
      <c r="AI576" s="37"/>
      <c r="AJ576" s="38"/>
      <c r="AK576" s="39"/>
      <c r="AL576" s="39"/>
      <c r="AM576" s="39"/>
      <c r="AN576" s="49"/>
      <c r="AO576" s="40"/>
      <c r="AP576" s="41"/>
      <c r="AQ576" s="42"/>
      <c r="AR576" s="43"/>
      <c r="AS576" s="40"/>
      <c r="AT576" s="42">
        <v>1</v>
      </c>
      <c r="AU576" s="162">
        <f t="shared" si="40"/>
        <v>1</v>
      </c>
      <c r="AV576" s="162">
        <f t="shared" si="41"/>
        <v>0</v>
      </c>
      <c r="AW576" s="162">
        <f t="shared" si="42"/>
        <v>0</v>
      </c>
      <c r="AX576" s="162">
        <f t="shared" si="43"/>
        <v>0</v>
      </c>
      <c r="AY576" s="162">
        <f t="shared" si="44"/>
        <v>0</v>
      </c>
    </row>
    <row r="577" spans="1:51">
      <c r="A577" s="44" t="s">
        <v>1437</v>
      </c>
      <c r="B577" s="45" t="s">
        <v>4127</v>
      </c>
      <c r="C577" s="23" t="s">
        <v>1438</v>
      </c>
      <c r="D577" s="120" t="s">
        <v>4162</v>
      </c>
      <c r="E577" s="24">
        <v>1</v>
      </c>
      <c r="F577" s="25" t="s">
        <v>43</v>
      </c>
      <c r="G577" s="26"/>
      <c r="H577" s="27"/>
      <c r="I577" s="27"/>
      <c r="J577" s="29">
        <v>1</v>
      </c>
      <c r="K577" s="30">
        <v>1559</v>
      </c>
      <c r="L577" s="30">
        <v>1565</v>
      </c>
      <c r="M577" s="27">
        <v>0</v>
      </c>
      <c r="N577" s="27">
        <v>0</v>
      </c>
      <c r="O577" s="28"/>
      <c r="P577" s="31"/>
      <c r="Q577" s="35" t="s">
        <v>103</v>
      </c>
      <c r="R577" s="104">
        <v>51.0167</v>
      </c>
      <c r="S577" s="124">
        <v>4.4667000000000003</v>
      </c>
      <c r="T577" s="32">
        <v>0</v>
      </c>
      <c r="U577" s="33">
        <v>0</v>
      </c>
      <c r="V577" s="127">
        <v>0</v>
      </c>
      <c r="W577" s="34"/>
      <c r="X577" s="35"/>
      <c r="Y577" s="35"/>
      <c r="Z577" s="34"/>
      <c r="AA577" s="35"/>
      <c r="AB577" s="36"/>
      <c r="AC577" s="34"/>
      <c r="AD577" s="35"/>
      <c r="AE577" s="36"/>
      <c r="AF577" s="34"/>
      <c r="AG577" s="35"/>
      <c r="AH577" s="36"/>
      <c r="AI577" s="37"/>
      <c r="AJ577" s="38"/>
      <c r="AK577" s="39"/>
      <c r="AL577" s="39"/>
      <c r="AM577" s="39"/>
      <c r="AN577" s="49"/>
      <c r="AO577" s="40"/>
      <c r="AP577" s="41"/>
      <c r="AQ577" s="42"/>
      <c r="AR577" s="43"/>
      <c r="AS577" s="40" t="s">
        <v>40</v>
      </c>
      <c r="AT577" s="42">
        <v>1</v>
      </c>
      <c r="AU577" s="162">
        <f t="shared" si="40"/>
        <v>1</v>
      </c>
      <c r="AV577" s="162">
        <f t="shared" si="41"/>
        <v>0</v>
      </c>
      <c r="AW577" s="162">
        <f t="shared" si="42"/>
        <v>0</v>
      </c>
      <c r="AX577" s="162">
        <f t="shared" si="43"/>
        <v>0</v>
      </c>
      <c r="AY577" s="162">
        <f t="shared" si="44"/>
        <v>0</v>
      </c>
    </row>
    <row r="578" spans="1:51">
      <c r="A578" s="44" t="s">
        <v>1439</v>
      </c>
      <c r="B578" s="45" t="s">
        <v>4127</v>
      </c>
      <c r="C578" s="23" t="s">
        <v>1440</v>
      </c>
      <c r="D578" s="120" t="s">
        <v>4162</v>
      </c>
      <c r="E578" s="24">
        <v>1</v>
      </c>
      <c r="F578" s="25" t="s">
        <v>43</v>
      </c>
      <c r="G578" s="26"/>
      <c r="H578" s="27"/>
      <c r="I578" s="27"/>
      <c r="J578" s="29">
        <v>1</v>
      </c>
      <c r="K578" s="30">
        <v>1561</v>
      </c>
      <c r="L578" s="28">
        <v>1564</v>
      </c>
      <c r="M578" s="27">
        <v>0</v>
      </c>
      <c r="N578" s="27">
        <v>0</v>
      </c>
      <c r="O578" s="28">
        <v>1534</v>
      </c>
      <c r="P578" s="31">
        <v>1612</v>
      </c>
      <c r="Q578" s="35" t="s">
        <v>103</v>
      </c>
      <c r="R578" s="104">
        <v>51.0167</v>
      </c>
      <c r="S578" s="124">
        <v>4.4667000000000003</v>
      </c>
      <c r="T578" s="32">
        <v>0</v>
      </c>
      <c r="U578" s="33">
        <v>1</v>
      </c>
      <c r="V578" s="127">
        <v>0</v>
      </c>
      <c r="W578" s="34">
        <v>1564</v>
      </c>
      <c r="X578" s="35">
        <v>1566</v>
      </c>
      <c r="Y578" s="35" t="s">
        <v>63</v>
      </c>
      <c r="Z578" s="34">
        <v>1566</v>
      </c>
      <c r="AA578" s="35">
        <v>1575</v>
      </c>
      <c r="AB578" s="36" t="s">
        <v>1441</v>
      </c>
      <c r="AC578" s="34">
        <v>1575</v>
      </c>
      <c r="AD578" s="35">
        <v>1585</v>
      </c>
      <c r="AE578" s="36" t="s">
        <v>63</v>
      </c>
      <c r="AF578" s="34">
        <v>1586</v>
      </c>
      <c r="AG578" s="35">
        <v>1612</v>
      </c>
      <c r="AH578" s="36" t="s">
        <v>1442</v>
      </c>
      <c r="AI578" s="37"/>
      <c r="AJ578" s="38"/>
      <c r="AK578" s="39"/>
      <c r="AL578" s="39"/>
      <c r="AM578" s="39"/>
      <c r="AN578" s="49"/>
      <c r="AO578" s="40"/>
      <c r="AP578" s="41"/>
      <c r="AQ578" s="42"/>
      <c r="AR578" s="43"/>
      <c r="AS578" s="40" t="s">
        <v>40</v>
      </c>
      <c r="AT578" s="42">
        <v>1</v>
      </c>
      <c r="AU578" s="162">
        <f t="shared" si="40"/>
        <v>1</v>
      </c>
      <c r="AV578" s="162">
        <f t="shared" si="41"/>
        <v>0</v>
      </c>
      <c r="AW578" s="162">
        <f t="shared" si="42"/>
        <v>0</v>
      </c>
      <c r="AX578" s="162">
        <f t="shared" si="43"/>
        <v>0</v>
      </c>
      <c r="AY578" s="162">
        <f t="shared" si="44"/>
        <v>0</v>
      </c>
    </row>
    <row r="579" spans="1:51">
      <c r="A579" s="44" t="s">
        <v>1443</v>
      </c>
      <c r="B579" s="45" t="s">
        <v>4127</v>
      </c>
      <c r="C579" s="23" t="s">
        <v>1444</v>
      </c>
      <c r="D579" s="120" t="s">
        <v>4162</v>
      </c>
      <c r="E579" s="24"/>
      <c r="F579" s="25" t="s">
        <v>43</v>
      </c>
      <c r="G579" s="26"/>
      <c r="H579" s="27"/>
      <c r="I579" s="27"/>
      <c r="J579" s="29">
        <v>0</v>
      </c>
      <c r="K579" s="28">
        <v>1586</v>
      </c>
      <c r="L579" s="28">
        <v>1596</v>
      </c>
      <c r="M579" s="27">
        <v>0</v>
      </c>
      <c r="N579" s="27">
        <v>0</v>
      </c>
      <c r="O579" s="28">
        <v>1566</v>
      </c>
      <c r="P579" s="31">
        <v>1597</v>
      </c>
      <c r="Q579" s="35" t="s">
        <v>103</v>
      </c>
      <c r="R579" s="104">
        <v>51.0167</v>
      </c>
      <c r="S579" s="124">
        <v>4.4667000000000003</v>
      </c>
      <c r="T579" s="32">
        <v>1</v>
      </c>
      <c r="U579" s="33">
        <v>1</v>
      </c>
      <c r="V579" s="127">
        <v>0</v>
      </c>
      <c r="W579" s="34">
        <v>1596</v>
      </c>
      <c r="X579" s="35">
        <v>1596</v>
      </c>
      <c r="Y579" s="35" t="s">
        <v>1442</v>
      </c>
      <c r="Z579" s="34">
        <v>1597</v>
      </c>
      <c r="AA579" s="35">
        <v>1597</v>
      </c>
      <c r="AB579" s="36" t="s">
        <v>879</v>
      </c>
      <c r="AC579" s="34"/>
      <c r="AD579" s="35"/>
      <c r="AE579" s="36"/>
      <c r="AF579" s="34"/>
      <c r="AG579" s="35"/>
      <c r="AH579" s="36"/>
      <c r="AI579" s="37"/>
      <c r="AJ579" s="38"/>
      <c r="AK579" s="39"/>
      <c r="AL579" s="39"/>
      <c r="AM579" s="39"/>
      <c r="AN579" s="49"/>
      <c r="AO579" s="42" t="s">
        <v>88</v>
      </c>
      <c r="AP579" s="41" t="s">
        <v>1437</v>
      </c>
      <c r="AQ579" s="42"/>
      <c r="AR579" s="43"/>
      <c r="AS579" s="40"/>
      <c r="AT579" s="42">
        <v>1</v>
      </c>
      <c r="AU579" s="162">
        <f t="shared" ref="AU579:AU642" si="45">IF(AND(K579&lt;=1570,L579&gt;=1540),1,0)</f>
        <v>0</v>
      </c>
      <c r="AV579" s="162">
        <f t="shared" ref="AV579:AV642" si="46">IF(AND(K579&lt;=1608,L579&gt;=1571),1,0)</f>
        <v>1</v>
      </c>
      <c r="AW579" s="162">
        <f t="shared" ref="AW579:AW642" si="47">IF(AND(K579&lt;=1621,L579&gt;=1609),1,0)</f>
        <v>0</v>
      </c>
      <c r="AX579" s="162">
        <f t="shared" ref="AX579:AX642" si="48">IF(AND(K579&lt;=1648,L579&gt;=1622),1,0)</f>
        <v>0</v>
      </c>
      <c r="AY579" s="162">
        <f t="shared" ref="AY579:AY642" si="49">IF(AND(K579&lt;=1680,L579&gt;=1649),1,0)</f>
        <v>0</v>
      </c>
    </row>
    <row r="580" spans="1:51">
      <c r="A580" s="44" t="s">
        <v>1445</v>
      </c>
      <c r="B580" s="45" t="s">
        <v>4127</v>
      </c>
      <c r="C580" s="23" t="s">
        <v>1446</v>
      </c>
      <c r="D580" s="120" t="s">
        <v>4162</v>
      </c>
      <c r="E580" s="24"/>
      <c r="F580" s="25" t="s">
        <v>43</v>
      </c>
      <c r="G580" s="26"/>
      <c r="H580" s="27"/>
      <c r="I580" s="27"/>
      <c r="J580" s="29">
        <v>0</v>
      </c>
      <c r="K580" s="28">
        <v>1553</v>
      </c>
      <c r="L580" s="27">
        <v>1578</v>
      </c>
      <c r="M580" s="27">
        <v>0</v>
      </c>
      <c r="N580" s="27">
        <v>0</v>
      </c>
      <c r="O580" s="28">
        <v>1533</v>
      </c>
      <c r="P580" s="31" t="s">
        <v>39</v>
      </c>
      <c r="Q580" s="35" t="s">
        <v>103</v>
      </c>
      <c r="R580" s="104">
        <v>51.0167</v>
      </c>
      <c r="S580" s="124">
        <v>4.4667000000000003</v>
      </c>
      <c r="T580" s="32">
        <v>1</v>
      </c>
      <c r="U580" s="33">
        <v>1</v>
      </c>
      <c r="V580" s="127">
        <v>0</v>
      </c>
      <c r="W580" s="34">
        <v>1578</v>
      </c>
      <c r="X580" s="35">
        <v>1585</v>
      </c>
      <c r="Y580" s="35" t="s">
        <v>63</v>
      </c>
      <c r="Z580" s="34">
        <v>1587</v>
      </c>
      <c r="AA580" s="35"/>
      <c r="AB580" s="36" t="s">
        <v>1442</v>
      </c>
      <c r="AC580" s="34"/>
      <c r="AD580" s="35"/>
      <c r="AE580" s="36"/>
      <c r="AF580" s="34"/>
      <c r="AG580" s="35"/>
      <c r="AH580" s="36"/>
      <c r="AI580" s="37"/>
      <c r="AJ580" s="38"/>
      <c r="AK580" s="39"/>
      <c r="AL580" s="39"/>
      <c r="AM580" s="39"/>
      <c r="AN580" s="49"/>
      <c r="AO580" s="40"/>
      <c r="AP580" s="41"/>
      <c r="AQ580" s="42"/>
      <c r="AR580" s="43"/>
      <c r="AS580" s="40"/>
      <c r="AT580" s="42">
        <v>1</v>
      </c>
      <c r="AU580" s="162">
        <f t="shared" si="45"/>
        <v>1</v>
      </c>
      <c r="AV580" s="162">
        <f t="shared" si="46"/>
        <v>1</v>
      </c>
      <c r="AW580" s="162">
        <f t="shared" si="47"/>
        <v>0</v>
      </c>
      <c r="AX580" s="162">
        <f t="shared" si="48"/>
        <v>0</v>
      </c>
      <c r="AY580" s="162">
        <f t="shared" si="49"/>
        <v>0</v>
      </c>
    </row>
    <row r="581" spans="1:51">
      <c r="A581" s="44" t="s">
        <v>1447</v>
      </c>
      <c r="B581" s="45" t="s">
        <v>4128</v>
      </c>
      <c r="C581" s="23" t="s">
        <v>1448</v>
      </c>
      <c r="D581" s="120" t="s">
        <v>4162</v>
      </c>
      <c r="E581" s="24"/>
      <c r="F581" s="25" t="s">
        <v>43</v>
      </c>
      <c r="G581" s="26"/>
      <c r="H581" s="27"/>
      <c r="I581" s="27"/>
      <c r="J581" s="29">
        <v>0</v>
      </c>
      <c r="K581" s="28">
        <v>1560</v>
      </c>
      <c r="L581" s="28"/>
      <c r="M581" s="27">
        <v>0</v>
      </c>
      <c r="N581" s="27">
        <v>0</v>
      </c>
      <c r="O581" s="28"/>
      <c r="P581" s="31"/>
      <c r="Q581" s="35" t="s">
        <v>103</v>
      </c>
      <c r="R581" s="104">
        <v>51.0167</v>
      </c>
      <c r="S581" s="124">
        <v>4.4667000000000003</v>
      </c>
      <c r="T581" s="32">
        <v>0</v>
      </c>
      <c r="U581" s="33">
        <v>0</v>
      </c>
      <c r="V581" s="127">
        <v>0</v>
      </c>
      <c r="W581" s="34"/>
      <c r="X581" s="35"/>
      <c r="Y581" s="35"/>
      <c r="Z581" s="34"/>
      <c r="AA581" s="35"/>
      <c r="AB581" s="36"/>
      <c r="AC581" s="34"/>
      <c r="AD581" s="35"/>
      <c r="AE581" s="36"/>
      <c r="AF581" s="34"/>
      <c r="AG581" s="35"/>
      <c r="AH581" s="36"/>
      <c r="AI581" s="37"/>
      <c r="AJ581" s="38"/>
      <c r="AK581" s="39"/>
      <c r="AL581" s="39"/>
      <c r="AM581" s="39"/>
      <c r="AN581" s="49"/>
      <c r="AO581" s="40"/>
      <c r="AP581" s="41"/>
      <c r="AQ581" s="42"/>
      <c r="AR581" s="43"/>
      <c r="AS581" s="40"/>
      <c r="AT581" s="42">
        <v>1</v>
      </c>
      <c r="AU581" s="162">
        <f t="shared" si="45"/>
        <v>0</v>
      </c>
      <c r="AV581" s="162">
        <f t="shared" si="46"/>
        <v>0</v>
      </c>
      <c r="AW581" s="162">
        <f t="shared" si="47"/>
        <v>0</v>
      </c>
      <c r="AX581" s="162">
        <f t="shared" si="48"/>
        <v>0</v>
      </c>
      <c r="AY581" s="162">
        <f t="shared" si="49"/>
        <v>0</v>
      </c>
    </row>
    <row r="582" spans="1:51">
      <c r="A582" s="44" t="s">
        <v>1449</v>
      </c>
      <c r="B582" s="45" t="s">
        <v>4129</v>
      </c>
      <c r="C582" s="23" t="s">
        <v>1450</v>
      </c>
      <c r="D582" s="120" t="s">
        <v>4162</v>
      </c>
      <c r="E582" s="24">
        <v>1</v>
      </c>
      <c r="F582" s="25" t="s">
        <v>74</v>
      </c>
      <c r="G582" s="26"/>
      <c r="H582" s="27"/>
      <c r="I582" s="27"/>
      <c r="J582" s="29">
        <v>1</v>
      </c>
      <c r="K582" s="30">
        <v>1634</v>
      </c>
      <c r="L582" s="30">
        <v>1648</v>
      </c>
      <c r="M582" s="27">
        <v>0</v>
      </c>
      <c r="N582" s="27">
        <v>0</v>
      </c>
      <c r="O582" s="28"/>
      <c r="P582" s="31"/>
      <c r="Q582" s="35" t="s">
        <v>103</v>
      </c>
      <c r="R582" s="104">
        <v>51.0167</v>
      </c>
      <c r="S582" s="124">
        <v>4.4667000000000003</v>
      </c>
      <c r="T582" s="32">
        <v>0</v>
      </c>
      <c r="U582" s="33">
        <v>0</v>
      </c>
      <c r="V582" s="127">
        <v>0</v>
      </c>
      <c r="W582" s="34"/>
      <c r="X582" s="35"/>
      <c r="Y582" s="35"/>
      <c r="Z582" s="34"/>
      <c r="AA582" s="35"/>
      <c r="AB582" s="36"/>
      <c r="AC582" s="34"/>
      <c r="AD582" s="35"/>
      <c r="AE582" s="36"/>
      <c r="AF582" s="34"/>
      <c r="AG582" s="35"/>
      <c r="AH582" s="36"/>
      <c r="AI582" s="37"/>
      <c r="AJ582" s="38"/>
      <c r="AK582" s="39"/>
      <c r="AL582" s="39"/>
      <c r="AM582" s="39"/>
      <c r="AN582" s="49"/>
      <c r="AO582" s="40"/>
      <c r="AP582" s="41"/>
      <c r="AQ582" s="42"/>
      <c r="AR582" s="43"/>
      <c r="AS582" s="40" t="s">
        <v>40</v>
      </c>
      <c r="AT582" s="42">
        <v>1</v>
      </c>
      <c r="AU582" s="162">
        <f t="shared" si="45"/>
        <v>0</v>
      </c>
      <c r="AV582" s="162">
        <f t="shared" si="46"/>
        <v>0</v>
      </c>
      <c r="AW582" s="162">
        <f t="shared" si="47"/>
        <v>0</v>
      </c>
      <c r="AX582" s="162">
        <f t="shared" si="48"/>
        <v>1</v>
      </c>
      <c r="AY582" s="162">
        <f t="shared" si="49"/>
        <v>0</v>
      </c>
    </row>
    <row r="583" spans="1:51">
      <c r="A583" s="44" t="s">
        <v>1451</v>
      </c>
      <c r="B583" s="45" t="s">
        <v>4129</v>
      </c>
      <c r="C583" s="23" t="s">
        <v>1452</v>
      </c>
      <c r="D583" s="120" t="s">
        <v>4162</v>
      </c>
      <c r="E583" s="24"/>
      <c r="F583" s="25" t="s">
        <v>43</v>
      </c>
      <c r="G583" s="26"/>
      <c r="H583" s="27">
        <v>1</v>
      </c>
      <c r="I583" s="27"/>
      <c r="J583" s="29">
        <v>1</v>
      </c>
      <c r="K583" s="28">
        <v>1615</v>
      </c>
      <c r="L583" s="28">
        <v>1670</v>
      </c>
      <c r="M583" s="27">
        <v>1</v>
      </c>
      <c r="N583" s="27">
        <v>0</v>
      </c>
      <c r="O583" s="28">
        <v>1595</v>
      </c>
      <c r="P583" s="31">
        <v>1670</v>
      </c>
      <c r="Q583" s="35" t="s">
        <v>103</v>
      </c>
      <c r="R583" s="104">
        <v>51.0167</v>
      </c>
      <c r="S583" s="124">
        <v>4.4667000000000003</v>
      </c>
      <c r="T583" s="32">
        <v>0</v>
      </c>
      <c r="U583" s="33">
        <v>0</v>
      </c>
      <c r="V583" s="127">
        <v>0</v>
      </c>
      <c r="W583" s="34"/>
      <c r="X583" s="35"/>
      <c r="Y583" s="35"/>
      <c r="Z583" s="34"/>
      <c r="AA583" s="35"/>
      <c r="AB583" s="36"/>
      <c r="AC583" s="34"/>
      <c r="AD583" s="35"/>
      <c r="AE583" s="36"/>
      <c r="AF583" s="34"/>
      <c r="AG583" s="35"/>
      <c r="AH583" s="36"/>
      <c r="AI583" s="37"/>
      <c r="AJ583" s="38"/>
      <c r="AK583" s="39"/>
      <c r="AL583" s="39"/>
      <c r="AM583" s="39"/>
      <c r="AN583" s="49"/>
      <c r="AO583" s="40"/>
      <c r="AP583" s="41"/>
      <c r="AQ583" s="42"/>
      <c r="AR583" s="43"/>
      <c r="AS583" s="40" t="s">
        <v>40</v>
      </c>
      <c r="AT583" s="42">
        <v>1</v>
      </c>
      <c r="AU583" s="162">
        <f t="shared" si="45"/>
        <v>0</v>
      </c>
      <c r="AV583" s="162">
        <f t="shared" si="46"/>
        <v>0</v>
      </c>
      <c r="AW583" s="162">
        <f t="shared" si="47"/>
        <v>1</v>
      </c>
      <c r="AX583" s="162">
        <f t="shared" si="48"/>
        <v>1</v>
      </c>
      <c r="AY583" s="162">
        <f t="shared" si="49"/>
        <v>1</v>
      </c>
    </row>
    <row r="584" spans="1:51">
      <c r="A584" s="44" t="s">
        <v>1453</v>
      </c>
      <c r="B584" s="45" t="s">
        <v>3265</v>
      </c>
      <c r="C584" s="23" t="s">
        <v>1454</v>
      </c>
      <c r="D584" s="120" t="s">
        <v>4162</v>
      </c>
      <c r="E584" s="24">
        <v>1</v>
      </c>
      <c r="F584" s="25" t="s">
        <v>43</v>
      </c>
      <c r="G584" s="26"/>
      <c r="H584" s="27"/>
      <c r="I584" s="27"/>
      <c r="J584" s="29">
        <v>1</v>
      </c>
      <c r="K584" s="30">
        <v>1645</v>
      </c>
      <c r="L584" s="30">
        <v>1651</v>
      </c>
      <c r="M584" s="27">
        <v>0</v>
      </c>
      <c r="N584" s="27">
        <v>0</v>
      </c>
      <c r="O584" s="28"/>
      <c r="P584" s="31"/>
      <c r="Q584" s="35" t="s">
        <v>103</v>
      </c>
      <c r="R584" s="104">
        <v>51.0167</v>
      </c>
      <c r="S584" s="124">
        <v>4.4667000000000003</v>
      </c>
      <c r="T584" s="32">
        <v>0</v>
      </c>
      <c r="U584" s="33">
        <v>0</v>
      </c>
      <c r="V584" s="127">
        <v>0</v>
      </c>
      <c r="W584" s="34"/>
      <c r="X584" s="35"/>
      <c r="Y584" s="35"/>
      <c r="Z584" s="34"/>
      <c r="AA584" s="35"/>
      <c r="AB584" s="36"/>
      <c r="AC584" s="34"/>
      <c r="AD584" s="35"/>
      <c r="AE584" s="36"/>
      <c r="AF584" s="34"/>
      <c r="AG584" s="35"/>
      <c r="AH584" s="36"/>
      <c r="AI584" s="37"/>
      <c r="AJ584" s="38"/>
      <c r="AK584" s="39"/>
      <c r="AL584" s="39"/>
      <c r="AM584" s="39"/>
      <c r="AN584" s="49"/>
      <c r="AO584" s="40"/>
      <c r="AP584" s="41"/>
      <c r="AQ584" s="42"/>
      <c r="AR584" s="43"/>
      <c r="AS584" s="40" t="s">
        <v>40</v>
      </c>
      <c r="AT584" s="42">
        <v>1</v>
      </c>
      <c r="AU584" s="162">
        <f t="shared" si="45"/>
        <v>0</v>
      </c>
      <c r="AV584" s="162">
        <f t="shared" si="46"/>
        <v>0</v>
      </c>
      <c r="AW584" s="162">
        <f t="shared" si="47"/>
        <v>0</v>
      </c>
      <c r="AX584" s="162">
        <f t="shared" si="48"/>
        <v>1</v>
      </c>
      <c r="AY584" s="162">
        <f t="shared" si="49"/>
        <v>1</v>
      </c>
    </row>
    <row r="585" spans="1:51">
      <c r="A585" s="44" t="s">
        <v>1455</v>
      </c>
      <c r="B585" s="45" t="s">
        <v>4130</v>
      </c>
      <c r="C585" s="23" t="s">
        <v>1456</v>
      </c>
      <c r="D585" s="120" t="s">
        <v>4162</v>
      </c>
      <c r="E585" s="24">
        <v>1</v>
      </c>
      <c r="F585" s="25" t="s">
        <v>43</v>
      </c>
      <c r="G585" s="26"/>
      <c r="H585" s="27"/>
      <c r="I585" s="27"/>
      <c r="J585" s="29">
        <v>1</v>
      </c>
      <c r="K585" s="30">
        <v>1558</v>
      </c>
      <c r="L585" s="30">
        <v>1564</v>
      </c>
      <c r="M585" s="27">
        <v>0</v>
      </c>
      <c r="N585" s="27">
        <v>0</v>
      </c>
      <c r="O585" s="28"/>
      <c r="P585" s="31"/>
      <c r="Q585" s="35" t="s">
        <v>103</v>
      </c>
      <c r="R585" s="104">
        <v>51.0167</v>
      </c>
      <c r="S585" s="124">
        <v>4.4667000000000003</v>
      </c>
      <c r="T585" s="32">
        <v>0</v>
      </c>
      <c r="U585" s="33">
        <v>0</v>
      </c>
      <c r="V585" s="127">
        <v>0</v>
      </c>
      <c r="W585" s="34"/>
      <c r="X585" s="35"/>
      <c r="Y585" s="35"/>
      <c r="Z585" s="34"/>
      <c r="AA585" s="35"/>
      <c r="AB585" s="36"/>
      <c r="AC585" s="34"/>
      <c r="AD585" s="35"/>
      <c r="AE585" s="36"/>
      <c r="AF585" s="34"/>
      <c r="AG585" s="35"/>
      <c r="AH585" s="36"/>
      <c r="AI585" s="37"/>
      <c r="AJ585" s="38"/>
      <c r="AK585" s="39"/>
      <c r="AL585" s="39"/>
      <c r="AM585" s="39"/>
      <c r="AN585" s="49"/>
      <c r="AO585" s="40"/>
      <c r="AP585" s="41"/>
      <c r="AQ585" s="42"/>
      <c r="AR585" s="43"/>
      <c r="AS585" s="40" t="s">
        <v>40</v>
      </c>
      <c r="AT585" s="42">
        <v>1</v>
      </c>
      <c r="AU585" s="162">
        <f t="shared" si="45"/>
        <v>1</v>
      </c>
      <c r="AV585" s="162">
        <f t="shared" si="46"/>
        <v>0</v>
      </c>
      <c r="AW585" s="162">
        <f t="shared" si="47"/>
        <v>0</v>
      </c>
      <c r="AX585" s="162">
        <f t="shared" si="48"/>
        <v>0</v>
      </c>
      <c r="AY585" s="162">
        <f t="shared" si="49"/>
        <v>0</v>
      </c>
    </row>
    <row r="586" spans="1:51">
      <c r="A586" s="44" t="s">
        <v>1457</v>
      </c>
      <c r="B586" s="45" t="s">
        <v>4131</v>
      </c>
      <c r="C586" s="23" t="s">
        <v>1458</v>
      </c>
      <c r="D586" s="120" t="s">
        <v>4162</v>
      </c>
      <c r="E586" s="24"/>
      <c r="F586" s="25" t="s">
        <v>43</v>
      </c>
      <c r="G586" s="26"/>
      <c r="H586" s="27"/>
      <c r="I586" s="27"/>
      <c r="J586" s="29">
        <v>0</v>
      </c>
      <c r="K586" s="28">
        <v>1642</v>
      </c>
      <c r="L586" s="28">
        <v>1676</v>
      </c>
      <c r="M586" s="27">
        <v>0</v>
      </c>
      <c r="N586" s="27">
        <v>0</v>
      </c>
      <c r="O586" s="28">
        <v>1622</v>
      </c>
      <c r="P586" s="31" t="s">
        <v>1459</v>
      </c>
      <c r="Q586" s="35" t="s">
        <v>103</v>
      </c>
      <c r="R586" s="104">
        <v>51.0167</v>
      </c>
      <c r="S586" s="124">
        <v>4.4667000000000003</v>
      </c>
      <c r="T586" s="32">
        <v>0</v>
      </c>
      <c r="U586" s="33">
        <v>0</v>
      </c>
      <c r="V586" s="127">
        <v>0</v>
      </c>
      <c r="W586" s="34"/>
      <c r="X586" s="35"/>
      <c r="Y586" s="35"/>
      <c r="Z586" s="34"/>
      <c r="AA586" s="35"/>
      <c r="AB586" s="36"/>
      <c r="AC586" s="34"/>
      <c r="AD586" s="35"/>
      <c r="AE586" s="36"/>
      <c r="AF586" s="34"/>
      <c r="AG586" s="35"/>
      <c r="AH586" s="36"/>
      <c r="AI586" s="37"/>
      <c r="AJ586" s="38"/>
      <c r="AK586" s="39"/>
      <c r="AL586" s="39"/>
      <c r="AM586" s="39"/>
      <c r="AN586" s="49"/>
      <c r="AO586" s="40"/>
      <c r="AP586" s="41"/>
      <c r="AQ586" s="42"/>
      <c r="AR586" s="43"/>
      <c r="AS586" s="40"/>
      <c r="AT586" s="42">
        <v>1</v>
      </c>
      <c r="AU586" s="162">
        <f t="shared" si="45"/>
        <v>0</v>
      </c>
      <c r="AV586" s="162">
        <f t="shared" si="46"/>
        <v>0</v>
      </c>
      <c r="AW586" s="162">
        <f t="shared" si="47"/>
        <v>0</v>
      </c>
      <c r="AX586" s="162">
        <f t="shared" si="48"/>
        <v>1</v>
      </c>
      <c r="AY586" s="162">
        <f t="shared" si="49"/>
        <v>1</v>
      </c>
    </row>
    <row r="587" spans="1:51">
      <c r="A587" s="44" t="s">
        <v>1460</v>
      </c>
      <c r="B587" s="45" t="s">
        <v>4131</v>
      </c>
      <c r="C587" s="23" t="s">
        <v>1461</v>
      </c>
      <c r="D587" s="120" t="s">
        <v>4162</v>
      </c>
      <c r="E587" s="24"/>
      <c r="F587" s="25" t="s">
        <v>43</v>
      </c>
      <c r="G587" s="26"/>
      <c r="H587" s="27"/>
      <c r="I587" s="27"/>
      <c r="J587" s="29">
        <v>0</v>
      </c>
      <c r="K587" s="28">
        <v>1619</v>
      </c>
      <c r="L587" s="28">
        <v>1661</v>
      </c>
      <c r="M587" s="27">
        <v>1</v>
      </c>
      <c r="N587" s="27">
        <v>0</v>
      </c>
      <c r="O587" s="28"/>
      <c r="P587" s="31"/>
      <c r="Q587" s="35" t="s">
        <v>103</v>
      </c>
      <c r="R587" s="104">
        <v>51.0167</v>
      </c>
      <c r="S587" s="124">
        <v>4.4667000000000003</v>
      </c>
      <c r="T587" s="32">
        <v>0</v>
      </c>
      <c r="U587" s="33">
        <v>0</v>
      </c>
      <c r="V587" s="127">
        <v>0</v>
      </c>
      <c r="W587" s="34"/>
      <c r="X587" s="35"/>
      <c r="Y587" s="35"/>
      <c r="Z587" s="34"/>
      <c r="AA587" s="35"/>
      <c r="AB587" s="36"/>
      <c r="AC587" s="34"/>
      <c r="AD587" s="35"/>
      <c r="AE587" s="36"/>
      <c r="AF587" s="34"/>
      <c r="AG587" s="35"/>
      <c r="AH587" s="36"/>
      <c r="AI587" s="37"/>
      <c r="AJ587" s="38"/>
      <c r="AK587" s="39"/>
      <c r="AL587" s="39"/>
      <c r="AM587" s="39"/>
      <c r="AN587" s="49"/>
      <c r="AO587" s="40"/>
      <c r="AP587" s="41"/>
      <c r="AQ587" s="42"/>
      <c r="AR587" s="43"/>
      <c r="AS587" s="40"/>
      <c r="AT587" s="42">
        <v>1</v>
      </c>
      <c r="AU587" s="162">
        <f t="shared" si="45"/>
        <v>0</v>
      </c>
      <c r="AV587" s="162">
        <f t="shared" si="46"/>
        <v>0</v>
      </c>
      <c r="AW587" s="162">
        <f t="shared" si="47"/>
        <v>1</v>
      </c>
      <c r="AX587" s="162">
        <f t="shared" si="48"/>
        <v>1</v>
      </c>
      <c r="AY587" s="162">
        <f t="shared" si="49"/>
        <v>1</v>
      </c>
    </row>
    <row r="588" spans="1:51">
      <c r="A588" s="44" t="s">
        <v>1462</v>
      </c>
      <c r="B588" s="45" t="s">
        <v>4132</v>
      </c>
      <c r="C588" s="23" t="s">
        <v>1463</v>
      </c>
      <c r="D588" s="120" t="s">
        <v>4162</v>
      </c>
      <c r="E588" s="24">
        <v>1</v>
      </c>
      <c r="F588" s="25" t="s">
        <v>344</v>
      </c>
      <c r="G588" s="26"/>
      <c r="H588" s="27"/>
      <c r="I588" s="27"/>
      <c r="J588" s="29">
        <v>1</v>
      </c>
      <c r="K588" s="30">
        <v>1612</v>
      </c>
      <c r="L588" s="30">
        <v>1618</v>
      </c>
      <c r="M588" s="27">
        <v>0</v>
      </c>
      <c r="N588" s="27">
        <v>0</v>
      </c>
      <c r="O588" s="28"/>
      <c r="P588" s="31"/>
      <c r="Q588" s="35" t="s">
        <v>103</v>
      </c>
      <c r="R588" s="104">
        <v>51.0167</v>
      </c>
      <c r="S588" s="124">
        <v>4.4667000000000003</v>
      </c>
      <c r="T588" s="32">
        <v>0</v>
      </c>
      <c r="U588" s="33">
        <v>0</v>
      </c>
      <c r="V588" s="127">
        <v>0</v>
      </c>
      <c r="W588" s="34"/>
      <c r="X588" s="35"/>
      <c r="Y588" s="35"/>
      <c r="Z588" s="34"/>
      <c r="AA588" s="35"/>
      <c r="AB588" s="36"/>
      <c r="AC588" s="34"/>
      <c r="AD588" s="35"/>
      <c r="AE588" s="36"/>
      <c r="AF588" s="34"/>
      <c r="AG588" s="35"/>
      <c r="AH588" s="36"/>
      <c r="AI588" s="37"/>
      <c r="AJ588" s="38"/>
      <c r="AK588" s="39"/>
      <c r="AL588" s="39"/>
      <c r="AM588" s="39"/>
      <c r="AN588" s="49"/>
      <c r="AO588" s="40"/>
      <c r="AP588" s="41"/>
      <c r="AQ588" s="42"/>
      <c r="AR588" s="43"/>
      <c r="AS588" s="40" t="s">
        <v>40</v>
      </c>
      <c r="AT588" s="42">
        <v>1</v>
      </c>
      <c r="AU588" s="162">
        <f t="shared" si="45"/>
        <v>0</v>
      </c>
      <c r="AV588" s="162">
        <f t="shared" si="46"/>
        <v>0</v>
      </c>
      <c r="AW588" s="162">
        <f t="shared" si="47"/>
        <v>1</v>
      </c>
      <c r="AX588" s="162">
        <f t="shared" si="48"/>
        <v>0</v>
      </c>
      <c r="AY588" s="162">
        <f t="shared" si="49"/>
        <v>0</v>
      </c>
    </row>
    <row r="589" spans="1:51">
      <c r="A589" s="44" t="s">
        <v>1464</v>
      </c>
      <c r="B589" s="45" t="s">
        <v>4132</v>
      </c>
      <c r="C589" s="23" t="s">
        <v>1465</v>
      </c>
      <c r="D589" s="120" t="s">
        <v>4162</v>
      </c>
      <c r="E589" s="24">
        <v>1</v>
      </c>
      <c r="F589" s="25" t="s">
        <v>43</v>
      </c>
      <c r="G589" s="26"/>
      <c r="H589" s="27"/>
      <c r="I589" s="27"/>
      <c r="J589" s="29">
        <v>1</v>
      </c>
      <c r="K589" s="30">
        <v>1654</v>
      </c>
      <c r="L589" s="30">
        <v>1660</v>
      </c>
      <c r="M589" s="27">
        <v>0</v>
      </c>
      <c r="N589" s="27">
        <v>0</v>
      </c>
      <c r="O589" s="28"/>
      <c r="P589" s="31"/>
      <c r="Q589" s="35" t="s">
        <v>103</v>
      </c>
      <c r="R589" s="104">
        <v>51.0167</v>
      </c>
      <c r="S589" s="124">
        <v>4.4667000000000003</v>
      </c>
      <c r="T589" s="32">
        <v>0</v>
      </c>
      <c r="U589" s="33">
        <v>0</v>
      </c>
      <c r="V589" s="127">
        <v>0</v>
      </c>
      <c r="W589" s="34"/>
      <c r="X589" s="35"/>
      <c r="Y589" s="35"/>
      <c r="Z589" s="34"/>
      <c r="AA589" s="35"/>
      <c r="AB589" s="36"/>
      <c r="AC589" s="34"/>
      <c r="AD589" s="35"/>
      <c r="AE589" s="36"/>
      <c r="AF589" s="34"/>
      <c r="AG589" s="35"/>
      <c r="AH589" s="36"/>
      <c r="AI589" s="37"/>
      <c r="AJ589" s="38"/>
      <c r="AK589" s="39"/>
      <c r="AL589" s="39"/>
      <c r="AM589" s="39"/>
      <c r="AN589" s="49"/>
      <c r="AO589" s="40"/>
      <c r="AP589" s="106"/>
      <c r="AQ589" s="42"/>
      <c r="AR589" s="43"/>
      <c r="AS589" s="40" t="s">
        <v>40</v>
      </c>
      <c r="AT589" s="42">
        <v>1</v>
      </c>
      <c r="AU589" s="162">
        <f t="shared" si="45"/>
        <v>0</v>
      </c>
      <c r="AV589" s="162">
        <f t="shared" si="46"/>
        <v>0</v>
      </c>
      <c r="AW589" s="162">
        <f t="shared" si="47"/>
        <v>0</v>
      </c>
      <c r="AX589" s="162">
        <f t="shared" si="48"/>
        <v>0</v>
      </c>
      <c r="AY589" s="162">
        <f t="shared" si="49"/>
        <v>1</v>
      </c>
    </row>
    <row r="590" spans="1:51">
      <c r="A590" s="44" t="s">
        <v>1466</v>
      </c>
      <c r="B590" s="45" t="s">
        <v>1899</v>
      </c>
      <c r="C590" s="23" t="s">
        <v>1467</v>
      </c>
      <c r="D590" s="120" t="s">
        <v>4162</v>
      </c>
      <c r="E590" s="24">
        <v>1</v>
      </c>
      <c r="F590" s="25" t="s">
        <v>43</v>
      </c>
      <c r="G590" s="50"/>
      <c r="H590" s="27">
        <v>1</v>
      </c>
      <c r="I590" s="27"/>
      <c r="J590" s="29">
        <v>1</v>
      </c>
      <c r="K590" s="52">
        <v>1521</v>
      </c>
      <c r="L590" s="52">
        <v>1570</v>
      </c>
      <c r="M590" s="27">
        <v>0</v>
      </c>
      <c r="N590" s="27">
        <v>0</v>
      </c>
      <c r="O590" s="61">
        <v>1510</v>
      </c>
      <c r="P590" s="80">
        <v>1570</v>
      </c>
      <c r="Q590" s="35" t="s">
        <v>103</v>
      </c>
      <c r="R590" s="104">
        <v>51.0167</v>
      </c>
      <c r="S590" s="124">
        <v>4.4667000000000003</v>
      </c>
      <c r="T590" s="32">
        <v>0</v>
      </c>
      <c r="U590" s="33">
        <v>0</v>
      </c>
      <c r="V590" s="127">
        <v>0</v>
      </c>
      <c r="W590" s="63"/>
      <c r="X590" s="62"/>
      <c r="Y590" s="62"/>
      <c r="Z590" s="63"/>
      <c r="AA590" s="62"/>
      <c r="AB590" s="64"/>
      <c r="AC590" s="63"/>
      <c r="AD590" s="62"/>
      <c r="AE590" s="64"/>
      <c r="AF590" s="63"/>
      <c r="AG590" s="62"/>
      <c r="AH590" s="64"/>
      <c r="AI590" s="65"/>
      <c r="AJ590" s="38"/>
      <c r="AK590" s="66"/>
      <c r="AL590" s="66"/>
      <c r="AM590" s="66"/>
      <c r="AN590" s="55"/>
      <c r="AO590" s="59" t="s">
        <v>104</v>
      </c>
      <c r="AP590" s="108" t="s">
        <v>1468</v>
      </c>
      <c r="AQ590" s="59"/>
      <c r="AR590" s="83"/>
      <c r="AS590" s="81" t="s">
        <v>1469</v>
      </c>
      <c r="AT590" s="42">
        <v>1</v>
      </c>
      <c r="AU590" s="162">
        <f t="shared" si="45"/>
        <v>1</v>
      </c>
      <c r="AV590" s="162">
        <f t="shared" si="46"/>
        <v>0</v>
      </c>
      <c r="AW590" s="162">
        <f t="shared" si="47"/>
        <v>0</v>
      </c>
      <c r="AX590" s="162">
        <f t="shared" si="48"/>
        <v>0</v>
      </c>
      <c r="AY590" s="162">
        <f t="shared" si="49"/>
        <v>0</v>
      </c>
    </row>
    <row r="591" spans="1:51">
      <c r="A591" s="44" t="s">
        <v>1470</v>
      </c>
      <c r="B591" s="45" t="s">
        <v>1899</v>
      </c>
      <c r="C591" s="23" t="s">
        <v>1471</v>
      </c>
      <c r="D591" s="120" t="s">
        <v>4162</v>
      </c>
      <c r="E591" s="24">
        <v>4</v>
      </c>
      <c r="F591" s="25" t="s">
        <v>43</v>
      </c>
      <c r="G591" s="50"/>
      <c r="H591" s="27">
        <v>1</v>
      </c>
      <c r="I591" s="27"/>
      <c r="J591" s="29">
        <v>1</v>
      </c>
      <c r="K591" s="30">
        <v>1606</v>
      </c>
      <c r="L591" s="30">
        <v>1618</v>
      </c>
      <c r="M591" s="27">
        <v>0</v>
      </c>
      <c r="N591" s="27">
        <v>1</v>
      </c>
      <c r="O591" s="61"/>
      <c r="P591" s="80"/>
      <c r="Q591" s="35" t="s">
        <v>103</v>
      </c>
      <c r="R591" s="104">
        <v>51.0167</v>
      </c>
      <c r="S591" s="124">
        <v>4.4667000000000003</v>
      </c>
      <c r="T591" s="32">
        <v>0</v>
      </c>
      <c r="U591" s="33">
        <v>0</v>
      </c>
      <c r="V591" s="127">
        <v>0</v>
      </c>
      <c r="W591" s="63"/>
      <c r="X591" s="62"/>
      <c r="Y591" s="62"/>
      <c r="Z591" s="63"/>
      <c r="AA591" s="62"/>
      <c r="AB591" s="64"/>
      <c r="AC591" s="63"/>
      <c r="AD591" s="62"/>
      <c r="AE591" s="64"/>
      <c r="AF591" s="63"/>
      <c r="AG591" s="62"/>
      <c r="AH591" s="64"/>
      <c r="AI591" s="65"/>
      <c r="AJ591" s="38"/>
      <c r="AK591" s="66"/>
      <c r="AL591" s="66"/>
      <c r="AM591" s="66"/>
      <c r="AN591" s="55"/>
      <c r="AO591" s="59"/>
      <c r="AP591" s="108"/>
      <c r="AQ591" s="59"/>
      <c r="AR591" s="83"/>
      <c r="AS591" s="59" t="s">
        <v>1472</v>
      </c>
      <c r="AT591" s="42">
        <v>1</v>
      </c>
      <c r="AU591" s="162">
        <f t="shared" si="45"/>
        <v>0</v>
      </c>
      <c r="AV591" s="162">
        <f t="shared" si="46"/>
        <v>1</v>
      </c>
      <c r="AW591" s="162">
        <f t="shared" si="47"/>
        <v>1</v>
      </c>
      <c r="AX591" s="162">
        <f t="shared" si="48"/>
        <v>0</v>
      </c>
      <c r="AY591" s="162">
        <f t="shared" si="49"/>
        <v>0</v>
      </c>
    </row>
    <row r="592" spans="1:51">
      <c r="A592" s="44" t="s">
        <v>1468</v>
      </c>
      <c r="B592" s="45" t="s">
        <v>1899</v>
      </c>
      <c r="C592" s="23" t="s">
        <v>1473</v>
      </c>
      <c r="D592" s="120" t="s">
        <v>4162</v>
      </c>
      <c r="E592" s="24">
        <v>8</v>
      </c>
      <c r="F592" s="25" t="s">
        <v>43</v>
      </c>
      <c r="G592" s="50"/>
      <c r="H592" s="27">
        <v>1</v>
      </c>
      <c r="I592" s="27"/>
      <c r="J592" s="29">
        <v>1</v>
      </c>
      <c r="K592" s="52">
        <v>1569</v>
      </c>
      <c r="L592" s="52">
        <v>1629</v>
      </c>
      <c r="M592" s="27">
        <v>1</v>
      </c>
      <c r="N592" s="27">
        <v>1</v>
      </c>
      <c r="O592" s="61">
        <v>1544</v>
      </c>
      <c r="P592" s="80">
        <v>1629</v>
      </c>
      <c r="Q592" s="35" t="s">
        <v>103</v>
      </c>
      <c r="R592" s="104">
        <v>51.0167</v>
      </c>
      <c r="S592" s="124">
        <v>4.4667000000000003</v>
      </c>
      <c r="T592" s="32">
        <v>1</v>
      </c>
      <c r="U592" s="33">
        <v>1</v>
      </c>
      <c r="V592" s="127">
        <v>0</v>
      </c>
      <c r="W592" s="63">
        <v>1600</v>
      </c>
      <c r="X592" s="62">
        <v>1619</v>
      </c>
      <c r="Y592" s="62" t="s">
        <v>60</v>
      </c>
      <c r="Z592" s="63"/>
      <c r="AA592" s="62"/>
      <c r="AB592" s="64"/>
      <c r="AC592" s="63"/>
      <c r="AD592" s="62"/>
      <c r="AE592" s="64"/>
      <c r="AF592" s="63"/>
      <c r="AG592" s="62"/>
      <c r="AH592" s="64"/>
      <c r="AI592" s="65"/>
      <c r="AJ592" s="38"/>
      <c r="AK592" s="66"/>
      <c r="AL592" s="66"/>
      <c r="AM592" s="66"/>
      <c r="AN592" s="55"/>
      <c r="AO592" s="59" t="s">
        <v>88</v>
      </c>
      <c r="AP592" s="108" t="s">
        <v>1466</v>
      </c>
      <c r="AQ592" s="59"/>
      <c r="AR592" s="83"/>
      <c r="AS592" s="81" t="s">
        <v>1474</v>
      </c>
      <c r="AT592" s="42">
        <v>1</v>
      </c>
      <c r="AU592" s="162">
        <f t="shared" si="45"/>
        <v>1</v>
      </c>
      <c r="AV592" s="162">
        <f t="shared" si="46"/>
        <v>1</v>
      </c>
      <c r="AW592" s="162">
        <f t="shared" si="47"/>
        <v>1</v>
      </c>
      <c r="AX592" s="162">
        <f t="shared" si="48"/>
        <v>1</v>
      </c>
      <c r="AY592" s="162">
        <f t="shared" si="49"/>
        <v>0</v>
      </c>
    </row>
    <row r="593" spans="1:51">
      <c r="A593" s="44" t="s">
        <v>1475</v>
      </c>
      <c r="B593" s="45" t="s">
        <v>1899</v>
      </c>
      <c r="C593" s="23" t="s">
        <v>1476</v>
      </c>
      <c r="D593" s="120" t="s">
        <v>4162</v>
      </c>
      <c r="E593" s="24">
        <v>5</v>
      </c>
      <c r="F593" s="50" t="s">
        <v>344</v>
      </c>
      <c r="G593" s="66"/>
      <c r="H593" s="52"/>
      <c r="I593" s="50"/>
      <c r="J593" s="29">
        <v>1</v>
      </c>
      <c r="K593" s="30">
        <v>1608</v>
      </c>
      <c r="L593" s="30">
        <v>1629</v>
      </c>
      <c r="M593" s="27">
        <v>1</v>
      </c>
      <c r="N593" s="27">
        <v>0</v>
      </c>
      <c r="O593" s="103">
        <v>1519</v>
      </c>
      <c r="P593" s="109">
        <v>1569</v>
      </c>
      <c r="Q593" s="35" t="s">
        <v>103</v>
      </c>
      <c r="R593" s="104">
        <v>51.0167</v>
      </c>
      <c r="S593" s="124">
        <v>4.4667000000000003</v>
      </c>
      <c r="T593" s="32">
        <v>0</v>
      </c>
      <c r="U593" s="33">
        <v>0</v>
      </c>
      <c r="V593" s="127">
        <v>0</v>
      </c>
      <c r="W593" s="63"/>
      <c r="X593" s="62"/>
      <c r="Y593" s="62"/>
      <c r="Z593" s="63"/>
      <c r="AA593" s="62"/>
      <c r="AB593" s="64"/>
      <c r="AC593" s="63"/>
      <c r="AD593" s="62"/>
      <c r="AE593" s="64"/>
      <c r="AF593" s="63"/>
      <c r="AG593" s="62"/>
      <c r="AH593" s="64"/>
      <c r="AI593" s="65"/>
      <c r="AJ593" s="38"/>
      <c r="AK593" s="66"/>
      <c r="AL593" s="66"/>
      <c r="AM593" s="66"/>
      <c r="AN593" s="55"/>
      <c r="AO593" s="59"/>
      <c r="AP593" s="108"/>
      <c r="AQ593" s="59"/>
      <c r="AR593" s="83"/>
      <c r="AS593" s="81" t="s">
        <v>40</v>
      </c>
      <c r="AT593" s="42">
        <v>1</v>
      </c>
      <c r="AU593" s="162">
        <f t="shared" si="45"/>
        <v>0</v>
      </c>
      <c r="AV593" s="162">
        <f t="shared" si="46"/>
        <v>1</v>
      </c>
      <c r="AW593" s="162">
        <f t="shared" si="47"/>
        <v>1</v>
      </c>
      <c r="AX593" s="162">
        <f t="shared" si="48"/>
        <v>1</v>
      </c>
      <c r="AY593" s="162">
        <f t="shared" si="49"/>
        <v>0</v>
      </c>
    </row>
    <row r="594" spans="1:51">
      <c r="A594" s="44" t="s">
        <v>1477</v>
      </c>
      <c r="B594" s="45" t="s">
        <v>1899</v>
      </c>
      <c r="C594" s="23" t="s">
        <v>1478</v>
      </c>
      <c r="D594" s="120" t="s">
        <v>4162</v>
      </c>
      <c r="E594" s="24">
        <v>3</v>
      </c>
      <c r="F594" s="25" t="s">
        <v>43</v>
      </c>
      <c r="G594" s="26"/>
      <c r="H594" s="27"/>
      <c r="I594" s="27"/>
      <c r="J594" s="29">
        <v>1</v>
      </c>
      <c r="K594" s="30">
        <v>1570</v>
      </c>
      <c r="L594" s="30">
        <v>1600</v>
      </c>
      <c r="M594" s="27">
        <v>0</v>
      </c>
      <c r="N594" s="27">
        <v>0</v>
      </c>
      <c r="O594" s="28"/>
      <c r="P594" s="31"/>
      <c r="Q594" s="35" t="s">
        <v>103</v>
      </c>
      <c r="R594" s="104">
        <v>51.0167</v>
      </c>
      <c r="S594" s="124">
        <v>4.4667000000000003</v>
      </c>
      <c r="T594" s="32">
        <v>0</v>
      </c>
      <c r="U594" s="33">
        <v>0</v>
      </c>
      <c r="V594" s="127">
        <v>0</v>
      </c>
      <c r="W594" s="34"/>
      <c r="X594" s="35"/>
      <c r="Y594" s="35"/>
      <c r="Z594" s="34"/>
      <c r="AA594" s="35"/>
      <c r="AB594" s="36"/>
      <c r="AC594" s="34"/>
      <c r="AD594" s="35"/>
      <c r="AE594" s="36"/>
      <c r="AF594" s="34"/>
      <c r="AG594" s="35"/>
      <c r="AH594" s="36"/>
      <c r="AI594" s="37"/>
      <c r="AJ594" s="38"/>
      <c r="AK594" s="39"/>
      <c r="AL594" s="39"/>
      <c r="AM594" s="39"/>
      <c r="AN594" s="49"/>
      <c r="AO594" s="42" t="s">
        <v>88</v>
      </c>
      <c r="AP594" s="58" t="s">
        <v>1466</v>
      </c>
      <c r="AQ594" s="42"/>
      <c r="AR594" s="43"/>
      <c r="AS594" s="40" t="s">
        <v>40</v>
      </c>
      <c r="AT594" s="42">
        <v>1</v>
      </c>
      <c r="AU594" s="162">
        <f t="shared" si="45"/>
        <v>1</v>
      </c>
      <c r="AV594" s="162">
        <f t="shared" si="46"/>
        <v>1</v>
      </c>
      <c r="AW594" s="162">
        <f t="shared" si="47"/>
        <v>0</v>
      </c>
      <c r="AX594" s="162">
        <f t="shared" si="48"/>
        <v>0</v>
      </c>
      <c r="AY594" s="162">
        <f t="shared" si="49"/>
        <v>0</v>
      </c>
    </row>
    <row r="595" spans="1:51">
      <c r="A595" s="44" t="s">
        <v>1479</v>
      </c>
      <c r="B595" s="45" t="s">
        <v>1899</v>
      </c>
      <c r="C595" s="23" t="s">
        <v>1480</v>
      </c>
      <c r="D595" s="120" t="s">
        <v>4162</v>
      </c>
      <c r="E595" s="24">
        <v>2</v>
      </c>
      <c r="F595" s="25" t="s">
        <v>43</v>
      </c>
      <c r="G595" s="26"/>
      <c r="H595" s="27"/>
      <c r="I595" s="27"/>
      <c r="J595" s="29">
        <v>1</v>
      </c>
      <c r="K595" s="30">
        <v>1595</v>
      </c>
      <c r="L595" s="30">
        <v>1606</v>
      </c>
      <c r="M595" s="27">
        <v>0</v>
      </c>
      <c r="N595" s="27">
        <v>0</v>
      </c>
      <c r="O595" s="28"/>
      <c r="P595" s="31"/>
      <c r="Q595" s="35" t="s">
        <v>103</v>
      </c>
      <c r="R595" s="104">
        <v>51.0167</v>
      </c>
      <c r="S595" s="124">
        <v>4.4667000000000003</v>
      </c>
      <c r="T595" s="32">
        <v>0</v>
      </c>
      <c r="U595" s="33">
        <v>0</v>
      </c>
      <c r="V595" s="127">
        <v>0</v>
      </c>
      <c r="W595" s="34"/>
      <c r="X595" s="35"/>
      <c r="Y595" s="35"/>
      <c r="Z595" s="34"/>
      <c r="AA595" s="35"/>
      <c r="AB595" s="36"/>
      <c r="AC595" s="34"/>
      <c r="AD595" s="35"/>
      <c r="AE595" s="36"/>
      <c r="AF595" s="34"/>
      <c r="AG595" s="35"/>
      <c r="AH595" s="36"/>
      <c r="AI595" s="37"/>
      <c r="AJ595" s="38"/>
      <c r="AK595" s="39"/>
      <c r="AL595" s="39"/>
      <c r="AM595" s="39"/>
      <c r="AN595" s="49"/>
      <c r="AO595" s="42" t="s">
        <v>186</v>
      </c>
      <c r="AP595" s="48" t="s">
        <v>1466</v>
      </c>
      <c r="AQ595" s="42"/>
      <c r="AR595" s="43"/>
      <c r="AS595" s="40" t="s">
        <v>40</v>
      </c>
      <c r="AT595" s="42">
        <v>1</v>
      </c>
      <c r="AU595" s="162">
        <f t="shared" si="45"/>
        <v>0</v>
      </c>
      <c r="AV595" s="162">
        <f t="shared" si="46"/>
        <v>1</v>
      </c>
      <c r="AW595" s="162">
        <f t="shared" si="47"/>
        <v>0</v>
      </c>
      <c r="AX595" s="162">
        <f t="shared" si="48"/>
        <v>0</v>
      </c>
      <c r="AY595" s="162">
        <f t="shared" si="49"/>
        <v>0</v>
      </c>
    </row>
    <row r="596" spans="1:51">
      <c r="A596" s="44" t="s">
        <v>1481</v>
      </c>
      <c r="B596" s="45" t="s">
        <v>1652</v>
      </c>
      <c r="C596" s="23" t="s">
        <v>1482</v>
      </c>
      <c r="D596" s="120" t="s">
        <v>4162</v>
      </c>
      <c r="E596" s="24">
        <v>1</v>
      </c>
      <c r="F596" s="25" t="s">
        <v>43</v>
      </c>
      <c r="G596" s="26"/>
      <c r="H596" s="27"/>
      <c r="I596" s="27"/>
      <c r="J596" s="29">
        <v>1</v>
      </c>
      <c r="K596" s="30">
        <v>1671</v>
      </c>
      <c r="L596" s="30">
        <v>1677</v>
      </c>
      <c r="M596" s="27">
        <v>0</v>
      </c>
      <c r="N596" s="27">
        <v>0</v>
      </c>
      <c r="O596" s="28"/>
      <c r="P596" s="31"/>
      <c r="Q596" s="35" t="s">
        <v>103</v>
      </c>
      <c r="R596" s="104">
        <v>51.0167</v>
      </c>
      <c r="S596" s="124">
        <v>4.4667000000000003</v>
      </c>
      <c r="T596" s="32">
        <v>0</v>
      </c>
      <c r="U596" s="33">
        <v>0</v>
      </c>
      <c r="V596" s="127">
        <v>0</v>
      </c>
      <c r="W596" s="34"/>
      <c r="X596" s="35"/>
      <c r="Y596" s="35"/>
      <c r="Z596" s="34"/>
      <c r="AA596" s="35"/>
      <c r="AB596" s="36"/>
      <c r="AC596" s="34"/>
      <c r="AD596" s="35"/>
      <c r="AE596" s="36"/>
      <c r="AF596" s="34"/>
      <c r="AG596" s="35"/>
      <c r="AH596" s="36"/>
      <c r="AI596" s="37"/>
      <c r="AJ596" s="38"/>
      <c r="AK596" s="39"/>
      <c r="AL596" s="39"/>
      <c r="AM596" s="39"/>
      <c r="AN596" s="49"/>
      <c r="AO596" s="40"/>
      <c r="AP596" s="41"/>
      <c r="AQ596" s="42"/>
      <c r="AR596" s="43"/>
      <c r="AS596" s="40" t="s">
        <v>40</v>
      </c>
      <c r="AT596" s="42">
        <v>1</v>
      </c>
      <c r="AU596" s="162">
        <f t="shared" si="45"/>
        <v>0</v>
      </c>
      <c r="AV596" s="162">
        <f t="shared" si="46"/>
        <v>0</v>
      </c>
      <c r="AW596" s="162">
        <f t="shared" si="47"/>
        <v>0</v>
      </c>
      <c r="AX596" s="162">
        <f t="shared" si="48"/>
        <v>0</v>
      </c>
      <c r="AY596" s="162">
        <f t="shared" si="49"/>
        <v>1</v>
      </c>
    </row>
    <row r="597" spans="1:51">
      <c r="A597" s="44" t="s">
        <v>1483</v>
      </c>
      <c r="B597" s="45" t="s">
        <v>1652</v>
      </c>
      <c r="C597" s="23" t="s">
        <v>1484</v>
      </c>
      <c r="D597" s="120" t="s">
        <v>4162</v>
      </c>
      <c r="E597" s="24">
        <v>1</v>
      </c>
      <c r="F597" s="25" t="s">
        <v>43</v>
      </c>
      <c r="G597" s="26"/>
      <c r="H597" s="27"/>
      <c r="I597" s="27"/>
      <c r="J597" s="29">
        <v>1</v>
      </c>
      <c r="K597" s="30">
        <v>1652</v>
      </c>
      <c r="L597" s="30">
        <v>1658</v>
      </c>
      <c r="M597" s="27">
        <v>0</v>
      </c>
      <c r="N597" s="27">
        <v>0</v>
      </c>
      <c r="O597" s="28"/>
      <c r="P597" s="31"/>
      <c r="Q597" s="35" t="s">
        <v>103</v>
      </c>
      <c r="R597" s="104">
        <v>51.0167</v>
      </c>
      <c r="S597" s="124">
        <v>4.4667000000000003</v>
      </c>
      <c r="T597" s="32">
        <v>0</v>
      </c>
      <c r="U597" s="33">
        <v>0</v>
      </c>
      <c r="V597" s="127">
        <v>0</v>
      </c>
      <c r="W597" s="34"/>
      <c r="X597" s="35"/>
      <c r="Y597" s="35"/>
      <c r="Z597" s="34"/>
      <c r="AA597" s="35"/>
      <c r="AB597" s="36"/>
      <c r="AC597" s="34"/>
      <c r="AD597" s="35"/>
      <c r="AE597" s="36"/>
      <c r="AF597" s="34"/>
      <c r="AG597" s="35"/>
      <c r="AH597" s="36"/>
      <c r="AI597" s="37"/>
      <c r="AJ597" s="38"/>
      <c r="AK597" s="39"/>
      <c r="AL597" s="39"/>
      <c r="AM597" s="39"/>
      <c r="AN597" s="49"/>
      <c r="AO597" s="40"/>
      <c r="AP597" s="41"/>
      <c r="AQ597" s="42"/>
      <c r="AR597" s="43"/>
      <c r="AS597" s="40" t="s">
        <v>40</v>
      </c>
      <c r="AT597" s="42">
        <v>1</v>
      </c>
      <c r="AU597" s="162">
        <f t="shared" si="45"/>
        <v>0</v>
      </c>
      <c r="AV597" s="162">
        <f t="shared" si="46"/>
        <v>0</v>
      </c>
      <c r="AW597" s="162">
        <f t="shared" si="47"/>
        <v>0</v>
      </c>
      <c r="AX597" s="162">
        <f t="shared" si="48"/>
        <v>0</v>
      </c>
      <c r="AY597" s="162">
        <f t="shared" si="49"/>
        <v>1</v>
      </c>
    </row>
    <row r="598" spans="1:51">
      <c r="A598" s="44" t="s">
        <v>1485</v>
      </c>
      <c r="B598" s="45" t="s">
        <v>1683</v>
      </c>
      <c r="C598" s="23" t="s">
        <v>1486</v>
      </c>
      <c r="D598" s="120" t="s">
        <v>4162</v>
      </c>
      <c r="E598" s="24">
        <v>3</v>
      </c>
      <c r="F598" s="25" t="s">
        <v>43</v>
      </c>
      <c r="G598" s="26"/>
      <c r="H598" s="27"/>
      <c r="I598" s="27"/>
      <c r="J598" s="29">
        <v>1</v>
      </c>
      <c r="K598" s="30">
        <v>1610</v>
      </c>
      <c r="L598" s="30">
        <v>1620</v>
      </c>
      <c r="M598" s="27">
        <v>1</v>
      </c>
      <c r="N598" s="27">
        <v>0</v>
      </c>
      <c r="O598" s="28"/>
      <c r="P598" s="31"/>
      <c r="Q598" s="35" t="s">
        <v>103</v>
      </c>
      <c r="R598" s="104">
        <v>51.0167</v>
      </c>
      <c r="S598" s="124">
        <v>4.4667000000000003</v>
      </c>
      <c r="T598" s="32">
        <v>0</v>
      </c>
      <c r="U598" s="33">
        <v>0</v>
      </c>
      <c r="V598" s="127">
        <v>0</v>
      </c>
      <c r="W598" s="34"/>
      <c r="X598" s="35"/>
      <c r="Y598" s="35"/>
      <c r="Z598" s="34"/>
      <c r="AA598" s="35"/>
      <c r="AB598" s="36"/>
      <c r="AC598" s="34"/>
      <c r="AD598" s="35"/>
      <c r="AE598" s="36"/>
      <c r="AF598" s="34"/>
      <c r="AG598" s="35"/>
      <c r="AH598" s="36"/>
      <c r="AI598" s="37"/>
      <c r="AJ598" s="38"/>
      <c r="AK598" s="39"/>
      <c r="AL598" s="39"/>
      <c r="AM598" s="39"/>
      <c r="AN598" s="49"/>
      <c r="AO598" s="40"/>
      <c r="AP598" s="41"/>
      <c r="AQ598" s="42"/>
      <c r="AR598" s="43"/>
      <c r="AS598" s="40" t="s">
        <v>40</v>
      </c>
      <c r="AT598" s="42">
        <v>1</v>
      </c>
      <c r="AU598" s="162">
        <f t="shared" si="45"/>
        <v>0</v>
      </c>
      <c r="AV598" s="162">
        <f t="shared" si="46"/>
        <v>0</v>
      </c>
      <c r="AW598" s="162">
        <f t="shared" si="47"/>
        <v>1</v>
      </c>
      <c r="AX598" s="162">
        <f t="shared" si="48"/>
        <v>0</v>
      </c>
      <c r="AY598" s="162">
        <f t="shared" si="49"/>
        <v>0</v>
      </c>
    </row>
    <row r="599" spans="1:51">
      <c r="A599" s="44" t="s">
        <v>1487</v>
      </c>
      <c r="B599" s="45" t="s">
        <v>1683</v>
      </c>
      <c r="C599" s="23" t="s">
        <v>1488</v>
      </c>
      <c r="D599" s="120" t="s">
        <v>4162</v>
      </c>
      <c r="E599" s="24">
        <v>1</v>
      </c>
      <c r="F599" s="25" t="s">
        <v>496</v>
      </c>
      <c r="G599" s="26"/>
      <c r="H599" s="27"/>
      <c r="I599" s="27"/>
      <c r="J599" s="29">
        <v>1</v>
      </c>
      <c r="K599" s="30">
        <v>1581</v>
      </c>
      <c r="L599" s="30">
        <v>1587</v>
      </c>
      <c r="M599" s="27">
        <v>0</v>
      </c>
      <c r="N599" s="27">
        <v>0</v>
      </c>
      <c r="O599" s="28"/>
      <c r="P599" s="31"/>
      <c r="Q599" s="35" t="s">
        <v>103</v>
      </c>
      <c r="R599" s="104">
        <v>51.0167</v>
      </c>
      <c r="S599" s="124">
        <v>4.4667000000000003</v>
      </c>
      <c r="T599" s="32">
        <v>0</v>
      </c>
      <c r="U599" s="33">
        <v>0</v>
      </c>
      <c r="V599" s="127">
        <v>0</v>
      </c>
      <c r="W599" s="34"/>
      <c r="X599" s="35"/>
      <c r="Y599" s="35"/>
      <c r="Z599" s="34"/>
      <c r="AA599" s="35"/>
      <c r="AB599" s="36"/>
      <c r="AC599" s="34"/>
      <c r="AD599" s="35"/>
      <c r="AE599" s="36"/>
      <c r="AF599" s="34"/>
      <c r="AG599" s="35"/>
      <c r="AH599" s="36"/>
      <c r="AI599" s="37"/>
      <c r="AJ599" s="38"/>
      <c r="AK599" s="39"/>
      <c r="AL599" s="39"/>
      <c r="AM599" s="39"/>
      <c r="AN599" s="49"/>
      <c r="AO599" s="40"/>
      <c r="AP599" s="41"/>
      <c r="AQ599" s="42"/>
      <c r="AR599" s="43"/>
      <c r="AS599" s="40" t="s">
        <v>40</v>
      </c>
      <c r="AT599" s="42">
        <v>1</v>
      </c>
      <c r="AU599" s="162">
        <f t="shared" si="45"/>
        <v>0</v>
      </c>
      <c r="AV599" s="162">
        <f t="shared" si="46"/>
        <v>1</v>
      </c>
      <c r="AW599" s="162">
        <f t="shared" si="47"/>
        <v>0</v>
      </c>
      <c r="AX599" s="162">
        <f t="shared" si="48"/>
        <v>0</v>
      </c>
      <c r="AY599" s="162">
        <f t="shared" si="49"/>
        <v>0</v>
      </c>
    </row>
    <row r="600" spans="1:51">
      <c r="A600" s="44" t="s">
        <v>1489</v>
      </c>
      <c r="B600" s="45" t="s">
        <v>4133</v>
      </c>
      <c r="C600" s="23" t="s">
        <v>1490</v>
      </c>
      <c r="D600" s="120" t="s">
        <v>4162</v>
      </c>
      <c r="E600" s="24">
        <v>1</v>
      </c>
      <c r="F600" s="25" t="s">
        <v>43</v>
      </c>
      <c r="G600" s="26"/>
      <c r="H600" s="27"/>
      <c r="I600" s="27"/>
      <c r="J600" s="29">
        <v>1</v>
      </c>
      <c r="K600" s="30">
        <v>1548</v>
      </c>
      <c r="L600" s="30">
        <v>1554</v>
      </c>
      <c r="M600" s="27">
        <v>0</v>
      </c>
      <c r="N600" s="27">
        <v>0</v>
      </c>
      <c r="O600" s="28"/>
      <c r="P600" s="31"/>
      <c r="Q600" s="35" t="s">
        <v>103</v>
      </c>
      <c r="R600" s="104">
        <v>51.0167</v>
      </c>
      <c r="S600" s="124">
        <v>4.4667000000000003</v>
      </c>
      <c r="T600" s="32">
        <v>0</v>
      </c>
      <c r="U600" s="33">
        <v>0</v>
      </c>
      <c r="V600" s="127">
        <v>0</v>
      </c>
      <c r="W600" s="34"/>
      <c r="X600" s="35"/>
      <c r="Y600" s="35"/>
      <c r="Z600" s="34"/>
      <c r="AA600" s="35"/>
      <c r="AB600" s="36"/>
      <c r="AC600" s="34"/>
      <c r="AD600" s="35"/>
      <c r="AE600" s="36"/>
      <c r="AF600" s="34"/>
      <c r="AG600" s="35"/>
      <c r="AH600" s="36"/>
      <c r="AI600" s="37"/>
      <c r="AJ600" s="38"/>
      <c r="AK600" s="39"/>
      <c r="AL600" s="39"/>
      <c r="AM600" s="39"/>
      <c r="AN600" s="49"/>
      <c r="AO600" s="40"/>
      <c r="AP600" s="41"/>
      <c r="AQ600" s="42"/>
      <c r="AR600" s="43"/>
      <c r="AS600" s="40" t="s">
        <v>40</v>
      </c>
      <c r="AT600" s="42">
        <v>1</v>
      </c>
      <c r="AU600" s="162">
        <f t="shared" si="45"/>
        <v>1</v>
      </c>
      <c r="AV600" s="162">
        <f t="shared" si="46"/>
        <v>0</v>
      </c>
      <c r="AW600" s="162">
        <f t="shared" si="47"/>
        <v>0</v>
      </c>
      <c r="AX600" s="162">
        <f t="shared" si="48"/>
        <v>0</v>
      </c>
      <c r="AY600" s="162">
        <f t="shared" si="49"/>
        <v>0</v>
      </c>
    </row>
    <row r="601" spans="1:51">
      <c r="A601" s="44" t="s">
        <v>1491</v>
      </c>
      <c r="B601" s="45" t="s">
        <v>4134</v>
      </c>
      <c r="C601" s="23" t="s">
        <v>1492</v>
      </c>
      <c r="D601" s="120" t="s">
        <v>4162</v>
      </c>
      <c r="E601" s="24">
        <v>1</v>
      </c>
      <c r="F601" s="25" t="s">
        <v>39</v>
      </c>
      <c r="G601" s="26"/>
      <c r="H601" s="27"/>
      <c r="I601" s="27"/>
      <c r="J601" s="29">
        <v>1</v>
      </c>
      <c r="K601" s="30">
        <v>1617</v>
      </c>
      <c r="L601" s="30">
        <v>1623</v>
      </c>
      <c r="M601" s="27">
        <v>1</v>
      </c>
      <c r="N601" s="27">
        <v>0</v>
      </c>
      <c r="O601" s="28"/>
      <c r="P601" s="31"/>
      <c r="Q601" s="35" t="s">
        <v>103</v>
      </c>
      <c r="R601" s="104">
        <v>51.0167</v>
      </c>
      <c r="S601" s="124">
        <v>4.4667000000000003</v>
      </c>
      <c r="T601" s="32">
        <v>0</v>
      </c>
      <c r="U601" s="33">
        <v>0</v>
      </c>
      <c r="V601" s="127">
        <v>0</v>
      </c>
      <c r="W601" s="34"/>
      <c r="X601" s="35"/>
      <c r="Y601" s="35"/>
      <c r="Z601" s="34"/>
      <c r="AA601" s="35"/>
      <c r="AB601" s="36"/>
      <c r="AC601" s="34"/>
      <c r="AD601" s="35"/>
      <c r="AE601" s="36"/>
      <c r="AF601" s="34"/>
      <c r="AG601" s="35"/>
      <c r="AH601" s="36"/>
      <c r="AI601" s="37"/>
      <c r="AJ601" s="38"/>
      <c r="AK601" s="39"/>
      <c r="AL601" s="39"/>
      <c r="AM601" s="39"/>
      <c r="AN601" s="49"/>
      <c r="AO601" s="40"/>
      <c r="AP601" s="41"/>
      <c r="AQ601" s="42"/>
      <c r="AR601" s="43"/>
      <c r="AS601" s="40" t="s">
        <v>40</v>
      </c>
      <c r="AT601" s="42">
        <v>1</v>
      </c>
      <c r="AU601" s="162">
        <f t="shared" si="45"/>
        <v>0</v>
      </c>
      <c r="AV601" s="162">
        <f t="shared" si="46"/>
        <v>0</v>
      </c>
      <c r="AW601" s="162">
        <f t="shared" si="47"/>
        <v>1</v>
      </c>
      <c r="AX601" s="162">
        <f t="shared" si="48"/>
        <v>1</v>
      </c>
      <c r="AY601" s="162">
        <f t="shared" si="49"/>
        <v>0</v>
      </c>
    </row>
    <row r="602" spans="1:51">
      <c r="A602" s="44" t="s">
        <v>1493</v>
      </c>
      <c r="B602" s="45" t="s">
        <v>4135</v>
      </c>
      <c r="C602" s="23" t="s">
        <v>1494</v>
      </c>
      <c r="D602" s="120" t="s">
        <v>4162</v>
      </c>
      <c r="E602" s="24">
        <v>1</v>
      </c>
      <c r="F602" s="25" t="s">
        <v>74</v>
      </c>
      <c r="G602" s="26"/>
      <c r="H602" s="27"/>
      <c r="I602" s="27"/>
      <c r="J602" s="29">
        <v>1</v>
      </c>
      <c r="K602" s="30">
        <v>1609</v>
      </c>
      <c r="L602" s="30">
        <v>1615</v>
      </c>
      <c r="M602" s="27">
        <v>0</v>
      </c>
      <c r="N602" s="27">
        <v>0</v>
      </c>
      <c r="O602" s="28"/>
      <c r="P602" s="31"/>
      <c r="Q602" s="35" t="s">
        <v>103</v>
      </c>
      <c r="R602" s="104">
        <v>51.0167</v>
      </c>
      <c r="S602" s="124">
        <v>4.4667000000000003</v>
      </c>
      <c r="T602" s="32">
        <v>0</v>
      </c>
      <c r="U602" s="33">
        <v>0</v>
      </c>
      <c r="V602" s="127">
        <v>0</v>
      </c>
      <c r="W602" s="34"/>
      <c r="X602" s="35"/>
      <c r="Y602" s="35"/>
      <c r="Z602" s="34"/>
      <c r="AA602" s="35"/>
      <c r="AB602" s="36"/>
      <c r="AC602" s="34"/>
      <c r="AD602" s="35"/>
      <c r="AE602" s="36"/>
      <c r="AF602" s="34"/>
      <c r="AG602" s="35"/>
      <c r="AH602" s="36"/>
      <c r="AI602" s="37"/>
      <c r="AJ602" s="38"/>
      <c r="AK602" s="39"/>
      <c r="AL602" s="39"/>
      <c r="AM602" s="39"/>
      <c r="AN602" s="49"/>
      <c r="AO602" s="40"/>
      <c r="AP602" s="41"/>
      <c r="AQ602" s="42"/>
      <c r="AR602" s="43"/>
      <c r="AS602" s="40" t="s">
        <v>40</v>
      </c>
      <c r="AT602" s="42">
        <v>1</v>
      </c>
      <c r="AU602" s="162">
        <f t="shared" si="45"/>
        <v>0</v>
      </c>
      <c r="AV602" s="162">
        <f t="shared" si="46"/>
        <v>0</v>
      </c>
      <c r="AW602" s="162">
        <f t="shared" si="47"/>
        <v>1</v>
      </c>
      <c r="AX602" s="162">
        <f t="shared" si="48"/>
        <v>0</v>
      </c>
      <c r="AY602" s="162">
        <f t="shared" si="49"/>
        <v>0</v>
      </c>
    </row>
    <row r="603" spans="1:51">
      <c r="A603" s="44" t="s">
        <v>1495</v>
      </c>
      <c r="B603" s="45" t="s">
        <v>2497</v>
      </c>
      <c r="C603" s="23" t="s">
        <v>1496</v>
      </c>
      <c r="D603" s="120" t="s">
        <v>4162</v>
      </c>
      <c r="E603" s="24">
        <v>2</v>
      </c>
      <c r="F603" s="25" t="s">
        <v>74</v>
      </c>
      <c r="G603" s="26"/>
      <c r="H603" s="27"/>
      <c r="I603" s="27"/>
      <c r="J603" s="29">
        <v>1</v>
      </c>
      <c r="K603" s="30">
        <v>1609</v>
      </c>
      <c r="L603" s="84">
        <v>1619</v>
      </c>
      <c r="M603" s="27">
        <v>1</v>
      </c>
      <c r="N603" s="27">
        <v>1</v>
      </c>
      <c r="O603" s="28"/>
      <c r="P603" s="31"/>
      <c r="Q603" s="35" t="s">
        <v>103</v>
      </c>
      <c r="R603" s="104">
        <v>51.0167</v>
      </c>
      <c r="S603" s="124">
        <v>4.4667000000000003</v>
      </c>
      <c r="T603" s="32">
        <v>0</v>
      </c>
      <c r="U603" s="33">
        <v>0</v>
      </c>
      <c r="V603" s="127">
        <v>0</v>
      </c>
      <c r="W603" s="34"/>
      <c r="X603" s="35"/>
      <c r="Y603" s="35"/>
      <c r="Z603" s="34"/>
      <c r="AA603" s="35"/>
      <c r="AB603" s="36"/>
      <c r="AC603" s="34"/>
      <c r="AD603" s="35"/>
      <c r="AE603" s="36"/>
      <c r="AF603" s="34"/>
      <c r="AG603" s="35"/>
      <c r="AH603" s="36"/>
      <c r="AI603" s="37"/>
      <c r="AJ603" s="38"/>
      <c r="AK603" s="39"/>
      <c r="AL603" s="39"/>
      <c r="AM603" s="39"/>
      <c r="AN603" s="49"/>
      <c r="AO603" s="40"/>
      <c r="AP603" s="41"/>
      <c r="AQ603" s="42"/>
      <c r="AR603" s="43"/>
      <c r="AS603" s="40" t="s">
        <v>40</v>
      </c>
      <c r="AT603" s="42">
        <v>1</v>
      </c>
      <c r="AU603" s="162">
        <f t="shared" si="45"/>
        <v>0</v>
      </c>
      <c r="AV603" s="162">
        <f t="shared" si="46"/>
        <v>0</v>
      </c>
      <c r="AW603" s="162">
        <f t="shared" si="47"/>
        <v>1</v>
      </c>
      <c r="AX603" s="162">
        <f t="shared" si="48"/>
        <v>0</v>
      </c>
      <c r="AY603" s="162">
        <f t="shared" si="49"/>
        <v>0</v>
      </c>
    </row>
    <row r="604" spans="1:51">
      <c r="A604" s="44" t="s">
        <v>1497</v>
      </c>
      <c r="B604" s="45" t="s">
        <v>2497</v>
      </c>
      <c r="C604" s="23" t="s">
        <v>1498</v>
      </c>
      <c r="D604" s="120" t="s">
        <v>4162</v>
      </c>
      <c r="E604" s="24">
        <v>1</v>
      </c>
      <c r="F604" s="25" t="s">
        <v>43</v>
      </c>
      <c r="G604" s="26"/>
      <c r="H604" s="27"/>
      <c r="I604" s="27"/>
      <c r="J604" s="29">
        <v>1</v>
      </c>
      <c r="K604" s="30">
        <v>1646</v>
      </c>
      <c r="L604" s="30">
        <v>1652</v>
      </c>
      <c r="M604" s="27">
        <v>0</v>
      </c>
      <c r="N604" s="27">
        <v>0</v>
      </c>
      <c r="O604" s="28"/>
      <c r="P604" s="31"/>
      <c r="Q604" s="35" t="s">
        <v>103</v>
      </c>
      <c r="R604" s="104">
        <v>51.0167</v>
      </c>
      <c r="S604" s="124">
        <v>4.4667000000000003</v>
      </c>
      <c r="T604" s="32">
        <v>0</v>
      </c>
      <c r="U604" s="33">
        <v>0</v>
      </c>
      <c r="V604" s="127">
        <v>0</v>
      </c>
      <c r="W604" s="34"/>
      <c r="X604" s="35"/>
      <c r="Y604" s="35"/>
      <c r="Z604" s="34"/>
      <c r="AA604" s="35"/>
      <c r="AB604" s="36"/>
      <c r="AC604" s="34"/>
      <c r="AD604" s="35"/>
      <c r="AE604" s="36"/>
      <c r="AF604" s="34"/>
      <c r="AG604" s="35"/>
      <c r="AH604" s="36"/>
      <c r="AI604" s="37"/>
      <c r="AJ604" s="38">
        <v>1</v>
      </c>
      <c r="AK604" s="39" t="s">
        <v>110</v>
      </c>
      <c r="AL604" s="39"/>
      <c r="AM604" s="39"/>
      <c r="AN604" s="49"/>
      <c r="AO604" s="40"/>
      <c r="AP604" s="41"/>
      <c r="AQ604" s="42"/>
      <c r="AR604" s="43"/>
      <c r="AS604" s="40" t="s">
        <v>1499</v>
      </c>
      <c r="AT604" s="42">
        <v>1</v>
      </c>
      <c r="AU604" s="162">
        <f t="shared" si="45"/>
        <v>0</v>
      </c>
      <c r="AV604" s="162">
        <f t="shared" si="46"/>
        <v>0</v>
      </c>
      <c r="AW604" s="162">
        <f t="shared" si="47"/>
        <v>0</v>
      </c>
      <c r="AX604" s="162">
        <f t="shared" si="48"/>
        <v>1</v>
      </c>
      <c r="AY604" s="162">
        <f t="shared" si="49"/>
        <v>1</v>
      </c>
    </row>
    <row r="605" spans="1:51">
      <c r="A605" s="44" t="s">
        <v>1500</v>
      </c>
      <c r="B605" s="45" t="s">
        <v>4136</v>
      </c>
      <c r="C605" s="23" t="s">
        <v>1501</v>
      </c>
      <c r="D605" s="120" t="s">
        <v>4162</v>
      </c>
      <c r="E605" s="24"/>
      <c r="F605" s="25" t="s">
        <v>43</v>
      </c>
      <c r="G605" s="26"/>
      <c r="H605" s="27"/>
      <c r="I605" s="27"/>
      <c r="J605" s="29">
        <v>0</v>
      </c>
      <c r="K605" s="28"/>
      <c r="L605" s="28">
        <v>1587</v>
      </c>
      <c r="M605" s="27">
        <v>0</v>
      </c>
      <c r="N605" s="27">
        <v>0</v>
      </c>
      <c r="O605" s="28"/>
      <c r="P605" s="31"/>
      <c r="Q605" s="35" t="s">
        <v>103</v>
      </c>
      <c r="R605" s="104">
        <v>51.0167</v>
      </c>
      <c r="S605" s="124">
        <v>4.4667000000000003</v>
      </c>
      <c r="T605" s="32">
        <v>1</v>
      </c>
      <c r="U605" s="33">
        <v>1</v>
      </c>
      <c r="V605" s="127">
        <v>0</v>
      </c>
      <c r="W605" s="34">
        <v>1587</v>
      </c>
      <c r="X605" s="35"/>
      <c r="Y605" s="35" t="s">
        <v>69</v>
      </c>
      <c r="Z605" s="34"/>
      <c r="AA605" s="35"/>
      <c r="AB605" s="36"/>
      <c r="AC605" s="34"/>
      <c r="AD605" s="35"/>
      <c r="AE605" s="36"/>
      <c r="AF605" s="34"/>
      <c r="AG605" s="35"/>
      <c r="AH605" s="36"/>
      <c r="AI605" s="37"/>
      <c r="AJ605" s="38"/>
      <c r="AK605" s="39"/>
      <c r="AL605" s="39"/>
      <c r="AM605" s="39"/>
      <c r="AN605" s="49"/>
      <c r="AO605" s="40"/>
      <c r="AP605" s="41"/>
      <c r="AQ605" s="42"/>
      <c r="AR605" s="43"/>
      <c r="AS605" s="40"/>
      <c r="AT605" s="42">
        <v>1</v>
      </c>
      <c r="AU605" s="162">
        <f t="shared" si="45"/>
        <v>1</v>
      </c>
      <c r="AV605" s="162">
        <f t="shared" si="46"/>
        <v>1</v>
      </c>
      <c r="AW605" s="162">
        <f t="shared" si="47"/>
        <v>0</v>
      </c>
      <c r="AX605" s="162">
        <f t="shared" si="48"/>
        <v>0</v>
      </c>
      <c r="AY605" s="162">
        <f t="shared" si="49"/>
        <v>0</v>
      </c>
    </row>
    <row r="606" spans="1:51">
      <c r="A606" s="44" t="s">
        <v>1502</v>
      </c>
      <c r="B606" s="45" t="s">
        <v>4137</v>
      </c>
      <c r="C606" s="23" t="s">
        <v>1503</v>
      </c>
      <c r="D606" s="120" t="s">
        <v>4162</v>
      </c>
      <c r="E606" s="24">
        <v>1</v>
      </c>
      <c r="F606" s="25" t="s">
        <v>344</v>
      </c>
      <c r="G606" s="26"/>
      <c r="H606" s="27"/>
      <c r="I606" s="27"/>
      <c r="J606" s="29">
        <v>1</v>
      </c>
      <c r="K606" s="30">
        <v>1607</v>
      </c>
      <c r="L606" s="30">
        <v>1613</v>
      </c>
      <c r="M606" s="27">
        <v>0</v>
      </c>
      <c r="N606" s="27">
        <v>0</v>
      </c>
      <c r="O606" s="28"/>
      <c r="P606" s="31"/>
      <c r="Q606" s="35" t="s">
        <v>103</v>
      </c>
      <c r="R606" s="104">
        <v>51.0167</v>
      </c>
      <c r="S606" s="124">
        <v>4.4667000000000003</v>
      </c>
      <c r="T606" s="32">
        <v>0</v>
      </c>
      <c r="U606" s="33">
        <v>0</v>
      </c>
      <c r="V606" s="127">
        <v>0</v>
      </c>
      <c r="W606" s="34"/>
      <c r="X606" s="35"/>
      <c r="Y606" s="35"/>
      <c r="Z606" s="34"/>
      <c r="AA606" s="35"/>
      <c r="AB606" s="36"/>
      <c r="AC606" s="34"/>
      <c r="AD606" s="35"/>
      <c r="AE606" s="36"/>
      <c r="AF606" s="34"/>
      <c r="AG606" s="35"/>
      <c r="AH606" s="36"/>
      <c r="AI606" s="37"/>
      <c r="AJ606" s="38"/>
      <c r="AK606" s="39"/>
      <c r="AL606" s="39"/>
      <c r="AM606" s="39"/>
      <c r="AN606" s="49"/>
      <c r="AO606" s="40"/>
      <c r="AP606" s="41"/>
      <c r="AQ606" s="42"/>
      <c r="AR606" s="43"/>
      <c r="AS606" s="40" t="s">
        <v>40</v>
      </c>
      <c r="AT606" s="42">
        <v>1</v>
      </c>
      <c r="AU606" s="162">
        <f t="shared" si="45"/>
        <v>0</v>
      </c>
      <c r="AV606" s="162">
        <f t="shared" si="46"/>
        <v>1</v>
      </c>
      <c r="AW606" s="162">
        <f t="shared" si="47"/>
        <v>1</v>
      </c>
      <c r="AX606" s="162">
        <f t="shared" si="48"/>
        <v>0</v>
      </c>
      <c r="AY606" s="162">
        <f t="shared" si="49"/>
        <v>0</v>
      </c>
    </row>
    <row r="607" spans="1:51">
      <c r="A607" s="44" t="s">
        <v>1504</v>
      </c>
      <c r="B607" s="45" t="s">
        <v>4137</v>
      </c>
      <c r="C607" s="23" t="s">
        <v>1505</v>
      </c>
      <c r="D607" s="120" t="s">
        <v>4162</v>
      </c>
      <c r="E607" s="24">
        <v>1</v>
      </c>
      <c r="F607" s="25" t="s">
        <v>39</v>
      </c>
      <c r="G607" s="26"/>
      <c r="H607" s="27"/>
      <c r="I607" s="27"/>
      <c r="J607" s="29">
        <v>1</v>
      </c>
      <c r="K607" s="30">
        <v>1556</v>
      </c>
      <c r="L607" s="30">
        <v>1562</v>
      </c>
      <c r="M607" s="27">
        <v>0</v>
      </c>
      <c r="N607" s="27">
        <v>0</v>
      </c>
      <c r="O607" s="28"/>
      <c r="P607" s="31"/>
      <c r="Q607" s="35" t="s">
        <v>103</v>
      </c>
      <c r="R607" s="104">
        <v>51.0167</v>
      </c>
      <c r="S607" s="124">
        <v>4.4667000000000003</v>
      </c>
      <c r="T607" s="32">
        <v>0</v>
      </c>
      <c r="U607" s="33">
        <v>0</v>
      </c>
      <c r="V607" s="127">
        <v>0</v>
      </c>
      <c r="W607" s="34"/>
      <c r="X607" s="35"/>
      <c r="Y607" s="35"/>
      <c r="Z607" s="34"/>
      <c r="AA607" s="35"/>
      <c r="AB607" s="36"/>
      <c r="AC607" s="34"/>
      <c r="AD607" s="35"/>
      <c r="AE607" s="36"/>
      <c r="AF607" s="34"/>
      <c r="AG607" s="35"/>
      <c r="AH607" s="36"/>
      <c r="AI607" s="37"/>
      <c r="AJ607" s="38"/>
      <c r="AK607" s="39"/>
      <c r="AL607" s="39"/>
      <c r="AM607" s="39"/>
      <c r="AN607" s="49"/>
      <c r="AO607" s="40"/>
      <c r="AP607" s="41"/>
      <c r="AQ607" s="42"/>
      <c r="AR607" s="43"/>
      <c r="AS607" s="40" t="s">
        <v>40</v>
      </c>
      <c r="AT607" s="42">
        <v>1</v>
      </c>
      <c r="AU607" s="162">
        <f t="shared" si="45"/>
        <v>1</v>
      </c>
      <c r="AV607" s="162">
        <f t="shared" si="46"/>
        <v>0</v>
      </c>
      <c r="AW607" s="162">
        <f t="shared" si="47"/>
        <v>0</v>
      </c>
      <c r="AX607" s="162">
        <f t="shared" si="48"/>
        <v>0</v>
      </c>
      <c r="AY607" s="162">
        <f t="shared" si="49"/>
        <v>0</v>
      </c>
    </row>
    <row r="608" spans="1:51">
      <c r="A608" s="44" t="s">
        <v>1506</v>
      </c>
      <c r="B608" s="45" t="s">
        <v>4138</v>
      </c>
      <c r="C608" s="23" t="s">
        <v>1507</v>
      </c>
      <c r="D608" s="120" t="s">
        <v>4162</v>
      </c>
      <c r="E608" s="24">
        <v>1</v>
      </c>
      <c r="F608" s="25" t="s">
        <v>39</v>
      </c>
      <c r="G608" s="26"/>
      <c r="H608" s="27"/>
      <c r="I608" s="27"/>
      <c r="J608" s="29">
        <v>1</v>
      </c>
      <c r="K608" s="30">
        <v>1587</v>
      </c>
      <c r="L608" s="30">
        <v>1593</v>
      </c>
      <c r="M608" s="27">
        <v>0</v>
      </c>
      <c r="N608" s="27">
        <v>0</v>
      </c>
      <c r="O608" s="28"/>
      <c r="P608" s="31"/>
      <c r="Q608" s="35" t="s">
        <v>103</v>
      </c>
      <c r="R608" s="104">
        <v>51.0167</v>
      </c>
      <c r="S608" s="124">
        <v>4.4667000000000003</v>
      </c>
      <c r="T608" s="32">
        <v>0</v>
      </c>
      <c r="U608" s="33">
        <v>0</v>
      </c>
      <c r="V608" s="127">
        <v>0</v>
      </c>
      <c r="W608" s="34"/>
      <c r="X608" s="35"/>
      <c r="Y608" s="35"/>
      <c r="Z608" s="34"/>
      <c r="AA608" s="35"/>
      <c r="AB608" s="36"/>
      <c r="AC608" s="34"/>
      <c r="AD608" s="35"/>
      <c r="AE608" s="36"/>
      <c r="AF608" s="34"/>
      <c r="AG608" s="35"/>
      <c r="AH608" s="36"/>
      <c r="AI608" s="37"/>
      <c r="AJ608" s="38"/>
      <c r="AK608" s="39"/>
      <c r="AL608" s="39"/>
      <c r="AM608" s="39"/>
      <c r="AN608" s="49"/>
      <c r="AO608" s="40"/>
      <c r="AP608" s="41"/>
      <c r="AQ608" s="42"/>
      <c r="AR608" s="43"/>
      <c r="AS608" s="40" t="s">
        <v>40</v>
      </c>
      <c r="AT608" s="42">
        <v>1</v>
      </c>
      <c r="AU608" s="162">
        <f t="shared" si="45"/>
        <v>0</v>
      </c>
      <c r="AV608" s="162">
        <f t="shared" si="46"/>
        <v>1</v>
      </c>
      <c r="AW608" s="162">
        <f t="shared" si="47"/>
        <v>0</v>
      </c>
      <c r="AX608" s="162">
        <f t="shared" si="48"/>
        <v>0</v>
      </c>
      <c r="AY608" s="162">
        <f t="shared" si="49"/>
        <v>0</v>
      </c>
    </row>
    <row r="609" spans="1:51">
      <c r="A609" s="44" t="s">
        <v>1508</v>
      </c>
      <c r="B609" s="45" t="s">
        <v>2007</v>
      </c>
      <c r="C609" s="23" t="s">
        <v>1509</v>
      </c>
      <c r="D609" s="120" t="s">
        <v>4162</v>
      </c>
      <c r="E609" s="24"/>
      <c r="F609" s="25" t="s">
        <v>43</v>
      </c>
      <c r="G609" s="26"/>
      <c r="H609" s="27"/>
      <c r="I609" s="27"/>
      <c r="J609" s="29">
        <v>0</v>
      </c>
      <c r="K609" s="28"/>
      <c r="L609" s="28"/>
      <c r="M609" s="27">
        <v>0</v>
      </c>
      <c r="N609" s="27">
        <v>0</v>
      </c>
      <c r="O609" s="28"/>
      <c r="P609" s="31"/>
      <c r="Q609" s="35" t="s">
        <v>103</v>
      </c>
      <c r="R609" s="104">
        <v>51.0167</v>
      </c>
      <c r="S609" s="124">
        <v>4.4667000000000003</v>
      </c>
      <c r="T609" s="32">
        <v>0</v>
      </c>
      <c r="U609" s="33">
        <v>0</v>
      </c>
      <c r="V609" s="127">
        <v>0</v>
      </c>
      <c r="W609" s="34"/>
      <c r="X609" s="35"/>
      <c r="Y609" s="35"/>
      <c r="Z609" s="34"/>
      <c r="AA609" s="35"/>
      <c r="AB609" s="36"/>
      <c r="AC609" s="34"/>
      <c r="AD609" s="35"/>
      <c r="AE609" s="36"/>
      <c r="AF609" s="34"/>
      <c r="AG609" s="35"/>
      <c r="AH609" s="36"/>
      <c r="AI609" s="37"/>
      <c r="AJ609" s="38"/>
      <c r="AK609" s="39"/>
      <c r="AL609" s="39"/>
      <c r="AM609" s="39"/>
      <c r="AN609" s="49"/>
      <c r="AO609" s="40"/>
      <c r="AP609" s="41"/>
      <c r="AQ609" s="42"/>
      <c r="AR609" s="43"/>
      <c r="AS609" s="42" t="s">
        <v>1510</v>
      </c>
      <c r="AT609" s="42">
        <v>1</v>
      </c>
      <c r="AU609" s="162">
        <f t="shared" si="45"/>
        <v>0</v>
      </c>
      <c r="AV609" s="162">
        <f t="shared" si="46"/>
        <v>0</v>
      </c>
      <c r="AW609" s="162">
        <f t="shared" si="47"/>
        <v>0</v>
      </c>
      <c r="AX609" s="162">
        <f t="shared" si="48"/>
        <v>0</v>
      </c>
      <c r="AY609" s="162">
        <f t="shared" si="49"/>
        <v>0</v>
      </c>
    </row>
    <row r="610" spans="1:51">
      <c r="A610" s="44" t="s">
        <v>1511</v>
      </c>
      <c r="B610" s="45" t="s">
        <v>2568</v>
      </c>
      <c r="C610" s="23" t="s">
        <v>1512</v>
      </c>
      <c r="D610" s="120" t="s">
        <v>4162</v>
      </c>
      <c r="E610" s="24">
        <v>1</v>
      </c>
      <c r="F610" s="25" t="s">
        <v>43</v>
      </c>
      <c r="G610" s="26"/>
      <c r="H610" s="27"/>
      <c r="I610" s="27"/>
      <c r="J610" s="29">
        <v>1</v>
      </c>
      <c r="K610" s="28">
        <v>1637</v>
      </c>
      <c r="L610" s="28">
        <v>1647</v>
      </c>
      <c r="M610" s="27">
        <v>0</v>
      </c>
      <c r="N610" s="27">
        <v>0</v>
      </c>
      <c r="O610" s="28"/>
      <c r="P610" s="31"/>
      <c r="Q610" s="35" t="s">
        <v>103</v>
      </c>
      <c r="R610" s="104">
        <v>51.0167</v>
      </c>
      <c r="S610" s="124">
        <v>4.4667000000000003</v>
      </c>
      <c r="T610" s="32">
        <v>0</v>
      </c>
      <c r="U610" s="33">
        <v>0</v>
      </c>
      <c r="V610" s="127">
        <v>0</v>
      </c>
      <c r="W610" s="34"/>
      <c r="X610" s="35"/>
      <c r="Y610" s="35"/>
      <c r="Z610" s="34"/>
      <c r="AA610" s="35"/>
      <c r="AB610" s="36"/>
      <c r="AC610" s="34"/>
      <c r="AD610" s="35"/>
      <c r="AE610" s="36"/>
      <c r="AF610" s="34"/>
      <c r="AG610" s="35"/>
      <c r="AH610" s="36"/>
      <c r="AI610" s="37"/>
      <c r="AJ610" s="38"/>
      <c r="AK610" s="39"/>
      <c r="AL610" s="39"/>
      <c r="AM610" s="39"/>
      <c r="AN610" s="49"/>
      <c r="AO610" s="42" t="s">
        <v>104</v>
      </c>
      <c r="AP610" s="43" t="s">
        <v>1513</v>
      </c>
      <c r="AQ610" s="42"/>
      <c r="AR610" s="43"/>
      <c r="AS610" s="40" t="s">
        <v>40</v>
      </c>
      <c r="AT610" s="42">
        <v>1</v>
      </c>
      <c r="AU610" s="162">
        <f t="shared" si="45"/>
        <v>0</v>
      </c>
      <c r="AV610" s="162">
        <f t="shared" si="46"/>
        <v>0</v>
      </c>
      <c r="AW610" s="162">
        <f t="shared" si="47"/>
        <v>0</v>
      </c>
      <c r="AX610" s="162">
        <f t="shared" si="48"/>
        <v>1</v>
      </c>
      <c r="AY610" s="162">
        <f t="shared" si="49"/>
        <v>0</v>
      </c>
    </row>
    <row r="611" spans="1:51">
      <c r="A611" s="44" t="s">
        <v>1514</v>
      </c>
      <c r="B611" s="45" t="s">
        <v>2568</v>
      </c>
      <c r="C611" s="23" t="s">
        <v>1515</v>
      </c>
      <c r="D611" s="120" t="s">
        <v>4162</v>
      </c>
      <c r="E611" s="24">
        <v>1</v>
      </c>
      <c r="F611" s="25" t="s">
        <v>43</v>
      </c>
      <c r="G611" s="26"/>
      <c r="H611" s="27"/>
      <c r="I611" s="27"/>
      <c r="J611" s="29">
        <v>1</v>
      </c>
      <c r="K611" s="28"/>
      <c r="L611" s="30"/>
      <c r="M611" s="27">
        <v>0</v>
      </c>
      <c r="N611" s="27">
        <v>0</v>
      </c>
      <c r="O611" s="28"/>
      <c r="P611" s="31"/>
      <c r="Q611" s="35" t="s">
        <v>103</v>
      </c>
      <c r="R611" s="104">
        <v>51.0167</v>
      </c>
      <c r="S611" s="124">
        <v>4.4667000000000003</v>
      </c>
      <c r="T611" s="32">
        <v>0</v>
      </c>
      <c r="U611" s="33">
        <v>0</v>
      </c>
      <c r="V611" s="127">
        <v>0</v>
      </c>
      <c r="W611" s="34"/>
      <c r="X611" s="35"/>
      <c r="Y611" s="35"/>
      <c r="Z611" s="34"/>
      <c r="AA611" s="35"/>
      <c r="AB611" s="36"/>
      <c r="AC611" s="34"/>
      <c r="AD611" s="35"/>
      <c r="AE611" s="36"/>
      <c r="AF611" s="34"/>
      <c r="AG611" s="35"/>
      <c r="AH611" s="36"/>
      <c r="AI611" s="37"/>
      <c r="AJ611" s="38"/>
      <c r="AK611" s="39"/>
      <c r="AL611" s="39"/>
      <c r="AM611" s="39"/>
      <c r="AN611" s="49"/>
      <c r="AO611" s="42"/>
      <c r="AP611" s="43"/>
      <c r="AQ611" s="40"/>
      <c r="AR611" s="41"/>
      <c r="AS611" s="40" t="s">
        <v>40</v>
      </c>
      <c r="AT611" s="42">
        <v>1</v>
      </c>
      <c r="AU611" s="162">
        <f t="shared" si="45"/>
        <v>0</v>
      </c>
      <c r="AV611" s="162">
        <f t="shared" si="46"/>
        <v>0</v>
      </c>
      <c r="AW611" s="162">
        <f t="shared" si="47"/>
        <v>0</v>
      </c>
      <c r="AX611" s="162">
        <f t="shared" si="48"/>
        <v>0</v>
      </c>
      <c r="AY611" s="162">
        <f t="shared" si="49"/>
        <v>0</v>
      </c>
    </row>
    <row r="612" spans="1:51">
      <c r="A612" s="44" t="s">
        <v>1513</v>
      </c>
      <c r="B612" s="45" t="s">
        <v>2568</v>
      </c>
      <c r="C612" s="23" t="s">
        <v>1516</v>
      </c>
      <c r="D612" s="120" t="s">
        <v>4162</v>
      </c>
      <c r="E612" s="24">
        <v>16</v>
      </c>
      <c r="F612" s="25" t="s">
        <v>43</v>
      </c>
      <c r="G612" s="26"/>
      <c r="H612" s="27"/>
      <c r="I612" s="27"/>
      <c r="J612" s="29">
        <v>1</v>
      </c>
      <c r="K612" s="28">
        <v>1642</v>
      </c>
      <c r="L612" s="30">
        <v>1680</v>
      </c>
      <c r="M612" s="27">
        <v>0</v>
      </c>
      <c r="N612" s="27">
        <v>0</v>
      </c>
      <c r="O612" s="28">
        <v>1600</v>
      </c>
      <c r="P612" s="31"/>
      <c r="Q612" s="35" t="s">
        <v>103</v>
      </c>
      <c r="R612" s="104">
        <v>51.0167</v>
      </c>
      <c r="S612" s="124">
        <v>4.4667000000000003</v>
      </c>
      <c r="T612" s="32">
        <v>0</v>
      </c>
      <c r="U612" s="33">
        <v>0</v>
      </c>
      <c r="V612" s="127">
        <v>0</v>
      </c>
      <c r="W612" s="34"/>
      <c r="X612" s="35"/>
      <c r="Y612" s="35"/>
      <c r="Z612" s="34"/>
      <c r="AA612" s="35"/>
      <c r="AB612" s="36"/>
      <c r="AC612" s="34"/>
      <c r="AD612" s="35"/>
      <c r="AE612" s="36"/>
      <c r="AF612" s="34"/>
      <c r="AG612" s="35"/>
      <c r="AH612" s="36"/>
      <c r="AI612" s="37"/>
      <c r="AJ612" s="38"/>
      <c r="AK612" s="39"/>
      <c r="AL612" s="39"/>
      <c r="AM612" s="39"/>
      <c r="AN612" s="49"/>
      <c r="AO612" s="42" t="s">
        <v>88</v>
      </c>
      <c r="AP612" s="43" t="s">
        <v>1511</v>
      </c>
      <c r="AQ612" s="40" t="s">
        <v>186</v>
      </c>
      <c r="AR612" s="41" t="s">
        <v>1517</v>
      </c>
      <c r="AS612" s="40" t="s">
        <v>1518</v>
      </c>
      <c r="AT612" s="42">
        <v>1</v>
      </c>
      <c r="AU612" s="162">
        <f t="shared" si="45"/>
        <v>0</v>
      </c>
      <c r="AV612" s="162">
        <f t="shared" si="46"/>
        <v>0</v>
      </c>
      <c r="AW612" s="162">
        <f t="shared" si="47"/>
        <v>0</v>
      </c>
      <c r="AX612" s="162">
        <f t="shared" si="48"/>
        <v>1</v>
      </c>
      <c r="AY612" s="162">
        <f t="shared" si="49"/>
        <v>1</v>
      </c>
    </row>
    <row r="613" spans="1:51">
      <c r="A613" s="44" t="s">
        <v>1517</v>
      </c>
      <c r="B613" s="45" t="s">
        <v>2568</v>
      </c>
      <c r="C613" s="23" t="s">
        <v>1519</v>
      </c>
      <c r="D613" s="120" t="s">
        <v>4162</v>
      </c>
      <c r="E613" s="24"/>
      <c r="F613" s="25" t="s">
        <v>43</v>
      </c>
      <c r="G613" s="26"/>
      <c r="H613" s="27"/>
      <c r="I613" s="27"/>
      <c r="J613" s="29">
        <v>0</v>
      </c>
      <c r="K613" s="28">
        <v>1623</v>
      </c>
      <c r="L613" s="28"/>
      <c r="M613" s="27">
        <v>0</v>
      </c>
      <c r="N613" s="27">
        <v>0</v>
      </c>
      <c r="O613" s="28"/>
      <c r="P613" s="31"/>
      <c r="Q613" s="35" t="s">
        <v>103</v>
      </c>
      <c r="R613" s="104">
        <v>51.0167</v>
      </c>
      <c r="S613" s="124">
        <v>4.4667000000000003</v>
      </c>
      <c r="T613" s="32">
        <v>0</v>
      </c>
      <c r="U613" s="33">
        <v>0</v>
      </c>
      <c r="V613" s="127">
        <v>0</v>
      </c>
      <c r="W613" s="34"/>
      <c r="X613" s="35"/>
      <c r="Y613" s="35"/>
      <c r="Z613" s="34"/>
      <c r="AA613" s="35"/>
      <c r="AB613" s="36"/>
      <c r="AC613" s="34"/>
      <c r="AD613" s="35"/>
      <c r="AE613" s="36"/>
      <c r="AF613" s="34"/>
      <c r="AG613" s="35"/>
      <c r="AH613" s="36"/>
      <c r="AI613" s="37"/>
      <c r="AJ613" s="38"/>
      <c r="AK613" s="39"/>
      <c r="AL613" s="39"/>
      <c r="AM613" s="39"/>
      <c r="AN613" s="49"/>
      <c r="AO613" s="42" t="s">
        <v>88</v>
      </c>
      <c r="AP613" s="43" t="s">
        <v>1511</v>
      </c>
      <c r="AQ613" s="40" t="s">
        <v>186</v>
      </c>
      <c r="AR613" s="41" t="s">
        <v>1513</v>
      </c>
      <c r="AS613" s="40"/>
      <c r="AT613" s="42">
        <v>1</v>
      </c>
      <c r="AU613" s="162">
        <f t="shared" si="45"/>
        <v>0</v>
      </c>
      <c r="AV613" s="162">
        <f t="shared" si="46"/>
        <v>0</v>
      </c>
      <c r="AW613" s="162">
        <f t="shared" si="47"/>
        <v>0</v>
      </c>
      <c r="AX613" s="162">
        <f t="shared" si="48"/>
        <v>0</v>
      </c>
      <c r="AY613" s="162">
        <f t="shared" si="49"/>
        <v>0</v>
      </c>
    </row>
    <row r="614" spans="1:51">
      <c r="A614" s="44" t="s">
        <v>1520</v>
      </c>
      <c r="B614" s="45" t="s">
        <v>2553</v>
      </c>
      <c r="C614" s="23" t="s">
        <v>1521</v>
      </c>
      <c r="D614" s="120" t="s">
        <v>4162</v>
      </c>
      <c r="E614" s="24"/>
      <c r="F614" s="25" t="s">
        <v>43</v>
      </c>
      <c r="G614" s="26"/>
      <c r="H614" s="27"/>
      <c r="I614" s="27"/>
      <c r="J614" s="29">
        <v>0</v>
      </c>
      <c r="K614" s="28"/>
      <c r="L614" s="103">
        <v>1585</v>
      </c>
      <c r="M614" s="27">
        <v>0</v>
      </c>
      <c r="N614" s="27">
        <v>0</v>
      </c>
      <c r="O614" s="28"/>
      <c r="P614" s="31"/>
      <c r="Q614" s="35" t="s">
        <v>103</v>
      </c>
      <c r="R614" s="104">
        <v>51.0167</v>
      </c>
      <c r="S614" s="124">
        <v>4.4667000000000003</v>
      </c>
      <c r="T614" s="32">
        <v>1</v>
      </c>
      <c r="U614" s="33">
        <v>1</v>
      </c>
      <c r="V614" s="127">
        <v>0</v>
      </c>
      <c r="W614" s="34">
        <v>1586</v>
      </c>
      <c r="X614" s="35">
        <v>1601</v>
      </c>
      <c r="Y614" s="35" t="s">
        <v>69</v>
      </c>
      <c r="Z614" s="34"/>
      <c r="AA614" s="35"/>
      <c r="AB614" s="36"/>
      <c r="AC614" s="34"/>
      <c r="AD614" s="35"/>
      <c r="AE614" s="36"/>
      <c r="AF614" s="34"/>
      <c r="AG614" s="35"/>
      <c r="AH614" s="36"/>
      <c r="AI614" s="37"/>
      <c r="AJ614" s="38"/>
      <c r="AK614" s="39"/>
      <c r="AL614" s="39"/>
      <c r="AM614" s="39"/>
      <c r="AN614" s="49"/>
      <c r="AO614" s="40"/>
      <c r="AP614" s="41"/>
      <c r="AQ614" s="42"/>
      <c r="AR614" s="43"/>
      <c r="AS614" s="40"/>
      <c r="AT614" s="42">
        <v>1</v>
      </c>
      <c r="AU614" s="162">
        <f t="shared" si="45"/>
        <v>1</v>
      </c>
      <c r="AV614" s="162">
        <f t="shared" si="46"/>
        <v>1</v>
      </c>
      <c r="AW614" s="162">
        <f t="shared" si="47"/>
        <v>0</v>
      </c>
      <c r="AX614" s="162">
        <f t="shared" si="48"/>
        <v>0</v>
      </c>
      <c r="AY614" s="162">
        <f t="shared" si="49"/>
        <v>0</v>
      </c>
    </row>
    <row r="615" spans="1:51">
      <c r="A615" s="44" t="s">
        <v>1522</v>
      </c>
      <c r="B615" s="45" t="s">
        <v>2553</v>
      </c>
      <c r="C615" s="23" t="s">
        <v>1523</v>
      </c>
      <c r="D615" s="120" t="s">
        <v>4162</v>
      </c>
      <c r="E615" s="24"/>
      <c r="F615" s="25" t="s">
        <v>43</v>
      </c>
      <c r="G615" s="25"/>
      <c r="H615" s="27">
        <v>1</v>
      </c>
      <c r="I615" s="27"/>
      <c r="J615" s="29">
        <v>0</v>
      </c>
      <c r="K615" s="28"/>
      <c r="L615" s="27">
        <v>1601</v>
      </c>
      <c r="M615" s="27">
        <v>0</v>
      </c>
      <c r="N615" s="27">
        <v>0</v>
      </c>
      <c r="O615" s="28"/>
      <c r="P615" s="31">
        <v>1624</v>
      </c>
      <c r="Q615" s="35" t="s">
        <v>103</v>
      </c>
      <c r="R615" s="104">
        <v>51.0167</v>
      </c>
      <c r="S615" s="124">
        <v>4.4667000000000003</v>
      </c>
      <c r="T615" s="32">
        <v>1</v>
      </c>
      <c r="U615" s="33">
        <v>1</v>
      </c>
      <c r="V615" s="127">
        <v>0</v>
      </c>
      <c r="W615" s="34">
        <v>1601</v>
      </c>
      <c r="X615" s="35">
        <v>1624</v>
      </c>
      <c r="Y615" s="35" t="s">
        <v>69</v>
      </c>
      <c r="Z615" s="34"/>
      <c r="AA615" s="35"/>
      <c r="AB615" s="36"/>
      <c r="AC615" s="34"/>
      <c r="AD615" s="35"/>
      <c r="AE615" s="36"/>
      <c r="AF615" s="34"/>
      <c r="AG615" s="35"/>
      <c r="AH615" s="36"/>
      <c r="AI615" s="37"/>
      <c r="AJ615" s="38"/>
      <c r="AK615" s="39"/>
      <c r="AL615" s="39"/>
      <c r="AM615" s="39"/>
      <c r="AN615" s="49"/>
      <c r="AO615" s="40"/>
      <c r="AP615" s="41"/>
      <c r="AQ615" s="42"/>
      <c r="AR615" s="43"/>
      <c r="AS615" s="40"/>
      <c r="AT615" s="42">
        <v>1</v>
      </c>
      <c r="AU615" s="162">
        <f t="shared" si="45"/>
        <v>1</v>
      </c>
      <c r="AV615" s="162">
        <f t="shared" si="46"/>
        <v>1</v>
      </c>
      <c r="AW615" s="162">
        <f t="shared" si="47"/>
        <v>0</v>
      </c>
      <c r="AX615" s="162">
        <f t="shared" si="48"/>
        <v>0</v>
      </c>
      <c r="AY615" s="162">
        <f t="shared" si="49"/>
        <v>0</v>
      </c>
    </row>
    <row r="616" spans="1:51">
      <c r="A616" s="44" t="s">
        <v>1524</v>
      </c>
      <c r="B616" s="45" t="s">
        <v>2553</v>
      </c>
      <c r="C616" s="23" t="s">
        <v>1525</v>
      </c>
      <c r="D616" s="120" t="s">
        <v>4162</v>
      </c>
      <c r="E616" s="24">
        <v>3</v>
      </c>
      <c r="F616" s="25" t="s">
        <v>344</v>
      </c>
      <c r="G616" s="26"/>
      <c r="H616" s="27"/>
      <c r="I616" s="27"/>
      <c r="J616" s="29">
        <v>1</v>
      </c>
      <c r="K616" s="30">
        <v>1618</v>
      </c>
      <c r="L616" s="30">
        <v>1637</v>
      </c>
      <c r="M616" s="27">
        <v>1</v>
      </c>
      <c r="N616" s="27">
        <v>1</v>
      </c>
      <c r="O616" s="28"/>
      <c r="P616" s="31"/>
      <c r="Q616" s="35" t="s">
        <v>103</v>
      </c>
      <c r="R616" s="104">
        <v>51.0167</v>
      </c>
      <c r="S616" s="124">
        <v>4.4667000000000003</v>
      </c>
      <c r="T616" s="32">
        <v>0</v>
      </c>
      <c r="U616" s="33">
        <v>0</v>
      </c>
      <c r="V616" s="127">
        <v>0</v>
      </c>
      <c r="W616" s="34"/>
      <c r="X616" s="35"/>
      <c r="Y616" s="35"/>
      <c r="Z616" s="34"/>
      <c r="AA616" s="35"/>
      <c r="AB616" s="36"/>
      <c r="AC616" s="34"/>
      <c r="AD616" s="35"/>
      <c r="AE616" s="36"/>
      <c r="AF616" s="34"/>
      <c r="AG616" s="35"/>
      <c r="AH616" s="36"/>
      <c r="AI616" s="37"/>
      <c r="AJ616" s="38"/>
      <c r="AK616" s="39"/>
      <c r="AL616" s="39"/>
      <c r="AM616" s="39"/>
      <c r="AN616" s="49"/>
      <c r="AO616" s="40"/>
      <c r="AP616" s="41"/>
      <c r="AQ616" s="42"/>
      <c r="AR616" s="43"/>
      <c r="AS616" s="40" t="s">
        <v>40</v>
      </c>
      <c r="AT616" s="42">
        <v>1</v>
      </c>
      <c r="AU616" s="162">
        <f t="shared" si="45"/>
        <v>0</v>
      </c>
      <c r="AV616" s="162">
        <f t="shared" si="46"/>
        <v>0</v>
      </c>
      <c r="AW616" s="162">
        <f t="shared" si="47"/>
        <v>1</v>
      </c>
      <c r="AX616" s="162">
        <f t="shared" si="48"/>
        <v>1</v>
      </c>
      <c r="AY616" s="162">
        <f t="shared" si="49"/>
        <v>0</v>
      </c>
    </row>
    <row r="617" spans="1:51">
      <c r="A617" s="44" t="s">
        <v>1526</v>
      </c>
      <c r="B617" s="45" t="s">
        <v>2553</v>
      </c>
      <c r="C617" s="23" t="s">
        <v>1527</v>
      </c>
      <c r="D617" s="120" t="s">
        <v>4162</v>
      </c>
      <c r="E617" s="24">
        <v>1</v>
      </c>
      <c r="F617" s="25" t="s">
        <v>43</v>
      </c>
      <c r="G617" s="26"/>
      <c r="H617" s="27"/>
      <c r="I617" s="27"/>
      <c r="J617" s="29">
        <v>1</v>
      </c>
      <c r="K617" s="30">
        <v>1561</v>
      </c>
      <c r="L617" s="30">
        <v>1567</v>
      </c>
      <c r="M617" s="27">
        <v>0</v>
      </c>
      <c r="N617" s="27">
        <v>0</v>
      </c>
      <c r="O617" s="28"/>
      <c r="P617" s="31"/>
      <c r="Q617" s="35" t="s">
        <v>103</v>
      </c>
      <c r="R617" s="104">
        <v>51.0167</v>
      </c>
      <c r="S617" s="124">
        <v>4.4667000000000003</v>
      </c>
      <c r="T617" s="32">
        <v>0</v>
      </c>
      <c r="U617" s="33">
        <v>0</v>
      </c>
      <c r="V617" s="127">
        <v>0</v>
      </c>
      <c r="W617" s="34"/>
      <c r="X617" s="35"/>
      <c r="Y617" s="35"/>
      <c r="Z617" s="34"/>
      <c r="AA617" s="35"/>
      <c r="AB617" s="36"/>
      <c r="AC617" s="34"/>
      <c r="AD617" s="35"/>
      <c r="AE617" s="36"/>
      <c r="AF617" s="34"/>
      <c r="AG617" s="35"/>
      <c r="AH617" s="36"/>
      <c r="AI617" s="37"/>
      <c r="AJ617" s="38"/>
      <c r="AK617" s="39"/>
      <c r="AL617" s="39"/>
      <c r="AM617" s="39"/>
      <c r="AN617" s="49"/>
      <c r="AO617" s="40"/>
      <c r="AP617" s="41"/>
      <c r="AQ617" s="42"/>
      <c r="AR617" s="43"/>
      <c r="AS617" s="40" t="s">
        <v>40</v>
      </c>
      <c r="AT617" s="42">
        <v>1</v>
      </c>
      <c r="AU617" s="162">
        <f t="shared" si="45"/>
        <v>1</v>
      </c>
      <c r="AV617" s="162">
        <f t="shared" si="46"/>
        <v>0</v>
      </c>
      <c r="AW617" s="162">
        <f t="shared" si="47"/>
        <v>0</v>
      </c>
      <c r="AX617" s="162">
        <f t="shared" si="48"/>
        <v>0</v>
      </c>
      <c r="AY617" s="162">
        <f t="shared" si="49"/>
        <v>0</v>
      </c>
    </row>
    <row r="618" spans="1:51">
      <c r="A618" s="44" t="s">
        <v>1528</v>
      </c>
      <c r="B618" s="45" t="s">
        <v>2553</v>
      </c>
      <c r="C618" s="23" t="s">
        <v>1529</v>
      </c>
      <c r="D618" s="120" t="s">
        <v>4162</v>
      </c>
      <c r="E618" s="24">
        <v>2</v>
      </c>
      <c r="F618" s="25" t="s">
        <v>43</v>
      </c>
      <c r="G618" s="26"/>
      <c r="H618" s="27"/>
      <c r="I618" s="27"/>
      <c r="J618" s="29">
        <v>1</v>
      </c>
      <c r="K618" s="30">
        <v>1559</v>
      </c>
      <c r="L618" s="30">
        <v>1600</v>
      </c>
      <c r="M618" s="27">
        <v>0</v>
      </c>
      <c r="N618" s="27">
        <v>0</v>
      </c>
      <c r="O618" s="28"/>
      <c r="P618" s="31"/>
      <c r="Q618" s="35" t="s">
        <v>103</v>
      </c>
      <c r="R618" s="104">
        <v>51.0167</v>
      </c>
      <c r="S618" s="124">
        <v>4.4667000000000003</v>
      </c>
      <c r="T618" s="32">
        <v>0</v>
      </c>
      <c r="U618" s="33">
        <v>0</v>
      </c>
      <c r="V618" s="127">
        <v>0</v>
      </c>
      <c r="W618" s="34"/>
      <c r="X618" s="35"/>
      <c r="Y618" s="35"/>
      <c r="Z618" s="34"/>
      <c r="AA618" s="35"/>
      <c r="AB618" s="36"/>
      <c r="AC618" s="34"/>
      <c r="AD618" s="35"/>
      <c r="AE618" s="36"/>
      <c r="AF618" s="34"/>
      <c r="AG618" s="35"/>
      <c r="AH618" s="36"/>
      <c r="AI618" s="37"/>
      <c r="AJ618" s="38"/>
      <c r="AK618" s="39"/>
      <c r="AL618" s="39"/>
      <c r="AM618" s="39"/>
      <c r="AN618" s="49"/>
      <c r="AO618" s="40"/>
      <c r="AP618" s="41"/>
      <c r="AQ618" s="42"/>
      <c r="AR618" s="43"/>
      <c r="AS618" s="40" t="s">
        <v>40</v>
      </c>
      <c r="AT618" s="42">
        <v>1</v>
      </c>
      <c r="AU618" s="162">
        <f t="shared" si="45"/>
        <v>1</v>
      </c>
      <c r="AV618" s="162">
        <f t="shared" si="46"/>
        <v>1</v>
      </c>
      <c r="AW618" s="162">
        <f t="shared" si="47"/>
        <v>0</v>
      </c>
      <c r="AX618" s="162">
        <f t="shared" si="48"/>
        <v>0</v>
      </c>
      <c r="AY618" s="162">
        <f t="shared" si="49"/>
        <v>0</v>
      </c>
    </row>
    <row r="619" spans="1:51">
      <c r="A619" s="44" t="s">
        <v>1530</v>
      </c>
      <c r="B619" s="45" t="s">
        <v>2553</v>
      </c>
      <c r="C619" s="23" t="s">
        <v>1531</v>
      </c>
      <c r="D619" s="120" t="s">
        <v>4162</v>
      </c>
      <c r="E619" s="24"/>
      <c r="F619" s="74" t="s">
        <v>74</v>
      </c>
      <c r="G619" s="26"/>
      <c r="H619" s="27"/>
      <c r="I619" s="27"/>
      <c r="J619" s="29">
        <v>0</v>
      </c>
      <c r="K619" s="28">
        <v>1644</v>
      </c>
      <c r="L619" s="27">
        <v>1646</v>
      </c>
      <c r="M619" s="27">
        <v>0</v>
      </c>
      <c r="N619" s="27">
        <v>0</v>
      </c>
      <c r="O619" s="28">
        <v>1624</v>
      </c>
      <c r="P619" s="31">
        <v>1694</v>
      </c>
      <c r="Q619" s="35" t="s">
        <v>103</v>
      </c>
      <c r="R619" s="104">
        <v>51.0167</v>
      </c>
      <c r="S619" s="124">
        <v>4.4667000000000003</v>
      </c>
      <c r="T619" s="32">
        <v>0</v>
      </c>
      <c r="U619" s="33">
        <v>1</v>
      </c>
      <c r="V619" s="127">
        <v>0</v>
      </c>
      <c r="W619" s="34">
        <v>1646</v>
      </c>
      <c r="X619" s="35">
        <v>1646</v>
      </c>
      <c r="Y619" s="35" t="s">
        <v>51</v>
      </c>
      <c r="Z619" s="34">
        <v>1646</v>
      </c>
      <c r="AA619" s="35">
        <v>1654</v>
      </c>
      <c r="AB619" s="36" t="s">
        <v>306</v>
      </c>
      <c r="AC619" s="34">
        <v>1654</v>
      </c>
      <c r="AD619" s="35">
        <v>1663</v>
      </c>
      <c r="AE619" s="36" t="s">
        <v>51</v>
      </c>
      <c r="AF619" s="34">
        <v>1663</v>
      </c>
      <c r="AG619" s="35">
        <v>1664</v>
      </c>
      <c r="AH619" s="36" t="s">
        <v>1532</v>
      </c>
      <c r="AI619" s="37" t="s">
        <v>1533</v>
      </c>
      <c r="AJ619" s="38"/>
      <c r="AK619" s="39"/>
      <c r="AL619" s="39"/>
      <c r="AM619" s="39"/>
      <c r="AN619" s="49"/>
      <c r="AO619" s="40"/>
      <c r="AP619" s="41"/>
      <c r="AQ619" s="42"/>
      <c r="AR619" s="43"/>
      <c r="AS619" s="40"/>
      <c r="AT619" s="42">
        <v>1</v>
      </c>
      <c r="AU619" s="162">
        <f t="shared" si="45"/>
        <v>0</v>
      </c>
      <c r="AV619" s="162">
        <f t="shared" si="46"/>
        <v>0</v>
      </c>
      <c r="AW619" s="162">
        <f t="shared" si="47"/>
        <v>0</v>
      </c>
      <c r="AX619" s="162">
        <f t="shared" si="48"/>
        <v>1</v>
      </c>
      <c r="AY619" s="162">
        <f t="shared" si="49"/>
        <v>0</v>
      </c>
    </row>
    <row r="620" spans="1:51">
      <c r="A620" s="44" t="s">
        <v>1534</v>
      </c>
      <c r="B620" s="45" t="s">
        <v>4139</v>
      </c>
      <c r="C620" s="23" t="s">
        <v>1535</v>
      </c>
      <c r="D620" s="120" t="s">
        <v>4162</v>
      </c>
      <c r="E620" s="24"/>
      <c r="F620" s="25" t="s">
        <v>43</v>
      </c>
      <c r="G620" s="26"/>
      <c r="H620" s="27"/>
      <c r="I620" s="27"/>
      <c r="J620" s="29">
        <v>0</v>
      </c>
      <c r="K620" s="28">
        <v>1588</v>
      </c>
      <c r="L620" s="28">
        <v>1589</v>
      </c>
      <c r="M620" s="27">
        <v>0</v>
      </c>
      <c r="N620" s="27">
        <v>0</v>
      </c>
      <c r="O620" s="28">
        <v>1570</v>
      </c>
      <c r="P620" s="31">
        <v>1628</v>
      </c>
      <c r="Q620" s="35" t="s">
        <v>103</v>
      </c>
      <c r="R620" s="104">
        <v>51.0167</v>
      </c>
      <c r="S620" s="124">
        <v>4.4667000000000003</v>
      </c>
      <c r="T620" s="32">
        <v>1</v>
      </c>
      <c r="U620" s="33">
        <v>1</v>
      </c>
      <c r="V620" s="127">
        <v>0</v>
      </c>
      <c r="W620" s="34">
        <v>1589</v>
      </c>
      <c r="X620" s="35">
        <v>1628</v>
      </c>
      <c r="Y620" s="35" t="s">
        <v>63</v>
      </c>
      <c r="Z620" s="34"/>
      <c r="AA620" s="35"/>
      <c r="AB620" s="36"/>
      <c r="AC620" s="34"/>
      <c r="AD620" s="35"/>
      <c r="AE620" s="36"/>
      <c r="AF620" s="34"/>
      <c r="AG620" s="35"/>
      <c r="AH620" s="36"/>
      <c r="AI620" s="37"/>
      <c r="AJ620" s="38"/>
      <c r="AK620" s="39"/>
      <c r="AL620" s="39"/>
      <c r="AM620" s="39"/>
      <c r="AN620" s="49"/>
      <c r="AO620" s="40"/>
      <c r="AP620" s="41"/>
      <c r="AQ620" s="42"/>
      <c r="AR620" s="43"/>
      <c r="AS620" s="40"/>
      <c r="AT620" s="42">
        <v>1</v>
      </c>
      <c r="AU620" s="162">
        <f t="shared" si="45"/>
        <v>0</v>
      </c>
      <c r="AV620" s="162">
        <f t="shared" si="46"/>
        <v>1</v>
      </c>
      <c r="AW620" s="162">
        <f t="shared" si="47"/>
        <v>0</v>
      </c>
      <c r="AX620" s="162">
        <f t="shared" si="48"/>
        <v>0</v>
      </c>
      <c r="AY620" s="162">
        <f t="shared" si="49"/>
        <v>0</v>
      </c>
    </row>
    <row r="621" spans="1:51">
      <c r="A621" s="44" t="s">
        <v>1536</v>
      </c>
      <c r="B621" s="45" t="s">
        <v>2498</v>
      </c>
      <c r="C621" s="23" t="s">
        <v>1537</v>
      </c>
      <c r="D621" s="120" t="s">
        <v>4162</v>
      </c>
      <c r="E621" s="24">
        <v>1</v>
      </c>
      <c r="F621" s="25" t="s">
        <v>344</v>
      </c>
      <c r="G621" s="26"/>
      <c r="H621" s="27"/>
      <c r="I621" s="27"/>
      <c r="J621" s="29">
        <v>1</v>
      </c>
      <c r="K621" s="30">
        <v>1616</v>
      </c>
      <c r="L621" s="30">
        <v>1622</v>
      </c>
      <c r="M621" s="27">
        <v>1</v>
      </c>
      <c r="N621" s="27">
        <v>0</v>
      </c>
      <c r="O621" s="28"/>
      <c r="P621" s="31"/>
      <c r="Q621" s="35" t="s">
        <v>103</v>
      </c>
      <c r="R621" s="104">
        <v>51.0167</v>
      </c>
      <c r="S621" s="124">
        <v>4.4667000000000003</v>
      </c>
      <c r="T621" s="32">
        <v>0</v>
      </c>
      <c r="U621" s="33">
        <v>0</v>
      </c>
      <c r="V621" s="127">
        <v>0</v>
      </c>
      <c r="W621" s="34"/>
      <c r="X621" s="35"/>
      <c r="Y621" s="35"/>
      <c r="Z621" s="34"/>
      <c r="AA621" s="35"/>
      <c r="AB621" s="36"/>
      <c r="AC621" s="34"/>
      <c r="AD621" s="35"/>
      <c r="AE621" s="36"/>
      <c r="AF621" s="34"/>
      <c r="AG621" s="35"/>
      <c r="AH621" s="36"/>
      <c r="AI621" s="37"/>
      <c r="AJ621" s="38"/>
      <c r="AK621" s="39"/>
      <c r="AL621" s="39"/>
      <c r="AM621" s="39"/>
      <c r="AN621" s="49"/>
      <c r="AO621" s="40"/>
      <c r="AP621" s="41"/>
      <c r="AQ621" s="42"/>
      <c r="AR621" s="43"/>
      <c r="AS621" s="40" t="s">
        <v>40</v>
      </c>
      <c r="AT621" s="42">
        <v>1</v>
      </c>
      <c r="AU621" s="162">
        <f t="shared" si="45"/>
        <v>0</v>
      </c>
      <c r="AV621" s="162">
        <f t="shared" si="46"/>
        <v>0</v>
      </c>
      <c r="AW621" s="162">
        <f t="shared" si="47"/>
        <v>1</v>
      </c>
      <c r="AX621" s="162">
        <f t="shared" si="48"/>
        <v>1</v>
      </c>
      <c r="AY621" s="162">
        <f t="shared" si="49"/>
        <v>0</v>
      </c>
    </row>
    <row r="622" spans="1:51">
      <c r="A622" s="44" t="s">
        <v>1538</v>
      </c>
      <c r="B622" s="45" t="s">
        <v>2498</v>
      </c>
      <c r="C622" s="23" t="s">
        <v>1539</v>
      </c>
      <c r="D622" s="120" t="s">
        <v>4162</v>
      </c>
      <c r="E622" s="24">
        <v>3</v>
      </c>
      <c r="F622" s="25" t="s">
        <v>43</v>
      </c>
      <c r="G622" s="25"/>
      <c r="H622" s="27">
        <v>1</v>
      </c>
      <c r="I622" s="27"/>
      <c r="J622" s="29">
        <v>1</v>
      </c>
      <c r="K622" s="30">
        <v>1652</v>
      </c>
      <c r="L622" s="27">
        <v>1684</v>
      </c>
      <c r="M622" s="27">
        <v>0</v>
      </c>
      <c r="N622" s="27">
        <v>0</v>
      </c>
      <c r="O622" s="28">
        <v>1622</v>
      </c>
      <c r="P622" s="31">
        <v>1684</v>
      </c>
      <c r="Q622" s="35" t="s">
        <v>103</v>
      </c>
      <c r="R622" s="104">
        <v>51.0167</v>
      </c>
      <c r="S622" s="124">
        <v>4.4667000000000003</v>
      </c>
      <c r="T622" s="32">
        <v>0</v>
      </c>
      <c r="U622" s="33">
        <v>0</v>
      </c>
      <c r="V622" s="127">
        <v>0</v>
      </c>
      <c r="W622" s="34"/>
      <c r="X622" s="35"/>
      <c r="Y622" s="35"/>
      <c r="Z622" s="34"/>
      <c r="AA622" s="35"/>
      <c r="AB622" s="36"/>
      <c r="AC622" s="34"/>
      <c r="AD622" s="35"/>
      <c r="AE622" s="36"/>
      <c r="AF622" s="34"/>
      <c r="AG622" s="35"/>
      <c r="AH622" s="36"/>
      <c r="AI622" s="37"/>
      <c r="AJ622" s="38">
        <v>1</v>
      </c>
      <c r="AK622" s="39" t="s">
        <v>110</v>
      </c>
      <c r="AL622" s="39"/>
      <c r="AM622" s="39"/>
      <c r="AN622" s="49"/>
      <c r="AO622" s="40"/>
      <c r="AP622" s="41"/>
      <c r="AQ622" s="42"/>
      <c r="AR622" s="43"/>
      <c r="AS622" s="40" t="s">
        <v>40</v>
      </c>
      <c r="AT622" s="42">
        <v>1</v>
      </c>
      <c r="AU622" s="162">
        <f t="shared" si="45"/>
        <v>0</v>
      </c>
      <c r="AV622" s="162">
        <f t="shared" si="46"/>
        <v>0</v>
      </c>
      <c r="AW622" s="162">
        <f t="shared" si="47"/>
        <v>0</v>
      </c>
      <c r="AX622" s="162">
        <f t="shared" si="48"/>
        <v>0</v>
      </c>
      <c r="AY622" s="162">
        <f t="shared" si="49"/>
        <v>1</v>
      </c>
    </row>
    <row r="623" spans="1:51">
      <c r="A623" s="44" t="s">
        <v>1540</v>
      </c>
      <c r="B623" s="45" t="s">
        <v>2498</v>
      </c>
      <c r="C623" s="23" t="s">
        <v>1541</v>
      </c>
      <c r="D623" s="120" t="s">
        <v>4162</v>
      </c>
      <c r="E623" s="24">
        <v>1</v>
      </c>
      <c r="F623" s="25" t="s">
        <v>43</v>
      </c>
      <c r="G623" s="26"/>
      <c r="H623" s="27">
        <v>1</v>
      </c>
      <c r="I623" s="27"/>
      <c r="J623" s="29">
        <v>1</v>
      </c>
      <c r="K623" s="30">
        <v>1672</v>
      </c>
      <c r="L623" s="30">
        <v>1678</v>
      </c>
      <c r="M623" s="27">
        <v>0</v>
      </c>
      <c r="N623" s="27">
        <v>0</v>
      </c>
      <c r="O623" s="28"/>
      <c r="P623" s="31"/>
      <c r="Q623" s="35" t="s">
        <v>103</v>
      </c>
      <c r="R623" s="104">
        <v>51.0167</v>
      </c>
      <c r="S623" s="124">
        <v>4.4667000000000003</v>
      </c>
      <c r="T623" s="32">
        <v>0</v>
      </c>
      <c r="U623" s="33">
        <v>0</v>
      </c>
      <c r="V623" s="127">
        <v>0</v>
      </c>
      <c r="W623" s="34"/>
      <c r="X623" s="35"/>
      <c r="Y623" s="35"/>
      <c r="Z623" s="34"/>
      <c r="AA623" s="35"/>
      <c r="AB623" s="36"/>
      <c r="AC623" s="34"/>
      <c r="AD623" s="35"/>
      <c r="AE623" s="36"/>
      <c r="AF623" s="34"/>
      <c r="AG623" s="35"/>
      <c r="AH623" s="36"/>
      <c r="AI623" s="37"/>
      <c r="AJ623" s="38">
        <v>1</v>
      </c>
      <c r="AK623" s="39" t="s">
        <v>110</v>
      </c>
      <c r="AL623" s="39"/>
      <c r="AM623" s="39"/>
      <c r="AN623" s="49"/>
      <c r="AO623" s="40"/>
      <c r="AP623" s="41"/>
      <c r="AQ623" s="42"/>
      <c r="AR623" s="43"/>
      <c r="AS623" s="40" t="s">
        <v>40</v>
      </c>
      <c r="AT623" s="42">
        <v>1</v>
      </c>
      <c r="AU623" s="162">
        <f t="shared" si="45"/>
        <v>0</v>
      </c>
      <c r="AV623" s="162">
        <f t="shared" si="46"/>
        <v>0</v>
      </c>
      <c r="AW623" s="162">
        <f t="shared" si="47"/>
        <v>0</v>
      </c>
      <c r="AX623" s="162">
        <f t="shared" si="48"/>
        <v>0</v>
      </c>
      <c r="AY623" s="162">
        <f t="shared" si="49"/>
        <v>1</v>
      </c>
    </row>
    <row r="624" spans="1:51">
      <c r="A624" s="44" t="s">
        <v>1542</v>
      </c>
      <c r="B624" s="45" t="s">
        <v>2498</v>
      </c>
      <c r="C624" s="23" t="s">
        <v>1543</v>
      </c>
      <c r="D624" s="120" t="s">
        <v>4162</v>
      </c>
      <c r="E624" s="24">
        <v>1</v>
      </c>
      <c r="F624" s="25" t="s">
        <v>43</v>
      </c>
      <c r="G624" s="25"/>
      <c r="H624" s="27">
        <v>1</v>
      </c>
      <c r="I624" s="27"/>
      <c r="J624" s="29">
        <v>1</v>
      </c>
      <c r="K624" s="28">
        <v>1610</v>
      </c>
      <c r="L624" s="27">
        <v>1663</v>
      </c>
      <c r="M624" s="27">
        <v>1</v>
      </c>
      <c r="N624" s="27">
        <v>0</v>
      </c>
      <c r="O624" s="28">
        <v>1590</v>
      </c>
      <c r="P624" s="31">
        <v>1663</v>
      </c>
      <c r="Q624" s="35" t="s">
        <v>103</v>
      </c>
      <c r="R624" s="104">
        <v>51.0167</v>
      </c>
      <c r="S624" s="124">
        <v>4.4667000000000003</v>
      </c>
      <c r="T624" s="32">
        <v>0</v>
      </c>
      <c r="U624" s="33">
        <v>0</v>
      </c>
      <c r="V624" s="127">
        <v>0</v>
      </c>
      <c r="W624" s="34"/>
      <c r="X624" s="35"/>
      <c r="Y624" s="35"/>
      <c r="Z624" s="34"/>
      <c r="AA624" s="35"/>
      <c r="AB624" s="36"/>
      <c r="AC624" s="34"/>
      <c r="AD624" s="35"/>
      <c r="AE624" s="36"/>
      <c r="AF624" s="34"/>
      <c r="AG624" s="35"/>
      <c r="AH624" s="36"/>
      <c r="AI624" s="37"/>
      <c r="AJ624" s="38"/>
      <c r="AK624" s="39"/>
      <c r="AL624" s="39"/>
      <c r="AM624" s="39"/>
      <c r="AN624" s="49"/>
      <c r="AO624" s="40"/>
      <c r="AP624" s="41"/>
      <c r="AQ624" s="42"/>
      <c r="AR624" s="43"/>
      <c r="AS624" s="40" t="s">
        <v>40</v>
      </c>
      <c r="AT624" s="42">
        <v>1</v>
      </c>
      <c r="AU624" s="162">
        <f t="shared" si="45"/>
        <v>0</v>
      </c>
      <c r="AV624" s="162">
        <f t="shared" si="46"/>
        <v>0</v>
      </c>
      <c r="AW624" s="162">
        <f t="shared" si="47"/>
        <v>1</v>
      </c>
      <c r="AX624" s="162">
        <f t="shared" si="48"/>
        <v>1</v>
      </c>
      <c r="AY624" s="162">
        <f t="shared" si="49"/>
        <v>1</v>
      </c>
    </row>
    <row r="625" spans="1:51">
      <c r="A625" s="44" t="s">
        <v>1544</v>
      </c>
      <c r="B625" s="45" t="s">
        <v>2104</v>
      </c>
      <c r="C625" s="23" t="s">
        <v>1545</v>
      </c>
      <c r="D625" s="120" t="s">
        <v>4162</v>
      </c>
      <c r="E625" s="24"/>
      <c r="F625" s="25" t="s">
        <v>43</v>
      </c>
      <c r="G625" s="25"/>
      <c r="H625" s="27">
        <v>1</v>
      </c>
      <c r="I625" s="27"/>
      <c r="J625" s="29">
        <v>0</v>
      </c>
      <c r="K625" s="28">
        <v>1569</v>
      </c>
      <c r="L625" s="28">
        <v>1581</v>
      </c>
      <c r="M625" s="27">
        <v>0</v>
      </c>
      <c r="N625" s="27">
        <v>0</v>
      </c>
      <c r="O625" s="28"/>
      <c r="P625" s="31">
        <v>1624</v>
      </c>
      <c r="Q625" s="35" t="s">
        <v>103</v>
      </c>
      <c r="R625" s="104">
        <v>51.0167</v>
      </c>
      <c r="S625" s="124">
        <v>4.4667000000000003</v>
      </c>
      <c r="T625" s="32">
        <v>1</v>
      </c>
      <c r="U625" s="33">
        <v>1</v>
      </c>
      <c r="V625" s="127">
        <v>0</v>
      </c>
      <c r="W625" s="34">
        <v>1581</v>
      </c>
      <c r="X625" s="35">
        <v>1605</v>
      </c>
      <c r="Y625" s="35" t="s">
        <v>248</v>
      </c>
      <c r="Z625" s="34">
        <v>1605</v>
      </c>
      <c r="AA625" s="35">
        <v>1624</v>
      </c>
      <c r="AB625" s="36" t="s">
        <v>69</v>
      </c>
      <c r="AC625" s="34"/>
      <c r="AD625" s="35"/>
      <c r="AE625" s="36"/>
      <c r="AF625" s="34"/>
      <c r="AG625" s="35"/>
      <c r="AH625" s="36"/>
      <c r="AI625" s="37"/>
      <c r="AJ625" s="38"/>
      <c r="AK625" s="39"/>
      <c r="AL625" s="39"/>
      <c r="AM625" s="39"/>
      <c r="AN625" s="49"/>
      <c r="AO625" s="40"/>
      <c r="AP625" s="41"/>
      <c r="AQ625" s="42"/>
      <c r="AR625" s="43"/>
      <c r="AS625" s="40"/>
      <c r="AT625" s="42">
        <v>1</v>
      </c>
      <c r="AU625" s="162">
        <f t="shared" si="45"/>
        <v>1</v>
      </c>
      <c r="AV625" s="162">
        <f t="shared" si="46"/>
        <v>1</v>
      </c>
      <c r="AW625" s="162">
        <f t="shared" si="47"/>
        <v>0</v>
      </c>
      <c r="AX625" s="162">
        <f t="shared" si="48"/>
        <v>0</v>
      </c>
      <c r="AY625" s="162">
        <f t="shared" si="49"/>
        <v>0</v>
      </c>
    </row>
    <row r="626" spans="1:51">
      <c r="A626" s="44" t="s">
        <v>1546</v>
      </c>
      <c r="B626" s="45" t="s">
        <v>2104</v>
      </c>
      <c r="C626" s="23" t="s">
        <v>1547</v>
      </c>
      <c r="D626" s="120" t="s">
        <v>4162</v>
      </c>
      <c r="E626" s="24"/>
      <c r="F626" s="25" t="s">
        <v>43</v>
      </c>
      <c r="G626" s="26"/>
      <c r="H626" s="27"/>
      <c r="I626" s="27"/>
      <c r="J626" s="29">
        <v>0</v>
      </c>
      <c r="K626" s="28">
        <v>1685</v>
      </c>
      <c r="L626" s="28">
        <v>1725</v>
      </c>
      <c r="M626" s="27">
        <v>0</v>
      </c>
      <c r="N626" s="27">
        <v>0</v>
      </c>
      <c r="O626" s="28">
        <v>1665</v>
      </c>
      <c r="P626" s="31">
        <v>1725</v>
      </c>
      <c r="Q626" s="35" t="s">
        <v>103</v>
      </c>
      <c r="R626" s="104">
        <v>51.0167</v>
      </c>
      <c r="S626" s="124">
        <v>4.4667000000000003</v>
      </c>
      <c r="T626" s="32">
        <v>0</v>
      </c>
      <c r="U626" s="33">
        <v>0</v>
      </c>
      <c r="V626" s="127">
        <v>0</v>
      </c>
      <c r="W626" s="34"/>
      <c r="X626" s="35"/>
      <c r="Y626" s="35"/>
      <c r="Z626" s="34"/>
      <c r="AA626" s="35"/>
      <c r="AB626" s="36"/>
      <c r="AC626" s="34"/>
      <c r="AD626" s="35"/>
      <c r="AE626" s="36"/>
      <c r="AF626" s="34"/>
      <c r="AG626" s="35"/>
      <c r="AH626" s="36"/>
      <c r="AI626" s="37"/>
      <c r="AJ626" s="38"/>
      <c r="AK626" s="39"/>
      <c r="AL626" s="39"/>
      <c r="AM626" s="39"/>
      <c r="AN626" s="49"/>
      <c r="AO626" s="40"/>
      <c r="AP626" s="41"/>
      <c r="AQ626" s="42"/>
      <c r="AR626" s="43"/>
      <c r="AS626" s="40"/>
      <c r="AT626" s="42">
        <v>1</v>
      </c>
      <c r="AU626" s="162">
        <f t="shared" si="45"/>
        <v>0</v>
      </c>
      <c r="AV626" s="162">
        <f t="shared" si="46"/>
        <v>0</v>
      </c>
      <c r="AW626" s="162">
        <f t="shared" si="47"/>
        <v>0</v>
      </c>
      <c r="AX626" s="162">
        <f t="shared" si="48"/>
        <v>0</v>
      </c>
      <c r="AY626" s="162">
        <f t="shared" si="49"/>
        <v>0</v>
      </c>
    </row>
    <row r="627" spans="1:51">
      <c r="A627" s="44" t="s">
        <v>1548</v>
      </c>
      <c r="B627" s="45" t="s">
        <v>4140</v>
      </c>
      <c r="C627" s="23" t="s">
        <v>1549</v>
      </c>
      <c r="D627" s="120" t="s">
        <v>4162</v>
      </c>
      <c r="E627" s="24">
        <v>1</v>
      </c>
      <c r="F627" s="25" t="s">
        <v>74</v>
      </c>
      <c r="G627" s="26"/>
      <c r="H627" s="27"/>
      <c r="I627" s="27"/>
      <c r="J627" s="29">
        <v>1</v>
      </c>
      <c r="K627" s="30">
        <v>1605</v>
      </c>
      <c r="L627" s="30">
        <v>1611</v>
      </c>
      <c r="M627" s="27">
        <v>0</v>
      </c>
      <c r="N627" s="27">
        <v>0</v>
      </c>
      <c r="O627" s="28"/>
      <c r="P627" s="31"/>
      <c r="Q627" s="35" t="s">
        <v>103</v>
      </c>
      <c r="R627" s="104">
        <v>51.0167</v>
      </c>
      <c r="S627" s="124">
        <v>4.4667000000000003</v>
      </c>
      <c r="T627" s="32">
        <v>0</v>
      </c>
      <c r="U627" s="33">
        <v>0</v>
      </c>
      <c r="V627" s="127">
        <v>0</v>
      </c>
      <c r="W627" s="34"/>
      <c r="X627" s="35"/>
      <c r="Y627" s="35"/>
      <c r="Z627" s="34"/>
      <c r="AA627" s="35"/>
      <c r="AB627" s="36"/>
      <c r="AC627" s="34"/>
      <c r="AD627" s="35"/>
      <c r="AE627" s="36"/>
      <c r="AF627" s="34"/>
      <c r="AG627" s="35"/>
      <c r="AH627" s="36"/>
      <c r="AI627" s="37"/>
      <c r="AJ627" s="38"/>
      <c r="AK627" s="39"/>
      <c r="AL627" s="39"/>
      <c r="AM627" s="39"/>
      <c r="AN627" s="49"/>
      <c r="AO627" s="40"/>
      <c r="AP627" s="41"/>
      <c r="AQ627" s="42"/>
      <c r="AR627" s="43"/>
      <c r="AS627" s="40" t="s">
        <v>40</v>
      </c>
      <c r="AT627" s="42">
        <v>1</v>
      </c>
      <c r="AU627" s="162">
        <f t="shared" si="45"/>
        <v>0</v>
      </c>
      <c r="AV627" s="162">
        <f t="shared" si="46"/>
        <v>1</v>
      </c>
      <c r="AW627" s="162">
        <f t="shared" si="47"/>
        <v>1</v>
      </c>
      <c r="AX627" s="162">
        <f t="shared" si="48"/>
        <v>0</v>
      </c>
      <c r="AY627" s="162">
        <f t="shared" si="49"/>
        <v>0</v>
      </c>
    </row>
    <row r="628" spans="1:51">
      <c r="A628" s="44" t="s">
        <v>1550</v>
      </c>
      <c r="B628" s="45" t="s">
        <v>4141</v>
      </c>
      <c r="C628" s="23" t="s">
        <v>1551</v>
      </c>
      <c r="D628" s="120" t="s">
        <v>4162</v>
      </c>
      <c r="E628" s="24">
        <v>1</v>
      </c>
      <c r="F628" s="25" t="s">
        <v>43</v>
      </c>
      <c r="G628" s="26"/>
      <c r="H628" s="27"/>
      <c r="I628" s="27"/>
      <c r="J628" s="29">
        <v>1</v>
      </c>
      <c r="K628" s="30">
        <v>1600</v>
      </c>
      <c r="L628" s="30">
        <v>1606</v>
      </c>
      <c r="M628" s="27">
        <v>0</v>
      </c>
      <c r="N628" s="27">
        <v>0</v>
      </c>
      <c r="O628" s="28"/>
      <c r="P628" s="31"/>
      <c r="Q628" s="35" t="s">
        <v>103</v>
      </c>
      <c r="R628" s="104">
        <v>51.0167</v>
      </c>
      <c r="S628" s="124">
        <v>4.4667000000000003</v>
      </c>
      <c r="T628" s="32">
        <v>0</v>
      </c>
      <c r="U628" s="33">
        <v>0</v>
      </c>
      <c r="V628" s="127">
        <v>0</v>
      </c>
      <c r="W628" s="34"/>
      <c r="X628" s="35"/>
      <c r="Y628" s="35"/>
      <c r="Z628" s="34"/>
      <c r="AA628" s="35"/>
      <c r="AB628" s="36"/>
      <c r="AC628" s="34"/>
      <c r="AD628" s="35"/>
      <c r="AE628" s="36"/>
      <c r="AF628" s="34"/>
      <c r="AG628" s="35"/>
      <c r="AH628" s="36"/>
      <c r="AI628" s="37"/>
      <c r="AJ628" s="38"/>
      <c r="AK628" s="39"/>
      <c r="AL628" s="39"/>
      <c r="AM628" s="39"/>
      <c r="AN628" s="49"/>
      <c r="AO628" s="40"/>
      <c r="AP628" s="41"/>
      <c r="AQ628" s="42"/>
      <c r="AR628" s="43"/>
      <c r="AS628" s="40" t="s">
        <v>40</v>
      </c>
      <c r="AT628" s="42">
        <v>1</v>
      </c>
      <c r="AU628" s="162">
        <f t="shared" si="45"/>
        <v>0</v>
      </c>
      <c r="AV628" s="162">
        <f t="shared" si="46"/>
        <v>1</v>
      </c>
      <c r="AW628" s="162">
        <f t="shared" si="47"/>
        <v>0</v>
      </c>
      <c r="AX628" s="162">
        <f t="shared" si="48"/>
        <v>0</v>
      </c>
      <c r="AY628" s="162">
        <f t="shared" si="49"/>
        <v>0</v>
      </c>
    </row>
    <row r="629" spans="1:51">
      <c r="A629" s="44" t="s">
        <v>1552</v>
      </c>
      <c r="B629" s="45" t="s">
        <v>2463</v>
      </c>
      <c r="C629" s="23" t="s">
        <v>1553</v>
      </c>
      <c r="D629" s="120" t="s">
        <v>4162</v>
      </c>
      <c r="E629" s="24"/>
      <c r="F629" s="25" t="s">
        <v>43</v>
      </c>
      <c r="G629" s="26"/>
      <c r="H629" s="27"/>
      <c r="I629" s="27"/>
      <c r="J629" s="29">
        <v>0</v>
      </c>
      <c r="K629" s="28">
        <v>1622</v>
      </c>
      <c r="L629" s="28">
        <v>1652</v>
      </c>
      <c r="M629" s="27">
        <v>0</v>
      </c>
      <c r="N629" s="27">
        <v>0</v>
      </c>
      <c r="O629" s="28"/>
      <c r="P629" s="31"/>
      <c r="Q629" s="35" t="s">
        <v>103</v>
      </c>
      <c r="R629" s="104">
        <v>51.0167</v>
      </c>
      <c r="S629" s="124">
        <v>4.4667000000000003</v>
      </c>
      <c r="T629" s="32">
        <v>0</v>
      </c>
      <c r="U629" s="33">
        <v>0</v>
      </c>
      <c r="V629" s="127">
        <v>0</v>
      </c>
      <c r="W629" s="34"/>
      <c r="X629" s="35"/>
      <c r="Y629" s="35"/>
      <c r="Z629" s="34"/>
      <c r="AA629" s="35"/>
      <c r="AB629" s="36"/>
      <c r="AC629" s="34"/>
      <c r="AD629" s="35"/>
      <c r="AE629" s="36"/>
      <c r="AF629" s="34"/>
      <c r="AG629" s="35"/>
      <c r="AH629" s="36"/>
      <c r="AI629" s="37"/>
      <c r="AJ629" s="38"/>
      <c r="AK629" s="39"/>
      <c r="AL629" s="39"/>
      <c r="AM629" s="39"/>
      <c r="AN629" s="49"/>
      <c r="AO629" s="40"/>
      <c r="AP629" s="41"/>
      <c r="AQ629" s="42"/>
      <c r="AR629" s="43"/>
      <c r="AS629" s="40"/>
      <c r="AT629" s="42">
        <v>1</v>
      </c>
      <c r="AU629" s="162">
        <f t="shared" si="45"/>
        <v>0</v>
      </c>
      <c r="AV629" s="162">
        <f t="shared" si="46"/>
        <v>0</v>
      </c>
      <c r="AW629" s="162">
        <f t="shared" si="47"/>
        <v>0</v>
      </c>
      <c r="AX629" s="162">
        <f t="shared" si="48"/>
        <v>1</v>
      </c>
      <c r="AY629" s="162">
        <f t="shared" si="49"/>
        <v>1</v>
      </c>
    </row>
    <row r="630" spans="1:51">
      <c r="A630" s="44" t="s">
        <v>1554</v>
      </c>
      <c r="B630" s="45" t="s">
        <v>2043</v>
      </c>
      <c r="C630" s="23" t="s">
        <v>1555</v>
      </c>
      <c r="D630" s="120" t="s">
        <v>4162</v>
      </c>
      <c r="E630" s="24">
        <v>1</v>
      </c>
      <c r="F630" s="25" t="s">
        <v>43</v>
      </c>
      <c r="G630" s="26"/>
      <c r="H630" s="27"/>
      <c r="I630" s="27"/>
      <c r="J630" s="29">
        <v>1</v>
      </c>
      <c r="K630" s="30">
        <v>1605</v>
      </c>
      <c r="L630" s="84">
        <v>1619</v>
      </c>
      <c r="M630" s="27">
        <v>1</v>
      </c>
      <c r="N630" s="27">
        <v>1</v>
      </c>
      <c r="O630" s="28"/>
      <c r="P630" s="31"/>
      <c r="Q630" s="35" t="s">
        <v>103</v>
      </c>
      <c r="R630" s="104">
        <v>51.0167</v>
      </c>
      <c r="S630" s="124">
        <v>4.4667000000000003</v>
      </c>
      <c r="T630" s="32">
        <v>0</v>
      </c>
      <c r="U630" s="33">
        <v>0</v>
      </c>
      <c r="V630" s="127">
        <v>0</v>
      </c>
      <c r="W630" s="34"/>
      <c r="X630" s="35"/>
      <c r="Y630" s="35"/>
      <c r="Z630" s="34"/>
      <c r="AA630" s="35"/>
      <c r="AB630" s="36"/>
      <c r="AC630" s="34"/>
      <c r="AD630" s="35"/>
      <c r="AE630" s="36"/>
      <c r="AF630" s="34"/>
      <c r="AG630" s="35"/>
      <c r="AH630" s="36"/>
      <c r="AI630" s="37"/>
      <c r="AJ630" s="38"/>
      <c r="AK630" s="39"/>
      <c r="AL630" s="39"/>
      <c r="AM630" s="39"/>
      <c r="AN630" s="49"/>
      <c r="AO630" s="40"/>
      <c r="AP630" s="41"/>
      <c r="AQ630" s="42"/>
      <c r="AR630" s="43"/>
      <c r="AS630" s="40" t="s">
        <v>1556</v>
      </c>
      <c r="AT630" s="42">
        <v>1</v>
      </c>
      <c r="AU630" s="162">
        <f t="shared" si="45"/>
        <v>0</v>
      </c>
      <c r="AV630" s="162">
        <f t="shared" si="46"/>
        <v>1</v>
      </c>
      <c r="AW630" s="162">
        <f t="shared" si="47"/>
        <v>1</v>
      </c>
      <c r="AX630" s="162">
        <f t="shared" si="48"/>
        <v>0</v>
      </c>
      <c r="AY630" s="162">
        <f t="shared" si="49"/>
        <v>0</v>
      </c>
    </row>
    <row r="631" spans="1:51">
      <c r="A631" s="44" t="s">
        <v>1557</v>
      </c>
      <c r="B631" s="45" t="s">
        <v>2043</v>
      </c>
      <c r="C631" s="23" t="s">
        <v>1558</v>
      </c>
      <c r="D631" s="120" t="s">
        <v>4162</v>
      </c>
      <c r="E631" s="24"/>
      <c r="F631" s="25" t="s">
        <v>43</v>
      </c>
      <c r="G631" s="71"/>
      <c r="H631" s="27">
        <v>1</v>
      </c>
      <c r="I631" s="27"/>
      <c r="J631" s="29">
        <v>0</v>
      </c>
      <c r="K631" s="28"/>
      <c r="L631" s="28"/>
      <c r="M631" s="27">
        <v>0</v>
      </c>
      <c r="N631" s="27">
        <v>0</v>
      </c>
      <c r="O631" s="28">
        <v>1606</v>
      </c>
      <c r="P631" s="31"/>
      <c r="Q631" s="35" t="s">
        <v>103</v>
      </c>
      <c r="R631" s="104">
        <v>51.0167</v>
      </c>
      <c r="S631" s="124">
        <v>4.4667000000000003</v>
      </c>
      <c r="T631" s="32">
        <v>0</v>
      </c>
      <c r="U631" s="33">
        <v>0</v>
      </c>
      <c r="V631" s="127">
        <v>0</v>
      </c>
      <c r="W631" s="34"/>
      <c r="X631" s="35"/>
      <c r="Y631" s="35"/>
      <c r="Z631" s="34"/>
      <c r="AA631" s="35"/>
      <c r="AB631" s="36"/>
      <c r="AC631" s="34"/>
      <c r="AD631" s="35"/>
      <c r="AE631" s="36"/>
      <c r="AF631" s="34"/>
      <c r="AG631" s="35"/>
      <c r="AH631" s="36"/>
      <c r="AI631" s="37"/>
      <c r="AJ631" s="38">
        <v>1</v>
      </c>
      <c r="AK631" s="49" t="s">
        <v>94</v>
      </c>
      <c r="AL631" s="49" t="s">
        <v>110</v>
      </c>
      <c r="AM631" s="49"/>
      <c r="AN631" s="49"/>
      <c r="AO631" s="73"/>
      <c r="AP631" s="85"/>
      <c r="AQ631" s="69"/>
      <c r="AR631" s="70"/>
      <c r="AS631" s="40" t="s">
        <v>266</v>
      </c>
      <c r="AT631" s="42">
        <v>1</v>
      </c>
      <c r="AU631" s="162">
        <f t="shared" si="45"/>
        <v>0</v>
      </c>
      <c r="AV631" s="162">
        <f t="shared" si="46"/>
        <v>0</v>
      </c>
      <c r="AW631" s="162">
        <f t="shared" si="47"/>
        <v>0</v>
      </c>
      <c r="AX631" s="162">
        <f t="shared" si="48"/>
        <v>0</v>
      </c>
      <c r="AY631" s="162">
        <f t="shared" si="49"/>
        <v>0</v>
      </c>
    </row>
    <row r="632" spans="1:51">
      <c r="A632" s="44" t="s">
        <v>1559</v>
      </c>
      <c r="B632" s="45" t="s">
        <v>2043</v>
      </c>
      <c r="C632" s="23" t="s">
        <v>1560</v>
      </c>
      <c r="D632" s="120" t="s">
        <v>4162</v>
      </c>
      <c r="E632" s="24">
        <v>4</v>
      </c>
      <c r="F632" s="25" t="s">
        <v>43</v>
      </c>
      <c r="G632" s="26"/>
      <c r="H632" s="27"/>
      <c r="I632" s="27"/>
      <c r="J632" s="29">
        <v>1</v>
      </c>
      <c r="K632" s="28">
        <v>1567</v>
      </c>
      <c r="L632" s="30">
        <v>1602</v>
      </c>
      <c r="M632" s="27">
        <v>0</v>
      </c>
      <c r="N632" s="27">
        <v>0</v>
      </c>
      <c r="O632" s="28">
        <v>1547</v>
      </c>
      <c r="P632" s="31">
        <v>1604</v>
      </c>
      <c r="Q632" s="35" t="s">
        <v>103</v>
      </c>
      <c r="R632" s="104">
        <v>51.0167</v>
      </c>
      <c r="S632" s="124">
        <v>4.4667000000000003</v>
      </c>
      <c r="T632" s="32">
        <v>0</v>
      </c>
      <c r="U632" s="33">
        <v>0</v>
      </c>
      <c r="V632" s="127">
        <v>0</v>
      </c>
      <c r="W632" s="34"/>
      <c r="X632" s="35"/>
      <c r="Y632" s="35"/>
      <c r="Z632" s="34"/>
      <c r="AA632" s="35"/>
      <c r="AB632" s="36"/>
      <c r="AC632" s="34"/>
      <c r="AD632" s="35"/>
      <c r="AE632" s="36"/>
      <c r="AF632" s="34"/>
      <c r="AG632" s="35"/>
      <c r="AH632" s="36"/>
      <c r="AI632" s="37"/>
      <c r="AJ632" s="38"/>
      <c r="AK632" s="39"/>
      <c r="AL632" s="39"/>
      <c r="AM632" s="39"/>
      <c r="AN632" s="49"/>
      <c r="AO632" s="40"/>
      <c r="AP632" s="41"/>
      <c r="AQ632" s="42"/>
      <c r="AR632" s="43"/>
      <c r="AS632" s="40" t="s">
        <v>1561</v>
      </c>
      <c r="AT632" s="42">
        <v>1</v>
      </c>
      <c r="AU632" s="162">
        <f t="shared" si="45"/>
        <v>1</v>
      </c>
      <c r="AV632" s="162">
        <f t="shared" si="46"/>
        <v>1</v>
      </c>
      <c r="AW632" s="162">
        <f t="shared" si="47"/>
        <v>0</v>
      </c>
      <c r="AX632" s="162">
        <f t="shared" si="48"/>
        <v>0</v>
      </c>
      <c r="AY632" s="162">
        <f t="shared" si="49"/>
        <v>0</v>
      </c>
    </row>
    <row r="633" spans="1:51">
      <c r="A633" s="44" t="s">
        <v>1562</v>
      </c>
      <c r="B633" s="45" t="s">
        <v>2715</v>
      </c>
      <c r="C633" s="23" t="s">
        <v>1563</v>
      </c>
      <c r="D633" s="120" t="s">
        <v>4162</v>
      </c>
      <c r="E633" s="24">
        <v>5</v>
      </c>
      <c r="F633" s="25" t="s">
        <v>43</v>
      </c>
      <c r="G633" s="26"/>
      <c r="H633" s="27">
        <v>1</v>
      </c>
      <c r="I633" s="27"/>
      <c r="J633" s="29">
        <v>1</v>
      </c>
      <c r="K633" s="30">
        <v>1609</v>
      </c>
      <c r="L633" s="30">
        <v>1637</v>
      </c>
      <c r="M633" s="27">
        <v>1</v>
      </c>
      <c r="N633" s="27">
        <v>1</v>
      </c>
      <c r="O633" s="28"/>
      <c r="P633" s="31"/>
      <c r="Q633" s="35" t="s">
        <v>103</v>
      </c>
      <c r="R633" s="104">
        <v>51.0167</v>
      </c>
      <c r="S633" s="124">
        <v>4.4667000000000003</v>
      </c>
      <c r="T633" s="32">
        <v>0</v>
      </c>
      <c r="U633" s="33">
        <v>0</v>
      </c>
      <c r="V633" s="127">
        <v>0</v>
      </c>
      <c r="W633" s="34"/>
      <c r="X633" s="35"/>
      <c r="Y633" s="35"/>
      <c r="Z633" s="34"/>
      <c r="AA633" s="35"/>
      <c r="AB633" s="36"/>
      <c r="AC633" s="34"/>
      <c r="AD633" s="35"/>
      <c r="AE633" s="36"/>
      <c r="AF633" s="34"/>
      <c r="AG633" s="35"/>
      <c r="AH633" s="36"/>
      <c r="AI633" s="37"/>
      <c r="AJ633" s="38"/>
      <c r="AK633" s="39"/>
      <c r="AL633" s="39"/>
      <c r="AM633" s="39"/>
      <c r="AN633" s="49"/>
      <c r="AO633" s="40"/>
      <c r="AP633" s="41"/>
      <c r="AQ633" s="42"/>
      <c r="AR633" s="43"/>
      <c r="AS633" s="40" t="s">
        <v>40</v>
      </c>
      <c r="AT633" s="42">
        <v>1</v>
      </c>
      <c r="AU633" s="162">
        <f t="shared" si="45"/>
        <v>0</v>
      </c>
      <c r="AV633" s="162">
        <f t="shared" si="46"/>
        <v>0</v>
      </c>
      <c r="AW633" s="162">
        <f t="shared" si="47"/>
        <v>1</v>
      </c>
      <c r="AX633" s="162">
        <f t="shared" si="48"/>
        <v>1</v>
      </c>
      <c r="AY633" s="162">
        <f t="shared" si="49"/>
        <v>0</v>
      </c>
    </row>
    <row r="634" spans="1:51">
      <c r="A634" s="44" t="s">
        <v>1564</v>
      </c>
      <c r="B634" s="45" t="s">
        <v>2715</v>
      </c>
      <c r="C634" s="23" t="s">
        <v>1565</v>
      </c>
      <c r="D634" s="120" t="s">
        <v>4162</v>
      </c>
      <c r="E634" s="24"/>
      <c r="F634" s="25" t="s">
        <v>43</v>
      </c>
      <c r="G634" s="71"/>
      <c r="H634" s="27">
        <v>1</v>
      </c>
      <c r="I634" s="27"/>
      <c r="J634" s="29">
        <v>0</v>
      </c>
      <c r="K634" s="28"/>
      <c r="L634" s="28"/>
      <c r="M634" s="27">
        <v>0</v>
      </c>
      <c r="N634" s="27">
        <v>0</v>
      </c>
      <c r="O634" s="28"/>
      <c r="P634" s="31"/>
      <c r="Q634" s="35" t="s">
        <v>103</v>
      </c>
      <c r="R634" s="104">
        <v>51.0167</v>
      </c>
      <c r="S634" s="124">
        <v>4.4667000000000003</v>
      </c>
      <c r="T634" s="32">
        <v>0</v>
      </c>
      <c r="U634" s="33">
        <v>0</v>
      </c>
      <c r="V634" s="127">
        <v>0</v>
      </c>
      <c r="W634" s="34"/>
      <c r="X634" s="35"/>
      <c r="Y634" s="35"/>
      <c r="Z634" s="34"/>
      <c r="AA634" s="35"/>
      <c r="AB634" s="36"/>
      <c r="AC634" s="34"/>
      <c r="AD634" s="35"/>
      <c r="AE634" s="36"/>
      <c r="AF634" s="34"/>
      <c r="AG634" s="35"/>
      <c r="AH634" s="36"/>
      <c r="AI634" s="37"/>
      <c r="AJ634" s="38">
        <v>1</v>
      </c>
      <c r="AK634" s="49" t="s">
        <v>110</v>
      </c>
      <c r="AL634" s="49"/>
      <c r="AM634" s="49"/>
      <c r="AN634" s="49"/>
      <c r="AO634" s="73"/>
      <c r="AP634" s="85"/>
      <c r="AQ634" s="69"/>
      <c r="AR634" s="70"/>
      <c r="AS634" s="40" t="s">
        <v>266</v>
      </c>
      <c r="AT634" s="42">
        <v>1</v>
      </c>
      <c r="AU634" s="162">
        <f t="shared" si="45"/>
        <v>0</v>
      </c>
      <c r="AV634" s="162">
        <f t="shared" si="46"/>
        <v>0</v>
      </c>
      <c r="AW634" s="162">
        <f t="shared" si="47"/>
        <v>0</v>
      </c>
      <c r="AX634" s="162">
        <f t="shared" si="48"/>
        <v>0</v>
      </c>
      <c r="AY634" s="162">
        <f t="shared" si="49"/>
        <v>0</v>
      </c>
    </row>
    <row r="635" spans="1:51">
      <c r="A635" s="44" t="s">
        <v>1566</v>
      </c>
      <c r="B635" s="45" t="s">
        <v>2715</v>
      </c>
      <c r="C635" s="23" t="s">
        <v>1567</v>
      </c>
      <c r="D635" s="120" t="s">
        <v>4162</v>
      </c>
      <c r="E635" s="24"/>
      <c r="F635" s="25" t="s">
        <v>43</v>
      </c>
      <c r="G635" s="71"/>
      <c r="H635" s="27">
        <v>1</v>
      </c>
      <c r="I635" s="27"/>
      <c r="J635" s="29">
        <v>0</v>
      </c>
      <c r="K635" s="28"/>
      <c r="L635" s="28"/>
      <c r="M635" s="27">
        <v>0</v>
      </c>
      <c r="N635" s="27">
        <v>0</v>
      </c>
      <c r="O635" s="28"/>
      <c r="P635" s="31"/>
      <c r="Q635" s="35" t="s">
        <v>103</v>
      </c>
      <c r="R635" s="104">
        <v>51.0167</v>
      </c>
      <c r="S635" s="124">
        <v>4.4667000000000003</v>
      </c>
      <c r="T635" s="32">
        <v>0</v>
      </c>
      <c r="U635" s="33">
        <v>0</v>
      </c>
      <c r="V635" s="127">
        <v>0</v>
      </c>
      <c r="W635" s="34"/>
      <c r="X635" s="35"/>
      <c r="Y635" s="35"/>
      <c r="Z635" s="34"/>
      <c r="AA635" s="35"/>
      <c r="AB635" s="36"/>
      <c r="AC635" s="34"/>
      <c r="AD635" s="35"/>
      <c r="AE635" s="36"/>
      <c r="AF635" s="34"/>
      <c r="AG635" s="35"/>
      <c r="AH635" s="36"/>
      <c r="AI635" s="37"/>
      <c r="AJ635" s="38">
        <v>1</v>
      </c>
      <c r="AK635" s="49" t="s">
        <v>94</v>
      </c>
      <c r="AL635" s="49" t="s">
        <v>110</v>
      </c>
      <c r="AM635" s="49"/>
      <c r="AN635" s="49"/>
      <c r="AO635" s="73"/>
      <c r="AP635" s="85"/>
      <c r="AQ635" s="69"/>
      <c r="AR635" s="70"/>
      <c r="AS635" s="40" t="s">
        <v>266</v>
      </c>
      <c r="AT635" s="42">
        <v>1</v>
      </c>
      <c r="AU635" s="162">
        <f t="shared" si="45"/>
        <v>0</v>
      </c>
      <c r="AV635" s="162">
        <f t="shared" si="46"/>
        <v>0</v>
      </c>
      <c r="AW635" s="162">
        <f t="shared" si="47"/>
        <v>0</v>
      </c>
      <c r="AX635" s="162">
        <f t="shared" si="48"/>
        <v>0</v>
      </c>
      <c r="AY635" s="162">
        <f t="shared" si="49"/>
        <v>0</v>
      </c>
    </row>
    <row r="636" spans="1:51">
      <c r="A636" s="44" t="s">
        <v>1568</v>
      </c>
      <c r="B636" s="45" t="s">
        <v>2715</v>
      </c>
      <c r="C636" s="23" t="s">
        <v>1569</v>
      </c>
      <c r="D636" s="120" t="s">
        <v>4162</v>
      </c>
      <c r="E636" s="24">
        <v>12</v>
      </c>
      <c r="F636" s="25" t="s">
        <v>43</v>
      </c>
      <c r="G636" s="26"/>
      <c r="H636" s="27">
        <v>1</v>
      </c>
      <c r="I636" s="27"/>
      <c r="J636" s="29">
        <v>1</v>
      </c>
      <c r="K636" s="30">
        <v>1580</v>
      </c>
      <c r="L636" s="30">
        <v>1617</v>
      </c>
      <c r="M636" s="27">
        <v>0</v>
      </c>
      <c r="N636" s="27">
        <v>1</v>
      </c>
      <c r="O636" s="28"/>
      <c r="P636" s="31"/>
      <c r="Q636" s="35" t="s">
        <v>103</v>
      </c>
      <c r="R636" s="104">
        <v>51.0167</v>
      </c>
      <c r="S636" s="124">
        <v>4.4667000000000003</v>
      </c>
      <c r="T636" s="32">
        <v>0</v>
      </c>
      <c r="U636" s="33">
        <v>0</v>
      </c>
      <c r="V636" s="127">
        <v>0</v>
      </c>
      <c r="W636" s="34"/>
      <c r="X636" s="35"/>
      <c r="Y636" s="35"/>
      <c r="Z636" s="34"/>
      <c r="AA636" s="35"/>
      <c r="AB636" s="36"/>
      <c r="AC636" s="34"/>
      <c r="AD636" s="35"/>
      <c r="AE636" s="36"/>
      <c r="AF636" s="34"/>
      <c r="AG636" s="35"/>
      <c r="AH636" s="36"/>
      <c r="AI636" s="37"/>
      <c r="AJ636" s="38"/>
      <c r="AK636" s="39"/>
      <c r="AL636" s="39"/>
      <c r="AM636" s="39"/>
      <c r="AN636" s="49"/>
      <c r="AO636" s="40"/>
      <c r="AP636" s="41"/>
      <c r="AQ636" s="42"/>
      <c r="AR636" s="43"/>
      <c r="AS636" s="40" t="s">
        <v>40</v>
      </c>
      <c r="AT636" s="42">
        <v>1</v>
      </c>
      <c r="AU636" s="162">
        <f t="shared" si="45"/>
        <v>0</v>
      </c>
      <c r="AV636" s="162">
        <f t="shared" si="46"/>
        <v>1</v>
      </c>
      <c r="AW636" s="162">
        <f t="shared" si="47"/>
        <v>1</v>
      </c>
      <c r="AX636" s="162">
        <f t="shared" si="48"/>
        <v>0</v>
      </c>
      <c r="AY636" s="162">
        <f t="shared" si="49"/>
        <v>0</v>
      </c>
    </row>
    <row r="637" spans="1:51">
      <c r="A637" s="44" t="s">
        <v>1570</v>
      </c>
      <c r="B637" s="45" t="s">
        <v>2715</v>
      </c>
      <c r="C637" s="23" t="s">
        <v>1571</v>
      </c>
      <c r="D637" s="120" t="s">
        <v>4162</v>
      </c>
      <c r="E637" s="24">
        <v>2</v>
      </c>
      <c r="F637" s="25" t="s">
        <v>43</v>
      </c>
      <c r="G637" s="26"/>
      <c r="H637" s="27"/>
      <c r="I637" s="27"/>
      <c r="J637" s="29">
        <v>1</v>
      </c>
      <c r="K637" s="30">
        <v>1607</v>
      </c>
      <c r="L637" s="30">
        <v>1618</v>
      </c>
      <c r="M637" s="27">
        <v>0</v>
      </c>
      <c r="N637" s="27">
        <v>1</v>
      </c>
      <c r="O637" s="28"/>
      <c r="P637" s="31"/>
      <c r="Q637" s="35" t="s">
        <v>103</v>
      </c>
      <c r="R637" s="104">
        <v>51.0167</v>
      </c>
      <c r="S637" s="124">
        <v>4.4667000000000003</v>
      </c>
      <c r="T637" s="32">
        <v>0</v>
      </c>
      <c r="U637" s="33">
        <v>0</v>
      </c>
      <c r="V637" s="127">
        <v>0</v>
      </c>
      <c r="W637" s="34"/>
      <c r="X637" s="35"/>
      <c r="Y637" s="35"/>
      <c r="Z637" s="34"/>
      <c r="AA637" s="35"/>
      <c r="AB637" s="36"/>
      <c r="AC637" s="34"/>
      <c r="AD637" s="35"/>
      <c r="AE637" s="36"/>
      <c r="AF637" s="34"/>
      <c r="AG637" s="35"/>
      <c r="AH637" s="36"/>
      <c r="AI637" s="37"/>
      <c r="AJ637" s="38"/>
      <c r="AK637" s="39"/>
      <c r="AL637" s="39"/>
      <c r="AM637" s="39"/>
      <c r="AN637" s="49"/>
      <c r="AO637" s="40"/>
      <c r="AP637" s="41"/>
      <c r="AQ637" s="42"/>
      <c r="AR637" s="43"/>
      <c r="AS637" s="40" t="s">
        <v>40</v>
      </c>
      <c r="AT637" s="42">
        <v>1</v>
      </c>
      <c r="AU637" s="162">
        <f t="shared" si="45"/>
        <v>0</v>
      </c>
      <c r="AV637" s="162">
        <f t="shared" si="46"/>
        <v>1</v>
      </c>
      <c r="AW637" s="162">
        <f t="shared" si="47"/>
        <v>1</v>
      </c>
      <c r="AX637" s="162">
        <f t="shared" si="48"/>
        <v>0</v>
      </c>
      <c r="AY637" s="162">
        <f t="shared" si="49"/>
        <v>0</v>
      </c>
    </row>
    <row r="638" spans="1:51">
      <c r="A638" s="44" t="s">
        <v>1572</v>
      </c>
      <c r="B638" s="45" t="s">
        <v>2672</v>
      </c>
      <c r="C638" s="23" t="s">
        <v>1573</v>
      </c>
      <c r="D638" s="120" t="s">
        <v>4162</v>
      </c>
      <c r="E638" s="24">
        <v>5</v>
      </c>
      <c r="F638" s="74" t="s">
        <v>74</v>
      </c>
      <c r="G638" s="26"/>
      <c r="H638" s="27"/>
      <c r="I638" s="27"/>
      <c r="J638" s="29">
        <v>1</v>
      </c>
      <c r="K638" s="30">
        <v>1613</v>
      </c>
      <c r="L638" s="30">
        <v>1640</v>
      </c>
      <c r="M638" s="27">
        <v>1</v>
      </c>
      <c r="N638" s="27">
        <v>0</v>
      </c>
      <c r="O638" s="28"/>
      <c r="P638" s="31"/>
      <c r="Q638" s="35" t="s">
        <v>103</v>
      </c>
      <c r="R638" s="104">
        <v>51.0167</v>
      </c>
      <c r="S638" s="124">
        <v>4.4667000000000003</v>
      </c>
      <c r="T638" s="32">
        <v>0</v>
      </c>
      <c r="U638" s="33">
        <v>0</v>
      </c>
      <c r="V638" s="127">
        <v>0</v>
      </c>
      <c r="W638" s="34"/>
      <c r="X638" s="35"/>
      <c r="Y638" s="35"/>
      <c r="Z638" s="34"/>
      <c r="AA638" s="35"/>
      <c r="AB638" s="36"/>
      <c r="AC638" s="34"/>
      <c r="AD638" s="35"/>
      <c r="AE638" s="36"/>
      <c r="AF638" s="34"/>
      <c r="AG638" s="35"/>
      <c r="AH638" s="36"/>
      <c r="AI638" s="37"/>
      <c r="AJ638" s="38"/>
      <c r="AK638" s="39"/>
      <c r="AL638" s="39"/>
      <c r="AM638" s="39"/>
      <c r="AN638" s="49"/>
      <c r="AO638" s="40"/>
      <c r="AP638" s="41"/>
      <c r="AQ638" s="42"/>
      <c r="AR638" s="43"/>
      <c r="AS638" s="40" t="s">
        <v>40</v>
      </c>
      <c r="AT638" s="42">
        <v>1</v>
      </c>
      <c r="AU638" s="162">
        <f t="shared" si="45"/>
        <v>0</v>
      </c>
      <c r="AV638" s="162">
        <f t="shared" si="46"/>
        <v>0</v>
      </c>
      <c r="AW638" s="162">
        <f t="shared" si="47"/>
        <v>1</v>
      </c>
      <c r="AX638" s="162">
        <f t="shared" si="48"/>
        <v>1</v>
      </c>
      <c r="AY638" s="162">
        <f t="shared" si="49"/>
        <v>0</v>
      </c>
    </row>
    <row r="639" spans="1:51">
      <c r="A639" s="44" t="s">
        <v>1574</v>
      </c>
      <c r="B639" s="45" t="s">
        <v>2672</v>
      </c>
      <c r="C639" s="23" t="s">
        <v>1575</v>
      </c>
      <c r="D639" s="120" t="s">
        <v>4162</v>
      </c>
      <c r="E639" s="24">
        <v>1</v>
      </c>
      <c r="F639" s="74" t="s">
        <v>74</v>
      </c>
      <c r="G639" s="26"/>
      <c r="H639" s="27"/>
      <c r="I639" s="27"/>
      <c r="J639" s="29">
        <v>1</v>
      </c>
      <c r="K639" s="30">
        <v>1630</v>
      </c>
      <c r="L639" s="30">
        <v>1636</v>
      </c>
      <c r="M639" s="27">
        <v>0</v>
      </c>
      <c r="N639" s="27">
        <v>0</v>
      </c>
      <c r="O639" s="28"/>
      <c r="P639" s="31"/>
      <c r="Q639" s="35" t="s">
        <v>103</v>
      </c>
      <c r="R639" s="104">
        <v>51.0167</v>
      </c>
      <c r="S639" s="124">
        <v>4.4667000000000003</v>
      </c>
      <c r="T639" s="32">
        <v>0</v>
      </c>
      <c r="U639" s="33">
        <v>0</v>
      </c>
      <c r="V639" s="127">
        <v>0</v>
      </c>
      <c r="W639" s="34"/>
      <c r="X639" s="35"/>
      <c r="Y639" s="35"/>
      <c r="Z639" s="34"/>
      <c r="AA639" s="35"/>
      <c r="AB639" s="36"/>
      <c r="AC639" s="34"/>
      <c r="AD639" s="35"/>
      <c r="AE639" s="36"/>
      <c r="AF639" s="34"/>
      <c r="AG639" s="35"/>
      <c r="AH639" s="36"/>
      <c r="AI639" s="37"/>
      <c r="AJ639" s="38"/>
      <c r="AK639" s="39"/>
      <c r="AL639" s="39"/>
      <c r="AM639" s="39"/>
      <c r="AN639" s="49"/>
      <c r="AO639" s="40"/>
      <c r="AP639" s="41"/>
      <c r="AQ639" s="42"/>
      <c r="AR639" s="43"/>
      <c r="AS639" s="40" t="s">
        <v>40</v>
      </c>
      <c r="AT639" s="42">
        <v>1</v>
      </c>
      <c r="AU639" s="162">
        <f t="shared" si="45"/>
        <v>0</v>
      </c>
      <c r="AV639" s="162">
        <f t="shared" si="46"/>
        <v>0</v>
      </c>
      <c r="AW639" s="162">
        <f t="shared" si="47"/>
        <v>0</v>
      </c>
      <c r="AX639" s="162">
        <f t="shared" si="48"/>
        <v>1</v>
      </c>
      <c r="AY639" s="162">
        <f t="shared" si="49"/>
        <v>0</v>
      </c>
    </row>
    <row r="640" spans="1:51">
      <c r="A640" s="44" t="s">
        <v>1576</v>
      </c>
      <c r="B640" s="45" t="s">
        <v>4142</v>
      </c>
      <c r="C640" s="23" t="s">
        <v>1577</v>
      </c>
      <c r="D640" s="120" t="s">
        <v>4162</v>
      </c>
      <c r="E640" s="24"/>
      <c r="F640" s="25" t="s">
        <v>43</v>
      </c>
      <c r="G640" s="26"/>
      <c r="H640" s="27"/>
      <c r="I640" s="27"/>
      <c r="J640" s="29">
        <v>0</v>
      </c>
      <c r="K640" s="28"/>
      <c r="L640" s="28">
        <v>1575</v>
      </c>
      <c r="M640" s="27">
        <v>0</v>
      </c>
      <c r="N640" s="27">
        <v>0</v>
      </c>
      <c r="O640" s="28"/>
      <c r="P640" s="31"/>
      <c r="Q640" s="35" t="s">
        <v>103</v>
      </c>
      <c r="R640" s="104">
        <v>51.0167</v>
      </c>
      <c r="S640" s="124">
        <v>4.4667000000000003</v>
      </c>
      <c r="T640" s="32">
        <v>0</v>
      </c>
      <c r="U640" s="33">
        <v>0</v>
      </c>
      <c r="V640" s="127">
        <v>0</v>
      </c>
      <c r="W640" s="34"/>
      <c r="X640" s="35"/>
      <c r="Y640" s="35"/>
      <c r="Z640" s="34"/>
      <c r="AA640" s="35"/>
      <c r="AB640" s="36"/>
      <c r="AC640" s="34"/>
      <c r="AD640" s="35"/>
      <c r="AE640" s="36"/>
      <c r="AF640" s="34"/>
      <c r="AG640" s="35"/>
      <c r="AH640" s="36"/>
      <c r="AI640" s="37"/>
      <c r="AJ640" s="38"/>
      <c r="AK640" s="39"/>
      <c r="AL640" s="39"/>
      <c r="AM640" s="39"/>
      <c r="AN640" s="49"/>
      <c r="AO640" s="40"/>
      <c r="AP640" s="41"/>
      <c r="AQ640" s="42"/>
      <c r="AR640" s="43"/>
      <c r="AS640" s="40"/>
      <c r="AT640" s="42">
        <v>1</v>
      </c>
      <c r="AU640" s="162">
        <f t="shared" si="45"/>
        <v>1</v>
      </c>
      <c r="AV640" s="162">
        <f t="shared" si="46"/>
        <v>1</v>
      </c>
      <c r="AW640" s="162">
        <f t="shared" si="47"/>
        <v>0</v>
      </c>
      <c r="AX640" s="162">
        <f t="shared" si="48"/>
        <v>0</v>
      </c>
      <c r="AY640" s="162">
        <f t="shared" si="49"/>
        <v>0</v>
      </c>
    </row>
    <row r="641" spans="1:51">
      <c r="A641" s="44" t="s">
        <v>1578</v>
      </c>
      <c r="B641" s="45" t="s">
        <v>4143</v>
      </c>
      <c r="C641" s="23" t="s">
        <v>1579</v>
      </c>
      <c r="D641" s="120" t="s">
        <v>4162</v>
      </c>
      <c r="E641" s="24">
        <v>2</v>
      </c>
      <c r="F641" s="25" t="s">
        <v>39</v>
      </c>
      <c r="G641" s="26"/>
      <c r="H641" s="27"/>
      <c r="I641" s="27"/>
      <c r="J641" s="29">
        <v>1</v>
      </c>
      <c r="K641" s="30">
        <v>1555</v>
      </c>
      <c r="L641" s="30">
        <v>1564</v>
      </c>
      <c r="M641" s="27">
        <v>0</v>
      </c>
      <c r="N641" s="27">
        <v>0</v>
      </c>
      <c r="O641" s="28"/>
      <c r="P641" s="31"/>
      <c r="Q641" s="35" t="s">
        <v>103</v>
      </c>
      <c r="R641" s="104">
        <v>51.0167</v>
      </c>
      <c r="S641" s="124">
        <v>4.4667000000000003</v>
      </c>
      <c r="T641" s="32">
        <v>0</v>
      </c>
      <c r="U641" s="33">
        <v>0</v>
      </c>
      <c r="V641" s="127">
        <v>0</v>
      </c>
      <c r="W641" s="34"/>
      <c r="X641" s="35"/>
      <c r="Y641" s="35"/>
      <c r="Z641" s="34"/>
      <c r="AA641" s="35"/>
      <c r="AB641" s="36"/>
      <c r="AC641" s="34"/>
      <c r="AD641" s="35"/>
      <c r="AE641" s="36"/>
      <c r="AF641" s="34"/>
      <c r="AG641" s="35"/>
      <c r="AH641" s="36"/>
      <c r="AI641" s="37"/>
      <c r="AJ641" s="38"/>
      <c r="AK641" s="39"/>
      <c r="AL641" s="39"/>
      <c r="AM641" s="39"/>
      <c r="AN641" s="49"/>
      <c r="AO641" s="40"/>
      <c r="AP641" s="41"/>
      <c r="AQ641" s="42"/>
      <c r="AR641" s="43"/>
      <c r="AS641" s="40" t="s">
        <v>40</v>
      </c>
      <c r="AT641" s="42">
        <v>1</v>
      </c>
      <c r="AU641" s="162">
        <f t="shared" si="45"/>
        <v>1</v>
      </c>
      <c r="AV641" s="162">
        <f t="shared" si="46"/>
        <v>0</v>
      </c>
      <c r="AW641" s="162">
        <f t="shared" si="47"/>
        <v>0</v>
      </c>
      <c r="AX641" s="162">
        <f t="shared" si="48"/>
        <v>0</v>
      </c>
      <c r="AY641" s="162">
        <f t="shared" si="49"/>
        <v>0</v>
      </c>
    </row>
    <row r="642" spans="1:51">
      <c r="A642" s="44" t="s">
        <v>1580</v>
      </c>
      <c r="B642" s="45" t="s">
        <v>4144</v>
      </c>
      <c r="C642" s="23" t="s">
        <v>1581</v>
      </c>
      <c r="D642" s="120" t="s">
        <v>4162</v>
      </c>
      <c r="E642" s="24">
        <v>1</v>
      </c>
      <c r="F642" s="25" t="s">
        <v>39</v>
      </c>
      <c r="G642" s="26"/>
      <c r="H642" s="27"/>
      <c r="I642" s="27"/>
      <c r="J642" s="29">
        <v>1</v>
      </c>
      <c r="K642" s="30">
        <v>1581</v>
      </c>
      <c r="L642" s="30">
        <v>1587</v>
      </c>
      <c r="M642" s="27">
        <v>0</v>
      </c>
      <c r="N642" s="27">
        <v>0</v>
      </c>
      <c r="O642" s="28"/>
      <c r="P642" s="31"/>
      <c r="Q642" s="35" t="s">
        <v>103</v>
      </c>
      <c r="R642" s="104">
        <v>51.0167</v>
      </c>
      <c r="S642" s="124">
        <v>4.4667000000000003</v>
      </c>
      <c r="T642" s="32">
        <v>0</v>
      </c>
      <c r="U642" s="33">
        <v>0</v>
      </c>
      <c r="V642" s="127">
        <v>0</v>
      </c>
      <c r="W642" s="34"/>
      <c r="X642" s="35"/>
      <c r="Y642" s="35"/>
      <c r="Z642" s="34"/>
      <c r="AA642" s="35"/>
      <c r="AB642" s="36"/>
      <c r="AC642" s="34"/>
      <c r="AD642" s="35"/>
      <c r="AE642" s="36"/>
      <c r="AF642" s="34"/>
      <c r="AG642" s="35"/>
      <c r="AH642" s="36"/>
      <c r="AI642" s="37"/>
      <c r="AJ642" s="38"/>
      <c r="AK642" s="39"/>
      <c r="AL642" s="39"/>
      <c r="AM642" s="39"/>
      <c r="AN642" s="49"/>
      <c r="AO642" s="40"/>
      <c r="AP642" s="41"/>
      <c r="AQ642" s="42"/>
      <c r="AR642" s="43"/>
      <c r="AS642" s="40" t="s">
        <v>40</v>
      </c>
      <c r="AT642" s="42">
        <v>1</v>
      </c>
      <c r="AU642" s="162">
        <f t="shared" si="45"/>
        <v>0</v>
      </c>
      <c r="AV642" s="162">
        <f t="shared" si="46"/>
        <v>1</v>
      </c>
      <c r="AW642" s="162">
        <f t="shared" si="47"/>
        <v>0</v>
      </c>
      <c r="AX642" s="162">
        <f t="shared" si="48"/>
        <v>0</v>
      </c>
      <c r="AY642" s="162">
        <f t="shared" si="49"/>
        <v>0</v>
      </c>
    </row>
    <row r="643" spans="1:51">
      <c r="A643" s="44" t="s">
        <v>1582</v>
      </c>
      <c r="B643" s="45" t="s">
        <v>4145</v>
      </c>
      <c r="C643" s="23" t="s">
        <v>1583</v>
      </c>
      <c r="D643" s="120" t="s">
        <v>4162</v>
      </c>
      <c r="E643" s="24"/>
      <c r="F643" s="25" t="s">
        <v>43</v>
      </c>
      <c r="G643" s="25" t="s">
        <v>311</v>
      </c>
      <c r="H643" s="27">
        <v>1</v>
      </c>
      <c r="I643" s="27"/>
      <c r="J643" s="29">
        <v>0</v>
      </c>
      <c r="K643" s="28">
        <v>1596</v>
      </c>
      <c r="L643" s="28">
        <v>1602</v>
      </c>
      <c r="M643" s="27">
        <v>0</v>
      </c>
      <c r="N643" s="27">
        <v>0</v>
      </c>
      <c r="O643" s="28">
        <v>1576</v>
      </c>
      <c r="P643" s="31">
        <v>1633</v>
      </c>
      <c r="Q643" s="35" t="s">
        <v>103</v>
      </c>
      <c r="R643" s="104">
        <v>51.0167</v>
      </c>
      <c r="S643" s="124">
        <v>4.4667000000000003</v>
      </c>
      <c r="T643" s="32">
        <v>1</v>
      </c>
      <c r="U643" s="33">
        <v>1</v>
      </c>
      <c r="V643" s="127">
        <v>0</v>
      </c>
      <c r="W643" s="110">
        <v>1602</v>
      </c>
      <c r="X643" s="35">
        <v>1633</v>
      </c>
      <c r="Y643" s="35" t="s">
        <v>51</v>
      </c>
      <c r="Z643" s="34"/>
      <c r="AA643" s="35"/>
      <c r="AB643" s="36"/>
      <c r="AC643" s="34"/>
      <c r="AD643" s="35"/>
      <c r="AE643" s="36"/>
      <c r="AF643" s="34"/>
      <c r="AG643" s="35"/>
      <c r="AH643" s="36"/>
      <c r="AI643" s="37"/>
      <c r="AJ643" s="38">
        <v>1</v>
      </c>
      <c r="AK643" s="60" t="s">
        <v>1584</v>
      </c>
      <c r="AL643" s="39"/>
      <c r="AM643" s="39"/>
      <c r="AN643" s="49"/>
      <c r="AO643" s="42" t="s">
        <v>88</v>
      </c>
      <c r="AP643" s="41" t="s">
        <v>1585</v>
      </c>
      <c r="AQ643" s="42"/>
      <c r="AR643" s="43"/>
      <c r="AS643" s="42" t="s">
        <v>339</v>
      </c>
      <c r="AT643" s="42">
        <v>1</v>
      </c>
      <c r="AU643" s="162">
        <f t="shared" ref="AU643:AU706" si="50">IF(AND(K643&lt;=1570,L643&gt;=1540),1,0)</f>
        <v>0</v>
      </c>
      <c r="AV643" s="162">
        <f t="shared" ref="AV643:AV706" si="51">IF(AND(K643&lt;=1608,L643&gt;=1571),1,0)</f>
        <v>1</v>
      </c>
      <c r="AW643" s="162">
        <f t="shared" ref="AW643:AW706" si="52">IF(AND(K643&lt;=1621,L643&gt;=1609),1,0)</f>
        <v>0</v>
      </c>
      <c r="AX643" s="162">
        <f t="shared" ref="AX643:AX706" si="53">IF(AND(K643&lt;=1648,L643&gt;=1622),1,0)</f>
        <v>0</v>
      </c>
      <c r="AY643" s="162">
        <f t="shared" ref="AY643:AY706" si="54">IF(AND(K643&lt;=1680,L643&gt;=1649),1,0)</f>
        <v>0</v>
      </c>
    </row>
    <row r="644" spans="1:51">
      <c r="A644" s="44" t="s">
        <v>1586</v>
      </c>
      <c r="B644" s="45" t="s">
        <v>4145</v>
      </c>
      <c r="C644" s="23" t="s">
        <v>1587</v>
      </c>
      <c r="D644" s="120" t="s">
        <v>4162</v>
      </c>
      <c r="E644" s="24">
        <v>1</v>
      </c>
      <c r="F644" s="25" t="s">
        <v>43</v>
      </c>
      <c r="G644" s="26"/>
      <c r="H644" s="27"/>
      <c r="I644" s="27"/>
      <c r="J644" s="29">
        <v>1</v>
      </c>
      <c r="K644" s="30">
        <v>1559</v>
      </c>
      <c r="L644" s="30">
        <v>1565</v>
      </c>
      <c r="M644" s="27">
        <v>0</v>
      </c>
      <c r="N644" s="27">
        <v>0</v>
      </c>
      <c r="O644" s="28"/>
      <c r="P644" s="31"/>
      <c r="Q644" s="35" t="s">
        <v>103</v>
      </c>
      <c r="R644" s="104">
        <v>51.0167</v>
      </c>
      <c r="S644" s="124">
        <v>4.4667000000000003</v>
      </c>
      <c r="T644" s="32">
        <v>0</v>
      </c>
      <c r="U644" s="33">
        <v>0</v>
      </c>
      <c r="V644" s="127">
        <v>0</v>
      </c>
      <c r="W644" s="34"/>
      <c r="X644" s="35"/>
      <c r="Y644" s="35"/>
      <c r="Z644" s="34"/>
      <c r="AA644" s="35"/>
      <c r="AB644" s="36"/>
      <c r="AC644" s="34"/>
      <c r="AD644" s="35"/>
      <c r="AE644" s="36"/>
      <c r="AF644" s="34"/>
      <c r="AG644" s="35"/>
      <c r="AH644" s="36"/>
      <c r="AI644" s="37"/>
      <c r="AJ644" s="38"/>
      <c r="AK644" s="39"/>
      <c r="AL644" s="39"/>
      <c r="AM644" s="39"/>
      <c r="AN644" s="49"/>
      <c r="AO644" s="40"/>
      <c r="AP644" s="41"/>
      <c r="AQ644" s="42"/>
      <c r="AR644" s="43"/>
      <c r="AS644" s="40" t="s">
        <v>40</v>
      </c>
      <c r="AT644" s="42">
        <v>1</v>
      </c>
      <c r="AU644" s="162">
        <f t="shared" si="50"/>
        <v>1</v>
      </c>
      <c r="AV644" s="162">
        <f t="shared" si="51"/>
        <v>0</v>
      </c>
      <c r="AW644" s="162">
        <f t="shared" si="52"/>
        <v>0</v>
      </c>
      <c r="AX644" s="162">
        <f t="shared" si="53"/>
        <v>0</v>
      </c>
      <c r="AY644" s="162">
        <f t="shared" si="54"/>
        <v>0</v>
      </c>
    </row>
    <row r="645" spans="1:51">
      <c r="A645" s="44" t="s">
        <v>1588</v>
      </c>
      <c r="B645" s="45" t="s">
        <v>4145</v>
      </c>
      <c r="C645" s="23" t="s">
        <v>1589</v>
      </c>
      <c r="D645" s="120" t="s">
        <v>4162</v>
      </c>
      <c r="E645" s="24"/>
      <c r="F645" s="25" t="s">
        <v>43</v>
      </c>
      <c r="G645" s="26"/>
      <c r="H645" s="27"/>
      <c r="I645" s="27"/>
      <c r="J645" s="29">
        <v>0</v>
      </c>
      <c r="K645" s="28"/>
      <c r="L645" s="27">
        <v>1569</v>
      </c>
      <c r="M645" s="27">
        <v>0</v>
      </c>
      <c r="N645" s="27">
        <v>0</v>
      </c>
      <c r="O645" s="28"/>
      <c r="P645" s="31"/>
      <c r="Q645" s="35" t="s">
        <v>103</v>
      </c>
      <c r="R645" s="104">
        <v>51.0167</v>
      </c>
      <c r="S645" s="124">
        <v>4.4667000000000003</v>
      </c>
      <c r="T645" s="32">
        <v>0</v>
      </c>
      <c r="U645" s="33">
        <v>1</v>
      </c>
      <c r="V645" s="127">
        <v>0</v>
      </c>
      <c r="W645" s="34">
        <v>1569</v>
      </c>
      <c r="X645" s="35">
        <v>1586</v>
      </c>
      <c r="Y645" s="35" t="s">
        <v>63</v>
      </c>
      <c r="Z645" s="34"/>
      <c r="AA645" s="35"/>
      <c r="AB645" s="36"/>
      <c r="AC645" s="34"/>
      <c r="AD645" s="35"/>
      <c r="AE645" s="36"/>
      <c r="AF645" s="34"/>
      <c r="AG645" s="35"/>
      <c r="AH645" s="36"/>
      <c r="AI645" s="37"/>
      <c r="AJ645" s="38"/>
      <c r="AK645" s="39"/>
      <c r="AL645" s="39"/>
      <c r="AM645" s="39"/>
      <c r="AN645" s="49"/>
      <c r="AO645" s="40"/>
      <c r="AP645" s="41"/>
      <c r="AQ645" s="42"/>
      <c r="AR645" s="43"/>
      <c r="AS645" s="40"/>
      <c r="AT645" s="42">
        <v>1</v>
      </c>
      <c r="AU645" s="162">
        <f t="shared" si="50"/>
        <v>1</v>
      </c>
      <c r="AV645" s="162">
        <f t="shared" si="51"/>
        <v>0</v>
      </c>
      <c r="AW645" s="162">
        <f t="shared" si="52"/>
        <v>0</v>
      </c>
      <c r="AX645" s="162">
        <f t="shared" si="53"/>
        <v>0</v>
      </c>
      <c r="AY645" s="162">
        <f t="shared" si="54"/>
        <v>0</v>
      </c>
    </row>
    <row r="646" spans="1:51">
      <c r="A646" s="44" t="s">
        <v>1585</v>
      </c>
      <c r="B646" s="45" t="s">
        <v>4145</v>
      </c>
      <c r="C646" s="23" t="s">
        <v>1590</v>
      </c>
      <c r="D646" s="120" t="s">
        <v>4162</v>
      </c>
      <c r="E646" s="24">
        <v>1</v>
      </c>
      <c r="F646" s="25" t="s">
        <v>43</v>
      </c>
      <c r="G646" s="25"/>
      <c r="H646" s="27">
        <v>1</v>
      </c>
      <c r="I646" s="27"/>
      <c r="J646" s="29">
        <v>1</v>
      </c>
      <c r="K646" s="28">
        <v>1565</v>
      </c>
      <c r="L646" s="30">
        <v>1577</v>
      </c>
      <c r="M646" s="27">
        <v>0</v>
      </c>
      <c r="N646" s="27">
        <v>0</v>
      </c>
      <c r="O646" s="28">
        <v>1545</v>
      </c>
      <c r="P646" s="31">
        <v>1601</v>
      </c>
      <c r="Q646" s="35" t="s">
        <v>103</v>
      </c>
      <c r="R646" s="104">
        <v>51.0167</v>
      </c>
      <c r="S646" s="124">
        <v>4.4667000000000003</v>
      </c>
      <c r="T646" s="32">
        <v>1</v>
      </c>
      <c r="U646" s="33">
        <v>1</v>
      </c>
      <c r="V646" s="127">
        <v>0</v>
      </c>
      <c r="W646" s="47">
        <v>1579</v>
      </c>
      <c r="X646" s="35">
        <v>1586</v>
      </c>
      <c r="Y646" s="35" t="s">
        <v>63</v>
      </c>
      <c r="Z646" s="34">
        <v>1586</v>
      </c>
      <c r="AA646" s="35">
        <v>1601</v>
      </c>
      <c r="AB646" s="36" t="s">
        <v>51</v>
      </c>
      <c r="AC646" s="34"/>
      <c r="AD646" s="35"/>
      <c r="AE646" s="36"/>
      <c r="AF646" s="34"/>
      <c r="AG646" s="35"/>
      <c r="AH646" s="36"/>
      <c r="AI646" s="37"/>
      <c r="AJ646" s="38"/>
      <c r="AK646" s="39"/>
      <c r="AL646" s="39"/>
      <c r="AM646" s="39"/>
      <c r="AN646" s="49"/>
      <c r="AO646" s="42" t="s">
        <v>104</v>
      </c>
      <c r="AP646" s="41" t="s">
        <v>1582</v>
      </c>
      <c r="AQ646" s="42"/>
      <c r="AR646" s="43"/>
      <c r="AS646" s="40" t="s">
        <v>1591</v>
      </c>
      <c r="AT646" s="42">
        <v>1</v>
      </c>
      <c r="AU646" s="162">
        <f t="shared" si="50"/>
        <v>1</v>
      </c>
      <c r="AV646" s="162">
        <f t="shared" si="51"/>
        <v>1</v>
      </c>
      <c r="AW646" s="162">
        <f t="shared" si="52"/>
        <v>0</v>
      </c>
      <c r="AX646" s="162">
        <f t="shared" si="53"/>
        <v>0</v>
      </c>
      <c r="AY646" s="162">
        <f t="shared" si="54"/>
        <v>0</v>
      </c>
    </row>
    <row r="647" spans="1:51">
      <c r="A647" s="44" t="s">
        <v>1592</v>
      </c>
      <c r="B647" s="45" t="s">
        <v>4146</v>
      </c>
      <c r="C647" s="23" t="s">
        <v>1593</v>
      </c>
      <c r="D647" s="120" t="s">
        <v>4162</v>
      </c>
      <c r="E647" s="24">
        <v>1</v>
      </c>
      <c r="F647" s="25" t="s">
        <v>43</v>
      </c>
      <c r="G647" s="26"/>
      <c r="H647" s="27"/>
      <c r="I647" s="27"/>
      <c r="J647" s="29">
        <v>1</v>
      </c>
      <c r="K647" s="30">
        <v>1560</v>
      </c>
      <c r="L647" s="30">
        <v>1566</v>
      </c>
      <c r="M647" s="27">
        <v>0</v>
      </c>
      <c r="N647" s="27">
        <v>0</v>
      </c>
      <c r="O647" s="28"/>
      <c r="P647" s="31"/>
      <c r="Q647" s="35" t="s">
        <v>103</v>
      </c>
      <c r="R647" s="104">
        <v>51.0167</v>
      </c>
      <c r="S647" s="124">
        <v>4.4667000000000003</v>
      </c>
      <c r="T647" s="32">
        <v>0</v>
      </c>
      <c r="U647" s="33">
        <v>0</v>
      </c>
      <c r="V647" s="127">
        <v>0</v>
      </c>
      <c r="W647" s="34"/>
      <c r="X647" s="35"/>
      <c r="Y647" s="35"/>
      <c r="Z647" s="34"/>
      <c r="AA647" s="35"/>
      <c r="AB647" s="36"/>
      <c r="AC647" s="34"/>
      <c r="AD647" s="35"/>
      <c r="AE647" s="36"/>
      <c r="AF647" s="34"/>
      <c r="AG647" s="35"/>
      <c r="AH647" s="36"/>
      <c r="AI647" s="37"/>
      <c r="AJ647" s="38"/>
      <c r="AK647" s="39"/>
      <c r="AL647" s="39"/>
      <c r="AM647" s="39"/>
      <c r="AN647" s="49"/>
      <c r="AO647" s="40"/>
      <c r="AP647" s="41"/>
      <c r="AQ647" s="42"/>
      <c r="AR647" s="43"/>
      <c r="AS647" s="40" t="s">
        <v>40</v>
      </c>
      <c r="AT647" s="42">
        <v>1</v>
      </c>
      <c r="AU647" s="162">
        <f t="shared" si="50"/>
        <v>1</v>
      </c>
      <c r="AV647" s="162">
        <f t="shared" si="51"/>
        <v>0</v>
      </c>
      <c r="AW647" s="162">
        <f t="shared" si="52"/>
        <v>0</v>
      </c>
      <c r="AX647" s="162">
        <f t="shared" si="53"/>
        <v>0</v>
      </c>
      <c r="AY647" s="162">
        <f t="shared" si="54"/>
        <v>0</v>
      </c>
    </row>
    <row r="648" spans="1:51">
      <c r="A648" s="44" t="s">
        <v>1594</v>
      </c>
      <c r="B648" s="45" t="s">
        <v>4147</v>
      </c>
      <c r="C648" s="23" t="s">
        <v>1595</v>
      </c>
      <c r="D648" s="120" t="s">
        <v>4162</v>
      </c>
      <c r="E648" s="24"/>
      <c r="F648" s="25" t="s">
        <v>496</v>
      </c>
      <c r="G648" s="26"/>
      <c r="H648" s="27"/>
      <c r="I648" s="27"/>
      <c r="J648" s="29">
        <v>0</v>
      </c>
      <c r="K648" s="28">
        <v>1543</v>
      </c>
      <c r="L648" s="28">
        <v>1565</v>
      </c>
      <c r="M648" s="27">
        <v>0</v>
      </c>
      <c r="N648" s="27">
        <v>0</v>
      </c>
      <c r="O648" s="28"/>
      <c r="P648" s="31"/>
      <c r="Q648" s="35" t="s">
        <v>103</v>
      </c>
      <c r="R648" s="104">
        <v>51.0167</v>
      </c>
      <c r="S648" s="124">
        <v>4.4667000000000003</v>
      </c>
      <c r="T648" s="32">
        <v>0</v>
      </c>
      <c r="U648" s="33">
        <v>1</v>
      </c>
      <c r="V648" s="127">
        <v>0</v>
      </c>
      <c r="W648" s="34">
        <v>1565</v>
      </c>
      <c r="X648" s="35">
        <v>1566</v>
      </c>
      <c r="Y648" s="35" t="s">
        <v>69</v>
      </c>
      <c r="Z648" s="34"/>
      <c r="AA648" s="35"/>
      <c r="AB648" s="36"/>
      <c r="AC648" s="34"/>
      <c r="AD648" s="35"/>
      <c r="AE648" s="36"/>
      <c r="AF648" s="34"/>
      <c r="AG648" s="35"/>
      <c r="AH648" s="36"/>
      <c r="AI648" s="37"/>
      <c r="AJ648" s="38"/>
      <c r="AK648" s="39"/>
      <c r="AL648" s="39"/>
      <c r="AM648" s="39"/>
      <c r="AN648" s="49"/>
      <c r="AO648" s="40"/>
      <c r="AP648" s="41"/>
      <c r="AQ648" s="42"/>
      <c r="AR648" s="43"/>
      <c r="AS648" s="40"/>
      <c r="AT648" s="42">
        <v>1</v>
      </c>
      <c r="AU648" s="162">
        <f t="shared" si="50"/>
        <v>1</v>
      </c>
      <c r="AV648" s="162">
        <f t="shared" si="51"/>
        <v>0</v>
      </c>
      <c r="AW648" s="162">
        <f t="shared" si="52"/>
        <v>0</v>
      </c>
      <c r="AX648" s="162">
        <f t="shared" si="53"/>
        <v>0</v>
      </c>
      <c r="AY648" s="162">
        <f t="shared" si="54"/>
        <v>0</v>
      </c>
    </row>
    <row r="649" spans="1:51">
      <c r="A649" s="44" t="s">
        <v>1596</v>
      </c>
      <c r="B649" s="45" t="s">
        <v>4148</v>
      </c>
      <c r="C649" s="23" t="s">
        <v>1597</v>
      </c>
      <c r="D649" s="120" t="s">
        <v>4162</v>
      </c>
      <c r="E649" s="24">
        <v>3</v>
      </c>
      <c r="F649" s="25" t="s">
        <v>39</v>
      </c>
      <c r="G649" s="26"/>
      <c r="H649" s="27"/>
      <c r="I649" s="27"/>
      <c r="J649" s="29">
        <v>1</v>
      </c>
      <c r="K649" s="30">
        <v>1560</v>
      </c>
      <c r="L649" s="30">
        <v>1580</v>
      </c>
      <c r="M649" s="27">
        <v>0</v>
      </c>
      <c r="N649" s="27">
        <v>0</v>
      </c>
      <c r="O649" s="28"/>
      <c r="P649" s="31"/>
      <c r="Q649" s="35" t="s">
        <v>103</v>
      </c>
      <c r="R649" s="104">
        <v>51.0167</v>
      </c>
      <c r="S649" s="124">
        <v>4.4667000000000003</v>
      </c>
      <c r="T649" s="32">
        <v>0</v>
      </c>
      <c r="U649" s="33">
        <v>0</v>
      </c>
      <c r="V649" s="127">
        <v>0</v>
      </c>
      <c r="W649" s="34"/>
      <c r="X649" s="35"/>
      <c r="Y649" s="35"/>
      <c r="Z649" s="34"/>
      <c r="AA649" s="35"/>
      <c r="AB649" s="36"/>
      <c r="AC649" s="34"/>
      <c r="AD649" s="35"/>
      <c r="AE649" s="36"/>
      <c r="AF649" s="34"/>
      <c r="AG649" s="35"/>
      <c r="AH649" s="36"/>
      <c r="AI649" s="37"/>
      <c r="AJ649" s="38"/>
      <c r="AK649" s="39"/>
      <c r="AL649" s="39"/>
      <c r="AM649" s="39"/>
      <c r="AN649" s="49"/>
      <c r="AO649" s="40"/>
      <c r="AP649" s="41"/>
      <c r="AQ649" s="42"/>
      <c r="AR649" s="43"/>
      <c r="AS649" s="40" t="s">
        <v>40</v>
      </c>
      <c r="AT649" s="42">
        <v>1</v>
      </c>
      <c r="AU649" s="162">
        <f t="shared" si="50"/>
        <v>1</v>
      </c>
      <c r="AV649" s="162">
        <f t="shared" si="51"/>
        <v>1</v>
      </c>
      <c r="AW649" s="162">
        <f t="shared" si="52"/>
        <v>0</v>
      </c>
      <c r="AX649" s="162">
        <f t="shared" si="53"/>
        <v>0</v>
      </c>
      <c r="AY649" s="162">
        <f t="shared" si="54"/>
        <v>0</v>
      </c>
    </row>
    <row r="650" spans="1:51">
      <c r="A650" s="44" t="s">
        <v>1598</v>
      </c>
      <c r="B650" s="45" t="s">
        <v>4149</v>
      </c>
      <c r="C650" s="23" t="s">
        <v>1599</v>
      </c>
      <c r="D650" s="120" t="s">
        <v>4162</v>
      </c>
      <c r="E650" s="24">
        <v>1</v>
      </c>
      <c r="F650" s="25" t="s">
        <v>39</v>
      </c>
      <c r="G650" s="26"/>
      <c r="H650" s="27"/>
      <c r="I650" s="27"/>
      <c r="J650" s="29">
        <v>1</v>
      </c>
      <c r="K650" s="30">
        <v>1567</v>
      </c>
      <c r="L650" s="30">
        <v>1573</v>
      </c>
      <c r="M650" s="27">
        <v>0</v>
      </c>
      <c r="N650" s="27">
        <v>0</v>
      </c>
      <c r="O650" s="28"/>
      <c r="P650" s="31"/>
      <c r="Q650" s="35" t="s">
        <v>103</v>
      </c>
      <c r="R650" s="104">
        <v>51.0167</v>
      </c>
      <c r="S650" s="124">
        <v>4.4667000000000003</v>
      </c>
      <c r="T650" s="32">
        <v>0</v>
      </c>
      <c r="U650" s="33">
        <v>0</v>
      </c>
      <c r="V650" s="127">
        <v>0</v>
      </c>
      <c r="W650" s="34"/>
      <c r="X650" s="35"/>
      <c r="Y650" s="35"/>
      <c r="Z650" s="34"/>
      <c r="AA650" s="35"/>
      <c r="AB650" s="36"/>
      <c r="AC650" s="34"/>
      <c r="AD650" s="35"/>
      <c r="AE650" s="36"/>
      <c r="AF650" s="34"/>
      <c r="AG650" s="35"/>
      <c r="AH650" s="36"/>
      <c r="AI650" s="37"/>
      <c r="AJ650" s="38"/>
      <c r="AK650" s="39"/>
      <c r="AL650" s="39"/>
      <c r="AM650" s="39"/>
      <c r="AN650" s="49"/>
      <c r="AO650" s="40"/>
      <c r="AP650" s="41"/>
      <c r="AQ650" s="42"/>
      <c r="AR650" s="43"/>
      <c r="AS650" s="40" t="s">
        <v>40</v>
      </c>
      <c r="AT650" s="42">
        <v>1</v>
      </c>
      <c r="AU650" s="162">
        <f t="shared" si="50"/>
        <v>1</v>
      </c>
      <c r="AV650" s="162">
        <f t="shared" si="51"/>
        <v>1</v>
      </c>
      <c r="AW650" s="162">
        <f t="shared" si="52"/>
        <v>0</v>
      </c>
      <c r="AX650" s="162">
        <f t="shared" si="53"/>
        <v>0</v>
      </c>
      <c r="AY650" s="162">
        <f t="shared" si="54"/>
        <v>0</v>
      </c>
    </row>
    <row r="651" spans="1:51">
      <c r="A651" s="44" t="s">
        <v>1600</v>
      </c>
      <c r="B651" s="45" t="s">
        <v>2519</v>
      </c>
      <c r="C651" s="23" t="s">
        <v>1601</v>
      </c>
      <c r="D651" s="120" t="s">
        <v>4162</v>
      </c>
      <c r="E651" s="24">
        <v>4</v>
      </c>
      <c r="F651" s="25" t="s">
        <v>43</v>
      </c>
      <c r="G651" s="26"/>
      <c r="H651" s="27"/>
      <c r="I651" s="27"/>
      <c r="J651" s="29">
        <v>1</v>
      </c>
      <c r="K651" s="28">
        <v>1564</v>
      </c>
      <c r="L651" s="28">
        <v>1603</v>
      </c>
      <c r="M651" s="27">
        <v>0</v>
      </c>
      <c r="N651" s="27">
        <v>0</v>
      </c>
      <c r="O651" s="28"/>
      <c r="P651" s="31">
        <v>1603</v>
      </c>
      <c r="Q651" s="35" t="s">
        <v>103</v>
      </c>
      <c r="R651" s="104">
        <v>51.0167</v>
      </c>
      <c r="S651" s="124">
        <v>4.4667000000000003</v>
      </c>
      <c r="T651" s="32">
        <v>0</v>
      </c>
      <c r="U651" s="33">
        <v>0</v>
      </c>
      <c r="V651" s="127">
        <v>0</v>
      </c>
      <c r="W651" s="34"/>
      <c r="X651" s="35"/>
      <c r="Y651" s="35"/>
      <c r="Z651" s="34"/>
      <c r="AA651" s="35"/>
      <c r="AB651" s="36"/>
      <c r="AC651" s="34"/>
      <c r="AD651" s="35"/>
      <c r="AE651" s="36"/>
      <c r="AF651" s="34"/>
      <c r="AG651" s="35"/>
      <c r="AH651" s="36"/>
      <c r="AI651" s="37"/>
      <c r="AJ651" s="38"/>
      <c r="AK651" s="39"/>
      <c r="AL651" s="39"/>
      <c r="AM651" s="39"/>
      <c r="AN651" s="49"/>
      <c r="AO651" s="40"/>
      <c r="AP651" s="41"/>
      <c r="AQ651" s="42"/>
      <c r="AR651" s="43"/>
      <c r="AS651" s="40" t="s">
        <v>1602</v>
      </c>
      <c r="AT651" s="42">
        <v>1</v>
      </c>
      <c r="AU651" s="162">
        <f t="shared" si="50"/>
        <v>1</v>
      </c>
      <c r="AV651" s="162">
        <f t="shared" si="51"/>
        <v>1</v>
      </c>
      <c r="AW651" s="162">
        <f t="shared" si="52"/>
        <v>0</v>
      </c>
      <c r="AX651" s="162">
        <f t="shared" si="53"/>
        <v>0</v>
      </c>
      <c r="AY651" s="162">
        <f t="shared" si="54"/>
        <v>0</v>
      </c>
    </row>
    <row r="652" spans="1:51">
      <c r="A652" s="44" t="s">
        <v>1603</v>
      </c>
      <c r="B652" s="45" t="s">
        <v>2519</v>
      </c>
      <c r="C652" s="23" t="s">
        <v>1604</v>
      </c>
      <c r="D652" s="120" t="s">
        <v>4162</v>
      </c>
      <c r="E652" s="24"/>
      <c r="F652" s="25" t="s">
        <v>43</v>
      </c>
      <c r="G652" s="26"/>
      <c r="H652" s="27"/>
      <c r="I652" s="27"/>
      <c r="J652" s="29">
        <v>0</v>
      </c>
      <c r="K652" s="28">
        <v>1645</v>
      </c>
      <c r="L652" s="28">
        <v>1645</v>
      </c>
      <c r="M652" s="27">
        <v>0</v>
      </c>
      <c r="N652" s="27">
        <v>0</v>
      </c>
      <c r="O652" s="28"/>
      <c r="P652" s="31">
        <v>1645</v>
      </c>
      <c r="Q652" s="35" t="s">
        <v>103</v>
      </c>
      <c r="R652" s="104">
        <v>51.0167</v>
      </c>
      <c r="S652" s="124">
        <v>4.4667000000000003</v>
      </c>
      <c r="T652" s="32">
        <v>0</v>
      </c>
      <c r="U652" s="33">
        <v>0</v>
      </c>
      <c r="V652" s="127">
        <v>0</v>
      </c>
      <c r="W652" s="34"/>
      <c r="X652" s="35"/>
      <c r="Y652" s="35"/>
      <c r="Z652" s="34"/>
      <c r="AA652" s="35"/>
      <c r="AB652" s="36"/>
      <c r="AC652" s="34"/>
      <c r="AD652" s="35"/>
      <c r="AE652" s="36"/>
      <c r="AF652" s="34"/>
      <c r="AG652" s="35"/>
      <c r="AH652" s="36"/>
      <c r="AI652" s="37"/>
      <c r="AJ652" s="38"/>
      <c r="AK652" s="39"/>
      <c r="AL652" s="39"/>
      <c r="AM652" s="39"/>
      <c r="AN652" s="49"/>
      <c r="AO652" s="40"/>
      <c r="AP652" s="41"/>
      <c r="AQ652" s="42"/>
      <c r="AR652" s="43"/>
      <c r="AS652" s="40" t="s">
        <v>1605</v>
      </c>
      <c r="AT652" s="42">
        <v>1</v>
      </c>
      <c r="AU652" s="162">
        <f t="shared" si="50"/>
        <v>0</v>
      </c>
      <c r="AV652" s="162">
        <f t="shared" si="51"/>
        <v>0</v>
      </c>
      <c r="AW652" s="162">
        <f t="shared" si="52"/>
        <v>0</v>
      </c>
      <c r="AX652" s="162">
        <f t="shared" si="53"/>
        <v>1</v>
      </c>
      <c r="AY652" s="162">
        <f t="shared" si="54"/>
        <v>0</v>
      </c>
    </row>
    <row r="653" spans="1:51">
      <c r="A653" s="44" t="s">
        <v>1606</v>
      </c>
      <c r="B653" s="45" t="s">
        <v>4150</v>
      </c>
      <c r="C653" s="23" t="s">
        <v>1607</v>
      </c>
      <c r="D653" s="120" t="s">
        <v>4162</v>
      </c>
      <c r="E653" s="24"/>
      <c r="F653" s="25" t="s">
        <v>43</v>
      </c>
      <c r="G653" s="26"/>
      <c r="H653" s="27"/>
      <c r="I653" s="27"/>
      <c r="J653" s="29">
        <v>0</v>
      </c>
      <c r="K653" s="28">
        <v>1547</v>
      </c>
      <c r="L653" s="28">
        <v>1566</v>
      </c>
      <c r="M653" s="27">
        <v>0</v>
      </c>
      <c r="N653" s="27">
        <v>0</v>
      </c>
      <c r="O653" s="28">
        <v>1527</v>
      </c>
      <c r="P653" s="31">
        <v>1607</v>
      </c>
      <c r="Q653" s="35" t="s">
        <v>103</v>
      </c>
      <c r="R653" s="104">
        <v>51.0167</v>
      </c>
      <c r="S653" s="124">
        <v>4.4667000000000003</v>
      </c>
      <c r="T653" s="32">
        <v>0</v>
      </c>
      <c r="U653" s="33">
        <v>1</v>
      </c>
      <c r="V653" s="127">
        <v>0</v>
      </c>
      <c r="W653" s="34">
        <v>1566</v>
      </c>
      <c r="X653" s="35">
        <v>1570</v>
      </c>
      <c r="Y653" s="35" t="s">
        <v>63</v>
      </c>
      <c r="Z653" s="34">
        <v>1570</v>
      </c>
      <c r="AA653" s="35">
        <v>1577</v>
      </c>
      <c r="AB653" s="36" t="s">
        <v>1441</v>
      </c>
      <c r="AC653" s="34">
        <v>1577</v>
      </c>
      <c r="AD653" s="35">
        <v>1586</v>
      </c>
      <c r="AE653" s="36" t="s">
        <v>63</v>
      </c>
      <c r="AF653" s="34">
        <v>1586</v>
      </c>
      <c r="AG653" s="35">
        <v>1599</v>
      </c>
      <c r="AH653" s="36" t="s">
        <v>610</v>
      </c>
      <c r="AI653" s="37" t="s">
        <v>51</v>
      </c>
      <c r="AJ653" s="38"/>
      <c r="AK653" s="39"/>
      <c r="AL653" s="39"/>
      <c r="AM653" s="39"/>
      <c r="AN653" s="49"/>
      <c r="AO653" s="42" t="s">
        <v>104</v>
      </c>
      <c r="AP653" s="41" t="s">
        <v>1608</v>
      </c>
      <c r="AQ653" s="42"/>
      <c r="AR653" s="43"/>
      <c r="AS653" s="40"/>
      <c r="AT653" s="42">
        <v>1</v>
      </c>
      <c r="AU653" s="162">
        <f t="shared" si="50"/>
        <v>1</v>
      </c>
      <c r="AV653" s="162">
        <f t="shared" si="51"/>
        <v>0</v>
      </c>
      <c r="AW653" s="162">
        <f t="shared" si="52"/>
        <v>0</v>
      </c>
      <c r="AX653" s="162">
        <f t="shared" si="53"/>
        <v>0</v>
      </c>
      <c r="AY653" s="162">
        <f t="shared" si="54"/>
        <v>0</v>
      </c>
    </row>
    <row r="654" spans="1:51">
      <c r="A654" s="44" t="s">
        <v>1608</v>
      </c>
      <c r="B654" s="45" t="s">
        <v>4150</v>
      </c>
      <c r="C654" s="23" t="s">
        <v>1609</v>
      </c>
      <c r="D654" s="120" t="s">
        <v>4162</v>
      </c>
      <c r="E654" s="24"/>
      <c r="F654" s="25" t="s">
        <v>43</v>
      </c>
      <c r="G654" s="26"/>
      <c r="H654" s="27"/>
      <c r="I654" s="27"/>
      <c r="J654" s="29">
        <v>0</v>
      </c>
      <c r="K654" s="28">
        <v>1576</v>
      </c>
      <c r="L654" s="28">
        <v>1587</v>
      </c>
      <c r="M654" s="27">
        <v>0</v>
      </c>
      <c r="N654" s="27">
        <v>0</v>
      </c>
      <c r="O654" s="28">
        <v>1556</v>
      </c>
      <c r="P654" s="31">
        <v>1604</v>
      </c>
      <c r="Q654" s="35" t="s">
        <v>103</v>
      </c>
      <c r="R654" s="104">
        <v>51.0167</v>
      </c>
      <c r="S654" s="124">
        <v>4.4667000000000003</v>
      </c>
      <c r="T654" s="32">
        <v>1</v>
      </c>
      <c r="U654" s="33">
        <v>1</v>
      </c>
      <c r="V654" s="127">
        <v>0</v>
      </c>
      <c r="W654" s="34">
        <v>1587</v>
      </c>
      <c r="X654" s="35">
        <v>1604</v>
      </c>
      <c r="Y654" s="35" t="s">
        <v>1256</v>
      </c>
      <c r="Z654" s="34"/>
      <c r="AA654" s="35"/>
      <c r="AB654" s="36"/>
      <c r="AC654" s="34"/>
      <c r="AD654" s="35"/>
      <c r="AE654" s="36"/>
      <c r="AF654" s="34"/>
      <c r="AG654" s="35"/>
      <c r="AH654" s="36"/>
      <c r="AI654" s="37"/>
      <c r="AJ654" s="38"/>
      <c r="AK654" s="39"/>
      <c r="AL654" s="39"/>
      <c r="AM654" s="39"/>
      <c r="AN654" s="49"/>
      <c r="AO654" s="42" t="s">
        <v>88</v>
      </c>
      <c r="AP654" s="41" t="s">
        <v>1606</v>
      </c>
      <c r="AQ654" s="42"/>
      <c r="AR654" s="43"/>
      <c r="AS654" s="40"/>
      <c r="AT654" s="42">
        <v>1</v>
      </c>
      <c r="AU654" s="162">
        <f t="shared" si="50"/>
        <v>0</v>
      </c>
      <c r="AV654" s="162">
        <f t="shared" si="51"/>
        <v>1</v>
      </c>
      <c r="AW654" s="162">
        <f t="shared" si="52"/>
        <v>0</v>
      </c>
      <c r="AX654" s="162">
        <f t="shared" si="53"/>
        <v>0</v>
      </c>
      <c r="AY654" s="162">
        <f t="shared" si="54"/>
        <v>0</v>
      </c>
    </row>
    <row r="655" spans="1:51">
      <c r="A655" s="44" t="s">
        <v>1610</v>
      </c>
      <c r="B655" s="45" t="s">
        <v>2442</v>
      </c>
      <c r="C655" s="23" t="s">
        <v>1611</v>
      </c>
      <c r="D655" s="120" t="s">
        <v>4162</v>
      </c>
      <c r="E655" s="24">
        <v>7</v>
      </c>
      <c r="F655" s="25" t="s">
        <v>156</v>
      </c>
      <c r="G655" s="26"/>
      <c r="H655" s="27"/>
      <c r="I655" s="27"/>
      <c r="J655" s="29">
        <v>1</v>
      </c>
      <c r="K655" s="30">
        <v>1614</v>
      </c>
      <c r="L655" s="30">
        <v>1641</v>
      </c>
      <c r="M655" s="27">
        <v>1</v>
      </c>
      <c r="N655" s="27">
        <v>1</v>
      </c>
      <c r="O655" s="28"/>
      <c r="P655" s="31"/>
      <c r="Q655" s="35" t="s">
        <v>103</v>
      </c>
      <c r="R655" s="104">
        <v>51.0167</v>
      </c>
      <c r="S655" s="124">
        <v>4.4667000000000003</v>
      </c>
      <c r="T655" s="32">
        <v>0</v>
      </c>
      <c r="U655" s="33">
        <v>0</v>
      </c>
      <c r="V655" s="127">
        <v>0</v>
      </c>
      <c r="W655" s="34"/>
      <c r="X655" s="35"/>
      <c r="Y655" s="35"/>
      <c r="Z655" s="34"/>
      <c r="AA655" s="35"/>
      <c r="AB655" s="36"/>
      <c r="AC655" s="34"/>
      <c r="AD655" s="35"/>
      <c r="AE655" s="36"/>
      <c r="AF655" s="34"/>
      <c r="AG655" s="35"/>
      <c r="AH655" s="36"/>
      <c r="AI655" s="37"/>
      <c r="AJ655" s="38"/>
      <c r="AK655" s="39"/>
      <c r="AL655" s="39"/>
      <c r="AM655" s="39"/>
      <c r="AN655" s="49"/>
      <c r="AO655" s="40"/>
      <c r="AP655" s="41"/>
      <c r="AQ655" s="42"/>
      <c r="AR655" s="43"/>
      <c r="AS655" s="40" t="s">
        <v>40</v>
      </c>
      <c r="AT655" s="42">
        <v>1</v>
      </c>
      <c r="AU655" s="162">
        <f t="shared" si="50"/>
        <v>0</v>
      </c>
      <c r="AV655" s="162">
        <f t="shared" si="51"/>
        <v>0</v>
      </c>
      <c r="AW655" s="162">
        <f t="shared" si="52"/>
        <v>1</v>
      </c>
      <c r="AX655" s="162">
        <f t="shared" si="53"/>
        <v>1</v>
      </c>
      <c r="AY655" s="162">
        <f t="shared" si="54"/>
        <v>0</v>
      </c>
    </row>
    <row r="656" spans="1:51">
      <c r="A656" s="44" t="s">
        <v>1612</v>
      </c>
      <c r="B656" s="45" t="s">
        <v>2442</v>
      </c>
      <c r="C656" s="23" t="s">
        <v>1613</v>
      </c>
      <c r="D656" s="120" t="s">
        <v>4162</v>
      </c>
      <c r="E656" s="24">
        <v>1</v>
      </c>
      <c r="F656" s="25" t="s">
        <v>39</v>
      </c>
      <c r="G656" s="26"/>
      <c r="H656" s="27"/>
      <c r="I656" s="27"/>
      <c r="J656" s="29">
        <v>1</v>
      </c>
      <c r="K656" s="30">
        <v>1592</v>
      </c>
      <c r="L656" s="30">
        <v>1598</v>
      </c>
      <c r="M656" s="27">
        <v>0</v>
      </c>
      <c r="N656" s="27">
        <v>0</v>
      </c>
      <c r="O656" s="28"/>
      <c r="P656" s="31"/>
      <c r="Q656" s="35" t="s">
        <v>103</v>
      </c>
      <c r="R656" s="104">
        <v>51.0167</v>
      </c>
      <c r="S656" s="124">
        <v>4.4667000000000003</v>
      </c>
      <c r="T656" s="32">
        <v>0</v>
      </c>
      <c r="U656" s="33">
        <v>0</v>
      </c>
      <c r="V656" s="127">
        <v>0</v>
      </c>
      <c r="W656" s="34"/>
      <c r="X656" s="35"/>
      <c r="Y656" s="35"/>
      <c r="Z656" s="34"/>
      <c r="AA656" s="35"/>
      <c r="AB656" s="36"/>
      <c r="AC656" s="34"/>
      <c r="AD656" s="35"/>
      <c r="AE656" s="36"/>
      <c r="AF656" s="34"/>
      <c r="AG656" s="35"/>
      <c r="AH656" s="36"/>
      <c r="AI656" s="37"/>
      <c r="AJ656" s="38"/>
      <c r="AK656" s="39"/>
      <c r="AL656" s="39"/>
      <c r="AM656" s="39"/>
      <c r="AN656" s="49"/>
      <c r="AO656" s="40"/>
      <c r="AP656" s="41"/>
      <c r="AQ656" s="42"/>
      <c r="AR656" s="43"/>
      <c r="AS656" s="40" t="s">
        <v>40</v>
      </c>
      <c r="AT656" s="42">
        <v>1</v>
      </c>
      <c r="AU656" s="162">
        <f t="shared" si="50"/>
        <v>0</v>
      </c>
      <c r="AV656" s="162">
        <f t="shared" si="51"/>
        <v>1</v>
      </c>
      <c r="AW656" s="162">
        <f t="shared" si="52"/>
        <v>0</v>
      </c>
      <c r="AX656" s="162">
        <f t="shared" si="53"/>
        <v>0</v>
      </c>
      <c r="AY656" s="162">
        <f t="shared" si="54"/>
        <v>0</v>
      </c>
    </row>
    <row r="657" spans="1:51">
      <c r="A657" s="44" t="s">
        <v>1614</v>
      </c>
      <c r="B657" s="45" t="s">
        <v>2442</v>
      </c>
      <c r="C657" s="23" t="s">
        <v>1615</v>
      </c>
      <c r="D657" s="120" t="s">
        <v>4162</v>
      </c>
      <c r="E657" s="24"/>
      <c r="F657" s="25" t="s">
        <v>311</v>
      </c>
      <c r="G657" s="26"/>
      <c r="H657" s="27"/>
      <c r="I657" s="27"/>
      <c r="J657" s="29">
        <v>0</v>
      </c>
      <c r="K657" s="28">
        <v>1621</v>
      </c>
      <c r="L657" s="28">
        <v>1673</v>
      </c>
      <c r="M657" s="27">
        <v>0</v>
      </c>
      <c r="N657" s="27">
        <v>0</v>
      </c>
      <c r="O657" s="28"/>
      <c r="P657" s="31"/>
      <c r="Q657" s="35" t="s">
        <v>103</v>
      </c>
      <c r="R657" s="104">
        <v>51.0167</v>
      </c>
      <c r="S657" s="124">
        <v>4.4667000000000003</v>
      </c>
      <c r="T657" s="32">
        <v>0</v>
      </c>
      <c r="U657" s="33">
        <v>0</v>
      </c>
      <c r="V657" s="127">
        <v>0</v>
      </c>
      <c r="W657" s="34"/>
      <c r="X657" s="35"/>
      <c r="Y657" s="35"/>
      <c r="Z657" s="34"/>
      <c r="AA657" s="35"/>
      <c r="AB657" s="36"/>
      <c r="AC657" s="34"/>
      <c r="AD657" s="35"/>
      <c r="AE657" s="36"/>
      <c r="AF657" s="34"/>
      <c r="AG657" s="35"/>
      <c r="AH657" s="36"/>
      <c r="AI657" s="37"/>
      <c r="AJ657" s="38"/>
      <c r="AK657" s="39"/>
      <c r="AL657" s="39"/>
      <c r="AM657" s="39"/>
      <c r="AN657" s="49"/>
      <c r="AO657" s="40"/>
      <c r="AP657" s="41"/>
      <c r="AQ657" s="42"/>
      <c r="AR657" s="43"/>
      <c r="AS657" s="40"/>
      <c r="AT657" s="42">
        <v>1</v>
      </c>
      <c r="AU657" s="162">
        <f t="shared" si="50"/>
        <v>0</v>
      </c>
      <c r="AV657" s="162">
        <f t="shared" si="51"/>
        <v>0</v>
      </c>
      <c r="AW657" s="162">
        <f t="shared" si="52"/>
        <v>1</v>
      </c>
      <c r="AX657" s="162">
        <f t="shared" si="53"/>
        <v>1</v>
      </c>
      <c r="AY657" s="162">
        <f t="shared" si="54"/>
        <v>1</v>
      </c>
    </row>
    <row r="658" spans="1:51">
      <c r="A658" s="44" t="s">
        <v>1616</v>
      </c>
      <c r="B658" s="45" t="s">
        <v>2442</v>
      </c>
      <c r="C658" s="23" t="s">
        <v>1617</v>
      </c>
      <c r="D658" s="120" t="s">
        <v>4162</v>
      </c>
      <c r="E658" s="24"/>
      <c r="F658" s="25" t="s">
        <v>43</v>
      </c>
      <c r="G658" s="26"/>
      <c r="H658" s="27"/>
      <c r="I658" s="27"/>
      <c r="J658" s="29">
        <v>0</v>
      </c>
      <c r="K658" s="28">
        <v>1614</v>
      </c>
      <c r="L658" s="84">
        <v>1619</v>
      </c>
      <c r="M658" s="27">
        <v>1</v>
      </c>
      <c r="N658" s="27">
        <v>1</v>
      </c>
      <c r="O658" s="28">
        <v>1594</v>
      </c>
      <c r="P658" s="31"/>
      <c r="Q658" s="35" t="s">
        <v>103</v>
      </c>
      <c r="R658" s="104">
        <v>51.0167</v>
      </c>
      <c r="S658" s="124">
        <v>4.4667000000000003</v>
      </c>
      <c r="T658" s="32">
        <v>0</v>
      </c>
      <c r="U658" s="33">
        <v>0</v>
      </c>
      <c r="V658" s="127">
        <v>0</v>
      </c>
      <c r="W658" s="34"/>
      <c r="X658" s="35"/>
      <c r="Y658" s="35"/>
      <c r="Z658" s="34"/>
      <c r="AA658" s="35"/>
      <c r="AB658" s="36"/>
      <c r="AC658" s="34"/>
      <c r="AD658" s="35"/>
      <c r="AE658" s="36"/>
      <c r="AF658" s="34"/>
      <c r="AG658" s="35"/>
      <c r="AH658" s="36"/>
      <c r="AI658" s="37"/>
      <c r="AJ658" s="38"/>
      <c r="AK658" s="39"/>
      <c r="AL658" s="39"/>
      <c r="AM658" s="39"/>
      <c r="AN658" s="49"/>
      <c r="AO658" s="40"/>
      <c r="AP658" s="41"/>
      <c r="AQ658" s="42"/>
      <c r="AR658" s="43"/>
      <c r="AS658" s="40"/>
      <c r="AT658" s="42">
        <v>1</v>
      </c>
      <c r="AU658" s="162">
        <f t="shared" si="50"/>
        <v>0</v>
      </c>
      <c r="AV658" s="162">
        <f t="shared" si="51"/>
        <v>0</v>
      </c>
      <c r="AW658" s="162">
        <f t="shared" si="52"/>
        <v>1</v>
      </c>
      <c r="AX658" s="162">
        <f t="shared" si="53"/>
        <v>0</v>
      </c>
      <c r="AY658" s="162">
        <f t="shared" si="54"/>
        <v>0</v>
      </c>
    </row>
    <row r="659" spans="1:51">
      <c r="A659" s="44" t="s">
        <v>1618</v>
      </c>
      <c r="B659" s="45" t="s">
        <v>2673</v>
      </c>
      <c r="C659" s="23" t="s">
        <v>1619</v>
      </c>
      <c r="D659" s="120" t="s">
        <v>4162</v>
      </c>
      <c r="E659" s="24">
        <v>1</v>
      </c>
      <c r="F659" s="74" t="s">
        <v>74</v>
      </c>
      <c r="G659" s="26"/>
      <c r="H659" s="27"/>
      <c r="I659" s="27"/>
      <c r="J659" s="29">
        <v>1</v>
      </c>
      <c r="K659" s="30">
        <v>1625</v>
      </c>
      <c r="L659" s="30">
        <v>1631</v>
      </c>
      <c r="M659" s="27">
        <v>0</v>
      </c>
      <c r="N659" s="27">
        <v>0</v>
      </c>
      <c r="O659" s="28"/>
      <c r="P659" s="31"/>
      <c r="Q659" s="35" t="s">
        <v>103</v>
      </c>
      <c r="R659" s="104">
        <v>51.0167</v>
      </c>
      <c r="S659" s="124">
        <v>4.4667000000000003</v>
      </c>
      <c r="T659" s="32">
        <v>0</v>
      </c>
      <c r="U659" s="33">
        <v>0</v>
      </c>
      <c r="V659" s="127">
        <v>0</v>
      </c>
      <c r="W659" s="34"/>
      <c r="X659" s="35"/>
      <c r="Y659" s="35"/>
      <c r="Z659" s="34"/>
      <c r="AA659" s="35"/>
      <c r="AB659" s="36"/>
      <c r="AC659" s="34"/>
      <c r="AD659" s="35"/>
      <c r="AE659" s="36"/>
      <c r="AF659" s="34"/>
      <c r="AG659" s="35"/>
      <c r="AH659" s="36"/>
      <c r="AI659" s="37"/>
      <c r="AJ659" s="38"/>
      <c r="AK659" s="39"/>
      <c r="AL659" s="39"/>
      <c r="AM659" s="39"/>
      <c r="AN659" s="49"/>
      <c r="AO659" s="40"/>
      <c r="AP659" s="41"/>
      <c r="AQ659" s="42"/>
      <c r="AR659" s="43"/>
      <c r="AS659" s="40" t="s">
        <v>40</v>
      </c>
      <c r="AT659" s="42">
        <v>1</v>
      </c>
      <c r="AU659" s="162">
        <f t="shared" si="50"/>
        <v>0</v>
      </c>
      <c r="AV659" s="162">
        <f t="shared" si="51"/>
        <v>0</v>
      </c>
      <c r="AW659" s="162">
        <f t="shared" si="52"/>
        <v>0</v>
      </c>
      <c r="AX659" s="162">
        <f t="shared" si="53"/>
        <v>1</v>
      </c>
      <c r="AY659" s="162">
        <f t="shared" si="54"/>
        <v>0</v>
      </c>
    </row>
    <row r="660" spans="1:51">
      <c r="A660" s="44" t="s">
        <v>1620</v>
      </c>
      <c r="B660" s="45" t="s">
        <v>4151</v>
      </c>
      <c r="C660" s="23" t="s">
        <v>1621</v>
      </c>
      <c r="D660" s="120" t="s">
        <v>4162</v>
      </c>
      <c r="E660" s="24">
        <v>1</v>
      </c>
      <c r="F660" s="25" t="s">
        <v>39</v>
      </c>
      <c r="G660" s="26"/>
      <c r="H660" s="27"/>
      <c r="I660" s="27"/>
      <c r="J660" s="29">
        <v>1</v>
      </c>
      <c r="K660" s="30">
        <v>1566</v>
      </c>
      <c r="L660" s="30">
        <v>1572</v>
      </c>
      <c r="M660" s="27">
        <v>0</v>
      </c>
      <c r="N660" s="27">
        <v>0</v>
      </c>
      <c r="O660" s="28"/>
      <c r="P660" s="31"/>
      <c r="Q660" s="35" t="s">
        <v>103</v>
      </c>
      <c r="R660" s="104">
        <v>51.0167</v>
      </c>
      <c r="S660" s="124">
        <v>4.4667000000000003</v>
      </c>
      <c r="T660" s="32">
        <v>0</v>
      </c>
      <c r="U660" s="33">
        <v>0</v>
      </c>
      <c r="V660" s="127">
        <v>0</v>
      </c>
      <c r="W660" s="34"/>
      <c r="X660" s="35"/>
      <c r="Y660" s="35"/>
      <c r="Z660" s="34"/>
      <c r="AA660" s="35"/>
      <c r="AB660" s="36"/>
      <c r="AC660" s="34"/>
      <c r="AD660" s="35"/>
      <c r="AE660" s="36"/>
      <c r="AF660" s="34"/>
      <c r="AG660" s="35"/>
      <c r="AH660" s="36"/>
      <c r="AI660" s="37"/>
      <c r="AJ660" s="38"/>
      <c r="AK660" s="39"/>
      <c r="AL660" s="39"/>
      <c r="AM660" s="39"/>
      <c r="AN660" s="49"/>
      <c r="AO660" s="40"/>
      <c r="AP660" s="41"/>
      <c r="AQ660" s="42"/>
      <c r="AR660" s="43"/>
      <c r="AS660" s="40" t="s">
        <v>40</v>
      </c>
      <c r="AT660" s="42">
        <v>1</v>
      </c>
      <c r="AU660" s="162">
        <f t="shared" si="50"/>
        <v>1</v>
      </c>
      <c r="AV660" s="162">
        <f t="shared" si="51"/>
        <v>1</v>
      </c>
      <c r="AW660" s="162">
        <f t="shared" si="52"/>
        <v>0</v>
      </c>
      <c r="AX660" s="162">
        <f t="shared" si="53"/>
        <v>0</v>
      </c>
      <c r="AY660" s="162">
        <f t="shared" si="54"/>
        <v>0</v>
      </c>
    </row>
    <row r="661" spans="1:51">
      <c r="A661" s="44" t="s">
        <v>1622</v>
      </c>
      <c r="B661" s="45" t="s">
        <v>4152</v>
      </c>
      <c r="C661" s="23" t="s">
        <v>1623</v>
      </c>
      <c r="D661" s="120" t="s">
        <v>4162</v>
      </c>
      <c r="E661" s="24">
        <v>1</v>
      </c>
      <c r="F661" s="74" t="s">
        <v>74</v>
      </c>
      <c r="G661" s="26"/>
      <c r="H661" s="27"/>
      <c r="I661" s="27"/>
      <c r="J661" s="29">
        <v>1</v>
      </c>
      <c r="K661" s="30">
        <v>1629</v>
      </c>
      <c r="L661" s="30">
        <v>1635</v>
      </c>
      <c r="M661" s="27">
        <v>0</v>
      </c>
      <c r="N661" s="27">
        <v>0</v>
      </c>
      <c r="O661" s="28"/>
      <c r="P661" s="31"/>
      <c r="Q661" s="35" t="s">
        <v>103</v>
      </c>
      <c r="R661" s="104">
        <v>51.0167</v>
      </c>
      <c r="S661" s="124">
        <v>4.4667000000000003</v>
      </c>
      <c r="T661" s="32">
        <v>0</v>
      </c>
      <c r="U661" s="33">
        <v>0</v>
      </c>
      <c r="V661" s="127">
        <v>0</v>
      </c>
      <c r="W661" s="34"/>
      <c r="X661" s="35"/>
      <c r="Y661" s="35"/>
      <c r="Z661" s="34"/>
      <c r="AA661" s="35"/>
      <c r="AB661" s="36"/>
      <c r="AC661" s="34"/>
      <c r="AD661" s="35"/>
      <c r="AE661" s="36"/>
      <c r="AF661" s="34"/>
      <c r="AG661" s="35"/>
      <c r="AH661" s="36"/>
      <c r="AI661" s="37"/>
      <c r="AJ661" s="38"/>
      <c r="AK661" s="39"/>
      <c r="AL661" s="39"/>
      <c r="AM661" s="39"/>
      <c r="AN661" s="49"/>
      <c r="AO661" s="40"/>
      <c r="AP661" s="41"/>
      <c r="AQ661" s="42"/>
      <c r="AR661" s="43"/>
      <c r="AS661" s="40" t="s">
        <v>40</v>
      </c>
      <c r="AT661" s="42">
        <v>1</v>
      </c>
      <c r="AU661" s="162">
        <f t="shared" si="50"/>
        <v>0</v>
      </c>
      <c r="AV661" s="162">
        <f t="shared" si="51"/>
        <v>0</v>
      </c>
      <c r="AW661" s="162">
        <f t="shared" si="52"/>
        <v>0</v>
      </c>
      <c r="AX661" s="162">
        <f t="shared" si="53"/>
        <v>1</v>
      </c>
      <c r="AY661" s="162">
        <f t="shared" si="54"/>
        <v>0</v>
      </c>
    </row>
    <row r="662" spans="1:51">
      <c r="A662" s="44" t="s">
        <v>1624</v>
      </c>
      <c r="B662" s="45" t="s">
        <v>4153</v>
      </c>
      <c r="C662" s="23" t="s">
        <v>1625</v>
      </c>
      <c r="D662" s="120" t="s">
        <v>4162</v>
      </c>
      <c r="E662" s="24"/>
      <c r="F662" s="25" t="s">
        <v>43</v>
      </c>
      <c r="G662" s="26"/>
      <c r="H662" s="27"/>
      <c r="I662" s="27"/>
      <c r="J662" s="29">
        <v>0</v>
      </c>
      <c r="K662" s="28">
        <v>1551</v>
      </c>
      <c r="L662" s="28"/>
      <c r="M662" s="27">
        <v>0</v>
      </c>
      <c r="N662" s="27">
        <v>0</v>
      </c>
      <c r="O662" s="28"/>
      <c r="P662" s="31"/>
      <c r="Q662" s="35" t="s">
        <v>103</v>
      </c>
      <c r="R662" s="104">
        <v>51.0167</v>
      </c>
      <c r="S662" s="124">
        <v>4.4667000000000003</v>
      </c>
      <c r="T662" s="32">
        <v>0</v>
      </c>
      <c r="U662" s="33">
        <v>0</v>
      </c>
      <c r="V662" s="127">
        <v>0</v>
      </c>
      <c r="W662" s="34"/>
      <c r="X662" s="35"/>
      <c r="Y662" s="35"/>
      <c r="Z662" s="34"/>
      <c r="AA662" s="35"/>
      <c r="AB662" s="36"/>
      <c r="AC662" s="34"/>
      <c r="AD662" s="35"/>
      <c r="AE662" s="36"/>
      <c r="AF662" s="34"/>
      <c r="AG662" s="35"/>
      <c r="AH662" s="36"/>
      <c r="AI662" s="37"/>
      <c r="AJ662" s="38"/>
      <c r="AK662" s="39"/>
      <c r="AL662" s="39"/>
      <c r="AM662" s="39"/>
      <c r="AN662" s="49"/>
      <c r="AO662" s="40"/>
      <c r="AP662" s="41"/>
      <c r="AQ662" s="42"/>
      <c r="AR662" s="43"/>
      <c r="AS662" s="40" t="s">
        <v>1336</v>
      </c>
      <c r="AT662" s="42">
        <v>1</v>
      </c>
      <c r="AU662" s="162">
        <f t="shared" si="50"/>
        <v>0</v>
      </c>
      <c r="AV662" s="162">
        <f t="shared" si="51"/>
        <v>0</v>
      </c>
      <c r="AW662" s="162">
        <f t="shared" si="52"/>
        <v>0</v>
      </c>
      <c r="AX662" s="162">
        <f t="shared" si="53"/>
        <v>0</v>
      </c>
      <c r="AY662" s="162">
        <f t="shared" si="54"/>
        <v>0</v>
      </c>
    </row>
    <row r="663" spans="1:51">
      <c r="A663" s="44" t="s">
        <v>1626</v>
      </c>
      <c r="B663" s="45" t="s">
        <v>4154</v>
      </c>
      <c r="C663" s="23" t="s">
        <v>1627</v>
      </c>
      <c r="D663" s="120" t="s">
        <v>4162</v>
      </c>
      <c r="E663" s="24"/>
      <c r="F663" s="25" t="s">
        <v>43</v>
      </c>
      <c r="G663" s="26"/>
      <c r="H663" s="27"/>
      <c r="I663" s="27"/>
      <c r="J663" s="29">
        <v>0</v>
      </c>
      <c r="K663" s="28">
        <v>1578</v>
      </c>
      <c r="L663" s="28"/>
      <c r="M663" s="27">
        <v>0</v>
      </c>
      <c r="N663" s="27">
        <v>0</v>
      </c>
      <c r="O663" s="28"/>
      <c r="P663" s="31"/>
      <c r="Q663" s="35" t="s">
        <v>103</v>
      </c>
      <c r="R663" s="104">
        <v>51.0167</v>
      </c>
      <c r="S663" s="124">
        <v>4.4667000000000003</v>
      </c>
      <c r="T663" s="32">
        <v>0</v>
      </c>
      <c r="U663" s="33">
        <v>0</v>
      </c>
      <c r="V663" s="127">
        <v>0</v>
      </c>
      <c r="W663" s="34"/>
      <c r="X663" s="35"/>
      <c r="Y663" s="35"/>
      <c r="Z663" s="34"/>
      <c r="AA663" s="35"/>
      <c r="AB663" s="36"/>
      <c r="AC663" s="34"/>
      <c r="AD663" s="35"/>
      <c r="AE663" s="36"/>
      <c r="AF663" s="34"/>
      <c r="AG663" s="35"/>
      <c r="AH663" s="36"/>
      <c r="AI663" s="37"/>
      <c r="AJ663" s="38"/>
      <c r="AK663" s="39"/>
      <c r="AL663" s="39"/>
      <c r="AM663" s="39"/>
      <c r="AN663" s="49"/>
      <c r="AO663" s="40"/>
      <c r="AP663" s="41"/>
      <c r="AQ663" s="42"/>
      <c r="AR663" s="43"/>
      <c r="AS663" s="40" t="s">
        <v>1015</v>
      </c>
      <c r="AT663" s="42">
        <v>1</v>
      </c>
      <c r="AU663" s="162">
        <f t="shared" si="50"/>
        <v>0</v>
      </c>
      <c r="AV663" s="162">
        <f t="shared" si="51"/>
        <v>0</v>
      </c>
      <c r="AW663" s="162">
        <f t="shared" si="52"/>
        <v>0</v>
      </c>
      <c r="AX663" s="162">
        <f t="shared" si="53"/>
        <v>0</v>
      </c>
      <c r="AY663" s="162">
        <f t="shared" si="54"/>
        <v>0</v>
      </c>
    </row>
    <row r="664" spans="1:51">
      <c r="A664" s="44" t="s">
        <v>1628</v>
      </c>
      <c r="B664" s="45" t="s">
        <v>4155</v>
      </c>
      <c r="C664" s="23" t="s">
        <v>1629</v>
      </c>
      <c r="D664" s="120" t="s">
        <v>4162</v>
      </c>
      <c r="E664" s="24"/>
      <c r="F664" s="25" t="s">
        <v>43</v>
      </c>
      <c r="G664" s="26" t="s">
        <v>1194</v>
      </c>
      <c r="H664" s="27"/>
      <c r="I664" s="27"/>
      <c r="J664" s="29">
        <v>0</v>
      </c>
      <c r="K664" s="28">
        <v>1552</v>
      </c>
      <c r="L664" s="28">
        <v>1561</v>
      </c>
      <c r="M664" s="27">
        <v>0</v>
      </c>
      <c r="N664" s="27">
        <v>0</v>
      </c>
      <c r="O664" s="28"/>
      <c r="P664" s="31"/>
      <c r="Q664" s="35" t="s">
        <v>103</v>
      </c>
      <c r="R664" s="104">
        <v>51.0167</v>
      </c>
      <c r="S664" s="124">
        <v>4.4667000000000003</v>
      </c>
      <c r="T664" s="32">
        <v>0</v>
      </c>
      <c r="U664" s="33">
        <v>0</v>
      </c>
      <c r="V664" s="127">
        <v>0</v>
      </c>
      <c r="W664" s="34"/>
      <c r="X664" s="35"/>
      <c r="Y664" s="35"/>
      <c r="Z664" s="34"/>
      <c r="AA664" s="35"/>
      <c r="AB664" s="36"/>
      <c r="AC664" s="34"/>
      <c r="AD664" s="35"/>
      <c r="AE664" s="36"/>
      <c r="AF664" s="34"/>
      <c r="AG664" s="35"/>
      <c r="AH664" s="36"/>
      <c r="AI664" s="37"/>
      <c r="AJ664" s="38"/>
      <c r="AK664" s="39"/>
      <c r="AL664" s="39"/>
      <c r="AM664" s="39"/>
      <c r="AN664" s="49"/>
      <c r="AO664" s="40"/>
      <c r="AP664" s="41"/>
      <c r="AQ664" s="42"/>
      <c r="AR664" s="43"/>
      <c r="AS664" s="40"/>
      <c r="AT664" s="42">
        <v>1</v>
      </c>
      <c r="AU664" s="162">
        <f t="shared" si="50"/>
        <v>1</v>
      </c>
      <c r="AV664" s="162">
        <f t="shared" si="51"/>
        <v>0</v>
      </c>
      <c r="AW664" s="162">
        <f t="shared" si="52"/>
        <v>0</v>
      </c>
      <c r="AX664" s="162">
        <f t="shared" si="53"/>
        <v>0</v>
      </c>
      <c r="AY664" s="162">
        <f t="shared" si="54"/>
        <v>0</v>
      </c>
    </row>
    <row r="665" spans="1:51">
      <c r="A665" s="44" t="s">
        <v>1630</v>
      </c>
      <c r="B665" s="45" t="s">
        <v>4156</v>
      </c>
      <c r="C665" s="23" t="s">
        <v>1631</v>
      </c>
      <c r="D665" s="120" t="s">
        <v>4162</v>
      </c>
      <c r="E665" s="24">
        <v>1</v>
      </c>
      <c r="F665" s="25" t="s">
        <v>39</v>
      </c>
      <c r="G665" s="26"/>
      <c r="H665" s="27"/>
      <c r="I665" s="27"/>
      <c r="J665" s="29">
        <v>1</v>
      </c>
      <c r="K665" s="30">
        <v>1560</v>
      </c>
      <c r="L665" s="30">
        <v>1566</v>
      </c>
      <c r="M665" s="27">
        <v>0</v>
      </c>
      <c r="N665" s="27">
        <v>0</v>
      </c>
      <c r="O665" s="28"/>
      <c r="P665" s="31"/>
      <c r="Q665" s="35" t="s">
        <v>103</v>
      </c>
      <c r="R665" s="104">
        <v>51.0167</v>
      </c>
      <c r="S665" s="124">
        <v>4.4667000000000003</v>
      </c>
      <c r="T665" s="32">
        <v>0</v>
      </c>
      <c r="U665" s="33">
        <v>0</v>
      </c>
      <c r="V665" s="127">
        <v>0</v>
      </c>
      <c r="W665" s="34"/>
      <c r="X665" s="35"/>
      <c r="Y665" s="35"/>
      <c r="Z665" s="34"/>
      <c r="AA665" s="35"/>
      <c r="AB665" s="36"/>
      <c r="AC665" s="34"/>
      <c r="AD665" s="35"/>
      <c r="AE665" s="36"/>
      <c r="AF665" s="34"/>
      <c r="AG665" s="35"/>
      <c r="AH665" s="36"/>
      <c r="AI665" s="37"/>
      <c r="AJ665" s="38"/>
      <c r="AK665" s="39"/>
      <c r="AL665" s="39"/>
      <c r="AM665" s="39"/>
      <c r="AN665" s="49"/>
      <c r="AO665" s="40"/>
      <c r="AP665" s="41"/>
      <c r="AQ665" s="42"/>
      <c r="AR665" s="43"/>
      <c r="AS665" s="40" t="s">
        <v>40</v>
      </c>
      <c r="AT665" s="42">
        <v>1</v>
      </c>
      <c r="AU665" s="162">
        <f t="shared" si="50"/>
        <v>1</v>
      </c>
      <c r="AV665" s="162">
        <f t="shared" si="51"/>
        <v>0</v>
      </c>
      <c r="AW665" s="162">
        <f t="shared" si="52"/>
        <v>0</v>
      </c>
      <c r="AX665" s="162">
        <f t="shared" si="53"/>
        <v>0</v>
      </c>
      <c r="AY665" s="162">
        <f t="shared" si="54"/>
        <v>0</v>
      </c>
    </row>
    <row r="666" spans="1:51">
      <c r="A666" s="99" t="s">
        <v>1632</v>
      </c>
      <c r="B666" s="45" t="s">
        <v>4157</v>
      </c>
      <c r="C666" s="23" t="s">
        <v>1633</v>
      </c>
      <c r="D666" s="120" t="s">
        <v>4162</v>
      </c>
      <c r="E666" s="24"/>
      <c r="F666" s="25" t="s">
        <v>43</v>
      </c>
      <c r="G666" s="26"/>
      <c r="H666" s="27"/>
      <c r="I666" s="27"/>
      <c r="J666" s="29">
        <v>0</v>
      </c>
      <c r="K666" s="28">
        <v>1585</v>
      </c>
      <c r="L666" s="28"/>
      <c r="M666" s="27">
        <v>0</v>
      </c>
      <c r="N666" s="27">
        <v>0</v>
      </c>
      <c r="O666" s="28"/>
      <c r="P666" s="31"/>
      <c r="Q666" s="35" t="s">
        <v>103</v>
      </c>
      <c r="R666" s="104">
        <v>51.0167</v>
      </c>
      <c r="S666" s="124">
        <v>4.4667000000000003</v>
      </c>
      <c r="T666" s="32">
        <v>0</v>
      </c>
      <c r="U666" s="33">
        <v>0</v>
      </c>
      <c r="V666" s="127">
        <v>0</v>
      </c>
      <c r="W666" s="34"/>
      <c r="X666" s="35"/>
      <c r="Y666" s="35"/>
      <c r="Z666" s="34"/>
      <c r="AA666" s="35"/>
      <c r="AB666" s="36"/>
      <c r="AC666" s="34"/>
      <c r="AD666" s="35"/>
      <c r="AE666" s="36"/>
      <c r="AF666" s="34"/>
      <c r="AG666" s="35"/>
      <c r="AH666" s="36"/>
      <c r="AI666" s="37"/>
      <c r="AJ666" s="38"/>
      <c r="AK666" s="39"/>
      <c r="AL666" s="39"/>
      <c r="AM666" s="39"/>
      <c r="AN666" s="49"/>
      <c r="AO666" s="40"/>
      <c r="AP666" s="41"/>
      <c r="AQ666" s="42"/>
      <c r="AR666" s="43"/>
      <c r="AS666" s="40"/>
      <c r="AT666" s="42">
        <v>1</v>
      </c>
      <c r="AU666" s="162">
        <f t="shared" si="50"/>
        <v>0</v>
      </c>
      <c r="AV666" s="162">
        <f t="shared" si="51"/>
        <v>0</v>
      </c>
      <c r="AW666" s="162">
        <f t="shared" si="52"/>
        <v>0</v>
      </c>
      <c r="AX666" s="162">
        <f t="shared" si="53"/>
        <v>0</v>
      </c>
      <c r="AY666" s="162">
        <f t="shared" si="54"/>
        <v>0</v>
      </c>
    </row>
    <row r="667" spans="1:51">
      <c r="A667" s="111" t="s">
        <v>1634</v>
      </c>
      <c r="B667" s="45" t="s">
        <v>2289</v>
      </c>
      <c r="C667" s="23" t="s">
        <v>1635</v>
      </c>
      <c r="D667" s="120" t="s">
        <v>4162</v>
      </c>
      <c r="E667" s="24">
        <v>6</v>
      </c>
      <c r="F667" s="25" t="s">
        <v>43</v>
      </c>
      <c r="G667" s="25"/>
      <c r="H667" s="27">
        <v>1</v>
      </c>
      <c r="I667" s="27"/>
      <c r="J667" s="29">
        <v>1</v>
      </c>
      <c r="K667" s="28">
        <v>1592</v>
      </c>
      <c r="L667" s="27">
        <v>1629</v>
      </c>
      <c r="M667" s="27">
        <v>1</v>
      </c>
      <c r="N667" s="27">
        <v>1</v>
      </c>
      <c r="O667" s="28"/>
      <c r="P667" s="31">
        <v>1629</v>
      </c>
      <c r="Q667" s="35" t="s">
        <v>103</v>
      </c>
      <c r="R667" s="104">
        <v>51.0167</v>
      </c>
      <c r="S667" s="124">
        <v>4.4667000000000003</v>
      </c>
      <c r="T667" s="32">
        <v>0</v>
      </c>
      <c r="U667" s="33">
        <v>0</v>
      </c>
      <c r="V667" s="127">
        <v>0</v>
      </c>
      <c r="W667" s="34"/>
      <c r="X667" s="35"/>
      <c r="Y667" s="35"/>
      <c r="Z667" s="34"/>
      <c r="AA667" s="35"/>
      <c r="AB667" s="36"/>
      <c r="AC667" s="34"/>
      <c r="AD667" s="35"/>
      <c r="AE667" s="36"/>
      <c r="AF667" s="34"/>
      <c r="AG667" s="35"/>
      <c r="AH667" s="36"/>
      <c r="AI667" s="37"/>
      <c r="AJ667" s="38"/>
      <c r="AK667" s="39"/>
      <c r="AL667" s="39"/>
      <c r="AM667" s="39"/>
      <c r="AN667" s="49"/>
      <c r="AO667" s="40"/>
      <c r="AP667" s="41"/>
      <c r="AQ667" s="42"/>
      <c r="AR667" s="43"/>
      <c r="AS667" s="40" t="s">
        <v>40</v>
      </c>
      <c r="AT667" s="42">
        <v>1</v>
      </c>
      <c r="AU667" s="162">
        <f t="shared" si="50"/>
        <v>0</v>
      </c>
      <c r="AV667" s="162">
        <f t="shared" si="51"/>
        <v>1</v>
      </c>
      <c r="AW667" s="162">
        <f t="shared" si="52"/>
        <v>1</v>
      </c>
      <c r="AX667" s="162">
        <f t="shared" si="53"/>
        <v>1</v>
      </c>
      <c r="AY667" s="162">
        <f t="shared" si="54"/>
        <v>0</v>
      </c>
    </row>
    <row r="668" spans="1:51">
      <c r="A668" s="112" t="s">
        <v>1636</v>
      </c>
      <c r="B668" s="45" t="s">
        <v>1939</v>
      </c>
      <c r="C668" s="23" t="s">
        <v>1637</v>
      </c>
      <c r="D668" s="120" t="s">
        <v>4162</v>
      </c>
      <c r="E668" s="24"/>
      <c r="F668" s="25" t="s">
        <v>43</v>
      </c>
      <c r="G668" s="25"/>
      <c r="H668" s="27">
        <v>1</v>
      </c>
      <c r="I668" s="27"/>
      <c r="J668" s="29">
        <v>0</v>
      </c>
      <c r="K668" s="28"/>
      <c r="L668" s="103">
        <v>1589</v>
      </c>
      <c r="M668" s="27">
        <v>0</v>
      </c>
      <c r="N668" s="27">
        <v>0</v>
      </c>
      <c r="O668" s="28"/>
      <c r="P668" s="31">
        <v>1614</v>
      </c>
      <c r="Q668" s="35" t="s">
        <v>103</v>
      </c>
      <c r="R668" s="104">
        <v>51.0167</v>
      </c>
      <c r="S668" s="124">
        <v>4.4667000000000003</v>
      </c>
      <c r="T668" s="32">
        <v>1</v>
      </c>
      <c r="U668" s="33">
        <v>1</v>
      </c>
      <c r="V668" s="127">
        <v>0</v>
      </c>
      <c r="W668" s="34">
        <v>1590</v>
      </c>
      <c r="X668" s="35">
        <v>1614</v>
      </c>
      <c r="Y668" s="35" t="s">
        <v>63</v>
      </c>
      <c r="Z668" s="34"/>
      <c r="AA668" s="35"/>
      <c r="AB668" s="36"/>
      <c r="AC668" s="34"/>
      <c r="AD668" s="35"/>
      <c r="AE668" s="36"/>
      <c r="AF668" s="34"/>
      <c r="AG668" s="35"/>
      <c r="AH668" s="36"/>
      <c r="AI668" s="37"/>
      <c r="AJ668" s="38"/>
      <c r="AK668" s="39"/>
      <c r="AL668" s="39"/>
      <c r="AM668" s="39"/>
      <c r="AN668" s="39"/>
      <c r="AO668" s="40"/>
      <c r="AP668" s="41"/>
      <c r="AQ668" s="42"/>
      <c r="AR668" s="43"/>
      <c r="AS668" s="40" t="s">
        <v>1638</v>
      </c>
      <c r="AT668" s="42">
        <v>1</v>
      </c>
      <c r="AU668" s="162">
        <f t="shared" si="50"/>
        <v>1</v>
      </c>
      <c r="AV668" s="162">
        <f t="shared" si="51"/>
        <v>1</v>
      </c>
      <c r="AW668" s="162">
        <f t="shared" si="52"/>
        <v>0</v>
      </c>
      <c r="AX668" s="162">
        <f t="shared" si="53"/>
        <v>0</v>
      </c>
      <c r="AY668" s="162">
        <f t="shared" si="54"/>
        <v>0</v>
      </c>
    </row>
    <row r="669" spans="1:51">
      <c r="A669" s="112" t="s">
        <v>1639</v>
      </c>
      <c r="B669" s="45" t="s">
        <v>4158</v>
      </c>
      <c r="C669" s="23" t="s">
        <v>1640</v>
      </c>
      <c r="D669" s="120" t="s">
        <v>4162</v>
      </c>
      <c r="E669" s="24"/>
      <c r="F669" s="25" t="s">
        <v>43</v>
      </c>
      <c r="G669" s="25"/>
      <c r="H669" s="27"/>
      <c r="I669" s="27"/>
      <c r="J669" s="29">
        <v>0</v>
      </c>
      <c r="K669" s="28"/>
      <c r="L669" s="28"/>
      <c r="M669" s="27">
        <v>0</v>
      </c>
      <c r="N669" s="27">
        <v>0</v>
      </c>
      <c r="O669" s="28"/>
      <c r="P669" s="31"/>
      <c r="Q669" s="35" t="s">
        <v>103</v>
      </c>
      <c r="R669" s="104">
        <v>51.0167</v>
      </c>
      <c r="S669" s="124">
        <v>4.4667000000000003</v>
      </c>
      <c r="T669" s="32">
        <v>0</v>
      </c>
      <c r="U669" s="33">
        <v>0</v>
      </c>
      <c r="V669" s="127">
        <v>0</v>
      </c>
      <c r="W669" s="34"/>
      <c r="X669" s="35"/>
      <c r="Y669" s="35"/>
      <c r="Z669" s="34"/>
      <c r="AA669" s="35"/>
      <c r="AB669" s="36"/>
      <c r="AC669" s="34"/>
      <c r="AD669" s="35"/>
      <c r="AE669" s="36"/>
      <c r="AF669" s="34"/>
      <c r="AG669" s="35"/>
      <c r="AH669" s="36"/>
      <c r="AI669" s="37"/>
      <c r="AJ669" s="38"/>
      <c r="AK669" s="39"/>
      <c r="AL669" s="39"/>
      <c r="AM669" s="39"/>
      <c r="AN669" s="39"/>
      <c r="AO669" s="40"/>
      <c r="AP669" s="41"/>
      <c r="AQ669" s="42"/>
      <c r="AR669" s="43"/>
      <c r="AS669" s="40"/>
      <c r="AT669" s="42">
        <v>1</v>
      </c>
      <c r="AU669" s="162">
        <f t="shared" si="50"/>
        <v>0</v>
      </c>
      <c r="AV669" s="162">
        <f t="shared" si="51"/>
        <v>0</v>
      </c>
      <c r="AW669" s="162">
        <f t="shared" si="52"/>
        <v>0</v>
      </c>
      <c r="AX669" s="162">
        <f t="shared" si="53"/>
        <v>0</v>
      </c>
      <c r="AY669" s="162">
        <f t="shared" si="54"/>
        <v>0</v>
      </c>
    </row>
    <row r="670" spans="1:51">
      <c r="A670" s="116" t="s">
        <v>1645</v>
      </c>
      <c r="B670" s="116" t="s">
        <v>1646</v>
      </c>
      <c r="C670" s="113" t="s">
        <v>1644</v>
      </c>
      <c r="D670" s="113" t="s">
        <v>4163</v>
      </c>
      <c r="E670" s="113"/>
      <c r="F670" s="114" t="s">
        <v>39</v>
      </c>
      <c r="G670" s="114"/>
      <c r="J670" s="29">
        <v>0</v>
      </c>
      <c r="K670" s="114">
        <v>1538</v>
      </c>
      <c r="L670" s="115">
        <v>1542</v>
      </c>
      <c r="M670" s="27">
        <v>0</v>
      </c>
      <c r="N670" s="27">
        <v>0</v>
      </c>
      <c r="Q670" s="35" t="s">
        <v>103</v>
      </c>
      <c r="R670" s="104">
        <v>51.0167</v>
      </c>
      <c r="S670" s="124">
        <v>4.4667000000000003</v>
      </c>
      <c r="T670" s="32">
        <v>0</v>
      </c>
      <c r="U670" s="33">
        <v>0</v>
      </c>
      <c r="V670" s="127">
        <v>0</v>
      </c>
      <c r="AT670">
        <v>1</v>
      </c>
      <c r="AU670" s="162">
        <f t="shared" si="50"/>
        <v>1</v>
      </c>
      <c r="AV670" s="162">
        <f t="shared" si="51"/>
        <v>0</v>
      </c>
      <c r="AW670" s="162">
        <f t="shared" si="52"/>
        <v>0</v>
      </c>
      <c r="AX670" s="162">
        <f t="shared" si="53"/>
        <v>0</v>
      </c>
      <c r="AY670" s="162">
        <f t="shared" si="54"/>
        <v>0</v>
      </c>
    </row>
    <row r="671" spans="1:51">
      <c r="A671" s="116" t="s">
        <v>1648</v>
      </c>
      <c r="B671" s="116" t="s">
        <v>1649</v>
      </c>
      <c r="C671" s="117" t="s">
        <v>1647</v>
      </c>
      <c r="D671" s="113" t="s">
        <v>4163</v>
      </c>
      <c r="E671" s="117"/>
      <c r="F671" s="66" t="s">
        <v>43</v>
      </c>
      <c r="G671" s="66"/>
      <c r="J671" s="29">
        <v>0</v>
      </c>
      <c r="K671" s="114">
        <v>1546</v>
      </c>
      <c r="L671" s="115">
        <v>1550</v>
      </c>
      <c r="M671" s="27">
        <v>0</v>
      </c>
      <c r="N671" s="27">
        <v>0</v>
      </c>
      <c r="Q671" s="35" t="s">
        <v>103</v>
      </c>
      <c r="R671" s="104">
        <v>51.0167</v>
      </c>
      <c r="S671" s="124">
        <v>4.4667000000000003</v>
      </c>
      <c r="T671" s="32">
        <v>0</v>
      </c>
      <c r="U671" s="33">
        <v>0</v>
      </c>
      <c r="V671" s="127">
        <v>0</v>
      </c>
      <c r="AT671">
        <v>1</v>
      </c>
      <c r="AU671" s="162">
        <f t="shared" si="50"/>
        <v>1</v>
      </c>
      <c r="AV671" s="162">
        <f t="shared" si="51"/>
        <v>0</v>
      </c>
      <c r="AW671" s="162">
        <f t="shared" si="52"/>
        <v>0</v>
      </c>
      <c r="AX671" s="162">
        <f t="shared" si="53"/>
        <v>0</v>
      </c>
      <c r="AY671" s="162">
        <f t="shared" si="54"/>
        <v>0</v>
      </c>
    </row>
    <row r="672" spans="1:51">
      <c r="A672" s="116" t="s">
        <v>1651</v>
      </c>
      <c r="B672" s="116" t="s">
        <v>1652</v>
      </c>
      <c r="C672" s="113" t="s">
        <v>1650</v>
      </c>
      <c r="D672" s="113" t="s">
        <v>4163</v>
      </c>
      <c r="E672" s="113"/>
      <c r="F672" s="66" t="s">
        <v>39</v>
      </c>
      <c r="G672" s="66"/>
      <c r="J672" s="29">
        <v>0</v>
      </c>
      <c r="K672" s="114">
        <v>1547</v>
      </c>
      <c r="L672" s="115">
        <v>1551</v>
      </c>
      <c r="M672" s="27">
        <v>0</v>
      </c>
      <c r="N672" s="27">
        <v>0</v>
      </c>
      <c r="Q672" s="35" t="s">
        <v>103</v>
      </c>
      <c r="R672" s="104">
        <v>51.0167</v>
      </c>
      <c r="S672" s="124">
        <v>4.4667000000000003</v>
      </c>
      <c r="T672" s="32">
        <v>0</v>
      </c>
      <c r="U672" s="33">
        <v>0</v>
      </c>
      <c r="V672" s="127">
        <v>0</v>
      </c>
      <c r="AT672">
        <v>1</v>
      </c>
      <c r="AU672" s="162">
        <f t="shared" si="50"/>
        <v>1</v>
      </c>
      <c r="AV672" s="162">
        <f t="shared" si="51"/>
        <v>0</v>
      </c>
      <c r="AW672" s="162">
        <f t="shared" si="52"/>
        <v>0</v>
      </c>
      <c r="AX672" s="162">
        <f t="shared" si="53"/>
        <v>0</v>
      </c>
      <c r="AY672" s="162">
        <f t="shared" si="54"/>
        <v>0</v>
      </c>
    </row>
    <row r="673" spans="1:51">
      <c r="A673" s="116" t="s">
        <v>1654</v>
      </c>
      <c r="B673" s="116" t="s">
        <v>1655</v>
      </c>
      <c r="C673" s="117" t="s">
        <v>1653</v>
      </c>
      <c r="D673" s="113" t="s">
        <v>4163</v>
      </c>
      <c r="E673" s="117"/>
      <c r="F673" s="66" t="s">
        <v>43</v>
      </c>
      <c r="G673" s="66"/>
      <c r="J673" s="29">
        <v>0</v>
      </c>
      <c r="K673" s="114">
        <v>1549</v>
      </c>
      <c r="L673" s="115">
        <v>1553</v>
      </c>
      <c r="M673" s="27">
        <v>0</v>
      </c>
      <c r="N673" s="27">
        <v>0</v>
      </c>
      <c r="Q673" s="35" t="s">
        <v>103</v>
      </c>
      <c r="R673" s="104">
        <v>51.0167</v>
      </c>
      <c r="S673" s="124">
        <v>4.4667000000000003</v>
      </c>
      <c r="T673" s="32">
        <v>0</v>
      </c>
      <c r="U673" s="33">
        <v>0</v>
      </c>
      <c r="V673" s="127">
        <v>0</v>
      </c>
      <c r="AT673">
        <v>1</v>
      </c>
      <c r="AU673" s="162">
        <f t="shared" si="50"/>
        <v>1</v>
      </c>
      <c r="AV673" s="162">
        <f t="shared" si="51"/>
        <v>0</v>
      </c>
      <c r="AW673" s="162">
        <f t="shared" si="52"/>
        <v>0</v>
      </c>
      <c r="AX673" s="162">
        <f t="shared" si="53"/>
        <v>0</v>
      </c>
      <c r="AY673" s="162">
        <f t="shared" si="54"/>
        <v>0</v>
      </c>
    </row>
    <row r="674" spans="1:51">
      <c r="A674" s="116" t="s">
        <v>1657</v>
      </c>
      <c r="B674" s="116" t="s">
        <v>1658</v>
      </c>
      <c r="C674" s="113" t="s">
        <v>1656</v>
      </c>
      <c r="D674" s="113" t="s">
        <v>4163</v>
      </c>
      <c r="E674" s="113"/>
      <c r="F674" s="66" t="s">
        <v>43</v>
      </c>
      <c r="G674" s="66"/>
      <c r="J674" s="29">
        <v>0</v>
      </c>
      <c r="K674" s="114">
        <v>1549</v>
      </c>
      <c r="L674" s="115">
        <v>1553</v>
      </c>
      <c r="M674" s="27">
        <v>0</v>
      </c>
      <c r="N674" s="27">
        <v>0</v>
      </c>
      <c r="Q674" s="35" t="s">
        <v>103</v>
      </c>
      <c r="R674" s="104">
        <v>51.0167</v>
      </c>
      <c r="S674" s="124">
        <v>4.4667000000000003</v>
      </c>
      <c r="T674" s="32">
        <v>0</v>
      </c>
      <c r="U674" s="33">
        <v>0</v>
      </c>
      <c r="V674" s="127">
        <v>0</v>
      </c>
      <c r="AT674">
        <v>1</v>
      </c>
      <c r="AU674" s="162">
        <f t="shared" si="50"/>
        <v>1</v>
      </c>
      <c r="AV674" s="162">
        <f t="shared" si="51"/>
        <v>0</v>
      </c>
      <c r="AW674" s="162">
        <f t="shared" si="52"/>
        <v>0</v>
      </c>
      <c r="AX674" s="162">
        <f t="shared" si="53"/>
        <v>0</v>
      </c>
      <c r="AY674" s="162">
        <f t="shared" si="54"/>
        <v>0</v>
      </c>
    </row>
    <row r="675" spans="1:51">
      <c r="A675" s="116" t="s">
        <v>1660</v>
      </c>
      <c r="B675" s="116" t="s">
        <v>1661</v>
      </c>
      <c r="C675" s="117" t="s">
        <v>1659</v>
      </c>
      <c r="D675" s="113" t="s">
        <v>4163</v>
      </c>
      <c r="E675" s="117"/>
      <c r="F675" s="66" t="s">
        <v>39</v>
      </c>
      <c r="G675" s="66"/>
      <c r="J675" s="29">
        <v>0</v>
      </c>
      <c r="K675" s="114">
        <v>1549</v>
      </c>
      <c r="L675" s="115">
        <v>1553</v>
      </c>
      <c r="M675" s="27">
        <v>0</v>
      </c>
      <c r="N675" s="27">
        <v>0</v>
      </c>
      <c r="Q675" s="35" t="s">
        <v>103</v>
      </c>
      <c r="R675" s="104">
        <v>51.0167</v>
      </c>
      <c r="S675" s="124">
        <v>4.4667000000000003</v>
      </c>
      <c r="T675" s="32">
        <v>0</v>
      </c>
      <c r="U675" s="33">
        <v>0</v>
      </c>
      <c r="V675" s="127">
        <v>0</v>
      </c>
      <c r="AT675">
        <v>1</v>
      </c>
      <c r="AU675" s="162">
        <f t="shared" si="50"/>
        <v>1</v>
      </c>
      <c r="AV675" s="162">
        <f t="shared" si="51"/>
        <v>0</v>
      </c>
      <c r="AW675" s="162">
        <f t="shared" si="52"/>
        <v>0</v>
      </c>
      <c r="AX675" s="162">
        <f t="shared" si="53"/>
        <v>0</v>
      </c>
      <c r="AY675" s="162">
        <f t="shared" si="54"/>
        <v>0</v>
      </c>
    </row>
    <row r="676" spans="1:51">
      <c r="A676" s="116" t="s">
        <v>1663</v>
      </c>
      <c r="B676" s="116" t="s">
        <v>1664</v>
      </c>
      <c r="C676" s="113" t="s">
        <v>1662</v>
      </c>
      <c r="D676" s="113" t="s">
        <v>4163</v>
      </c>
      <c r="E676" s="113"/>
      <c r="F676" s="66" t="s">
        <v>39</v>
      </c>
      <c r="G676" s="66"/>
      <c r="J676" s="29">
        <v>0</v>
      </c>
      <c r="K676" s="114">
        <v>1550</v>
      </c>
      <c r="L676" s="115">
        <v>1554</v>
      </c>
      <c r="M676" s="27">
        <v>0</v>
      </c>
      <c r="N676" s="27">
        <v>0</v>
      </c>
      <c r="Q676" s="35" t="s">
        <v>103</v>
      </c>
      <c r="R676" s="104">
        <v>51.0167</v>
      </c>
      <c r="S676" s="124">
        <v>4.4667000000000003</v>
      </c>
      <c r="T676" s="32">
        <v>0</v>
      </c>
      <c r="U676" s="33">
        <v>0</v>
      </c>
      <c r="V676" s="127">
        <v>0</v>
      </c>
      <c r="AT676">
        <v>1</v>
      </c>
      <c r="AU676" s="162">
        <f t="shared" si="50"/>
        <v>1</v>
      </c>
      <c r="AV676" s="162">
        <f t="shared" si="51"/>
        <v>0</v>
      </c>
      <c r="AW676" s="162">
        <f t="shared" si="52"/>
        <v>0</v>
      </c>
      <c r="AX676" s="162">
        <f t="shared" si="53"/>
        <v>0</v>
      </c>
      <c r="AY676" s="162">
        <f t="shared" si="54"/>
        <v>0</v>
      </c>
    </row>
    <row r="677" spans="1:51">
      <c r="A677" s="116" t="s">
        <v>1666</v>
      </c>
      <c r="B677" s="116" t="s">
        <v>1667</v>
      </c>
      <c r="C677" s="117" t="s">
        <v>1665</v>
      </c>
      <c r="D677" s="113" t="s">
        <v>4163</v>
      </c>
      <c r="E677" s="117"/>
      <c r="F677" s="66" t="s">
        <v>39</v>
      </c>
      <c r="G677" s="66"/>
      <c r="J677" s="29">
        <v>0</v>
      </c>
      <c r="K677" s="114">
        <v>1550</v>
      </c>
      <c r="L677" s="115">
        <v>1554</v>
      </c>
      <c r="M677" s="27">
        <v>0</v>
      </c>
      <c r="N677" s="27">
        <v>0</v>
      </c>
      <c r="Q677" s="35" t="s">
        <v>103</v>
      </c>
      <c r="R677" s="104">
        <v>51.0167</v>
      </c>
      <c r="S677" s="124">
        <v>4.4667000000000003</v>
      </c>
      <c r="T677" s="32">
        <v>0</v>
      </c>
      <c r="U677" s="33">
        <v>0</v>
      </c>
      <c r="V677" s="127">
        <v>0</v>
      </c>
      <c r="AT677">
        <v>1</v>
      </c>
      <c r="AU677" s="162">
        <f t="shared" si="50"/>
        <v>1</v>
      </c>
      <c r="AV677" s="162">
        <f t="shared" si="51"/>
        <v>0</v>
      </c>
      <c r="AW677" s="162">
        <f t="shared" si="52"/>
        <v>0</v>
      </c>
      <c r="AX677" s="162">
        <f t="shared" si="53"/>
        <v>0</v>
      </c>
      <c r="AY677" s="162">
        <f t="shared" si="54"/>
        <v>0</v>
      </c>
    </row>
    <row r="678" spans="1:51">
      <c r="A678" s="116" t="s">
        <v>1669</v>
      </c>
      <c r="B678" s="116" t="s">
        <v>1670</v>
      </c>
      <c r="C678" s="113" t="s">
        <v>1668</v>
      </c>
      <c r="D678" s="113" t="s">
        <v>4163</v>
      </c>
      <c r="E678" s="113"/>
      <c r="F678" s="66" t="s">
        <v>43</v>
      </c>
      <c r="G678" s="66"/>
      <c r="J678" s="29">
        <v>0</v>
      </c>
      <c r="K678" s="114">
        <v>1550</v>
      </c>
      <c r="L678" s="115">
        <v>1554</v>
      </c>
      <c r="M678" s="27">
        <v>0</v>
      </c>
      <c r="N678" s="27">
        <v>0</v>
      </c>
      <c r="Q678" s="35" t="s">
        <v>103</v>
      </c>
      <c r="R678" s="104">
        <v>51.0167</v>
      </c>
      <c r="S678" s="124">
        <v>4.4667000000000003</v>
      </c>
      <c r="T678" s="32">
        <v>0</v>
      </c>
      <c r="U678" s="33">
        <v>0</v>
      </c>
      <c r="V678" s="127">
        <v>0</v>
      </c>
      <c r="AT678">
        <v>1</v>
      </c>
      <c r="AU678" s="162">
        <f t="shared" si="50"/>
        <v>1</v>
      </c>
      <c r="AV678" s="162">
        <f t="shared" si="51"/>
        <v>0</v>
      </c>
      <c r="AW678" s="162">
        <f t="shared" si="52"/>
        <v>0</v>
      </c>
      <c r="AX678" s="162">
        <f t="shared" si="53"/>
        <v>0</v>
      </c>
      <c r="AY678" s="162">
        <f t="shared" si="54"/>
        <v>0</v>
      </c>
    </row>
    <row r="679" spans="1:51">
      <c r="A679" s="116" t="s">
        <v>1672</v>
      </c>
      <c r="B679" s="116" t="s">
        <v>1673</v>
      </c>
      <c r="C679" s="117" t="s">
        <v>1671</v>
      </c>
      <c r="D679" s="113" t="s">
        <v>4163</v>
      </c>
      <c r="E679" s="117"/>
      <c r="F679" s="114" t="s">
        <v>39</v>
      </c>
      <c r="G679" s="114"/>
      <c r="J679" s="29">
        <v>0</v>
      </c>
      <c r="K679" s="114">
        <v>1551</v>
      </c>
      <c r="L679" s="115">
        <v>1555</v>
      </c>
      <c r="M679" s="27">
        <v>0</v>
      </c>
      <c r="N679" s="27">
        <v>0</v>
      </c>
      <c r="Q679" s="35" t="s">
        <v>103</v>
      </c>
      <c r="R679" s="104">
        <v>51.0167</v>
      </c>
      <c r="S679" s="124">
        <v>4.4667000000000003</v>
      </c>
      <c r="T679" s="32">
        <v>0</v>
      </c>
      <c r="U679" s="33">
        <v>0</v>
      </c>
      <c r="V679" s="127">
        <v>0</v>
      </c>
      <c r="AT679">
        <v>1</v>
      </c>
      <c r="AU679" s="162">
        <f t="shared" si="50"/>
        <v>1</v>
      </c>
      <c r="AV679" s="162">
        <f t="shared" si="51"/>
        <v>0</v>
      </c>
      <c r="AW679" s="162">
        <f t="shared" si="52"/>
        <v>0</v>
      </c>
      <c r="AX679" s="162">
        <f t="shared" si="53"/>
        <v>0</v>
      </c>
      <c r="AY679" s="162">
        <f t="shared" si="54"/>
        <v>0</v>
      </c>
    </row>
    <row r="680" spans="1:51">
      <c r="A680" s="116" t="s">
        <v>1675</v>
      </c>
      <c r="B680" s="116" t="s">
        <v>1676</v>
      </c>
      <c r="C680" s="113" t="s">
        <v>1674</v>
      </c>
      <c r="D680" s="113" t="s">
        <v>4163</v>
      </c>
      <c r="E680" s="113"/>
      <c r="F680" s="114" t="s">
        <v>496</v>
      </c>
      <c r="G680" s="114"/>
      <c r="J680" s="29">
        <v>0</v>
      </c>
      <c r="K680" s="114">
        <v>1551</v>
      </c>
      <c r="L680" s="115">
        <v>1555</v>
      </c>
      <c r="M680" s="27">
        <v>0</v>
      </c>
      <c r="N680" s="27">
        <v>0</v>
      </c>
      <c r="Q680" s="35" t="s">
        <v>103</v>
      </c>
      <c r="R680" s="104">
        <v>51.0167</v>
      </c>
      <c r="S680" s="124">
        <v>4.4667000000000003</v>
      </c>
      <c r="T680" s="32">
        <v>0</v>
      </c>
      <c r="U680" s="33">
        <v>0</v>
      </c>
      <c r="V680" s="127">
        <v>0</v>
      </c>
      <c r="AT680">
        <v>1</v>
      </c>
      <c r="AU680" s="162">
        <f t="shared" si="50"/>
        <v>1</v>
      </c>
      <c r="AV680" s="162">
        <f t="shared" si="51"/>
        <v>0</v>
      </c>
      <c r="AW680" s="162">
        <f t="shared" si="52"/>
        <v>0</v>
      </c>
      <c r="AX680" s="162">
        <f t="shared" si="53"/>
        <v>0</v>
      </c>
      <c r="AY680" s="162">
        <f t="shared" si="54"/>
        <v>0</v>
      </c>
    </row>
    <row r="681" spans="1:51">
      <c r="A681" s="116" t="s">
        <v>1678</v>
      </c>
      <c r="B681" s="116" t="s">
        <v>1679</v>
      </c>
      <c r="C681" s="117" t="s">
        <v>1677</v>
      </c>
      <c r="D681" s="113" t="s">
        <v>4163</v>
      </c>
      <c r="E681" s="117"/>
      <c r="F681" s="66" t="s">
        <v>43</v>
      </c>
      <c r="G681" s="66"/>
      <c r="J681" s="29">
        <v>0</v>
      </c>
      <c r="K681" s="114">
        <v>1552</v>
      </c>
      <c r="L681" s="115">
        <v>1556</v>
      </c>
      <c r="M681" s="27">
        <v>0</v>
      </c>
      <c r="N681" s="27">
        <v>0</v>
      </c>
      <c r="Q681" s="35" t="s">
        <v>103</v>
      </c>
      <c r="R681" s="104">
        <v>51.0167</v>
      </c>
      <c r="S681" s="124">
        <v>4.4667000000000003</v>
      </c>
      <c r="T681" s="32">
        <v>0</v>
      </c>
      <c r="U681" s="33">
        <v>0</v>
      </c>
      <c r="V681" s="127">
        <v>0</v>
      </c>
      <c r="AT681">
        <v>1</v>
      </c>
      <c r="AU681" s="162">
        <f t="shared" si="50"/>
        <v>1</v>
      </c>
      <c r="AV681" s="162">
        <f t="shared" si="51"/>
        <v>0</v>
      </c>
      <c r="AW681" s="162">
        <f t="shared" si="52"/>
        <v>0</v>
      </c>
      <c r="AX681" s="162">
        <f t="shared" si="53"/>
        <v>0</v>
      </c>
      <c r="AY681" s="162">
        <f t="shared" si="54"/>
        <v>0</v>
      </c>
    </row>
    <row r="682" spans="1:51">
      <c r="A682" s="116" t="s">
        <v>1681</v>
      </c>
      <c r="B682" s="116" t="s">
        <v>1682</v>
      </c>
      <c r="C682" s="113" t="s">
        <v>1680</v>
      </c>
      <c r="D682" s="113" t="s">
        <v>4163</v>
      </c>
      <c r="E682" s="113"/>
      <c r="F682" s="66" t="s">
        <v>39</v>
      </c>
      <c r="G682" s="66"/>
      <c r="J682" s="29">
        <v>0</v>
      </c>
      <c r="K682" s="114">
        <v>1552</v>
      </c>
      <c r="L682" s="115">
        <v>1556</v>
      </c>
      <c r="M682" s="27">
        <v>0</v>
      </c>
      <c r="N682" s="27">
        <v>0</v>
      </c>
      <c r="Q682" s="35" t="s">
        <v>103</v>
      </c>
      <c r="R682" s="104">
        <v>51.0167</v>
      </c>
      <c r="S682" s="124">
        <v>4.4667000000000003</v>
      </c>
      <c r="T682" s="32">
        <v>0</v>
      </c>
      <c r="U682" s="33">
        <v>0</v>
      </c>
      <c r="V682" s="127">
        <v>0</v>
      </c>
      <c r="AT682">
        <v>1</v>
      </c>
      <c r="AU682" s="162">
        <f t="shared" si="50"/>
        <v>1</v>
      </c>
      <c r="AV682" s="162">
        <f t="shared" si="51"/>
        <v>0</v>
      </c>
      <c r="AW682" s="162">
        <f t="shared" si="52"/>
        <v>0</v>
      </c>
      <c r="AX682" s="162">
        <f t="shared" si="53"/>
        <v>0</v>
      </c>
      <c r="AY682" s="162">
        <f t="shared" si="54"/>
        <v>0</v>
      </c>
    </row>
    <row r="683" spans="1:51">
      <c r="A683" s="116" t="s">
        <v>1685</v>
      </c>
      <c r="B683" s="116" t="s">
        <v>1686</v>
      </c>
      <c r="C683" s="113" t="s">
        <v>1684</v>
      </c>
      <c r="D683" s="113" t="s">
        <v>4163</v>
      </c>
      <c r="E683" s="113"/>
      <c r="F683" s="66" t="s">
        <v>43</v>
      </c>
      <c r="G683" s="66"/>
      <c r="J683" s="29">
        <v>0</v>
      </c>
      <c r="K683" s="114">
        <v>1553</v>
      </c>
      <c r="L683" s="115">
        <v>1557</v>
      </c>
      <c r="M683" s="27">
        <v>0</v>
      </c>
      <c r="N683" s="27">
        <v>0</v>
      </c>
      <c r="Q683" s="35" t="s">
        <v>103</v>
      </c>
      <c r="R683" s="104">
        <v>51.0167</v>
      </c>
      <c r="S683" s="124">
        <v>4.4667000000000003</v>
      </c>
      <c r="T683" s="32">
        <v>0</v>
      </c>
      <c r="U683" s="33">
        <v>0</v>
      </c>
      <c r="V683" s="127">
        <v>0</v>
      </c>
      <c r="AT683">
        <v>1</v>
      </c>
      <c r="AU683" s="162">
        <f t="shared" si="50"/>
        <v>1</v>
      </c>
      <c r="AV683" s="162">
        <f t="shared" si="51"/>
        <v>0</v>
      </c>
      <c r="AW683" s="162">
        <f t="shared" si="52"/>
        <v>0</v>
      </c>
      <c r="AX683" s="162">
        <f t="shared" si="53"/>
        <v>0</v>
      </c>
      <c r="AY683" s="162">
        <f t="shared" si="54"/>
        <v>0</v>
      </c>
    </row>
    <row r="684" spans="1:51">
      <c r="A684" s="116" t="s">
        <v>1688</v>
      </c>
      <c r="B684" s="116" t="s">
        <v>1658</v>
      </c>
      <c r="C684" s="117" t="s">
        <v>1687</v>
      </c>
      <c r="D684" s="113" t="s">
        <v>4163</v>
      </c>
      <c r="E684" s="117"/>
      <c r="F684" s="66" t="s">
        <v>43</v>
      </c>
      <c r="G684" s="66"/>
      <c r="J684" s="29">
        <v>0</v>
      </c>
      <c r="K684" s="114">
        <v>1553</v>
      </c>
      <c r="L684" s="115">
        <v>1557</v>
      </c>
      <c r="M684" s="27">
        <v>0</v>
      </c>
      <c r="N684" s="27">
        <v>0</v>
      </c>
      <c r="Q684" s="35" t="s">
        <v>103</v>
      </c>
      <c r="R684" s="104">
        <v>51.0167</v>
      </c>
      <c r="S684" s="124">
        <v>4.4667000000000003</v>
      </c>
      <c r="T684" s="32">
        <v>0</v>
      </c>
      <c r="U684" s="33">
        <v>0</v>
      </c>
      <c r="V684" s="127">
        <v>0</v>
      </c>
      <c r="AT684">
        <v>1</v>
      </c>
      <c r="AU684" s="162">
        <f t="shared" si="50"/>
        <v>1</v>
      </c>
      <c r="AV684" s="162">
        <f t="shared" si="51"/>
        <v>0</v>
      </c>
      <c r="AW684" s="162">
        <f t="shared" si="52"/>
        <v>0</v>
      </c>
      <c r="AX684" s="162">
        <f t="shared" si="53"/>
        <v>0</v>
      </c>
      <c r="AY684" s="162">
        <f t="shared" si="54"/>
        <v>0</v>
      </c>
    </row>
    <row r="685" spans="1:51">
      <c r="A685" s="116" t="s">
        <v>1690</v>
      </c>
      <c r="B685" s="116" t="s">
        <v>1691</v>
      </c>
      <c r="C685" s="113" t="s">
        <v>1689</v>
      </c>
      <c r="D685" s="113" t="s">
        <v>4163</v>
      </c>
      <c r="E685" s="113"/>
      <c r="F685" s="66" t="s">
        <v>43</v>
      </c>
      <c r="G685" s="66"/>
      <c r="J685" s="29">
        <v>0</v>
      </c>
      <c r="K685" s="114">
        <v>1553</v>
      </c>
      <c r="L685" s="115">
        <v>1557</v>
      </c>
      <c r="M685" s="27">
        <v>0</v>
      </c>
      <c r="N685" s="27">
        <v>0</v>
      </c>
      <c r="Q685" s="35" t="s">
        <v>103</v>
      </c>
      <c r="R685" s="104">
        <v>51.0167</v>
      </c>
      <c r="S685" s="124">
        <v>4.4667000000000003</v>
      </c>
      <c r="T685" s="32">
        <v>0</v>
      </c>
      <c r="U685" s="33">
        <v>0</v>
      </c>
      <c r="V685" s="127">
        <v>0</v>
      </c>
      <c r="AT685">
        <v>1</v>
      </c>
      <c r="AU685" s="162">
        <f t="shared" si="50"/>
        <v>1</v>
      </c>
      <c r="AV685" s="162">
        <f t="shared" si="51"/>
        <v>0</v>
      </c>
      <c r="AW685" s="162">
        <f t="shared" si="52"/>
        <v>0</v>
      </c>
      <c r="AX685" s="162">
        <f t="shared" si="53"/>
        <v>0</v>
      </c>
      <c r="AY685" s="162">
        <f t="shared" si="54"/>
        <v>0</v>
      </c>
    </row>
    <row r="686" spans="1:51">
      <c r="A686" s="116" t="s">
        <v>1693</v>
      </c>
      <c r="B686" s="116" t="s">
        <v>1694</v>
      </c>
      <c r="C686" s="117" t="s">
        <v>1692</v>
      </c>
      <c r="D686" s="113" t="s">
        <v>4163</v>
      </c>
      <c r="E686" s="117"/>
      <c r="F686" s="66" t="s">
        <v>43</v>
      </c>
      <c r="G686" s="66"/>
      <c r="J686" s="29">
        <v>0</v>
      </c>
      <c r="K686" s="114">
        <v>1554</v>
      </c>
      <c r="L686" s="115">
        <v>1558</v>
      </c>
      <c r="M686" s="27">
        <v>0</v>
      </c>
      <c r="N686" s="27">
        <v>0</v>
      </c>
      <c r="Q686" s="35" t="s">
        <v>103</v>
      </c>
      <c r="R686" s="104">
        <v>51.0167</v>
      </c>
      <c r="S686" s="124">
        <v>4.4667000000000003</v>
      </c>
      <c r="T686" s="32">
        <v>0</v>
      </c>
      <c r="U686" s="33">
        <v>0</v>
      </c>
      <c r="V686" s="127">
        <v>0</v>
      </c>
      <c r="AT686">
        <v>1</v>
      </c>
      <c r="AU686" s="162">
        <f t="shared" si="50"/>
        <v>1</v>
      </c>
      <c r="AV686" s="162">
        <f t="shared" si="51"/>
        <v>0</v>
      </c>
      <c r="AW686" s="162">
        <f t="shared" si="52"/>
        <v>0</v>
      </c>
      <c r="AX686" s="162">
        <f t="shared" si="53"/>
        <v>0</v>
      </c>
      <c r="AY686" s="162">
        <f t="shared" si="54"/>
        <v>0</v>
      </c>
    </row>
    <row r="687" spans="1:51">
      <c r="A687" s="116" t="s">
        <v>1696</v>
      </c>
      <c r="B687" s="116" t="s">
        <v>1697</v>
      </c>
      <c r="C687" s="113" t="s">
        <v>1695</v>
      </c>
      <c r="D687" s="113" t="s">
        <v>4163</v>
      </c>
      <c r="E687" s="113"/>
      <c r="F687" s="66" t="s">
        <v>39</v>
      </c>
      <c r="G687" s="66"/>
      <c r="J687" s="29">
        <v>0</v>
      </c>
      <c r="K687" s="114">
        <v>1554</v>
      </c>
      <c r="L687" s="115">
        <v>1558</v>
      </c>
      <c r="M687" s="27">
        <v>0</v>
      </c>
      <c r="N687" s="27">
        <v>0</v>
      </c>
      <c r="Q687" s="35" t="s">
        <v>103</v>
      </c>
      <c r="R687" s="104">
        <v>51.0167</v>
      </c>
      <c r="S687" s="124">
        <v>4.4667000000000003</v>
      </c>
      <c r="T687" s="32">
        <v>0</v>
      </c>
      <c r="U687" s="33">
        <v>0</v>
      </c>
      <c r="V687" s="127">
        <v>0</v>
      </c>
      <c r="AT687">
        <v>1</v>
      </c>
      <c r="AU687" s="162">
        <f t="shared" si="50"/>
        <v>1</v>
      </c>
      <c r="AV687" s="162">
        <f t="shared" si="51"/>
        <v>0</v>
      </c>
      <c r="AW687" s="162">
        <f t="shared" si="52"/>
        <v>0</v>
      </c>
      <c r="AX687" s="162">
        <f t="shared" si="53"/>
        <v>0</v>
      </c>
      <c r="AY687" s="162">
        <f t="shared" si="54"/>
        <v>0</v>
      </c>
    </row>
    <row r="688" spans="1:51">
      <c r="A688" s="116" t="s">
        <v>1699</v>
      </c>
      <c r="B688" s="116" t="s">
        <v>1700</v>
      </c>
      <c r="C688" s="117" t="s">
        <v>1698</v>
      </c>
      <c r="D688" s="113" t="s">
        <v>4163</v>
      </c>
      <c r="E688" s="117"/>
      <c r="F688" s="114" t="s">
        <v>39</v>
      </c>
      <c r="G688" s="114"/>
      <c r="J688" s="29">
        <v>0</v>
      </c>
      <c r="K688" s="114">
        <v>1555</v>
      </c>
      <c r="L688" s="115">
        <v>1559</v>
      </c>
      <c r="M688" s="27">
        <v>0</v>
      </c>
      <c r="N688" s="27">
        <v>0</v>
      </c>
      <c r="Q688" s="35" t="s">
        <v>103</v>
      </c>
      <c r="R688" s="104">
        <v>51.0167</v>
      </c>
      <c r="S688" s="124">
        <v>4.4667000000000003</v>
      </c>
      <c r="T688" s="32">
        <v>0</v>
      </c>
      <c r="U688" s="33">
        <v>0</v>
      </c>
      <c r="V688" s="127">
        <v>0</v>
      </c>
      <c r="AT688">
        <v>1</v>
      </c>
      <c r="AU688" s="162">
        <f t="shared" si="50"/>
        <v>1</v>
      </c>
      <c r="AV688" s="162">
        <f t="shared" si="51"/>
        <v>0</v>
      </c>
      <c r="AW688" s="162">
        <f t="shared" si="52"/>
        <v>0</v>
      </c>
      <c r="AX688" s="162">
        <f t="shared" si="53"/>
        <v>0</v>
      </c>
      <c r="AY688" s="162">
        <f t="shared" si="54"/>
        <v>0</v>
      </c>
    </row>
    <row r="689" spans="1:51">
      <c r="A689" s="116" t="s">
        <v>1702</v>
      </c>
      <c r="B689" s="116" t="s">
        <v>1703</v>
      </c>
      <c r="C689" s="113" t="s">
        <v>1701</v>
      </c>
      <c r="D689" s="113" t="s">
        <v>4163</v>
      </c>
      <c r="E689" s="113"/>
      <c r="F689" s="114" t="s">
        <v>39</v>
      </c>
      <c r="G689" s="114"/>
      <c r="J689" s="29">
        <v>0</v>
      </c>
      <c r="K689" s="114">
        <v>1555</v>
      </c>
      <c r="L689" s="115">
        <v>1559</v>
      </c>
      <c r="M689" s="27">
        <v>0</v>
      </c>
      <c r="N689" s="27">
        <v>0</v>
      </c>
      <c r="Q689" s="35" t="s">
        <v>103</v>
      </c>
      <c r="R689" s="104">
        <v>51.0167</v>
      </c>
      <c r="S689" s="124">
        <v>4.4667000000000003</v>
      </c>
      <c r="T689" s="32">
        <v>0</v>
      </c>
      <c r="U689" s="33">
        <v>0</v>
      </c>
      <c r="V689" s="127">
        <v>0</v>
      </c>
      <c r="AT689">
        <v>1</v>
      </c>
      <c r="AU689" s="162">
        <f t="shared" si="50"/>
        <v>1</v>
      </c>
      <c r="AV689" s="162">
        <f t="shared" si="51"/>
        <v>0</v>
      </c>
      <c r="AW689" s="162">
        <f t="shared" si="52"/>
        <v>0</v>
      </c>
      <c r="AX689" s="162">
        <f t="shared" si="53"/>
        <v>0</v>
      </c>
      <c r="AY689" s="162">
        <f t="shared" si="54"/>
        <v>0</v>
      </c>
    </row>
    <row r="690" spans="1:51">
      <c r="A690" s="116" t="s">
        <v>1705</v>
      </c>
      <c r="B690" s="116" t="s">
        <v>1706</v>
      </c>
      <c r="C690" s="117" t="s">
        <v>1704</v>
      </c>
      <c r="D690" s="113" t="s">
        <v>4163</v>
      </c>
      <c r="E690" s="117"/>
      <c r="F690" s="66" t="s">
        <v>39</v>
      </c>
      <c r="G690" s="66"/>
      <c r="J690" s="29">
        <v>0</v>
      </c>
      <c r="K690" s="114">
        <v>1555</v>
      </c>
      <c r="L690" s="115">
        <v>1559</v>
      </c>
      <c r="M690" s="27">
        <v>0</v>
      </c>
      <c r="N690" s="27">
        <v>0</v>
      </c>
      <c r="Q690" s="35" t="s">
        <v>103</v>
      </c>
      <c r="R690" s="104">
        <v>51.0167</v>
      </c>
      <c r="S690" s="124">
        <v>4.4667000000000003</v>
      </c>
      <c r="T690" s="32">
        <v>0</v>
      </c>
      <c r="U690" s="33">
        <v>0</v>
      </c>
      <c r="V690" s="127">
        <v>0</v>
      </c>
      <c r="AT690">
        <v>1</v>
      </c>
      <c r="AU690" s="162">
        <f t="shared" si="50"/>
        <v>1</v>
      </c>
      <c r="AV690" s="162">
        <f t="shared" si="51"/>
        <v>0</v>
      </c>
      <c r="AW690" s="162">
        <f t="shared" si="52"/>
        <v>0</v>
      </c>
      <c r="AX690" s="162">
        <f t="shared" si="53"/>
        <v>0</v>
      </c>
      <c r="AY690" s="162">
        <f t="shared" si="54"/>
        <v>0</v>
      </c>
    </row>
    <row r="691" spans="1:51">
      <c r="A691" s="116" t="s">
        <v>1708</v>
      </c>
      <c r="B691" s="116" t="s">
        <v>1709</v>
      </c>
      <c r="C691" s="113" t="s">
        <v>1707</v>
      </c>
      <c r="D691" s="113" t="s">
        <v>4163</v>
      </c>
      <c r="E691" s="113"/>
      <c r="F691" s="66" t="s">
        <v>43</v>
      </c>
      <c r="G691" s="66"/>
      <c r="J691" s="29">
        <v>0</v>
      </c>
      <c r="K691" s="114">
        <v>1555</v>
      </c>
      <c r="L691" s="115">
        <v>1559</v>
      </c>
      <c r="M691" s="27">
        <v>0</v>
      </c>
      <c r="N691" s="27">
        <v>0</v>
      </c>
      <c r="Q691" s="35" t="s">
        <v>103</v>
      </c>
      <c r="R691" s="104">
        <v>51.0167</v>
      </c>
      <c r="S691" s="124">
        <v>4.4667000000000003</v>
      </c>
      <c r="T691" s="32">
        <v>0</v>
      </c>
      <c r="U691" s="33">
        <v>0</v>
      </c>
      <c r="V691" s="127">
        <v>0</v>
      </c>
      <c r="AT691">
        <v>1</v>
      </c>
      <c r="AU691" s="162">
        <f t="shared" si="50"/>
        <v>1</v>
      </c>
      <c r="AV691" s="162">
        <f t="shared" si="51"/>
        <v>0</v>
      </c>
      <c r="AW691" s="162">
        <f t="shared" si="52"/>
        <v>0</v>
      </c>
      <c r="AX691" s="162">
        <f t="shared" si="53"/>
        <v>0</v>
      </c>
      <c r="AY691" s="162">
        <f t="shared" si="54"/>
        <v>0</v>
      </c>
    </row>
    <row r="692" spans="1:51">
      <c r="A692" s="116" t="s">
        <v>1711</v>
      </c>
      <c r="B692" s="116" t="s">
        <v>1712</v>
      </c>
      <c r="C692" s="117" t="s">
        <v>1710</v>
      </c>
      <c r="D692" s="113" t="s">
        <v>4163</v>
      </c>
      <c r="E692" s="117"/>
      <c r="F692" s="66" t="s">
        <v>39</v>
      </c>
      <c r="G692" s="66"/>
      <c r="J692" s="29">
        <v>0</v>
      </c>
      <c r="K692" s="114">
        <v>1555</v>
      </c>
      <c r="L692" s="115">
        <v>1559</v>
      </c>
      <c r="M692" s="27">
        <v>0</v>
      </c>
      <c r="N692" s="27">
        <v>0</v>
      </c>
      <c r="Q692" s="35" t="s">
        <v>103</v>
      </c>
      <c r="R692" s="104">
        <v>51.0167</v>
      </c>
      <c r="S692" s="124">
        <v>4.4667000000000003</v>
      </c>
      <c r="T692" s="32">
        <v>0</v>
      </c>
      <c r="U692" s="33">
        <v>0</v>
      </c>
      <c r="V692" s="127">
        <v>0</v>
      </c>
      <c r="AT692">
        <v>1</v>
      </c>
      <c r="AU692" s="162">
        <f t="shared" si="50"/>
        <v>1</v>
      </c>
      <c r="AV692" s="162">
        <f t="shared" si="51"/>
        <v>0</v>
      </c>
      <c r="AW692" s="162">
        <f t="shared" si="52"/>
        <v>0</v>
      </c>
      <c r="AX692" s="162">
        <f t="shared" si="53"/>
        <v>0</v>
      </c>
      <c r="AY692" s="162">
        <f t="shared" si="54"/>
        <v>0</v>
      </c>
    </row>
    <row r="693" spans="1:51">
      <c r="A693" s="116" t="s">
        <v>1714</v>
      </c>
      <c r="B693" s="116" t="s">
        <v>1715</v>
      </c>
      <c r="C693" s="113" t="s">
        <v>1713</v>
      </c>
      <c r="D693" s="113" t="s">
        <v>4163</v>
      </c>
      <c r="E693" s="113"/>
      <c r="F693" s="66" t="s">
        <v>39</v>
      </c>
      <c r="G693" s="66"/>
      <c r="J693" s="29">
        <v>0</v>
      </c>
      <c r="K693" s="114">
        <v>1555</v>
      </c>
      <c r="L693" s="115">
        <v>1559</v>
      </c>
      <c r="M693" s="27">
        <v>0</v>
      </c>
      <c r="N693" s="27">
        <v>0</v>
      </c>
      <c r="Q693" s="35" t="s">
        <v>103</v>
      </c>
      <c r="R693" s="104">
        <v>51.0167</v>
      </c>
      <c r="S693" s="124">
        <v>4.4667000000000003</v>
      </c>
      <c r="T693" s="32">
        <v>0</v>
      </c>
      <c r="U693" s="33">
        <v>0</v>
      </c>
      <c r="V693" s="127">
        <v>0</v>
      </c>
      <c r="AT693">
        <v>1</v>
      </c>
      <c r="AU693" s="162">
        <f t="shared" si="50"/>
        <v>1</v>
      </c>
      <c r="AV693" s="162">
        <f t="shared" si="51"/>
        <v>0</v>
      </c>
      <c r="AW693" s="162">
        <f t="shared" si="52"/>
        <v>0</v>
      </c>
      <c r="AX693" s="162">
        <f t="shared" si="53"/>
        <v>0</v>
      </c>
      <c r="AY693" s="162">
        <f t="shared" si="54"/>
        <v>0</v>
      </c>
    </row>
    <row r="694" spans="1:51">
      <c r="A694" s="116" t="s">
        <v>1717</v>
      </c>
      <c r="B694" s="116" t="s">
        <v>1718</v>
      </c>
      <c r="C694" s="117" t="s">
        <v>1716</v>
      </c>
      <c r="D694" s="113" t="s">
        <v>4163</v>
      </c>
      <c r="E694" s="117"/>
      <c r="F694" s="114" t="s">
        <v>39</v>
      </c>
      <c r="G694" s="114"/>
      <c r="J694" s="29">
        <v>0</v>
      </c>
      <c r="K694" s="114">
        <v>1556</v>
      </c>
      <c r="L694" s="115">
        <v>1560</v>
      </c>
      <c r="M694" s="27">
        <v>0</v>
      </c>
      <c r="N694" s="27">
        <v>0</v>
      </c>
      <c r="Q694" s="35" t="s">
        <v>103</v>
      </c>
      <c r="R694" s="104">
        <v>51.0167</v>
      </c>
      <c r="S694" s="124">
        <v>4.4667000000000003</v>
      </c>
      <c r="T694" s="32">
        <v>0</v>
      </c>
      <c r="U694" s="33">
        <v>0</v>
      </c>
      <c r="V694" s="127">
        <v>0</v>
      </c>
      <c r="AT694">
        <v>1</v>
      </c>
      <c r="AU694" s="162">
        <f t="shared" si="50"/>
        <v>1</v>
      </c>
      <c r="AV694" s="162">
        <f t="shared" si="51"/>
        <v>0</v>
      </c>
      <c r="AW694" s="162">
        <f t="shared" si="52"/>
        <v>0</v>
      </c>
      <c r="AX694" s="162">
        <f t="shared" si="53"/>
        <v>0</v>
      </c>
      <c r="AY694" s="162">
        <f t="shared" si="54"/>
        <v>0</v>
      </c>
    </row>
    <row r="695" spans="1:51">
      <c r="A695" s="116" t="s">
        <v>1720</v>
      </c>
      <c r="B695" s="116" t="s">
        <v>1721</v>
      </c>
      <c r="C695" s="113" t="s">
        <v>1719</v>
      </c>
      <c r="D695" s="113" t="s">
        <v>4163</v>
      </c>
      <c r="E695" s="113"/>
      <c r="F695" s="66" t="s">
        <v>39</v>
      </c>
      <c r="G695" s="66"/>
      <c r="J695" s="29">
        <v>0</v>
      </c>
      <c r="K695" s="114">
        <v>1556</v>
      </c>
      <c r="L695" s="115">
        <v>1560</v>
      </c>
      <c r="M695" s="27">
        <v>0</v>
      </c>
      <c r="N695" s="27">
        <v>0</v>
      </c>
      <c r="Q695" s="35" t="s">
        <v>103</v>
      </c>
      <c r="R695" s="104">
        <v>51.0167</v>
      </c>
      <c r="S695" s="124">
        <v>4.4667000000000003</v>
      </c>
      <c r="T695" s="32">
        <v>0</v>
      </c>
      <c r="U695" s="33">
        <v>0</v>
      </c>
      <c r="V695" s="127">
        <v>0</v>
      </c>
      <c r="AT695">
        <v>1</v>
      </c>
      <c r="AU695" s="162">
        <f t="shared" si="50"/>
        <v>1</v>
      </c>
      <c r="AV695" s="162">
        <f t="shared" si="51"/>
        <v>0</v>
      </c>
      <c r="AW695" s="162">
        <f t="shared" si="52"/>
        <v>0</v>
      </c>
      <c r="AX695" s="162">
        <f t="shared" si="53"/>
        <v>0</v>
      </c>
      <c r="AY695" s="162">
        <f t="shared" si="54"/>
        <v>0</v>
      </c>
    </row>
    <row r="696" spans="1:51">
      <c r="A696" s="116" t="s">
        <v>1723</v>
      </c>
      <c r="B696" s="116" t="s">
        <v>1724</v>
      </c>
      <c r="C696" s="117" t="s">
        <v>1722</v>
      </c>
      <c r="D696" s="113" t="s">
        <v>4163</v>
      </c>
      <c r="E696" s="117"/>
      <c r="F696" s="66" t="s">
        <v>39</v>
      </c>
      <c r="G696" s="66"/>
      <c r="J696" s="29">
        <v>0</v>
      </c>
      <c r="K696" s="114">
        <v>1556</v>
      </c>
      <c r="L696" s="115">
        <v>1560</v>
      </c>
      <c r="M696" s="27">
        <v>0</v>
      </c>
      <c r="N696" s="27">
        <v>0</v>
      </c>
      <c r="Q696" s="35" t="s">
        <v>103</v>
      </c>
      <c r="R696" s="104">
        <v>51.0167</v>
      </c>
      <c r="S696" s="124">
        <v>4.4667000000000003</v>
      </c>
      <c r="T696" s="32">
        <v>0</v>
      </c>
      <c r="U696" s="33">
        <v>0</v>
      </c>
      <c r="V696" s="127">
        <v>0</v>
      </c>
      <c r="AT696">
        <v>1</v>
      </c>
      <c r="AU696" s="162">
        <f t="shared" si="50"/>
        <v>1</v>
      </c>
      <c r="AV696" s="162">
        <f t="shared" si="51"/>
        <v>0</v>
      </c>
      <c r="AW696" s="162">
        <f t="shared" si="52"/>
        <v>0</v>
      </c>
      <c r="AX696" s="162">
        <f t="shared" si="53"/>
        <v>0</v>
      </c>
      <c r="AY696" s="162">
        <f t="shared" si="54"/>
        <v>0</v>
      </c>
    </row>
    <row r="697" spans="1:51">
      <c r="A697" s="116" t="s">
        <v>1726</v>
      </c>
      <c r="B697" s="116" t="s">
        <v>1727</v>
      </c>
      <c r="C697" s="113" t="s">
        <v>1725</v>
      </c>
      <c r="D697" s="113" t="s">
        <v>4163</v>
      </c>
      <c r="E697" s="113"/>
      <c r="F697" s="66" t="s">
        <v>43</v>
      </c>
      <c r="G697" s="66"/>
      <c r="H697">
        <v>1</v>
      </c>
      <c r="J697" s="29">
        <v>0</v>
      </c>
      <c r="K697" s="114">
        <v>1556</v>
      </c>
      <c r="L697" s="115">
        <v>1560</v>
      </c>
      <c r="M697" s="27">
        <v>0</v>
      </c>
      <c r="N697" s="27">
        <v>0</v>
      </c>
      <c r="Q697" s="35" t="s">
        <v>103</v>
      </c>
      <c r="R697" s="104">
        <v>51.0167</v>
      </c>
      <c r="S697" s="124">
        <v>4.4667000000000003</v>
      </c>
      <c r="T697" s="32">
        <v>0</v>
      </c>
      <c r="U697" s="33">
        <v>0</v>
      </c>
      <c r="V697" s="127">
        <v>0</v>
      </c>
      <c r="AT697">
        <v>1</v>
      </c>
      <c r="AU697" s="162">
        <f t="shared" si="50"/>
        <v>1</v>
      </c>
      <c r="AV697" s="162">
        <f t="shared" si="51"/>
        <v>0</v>
      </c>
      <c r="AW697" s="162">
        <f t="shared" si="52"/>
        <v>0</v>
      </c>
      <c r="AX697" s="162">
        <f t="shared" si="53"/>
        <v>0</v>
      </c>
      <c r="AY697" s="162">
        <f t="shared" si="54"/>
        <v>0</v>
      </c>
    </row>
    <row r="698" spans="1:51">
      <c r="A698" s="116" t="s">
        <v>1729</v>
      </c>
      <c r="B698" s="116" t="s">
        <v>1730</v>
      </c>
      <c r="C698" s="117" t="s">
        <v>1728</v>
      </c>
      <c r="D698" s="113" t="s">
        <v>4163</v>
      </c>
      <c r="E698" s="117"/>
      <c r="F698" s="66" t="s">
        <v>39</v>
      </c>
      <c r="G698" s="66"/>
      <c r="J698" s="29">
        <v>0</v>
      </c>
      <c r="K698" s="114">
        <v>1556</v>
      </c>
      <c r="L698" s="115">
        <v>1560</v>
      </c>
      <c r="M698" s="27">
        <v>0</v>
      </c>
      <c r="N698" s="27">
        <v>0</v>
      </c>
      <c r="Q698" s="35" t="s">
        <v>103</v>
      </c>
      <c r="R698" s="104">
        <v>51.0167</v>
      </c>
      <c r="S698" s="124">
        <v>4.4667000000000003</v>
      </c>
      <c r="T698" s="32">
        <v>0</v>
      </c>
      <c r="U698" s="33">
        <v>0</v>
      </c>
      <c r="V698" s="127">
        <v>0</v>
      </c>
      <c r="AT698">
        <v>1</v>
      </c>
      <c r="AU698" s="162">
        <f t="shared" si="50"/>
        <v>1</v>
      </c>
      <c r="AV698" s="162">
        <f t="shared" si="51"/>
        <v>0</v>
      </c>
      <c r="AW698" s="162">
        <f t="shared" si="52"/>
        <v>0</v>
      </c>
      <c r="AX698" s="162">
        <f t="shared" si="53"/>
        <v>0</v>
      </c>
      <c r="AY698" s="162">
        <f t="shared" si="54"/>
        <v>0</v>
      </c>
    </row>
    <row r="699" spans="1:51">
      <c r="A699" s="116" t="s">
        <v>1732</v>
      </c>
      <c r="B699" s="116" t="s">
        <v>1733</v>
      </c>
      <c r="C699" s="113" t="s">
        <v>1731</v>
      </c>
      <c r="D699" s="113" t="s">
        <v>4163</v>
      </c>
      <c r="E699" s="113"/>
      <c r="F699" s="66" t="s">
        <v>1194</v>
      </c>
      <c r="G699" s="66"/>
      <c r="J699" s="29">
        <v>0</v>
      </c>
      <c r="K699" s="114">
        <v>1556</v>
      </c>
      <c r="L699" s="115">
        <v>1560</v>
      </c>
      <c r="M699" s="27">
        <v>0</v>
      </c>
      <c r="N699" s="27">
        <v>0</v>
      </c>
      <c r="Q699" s="35" t="s">
        <v>103</v>
      </c>
      <c r="R699" s="104">
        <v>51.0167</v>
      </c>
      <c r="S699" s="124">
        <v>4.4667000000000003</v>
      </c>
      <c r="T699" s="32">
        <v>0</v>
      </c>
      <c r="U699" s="33">
        <v>0</v>
      </c>
      <c r="V699" s="127">
        <v>0</v>
      </c>
      <c r="AT699">
        <v>1</v>
      </c>
      <c r="AU699" s="162">
        <f t="shared" si="50"/>
        <v>1</v>
      </c>
      <c r="AV699" s="162">
        <f t="shared" si="51"/>
        <v>0</v>
      </c>
      <c r="AW699" s="162">
        <f t="shared" si="52"/>
        <v>0</v>
      </c>
      <c r="AX699" s="162">
        <f t="shared" si="53"/>
        <v>0</v>
      </c>
      <c r="AY699" s="162">
        <f t="shared" si="54"/>
        <v>0</v>
      </c>
    </row>
    <row r="700" spans="1:51">
      <c r="A700" s="116" t="s">
        <v>1735</v>
      </c>
      <c r="B700" s="116" t="s">
        <v>1736</v>
      </c>
      <c r="C700" s="117" t="s">
        <v>1734</v>
      </c>
      <c r="D700" s="113" t="s">
        <v>4163</v>
      </c>
      <c r="E700" s="117"/>
      <c r="F700" s="66" t="s">
        <v>43</v>
      </c>
      <c r="G700" s="66"/>
      <c r="J700" s="29">
        <v>0</v>
      </c>
      <c r="K700" s="114">
        <v>1556</v>
      </c>
      <c r="L700" s="115">
        <v>1560</v>
      </c>
      <c r="M700" s="27">
        <v>0</v>
      </c>
      <c r="N700" s="27">
        <v>0</v>
      </c>
      <c r="Q700" s="35" t="s">
        <v>103</v>
      </c>
      <c r="R700" s="104">
        <v>51.0167</v>
      </c>
      <c r="S700" s="124">
        <v>4.4667000000000003</v>
      </c>
      <c r="T700" s="32">
        <v>0</v>
      </c>
      <c r="U700" s="33">
        <v>0</v>
      </c>
      <c r="V700" s="127">
        <v>0</v>
      </c>
      <c r="AT700">
        <v>1</v>
      </c>
      <c r="AU700" s="162">
        <f t="shared" si="50"/>
        <v>1</v>
      </c>
      <c r="AV700" s="162">
        <f t="shared" si="51"/>
        <v>0</v>
      </c>
      <c r="AW700" s="162">
        <f t="shared" si="52"/>
        <v>0</v>
      </c>
      <c r="AX700" s="162">
        <f t="shared" si="53"/>
        <v>0</v>
      </c>
      <c r="AY700" s="162">
        <f t="shared" si="54"/>
        <v>0</v>
      </c>
    </row>
    <row r="701" spans="1:51">
      <c r="A701" s="116" t="s">
        <v>1738</v>
      </c>
      <c r="B701" s="116" t="s">
        <v>1739</v>
      </c>
      <c r="C701" s="113" t="s">
        <v>1737</v>
      </c>
      <c r="D701" s="113" t="s">
        <v>4163</v>
      </c>
      <c r="E701" s="113"/>
      <c r="F701" s="66" t="s">
        <v>39</v>
      </c>
      <c r="G701" s="66"/>
      <c r="J701" s="29">
        <v>0</v>
      </c>
      <c r="K701" s="114">
        <v>1556</v>
      </c>
      <c r="L701" s="115">
        <v>1560</v>
      </c>
      <c r="M701" s="27">
        <v>0</v>
      </c>
      <c r="N701" s="27">
        <v>0</v>
      </c>
      <c r="Q701" s="35" t="s">
        <v>103</v>
      </c>
      <c r="R701" s="104">
        <v>51.0167</v>
      </c>
      <c r="S701" s="124">
        <v>4.4667000000000003</v>
      </c>
      <c r="T701" s="32">
        <v>0</v>
      </c>
      <c r="U701" s="33">
        <v>0</v>
      </c>
      <c r="V701" s="127">
        <v>0</v>
      </c>
      <c r="AT701">
        <v>1</v>
      </c>
      <c r="AU701" s="162">
        <f t="shared" si="50"/>
        <v>1</v>
      </c>
      <c r="AV701" s="162">
        <f t="shared" si="51"/>
        <v>0</v>
      </c>
      <c r="AW701" s="162">
        <f t="shared" si="52"/>
        <v>0</v>
      </c>
      <c r="AX701" s="162">
        <f t="shared" si="53"/>
        <v>0</v>
      </c>
      <c r="AY701" s="162">
        <f t="shared" si="54"/>
        <v>0</v>
      </c>
    </row>
    <row r="702" spans="1:51">
      <c r="A702" s="116" t="s">
        <v>1741</v>
      </c>
      <c r="B702" s="116" t="s">
        <v>1742</v>
      </c>
      <c r="C702" s="117" t="s">
        <v>1740</v>
      </c>
      <c r="D702" s="113" t="s">
        <v>4163</v>
      </c>
      <c r="E702" s="117"/>
      <c r="F702" s="66" t="s">
        <v>39</v>
      </c>
      <c r="G702" s="66"/>
      <c r="J702" s="29">
        <v>0</v>
      </c>
      <c r="K702" s="114">
        <v>1556</v>
      </c>
      <c r="L702" s="115">
        <v>1560</v>
      </c>
      <c r="M702" s="27">
        <v>0</v>
      </c>
      <c r="N702" s="27">
        <v>0</v>
      </c>
      <c r="Q702" s="35" t="s">
        <v>103</v>
      </c>
      <c r="R702" s="104">
        <v>51.0167</v>
      </c>
      <c r="S702" s="124">
        <v>4.4667000000000003</v>
      </c>
      <c r="T702" s="32">
        <v>0</v>
      </c>
      <c r="U702" s="33">
        <v>0</v>
      </c>
      <c r="V702" s="127">
        <v>0</v>
      </c>
      <c r="AT702">
        <v>1</v>
      </c>
      <c r="AU702" s="162">
        <f t="shared" si="50"/>
        <v>1</v>
      </c>
      <c r="AV702" s="162">
        <f t="shared" si="51"/>
        <v>0</v>
      </c>
      <c r="AW702" s="162">
        <f t="shared" si="52"/>
        <v>0</v>
      </c>
      <c r="AX702" s="162">
        <f t="shared" si="53"/>
        <v>0</v>
      </c>
      <c r="AY702" s="162">
        <f t="shared" si="54"/>
        <v>0</v>
      </c>
    </row>
    <row r="703" spans="1:51">
      <c r="A703" s="116" t="s">
        <v>1745</v>
      </c>
      <c r="B703" s="116" t="s">
        <v>1746</v>
      </c>
      <c r="C703" s="117" t="s">
        <v>1744</v>
      </c>
      <c r="D703" s="113" t="s">
        <v>4163</v>
      </c>
      <c r="E703" s="117"/>
      <c r="F703" s="114" t="s">
        <v>39</v>
      </c>
      <c r="G703" s="114"/>
      <c r="J703" s="29">
        <v>0</v>
      </c>
      <c r="K703" s="114">
        <v>1557</v>
      </c>
      <c r="L703" s="115">
        <v>1561</v>
      </c>
      <c r="M703" s="27">
        <v>0</v>
      </c>
      <c r="N703" s="27">
        <v>0</v>
      </c>
      <c r="Q703" s="35" t="s">
        <v>103</v>
      </c>
      <c r="R703" s="104">
        <v>51.0167</v>
      </c>
      <c r="S703" s="124">
        <v>4.4667000000000003</v>
      </c>
      <c r="T703" s="32">
        <v>0</v>
      </c>
      <c r="U703" s="33">
        <v>0</v>
      </c>
      <c r="V703" s="127">
        <v>0</v>
      </c>
      <c r="AT703">
        <v>1</v>
      </c>
      <c r="AU703" s="162">
        <f t="shared" si="50"/>
        <v>1</v>
      </c>
      <c r="AV703" s="162">
        <f t="shared" si="51"/>
        <v>0</v>
      </c>
      <c r="AW703" s="162">
        <f t="shared" si="52"/>
        <v>0</v>
      </c>
      <c r="AX703" s="162">
        <f t="shared" si="53"/>
        <v>0</v>
      </c>
      <c r="AY703" s="162">
        <f t="shared" si="54"/>
        <v>0</v>
      </c>
    </row>
    <row r="704" spans="1:51">
      <c r="A704" s="116" t="s">
        <v>1748</v>
      </c>
      <c r="B704" s="116" t="s">
        <v>1749</v>
      </c>
      <c r="C704" s="113" t="s">
        <v>1747</v>
      </c>
      <c r="D704" s="113" t="s">
        <v>4163</v>
      </c>
      <c r="E704" s="113"/>
      <c r="F704" s="66" t="s">
        <v>43</v>
      </c>
      <c r="G704" s="66"/>
      <c r="J704" s="29">
        <v>0</v>
      </c>
      <c r="K704" s="114">
        <v>1557</v>
      </c>
      <c r="L704" s="115">
        <v>1561</v>
      </c>
      <c r="M704" s="27">
        <v>0</v>
      </c>
      <c r="N704" s="27">
        <v>0</v>
      </c>
      <c r="Q704" s="35" t="s">
        <v>103</v>
      </c>
      <c r="R704" s="104">
        <v>51.0167</v>
      </c>
      <c r="S704" s="124">
        <v>4.4667000000000003</v>
      </c>
      <c r="T704" s="32">
        <v>0</v>
      </c>
      <c r="U704" s="33">
        <v>0</v>
      </c>
      <c r="V704" s="127">
        <v>0</v>
      </c>
      <c r="AT704">
        <v>1</v>
      </c>
      <c r="AU704" s="162">
        <f t="shared" si="50"/>
        <v>1</v>
      </c>
      <c r="AV704" s="162">
        <f t="shared" si="51"/>
        <v>0</v>
      </c>
      <c r="AW704" s="162">
        <f t="shared" si="52"/>
        <v>0</v>
      </c>
      <c r="AX704" s="162">
        <f t="shared" si="53"/>
        <v>0</v>
      </c>
      <c r="AY704" s="162">
        <f t="shared" si="54"/>
        <v>0</v>
      </c>
    </row>
    <row r="705" spans="1:51">
      <c r="A705" s="116" t="s">
        <v>1751</v>
      </c>
      <c r="B705" s="116" t="s">
        <v>1752</v>
      </c>
      <c r="C705" s="117" t="s">
        <v>1750</v>
      </c>
      <c r="D705" s="113" t="s">
        <v>4163</v>
      </c>
      <c r="E705" s="117"/>
      <c r="F705" s="66" t="s">
        <v>39</v>
      </c>
      <c r="G705" s="66"/>
      <c r="J705" s="29">
        <v>0</v>
      </c>
      <c r="K705" s="114">
        <v>1557</v>
      </c>
      <c r="L705" s="115">
        <v>1561</v>
      </c>
      <c r="M705" s="27">
        <v>0</v>
      </c>
      <c r="N705" s="27">
        <v>0</v>
      </c>
      <c r="Q705" s="35" t="s">
        <v>103</v>
      </c>
      <c r="R705" s="104">
        <v>51.0167</v>
      </c>
      <c r="S705" s="124">
        <v>4.4667000000000003</v>
      </c>
      <c r="T705" s="32">
        <v>0</v>
      </c>
      <c r="U705" s="33">
        <v>0</v>
      </c>
      <c r="V705" s="127">
        <v>0</v>
      </c>
      <c r="AT705">
        <v>1</v>
      </c>
      <c r="AU705" s="162">
        <f t="shared" si="50"/>
        <v>1</v>
      </c>
      <c r="AV705" s="162">
        <f t="shared" si="51"/>
        <v>0</v>
      </c>
      <c r="AW705" s="162">
        <f t="shared" si="52"/>
        <v>0</v>
      </c>
      <c r="AX705" s="162">
        <f t="shared" si="53"/>
        <v>0</v>
      </c>
      <c r="AY705" s="162">
        <f t="shared" si="54"/>
        <v>0</v>
      </c>
    </row>
    <row r="706" spans="1:51">
      <c r="A706" s="116" t="s">
        <v>1754</v>
      </c>
      <c r="B706" s="116" t="s">
        <v>1755</v>
      </c>
      <c r="C706" s="113" t="s">
        <v>1753</v>
      </c>
      <c r="D706" s="113" t="s">
        <v>4163</v>
      </c>
      <c r="E706" s="113"/>
      <c r="F706" s="66" t="s">
        <v>39</v>
      </c>
      <c r="G706" s="66"/>
      <c r="J706" s="29">
        <v>0</v>
      </c>
      <c r="K706" s="114">
        <v>1557</v>
      </c>
      <c r="L706" s="115">
        <v>1561</v>
      </c>
      <c r="M706" s="27">
        <v>0</v>
      </c>
      <c r="N706" s="27">
        <v>0</v>
      </c>
      <c r="Q706" s="35" t="s">
        <v>103</v>
      </c>
      <c r="R706" s="104">
        <v>51.0167</v>
      </c>
      <c r="S706" s="124">
        <v>4.4667000000000003</v>
      </c>
      <c r="T706" s="32">
        <v>0</v>
      </c>
      <c r="U706" s="33">
        <v>0</v>
      </c>
      <c r="V706" s="127">
        <v>0</v>
      </c>
      <c r="AT706">
        <v>1</v>
      </c>
      <c r="AU706" s="162">
        <f t="shared" si="50"/>
        <v>1</v>
      </c>
      <c r="AV706" s="162">
        <f t="shared" si="51"/>
        <v>0</v>
      </c>
      <c r="AW706" s="162">
        <f t="shared" si="52"/>
        <v>0</v>
      </c>
      <c r="AX706" s="162">
        <f t="shared" si="53"/>
        <v>0</v>
      </c>
      <c r="AY706" s="162">
        <f t="shared" si="54"/>
        <v>0</v>
      </c>
    </row>
    <row r="707" spans="1:51">
      <c r="A707" s="116" t="s">
        <v>1757</v>
      </c>
      <c r="B707" s="116" t="s">
        <v>1758</v>
      </c>
      <c r="C707" s="117" t="s">
        <v>1756</v>
      </c>
      <c r="D707" s="113" t="s">
        <v>4163</v>
      </c>
      <c r="E707" s="117"/>
      <c r="F707" s="66" t="s">
        <v>39</v>
      </c>
      <c r="G707" s="66"/>
      <c r="J707" s="29">
        <v>0</v>
      </c>
      <c r="K707" s="114">
        <v>1557</v>
      </c>
      <c r="L707" s="115">
        <v>1561</v>
      </c>
      <c r="M707" s="27">
        <v>0</v>
      </c>
      <c r="N707" s="27">
        <v>0</v>
      </c>
      <c r="Q707" s="35" t="s">
        <v>103</v>
      </c>
      <c r="R707" s="104">
        <v>51.0167</v>
      </c>
      <c r="S707" s="124">
        <v>4.4667000000000003</v>
      </c>
      <c r="T707" s="32">
        <v>0</v>
      </c>
      <c r="U707" s="33">
        <v>0</v>
      </c>
      <c r="V707" s="127">
        <v>0</v>
      </c>
      <c r="AT707">
        <v>1</v>
      </c>
      <c r="AU707" s="162">
        <f t="shared" ref="AU707:AU770" si="55">IF(AND(K707&lt;=1570,L707&gt;=1540),1,0)</f>
        <v>1</v>
      </c>
      <c r="AV707" s="162">
        <f t="shared" ref="AV707:AV770" si="56">IF(AND(K707&lt;=1608,L707&gt;=1571),1,0)</f>
        <v>0</v>
      </c>
      <c r="AW707" s="162">
        <f t="shared" ref="AW707:AW770" si="57">IF(AND(K707&lt;=1621,L707&gt;=1609),1,0)</f>
        <v>0</v>
      </c>
      <c r="AX707" s="162">
        <f t="shared" ref="AX707:AX770" si="58">IF(AND(K707&lt;=1648,L707&gt;=1622),1,0)</f>
        <v>0</v>
      </c>
      <c r="AY707" s="162">
        <f t="shared" ref="AY707:AY770" si="59">IF(AND(K707&lt;=1680,L707&gt;=1649),1,0)</f>
        <v>0</v>
      </c>
    </row>
    <row r="708" spans="1:51">
      <c r="A708" s="116" t="s">
        <v>1760</v>
      </c>
      <c r="B708" s="116" t="s">
        <v>1761</v>
      </c>
      <c r="C708" s="113" t="s">
        <v>1759</v>
      </c>
      <c r="D708" s="113" t="s">
        <v>4163</v>
      </c>
      <c r="E708" s="113"/>
      <c r="F708" s="66" t="s">
        <v>43</v>
      </c>
      <c r="G708" s="66"/>
      <c r="J708" s="29">
        <v>0</v>
      </c>
      <c r="K708" s="114">
        <v>1558</v>
      </c>
      <c r="L708" s="115">
        <v>1562</v>
      </c>
      <c r="M708" s="27">
        <v>0</v>
      </c>
      <c r="N708" s="27">
        <v>0</v>
      </c>
      <c r="Q708" s="35" t="s">
        <v>103</v>
      </c>
      <c r="R708" s="104">
        <v>51.0167</v>
      </c>
      <c r="S708" s="124">
        <v>4.4667000000000003</v>
      </c>
      <c r="T708" s="32">
        <v>0</v>
      </c>
      <c r="U708" s="33">
        <v>0</v>
      </c>
      <c r="V708" s="127">
        <v>0</v>
      </c>
      <c r="AT708">
        <v>1</v>
      </c>
      <c r="AU708" s="162">
        <f t="shared" si="55"/>
        <v>1</v>
      </c>
      <c r="AV708" s="162">
        <f t="shared" si="56"/>
        <v>0</v>
      </c>
      <c r="AW708" s="162">
        <f t="shared" si="57"/>
        <v>0</v>
      </c>
      <c r="AX708" s="162">
        <f t="shared" si="58"/>
        <v>0</v>
      </c>
      <c r="AY708" s="162">
        <f t="shared" si="59"/>
        <v>0</v>
      </c>
    </row>
    <row r="709" spans="1:51">
      <c r="A709" s="116" t="s">
        <v>1763</v>
      </c>
      <c r="B709" s="116" t="s">
        <v>1761</v>
      </c>
      <c r="C709" s="117" t="s">
        <v>1762</v>
      </c>
      <c r="D709" s="113" t="s">
        <v>4163</v>
      </c>
      <c r="E709" s="117"/>
      <c r="F709" s="66" t="s">
        <v>43</v>
      </c>
      <c r="G709" s="66"/>
      <c r="J709" s="29">
        <v>0</v>
      </c>
      <c r="K709" s="114">
        <v>1558</v>
      </c>
      <c r="L709" s="115">
        <v>1562</v>
      </c>
      <c r="M709" s="27">
        <v>0</v>
      </c>
      <c r="N709" s="27">
        <v>0</v>
      </c>
      <c r="Q709" s="35" t="s">
        <v>103</v>
      </c>
      <c r="R709" s="104">
        <v>51.0167</v>
      </c>
      <c r="S709" s="124">
        <v>4.4667000000000003</v>
      </c>
      <c r="T709" s="32">
        <v>0</v>
      </c>
      <c r="U709" s="33">
        <v>0</v>
      </c>
      <c r="V709" s="127">
        <v>0</v>
      </c>
      <c r="AT709">
        <v>1</v>
      </c>
      <c r="AU709" s="162">
        <f t="shared" si="55"/>
        <v>1</v>
      </c>
      <c r="AV709" s="162">
        <f t="shared" si="56"/>
        <v>0</v>
      </c>
      <c r="AW709" s="162">
        <f t="shared" si="57"/>
        <v>0</v>
      </c>
      <c r="AX709" s="162">
        <f t="shared" si="58"/>
        <v>0</v>
      </c>
      <c r="AY709" s="162">
        <f t="shared" si="59"/>
        <v>0</v>
      </c>
    </row>
    <row r="710" spans="1:51">
      <c r="A710" s="116" t="s">
        <v>1765</v>
      </c>
      <c r="B710" s="116" t="s">
        <v>1766</v>
      </c>
      <c r="C710" s="113" t="s">
        <v>1764</v>
      </c>
      <c r="D710" s="113" t="s">
        <v>4163</v>
      </c>
      <c r="E710" s="113"/>
      <c r="F710" s="66" t="s">
        <v>43</v>
      </c>
      <c r="G710" s="66"/>
      <c r="J710" s="29">
        <v>0</v>
      </c>
      <c r="K710" s="114">
        <v>1558</v>
      </c>
      <c r="L710" s="115">
        <v>1562</v>
      </c>
      <c r="M710" s="27">
        <v>0</v>
      </c>
      <c r="N710" s="27">
        <v>0</v>
      </c>
      <c r="Q710" s="35" t="s">
        <v>103</v>
      </c>
      <c r="R710" s="104">
        <v>51.0167</v>
      </c>
      <c r="S710" s="124">
        <v>4.4667000000000003</v>
      </c>
      <c r="T710" s="32">
        <v>0</v>
      </c>
      <c r="U710" s="33">
        <v>0</v>
      </c>
      <c r="V710" s="127">
        <v>0</v>
      </c>
      <c r="AT710">
        <v>1</v>
      </c>
      <c r="AU710" s="162">
        <f t="shared" si="55"/>
        <v>1</v>
      </c>
      <c r="AV710" s="162">
        <f t="shared" si="56"/>
        <v>0</v>
      </c>
      <c r="AW710" s="162">
        <f t="shared" si="57"/>
        <v>0</v>
      </c>
      <c r="AX710" s="162">
        <f t="shared" si="58"/>
        <v>0</v>
      </c>
      <c r="AY710" s="162">
        <f t="shared" si="59"/>
        <v>0</v>
      </c>
    </row>
    <row r="711" spans="1:51">
      <c r="A711" s="116" t="s">
        <v>1768</v>
      </c>
      <c r="B711" s="116" t="s">
        <v>1769</v>
      </c>
      <c r="C711" s="117" t="s">
        <v>1767</v>
      </c>
      <c r="D711" s="113" t="s">
        <v>4163</v>
      </c>
      <c r="E711" s="117"/>
      <c r="F711" s="114" t="s">
        <v>39</v>
      </c>
      <c r="G711" s="114"/>
      <c r="J711" s="29">
        <v>0</v>
      </c>
      <c r="K711" s="114">
        <v>1558</v>
      </c>
      <c r="L711" s="115">
        <v>1562</v>
      </c>
      <c r="M711" s="27">
        <v>0</v>
      </c>
      <c r="N711" s="27">
        <v>0</v>
      </c>
      <c r="Q711" s="35" t="s">
        <v>103</v>
      </c>
      <c r="R711" s="104">
        <v>51.0167</v>
      </c>
      <c r="S711" s="124">
        <v>4.4667000000000003</v>
      </c>
      <c r="T711" s="32">
        <v>0</v>
      </c>
      <c r="U711" s="33">
        <v>0</v>
      </c>
      <c r="V711" s="127">
        <v>0</v>
      </c>
      <c r="AT711">
        <v>1</v>
      </c>
      <c r="AU711" s="162">
        <f t="shared" si="55"/>
        <v>1</v>
      </c>
      <c r="AV711" s="162">
        <f t="shared" si="56"/>
        <v>0</v>
      </c>
      <c r="AW711" s="162">
        <f t="shared" si="57"/>
        <v>0</v>
      </c>
      <c r="AX711" s="162">
        <f t="shared" si="58"/>
        <v>0</v>
      </c>
      <c r="AY711" s="162">
        <f t="shared" si="59"/>
        <v>0</v>
      </c>
    </row>
    <row r="712" spans="1:51">
      <c r="A712" s="116" t="s">
        <v>1771</v>
      </c>
      <c r="B712" s="116" t="s">
        <v>1772</v>
      </c>
      <c r="C712" s="113" t="s">
        <v>1770</v>
      </c>
      <c r="D712" s="113" t="s">
        <v>4163</v>
      </c>
      <c r="E712" s="113"/>
      <c r="F712" s="66" t="s">
        <v>43</v>
      </c>
      <c r="G712" s="66"/>
      <c r="J712" s="29">
        <v>0</v>
      </c>
      <c r="K712" s="114">
        <v>1558</v>
      </c>
      <c r="L712" s="115">
        <v>1562</v>
      </c>
      <c r="M712" s="27">
        <v>0</v>
      </c>
      <c r="N712" s="27">
        <v>0</v>
      </c>
      <c r="Q712" s="35" t="s">
        <v>103</v>
      </c>
      <c r="R712" s="104">
        <v>51.0167</v>
      </c>
      <c r="S712" s="124">
        <v>4.4667000000000003</v>
      </c>
      <c r="T712" s="32">
        <v>0</v>
      </c>
      <c r="U712" s="33">
        <v>0</v>
      </c>
      <c r="V712" s="127">
        <v>0</v>
      </c>
      <c r="AT712">
        <v>1</v>
      </c>
      <c r="AU712" s="162">
        <f t="shared" si="55"/>
        <v>1</v>
      </c>
      <c r="AV712" s="162">
        <f t="shared" si="56"/>
        <v>0</v>
      </c>
      <c r="AW712" s="162">
        <f t="shared" si="57"/>
        <v>0</v>
      </c>
      <c r="AX712" s="162">
        <f t="shared" si="58"/>
        <v>0</v>
      </c>
      <c r="AY712" s="162">
        <f t="shared" si="59"/>
        <v>0</v>
      </c>
    </row>
    <row r="713" spans="1:51">
      <c r="A713" s="116" t="s">
        <v>1774</v>
      </c>
      <c r="B713" s="116" t="s">
        <v>1775</v>
      </c>
      <c r="C713" s="117" t="s">
        <v>1773</v>
      </c>
      <c r="D713" s="113" t="s">
        <v>4163</v>
      </c>
      <c r="E713" s="117"/>
      <c r="F713" s="66" t="s">
        <v>39</v>
      </c>
      <c r="G713" s="66"/>
      <c r="J713" s="29">
        <v>0</v>
      </c>
      <c r="K713" s="114">
        <v>1558</v>
      </c>
      <c r="L713" s="115">
        <v>1562</v>
      </c>
      <c r="M713" s="27">
        <v>0</v>
      </c>
      <c r="N713" s="27">
        <v>0</v>
      </c>
      <c r="Q713" s="35" t="s">
        <v>103</v>
      </c>
      <c r="R713" s="104">
        <v>51.0167</v>
      </c>
      <c r="S713" s="124">
        <v>4.4667000000000003</v>
      </c>
      <c r="T713" s="32">
        <v>0</v>
      </c>
      <c r="U713" s="33">
        <v>0</v>
      </c>
      <c r="V713" s="127">
        <v>0</v>
      </c>
      <c r="AT713">
        <v>1</v>
      </c>
      <c r="AU713" s="162">
        <f t="shared" si="55"/>
        <v>1</v>
      </c>
      <c r="AV713" s="162">
        <f t="shared" si="56"/>
        <v>0</v>
      </c>
      <c r="AW713" s="162">
        <f t="shared" si="57"/>
        <v>0</v>
      </c>
      <c r="AX713" s="162">
        <f t="shared" si="58"/>
        <v>0</v>
      </c>
      <c r="AY713" s="162">
        <f t="shared" si="59"/>
        <v>0</v>
      </c>
    </row>
    <row r="714" spans="1:51">
      <c r="A714" s="116" t="s">
        <v>1777</v>
      </c>
      <c r="B714" s="116" t="s">
        <v>1778</v>
      </c>
      <c r="C714" s="113" t="s">
        <v>1776</v>
      </c>
      <c r="D714" s="113" t="s">
        <v>4163</v>
      </c>
      <c r="E714" s="113"/>
      <c r="F714" s="66" t="s">
        <v>39</v>
      </c>
      <c r="G714" s="66"/>
      <c r="J714" s="29">
        <v>0</v>
      </c>
      <c r="K714" s="114">
        <v>1558</v>
      </c>
      <c r="L714" s="115">
        <v>1562</v>
      </c>
      <c r="M714" s="27">
        <v>0</v>
      </c>
      <c r="N714" s="27">
        <v>0</v>
      </c>
      <c r="Q714" s="35" t="s">
        <v>103</v>
      </c>
      <c r="R714" s="104">
        <v>51.0167</v>
      </c>
      <c r="S714" s="124">
        <v>4.4667000000000003</v>
      </c>
      <c r="T714" s="32">
        <v>0</v>
      </c>
      <c r="U714" s="33">
        <v>0</v>
      </c>
      <c r="V714" s="127">
        <v>0</v>
      </c>
      <c r="AT714">
        <v>1</v>
      </c>
      <c r="AU714" s="162">
        <f t="shared" si="55"/>
        <v>1</v>
      </c>
      <c r="AV714" s="162">
        <f t="shared" si="56"/>
        <v>0</v>
      </c>
      <c r="AW714" s="162">
        <f t="shared" si="57"/>
        <v>0</v>
      </c>
      <c r="AX714" s="162">
        <f t="shared" si="58"/>
        <v>0</v>
      </c>
      <c r="AY714" s="162">
        <f t="shared" si="59"/>
        <v>0</v>
      </c>
    </row>
    <row r="715" spans="1:51">
      <c r="A715" s="116" t="s">
        <v>1780</v>
      </c>
      <c r="B715" s="116" t="s">
        <v>1749</v>
      </c>
      <c r="C715" s="117" t="s">
        <v>1779</v>
      </c>
      <c r="D715" s="113" t="s">
        <v>4163</v>
      </c>
      <c r="E715" s="117"/>
      <c r="F715" s="66" t="s">
        <v>43</v>
      </c>
      <c r="G715" s="66"/>
      <c r="J715" s="29">
        <v>0</v>
      </c>
      <c r="K715" s="114">
        <v>1558</v>
      </c>
      <c r="L715" s="115">
        <v>1562</v>
      </c>
      <c r="M715" s="27">
        <v>0</v>
      </c>
      <c r="N715" s="27">
        <v>0</v>
      </c>
      <c r="Q715" s="35" t="s">
        <v>103</v>
      </c>
      <c r="R715" s="104">
        <v>51.0167</v>
      </c>
      <c r="S715" s="124">
        <v>4.4667000000000003</v>
      </c>
      <c r="T715" s="32">
        <v>0</v>
      </c>
      <c r="U715" s="33">
        <v>0</v>
      </c>
      <c r="V715" s="127">
        <v>0</v>
      </c>
      <c r="AT715">
        <v>1</v>
      </c>
      <c r="AU715" s="162">
        <f t="shared" si="55"/>
        <v>1</v>
      </c>
      <c r="AV715" s="162">
        <f t="shared" si="56"/>
        <v>0</v>
      </c>
      <c r="AW715" s="162">
        <f t="shared" si="57"/>
        <v>0</v>
      </c>
      <c r="AX715" s="162">
        <f t="shared" si="58"/>
        <v>0</v>
      </c>
      <c r="AY715" s="162">
        <f t="shared" si="59"/>
        <v>0</v>
      </c>
    </row>
    <row r="716" spans="1:51">
      <c r="A716" s="116" t="s">
        <v>1782</v>
      </c>
      <c r="B716" s="116" t="s">
        <v>1783</v>
      </c>
      <c r="C716" s="113" t="s">
        <v>1781</v>
      </c>
      <c r="D716" s="113" t="s">
        <v>4163</v>
      </c>
      <c r="E716" s="113"/>
      <c r="F716" s="66" t="s">
        <v>1194</v>
      </c>
      <c r="G716" s="66"/>
      <c r="J716" s="29">
        <v>0</v>
      </c>
      <c r="K716" s="114">
        <v>1558</v>
      </c>
      <c r="L716" s="115">
        <v>1562</v>
      </c>
      <c r="M716" s="27">
        <v>0</v>
      </c>
      <c r="N716" s="27">
        <v>0</v>
      </c>
      <c r="Q716" s="35" t="s">
        <v>103</v>
      </c>
      <c r="R716" s="104">
        <v>51.0167</v>
      </c>
      <c r="S716" s="124">
        <v>4.4667000000000003</v>
      </c>
      <c r="T716" s="32">
        <v>0</v>
      </c>
      <c r="U716" s="33">
        <v>0</v>
      </c>
      <c r="V716" s="127">
        <v>0</v>
      </c>
      <c r="AT716">
        <v>1</v>
      </c>
      <c r="AU716" s="162">
        <f t="shared" si="55"/>
        <v>1</v>
      </c>
      <c r="AV716" s="162">
        <f t="shared" si="56"/>
        <v>0</v>
      </c>
      <c r="AW716" s="162">
        <f t="shared" si="57"/>
        <v>0</v>
      </c>
      <c r="AX716" s="162">
        <f t="shared" si="58"/>
        <v>0</v>
      </c>
      <c r="AY716" s="162">
        <f t="shared" si="59"/>
        <v>0</v>
      </c>
    </row>
    <row r="717" spans="1:51">
      <c r="A717" s="116" t="s">
        <v>1785</v>
      </c>
      <c r="B717" s="116" t="s">
        <v>1786</v>
      </c>
      <c r="C717" s="117" t="s">
        <v>1784</v>
      </c>
      <c r="D717" s="113" t="s">
        <v>4163</v>
      </c>
      <c r="E717" s="117"/>
      <c r="F717" s="66" t="s">
        <v>39</v>
      </c>
      <c r="G717" s="66"/>
      <c r="J717" s="29">
        <v>0</v>
      </c>
      <c r="K717" s="114">
        <v>1558</v>
      </c>
      <c r="L717" s="115">
        <v>1562</v>
      </c>
      <c r="M717" s="27">
        <v>0</v>
      </c>
      <c r="N717" s="27">
        <v>0</v>
      </c>
      <c r="Q717" s="35" t="s">
        <v>103</v>
      </c>
      <c r="R717" s="104">
        <v>51.0167</v>
      </c>
      <c r="S717" s="124">
        <v>4.4667000000000003</v>
      </c>
      <c r="T717" s="32">
        <v>0</v>
      </c>
      <c r="U717" s="33">
        <v>0</v>
      </c>
      <c r="V717" s="127">
        <v>0</v>
      </c>
      <c r="AT717">
        <v>1</v>
      </c>
      <c r="AU717" s="162">
        <f t="shared" si="55"/>
        <v>1</v>
      </c>
      <c r="AV717" s="162">
        <f t="shared" si="56"/>
        <v>0</v>
      </c>
      <c r="AW717" s="162">
        <f t="shared" si="57"/>
        <v>0</v>
      </c>
      <c r="AX717" s="162">
        <f t="shared" si="58"/>
        <v>0</v>
      </c>
      <c r="AY717" s="162">
        <f t="shared" si="59"/>
        <v>0</v>
      </c>
    </row>
    <row r="718" spans="1:51">
      <c r="A718" s="116" t="s">
        <v>1788</v>
      </c>
      <c r="B718" s="116" t="s">
        <v>1789</v>
      </c>
      <c r="C718" s="113" t="s">
        <v>1787</v>
      </c>
      <c r="D718" s="113" t="s">
        <v>4163</v>
      </c>
      <c r="E718" s="113"/>
      <c r="F718" s="66" t="s">
        <v>39</v>
      </c>
      <c r="G718" s="66"/>
      <c r="J718" s="29">
        <v>0</v>
      </c>
      <c r="K718" s="114">
        <v>1558</v>
      </c>
      <c r="L718" s="115">
        <v>1562</v>
      </c>
      <c r="M718" s="27">
        <v>0</v>
      </c>
      <c r="N718" s="27">
        <v>0</v>
      </c>
      <c r="Q718" s="35" t="s">
        <v>103</v>
      </c>
      <c r="R718" s="104">
        <v>51.0167</v>
      </c>
      <c r="S718" s="124">
        <v>4.4667000000000003</v>
      </c>
      <c r="T718" s="32">
        <v>0</v>
      </c>
      <c r="U718" s="33">
        <v>0</v>
      </c>
      <c r="V718" s="127">
        <v>0</v>
      </c>
      <c r="AT718">
        <v>1</v>
      </c>
      <c r="AU718" s="162">
        <f t="shared" si="55"/>
        <v>1</v>
      </c>
      <c r="AV718" s="162">
        <f t="shared" si="56"/>
        <v>0</v>
      </c>
      <c r="AW718" s="162">
        <f t="shared" si="57"/>
        <v>0</v>
      </c>
      <c r="AX718" s="162">
        <f t="shared" si="58"/>
        <v>0</v>
      </c>
      <c r="AY718" s="162">
        <f t="shared" si="59"/>
        <v>0</v>
      </c>
    </row>
    <row r="719" spans="1:51">
      <c r="A719" s="116" t="s">
        <v>1791</v>
      </c>
      <c r="B719" s="116" t="s">
        <v>1792</v>
      </c>
      <c r="C719" s="117" t="s">
        <v>1790</v>
      </c>
      <c r="D719" s="113" t="s">
        <v>4163</v>
      </c>
      <c r="E719" s="117"/>
      <c r="F719" s="66" t="s">
        <v>74</v>
      </c>
      <c r="G719" s="66"/>
      <c r="J719" s="29">
        <v>0</v>
      </c>
      <c r="K719" s="114">
        <v>1558</v>
      </c>
      <c r="L719" s="115">
        <v>1562</v>
      </c>
      <c r="M719" s="27">
        <v>0</v>
      </c>
      <c r="N719" s="27">
        <v>0</v>
      </c>
      <c r="Q719" s="35" t="s">
        <v>103</v>
      </c>
      <c r="R719" s="104">
        <v>51.0167</v>
      </c>
      <c r="S719" s="124">
        <v>4.4667000000000003</v>
      </c>
      <c r="T719" s="32">
        <v>0</v>
      </c>
      <c r="U719" s="33">
        <v>0</v>
      </c>
      <c r="V719" s="127">
        <v>0</v>
      </c>
      <c r="AT719">
        <v>1</v>
      </c>
      <c r="AU719" s="162">
        <f t="shared" si="55"/>
        <v>1</v>
      </c>
      <c r="AV719" s="162">
        <f t="shared" si="56"/>
        <v>0</v>
      </c>
      <c r="AW719" s="162">
        <f t="shared" si="57"/>
        <v>0</v>
      </c>
      <c r="AX719" s="162">
        <f t="shared" si="58"/>
        <v>0</v>
      </c>
      <c r="AY719" s="162">
        <f t="shared" si="59"/>
        <v>0</v>
      </c>
    </row>
    <row r="720" spans="1:51">
      <c r="A720" s="116" t="s">
        <v>1794</v>
      </c>
      <c r="B720" s="116" t="s">
        <v>1795</v>
      </c>
      <c r="C720" s="113" t="s">
        <v>1793</v>
      </c>
      <c r="D720" s="113" t="s">
        <v>4163</v>
      </c>
      <c r="E720" s="113"/>
      <c r="F720" s="66" t="s">
        <v>39</v>
      </c>
      <c r="G720" s="66"/>
      <c r="J720" s="29">
        <v>0</v>
      </c>
      <c r="K720" s="114">
        <v>1558</v>
      </c>
      <c r="L720" s="115">
        <v>1562</v>
      </c>
      <c r="M720" s="27">
        <v>0</v>
      </c>
      <c r="N720" s="27">
        <v>0</v>
      </c>
      <c r="Q720" s="35" t="s">
        <v>103</v>
      </c>
      <c r="R720" s="104">
        <v>51.0167</v>
      </c>
      <c r="S720" s="124">
        <v>4.4667000000000003</v>
      </c>
      <c r="T720" s="32">
        <v>0</v>
      </c>
      <c r="U720" s="33">
        <v>0</v>
      </c>
      <c r="V720" s="127">
        <v>0</v>
      </c>
      <c r="AT720">
        <v>1</v>
      </c>
      <c r="AU720" s="162">
        <f t="shared" si="55"/>
        <v>1</v>
      </c>
      <c r="AV720" s="162">
        <f t="shared" si="56"/>
        <v>0</v>
      </c>
      <c r="AW720" s="162">
        <f t="shared" si="57"/>
        <v>0</v>
      </c>
      <c r="AX720" s="162">
        <f t="shared" si="58"/>
        <v>0</v>
      </c>
      <c r="AY720" s="162">
        <f t="shared" si="59"/>
        <v>0</v>
      </c>
    </row>
    <row r="721" spans="1:51">
      <c r="A721" s="116" t="s">
        <v>1797</v>
      </c>
      <c r="B721" s="116" t="s">
        <v>1798</v>
      </c>
      <c r="C721" s="117" t="s">
        <v>1796</v>
      </c>
      <c r="D721" s="113" t="s">
        <v>4163</v>
      </c>
      <c r="E721" s="117"/>
      <c r="F721" s="66" t="s">
        <v>43</v>
      </c>
      <c r="G721" s="66"/>
      <c r="J721" s="29">
        <v>0</v>
      </c>
      <c r="K721" s="114">
        <v>1558</v>
      </c>
      <c r="L721" s="115">
        <v>1562</v>
      </c>
      <c r="M721" s="27">
        <v>0</v>
      </c>
      <c r="N721" s="27">
        <v>0</v>
      </c>
      <c r="Q721" s="35" t="s">
        <v>103</v>
      </c>
      <c r="R721" s="104">
        <v>51.0167</v>
      </c>
      <c r="S721" s="124">
        <v>4.4667000000000003</v>
      </c>
      <c r="T721" s="32">
        <v>0</v>
      </c>
      <c r="U721" s="33">
        <v>0</v>
      </c>
      <c r="V721" s="127">
        <v>0</v>
      </c>
      <c r="AT721">
        <v>1</v>
      </c>
      <c r="AU721" s="162">
        <f t="shared" si="55"/>
        <v>1</v>
      </c>
      <c r="AV721" s="162">
        <f t="shared" si="56"/>
        <v>0</v>
      </c>
      <c r="AW721" s="162">
        <f t="shared" si="57"/>
        <v>0</v>
      </c>
      <c r="AX721" s="162">
        <f t="shared" si="58"/>
        <v>0</v>
      </c>
      <c r="AY721" s="162">
        <f t="shared" si="59"/>
        <v>0</v>
      </c>
    </row>
    <row r="722" spans="1:51">
      <c r="A722" s="116" t="s">
        <v>1800</v>
      </c>
      <c r="B722" s="116" t="s">
        <v>1801</v>
      </c>
      <c r="C722" s="113" t="s">
        <v>1799</v>
      </c>
      <c r="D722" s="113" t="s">
        <v>4163</v>
      </c>
      <c r="E722" s="113"/>
      <c r="F722" s="66" t="s">
        <v>39</v>
      </c>
      <c r="G722" s="66"/>
      <c r="J722" s="29">
        <v>0</v>
      </c>
      <c r="K722" s="114">
        <v>1558</v>
      </c>
      <c r="L722" s="115">
        <v>1562</v>
      </c>
      <c r="M722" s="27">
        <v>0</v>
      </c>
      <c r="N722" s="27">
        <v>0</v>
      </c>
      <c r="Q722" s="35" t="s">
        <v>103</v>
      </c>
      <c r="R722" s="104">
        <v>51.0167</v>
      </c>
      <c r="S722" s="124">
        <v>4.4667000000000003</v>
      </c>
      <c r="T722" s="32">
        <v>0</v>
      </c>
      <c r="U722" s="33">
        <v>0</v>
      </c>
      <c r="V722" s="127">
        <v>0</v>
      </c>
      <c r="AT722">
        <v>1</v>
      </c>
      <c r="AU722" s="162">
        <f t="shared" si="55"/>
        <v>1</v>
      </c>
      <c r="AV722" s="162">
        <f t="shared" si="56"/>
        <v>0</v>
      </c>
      <c r="AW722" s="162">
        <f t="shared" si="57"/>
        <v>0</v>
      </c>
      <c r="AX722" s="162">
        <f t="shared" si="58"/>
        <v>0</v>
      </c>
      <c r="AY722" s="162">
        <f t="shared" si="59"/>
        <v>0</v>
      </c>
    </row>
    <row r="723" spans="1:51">
      <c r="A723" s="116" t="s">
        <v>1803</v>
      </c>
      <c r="B723" s="116" t="s">
        <v>1804</v>
      </c>
      <c r="C723" s="117" t="s">
        <v>1802</v>
      </c>
      <c r="D723" s="113" t="s">
        <v>4163</v>
      </c>
      <c r="E723" s="117"/>
      <c r="F723" s="66" t="s">
        <v>43</v>
      </c>
      <c r="G723" s="66"/>
      <c r="J723" s="29">
        <v>0</v>
      </c>
      <c r="K723" s="114">
        <v>1558</v>
      </c>
      <c r="L723" s="115">
        <v>1562</v>
      </c>
      <c r="M723" s="27">
        <v>0</v>
      </c>
      <c r="N723" s="27">
        <v>0</v>
      </c>
      <c r="Q723" s="35" t="s">
        <v>103</v>
      </c>
      <c r="R723" s="104">
        <v>51.0167</v>
      </c>
      <c r="S723" s="124">
        <v>4.4667000000000003</v>
      </c>
      <c r="T723" s="32">
        <v>0</v>
      </c>
      <c r="U723" s="33">
        <v>0</v>
      </c>
      <c r="V723" s="127">
        <v>0</v>
      </c>
      <c r="AT723">
        <v>1</v>
      </c>
      <c r="AU723" s="162">
        <f t="shared" si="55"/>
        <v>1</v>
      </c>
      <c r="AV723" s="162">
        <f t="shared" si="56"/>
        <v>0</v>
      </c>
      <c r="AW723" s="162">
        <f t="shared" si="57"/>
        <v>0</v>
      </c>
      <c r="AX723" s="162">
        <f t="shared" si="58"/>
        <v>0</v>
      </c>
      <c r="AY723" s="162">
        <f t="shared" si="59"/>
        <v>0</v>
      </c>
    </row>
    <row r="724" spans="1:51">
      <c r="A724" s="116" t="s">
        <v>1806</v>
      </c>
      <c r="B724" s="116" t="s">
        <v>1807</v>
      </c>
      <c r="C724" s="113" t="s">
        <v>1805</v>
      </c>
      <c r="D724" s="113" t="s">
        <v>4163</v>
      </c>
      <c r="E724" s="113"/>
      <c r="F724" s="66" t="s">
        <v>43</v>
      </c>
      <c r="G724" s="66"/>
      <c r="J724" s="29">
        <v>0</v>
      </c>
      <c r="K724" s="114">
        <v>1558</v>
      </c>
      <c r="L724" s="115">
        <v>1562</v>
      </c>
      <c r="M724" s="27">
        <v>0</v>
      </c>
      <c r="N724" s="27">
        <v>0</v>
      </c>
      <c r="Q724" s="35" t="s">
        <v>103</v>
      </c>
      <c r="R724" s="104">
        <v>51.0167</v>
      </c>
      <c r="S724" s="124">
        <v>4.4667000000000003</v>
      </c>
      <c r="T724" s="32">
        <v>0</v>
      </c>
      <c r="U724" s="33">
        <v>0</v>
      </c>
      <c r="V724" s="127">
        <v>0</v>
      </c>
      <c r="AT724">
        <v>1</v>
      </c>
      <c r="AU724" s="162">
        <f t="shared" si="55"/>
        <v>1</v>
      </c>
      <c r="AV724" s="162">
        <f t="shared" si="56"/>
        <v>0</v>
      </c>
      <c r="AW724" s="162">
        <f t="shared" si="57"/>
        <v>0</v>
      </c>
      <c r="AX724" s="162">
        <f t="shared" si="58"/>
        <v>0</v>
      </c>
      <c r="AY724" s="162">
        <f t="shared" si="59"/>
        <v>0</v>
      </c>
    </row>
    <row r="725" spans="1:51">
      <c r="A725" s="116" t="s">
        <v>1809</v>
      </c>
      <c r="B725" s="116" t="s">
        <v>1810</v>
      </c>
      <c r="C725" s="117" t="s">
        <v>1808</v>
      </c>
      <c r="D725" s="113" t="s">
        <v>4163</v>
      </c>
      <c r="E725" s="117"/>
      <c r="F725" s="66" t="s">
        <v>39</v>
      </c>
      <c r="G725" s="66"/>
      <c r="J725" s="29">
        <v>0</v>
      </c>
      <c r="K725" s="114">
        <v>1558</v>
      </c>
      <c r="L725" s="115">
        <v>1562</v>
      </c>
      <c r="M725" s="27">
        <v>0</v>
      </c>
      <c r="N725" s="27">
        <v>0</v>
      </c>
      <c r="Q725" s="35" t="s">
        <v>103</v>
      </c>
      <c r="R725" s="104">
        <v>51.0167</v>
      </c>
      <c r="S725" s="124">
        <v>4.4667000000000003</v>
      </c>
      <c r="T725" s="32">
        <v>0</v>
      </c>
      <c r="U725" s="33">
        <v>0</v>
      </c>
      <c r="V725" s="127">
        <v>0</v>
      </c>
      <c r="AT725">
        <v>1</v>
      </c>
      <c r="AU725" s="162">
        <f t="shared" si="55"/>
        <v>1</v>
      </c>
      <c r="AV725" s="162">
        <f t="shared" si="56"/>
        <v>0</v>
      </c>
      <c r="AW725" s="162">
        <f t="shared" si="57"/>
        <v>0</v>
      </c>
      <c r="AX725" s="162">
        <f t="shared" si="58"/>
        <v>0</v>
      </c>
      <c r="AY725" s="162">
        <f t="shared" si="59"/>
        <v>0</v>
      </c>
    </row>
    <row r="726" spans="1:51">
      <c r="A726" s="116" t="s">
        <v>1812</v>
      </c>
      <c r="B726" s="116" t="s">
        <v>1813</v>
      </c>
      <c r="C726" s="113" t="s">
        <v>1811</v>
      </c>
      <c r="D726" s="113" t="s">
        <v>4163</v>
      </c>
      <c r="E726" s="113"/>
      <c r="F726" s="66" t="s">
        <v>39</v>
      </c>
      <c r="G726" s="66"/>
      <c r="J726" s="29">
        <v>0</v>
      </c>
      <c r="K726" s="114">
        <v>1558</v>
      </c>
      <c r="L726" s="115">
        <v>1562</v>
      </c>
      <c r="M726" s="27">
        <v>0</v>
      </c>
      <c r="N726" s="27">
        <v>0</v>
      </c>
      <c r="Q726" s="35" t="s">
        <v>103</v>
      </c>
      <c r="R726" s="104">
        <v>51.0167</v>
      </c>
      <c r="S726" s="124">
        <v>4.4667000000000003</v>
      </c>
      <c r="T726" s="32">
        <v>0</v>
      </c>
      <c r="U726" s="33">
        <v>0</v>
      </c>
      <c r="V726" s="127">
        <v>0</v>
      </c>
      <c r="AT726">
        <v>1</v>
      </c>
      <c r="AU726" s="162">
        <f t="shared" si="55"/>
        <v>1</v>
      </c>
      <c r="AV726" s="162">
        <f t="shared" si="56"/>
        <v>0</v>
      </c>
      <c r="AW726" s="162">
        <f t="shared" si="57"/>
        <v>0</v>
      </c>
      <c r="AX726" s="162">
        <f t="shared" si="58"/>
        <v>0</v>
      </c>
      <c r="AY726" s="162">
        <f t="shared" si="59"/>
        <v>0</v>
      </c>
    </row>
    <row r="727" spans="1:51">
      <c r="A727" s="116" t="s">
        <v>1816</v>
      </c>
      <c r="B727" s="116" t="s">
        <v>1817</v>
      </c>
      <c r="C727" s="113" t="s">
        <v>1815</v>
      </c>
      <c r="D727" s="113" t="s">
        <v>4163</v>
      </c>
      <c r="E727" s="113"/>
      <c r="F727" s="66" t="s">
        <v>39</v>
      </c>
      <c r="G727" s="66"/>
      <c r="J727" s="29">
        <v>0</v>
      </c>
      <c r="K727" s="114">
        <v>1559</v>
      </c>
      <c r="L727" s="115">
        <v>1563</v>
      </c>
      <c r="M727" s="27">
        <v>0</v>
      </c>
      <c r="N727" s="27">
        <v>0</v>
      </c>
      <c r="Q727" s="35" t="s">
        <v>103</v>
      </c>
      <c r="R727" s="104">
        <v>51.0167</v>
      </c>
      <c r="S727" s="124">
        <v>4.4667000000000003</v>
      </c>
      <c r="T727" s="32">
        <v>0</v>
      </c>
      <c r="U727" s="33">
        <v>0</v>
      </c>
      <c r="V727" s="127">
        <v>0</v>
      </c>
      <c r="AT727">
        <v>1</v>
      </c>
      <c r="AU727" s="162">
        <f t="shared" si="55"/>
        <v>1</v>
      </c>
      <c r="AV727" s="162">
        <f t="shared" si="56"/>
        <v>0</v>
      </c>
      <c r="AW727" s="162">
        <f t="shared" si="57"/>
        <v>0</v>
      </c>
      <c r="AX727" s="162">
        <f t="shared" si="58"/>
        <v>0</v>
      </c>
      <c r="AY727" s="162">
        <f t="shared" si="59"/>
        <v>0</v>
      </c>
    </row>
    <row r="728" spans="1:51">
      <c r="A728" s="116" t="s">
        <v>1819</v>
      </c>
      <c r="B728" s="116" t="s">
        <v>1820</v>
      </c>
      <c r="C728" s="117" t="s">
        <v>1818</v>
      </c>
      <c r="D728" s="113" t="s">
        <v>4163</v>
      </c>
      <c r="E728" s="117"/>
      <c r="F728" s="114" t="s">
        <v>39</v>
      </c>
      <c r="G728" s="114"/>
      <c r="J728" s="29">
        <v>0</v>
      </c>
      <c r="K728" s="114">
        <v>1559</v>
      </c>
      <c r="L728" s="115">
        <v>1563</v>
      </c>
      <c r="M728" s="27">
        <v>0</v>
      </c>
      <c r="N728" s="27">
        <v>0</v>
      </c>
      <c r="Q728" s="35" t="s">
        <v>103</v>
      </c>
      <c r="R728" s="104">
        <v>51.0167</v>
      </c>
      <c r="S728" s="124">
        <v>4.4667000000000003</v>
      </c>
      <c r="T728" s="32">
        <v>0</v>
      </c>
      <c r="U728" s="33">
        <v>0</v>
      </c>
      <c r="V728" s="127">
        <v>0</v>
      </c>
      <c r="AT728">
        <v>1</v>
      </c>
      <c r="AU728" s="162">
        <f t="shared" si="55"/>
        <v>1</v>
      </c>
      <c r="AV728" s="162">
        <f t="shared" si="56"/>
        <v>0</v>
      </c>
      <c r="AW728" s="162">
        <f t="shared" si="57"/>
        <v>0</v>
      </c>
      <c r="AX728" s="162">
        <f t="shared" si="58"/>
        <v>0</v>
      </c>
      <c r="AY728" s="162">
        <f t="shared" si="59"/>
        <v>0</v>
      </c>
    </row>
    <row r="729" spans="1:51">
      <c r="A729" s="116" t="s">
        <v>1822</v>
      </c>
      <c r="B729" s="116" t="s">
        <v>1823</v>
      </c>
      <c r="C729" s="113" t="s">
        <v>1821</v>
      </c>
      <c r="D729" s="113" t="s">
        <v>4163</v>
      </c>
      <c r="E729" s="113"/>
      <c r="F729" s="66" t="s">
        <v>39</v>
      </c>
      <c r="G729" s="66"/>
      <c r="J729" s="29">
        <v>0</v>
      </c>
      <c r="K729" s="114">
        <v>1559</v>
      </c>
      <c r="L729" s="115">
        <v>1563</v>
      </c>
      <c r="M729" s="27">
        <v>0</v>
      </c>
      <c r="N729" s="27">
        <v>0</v>
      </c>
      <c r="Q729" s="35" t="s">
        <v>103</v>
      </c>
      <c r="R729" s="104">
        <v>51.0167</v>
      </c>
      <c r="S729" s="124">
        <v>4.4667000000000003</v>
      </c>
      <c r="T729" s="32">
        <v>0</v>
      </c>
      <c r="U729" s="33">
        <v>0</v>
      </c>
      <c r="V729" s="127">
        <v>0</v>
      </c>
      <c r="AT729">
        <v>1</v>
      </c>
      <c r="AU729" s="162">
        <f t="shared" si="55"/>
        <v>1</v>
      </c>
      <c r="AV729" s="162">
        <f t="shared" si="56"/>
        <v>0</v>
      </c>
      <c r="AW729" s="162">
        <f t="shared" si="57"/>
        <v>0</v>
      </c>
      <c r="AX729" s="162">
        <f t="shared" si="58"/>
        <v>0</v>
      </c>
      <c r="AY729" s="162">
        <f t="shared" si="59"/>
        <v>0</v>
      </c>
    </row>
    <row r="730" spans="1:51">
      <c r="A730" s="116" t="s">
        <v>1825</v>
      </c>
      <c r="B730" s="116" t="s">
        <v>1826</v>
      </c>
      <c r="C730" s="117" t="s">
        <v>1824</v>
      </c>
      <c r="D730" s="113" t="s">
        <v>4163</v>
      </c>
      <c r="E730" s="117"/>
      <c r="F730" s="66" t="s">
        <v>39</v>
      </c>
      <c r="G730" s="66"/>
      <c r="J730" s="29">
        <v>0</v>
      </c>
      <c r="K730" s="114">
        <v>1559</v>
      </c>
      <c r="L730" s="115">
        <v>1563</v>
      </c>
      <c r="M730" s="27">
        <v>0</v>
      </c>
      <c r="N730" s="27">
        <v>0</v>
      </c>
      <c r="Q730" s="35" t="s">
        <v>103</v>
      </c>
      <c r="R730" s="104">
        <v>51.0167</v>
      </c>
      <c r="S730" s="124">
        <v>4.4667000000000003</v>
      </c>
      <c r="T730" s="32">
        <v>0</v>
      </c>
      <c r="U730" s="33">
        <v>0</v>
      </c>
      <c r="V730" s="127">
        <v>0</v>
      </c>
      <c r="AT730">
        <v>1</v>
      </c>
      <c r="AU730" s="162">
        <f t="shared" si="55"/>
        <v>1</v>
      </c>
      <c r="AV730" s="162">
        <f t="shared" si="56"/>
        <v>0</v>
      </c>
      <c r="AW730" s="162">
        <f t="shared" si="57"/>
        <v>0</v>
      </c>
      <c r="AX730" s="162">
        <f t="shared" si="58"/>
        <v>0</v>
      </c>
      <c r="AY730" s="162">
        <f t="shared" si="59"/>
        <v>0</v>
      </c>
    </row>
    <row r="731" spans="1:51">
      <c r="A731" s="116" t="s">
        <v>1828</v>
      </c>
      <c r="B731" s="116" t="s">
        <v>1694</v>
      </c>
      <c r="C731" s="113" t="s">
        <v>1827</v>
      </c>
      <c r="D731" s="113" t="s">
        <v>4163</v>
      </c>
      <c r="E731" s="113"/>
      <c r="F731" s="66" t="s">
        <v>43</v>
      </c>
      <c r="G731" s="66"/>
      <c r="J731" s="29">
        <v>0</v>
      </c>
      <c r="K731" s="114">
        <v>1559</v>
      </c>
      <c r="L731" s="115">
        <v>1563</v>
      </c>
      <c r="M731" s="27">
        <v>0</v>
      </c>
      <c r="N731" s="27">
        <v>0</v>
      </c>
      <c r="Q731" s="35" t="s">
        <v>103</v>
      </c>
      <c r="R731" s="104">
        <v>51.0167</v>
      </c>
      <c r="S731" s="124">
        <v>4.4667000000000003</v>
      </c>
      <c r="T731" s="32">
        <v>0</v>
      </c>
      <c r="U731" s="33">
        <v>0</v>
      </c>
      <c r="V731" s="127">
        <v>0</v>
      </c>
      <c r="AT731">
        <v>1</v>
      </c>
      <c r="AU731" s="162">
        <f t="shared" si="55"/>
        <v>1</v>
      </c>
      <c r="AV731" s="162">
        <f t="shared" si="56"/>
        <v>0</v>
      </c>
      <c r="AW731" s="162">
        <f t="shared" si="57"/>
        <v>0</v>
      </c>
      <c r="AX731" s="162">
        <f t="shared" si="58"/>
        <v>0</v>
      </c>
      <c r="AY731" s="162">
        <f t="shared" si="59"/>
        <v>0</v>
      </c>
    </row>
    <row r="732" spans="1:51">
      <c r="A732" s="116" t="s">
        <v>1830</v>
      </c>
      <c r="B732" s="116" t="s">
        <v>1831</v>
      </c>
      <c r="C732" s="117" t="s">
        <v>1829</v>
      </c>
      <c r="D732" s="113" t="s">
        <v>4163</v>
      </c>
      <c r="E732" s="117"/>
      <c r="F732" s="66" t="s">
        <v>43</v>
      </c>
      <c r="G732" s="66"/>
      <c r="J732" s="29">
        <v>0</v>
      </c>
      <c r="K732" s="114">
        <v>1559</v>
      </c>
      <c r="L732" s="115">
        <v>1563</v>
      </c>
      <c r="M732" s="27">
        <v>0</v>
      </c>
      <c r="N732" s="27">
        <v>0</v>
      </c>
      <c r="Q732" s="35" t="s">
        <v>103</v>
      </c>
      <c r="R732" s="104">
        <v>51.0167</v>
      </c>
      <c r="S732" s="124">
        <v>4.4667000000000003</v>
      </c>
      <c r="T732" s="32">
        <v>0</v>
      </c>
      <c r="U732" s="33">
        <v>0</v>
      </c>
      <c r="V732" s="127">
        <v>0</v>
      </c>
      <c r="AT732">
        <v>1</v>
      </c>
      <c r="AU732" s="162">
        <f t="shared" si="55"/>
        <v>1</v>
      </c>
      <c r="AV732" s="162">
        <f t="shared" si="56"/>
        <v>0</v>
      </c>
      <c r="AW732" s="162">
        <f t="shared" si="57"/>
        <v>0</v>
      </c>
      <c r="AX732" s="162">
        <f t="shared" si="58"/>
        <v>0</v>
      </c>
      <c r="AY732" s="162">
        <f t="shared" si="59"/>
        <v>0</v>
      </c>
    </row>
    <row r="733" spans="1:51">
      <c r="A733" s="116" t="s">
        <v>1833</v>
      </c>
      <c r="B733" s="116" t="s">
        <v>1834</v>
      </c>
      <c r="C733" s="113" t="s">
        <v>1832</v>
      </c>
      <c r="D733" s="113" t="s">
        <v>4163</v>
      </c>
      <c r="E733" s="113"/>
      <c r="F733" s="66" t="s">
        <v>39</v>
      </c>
      <c r="G733" s="66"/>
      <c r="J733" s="29">
        <v>0</v>
      </c>
      <c r="K733" s="114">
        <v>1559</v>
      </c>
      <c r="L733" s="115">
        <v>1563</v>
      </c>
      <c r="M733" s="27">
        <v>0</v>
      </c>
      <c r="N733" s="27">
        <v>0</v>
      </c>
      <c r="Q733" s="35" t="s">
        <v>103</v>
      </c>
      <c r="R733" s="104">
        <v>51.0167</v>
      </c>
      <c r="S733" s="124">
        <v>4.4667000000000003</v>
      </c>
      <c r="T733" s="32">
        <v>0</v>
      </c>
      <c r="U733" s="33">
        <v>0</v>
      </c>
      <c r="V733" s="127">
        <v>0</v>
      </c>
      <c r="AT733">
        <v>1</v>
      </c>
      <c r="AU733" s="162">
        <f t="shared" si="55"/>
        <v>1</v>
      </c>
      <c r="AV733" s="162">
        <f t="shared" si="56"/>
        <v>0</v>
      </c>
      <c r="AW733" s="162">
        <f t="shared" si="57"/>
        <v>0</v>
      </c>
      <c r="AX733" s="162">
        <f t="shared" si="58"/>
        <v>0</v>
      </c>
      <c r="AY733" s="162">
        <f t="shared" si="59"/>
        <v>0</v>
      </c>
    </row>
    <row r="734" spans="1:51">
      <c r="A734" s="116" t="s">
        <v>1836</v>
      </c>
      <c r="B734" s="116" t="s">
        <v>1837</v>
      </c>
      <c r="C734" s="117" t="s">
        <v>1835</v>
      </c>
      <c r="D734" s="113" t="s">
        <v>4163</v>
      </c>
      <c r="E734" s="117"/>
      <c r="F734" s="66" t="s">
        <v>43</v>
      </c>
      <c r="G734" s="66"/>
      <c r="J734" s="29">
        <v>0</v>
      </c>
      <c r="K734" s="114">
        <v>1559</v>
      </c>
      <c r="L734" s="115">
        <v>1563</v>
      </c>
      <c r="M734" s="27">
        <v>0</v>
      </c>
      <c r="N734" s="27">
        <v>0</v>
      </c>
      <c r="Q734" s="35" t="s">
        <v>103</v>
      </c>
      <c r="R734" s="104">
        <v>51.0167</v>
      </c>
      <c r="S734" s="124">
        <v>4.4667000000000003</v>
      </c>
      <c r="T734" s="32">
        <v>0</v>
      </c>
      <c r="U734" s="33">
        <v>0</v>
      </c>
      <c r="V734" s="127">
        <v>0</v>
      </c>
      <c r="AT734">
        <v>1</v>
      </c>
      <c r="AU734" s="162">
        <f t="shared" si="55"/>
        <v>1</v>
      </c>
      <c r="AV734" s="162">
        <f t="shared" si="56"/>
        <v>0</v>
      </c>
      <c r="AW734" s="162">
        <f t="shared" si="57"/>
        <v>0</v>
      </c>
      <c r="AX734" s="162">
        <f t="shared" si="58"/>
        <v>0</v>
      </c>
      <c r="AY734" s="162">
        <f t="shared" si="59"/>
        <v>0</v>
      </c>
    </row>
    <row r="735" spans="1:51">
      <c r="A735" s="116" t="s">
        <v>1839</v>
      </c>
      <c r="B735" s="116" t="s">
        <v>1840</v>
      </c>
      <c r="C735" s="113" t="s">
        <v>1838</v>
      </c>
      <c r="D735" s="113" t="s">
        <v>4163</v>
      </c>
      <c r="E735" s="113"/>
      <c r="F735" s="66" t="s">
        <v>43</v>
      </c>
      <c r="G735" s="66"/>
      <c r="J735" s="29">
        <v>0</v>
      </c>
      <c r="K735" s="114">
        <v>1559</v>
      </c>
      <c r="L735" s="115">
        <v>1563</v>
      </c>
      <c r="M735" s="27">
        <v>0</v>
      </c>
      <c r="N735" s="27">
        <v>0</v>
      </c>
      <c r="Q735" s="35" t="s">
        <v>103</v>
      </c>
      <c r="R735" s="104">
        <v>51.0167</v>
      </c>
      <c r="S735" s="124">
        <v>4.4667000000000003</v>
      </c>
      <c r="T735" s="32">
        <v>0</v>
      </c>
      <c r="U735" s="33">
        <v>0</v>
      </c>
      <c r="V735" s="127">
        <v>0</v>
      </c>
      <c r="AT735">
        <v>1</v>
      </c>
      <c r="AU735" s="162">
        <f t="shared" si="55"/>
        <v>1</v>
      </c>
      <c r="AV735" s="162">
        <f t="shared" si="56"/>
        <v>0</v>
      </c>
      <c r="AW735" s="162">
        <f t="shared" si="57"/>
        <v>0</v>
      </c>
      <c r="AX735" s="162">
        <f t="shared" si="58"/>
        <v>0</v>
      </c>
      <c r="AY735" s="162">
        <f t="shared" si="59"/>
        <v>0</v>
      </c>
    </row>
    <row r="736" spans="1:51">
      <c r="A736" s="116" t="s">
        <v>1842</v>
      </c>
      <c r="B736" s="116" t="s">
        <v>1843</v>
      </c>
      <c r="C736" s="117" t="s">
        <v>1841</v>
      </c>
      <c r="D736" s="113" t="s">
        <v>4163</v>
      </c>
      <c r="E736" s="117"/>
      <c r="F736" s="66" t="s">
        <v>43</v>
      </c>
      <c r="G736" s="66"/>
      <c r="J736" s="29">
        <v>0</v>
      </c>
      <c r="K736" s="114">
        <v>1559</v>
      </c>
      <c r="L736" s="115">
        <v>1563</v>
      </c>
      <c r="M736" s="27">
        <v>0</v>
      </c>
      <c r="N736" s="27">
        <v>0</v>
      </c>
      <c r="Q736" s="35" t="s">
        <v>103</v>
      </c>
      <c r="R736" s="104">
        <v>51.0167</v>
      </c>
      <c r="S736" s="124">
        <v>4.4667000000000003</v>
      </c>
      <c r="T736" s="32">
        <v>0</v>
      </c>
      <c r="U736" s="33">
        <v>0</v>
      </c>
      <c r="V736" s="127">
        <v>0</v>
      </c>
      <c r="AT736">
        <v>1</v>
      </c>
      <c r="AU736" s="162">
        <f t="shared" si="55"/>
        <v>1</v>
      </c>
      <c r="AV736" s="162">
        <f t="shared" si="56"/>
        <v>0</v>
      </c>
      <c r="AW736" s="162">
        <f t="shared" si="57"/>
        <v>0</v>
      </c>
      <c r="AX736" s="162">
        <f t="shared" si="58"/>
        <v>0</v>
      </c>
      <c r="AY736" s="162">
        <f t="shared" si="59"/>
        <v>0</v>
      </c>
    </row>
    <row r="737" spans="1:51">
      <c r="A737" s="116" t="s">
        <v>1845</v>
      </c>
      <c r="B737" s="116" t="s">
        <v>1846</v>
      </c>
      <c r="C737" s="113" t="s">
        <v>1844</v>
      </c>
      <c r="D737" s="113" t="s">
        <v>4163</v>
      </c>
      <c r="E737" s="113"/>
      <c r="F737" s="114" t="s">
        <v>39</v>
      </c>
      <c r="G737" s="114"/>
      <c r="J737" s="29">
        <v>0</v>
      </c>
      <c r="K737" s="114">
        <v>1559</v>
      </c>
      <c r="L737" s="115">
        <v>1563</v>
      </c>
      <c r="M737" s="27">
        <v>0</v>
      </c>
      <c r="N737" s="27">
        <v>0</v>
      </c>
      <c r="Q737" s="35" t="s">
        <v>103</v>
      </c>
      <c r="R737" s="104">
        <v>51.0167</v>
      </c>
      <c r="S737" s="124">
        <v>4.4667000000000003</v>
      </c>
      <c r="T737" s="32">
        <v>0</v>
      </c>
      <c r="U737" s="33">
        <v>0</v>
      </c>
      <c r="V737" s="127">
        <v>0</v>
      </c>
      <c r="AT737">
        <v>1</v>
      </c>
      <c r="AU737" s="162">
        <f t="shared" si="55"/>
        <v>1</v>
      </c>
      <c r="AV737" s="162">
        <f t="shared" si="56"/>
        <v>0</v>
      </c>
      <c r="AW737" s="162">
        <f t="shared" si="57"/>
        <v>0</v>
      </c>
      <c r="AX737" s="162">
        <f t="shared" si="58"/>
        <v>0</v>
      </c>
      <c r="AY737" s="162">
        <f t="shared" si="59"/>
        <v>0</v>
      </c>
    </row>
    <row r="738" spans="1:51">
      <c r="A738" s="116" t="s">
        <v>1849</v>
      </c>
      <c r="B738" s="116" t="s">
        <v>1850</v>
      </c>
      <c r="C738" s="113" t="s">
        <v>1848</v>
      </c>
      <c r="D738" s="113" t="s">
        <v>4163</v>
      </c>
      <c r="E738" s="113"/>
      <c r="F738" s="66" t="s">
        <v>39</v>
      </c>
      <c r="G738" s="66"/>
      <c r="J738" s="29">
        <v>0</v>
      </c>
      <c r="K738" s="114">
        <v>1559</v>
      </c>
      <c r="L738" s="115">
        <v>1563</v>
      </c>
      <c r="M738" s="27">
        <v>0</v>
      </c>
      <c r="N738" s="27">
        <v>0</v>
      </c>
      <c r="Q738" s="35" t="s">
        <v>103</v>
      </c>
      <c r="R738" s="104">
        <v>51.0167</v>
      </c>
      <c r="S738" s="124">
        <v>4.4667000000000003</v>
      </c>
      <c r="T738" s="32">
        <v>0</v>
      </c>
      <c r="U738" s="33">
        <v>0</v>
      </c>
      <c r="V738" s="127">
        <v>0</v>
      </c>
      <c r="AT738">
        <v>1</v>
      </c>
      <c r="AU738" s="162">
        <f t="shared" si="55"/>
        <v>1</v>
      </c>
      <c r="AV738" s="162">
        <f t="shared" si="56"/>
        <v>0</v>
      </c>
      <c r="AW738" s="162">
        <f t="shared" si="57"/>
        <v>0</v>
      </c>
      <c r="AX738" s="162">
        <f t="shared" si="58"/>
        <v>0</v>
      </c>
      <c r="AY738" s="162">
        <f t="shared" si="59"/>
        <v>0</v>
      </c>
    </row>
    <row r="739" spans="1:51">
      <c r="A739" s="116" t="s">
        <v>1852</v>
      </c>
      <c r="B739" s="116" t="s">
        <v>1853</v>
      </c>
      <c r="C739" s="117" t="s">
        <v>1851</v>
      </c>
      <c r="D739" s="113" t="s">
        <v>4163</v>
      </c>
      <c r="E739" s="117"/>
      <c r="F739" s="66" t="s">
        <v>39</v>
      </c>
      <c r="G739" s="66"/>
      <c r="J739" s="29">
        <v>0</v>
      </c>
      <c r="K739" s="114">
        <v>1559</v>
      </c>
      <c r="L739" s="115">
        <v>1563</v>
      </c>
      <c r="M739" s="27">
        <v>0</v>
      </c>
      <c r="N739" s="27">
        <v>0</v>
      </c>
      <c r="Q739" s="35" t="s">
        <v>103</v>
      </c>
      <c r="R739" s="104">
        <v>51.0167</v>
      </c>
      <c r="S739" s="124">
        <v>4.4667000000000003</v>
      </c>
      <c r="T739" s="32">
        <v>0</v>
      </c>
      <c r="U739" s="33">
        <v>0</v>
      </c>
      <c r="V739" s="127">
        <v>0</v>
      </c>
      <c r="AT739">
        <v>1</v>
      </c>
      <c r="AU739" s="162">
        <f t="shared" si="55"/>
        <v>1</v>
      </c>
      <c r="AV739" s="162">
        <f t="shared" si="56"/>
        <v>0</v>
      </c>
      <c r="AW739" s="162">
        <f t="shared" si="57"/>
        <v>0</v>
      </c>
      <c r="AX739" s="162">
        <f t="shared" si="58"/>
        <v>0</v>
      </c>
      <c r="AY739" s="162">
        <f t="shared" si="59"/>
        <v>0</v>
      </c>
    </row>
    <row r="740" spans="1:51">
      <c r="A740" s="116" t="s">
        <v>1855</v>
      </c>
      <c r="B740" s="116" t="s">
        <v>1856</v>
      </c>
      <c r="C740" s="113" t="s">
        <v>1854</v>
      </c>
      <c r="D740" s="113" t="s">
        <v>4163</v>
      </c>
      <c r="E740" s="113"/>
      <c r="F740" s="114" t="s">
        <v>496</v>
      </c>
      <c r="G740" s="114"/>
      <c r="J740" s="29">
        <v>0</v>
      </c>
      <c r="K740" s="114">
        <v>1559</v>
      </c>
      <c r="L740" s="115">
        <v>1563</v>
      </c>
      <c r="M740" s="27">
        <v>0</v>
      </c>
      <c r="N740" s="27">
        <v>0</v>
      </c>
      <c r="Q740" s="35" t="s">
        <v>103</v>
      </c>
      <c r="R740" s="104">
        <v>51.0167</v>
      </c>
      <c r="S740" s="124">
        <v>4.4667000000000003</v>
      </c>
      <c r="T740" s="32">
        <v>0</v>
      </c>
      <c r="U740" s="33">
        <v>0</v>
      </c>
      <c r="V740" s="127">
        <v>0</v>
      </c>
      <c r="AT740">
        <v>1</v>
      </c>
      <c r="AU740" s="162">
        <f t="shared" si="55"/>
        <v>1</v>
      </c>
      <c r="AV740" s="162">
        <f t="shared" si="56"/>
        <v>0</v>
      </c>
      <c r="AW740" s="162">
        <f t="shared" si="57"/>
        <v>0</v>
      </c>
      <c r="AX740" s="162">
        <f t="shared" si="58"/>
        <v>0</v>
      </c>
      <c r="AY740" s="162">
        <f t="shared" si="59"/>
        <v>0</v>
      </c>
    </row>
    <row r="741" spans="1:51">
      <c r="A741" s="116" t="s">
        <v>1858</v>
      </c>
      <c r="B741" s="116" t="s">
        <v>1859</v>
      </c>
      <c r="C741" s="117" t="s">
        <v>1857</v>
      </c>
      <c r="D741" s="113" t="s">
        <v>4163</v>
      </c>
      <c r="E741" s="117"/>
      <c r="F741" s="66" t="s">
        <v>43</v>
      </c>
      <c r="G741" s="66"/>
      <c r="J741" s="29">
        <v>0</v>
      </c>
      <c r="K741" s="114">
        <v>1559</v>
      </c>
      <c r="L741" s="115">
        <v>1563</v>
      </c>
      <c r="M741" s="27">
        <v>0</v>
      </c>
      <c r="N741" s="27">
        <v>0</v>
      </c>
      <c r="Q741" s="35" t="s">
        <v>103</v>
      </c>
      <c r="R741" s="104">
        <v>51.0167</v>
      </c>
      <c r="S741" s="124">
        <v>4.4667000000000003</v>
      </c>
      <c r="T741" s="32">
        <v>0</v>
      </c>
      <c r="U741" s="33">
        <v>0</v>
      </c>
      <c r="V741" s="127">
        <v>0</v>
      </c>
      <c r="AT741">
        <v>1</v>
      </c>
      <c r="AU741" s="162">
        <f t="shared" si="55"/>
        <v>1</v>
      </c>
      <c r="AV741" s="162">
        <f t="shared" si="56"/>
        <v>0</v>
      </c>
      <c r="AW741" s="162">
        <f t="shared" si="57"/>
        <v>0</v>
      </c>
      <c r="AX741" s="162">
        <f t="shared" si="58"/>
        <v>0</v>
      </c>
      <c r="AY741" s="162">
        <f t="shared" si="59"/>
        <v>0</v>
      </c>
    </row>
    <row r="742" spans="1:51">
      <c r="A742" s="116" t="s">
        <v>1861</v>
      </c>
      <c r="B742" s="116" t="s">
        <v>1862</v>
      </c>
      <c r="C742" s="113" t="s">
        <v>1860</v>
      </c>
      <c r="D742" s="113" t="s">
        <v>4163</v>
      </c>
      <c r="E742" s="113"/>
      <c r="F742" s="66" t="s">
        <v>39</v>
      </c>
      <c r="G742" s="66"/>
      <c r="J742" s="29">
        <v>0</v>
      </c>
      <c r="K742" s="114">
        <v>1559</v>
      </c>
      <c r="L742" s="115">
        <v>1563</v>
      </c>
      <c r="M742" s="27">
        <v>0</v>
      </c>
      <c r="N742" s="27">
        <v>0</v>
      </c>
      <c r="Q742" s="35" t="s">
        <v>103</v>
      </c>
      <c r="R742" s="104">
        <v>51.0167</v>
      </c>
      <c r="S742" s="124">
        <v>4.4667000000000003</v>
      </c>
      <c r="T742" s="32">
        <v>0</v>
      </c>
      <c r="U742" s="33">
        <v>0</v>
      </c>
      <c r="V742" s="127">
        <v>0</v>
      </c>
      <c r="AT742">
        <v>1</v>
      </c>
      <c r="AU742" s="162">
        <f t="shared" si="55"/>
        <v>1</v>
      </c>
      <c r="AV742" s="162">
        <f t="shared" si="56"/>
        <v>0</v>
      </c>
      <c r="AW742" s="162">
        <f t="shared" si="57"/>
        <v>0</v>
      </c>
      <c r="AX742" s="162">
        <f t="shared" si="58"/>
        <v>0</v>
      </c>
      <c r="AY742" s="162">
        <f t="shared" si="59"/>
        <v>0</v>
      </c>
    </row>
    <row r="743" spans="1:51">
      <c r="A743" s="116" t="s">
        <v>1864</v>
      </c>
      <c r="B743" s="116" t="s">
        <v>1865</v>
      </c>
      <c r="C743" s="117" t="s">
        <v>1863</v>
      </c>
      <c r="D743" s="113" t="s">
        <v>4163</v>
      </c>
      <c r="E743" s="117"/>
      <c r="F743" s="66" t="s">
        <v>645</v>
      </c>
      <c r="G743" s="66"/>
      <c r="J743" s="29">
        <v>0</v>
      </c>
      <c r="K743" s="114">
        <v>1559</v>
      </c>
      <c r="L743" s="115">
        <v>1563</v>
      </c>
      <c r="M743" s="27">
        <v>0</v>
      </c>
      <c r="N743" s="27">
        <v>0</v>
      </c>
      <c r="Q743" s="35" t="s">
        <v>103</v>
      </c>
      <c r="R743" s="104">
        <v>51.0167</v>
      </c>
      <c r="S743" s="124">
        <v>4.4667000000000003</v>
      </c>
      <c r="T743" s="32">
        <v>0</v>
      </c>
      <c r="U743" s="33">
        <v>0</v>
      </c>
      <c r="V743" s="127">
        <v>0</v>
      </c>
      <c r="AT743">
        <v>1</v>
      </c>
      <c r="AU743" s="162">
        <f t="shared" si="55"/>
        <v>1</v>
      </c>
      <c r="AV743" s="162">
        <f t="shared" si="56"/>
        <v>0</v>
      </c>
      <c r="AW743" s="162">
        <f t="shared" si="57"/>
        <v>0</v>
      </c>
      <c r="AX743" s="162">
        <f t="shared" si="58"/>
        <v>0</v>
      </c>
      <c r="AY743" s="162">
        <f t="shared" si="59"/>
        <v>0</v>
      </c>
    </row>
    <row r="744" spans="1:51">
      <c r="A744" s="116" t="s">
        <v>1867</v>
      </c>
      <c r="B744" s="116" t="s">
        <v>1868</v>
      </c>
      <c r="C744" s="113" t="s">
        <v>1866</v>
      </c>
      <c r="D744" s="113" t="s">
        <v>4163</v>
      </c>
      <c r="E744" s="113"/>
      <c r="F744" s="66" t="s">
        <v>43</v>
      </c>
      <c r="G744" s="66"/>
      <c r="J744" s="29">
        <v>0</v>
      </c>
      <c r="K744" s="114">
        <v>1559</v>
      </c>
      <c r="L744" s="115">
        <v>1563</v>
      </c>
      <c r="M744" s="27">
        <v>0</v>
      </c>
      <c r="N744" s="27">
        <v>0</v>
      </c>
      <c r="Q744" s="35" t="s">
        <v>103</v>
      </c>
      <c r="R744" s="104">
        <v>51.0167</v>
      </c>
      <c r="S744" s="124">
        <v>4.4667000000000003</v>
      </c>
      <c r="T744" s="32">
        <v>0</v>
      </c>
      <c r="U744" s="33">
        <v>0</v>
      </c>
      <c r="V744" s="127">
        <v>0</v>
      </c>
      <c r="AT744">
        <v>1</v>
      </c>
      <c r="AU744" s="162">
        <f t="shared" si="55"/>
        <v>1</v>
      </c>
      <c r="AV744" s="162">
        <f t="shared" si="56"/>
        <v>0</v>
      </c>
      <c r="AW744" s="162">
        <f t="shared" si="57"/>
        <v>0</v>
      </c>
      <c r="AX744" s="162">
        <f t="shared" si="58"/>
        <v>0</v>
      </c>
      <c r="AY744" s="162">
        <f t="shared" si="59"/>
        <v>0</v>
      </c>
    </row>
    <row r="745" spans="1:51">
      <c r="A745" s="116" t="s">
        <v>1870</v>
      </c>
      <c r="B745" s="116" t="s">
        <v>1871</v>
      </c>
      <c r="C745" s="117" t="s">
        <v>1869</v>
      </c>
      <c r="D745" s="113" t="s">
        <v>4163</v>
      </c>
      <c r="E745" s="117"/>
      <c r="F745" s="66" t="s">
        <v>39</v>
      </c>
      <c r="G745" s="66"/>
      <c r="J745" s="29">
        <v>0</v>
      </c>
      <c r="K745" s="114">
        <v>1559</v>
      </c>
      <c r="L745" s="115">
        <v>1563</v>
      </c>
      <c r="M745" s="27">
        <v>0</v>
      </c>
      <c r="N745" s="27">
        <v>0</v>
      </c>
      <c r="Q745" s="35" t="s">
        <v>103</v>
      </c>
      <c r="R745" s="104">
        <v>51.0167</v>
      </c>
      <c r="S745" s="124">
        <v>4.4667000000000003</v>
      </c>
      <c r="T745" s="32">
        <v>0</v>
      </c>
      <c r="U745" s="33">
        <v>0</v>
      </c>
      <c r="V745" s="127">
        <v>0</v>
      </c>
      <c r="AT745">
        <v>1</v>
      </c>
      <c r="AU745" s="162">
        <f t="shared" si="55"/>
        <v>1</v>
      </c>
      <c r="AV745" s="162">
        <f t="shared" si="56"/>
        <v>0</v>
      </c>
      <c r="AW745" s="162">
        <f t="shared" si="57"/>
        <v>0</v>
      </c>
      <c r="AX745" s="162">
        <f t="shared" si="58"/>
        <v>0</v>
      </c>
      <c r="AY745" s="162">
        <f t="shared" si="59"/>
        <v>0</v>
      </c>
    </row>
    <row r="746" spans="1:51">
      <c r="A746" s="116" t="s">
        <v>1873</v>
      </c>
      <c r="B746" s="116" t="s">
        <v>1874</v>
      </c>
      <c r="C746" s="113" t="s">
        <v>1872</v>
      </c>
      <c r="D746" s="113" t="s">
        <v>4163</v>
      </c>
      <c r="E746" s="113"/>
      <c r="F746" s="66" t="s">
        <v>39</v>
      </c>
      <c r="G746" s="66"/>
      <c r="J746" s="29">
        <v>0</v>
      </c>
      <c r="K746" s="114">
        <v>1559</v>
      </c>
      <c r="L746" s="115">
        <v>1563</v>
      </c>
      <c r="M746" s="27">
        <v>0</v>
      </c>
      <c r="N746" s="27">
        <v>0</v>
      </c>
      <c r="Q746" s="35" t="s">
        <v>103</v>
      </c>
      <c r="R746" s="104">
        <v>51.0167</v>
      </c>
      <c r="S746" s="124">
        <v>4.4667000000000003</v>
      </c>
      <c r="T746" s="32">
        <v>0</v>
      </c>
      <c r="U746" s="33">
        <v>0</v>
      </c>
      <c r="V746" s="127">
        <v>0</v>
      </c>
      <c r="AT746">
        <v>1</v>
      </c>
      <c r="AU746" s="162">
        <f t="shared" si="55"/>
        <v>1</v>
      </c>
      <c r="AV746" s="162">
        <f t="shared" si="56"/>
        <v>0</v>
      </c>
      <c r="AW746" s="162">
        <f t="shared" si="57"/>
        <v>0</v>
      </c>
      <c r="AX746" s="162">
        <f t="shared" si="58"/>
        <v>0</v>
      </c>
      <c r="AY746" s="162">
        <f t="shared" si="59"/>
        <v>0</v>
      </c>
    </row>
    <row r="747" spans="1:51">
      <c r="A747" s="116" t="s">
        <v>1876</v>
      </c>
      <c r="B747" s="116" t="s">
        <v>1877</v>
      </c>
      <c r="C747" s="117" t="s">
        <v>1875</v>
      </c>
      <c r="D747" s="113" t="s">
        <v>4163</v>
      </c>
      <c r="E747" s="117"/>
      <c r="F747" s="114" t="s">
        <v>39</v>
      </c>
      <c r="G747" s="114"/>
      <c r="J747" s="29">
        <v>0</v>
      </c>
      <c r="K747" s="114">
        <v>1560</v>
      </c>
      <c r="L747" s="115">
        <v>1564</v>
      </c>
      <c r="M747" s="27">
        <v>0</v>
      </c>
      <c r="N747" s="27">
        <v>0</v>
      </c>
      <c r="Q747" s="35" t="s">
        <v>103</v>
      </c>
      <c r="R747" s="104">
        <v>51.0167</v>
      </c>
      <c r="S747" s="124">
        <v>4.4667000000000003</v>
      </c>
      <c r="T747" s="32">
        <v>0</v>
      </c>
      <c r="U747" s="33">
        <v>0</v>
      </c>
      <c r="V747" s="127">
        <v>0</v>
      </c>
      <c r="AT747">
        <v>1</v>
      </c>
      <c r="AU747" s="162">
        <f t="shared" si="55"/>
        <v>1</v>
      </c>
      <c r="AV747" s="162">
        <f t="shared" si="56"/>
        <v>0</v>
      </c>
      <c r="AW747" s="162">
        <f t="shared" si="57"/>
        <v>0</v>
      </c>
      <c r="AX747" s="162">
        <f t="shared" si="58"/>
        <v>0</v>
      </c>
      <c r="AY747" s="162">
        <f t="shared" si="59"/>
        <v>0</v>
      </c>
    </row>
    <row r="748" spans="1:51">
      <c r="A748" s="116" t="s">
        <v>1879</v>
      </c>
      <c r="B748" s="116" t="s">
        <v>1880</v>
      </c>
      <c r="C748" s="113" t="s">
        <v>1878</v>
      </c>
      <c r="D748" s="113" t="s">
        <v>4163</v>
      </c>
      <c r="E748" s="113"/>
      <c r="F748" s="114" t="s">
        <v>39</v>
      </c>
      <c r="G748" s="114"/>
      <c r="J748" s="29">
        <v>0</v>
      </c>
      <c r="K748" s="114">
        <v>1560</v>
      </c>
      <c r="L748" s="115">
        <v>1564</v>
      </c>
      <c r="M748" s="27">
        <v>0</v>
      </c>
      <c r="N748" s="27">
        <v>0</v>
      </c>
      <c r="Q748" s="35" t="s">
        <v>103</v>
      </c>
      <c r="R748" s="104">
        <v>51.0167</v>
      </c>
      <c r="S748" s="124">
        <v>4.4667000000000003</v>
      </c>
      <c r="T748" s="32">
        <v>0</v>
      </c>
      <c r="U748" s="33">
        <v>0</v>
      </c>
      <c r="V748" s="127">
        <v>0</v>
      </c>
      <c r="AT748">
        <v>1</v>
      </c>
      <c r="AU748" s="162">
        <f t="shared" si="55"/>
        <v>1</v>
      </c>
      <c r="AV748" s="162">
        <f t="shared" si="56"/>
        <v>0</v>
      </c>
      <c r="AW748" s="162">
        <f t="shared" si="57"/>
        <v>0</v>
      </c>
      <c r="AX748" s="162">
        <f t="shared" si="58"/>
        <v>0</v>
      </c>
      <c r="AY748" s="162">
        <f t="shared" si="59"/>
        <v>0</v>
      </c>
    </row>
    <row r="749" spans="1:51">
      <c r="A749" s="116" t="s">
        <v>1882</v>
      </c>
      <c r="B749" s="116" t="s">
        <v>1883</v>
      </c>
      <c r="C749" s="117" t="s">
        <v>1881</v>
      </c>
      <c r="D749" s="113" t="s">
        <v>4163</v>
      </c>
      <c r="E749" s="117"/>
      <c r="F749" s="66" t="s">
        <v>43</v>
      </c>
      <c r="G749" s="66"/>
      <c r="J749" s="29">
        <v>0</v>
      </c>
      <c r="K749" s="114">
        <v>1560</v>
      </c>
      <c r="L749" s="115">
        <v>1564</v>
      </c>
      <c r="M749" s="27">
        <v>0</v>
      </c>
      <c r="N749" s="27">
        <v>0</v>
      </c>
      <c r="Q749" s="35" t="s">
        <v>103</v>
      </c>
      <c r="R749" s="104">
        <v>51.0167</v>
      </c>
      <c r="S749" s="124">
        <v>4.4667000000000003</v>
      </c>
      <c r="T749" s="32">
        <v>0</v>
      </c>
      <c r="U749" s="33">
        <v>0</v>
      </c>
      <c r="V749" s="127">
        <v>0</v>
      </c>
      <c r="AT749">
        <v>1</v>
      </c>
      <c r="AU749" s="162">
        <f t="shared" si="55"/>
        <v>1</v>
      </c>
      <c r="AV749" s="162">
        <f t="shared" si="56"/>
        <v>0</v>
      </c>
      <c r="AW749" s="162">
        <f t="shared" si="57"/>
        <v>0</v>
      </c>
      <c r="AX749" s="162">
        <f t="shared" si="58"/>
        <v>0</v>
      </c>
      <c r="AY749" s="162">
        <f t="shared" si="59"/>
        <v>0</v>
      </c>
    </row>
    <row r="750" spans="1:51">
      <c r="A750" s="116" t="s">
        <v>1885</v>
      </c>
      <c r="B750" s="116" t="s">
        <v>1886</v>
      </c>
      <c r="C750" s="113" t="s">
        <v>1884</v>
      </c>
      <c r="D750" s="113" t="s">
        <v>4163</v>
      </c>
      <c r="E750" s="113"/>
      <c r="F750" s="66" t="s">
        <v>43</v>
      </c>
      <c r="G750" s="66"/>
      <c r="J750" s="29">
        <v>0</v>
      </c>
      <c r="K750" s="114">
        <v>1560</v>
      </c>
      <c r="L750" s="115">
        <v>1564</v>
      </c>
      <c r="M750" s="27">
        <v>0</v>
      </c>
      <c r="N750" s="27">
        <v>0</v>
      </c>
      <c r="Q750" s="35" t="s">
        <v>103</v>
      </c>
      <c r="R750" s="104">
        <v>51.0167</v>
      </c>
      <c r="S750" s="124">
        <v>4.4667000000000003</v>
      </c>
      <c r="T750" s="32">
        <v>0</v>
      </c>
      <c r="U750" s="33">
        <v>0</v>
      </c>
      <c r="V750" s="127">
        <v>0</v>
      </c>
      <c r="AT750">
        <v>1</v>
      </c>
      <c r="AU750" s="162">
        <f t="shared" si="55"/>
        <v>1</v>
      </c>
      <c r="AV750" s="162">
        <f t="shared" si="56"/>
        <v>0</v>
      </c>
      <c r="AW750" s="162">
        <f t="shared" si="57"/>
        <v>0</v>
      </c>
      <c r="AX750" s="162">
        <f t="shared" si="58"/>
        <v>0</v>
      </c>
      <c r="AY750" s="162">
        <f t="shared" si="59"/>
        <v>0</v>
      </c>
    </row>
    <row r="751" spans="1:51">
      <c r="A751" s="116" t="s">
        <v>1888</v>
      </c>
      <c r="B751" s="116" t="s">
        <v>1889</v>
      </c>
      <c r="C751" s="117" t="s">
        <v>1887</v>
      </c>
      <c r="D751" s="113" t="s">
        <v>4163</v>
      </c>
      <c r="E751" s="117"/>
      <c r="F751" s="66" t="s">
        <v>39</v>
      </c>
      <c r="G751" s="66"/>
      <c r="J751" s="29">
        <v>0</v>
      </c>
      <c r="K751" s="114">
        <v>1560</v>
      </c>
      <c r="L751" s="115">
        <v>1564</v>
      </c>
      <c r="M751" s="27">
        <v>0</v>
      </c>
      <c r="N751" s="27">
        <v>0</v>
      </c>
      <c r="Q751" s="35" t="s">
        <v>103</v>
      </c>
      <c r="R751" s="104">
        <v>51.0167</v>
      </c>
      <c r="S751" s="124">
        <v>4.4667000000000003</v>
      </c>
      <c r="T751" s="32">
        <v>0</v>
      </c>
      <c r="U751" s="33">
        <v>0</v>
      </c>
      <c r="V751" s="127">
        <v>0</v>
      </c>
      <c r="AT751">
        <v>1</v>
      </c>
      <c r="AU751" s="162">
        <f t="shared" si="55"/>
        <v>1</v>
      </c>
      <c r="AV751" s="162">
        <f t="shared" si="56"/>
        <v>0</v>
      </c>
      <c r="AW751" s="162">
        <f t="shared" si="57"/>
        <v>0</v>
      </c>
      <c r="AX751" s="162">
        <f t="shared" si="58"/>
        <v>0</v>
      </c>
      <c r="AY751" s="162">
        <f t="shared" si="59"/>
        <v>0</v>
      </c>
    </row>
    <row r="752" spans="1:51">
      <c r="A752" s="116" t="s">
        <v>1891</v>
      </c>
      <c r="B752" s="116" t="s">
        <v>1892</v>
      </c>
      <c r="C752" s="113" t="s">
        <v>1890</v>
      </c>
      <c r="D752" s="113" t="s">
        <v>4163</v>
      </c>
      <c r="E752" s="113"/>
      <c r="F752" s="66" t="s">
        <v>39</v>
      </c>
      <c r="G752" s="66"/>
      <c r="J752" s="29">
        <v>0</v>
      </c>
      <c r="K752" s="114">
        <v>1560</v>
      </c>
      <c r="L752" s="115">
        <v>1564</v>
      </c>
      <c r="M752" s="27">
        <v>0</v>
      </c>
      <c r="N752" s="27">
        <v>0</v>
      </c>
      <c r="Q752" s="35" t="s">
        <v>103</v>
      </c>
      <c r="R752" s="104">
        <v>51.0167</v>
      </c>
      <c r="S752" s="124">
        <v>4.4667000000000003</v>
      </c>
      <c r="T752" s="32">
        <v>0</v>
      </c>
      <c r="U752" s="33">
        <v>0</v>
      </c>
      <c r="V752" s="127">
        <v>0</v>
      </c>
      <c r="AT752">
        <v>1</v>
      </c>
      <c r="AU752" s="162">
        <f t="shared" si="55"/>
        <v>1</v>
      </c>
      <c r="AV752" s="162">
        <f t="shared" si="56"/>
        <v>0</v>
      </c>
      <c r="AW752" s="162">
        <f t="shared" si="57"/>
        <v>0</v>
      </c>
      <c r="AX752" s="162">
        <f t="shared" si="58"/>
        <v>0</v>
      </c>
      <c r="AY752" s="162">
        <f t="shared" si="59"/>
        <v>0</v>
      </c>
    </row>
    <row r="753" spans="1:51">
      <c r="A753" s="116" t="s">
        <v>1894</v>
      </c>
      <c r="B753" s="116" t="s">
        <v>1895</v>
      </c>
      <c r="C753" s="117" t="s">
        <v>1893</v>
      </c>
      <c r="D753" s="113" t="s">
        <v>4163</v>
      </c>
      <c r="E753" s="117"/>
      <c r="F753" s="66" t="s">
        <v>43</v>
      </c>
      <c r="G753" s="66"/>
      <c r="J753" s="29">
        <v>0</v>
      </c>
      <c r="K753" s="114">
        <v>1560</v>
      </c>
      <c r="L753" s="115">
        <v>1564</v>
      </c>
      <c r="M753" s="27">
        <v>0</v>
      </c>
      <c r="N753" s="27">
        <v>0</v>
      </c>
      <c r="Q753" s="35" t="s">
        <v>103</v>
      </c>
      <c r="R753" s="104">
        <v>51.0167</v>
      </c>
      <c r="S753" s="124">
        <v>4.4667000000000003</v>
      </c>
      <c r="T753" s="32">
        <v>0</v>
      </c>
      <c r="U753" s="33">
        <v>0</v>
      </c>
      <c r="V753" s="127">
        <v>0</v>
      </c>
      <c r="AT753">
        <v>1</v>
      </c>
      <c r="AU753" s="162">
        <f t="shared" si="55"/>
        <v>1</v>
      </c>
      <c r="AV753" s="162">
        <f t="shared" si="56"/>
        <v>0</v>
      </c>
      <c r="AW753" s="162">
        <f t="shared" si="57"/>
        <v>0</v>
      </c>
      <c r="AX753" s="162">
        <f t="shared" si="58"/>
        <v>0</v>
      </c>
      <c r="AY753" s="162">
        <f t="shared" si="59"/>
        <v>0</v>
      </c>
    </row>
    <row r="754" spans="1:51">
      <c r="A754" s="116" t="s">
        <v>1897</v>
      </c>
      <c r="B754" s="116" t="s">
        <v>1898</v>
      </c>
      <c r="C754" s="113" t="s">
        <v>1896</v>
      </c>
      <c r="D754" s="113" t="s">
        <v>4163</v>
      </c>
      <c r="E754" s="113"/>
      <c r="F754" s="66" t="s">
        <v>43</v>
      </c>
      <c r="G754" s="66"/>
      <c r="J754" s="29">
        <v>0</v>
      </c>
      <c r="K754" s="114">
        <v>1560</v>
      </c>
      <c r="L754" s="115">
        <v>1564</v>
      </c>
      <c r="M754" s="27">
        <v>0</v>
      </c>
      <c r="N754" s="27">
        <v>0</v>
      </c>
      <c r="Q754" s="35" t="s">
        <v>103</v>
      </c>
      <c r="R754" s="104">
        <v>51.0167</v>
      </c>
      <c r="S754" s="124">
        <v>4.4667000000000003</v>
      </c>
      <c r="T754" s="32">
        <v>0</v>
      </c>
      <c r="U754" s="33">
        <v>0</v>
      </c>
      <c r="V754" s="127">
        <v>0</v>
      </c>
      <c r="AT754">
        <v>1</v>
      </c>
      <c r="AU754" s="162">
        <f t="shared" si="55"/>
        <v>1</v>
      </c>
      <c r="AV754" s="162">
        <f t="shared" si="56"/>
        <v>0</v>
      </c>
      <c r="AW754" s="162">
        <f t="shared" si="57"/>
        <v>0</v>
      </c>
      <c r="AX754" s="162">
        <f t="shared" si="58"/>
        <v>0</v>
      </c>
      <c r="AY754" s="162">
        <f t="shared" si="59"/>
        <v>0</v>
      </c>
    </row>
    <row r="755" spans="1:51">
      <c r="A755" s="116" t="s">
        <v>1901</v>
      </c>
      <c r="B755" s="116" t="s">
        <v>1902</v>
      </c>
      <c r="C755" s="113" t="s">
        <v>1900</v>
      </c>
      <c r="D755" s="113" t="s">
        <v>4163</v>
      </c>
      <c r="E755" s="113"/>
      <c r="F755" s="66" t="s">
        <v>43</v>
      </c>
      <c r="G755" s="66"/>
      <c r="J755" s="29">
        <v>0</v>
      </c>
      <c r="K755" s="114">
        <v>1561</v>
      </c>
      <c r="L755" s="115">
        <v>1565</v>
      </c>
      <c r="M755" s="27">
        <v>0</v>
      </c>
      <c r="N755" s="27">
        <v>0</v>
      </c>
      <c r="Q755" s="35" t="s">
        <v>103</v>
      </c>
      <c r="R755" s="104">
        <v>51.0167</v>
      </c>
      <c r="S755" s="124">
        <v>4.4667000000000003</v>
      </c>
      <c r="T755" s="32">
        <v>0</v>
      </c>
      <c r="U755" s="33">
        <v>0</v>
      </c>
      <c r="V755" s="127">
        <v>0</v>
      </c>
      <c r="AT755">
        <v>1</v>
      </c>
      <c r="AU755" s="162">
        <f t="shared" si="55"/>
        <v>1</v>
      </c>
      <c r="AV755" s="162">
        <f t="shared" si="56"/>
        <v>0</v>
      </c>
      <c r="AW755" s="162">
        <f t="shared" si="57"/>
        <v>0</v>
      </c>
      <c r="AX755" s="162">
        <f t="shared" si="58"/>
        <v>0</v>
      </c>
      <c r="AY755" s="162">
        <f t="shared" si="59"/>
        <v>0</v>
      </c>
    </row>
    <row r="756" spans="1:51">
      <c r="A756" s="116" t="s">
        <v>1904</v>
      </c>
      <c r="B756" s="116" t="s">
        <v>1905</v>
      </c>
      <c r="C756" s="117" t="s">
        <v>1903</v>
      </c>
      <c r="D756" s="113" t="s">
        <v>4163</v>
      </c>
      <c r="E756" s="117"/>
      <c r="F756" s="66" t="s">
        <v>43</v>
      </c>
      <c r="G756" s="66"/>
      <c r="J756" s="29">
        <v>0</v>
      </c>
      <c r="K756" s="114">
        <v>1561</v>
      </c>
      <c r="L756" s="115">
        <v>1565</v>
      </c>
      <c r="M756" s="27">
        <v>0</v>
      </c>
      <c r="N756" s="27">
        <v>0</v>
      </c>
      <c r="Q756" s="35" t="s">
        <v>103</v>
      </c>
      <c r="R756" s="104">
        <v>51.0167</v>
      </c>
      <c r="S756" s="124">
        <v>4.4667000000000003</v>
      </c>
      <c r="T756" s="32">
        <v>0</v>
      </c>
      <c r="U756" s="33">
        <v>0</v>
      </c>
      <c r="V756" s="127">
        <v>0</v>
      </c>
      <c r="AT756">
        <v>1</v>
      </c>
      <c r="AU756" s="162">
        <f t="shared" si="55"/>
        <v>1</v>
      </c>
      <c r="AV756" s="162">
        <f t="shared" si="56"/>
        <v>0</v>
      </c>
      <c r="AW756" s="162">
        <f t="shared" si="57"/>
        <v>0</v>
      </c>
      <c r="AX756" s="162">
        <f t="shared" si="58"/>
        <v>0</v>
      </c>
      <c r="AY756" s="162">
        <f t="shared" si="59"/>
        <v>0</v>
      </c>
    </row>
    <row r="757" spans="1:51">
      <c r="A757" s="116" t="s">
        <v>1907</v>
      </c>
      <c r="B757" s="116" t="s">
        <v>1908</v>
      </c>
      <c r="C757" s="113" t="s">
        <v>1906</v>
      </c>
      <c r="D757" s="113" t="s">
        <v>4163</v>
      </c>
      <c r="E757" s="113"/>
      <c r="F757" s="114" t="s">
        <v>39</v>
      </c>
      <c r="G757" s="114"/>
      <c r="J757" s="29">
        <v>0</v>
      </c>
      <c r="K757" s="114">
        <v>1561</v>
      </c>
      <c r="L757" s="115">
        <v>1565</v>
      </c>
      <c r="M757" s="27">
        <v>0</v>
      </c>
      <c r="N757" s="27">
        <v>0</v>
      </c>
      <c r="Q757" s="35" t="s">
        <v>103</v>
      </c>
      <c r="R757" s="104">
        <v>51.0167</v>
      </c>
      <c r="S757" s="124">
        <v>4.4667000000000003</v>
      </c>
      <c r="T757" s="32">
        <v>0</v>
      </c>
      <c r="U757" s="33">
        <v>0</v>
      </c>
      <c r="V757" s="127">
        <v>0</v>
      </c>
      <c r="AT757">
        <v>1</v>
      </c>
      <c r="AU757" s="162">
        <f t="shared" si="55"/>
        <v>1</v>
      </c>
      <c r="AV757" s="162">
        <f t="shared" si="56"/>
        <v>0</v>
      </c>
      <c r="AW757" s="162">
        <f t="shared" si="57"/>
        <v>0</v>
      </c>
      <c r="AX757" s="162">
        <f t="shared" si="58"/>
        <v>0</v>
      </c>
      <c r="AY757" s="162">
        <f t="shared" si="59"/>
        <v>0</v>
      </c>
    </row>
    <row r="758" spans="1:51">
      <c r="A758" s="116" t="s">
        <v>1910</v>
      </c>
      <c r="B758" s="116" t="s">
        <v>1911</v>
      </c>
      <c r="C758" s="117" t="s">
        <v>1909</v>
      </c>
      <c r="D758" s="113" t="s">
        <v>4163</v>
      </c>
      <c r="E758" s="117"/>
      <c r="F758" s="114" t="s">
        <v>39</v>
      </c>
      <c r="G758" s="114"/>
      <c r="J758" s="29">
        <v>0</v>
      </c>
      <c r="K758" s="114">
        <v>1561</v>
      </c>
      <c r="L758" s="115">
        <v>1565</v>
      </c>
      <c r="M758" s="27">
        <v>0</v>
      </c>
      <c r="N758" s="27">
        <v>0</v>
      </c>
      <c r="Q758" s="35" t="s">
        <v>103</v>
      </c>
      <c r="R758" s="104">
        <v>51.0167</v>
      </c>
      <c r="S758" s="124">
        <v>4.4667000000000003</v>
      </c>
      <c r="T758" s="32">
        <v>0</v>
      </c>
      <c r="U758" s="33">
        <v>0</v>
      </c>
      <c r="V758" s="127">
        <v>0</v>
      </c>
      <c r="AT758">
        <v>1</v>
      </c>
      <c r="AU758" s="162">
        <f t="shared" si="55"/>
        <v>1</v>
      </c>
      <c r="AV758" s="162">
        <f t="shared" si="56"/>
        <v>0</v>
      </c>
      <c r="AW758" s="162">
        <f t="shared" si="57"/>
        <v>0</v>
      </c>
      <c r="AX758" s="162">
        <f t="shared" si="58"/>
        <v>0</v>
      </c>
      <c r="AY758" s="162">
        <f t="shared" si="59"/>
        <v>0</v>
      </c>
    </row>
    <row r="759" spans="1:51">
      <c r="A759" s="116" t="s">
        <v>1913</v>
      </c>
      <c r="B759" s="116" t="s">
        <v>1914</v>
      </c>
      <c r="C759" s="113" t="s">
        <v>1912</v>
      </c>
      <c r="D759" s="113" t="s">
        <v>4163</v>
      </c>
      <c r="E759" s="113"/>
      <c r="F759" s="114" t="s">
        <v>39</v>
      </c>
      <c r="G759" s="114"/>
      <c r="J759" s="29">
        <v>0</v>
      </c>
      <c r="K759" s="114">
        <v>1561</v>
      </c>
      <c r="L759" s="115">
        <v>1565</v>
      </c>
      <c r="M759" s="27">
        <v>0</v>
      </c>
      <c r="N759" s="27">
        <v>0</v>
      </c>
      <c r="Q759" s="35" t="s">
        <v>103</v>
      </c>
      <c r="R759" s="104">
        <v>51.0167</v>
      </c>
      <c r="S759" s="124">
        <v>4.4667000000000003</v>
      </c>
      <c r="T759" s="32">
        <v>0</v>
      </c>
      <c r="U759" s="33">
        <v>0</v>
      </c>
      <c r="V759" s="127">
        <v>0</v>
      </c>
      <c r="AT759">
        <v>1</v>
      </c>
      <c r="AU759" s="162">
        <f t="shared" si="55"/>
        <v>1</v>
      </c>
      <c r="AV759" s="162">
        <f t="shared" si="56"/>
        <v>0</v>
      </c>
      <c r="AW759" s="162">
        <f t="shared" si="57"/>
        <v>0</v>
      </c>
      <c r="AX759" s="162">
        <f t="shared" si="58"/>
        <v>0</v>
      </c>
      <c r="AY759" s="162">
        <f t="shared" si="59"/>
        <v>0</v>
      </c>
    </row>
    <row r="760" spans="1:51">
      <c r="A760" s="116" t="s">
        <v>1917</v>
      </c>
      <c r="B760" s="116" t="s">
        <v>1918</v>
      </c>
      <c r="C760" s="113" t="s">
        <v>1916</v>
      </c>
      <c r="D760" s="113" t="s">
        <v>4163</v>
      </c>
      <c r="E760" s="113"/>
      <c r="F760" s="66" t="s">
        <v>39</v>
      </c>
      <c r="G760" s="66"/>
      <c r="J760" s="29">
        <v>0</v>
      </c>
      <c r="K760" s="114">
        <v>1561</v>
      </c>
      <c r="L760" s="115">
        <v>1565</v>
      </c>
      <c r="M760" s="27">
        <v>0</v>
      </c>
      <c r="N760" s="27">
        <v>0</v>
      </c>
      <c r="Q760" s="35" t="s">
        <v>103</v>
      </c>
      <c r="R760" s="104">
        <v>51.0167</v>
      </c>
      <c r="S760" s="124">
        <v>4.4667000000000003</v>
      </c>
      <c r="T760" s="32">
        <v>0</v>
      </c>
      <c r="U760" s="33">
        <v>0</v>
      </c>
      <c r="V760" s="127">
        <v>0</v>
      </c>
      <c r="AT760">
        <v>1</v>
      </c>
      <c r="AU760" s="162">
        <f t="shared" si="55"/>
        <v>1</v>
      </c>
      <c r="AV760" s="162">
        <f t="shared" si="56"/>
        <v>0</v>
      </c>
      <c r="AW760" s="162">
        <f t="shared" si="57"/>
        <v>0</v>
      </c>
      <c r="AX760" s="162">
        <f t="shared" si="58"/>
        <v>0</v>
      </c>
      <c r="AY760" s="162">
        <f t="shared" si="59"/>
        <v>0</v>
      </c>
    </row>
    <row r="761" spans="1:51">
      <c r="A761" s="116" t="s">
        <v>1921</v>
      </c>
      <c r="B761" s="116" t="s">
        <v>1922</v>
      </c>
      <c r="C761" s="113" t="s">
        <v>1920</v>
      </c>
      <c r="D761" s="113" t="s">
        <v>4163</v>
      </c>
      <c r="E761" s="113"/>
      <c r="F761" s="66" t="s">
        <v>43</v>
      </c>
      <c r="G761" s="66"/>
      <c r="J761" s="29">
        <v>0</v>
      </c>
      <c r="K761" s="114">
        <v>1561</v>
      </c>
      <c r="L761" s="115">
        <v>1565</v>
      </c>
      <c r="M761" s="27">
        <v>0</v>
      </c>
      <c r="N761" s="27">
        <v>0</v>
      </c>
      <c r="Q761" s="35" t="s">
        <v>103</v>
      </c>
      <c r="R761" s="104">
        <v>51.0167</v>
      </c>
      <c r="S761" s="124">
        <v>4.4667000000000003</v>
      </c>
      <c r="T761" s="32">
        <v>0</v>
      </c>
      <c r="U761" s="33">
        <v>0</v>
      </c>
      <c r="V761" s="127">
        <v>0</v>
      </c>
      <c r="AT761">
        <v>1</v>
      </c>
      <c r="AU761" s="162">
        <f t="shared" si="55"/>
        <v>1</v>
      </c>
      <c r="AV761" s="162">
        <f t="shared" si="56"/>
        <v>0</v>
      </c>
      <c r="AW761" s="162">
        <f t="shared" si="57"/>
        <v>0</v>
      </c>
      <c r="AX761" s="162">
        <f t="shared" si="58"/>
        <v>0</v>
      </c>
      <c r="AY761" s="162">
        <f t="shared" si="59"/>
        <v>0</v>
      </c>
    </row>
    <row r="762" spans="1:51">
      <c r="A762" s="116" t="s">
        <v>1924</v>
      </c>
      <c r="B762" s="116" t="s">
        <v>1792</v>
      </c>
      <c r="C762" s="117" t="s">
        <v>1923</v>
      </c>
      <c r="D762" s="113" t="s">
        <v>4163</v>
      </c>
      <c r="E762" s="117"/>
      <c r="F762" s="114" t="s">
        <v>496</v>
      </c>
      <c r="G762" s="114"/>
      <c r="J762" s="29">
        <v>0</v>
      </c>
      <c r="K762" s="114">
        <v>1561</v>
      </c>
      <c r="L762" s="115">
        <v>1565</v>
      </c>
      <c r="M762" s="27">
        <v>0</v>
      </c>
      <c r="N762" s="27">
        <v>0</v>
      </c>
      <c r="Q762" s="35" t="s">
        <v>103</v>
      </c>
      <c r="R762" s="104">
        <v>51.0167</v>
      </c>
      <c r="S762" s="124">
        <v>4.4667000000000003</v>
      </c>
      <c r="T762" s="32">
        <v>0</v>
      </c>
      <c r="U762" s="33">
        <v>0</v>
      </c>
      <c r="V762" s="127">
        <v>0</v>
      </c>
      <c r="AT762">
        <v>1</v>
      </c>
      <c r="AU762" s="162">
        <f t="shared" si="55"/>
        <v>1</v>
      </c>
      <c r="AV762" s="162">
        <f t="shared" si="56"/>
        <v>0</v>
      </c>
      <c r="AW762" s="162">
        <f t="shared" si="57"/>
        <v>0</v>
      </c>
      <c r="AX762" s="162">
        <f t="shared" si="58"/>
        <v>0</v>
      </c>
      <c r="AY762" s="162">
        <f t="shared" si="59"/>
        <v>0</v>
      </c>
    </row>
    <row r="763" spans="1:51">
      <c r="A763" s="116" t="s">
        <v>1926</v>
      </c>
      <c r="B763" s="116" t="s">
        <v>1927</v>
      </c>
      <c r="C763" s="113" t="s">
        <v>1925</v>
      </c>
      <c r="D763" s="113" t="s">
        <v>4163</v>
      </c>
      <c r="E763" s="113"/>
      <c r="F763" s="66" t="s">
        <v>3889</v>
      </c>
      <c r="G763" s="66"/>
      <c r="J763" s="29">
        <v>0</v>
      </c>
      <c r="K763" s="114">
        <v>1561</v>
      </c>
      <c r="L763" s="115">
        <v>1565</v>
      </c>
      <c r="M763" s="27">
        <v>0</v>
      </c>
      <c r="N763" s="27">
        <v>0</v>
      </c>
      <c r="Q763" s="35" t="s">
        <v>103</v>
      </c>
      <c r="R763" s="104">
        <v>51.0167</v>
      </c>
      <c r="S763" s="124">
        <v>4.4667000000000003</v>
      </c>
      <c r="T763" s="32">
        <v>0</v>
      </c>
      <c r="U763" s="33">
        <v>0</v>
      </c>
      <c r="V763" s="127">
        <v>0</v>
      </c>
      <c r="AT763">
        <v>1</v>
      </c>
      <c r="AU763" s="162">
        <f t="shared" si="55"/>
        <v>1</v>
      </c>
      <c r="AV763" s="162">
        <f t="shared" si="56"/>
        <v>0</v>
      </c>
      <c r="AW763" s="162">
        <f t="shared" si="57"/>
        <v>0</v>
      </c>
      <c r="AX763" s="162">
        <f t="shared" si="58"/>
        <v>0</v>
      </c>
      <c r="AY763" s="162">
        <f t="shared" si="59"/>
        <v>0</v>
      </c>
    </row>
    <row r="764" spans="1:51">
      <c r="A764" s="116" t="s">
        <v>1930</v>
      </c>
      <c r="B764" s="116" t="s">
        <v>1715</v>
      </c>
      <c r="C764" s="117" t="s">
        <v>1929</v>
      </c>
      <c r="D764" s="113" t="s">
        <v>4163</v>
      </c>
      <c r="E764" s="117"/>
      <c r="F764" s="66" t="s">
        <v>43</v>
      </c>
      <c r="G764" s="66"/>
      <c r="J764" s="29">
        <v>0</v>
      </c>
      <c r="K764" s="114">
        <v>1561</v>
      </c>
      <c r="L764" s="115">
        <v>1565</v>
      </c>
      <c r="M764" s="27">
        <v>0</v>
      </c>
      <c r="N764" s="27">
        <v>0</v>
      </c>
      <c r="Q764" s="35" t="s">
        <v>103</v>
      </c>
      <c r="R764" s="104">
        <v>51.0167</v>
      </c>
      <c r="S764" s="124">
        <v>4.4667000000000003</v>
      </c>
      <c r="T764" s="32">
        <v>0</v>
      </c>
      <c r="U764" s="33">
        <v>0</v>
      </c>
      <c r="V764" s="127">
        <v>0</v>
      </c>
      <c r="AT764">
        <v>1</v>
      </c>
      <c r="AU764" s="162">
        <f t="shared" si="55"/>
        <v>1</v>
      </c>
      <c r="AV764" s="162">
        <f t="shared" si="56"/>
        <v>0</v>
      </c>
      <c r="AW764" s="162">
        <f t="shared" si="57"/>
        <v>0</v>
      </c>
      <c r="AX764" s="162">
        <f t="shared" si="58"/>
        <v>0</v>
      </c>
      <c r="AY764" s="162">
        <f t="shared" si="59"/>
        <v>0</v>
      </c>
    </row>
    <row r="765" spans="1:51">
      <c r="A765" s="116" t="s">
        <v>1932</v>
      </c>
      <c r="B765" s="116" t="s">
        <v>1807</v>
      </c>
      <c r="C765" s="113" t="s">
        <v>1931</v>
      </c>
      <c r="D765" s="113" t="s">
        <v>4163</v>
      </c>
      <c r="E765" s="113"/>
      <c r="F765" s="66" t="s">
        <v>39</v>
      </c>
      <c r="G765" s="66"/>
      <c r="J765" s="29">
        <v>0</v>
      </c>
      <c r="K765" s="114">
        <v>1561</v>
      </c>
      <c r="L765" s="115">
        <v>1565</v>
      </c>
      <c r="M765" s="27">
        <v>0</v>
      </c>
      <c r="N765" s="27">
        <v>0</v>
      </c>
      <c r="Q765" s="35" t="s">
        <v>103</v>
      </c>
      <c r="R765" s="104">
        <v>51.0167</v>
      </c>
      <c r="S765" s="124">
        <v>4.4667000000000003</v>
      </c>
      <c r="T765" s="32">
        <v>0</v>
      </c>
      <c r="U765" s="33">
        <v>0</v>
      </c>
      <c r="V765" s="127">
        <v>0</v>
      </c>
      <c r="AT765">
        <v>1</v>
      </c>
      <c r="AU765" s="162">
        <f t="shared" si="55"/>
        <v>1</v>
      </c>
      <c r="AV765" s="162">
        <f t="shared" si="56"/>
        <v>0</v>
      </c>
      <c r="AW765" s="162">
        <f t="shared" si="57"/>
        <v>0</v>
      </c>
      <c r="AX765" s="162">
        <f t="shared" si="58"/>
        <v>0</v>
      </c>
      <c r="AY765" s="162">
        <f t="shared" si="59"/>
        <v>0</v>
      </c>
    </row>
    <row r="766" spans="1:51">
      <c r="A766" s="116" t="s">
        <v>1934</v>
      </c>
      <c r="B766" s="116" t="s">
        <v>1935</v>
      </c>
      <c r="C766" s="117" t="s">
        <v>1933</v>
      </c>
      <c r="D766" s="113" t="s">
        <v>4163</v>
      </c>
      <c r="E766" s="117"/>
      <c r="F766" s="66" t="s">
        <v>43</v>
      </c>
      <c r="G766" s="66"/>
      <c r="J766" s="29">
        <v>0</v>
      </c>
      <c r="K766" s="114">
        <v>1561</v>
      </c>
      <c r="L766" s="115">
        <v>1565</v>
      </c>
      <c r="M766" s="27">
        <v>0</v>
      </c>
      <c r="N766" s="27">
        <v>0</v>
      </c>
      <c r="Q766" s="35" t="s">
        <v>103</v>
      </c>
      <c r="R766" s="104">
        <v>51.0167</v>
      </c>
      <c r="S766" s="124">
        <v>4.4667000000000003</v>
      </c>
      <c r="T766" s="32">
        <v>0</v>
      </c>
      <c r="U766" s="33">
        <v>0</v>
      </c>
      <c r="V766" s="127">
        <v>0</v>
      </c>
      <c r="AT766">
        <v>1</v>
      </c>
      <c r="AU766" s="162">
        <f t="shared" si="55"/>
        <v>1</v>
      </c>
      <c r="AV766" s="162">
        <f t="shared" si="56"/>
        <v>0</v>
      </c>
      <c r="AW766" s="162">
        <f t="shared" si="57"/>
        <v>0</v>
      </c>
      <c r="AX766" s="162">
        <f t="shared" si="58"/>
        <v>0</v>
      </c>
      <c r="AY766" s="162">
        <f t="shared" si="59"/>
        <v>0</v>
      </c>
    </row>
    <row r="767" spans="1:51">
      <c r="A767" s="116" t="s">
        <v>1937</v>
      </c>
      <c r="B767" s="116" t="s">
        <v>1938</v>
      </c>
      <c r="C767" s="113" t="s">
        <v>1936</v>
      </c>
      <c r="D767" s="113" t="s">
        <v>4163</v>
      </c>
      <c r="E767" s="113"/>
      <c r="F767" s="66" t="s">
        <v>39</v>
      </c>
      <c r="G767" s="66"/>
      <c r="J767" s="29">
        <v>0</v>
      </c>
      <c r="K767" s="114">
        <v>1561</v>
      </c>
      <c r="L767" s="115">
        <v>1565</v>
      </c>
      <c r="M767" s="27">
        <v>0</v>
      </c>
      <c r="N767" s="27">
        <v>0</v>
      </c>
      <c r="Q767" s="35" t="s">
        <v>103</v>
      </c>
      <c r="R767" s="104">
        <v>51.0167</v>
      </c>
      <c r="S767" s="124">
        <v>4.4667000000000003</v>
      </c>
      <c r="T767" s="32">
        <v>0</v>
      </c>
      <c r="U767" s="33">
        <v>0</v>
      </c>
      <c r="V767" s="127">
        <v>0</v>
      </c>
      <c r="AT767">
        <v>1</v>
      </c>
      <c r="AU767" s="162">
        <f t="shared" si="55"/>
        <v>1</v>
      </c>
      <c r="AV767" s="162">
        <f t="shared" si="56"/>
        <v>0</v>
      </c>
      <c r="AW767" s="162">
        <f t="shared" si="57"/>
        <v>0</v>
      </c>
      <c r="AX767" s="162">
        <f t="shared" si="58"/>
        <v>0</v>
      </c>
      <c r="AY767" s="162">
        <f t="shared" si="59"/>
        <v>0</v>
      </c>
    </row>
    <row r="768" spans="1:51">
      <c r="A768" s="116" t="s">
        <v>1941</v>
      </c>
      <c r="B768" s="116" t="s">
        <v>1942</v>
      </c>
      <c r="C768" s="113" t="s">
        <v>1940</v>
      </c>
      <c r="D768" s="113" t="s">
        <v>4163</v>
      </c>
      <c r="E768" s="113"/>
      <c r="F768" s="66" t="s">
        <v>43</v>
      </c>
      <c r="G768" s="66"/>
      <c r="J768" s="29">
        <v>0</v>
      </c>
      <c r="K768" s="114">
        <v>1562</v>
      </c>
      <c r="L768" s="115">
        <v>1566</v>
      </c>
      <c r="M768" s="27">
        <v>0</v>
      </c>
      <c r="N768" s="27">
        <v>0</v>
      </c>
      <c r="Q768" s="35" t="s">
        <v>103</v>
      </c>
      <c r="R768" s="104">
        <v>51.0167</v>
      </c>
      <c r="S768" s="124">
        <v>4.4667000000000003</v>
      </c>
      <c r="T768" s="32">
        <v>0</v>
      </c>
      <c r="U768" s="33">
        <v>0</v>
      </c>
      <c r="V768" s="127">
        <v>0</v>
      </c>
      <c r="AT768">
        <v>1</v>
      </c>
      <c r="AU768" s="162">
        <f t="shared" si="55"/>
        <v>1</v>
      </c>
      <c r="AV768" s="162">
        <f t="shared" si="56"/>
        <v>0</v>
      </c>
      <c r="AW768" s="162">
        <f t="shared" si="57"/>
        <v>0</v>
      </c>
      <c r="AX768" s="162">
        <f t="shared" si="58"/>
        <v>0</v>
      </c>
      <c r="AY768" s="162">
        <f t="shared" si="59"/>
        <v>0</v>
      </c>
    </row>
    <row r="769" spans="1:51">
      <c r="A769" s="116" t="s">
        <v>1944</v>
      </c>
      <c r="B769" s="116" t="s">
        <v>1945</v>
      </c>
      <c r="C769" s="117" t="s">
        <v>1943</v>
      </c>
      <c r="D769" s="113" t="s">
        <v>4163</v>
      </c>
      <c r="E769" s="117"/>
      <c r="F769" s="66" t="s">
        <v>39</v>
      </c>
      <c r="G769" s="66"/>
      <c r="J769" s="29">
        <v>0</v>
      </c>
      <c r="K769" s="114">
        <v>1562</v>
      </c>
      <c r="L769" s="115">
        <v>1566</v>
      </c>
      <c r="M769" s="27">
        <v>0</v>
      </c>
      <c r="N769" s="27">
        <v>0</v>
      </c>
      <c r="Q769" s="35" t="s">
        <v>103</v>
      </c>
      <c r="R769" s="104">
        <v>51.0167</v>
      </c>
      <c r="S769" s="124">
        <v>4.4667000000000003</v>
      </c>
      <c r="T769" s="32">
        <v>0</v>
      </c>
      <c r="U769" s="33">
        <v>0</v>
      </c>
      <c r="V769" s="127">
        <v>0</v>
      </c>
      <c r="AT769">
        <v>1</v>
      </c>
      <c r="AU769" s="162">
        <f t="shared" si="55"/>
        <v>1</v>
      </c>
      <c r="AV769" s="162">
        <f t="shared" si="56"/>
        <v>0</v>
      </c>
      <c r="AW769" s="162">
        <f t="shared" si="57"/>
        <v>0</v>
      </c>
      <c r="AX769" s="162">
        <f t="shared" si="58"/>
        <v>0</v>
      </c>
      <c r="AY769" s="162">
        <f t="shared" si="59"/>
        <v>0</v>
      </c>
    </row>
    <row r="770" spans="1:51">
      <c r="A770" s="116" t="s">
        <v>1947</v>
      </c>
      <c r="B770" s="116" t="s">
        <v>1948</v>
      </c>
      <c r="C770" s="113" t="s">
        <v>1946</v>
      </c>
      <c r="D770" s="113" t="s">
        <v>4163</v>
      </c>
      <c r="E770" s="113"/>
      <c r="F770" s="66" t="s">
        <v>39</v>
      </c>
      <c r="G770" s="66"/>
      <c r="J770" s="29">
        <v>0</v>
      </c>
      <c r="K770" s="114">
        <v>1562</v>
      </c>
      <c r="L770" s="115">
        <v>1566</v>
      </c>
      <c r="M770" s="27">
        <v>0</v>
      </c>
      <c r="N770" s="27">
        <v>0</v>
      </c>
      <c r="Q770" s="35" t="s">
        <v>103</v>
      </c>
      <c r="R770" s="104">
        <v>51.0167</v>
      </c>
      <c r="S770" s="124">
        <v>4.4667000000000003</v>
      </c>
      <c r="T770" s="32">
        <v>0</v>
      </c>
      <c r="U770" s="33">
        <v>0</v>
      </c>
      <c r="V770" s="127">
        <v>0</v>
      </c>
      <c r="AT770">
        <v>1</v>
      </c>
      <c r="AU770" s="162">
        <f t="shared" si="55"/>
        <v>1</v>
      </c>
      <c r="AV770" s="162">
        <f t="shared" si="56"/>
        <v>0</v>
      </c>
      <c r="AW770" s="162">
        <f t="shared" si="57"/>
        <v>0</v>
      </c>
      <c r="AX770" s="162">
        <f t="shared" si="58"/>
        <v>0</v>
      </c>
      <c r="AY770" s="162">
        <f t="shared" si="59"/>
        <v>0</v>
      </c>
    </row>
    <row r="771" spans="1:51">
      <c r="A771" s="116" t="s">
        <v>1950</v>
      </c>
      <c r="B771" s="116" t="s">
        <v>1951</v>
      </c>
      <c r="C771" s="117" t="s">
        <v>1949</v>
      </c>
      <c r="D771" s="113" t="s">
        <v>4163</v>
      </c>
      <c r="E771" s="117"/>
      <c r="F771" s="66" t="s">
        <v>43</v>
      </c>
      <c r="G771" s="66"/>
      <c r="J771" s="29">
        <v>0</v>
      </c>
      <c r="K771" s="114">
        <v>1562</v>
      </c>
      <c r="L771" s="115">
        <v>1566</v>
      </c>
      <c r="M771" s="27">
        <v>0</v>
      </c>
      <c r="N771" s="27">
        <v>0</v>
      </c>
      <c r="Q771" s="35" t="s">
        <v>103</v>
      </c>
      <c r="R771" s="104">
        <v>51.0167</v>
      </c>
      <c r="S771" s="124">
        <v>4.4667000000000003</v>
      </c>
      <c r="T771" s="32">
        <v>0</v>
      </c>
      <c r="U771" s="33">
        <v>0</v>
      </c>
      <c r="V771" s="127">
        <v>0</v>
      </c>
      <c r="AT771">
        <v>1</v>
      </c>
      <c r="AU771" s="162">
        <f t="shared" ref="AU771:AU834" si="60">IF(AND(K771&lt;=1570,L771&gt;=1540),1,0)</f>
        <v>1</v>
      </c>
      <c r="AV771" s="162">
        <f t="shared" ref="AV771:AV834" si="61">IF(AND(K771&lt;=1608,L771&gt;=1571),1,0)</f>
        <v>0</v>
      </c>
      <c r="AW771" s="162">
        <f t="shared" ref="AW771:AW834" si="62">IF(AND(K771&lt;=1621,L771&gt;=1609),1,0)</f>
        <v>0</v>
      </c>
      <c r="AX771" s="162">
        <f t="shared" ref="AX771:AX834" si="63">IF(AND(K771&lt;=1648,L771&gt;=1622),1,0)</f>
        <v>0</v>
      </c>
      <c r="AY771" s="162">
        <f t="shared" ref="AY771:AY834" si="64">IF(AND(K771&lt;=1680,L771&gt;=1649),1,0)</f>
        <v>0</v>
      </c>
    </row>
    <row r="772" spans="1:51">
      <c r="A772" s="116" t="s">
        <v>1953</v>
      </c>
      <c r="B772" s="116" t="s">
        <v>1951</v>
      </c>
      <c r="C772" s="113" t="s">
        <v>1952</v>
      </c>
      <c r="D772" s="113" t="s">
        <v>4163</v>
      </c>
      <c r="E772" s="113"/>
      <c r="F772" s="114" t="s">
        <v>39</v>
      </c>
      <c r="G772" s="114"/>
      <c r="J772" s="29">
        <v>0</v>
      </c>
      <c r="K772" s="114">
        <v>1562</v>
      </c>
      <c r="L772" s="115">
        <v>1566</v>
      </c>
      <c r="M772" s="27">
        <v>0</v>
      </c>
      <c r="N772" s="27">
        <v>0</v>
      </c>
      <c r="Q772" s="35" t="s">
        <v>103</v>
      </c>
      <c r="R772" s="104">
        <v>51.0167</v>
      </c>
      <c r="S772" s="124">
        <v>4.4667000000000003</v>
      </c>
      <c r="T772" s="32">
        <v>0</v>
      </c>
      <c r="U772" s="33">
        <v>0</v>
      </c>
      <c r="V772" s="127">
        <v>0</v>
      </c>
      <c r="AT772">
        <v>1</v>
      </c>
      <c r="AU772" s="162">
        <f t="shared" si="60"/>
        <v>1</v>
      </c>
      <c r="AV772" s="162">
        <f t="shared" si="61"/>
        <v>0</v>
      </c>
      <c r="AW772" s="162">
        <f t="shared" si="62"/>
        <v>0</v>
      </c>
      <c r="AX772" s="162">
        <f t="shared" si="63"/>
        <v>0</v>
      </c>
      <c r="AY772" s="162">
        <f t="shared" si="64"/>
        <v>0</v>
      </c>
    </row>
    <row r="773" spans="1:51">
      <c r="A773" s="116" t="s">
        <v>1955</v>
      </c>
      <c r="B773" s="116" t="s">
        <v>1956</v>
      </c>
      <c r="C773" s="117" t="s">
        <v>1954</v>
      </c>
      <c r="D773" s="113" t="s">
        <v>4163</v>
      </c>
      <c r="E773" s="117"/>
      <c r="F773" s="66" t="s">
        <v>43</v>
      </c>
      <c r="G773" s="66"/>
      <c r="J773" s="29">
        <v>0</v>
      </c>
      <c r="K773" s="114">
        <v>1562</v>
      </c>
      <c r="L773" s="115">
        <v>1566</v>
      </c>
      <c r="M773" s="27">
        <v>0</v>
      </c>
      <c r="N773" s="27">
        <v>0</v>
      </c>
      <c r="Q773" s="35" t="s">
        <v>103</v>
      </c>
      <c r="R773" s="104">
        <v>51.0167</v>
      </c>
      <c r="S773" s="124">
        <v>4.4667000000000003</v>
      </c>
      <c r="T773" s="32">
        <v>0</v>
      </c>
      <c r="U773" s="33">
        <v>0</v>
      </c>
      <c r="V773" s="127">
        <v>0</v>
      </c>
      <c r="AT773">
        <v>1</v>
      </c>
      <c r="AU773" s="162">
        <f t="shared" si="60"/>
        <v>1</v>
      </c>
      <c r="AV773" s="162">
        <f t="shared" si="61"/>
        <v>0</v>
      </c>
      <c r="AW773" s="162">
        <f t="shared" si="62"/>
        <v>0</v>
      </c>
      <c r="AX773" s="162">
        <f t="shared" si="63"/>
        <v>0</v>
      </c>
      <c r="AY773" s="162">
        <f t="shared" si="64"/>
        <v>0</v>
      </c>
    </row>
    <row r="774" spans="1:51">
      <c r="A774" s="116" t="s">
        <v>1958</v>
      </c>
      <c r="B774" s="116" t="s">
        <v>1959</v>
      </c>
      <c r="C774" s="113" t="s">
        <v>1957</v>
      </c>
      <c r="D774" s="113" t="s">
        <v>4163</v>
      </c>
      <c r="E774" s="113"/>
      <c r="F774" s="114" t="s">
        <v>39</v>
      </c>
      <c r="G774" s="114"/>
      <c r="J774" s="29">
        <v>0</v>
      </c>
      <c r="K774" s="114">
        <v>1562</v>
      </c>
      <c r="L774" s="115">
        <v>1566</v>
      </c>
      <c r="M774" s="27">
        <v>0</v>
      </c>
      <c r="N774" s="27">
        <v>0</v>
      </c>
      <c r="Q774" s="35" t="s">
        <v>103</v>
      </c>
      <c r="R774" s="104">
        <v>51.0167</v>
      </c>
      <c r="S774" s="124">
        <v>4.4667000000000003</v>
      </c>
      <c r="T774" s="32">
        <v>0</v>
      </c>
      <c r="U774" s="33">
        <v>0</v>
      </c>
      <c r="V774" s="127">
        <v>0</v>
      </c>
      <c r="AT774">
        <v>1</v>
      </c>
      <c r="AU774" s="162">
        <f t="shared" si="60"/>
        <v>1</v>
      </c>
      <c r="AV774" s="162">
        <f t="shared" si="61"/>
        <v>0</v>
      </c>
      <c r="AW774" s="162">
        <f t="shared" si="62"/>
        <v>0</v>
      </c>
      <c r="AX774" s="162">
        <f t="shared" si="63"/>
        <v>0</v>
      </c>
      <c r="AY774" s="162">
        <f t="shared" si="64"/>
        <v>0</v>
      </c>
    </row>
    <row r="775" spans="1:51">
      <c r="A775" s="116" t="s">
        <v>1961</v>
      </c>
      <c r="B775" s="116" t="s">
        <v>1962</v>
      </c>
      <c r="C775" s="117" t="s">
        <v>1960</v>
      </c>
      <c r="D775" s="113" t="s">
        <v>4163</v>
      </c>
      <c r="E775" s="117"/>
      <c r="F775" s="66" t="s">
        <v>43</v>
      </c>
      <c r="G775" s="66"/>
      <c r="J775" s="29">
        <v>0</v>
      </c>
      <c r="K775" s="114">
        <v>1562</v>
      </c>
      <c r="L775" s="115">
        <v>1566</v>
      </c>
      <c r="M775" s="27">
        <v>0</v>
      </c>
      <c r="N775" s="27">
        <v>0</v>
      </c>
      <c r="Q775" s="35" t="s">
        <v>103</v>
      </c>
      <c r="R775" s="104">
        <v>51.0167</v>
      </c>
      <c r="S775" s="124">
        <v>4.4667000000000003</v>
      </c>
      <c r="T775" s="32">
        <v>0</v>
      </c>
      <c r="U775" s="33">
        <v>0</v>
      </c>
      <c r="V775" s="127">
        <v>0</v>
      </c>
      <c r="AT775">
        <v>1</v>
      </c>
      <c r="AU775" s="162">
        <f t="shared" si="60"/>
        <v>1</v>
      </c>
      <c r="AV775" s="162">
        <f t="shared" si="61"/>
        <v>0</v>
      </c>
      <c r="AW775" s="162">
        <f t="shared" si="62"/>
        <v>0</v>
      </c>
      <c r="AX775" s="162">
        <f t="shared" si="63"/>
        <v>0</v>
      </c>
      <c r="AY775" s="162">
        <f t="shared" si="64"/>
        <v>0</v>
      </c>
    </row>
    <row r="776" spans="1:51">
      <c r="A776" s="116" t="s">
        <v>1964</v>
      </c>
      <c r="B776" s="116" t="s">
        <v>1965</v>
      </c>
      <c r="C776" s="113" t="s">
        <v>1963</v>
      </c>
      <c r="D776" s="113" t="s">
        <v>4163</v>
      </c>
      <c r="E776" s="113"/>
      <c r="F776" s="66" t="s">
        <v>1194</v>
      </c>
      <c r="G776" s="66"/>
      <c r="J776" s="29">
        <v>0</v>
      </c>
      <c r="K776" s="114">
        <v>1562</v>
      </c>
      <c r="L776" s="115">
        <v>1566</v>
      </c>
      <c r="M776" s="27">
        <v>0</v>
      </c>
      <c r="N776" s="27">
        <v>0</v>
      </c>
      <c r="Q776" s="35" t="s">
        <v>103</v>
      </c>
      <c r="R776" s="104">
        <v>51.0167</v>
      </c>
      <c r="S776" s="124">
        <v>4.4667000000000003</v>
      </c>
      <c r="T776" s="32">
        <v>0</v>
      </c>
      <c r="U776" s="33">
        <v>0</v>
      </c>
      <c r="V776" s="127">
        <v>0</v>
      </c>
      <c r="AT776">
        <v>1</v>
      </c>
      <c r="AU776" s="162">
        <f t="shared" si="60"/>
        <v>1</v>
      </c>
      <c r="AV776" s="162">
        <f t="shared" si="61"/>
        <v>0</v>
      </c>
      <c r="AW776" s="162">
        <f t="shared" si="62"/>
        <v>0</v>
      </c>
      <c r="AX776" s="162">
        <f t="shared" si="63"/>
        <v>0</v>
      </c>
      <c r="AY776" s="162">
        <f t="shared" si="64"/>
        <v>0</v>
      </c>
    </row>
    <row r="777" spans="1:51">
      <c r="A777" s="116" t="s">
        <v>1967</v>
      </c>
      <c r="B777" s="116" t="s">
        <v>1968</v>
      </c>
      <c r="C777" s="117" t="s">
        <v>1966</v>
      </c>
      <c r="D777" s="113" t="s">
        <v>4163</v>
      </c>
      <c r="E777" s="117"/>
      <c r="F777" s="114" t="s">
        <v>39</v>
      </c>
      <c r="G777" s="114"/>
      <c r="J777" s="29">
        <v>0</v>
      </c>
      <c r="K777" s="114">
        <v>1562</v>
      </c>
      <c r="L777" s="115">
        <v>1566</v>
      </c>
      <c r="M777" s="27">
        <v>0</v>
      </c>
      <c r="N777" s="27">
        <v>0</v>
      </c>
      <c r="Q777" s="35" t="s">
        <v>103</v>
      </c>
      <c r="R777" s="104">
        <v>51.0167</v>
      </c>
      <c r="S777" s="124">
        <v>4.4667000000000003</v>
      </c>
      <c r="T777" s="32">
        <v>0</v>
      </c>
      <c r="U777" s="33">
        <v>0</v>
      </c>
      <c r="V777" s="127">
        <v>0</v>
      </c>
      <c r="AT777">
        <v>1</v>
      </c>
      <c r="AU777" s="162">
        <f t="shared" si="60"/>
        <v>1</v>
      </c>
      <c r="AV777" s="162">
        <f t="shared" si="61"/>
        <v>0</v>
      </c>
      <c r="AW777" s="162">
        <f t="shared" si="62"/>
        <v>0</v>
      </c>
      <c r="AX777" s="162">
        <f t="shared" si="63"/>
        <v>0</v>
      </c>
      <c r="AY777" s="162">
        <f t="shared" si="64"/>
        <v>0</v>
      </c>
    </row>
    <row r="778" spans="1:51">
      <c r="A778" s="116" t="s">
        <v>1970</v>
      </c>
      <c r="B778" s="116" t="s">
        <v>1971</v>
      </c>
      <c r="C778" s="113" t="s">
        <v>1969</v>
      </c>
      <c r="D778" s="113" t="s">
        <v>4163</v>
      </c>
      <c r="E778" s="113"/>
      <c r="F778" s="66" t="s">
        <v>39</v>
      </c>
      <c r="G778" s="66"/>
      <c r="J778" s="29">
        <v>0</v>
      </c>
      <c r="K778" s="114">
        <v>1562</v>
      </c>
      <c r="L778" s="115">
        <v>1566</v>
      </c>
      <c r="M778" s="27">
        <v>0</v>
      </c>
      <c r="N778" s="27">
        <v>0</v>
      </c>
      <c r="Q778" s="35" t="s">
        <v>103</v>
      </c>
      <c r="R778" s="104">
        <v>51.0167</v>
      </c>
      <c r="S778" s="124">
        <v>4.4667000000000003</v>
      </c>
      <c r="T778" s="32">
        <v>0</v>
      </c>
      <c r="U778" s="33">
        <v>0</v>
      </c>
      <c r="V778" s="127">
        <v>0</v>
      </c>
      <c r="AT778">
        <v>1</v>
      </c>
      <c r="AU778" s="162">
        <f t="shared" si="60"/>
        <v>1</v>
      </c>
      <c r="AV778" s="162">
        <f t="shared" si="61"/>
        <v>0</v>
      </c>
      <c r="AW778" s="162">
        <f t="shared" si="62"/>
        <v>0</v>
      </c>
      <c r="AX778" s="162">
        <f t="shared" si="63"/>
        <v>0</v>
      </c>
      <c r="AY778" s="162">
        <f t="shared" si="64"/>
        <v>0</v>
      </c>
    </row>
    <row r="779" spans="1:51">
      <c r="A779" s="116" t="s">
        <v>1973</v>
      </c>
      <c r="B779" s="116" t="s">
        <v>1974</v>
      </c>
      <c r="C779" s="117" t="s">
        <v>1972</v>
      </c>
      <c r="D779" s="113" t="s">
        <v>4163</v>
      </c>
      <c r="E779" s="117"/>
      <c r="F779" s="66" t="s">
        <v>39</v>
      </c>
      <c r="G779" s="66"/>
      <c r="J779" s="29">
        <v>0</v>
      </c>
      <c r="K779" s="114">
        <v>1562</v>
      </c>
      <c r="L779" s="115">
        <v>1566</v>
      </c>
      <c r="M779" s="27">
        <v>0</v>
      </c>
      <c r="N779" s="27">
        <v>0</v>
      </c>
      <c r="Q779" s="35" t="s">
        <v>103</v>
      </c>
      <c r="R779" s="104">
        <v>51.0167</v>
      </c>
      <c r="S779" s="124">
        <v>4.4667000000000003</v>
      </c>
      <c r="T779" s="32">
        <v>0</v>
      </c>
      <c r="U779" s="33">
        <v>0</v>
      </c>
      <c r="V779" s="127">
        <v>0</v>
      </c>
      <c r="AT779">
        <v>1</v>
      </c>
      <c r="AU779" s="162">
        <f t="shared" si="60"/>
        <v>1</v>
      </c>
      <c r="AV779" s="162">
        <f t="shared" si="61"/>
        <v>0</v>
      </c>
      <c r="AW779" s="162">
        <f t="shared" si="62"/>
        <v>0</v>
      </c>
      <c r="AX779" s="162">
        <f t="shared" si="63"/>
        <v>0</v>
      </c>
      <c r="AY779" s="162">
        <f t="shared" si="64"/>
        <v>0</v>
      </c>
    </row>
    <row r="780" spans="1:51">
      <c r="A780" s="116" t="s">
        <v>1976</v>
      </c>
      <c r="B780" s="116" t="s">
        <v>1977</v>
      </c>
      <c r="C780" s="113" t="s">
        <v>1975</v>
      </c>
      <c r="D780" s="113" t="s">
        <v>4163</v>
      </c>
      <c r="E780" s="113"/>
      <c r="F780" s="66" t="s">
        <v>39</v>
      </c>
      <c r="G780" s="66"/>
      <c r="J780" s="29">
        <v>0</v>
      </c>
      <c r="K780" s="114">
        <v>1562</v>
      </c>
      <c r="L780" s="115">
        <v>1566</v>
      </c>
      <c r="M780" s="27">
        <v>0</v>
      </c>
      <c r="N780" s="27">
        <v>0</v>
      </c>
      <c r="Q780" s="35" t="s">
        <v>103</v>
      </c>
      <c r="R780" s="104">
        <v>51.0167</v>
      </c>
      <c r="S780" s="124">
        <v>4.4667000000000003</v>
      </c>
      <c r="T780" s="32">
        <v>0</v>
      </c>
      <c r="U780" s="33">
        <v>0</v>
      </c>
      <c r="V780" s="127">
        <v>0</v>
      </c>
      <c r="AT780">
        <v>1</v>
      </c>
      <c r="AU780" s="162">
        <f t="shared" si="60"/>
        <v>1</v>
      </c>
      <c r="AV780" s="162">
        <f t="shared" si="61"/>
        <v>0</v>
      </c>
      <c r="AW780" s="162">
        <f t="shared" si="62"/>
        <v>0</v>
      </c>
      <c r="AX780" s="162">
        <f t="shared" si="63"/>
        <v>0</v>
      </c>
      <c r="AY780" s="162">
        <f t="shared" si="64"/>
        <v>0</v>
      </c>
    </row>
    <row r="781" spans="1:51">
      <c r="A781" s="116" t="s">
        <v>1979</v>
      </c>
      <c r="B781" s="116" t="s">
        <v>1980</v>
      </c>
      <c r="C781" s="117" t="s">
        <v>1978</v>
      </c>
      <c r="D781" s="113" t="s">
        <v>4163</v>
      </c>
      <c r="E781" s="117"/>
      <c r="F781" s="66" t="s">
        <v>43</v>
      </c>
      <c r="G781" s="66"/>
      <c r="J781" s="29">
        <v>0</v>
      </c>
      <c r="K781" s="114">
        <v>1562</v>
      </c>
      <c r="L781" s="115">
        <v>1566</v>
      </c>
      <c r="M781" s="27">
        <v>0</v>
      </c>
      <c r="N781" s="27">
        <v>0</v>
      </c>
      <c r="Q781" s="35" t="s">
        <v>103</v>
      </c>
      <c r="R781" s="104">
        <v>51.0167</v>
      </c>
      <c r="S781" s="124">
        <v>4.4667000000000003</v>
      </c>
      <c r="T781" s="32">
        <v>0</v>
      </c>
      <c r="U781" s="33">
        <v>0</v>
      </c>
      <c r="V781" s="127">
        <v>0</v>
      </c>
      <c r="AT781">
        <v>1</v>
      </c>
      <c r="AU781" s="162">
        <f t="shared" si="60"/>
        <v>1</v>
      </c>
      <c r="AV781" s="162">
        <f t="shared" si="61"/>
        <v>0</v>
      </c>
      <c r="AW781" s="162">
        <f t="shared" si="62"/>
        <v>0</v>
      </c>
      <c r="AX781" s="162">
        <f t="shared" si="63"/>
        <v>0</v>
      </c>
      <c r="AY781" s="162">
        <f t="shared" si="64"/>
        <v>0</v>
      </c>
    </row>
    <row r="782" spans="1:51">
      <c r="A782" s="116" t="s">
        <v>1982</v>
      </c>
      <c r="B782" s="116" t="s">
        <v>1983</v>
      </c>
      <c r="C782" s="113" t="s">
        <v>1981</v>
      </c>
      <c r="D782" s="113" t="s">
        <v>4163</v>
      </c>
      <c r="E782" s="113"/>
      <c r="F782" s="66" t="s">
        <v>43</v>
      </c>
      <c r="G782" s="66"/>
      <c r="J782" s="29">
        <v>0</v>
      </c>
      <c r="K782" s="114">
        <v>1562</v>
      </c>
      <c r="L782" s="115">
        <v>1566</v>
      </c>
      <c r="M782" s="27">
        <v>0</v>
      </c>
      <c r="N782" s="27">
        <v>0</v>
      </c>
      <c r="Q782" s="35" t="s">
        <v>103</v>
      </c>
      <c r="R782" s="104">
        <v>51.0167</v>
      </c>
      <c r="S782" s="124">
        <v>4.4667000000000003</v>
      </c>
      <c r="T782" s="32">
        <v>0</v>
      </c>
      <c r="U782" s="33">
        <v>0</v>
      </c>
      <c r="V782" s="127">
        <v>0</v>
      </c>
      <c r="AT782">
        <v>1</v>
      </c>
      <c r="AU782" s="162">
        <f t="shared" si="60"/>
        <v>1</v>
      </c>
      <c r="AV782" s="162">
        <f t="shared" si="61"/>
        <v>0</v>
      </c>
      <c r="AW782" s="162">
        <f t="shared" si="62"/>
        <v>0</v>
      </c>
      <c r="AX782" s="162">
        <f t="shared" si="63"/>
        <v>0</v>
      </c>
      <c r="AY782" s="162">
        <f t="shared" si="64"/>
        <v>0</v>
      </c>
    </row>
    <row r="783" spans="1:51">
      <c r="A783" s="116" t="s">
        <v>1985</v>
      </c>
      <c r="B783" s="116" t="s">
        <v>1986</v>
      </c>
      <c r="C783" s="117" t="s">
        <v>1984</v>
      </c>
      <c r="D783" s="113" t="s">
        <v>4163</v>
      </c>
      <c r="E783" s="117"/>
      <c r="F783" s="66" t="s">
        <v>1194</v>
      </c>
      <c r="G783" s="66"/>
      <c r="J783" s="29">
        <v>0</v>
      </c>
      <c r="K783" s="114">
        <v>1562</v>
      </c>
      <c r="L783" s="115">
        <v>1566</v>
      </c>
      <c r="M783" s="27">
        <v>0</v>
      </c>
      <c r="N783" s="27">
        <v>0</v>
      </c>
      <c r="Q783" s="35" t="s">
        <v>103</v>
      </c>
      <c r="R783" s="104">
        <v>51.0167</v>
      </c>
      <c r="S783" s="124">
        <v>4.4667000000000003</v>
      </c>
      <c r="T783" s="32">
        <v>0</v>
      </c>
      <c r="U783" s="33">
        <v>0</v>
      </c>
      <c r="V783" s="127">
        <v>0</v>
      </c>
      <c r="AT783">
        <v>1</v>
      </c>
      <c r="AU783" s="162">
        <f t="shared" si="60"/>
        <v>1</v>
      </c>
      <c r="AV783" s="162">
        <f t="shared" si="61"/>
        <v>0</v>
      </c>
      <c r="AW783" s="162">
        <f t="shared" si="62"/>
        <v>0</v>
      </c>
      <c r="AX783" s="162">
        <f t="shared" si="63"/>
        <v>0</v>
      </c>
      <c r="AY783" s="162">
        <f t="shared" si="64"/>
        <v>0</v>
      </c>
    </row>
    <row r="784" spans="1:51">
      <c r="A784" s="116" t="s">
        <v>1988</v>
      </c>
      <c r="B784" s="116" t="s">
        <v>1989</v>
      </c>
      <c r="C784" s="113" t="s">
        <v>1987</v>
      </c>
      <c r="D784" s="113" t="s">
        <v>4163</v>
      </c>
      <c r="E784" s="113"/>
      <c r="F784" s="66" t="s">
        <v>39</v>
      </c>
      <c r="G784" s="66"/>
      <c r="J784" s="29">
        <v>0</v>
      </c>
      <c r="K784" s="114">
        <v>1562</v>
      </c>
      <c r="L784" s="115">
        <v>1566</v>
      </c>
      <c r="M784" s="27">
        <v>0</v>
      </c>
      <c r="N784" s="27">
        <v>0</v>
      </c>
      <c r="Q784" s="35" t="s">
        <v>103</v>
      </c>
      <c r="R784" s="104">
        <v>51.0167</v>
      </c>
      <c r="S784" s="124">
        <v>4.4667000000000003</v>
      </c>
      <c r="T784" s="32">
        <v>0</v>
      </c>
      <c r="U784" s="33">
        <v>0</v>
      </c>
      <c r="V784" s="127">
        <v>0</v>
      </c>
      <c r="AT784">
        <v>1</v>
      </c>
      <c r="AU784" s="162">
        <f t="shared" si="60"/>
        <v>1</v>
      </c>
      <c r="AV784" s="162">
        <f t="shared" si="61"/>
        <v>0</v>
      </c>
      <c r="AW784" s="162">
        <f t="shared" si="62"/>
        <v>0</v>
      </c>
      <c r="AX784" s="162">
        <f t="shared" si="63"/>
        <v>0</v>
      </c>
      <c r="AY784" s="162">
        <f t="shared" si="64"/>
        <v>0</v>
      </c>
    </row>
    <row r="785" spans="1:51">
      <c r="A785" s="116" t="s">
        <v>1991</v>
      </c>
      <c r="B785" s="116" t="s">
        <v>1992</v>
      </c>
      <c r="C785" s="117" t="s">
        <v>1990</v>
      </c>
      <c r="D785" s="113" t="s">
        <v>4163</v>
      </c>
      <c r="E785" s="117"/>
      <c r="F785" s="66" t="s">
        <v>39</v>
      </c>
      <c r="G785" s="66"/>
      <c r="J785" s="29">
        <v>0</v>
      </c>
      <c r="K785" s="114">
        <v>1562</v>
      </c>
      <c r="L785" s="115">
        <v>1566</v>
      </c>
      <c r="M785" s="27">
        <v>0</v>
      </c>
      <c r="N785" s="27">
        <v>0</v>
      </c>
      <c r="Q785" s="35" t="s">
        <v>103</v>
      </c>
      <c r="R785" s="104">
        <v>51.0167</v>
      </c>
      <c r="S785" s="124">
        <v>4.4667000000000003</v>
      </c>
      <c r="T785" s="32">
        <v>0</v>
      </c>
      <c r="U785" s="33">
        <v>0</v>
      </c>
      <c r="V785" s="127">
        <v>0</v>
      </c>
      <c r="AT785">
        <v>1</v>
      </c>
      <c r="AU785" s="162">
        <f t="shared" si="60"/>
        <v>1</v>
      </c>
      <c r="AV785" s="162">
        <f t="shared" si="61"/>
        <v>0</v>
      </c>
      <c r="AW785" s="162">
        <f t="shared" si="62"/>
        <v>0</v>
      </c>
      <c r="AX785" s="162">
        <f t="shared" si="63"/>
        <v>0</v>
      </c>
      <c r="AY785" s="162">
        <f t="shared" si="64"/>
        <v>0</v>
      </c>
    </row>
    <row r="786" spans="1:51">
      <c r="A786" s="116" t="s">
        <v>1994</v>
      </c>
      <c r="B786" s="116" t="s">
        <v>1995</v>
      </c>
      <c r="C786" s="113" t="s">
        <v>1993</v>
      </c>
      <c r="D786" s="113" t="s">
        <v>4163</v>
      </c>
      <c r="E786" s="113"/>
      <c r="F786" s="66" t="s">
        <v>39</v>
      </c>
      <c r="G786" s="66"/>
      <c r="J786" s="29">
        <v>0</v>
      </c>
      <c r="K786" s="114">
        <v>1562</v>
      </c>
      <c r="L786" s="115">
        <v>1566</v>
      </c>
      <c r="M786" s="27">
        <v>0</v>
      </c>
      <c r="N786" s="27">
        <v>0</v>
      </c>
      <c r="Q786" s="35" t="s">
        <v>103</v>
      </c>
      <c r="R786" s="104">
        <v>51.0167</v>
      </c>
      <c r="S786" s="124">
        <v>4.4667000000000003</v>
      </c>
      <c r="T786" s="32">
        <v>0</v>
      </c>
      <c r="U786" s="33">
        <v>0</v>
      </c>
      <c r="V786" s="127">
        <v>0</v>
      </c>
      <c r="AT786">
        <v>1</v>
      </c>
      <c r="AU786" s="162">
        <f t="shared" si="60"/>
        <v>1</v>
      </c>
      <c r="AV786" s="162">
        <f t="shared" si="61"/>
        <v>0</v>
      </c>
      <c r="AW786" s="162">
        <f t="shared" si="62"/>
        <v>0</v>
      </c>
      <c r="AX786" s="162">
        <f t="shared" si="63"/>
        <v>0</v>
      </c>
      <c r="AY786" s="162">
        <f t="shared" si="64"/>
        <v>0</v>
      </c>
    </row>
    <row r="787" spans="1:51">
      <c r="A787" s="118" t="s">
        <v>1997</v>
      </c>
      <c r="B787" s="116" t="s">
        <v>1998</v>
      </c>
      <c r="C787" s="113" t="s">
        <v>1996</v>
      </c>
      <c r="D787" s="113" t="s">
        <v>4163</v>
      </c>
      <c r="E787" s="113"/>
      <c r="F787" s="66" t="s">
        <v>39</v>
      </c>
      <c r="G787" s="66"/>
      <c r="J787" s="29">
        <v>0</v>
      </c>
      <c r="K787" s="114">
        <v>1562</v>
      </c>
      <c r="L787" s="115">
        <v>1566</v>
      </c>
      <c r="M787" s="27">
        <v>0</v>
      </c>
      <c r="N787" s="27">
        <v>0</v>
      </c>
      <c r="Q787" s="35" t="s">
        <v>103</v>
      </c>
      <c r="R787" s="104">
        <v>51.0167</v>
      </c>
      <c r="S787" s="124">
        <v>4.4667000000000003</v>
      </c>
      <c r="T787" s="32">
        <v>0</v>
      </c>
      <c r="U787" s="33">
        <v>0</v>
      </c>
      <c r="V787" s="127">
        <v>0</v>
      </c>
      <c r="AT787">
        <v>1</v>
      </c>
      <c r="AU787" s="162">
        <f t="shared" si="60"/>
        <v>1</v>
      </c>
      <c r="AV787" s="162">
        <f t="shared" si="61"/>
        <v>0</v>
      </c>
      <c r="AW787" s="162">
        <f t="shared" si="62"/>
        <v>0</v>
      </c>
      <c r="AX787" s="162">
        <f t="shared" si="63"/>
        <v>0</v>
      </c>
      <c r="AY787" s="162">
        <f t="shared" si="64"/>
        <v>0</v>
      </c>
    </row>
    <row r="788" spans="1:51">
      <c r="A788" s="116" t="s">
        <v>2000</v>
      </c>
      <c r="B788" s="116" t="s">
        <v>2001</v>
      </c>
      <c r="C788" s="117" t="s">
        <v>1999</v>
      </c>
      <c r="D788" s="113" t="s">
        <v>4163</v>
      </c>
      <c r="E788" s="117"/>
      <c r="F788" s="66" t="s">
        <v>39</v>
      </c>
      <c r="G788" s="66"/>
      <c r="J788" s="29">
        <v>0</v>
      </c>
      <c r="K788" s="114">
        <v>1562</v>
      </c>
      <c r="L788" s="115">
        <v>1566</v>
      </c>
      <c r="M788" s="27">
        <v>0</v>
      </c>
      <c r="N788" s="27">
        <v>0</v>
      </c>
      <c r="Q788" s="35" t="s">
        <v>103</v>
      </c>
      <c r="R788" s="104">
        <v>51.0167</v>
      </c>
      <c r="S788" s="124">
        <v>4.4667000000000003</v>
      </c>
      <c r="T788" s="32">
        <v>0</v>
      </c>
      <c r="U788" s="33">
        <v>0</v>
      </c>
      <c r="V788" s="127">
        <v>0</v>
      </c>
      <c r="AT788">
        <v>1</v>
      </c>
      <c r="AU788" s="162">
        <f t="shared" si="60"/>
        <v>1</v>
      </c>
      <c r="AV788" s="162">
        <f t="shared" si="61"/>
        <v>0</v>
      </c>
      <c r="AW788" s="162">
        <f t="shared" si="62"/>
        <v>0</v>
      </c>
      <c r="AX788" s="162">
        <f t="shared" si="63"/>
        <v>0</v>
      </c>
      <c r="AY788" s="162">
        <f t="shared" si="64"/>
        <v>0</v>
      </c>
    </row>
    <row r="789" spans="1:51">
      <c r="A789" s="116" t="s">
        <v>2003</v>
      </c>
      <c r="B789" s="116" t="s">
        <v>2004</v>
      </c>
      <c r="C789" s="113" t="s">
        <v>2002</v>
      </c>
      <c r="D789" s="113" t="s">
        <v>4163</v>
      </c>
      <c r="E789" s="113"/>
      <c r="F789" s="66" t="s">
        <v>43</v>
      </c>
      <c r="G789" s="66"/>
      <c r="J789" s="29">
        <v>0</v>
      </c>
      <c r="K789" s="114">
        <v>1562</v>
      </c>
      <c r="L789" s="115">
        <v>1566</v>
      </c>
      <c r="M789" s="27">
        <v>0</v>
      </c>
      <c r="N789" s="27">
        <v>0</v>
      </c>
      <c r="Q789" s="35" t="s">
        <v>103</v>
      </c>
      <c r="R789" s="104">
        <v>51.0167</v>
      </c>
      <c r="S789" s="124">
        <v>4.4667000000000003</v>
      </c>
      <c r="T789" s="32">
        <v>0</v>
      </c>
      <c r="U789" s="33">
        <v>0</v>
      </c>
      <c r="V789" s="127">
        <v>0</v>
      </c>
      <c r="AT789">
        <v>1</v>
      </c>
      <c r="AU789" s="162">
        <f t="shared" si="60"/>
        <v>1</v>
      </c>
      <c r="AV789" s="162">
        <f t="shared" si="61"/>
        <v>0</v>
      </c>
      <c r="AW789" s="162">
        <f t="shared" si="62"/>
        <v>0</v>
      </c>
      <c r="AX789" s="162">
        <f t="shared" si="63"/>
        <v>0</v>
      </c>
      <c r="AY789" s="162">
        <f t="shared" si="64"/>
        <v>0</v>
      </c>
    </row>
    <row r="790" spans="1:51">
      <c r="A790" s="118" t="s">
        <v>2006</v>
      </c>
      <c r="B790" s="116" t="s">
        <v>2007</v>
      </c>
      <c r="C790" s="117" t="s">
        <v>2005</v>
      </c>
      <c r="D790" s="113" t="s">
        <v>4163</v>
      </c>
      <c r="E790" s="117"/>
      <c r="F790" s="66" t="s">
        <v>43</v>
      </c>
      <c r="G790" s="66"/>
      <c r="J790" s="29">
        <v>0</v>
      </c>
      <c r="K790" s="114">
        <v>1562</v>
      </c>
      <c r="L790" s="115">
        <v>1566</v>
      </c>
      <c r="M790" s="27">
        <v>0</v>
      </c>
      <c r="N790" s="27">
        <v>0</v>
      </c>
      <c r="Q790" s="35" t="s">
        <v>103</v>
      </c>
      <c r="R790" s="104">
        <v>51.0167</v>
      </c>
      <c r="S790" s="124">
        <v>4.4667000000000003</v>
      </c>
      <c r="T790" s="32">
        <v>0</v>
      </c>
      <c r="U790" s="33">
        <v>0</v>
      </c>
      <c r="V790" s="127">
        <v>0</v>
      </c>
      <c r="AT790">
        <v>1</v>
      </c>
      <c r="AU790" s="162">
        <f t="shared" si="60"/>
        <v>1</v>
      </c>
      <c r="AV790" s="162">
        <f t="shared" si="61"/>
        <v>0</v>
      </c>
      <c r="AW790" s="162">
        <f t="shared" si="62"/>
        <v>0</v>
      </c>
      <c r="AX790" s="162">
        <f t="shared" si="63"/>
        <v>0</v>
      </c>
      <c r="AY790" s="162">
        <f t="shared" si="64"/>
        <v>0</v>
      </c>
    </row>
    <row r="791" spans="1:51">
      <c r="A791" s="116" t="s">
        <v>2009</v>
      </c>
      <c r="B791" s="116" t="s">
        <v>2010</v>
      </c>
      <c r="C791" s="113" t="s">
        <v>2008</v>
      </c>
      <c r="D791" s="113" t="s">
        <v>4163</v>
      </c>
      <c r="E791" s="113"/>
      <c r="F791" s="66" t="s">
        <v>43</v>
      </c>
      <c r="G791" s="66"/>
      <c r="J791" s="29">
        <v>0</v>
      </c>
      <c r="K791" s="114">
        <v>1562</v>
      </c>
      <c r="L791" s="115">
        <v>1566</v>
      </c>
      <c r="M791" s="27">
        <v>0</v>
      </c>
      <c r="N791" s="27">
        <v>0</v>
      </c>
      <c r="Q791" s="35" t="s">
        <v>103</v>
      </c>
      <c r="R791" s="104">
        <v>51.0167</v>
      </c>
      <c r="S791" s="124">
        <v>4.4667000000000003</v>
      </c>
      <c r="T791" s="32">
        <v>0</v>
      </c>
      <c r="U791" s="33">
        <v>0</v>
      </c>
      <c r="V791" s="127">
        <v>0</v>
      </c>
      <c r="AT791">
        <v>1</v>
      </c>
      <c r="AU791" s="162">
        <f t="shared" si="60"/>
        <v>1</v>
      </c>
      <c r="AV791" s="162">
        <f t="shared" si="61"/>
        <v>0</v>
      </c>
      <c r="AW791" s="162">
        <f t="shared" si="62"/>
        <v>0</v>
      </c>
      <c r="AX791" s="162">
        <f t="shared" si="63"/>
        <v>0</v>
      </c>
      <c r="AY791" s="162">
        <f t="shared" si="64"/>
        <v>0</v>
      </c>
    </row>
    <row r="792" spans="1:51">
      <c r="A792" s="116" t="s">
        <v>2012</v>
      </c>
      <c r="B792" s="116" t="s">
        <v>2013</v>
      </c>
      <c r="C792" s="117" t="s">
        <v>2011</v>
      </c>
      <c r="D792" s="113" t="s">
        <v>4163</v>
      </c>
      <c r="E792" s="117"/>
      <c r="F792" s="114" t="s">
        <v>39</v>
      </c>
      <c r="G792" s="114"/>
      <c r="J792" s="29">
        <v>0</v>
      </c>
      <c r="K792" s="114">
        <v>1562</v>
      </c>
      <c r="L792" s="115">
        <v>1566</v>
      </c>
      <c r="M792" s="27">
        <v>0</v>
      </c>
      <c r="N792" s="27">
        <v>0</v>
      </c>
      <c r="Q792" s="35" t="s">
        <v>103</v>
      </c>
      <c r="R792" s="104">
        <v>51.0167</v>
      </c>
      <c r="S792" s="124">
        <v>4.4667000000000003</v>
      </c>
      <c r="T792" s="32">
        <v>0</v>
      </c>
      <c r="U792" s="33">
        <v>0</v>
      </c>
      <c r="V792" s="127">
        <v>0</v>
      </c>
      <c r="AT792">
        <v>1</v>
      </c>
      <c r="AU792" s="162">
        <f t="shared" si="60"/>
        <v>1</v>
      </c>
      <c r="AV792" s="162">
        <f t="shared" si="61"/>
        <v>0</v>
      </c>
      <c r="AW792" s="162">
        <f t="shared" si="62"/>
        <v>0</v>
      </c>
      <c r="AX792" s="162">
        <f t="shared" si="63"/>
        <v>0</v>
      </c>
      <c r="AY792" s="162">
        <f t="shared" si="64"/>
        <v>0</v>
      </c>
    </row>
    <row r="793" spans="1:51">
      <c r="A793" s="116" t="s">
        <v>2015</v>
      </c>
      <c r="B793" s="116" t="s">
        <v>2016</v>
      </c>
      <c r="C793" s="113" t="s">
        <v>2014</v>
      </c>
      <c r="D793" s="113" t="s">
        <v>4163</v>
      </c>
      <c r="E793" s="113"/>
      <c r="F793" s="66" t="s">
        <v>43</v>
      </c>
      <c r="G793" s="66"/>
      <c r="J793" s="29">
        <v>0</v>
      </c>
      <c r="K793" s="114">
        <v>1562</v>
      </c>
      <c r="L793" s="115">
        <v>1566</v>
      </c>
      <c r="M793" s="27">
        <v>0</v>
      </c>
      <c r="N793" s="27">
        <v>0</v>
      </c>
      <c r="Q793" s="35" t="s">
        <v>103</v>
      </c>
      <c r="R793" s="104">
        <v>51.0167</v>
      </c>
      <c r="S793" s="124">
        <v>4.4667000000000003</v>
      </c>
      <c r="T793" s="32">
        <v>0</v>
      </c>
      <c r="U793" s="33">
        <v>0</v>
      </c>
      <c r="V793" s="127">
        <v>0</v>
      </c>
      <c r="AT793">
        <v>1</v>
      </c>
      <c r="AU793" s="162">
        <f t="shared" si="60"/>
        <v>1</v>
      </c>
      <c r="AV793" s="162">
        <f t="shared" si="61"/>
        <v>0</v>
      </c>
      <c r="AW793" s="162">
        <f t="shared" si="62"/>
        <v>0</v>
      </c>
      <c r="AX793" s="162">
        <f t="shared" si="63"/>
        <v>0</v>
      </c>
      <c r="AY793" s="162">
        <f t="shared" si="64"/>
        <v>0</v>
      </c>
    </row>
    <row r="794" spans="1:51">
      <c r="A794" s="116" t="s">
        <v>2018</v>
      </c>
      <c r="B794" s="116" t="s">
        <v>2019</v>
      </c>
      <c r="C794" s="117" t="s">
        <v>2017</v>
      </c>
      <c r="D794" s="113" t="s">
        <v>4163</v>
      </c>
      <c r="E794" s="117"/>
      <c r="F794" s="66" t="s">
        <v>39</v>
      </c>
      <c r="G794" s="66"/>
      <c r="J794" s="29">
        <v>0</v>
      </c>
      <c r="K794" s="114">
        <v>1562</v>
      </c>
      <c r="L794" s="115">
        <v>1566</v>
      </c>
      <c r="M794" s="27">
        <v>0</v>
      </c>
      <c r="N794" s="27">
        <v>0</v>
      </c>
      <c r="Q794" s="35" t="s">
        <v>103</v>
      </c>
      <c r="R794" s="104">
        <v>51.0167</v>
      </c>
      <c r="S794" s="124">
        <v>4.4667000000000003</v>
      </c>
      <c r="T794" s="32">
        <v>0</v>
      </c>
      <c r="U794" s="33">
        <v>0</v>
      </c>
      <c r="V794" s="127">
        <v>0</v>
      </c>
      <c r="AT794">
        <v>1</v>
      </c>
      <c r="AU794" s="162">
        <f t="shared" si="60"/>
        <v>1</v>
      </c>
      <c r="AV794" s="162">
        <f t="shared" si="61"/>
        <v>0</v>
      </c>
      <c r="AW794" s="162">
        <f t="shared" si="62"/>
        <v>0</v>
      </c>
      <c r="AX794" s="162">
        <f t="shared" si="63"/>
        <v>0</v>
      </c>
      <c r="AY794" s="162">
        <f t="shared" si="64"/>
        <v>0</v>
      </c>
    </row>
    <row r="795" spans="1:51">
      <c r="A795" s="116" t="s">
        <v>2021</v>
      </c>
      <c r="B795" s="116" t="s">
        <v>2022</v>
      </c>
      <c r="C795" s="113" t="s">
        <v>2020</v>
      </c>
      <c r="D795" s="113" t="s">
        <v>4163</v>
      </c>
      <c r="E795" s="113"/>
      <c r="F795" s="66" t="s">
        <v>43</v>
      </c>
      <c r="G795" s="66"/>
      <c r="J795" s="29">
        <v>0</v>
      </c>
      <c r="K795" s="114">
        <v>1563</v>
      </c>
      <c r="L795" s="115">
        <v>1567</v>
      </c>
      <c r="M795" s="27">
        <v>0</v>
      </c>
      <c r="N795" s="27">
        <v>0</v>
      </c>
      <c r="Q795" s="35" t="s">
        <v>103</v>
      </c>
      <c r="R795" s="104">
        <v>51.0167</v>
      </c>
      <c r="S795" s="124">
        <v>4.4667000000000003</v>
      </c>
      <c r="T795" s="32">
        <v>0</v>
      </c>
      <c r="U795" s="33">
        <v>0</v>
      </c>
      <c r="V795" s="127">
        <v>0</v>
      </c>
      <c r="AT795">
        <v>1</v>
      </c>
      <c r="AU795" s="162">
        <f t="shared" si="60"/>
        <v>1</v>
      </c>
      <c r="AV795" s="162">
        <f t="shared" si="61"/>
        <v>0</v>
      </c>
      <c r="AW795" s="162">
        <f t="shared" si="62"/>
        <v>0</v>
      </c>
      <c r="AX795" s="162">
        <f t="shared" si="63"/>
        <v>0</v>
      </c>
      <c r="AY795" s="162">
        <f t="shared" si="64"/>
        <v>0</v>
      </c>
    </row>
    <row r="796" spans="1:51">
      <c r="A796" s="116" t="s">
        <v>2024</v>
      </c>
      <c r="B796" s="116" t="s">
        <v>1908</v>
      </c>
      <c r="C796" s="117" t="s">
        <v>2023</v>
      </c>
      <c r="D796" s="113" t="s">
        <v>4163</v>
      </c>
      <c r="E796" s="117"/>
      <c r="F796" s="66" t="s">
        <v>43</v>
      </c>
      <c r="G796" s="66"/>
      <c r="J796" s="29">
        <v>0</v>
      </c>
      <c r="K796" s="114">
        <v>1563</v>
      </c>
      <c r="L796" s="115">
        <v>1567</v>
      </c>
      <c r="M796" s="27">
        <v>0</v>
      </c>
      <c r="N796" s="27">
        <v>0</v>
      </c>
      <c r="Q796" s="35" t="s">
        <v>103</v>
      </c>
      <c r="R796" s="104">
        <v>51.0167</v>
      </c>
      <c r="S796" s="124">
        <v>4.4667000000000003</v>
      </c>
      <c r="T796" s="32">
        <v>0</v>
      </c>
      <c r="U796" s="33">
        <v>0</v>
      </c>
      <c r="V796" s="127">
        <v>0</v>
      </c>
      <c r="AT796">
        <v>1</v>
      </c>
      <c r="AU796" s="162">
        <f t="shared" si="60"/>
        <v>1</v>
      </c>
      <c r="AV796" s="162">
        <f t="shared" si="61"/>
        <v>0</v>
      </c>
      <c r="AW796" s="162">
        <f t="shared" si="62"/>
        <v>0</v>
      </c>
      <c r="AX796" s="162">
        <f t="shared" si="63"/>
        <v>0</v>
      </c>
      <c r="AY796" s="162">
        <f t="shared" si="64"/>
        <v>0</v>
      </c>
    </row>
    <row r="797" spans="1:51">
      <c r="A797" s="116" t="s">
        <v>2026</v>
      </c>
      <c r="B797" s="116" t="s">
        <v>2027</v>
      </c>
      <c r="C797" s="113" t="s">
        <v>2025</v>
      </c>
      <c r="D797" s="113" t="s">
        <v>4163</v>
      </c>
      <c r="E797" s="113"/>
      <c r="F797" s="66" t="s">
        <v>43</v>
      </c>
      <c r="G797" s="66"/>
      <c r="J797" s="29">
        <v>0</v>
      </c>
      <c r="K797" s="114">
        <v>1563</v>
      </c>
      <c r="L797" s="115">
        <v>1567</v>
      </c>
      <c r="M797" s="27">
        <v>0</v>
      </c>
      <c r="N797" s="27">
        <v>0</v>
      </c>
      <c r="Q797" s="35" t="s">
        <v>103</v>
      </c>
      <c r="R797" s="104">
        <v>51.0167</v>
      </c>
      <c r="S797" s="124">
        <v>4.4667000000000003</v>
      </c>
      <c r="T797" s="32">
        <v>0</v>
      </c>
      <c r="U797" s="33">
        <v>0</v>
      </c>
      <c r="V797" s="127">
        <v>0</v>
      </c>
      <c r="AT797">
        <v>1</v>
      </c>
      <c r="AU797" s="162">
        <f t="shared" si="60"/>
        <v>1</v>
      </c>
      <c r="AV797" s="162">
        <f t="shared" si="61"/>
        <v>0</v>
      </c>
      <c r="AW797" s="162">
        <f t="shared" si="62"/>
        <v>0</v>
      </c>
      <c r="AX797" s="162">
        <f t="shared" si="63"/>
        <v>0</v>
      </c>
      <c r="AY797" s="162">
        <f t="shared" si="64"/>
        <v>0</v>
      </c>
    </row>
    <row r="798" spans="1:51">
      <c r="A798" s="116" t="s">
        <v>2029</v>
      </c>
      <c r="B798" s="116" t="s">
        <v>2030</v>
      </c>
      <c r="C798" s="117" t="s">
        <v>2028</v>
      </c>
      <c r="D798" s="113" t="s">
        <v>4163</v>
      </c>
      <c r="E798" s="117"/>
      <c r="F798" s="66" t="s">
        <v>43</v>
      </c>
      <c r="G798" s="66"/>
      <c r="J798" s="29">
        <v>0</v>
      </c>
      <c r="K798" s="114">
        <v>1563</v>
      </c>
      <c r="L798" s="115">
        <v>1567</v>
      </c>
      <c r="M798" s="27">
        <v>0</v>
      </c>
      <c r="N798" s="27">
        <v>0</v>
      </c>
      <c r="Q798" s="35" t="s">
        <v>103</v>
      </c>
      <c r="R798" s="104">
        <v>51.0167</v>
      </c>
      <c r="S798" s="124">
        <v>4.4667000000000003</v>
      </c>
      <c r="T798" s="32">
        <v>0</v>
      </c>
      <c r="U798" s="33">
        <v>0</v>
      </c>
      <c r="V798" s="127">
        <v>0</v>
      </c>
      <c r="AT798">
        <v>1</v>
      </c>
      <c r="AU798" s="162">
        <f t="shared" si="60"/>
        <v>1</v>
      </c>
      <c r="AV798" s="162">
        <f t="shared" si="61"/>
        <v>0</v>
      </c>
      <c r="AW798" s="162">
        <f t="shared" si="62"/>
        <v>0</v>
      </c>
      <c r="AX798" s="162">
        <f t="shared" si="63"/>
        <v>0</v>
      </c>
      <c r="AY798" s="162">
        <f t="shared" si="64"/>
        <v>0</v>
      </c>
    </row>
    <row r="799" spans="1:51">
      <c r="A799" s="116" t="s">
        <v>2032</v>
      </c>
      <c r="B799" s="116" t="s">
        <v>2033</v>
      </c>
      <c r="C799" s="113" t="s">
        <v>2031</v>
      </c>
      <c r="D799" s="113" t="s">
        <v>4163</v>
      </c>
      <c r="E799" s="113"/>
      <c r="F799" s="66" t="s">
        <v>39</v>
      </c>
      <c r="G799" s="66"/>
      <c r="J799" s="29">
        <v>0</v>
      </c>
      <c r="K799" s="114">
        <v>1563</v>
      </c>
      <c r="L799" s="115">
        <v>1567</v>
      </c>
      <c r="M799" s="27">
        <v>0</v>
      </c>
      <c r="N799" s="27">
        <v>0</v>
      </c>
      <c r="Q799" s="35" t="s">
        <v>103</v>
      </c>
      <c r="R799" s="104">
        <v>51.0167</v>
      </c>
      <c r="S799" s="124">
        <v>4.4667000000000003</v>
      </c>
      <c r="T799" s="32">
        <v>0</v>
      </c>
      <c r="U799" s="33">
        <v>0</v>
      </c>
      <c r="V799" s="127">
        <v>0</v>
      </c>
      <c r="AT799">
        <v>1</v>
      </c>
      <c r="AU799" s="162">
        <f t="shared" si="60"/>
        <v>1</v>
      </c>
      <c r="AV799" s="162">
        <f t="shared" si="61"/>
        <v>0</v>
      </c>
      <c r="AW799" s="162">
        <f t="shared" si="62"/>
        <v>0</v>
      </c>
      <c r="AX799" s="162">
        <f t="shared" si="63"/>
        <v>0</v>
      </c>
      <c r="AY799" s="162">
        <f t="shared" si="64"/>
        <v>0</v>
      </c>
    </row>
    <row r="800" spans="1:51">
      <c r="A800" s="116" t="s">
        <v>2035</v>
      </c>
      <c r="B800" s="116" t="s">
        <v>2036</v>
      </c>
      <c r="C800" s="117" t="s">
        <v>2034</v>
      </c>
      <c r="D800" s="113" t="s">
        <v>4163</v>
      </c>
      <c r="E800" s="117"/>
      <c r="F800" s="66" t="s">
        <v>74</v>
      </c>
      <c r="G800" s="66"/>
      <c r="J800" s="29">
        <v>0</v>
      </c>
      <c r="K800" s="114">
        <v>1563</v>
      </c>
      <c r="L800" s="115">
        <v>1567</v>
      </c>
      <c r="M800" s="27">
        <v>0</v>
      </c>
      <c r="N800" s="27">
        <v>0</v>
      </c>
      <c r="Q800" s="35" t="s">
        <v>103</v>
      </c>
      <c r="R800" s="104">
        <v>51.0167</v>
      </c>
      <c r="S800" s="124">
        <v>4.4667000000000003</v>
      </c>
      <c r="T800" s="32">
        <v>0</v>
      </c>
      <c r="U800" s="33">
        <v>0</v>
      </c>
      <c r="V800" s="127">
        <v>0</v>
      </c>
      <c r="AT800">
        <v>1</v>
      </c>
      <c r="AU800" s="162">
        <f t="shared" si="60"/>
        <v>1</v>
      </c>
      <c r="AV800" s="162">
        <f t="shared" si="61"/>
        <v>0</v>
      </c>
      <c r="AW800" s="162">
        <f t="shared" si="62"/>
        <v>0</v>
      </c>
      <c r="AX800" s="162">
        <f t="shared" si="63"/>
        <v>0</v>
      </c>
      <c r="AY800" s="162">
        <f t="shared" si="64"/>
        <v>0</v>
      </c>
    </row>
    <row r="801" spans="1:51">
      <c r="A801" s="116" t="s">
        <v>2038</v>
      </c>
      <c r="B801" s="116" t="s">
        <v>2039</v>
      </c>
      <c r="C801" s="113" t="s">
        <v>2037</v>
      </c>
      <c r="D801" s="113" t="s">
        <v>4163</v>
      </c>
      <c r="E801" s="113"/>
      <c r="F801" s="66" t="s">
        <v>43</v>
      </c>
      <c r="G801" s="66"/>
      <c r="J801" s="29">
        <v>0</v>
      </c>
      <c r="K801" s="114">
        <v>1563</v>
      </c>
      <c r="L801" s="115">
        <v>1567</v>
      </c>
      <c r="M801" s="27">
        <v>0</v>
      </c>
      <c r="N801" s="27">
        <v>0</v>
      </c>
      <c r="Q801" s="35" t="s">
        <v>103</v>
      </c>
      <c r="R801" s="104">
        <v>51.0167</v>
      </c>
      <c r="S801" s="124">
        <v>4.4667000000000003</v>
      </c>
      <c r="T801" s="32">
        <v>0</v>
      </c>
      <c r="U801" s="33">
        <v>0</v>
      </c>
      <c r="V801" s="127">
        <v>0</v>
      </c>
      <c r="AT801">
        <v>1</v>
      </c>
      <c r="AU801" s="162">
        <f t="shared" si="60"/>
        <v>1</v>
      </c>
      <c r="AV801" s="162">
        <f t="shared" si="61"/>
        <v>0</v>
      </c>
      <c r="AW801" s="162">
        <f t="shared" si="62"/>
        <v>0</v>
      </c>
      <c r="AX801" s="162">
        <f t="shared" si="63"/>
        <v>0</v>
      </c>
      <c r="AY801" s="162">
        <f t="shared" si="64"/>
        <v>0</v>
      </c>
    </row>
    <row r="802" spans="1:51">
      <c r="A802" s="116" t="s">
        <v>2041</v>
      </c>
      <c r="B802" s="116" t="s">
        <v>2042</v>
      </c>
      <c r="C802" s="117" t="s">
        <v>2040</v>
      </c>
      <c r="D802" s="113" t="s">
        <v>4163</v>
      </c>
      <c r="E802" s="117"/>
      <c r="F802" s="66" t="s">
        <v>39</v>
      </c>
      <c r="G802" s="66"/>
      <c r="J802" s="29">
        <v>0</v>
      </c>
      <c r="K802" s="114">
        <v>1563</v>
      </c>
      <c r="L802" s="115">
        <v>1567</v>
      </c>
      <c r="M802" s="27">
        <v>0</v>
      </c>
      <c r="N802" s="27">
        <v>0</v>
      </c>
      <c r="Q802" s="35" t="s">
        <v>103</v>
      </c>
      <c r="R802" s="104">
        <v>51.0167</v>
      </c>
      <c r="S802" s="124">
        <v>4.4667000000000003</v>
      </c>
      <c r="T802" s="32">
        <v>0</v>
      </c>
      <c r="U802" s="33">
        <v>0</v>
      </c>
      <c r="V802" s="127">
        <v>0</v>
      </c>
      <c r="AT802">
        <v>1</v>
      </c>
      <c r="AU802" s="162">
        <f t="shared" si="60"/>
        <v>1</v>
      </c>
      <c r="AV802" s="162">
        <f t="shared" si="61"/>
        <v>0</v>
      </c>
      <c r="AW802" s="162">
        <f t="shared" si="62"/>
        <v>0</v>
      </c>
      <c r="AX802" s="162">
        <f t="shared" si="63"/>
        <v>0</v>
      </c>
      <c r="AY802" s="162">
        <f t="shared" si="64"/>
        <v>0</v>
      </c>
    </row>
    <row r="803" spans="1:51">
      <c r="A803" s="116" t="s">
        <v>2045</v>
      </c>
      <c r="B803" s="116" t="s">
        <v>2046</v>
      </c>
      <c r="C803" s="117" t="s">
        <v>2044</v>
      </c>
      <c r="D803" s="113" t="s">
        <v>4163</v>
      </c>
      <c r="E803" s="117"/>
      <c r="F803" s="114" t="s">
        <v>39</v>
      </c>
      <c r="G803" s="114"/>
      <c r="J803" s="29">
        <v>0</v>
      </c>
      <c r="K803" s="114">
        <v>1564</v>
      </c>
      <c r="L803" s="115">
        <v>1568</v>
      </c>
      <c r="M803" s="27">
        <v>0</v>
      </c>
      <c r="N803" s="27">
        <v>0</v>
      </c>
      <c r="Q803" s="35" t="s">
        <v>103</v>
      </c>
      <c r="R803" s="104">
        <v>51.0167</v>
      </c>
      <c r="S803" s="124">
        <v>4.4667000000000003</v>
      </c>
      <c r="T803" s="32">
        <v>0</v>
      </c>
      <c r="U803" s="33">
        <v>0</v>
      </c>
      <c r="V803" s="127">
        <v>0</v>
      </c>
      <c r="AT803">
        <v>1</v>
      </c>
      <c r="AU803" s="162">
        <f t="shared" si="60"/>
        <v>1</v>
      </c>
      <c r="AV803" s="162">
        <f t="shared" si="61"/>
        <v>0</v>
      </c>
      <c r="AW803" s="162">
        <f t="shared" si="62"/>
        <v>0</v>
      </c>
      <c r="AX803" s="162">
        <f t="shared" si="63"/>
        <v>0</v>
      </c>
      <c r="AY803" s="162">
        <f t="shared" si="64"/>
        <v>0</v>
      </c>
    </row>
    <row r="804" spans="1:51">
      <c r="A804" s="116" t="s">
        <v>2048</v>
      </c>
      <c r="B804" s="116" t="s">
        <v>1730</v>
      </c>
      <c r="C804" s="113" t="s">
        <v>2047</v>
      </c>
      <c r="D804" s="113" t="s">
        <v>4163</v>
      </c>
      <c r="E804" s="113"/>
      <c r="F804" s="66" t="s">
        <v>43</v>
      </c>
      <c r="G804" s="66"/>
      <c r="J804" s="29">
        <v>0</v>
      </c>
      <c r="K804" s="114">
        <v>1564</v>
      </c>
      <c r="L804" s="115">
        <v>1568</v>
      </c>
      <c r="M804" s="27">
        <v>0</v>
      </c>
      <c r="N804" s="27">
        <v>0</v>
      </c>
      <c r="Q804" s="35" t="s">
        <v>103</v>
      </c>
      <c r="R804" s="104">
        <v>51.0167</v>
      </c>
      <c r="S804" s="124">
        <v>4.4667000000000003</v>
      </c>
      <c r="T804" s="32">
        <v>0</v>
      </c>
      <c r="U804" s="33">
        <v>0</v>
      </c>
      <c r="V804" s="127">
        <v>0</v>
      </c>
      <c r="AT804">
        <v>1</v>
      </c>
      <c r="AU804" s="162">
        <f t="shared" si="60"/>
        <v>1</v>
      </c>
      <c r="AV804" s="162">
        <f t="shared" si="61"/>
        <v>0</v>
      </c>
      <c r="AW804" s="162">
        <f t="shared" si="62"/>
        <v>0</v>
      </c>
      <c r="AX804" s="162">
        <f t="shared" si="63"/>
        <v>0</v>
      </c>
      <c r="AY804" s="162">
        <f t="shared" si="64"/>
        <v>0</v>
      </c>
    </row>
    <row r="805" spans="1:51">
      <c r="A805" s="116" t="s">
        <v>2050</v>
      </c>
      <c r="B805" s="116" t="s">
        <v>2051</v>
      </c>
      <c r="C805" s="117" t="s">
        <v>2049</v>
      </c>
      <c r="D805" s="113" t="s">
        <v>4163</v>
      </c>
      <c r="E805" s="117"/>
      <c r="F805" s="66" t="s">
        <v>43</v>
      </c>
      <c r="G805" s="66"/>
      <c r="H805">
        <v>1</v>
      </c>
      <c r="J805" s="29">
        <v>0</v>
      </c>
      <c r="K805" s="114">
        <v>1564</v>
      </c>
      <c r="L805" s="115">
        <v>1568</v>
      </c>
      <c r="M805" s="27">
        <v>0</v>
      </c>
      <c r="N805" s="27">
        <v>0</v>
      </c>
      <c r="Q805" s="35" t="s">
        <v>103</v>
      </c>
      <c r="R805" s="104">
        <v>51.0167</v>
      </c>
      <c r="S805" s="124">
        <v>4.4667000000000003</v>
      </c>
      <c r="T805" s="32">
        <v>0</v>
      </c>
      <c r="U805" s="33">
        <v>0</v>
      </c>
      <c r="V805" s="127">
        <v>0</v>
      </c>
      <c r="AT805">
        <v>1</v>
      </c>
      <c r="AU805" s="162">
        <f t="shared" si="60"/>
        <v>1</v>
      </c>
      <c r="AV805" s="162">
        <f t="shared" si="61"/>
        <v>0</v>
      </c>
      <c r="AW805" s="162">
        <f t="shared" si="62"/>
        <v>0</v>
      </c>
      <c r="AX805" s="162">
        <f t="shared" si="63"/>
        <v>0</v>
      </c>
      <c r="AY805" s="162">
        <f t="shared" si="64"/>
        <v>0</v>
      </c>
    </row>
    <row r="806" spans="1:51">
      <c r="A806" s="116" t="s">
        <v>2053</v>
      </c>
      <c r="B806" s="116" t="s">
        <v>2054</v>
      </c>
      <c r="C806" s="113" t="s">
        <v>2052</v>
      </c>
      <c r="D806" s="113" t="s">
        <v>4163</v>
      </c>
      <c r="E806" s="113"/>
      <c r="F806" s="66" t="s">
        <v>39</v>
      </c>
      <c r="G806" s="66"/>
      <c r="J806" s="29">
        <v>0</v>
      </c>
      <c r="K806" s="114">
        <v>1564</v>
      </c>
      <c r="L806" s="115">
        <v>1568</v>
      </c>
      <c r="M806" s="27">
        <v>0</v>
      </c>
      <c r="N806" s="27">
        <v>0</v>
      </c>
      <c r="Q806" s="35" t="s">
        <v>103</v>
      </c>
      <c r="R806" s="104">
        <v>51.0167</v>
      </c>
      <c r="S806" s="124">
        <v>4.4667000000000003</v>
      </c>
      <c r="T806" s="32">
        <v>0</v>
      </c>
      <c r="U806" s="33">
        <v>0</v>
      </c>
      <c r="V806" s="127">
        <v>0</v>
      </c>
      <c r="AT806">
        <v>1</v>
      </c>
      <c r="AU806" s="162">
        <f t="shared" si="60"/>
        <v>1</v>
      </c>
      <c r="AV806" s="162">
        <f t="shared" si="61"/>
        <v>0</v>
      </c>
      <c r="AW806" s="162">
        <f t="shared" si="62"/>
        <v>0</v>
      </c>
      <c r="AX806" s="162">
        <f t="shared" si="63"/>
        <v>0</v>
      </c>
      <c r="AY806" s="162">
        <f t="shared" si="64"/>
        <v>0</v>
      </c>
    </row>
    <row r="807" spans="1:51">
      <c r="A807" s="116" t="s">
        <v>2056</v>
      </c>
      <c r="B807" s="116" t="s">
        <v>2057</v>
      </c>
      <c r="C807" s="117" t="s">
        <v>2055</v>
      </c>
      <c r="D807" s="113" t="s">
        <v>4163</v>
      </c>
      <c r="E807" s="117"/>
      <c r="F807" s="66" t="s">
        <v>43</v>
      </c>
      <c r="G807" s="66"/>
      <c r="J807" s="29">
        <v>0</v>
      </c>
      <c r="K807" s="114">
        <v>1564</v>
      </c>
      <c r="L807" s="115">
        <v>1568</v>
      </c>
      <c r="M807" s="27">
        <v>0</v>
      </c>
      <c r="N807" s="27">
        <v>0</v>
      </c>
      <c r="Q807" s="35" t="s">
        <v>103</v>
      </c>
      <c r="R807" s="104">
        <v>51.0167</v>
      </c>
      <c r="S807" s="124">
        <v>4.4667000000000003</v>
      </c>
      <c r="T807" s="32">
        <v>0</v>
      </c>
      <c r="U807" s="33">
        <v>0</v>
      </c>
      <c r="V807" s="127">
        <v>0</v>
      </c>
      <c r="AT807">
        <v>1</v>
      </c>
      <c r="AU807" s="162">
        <f t="shared" si="60"/>
        <v>1</v>
      </c>
      <c r="AV807" s="162">
        <f t="shared" si="61"/>
        <v>0</v>
      </c>
      <c r="AW807" s="162">
        <f t="shared" si="62"/>
        <v>0</v>
      </c>
      <c r="AX807" s="162">
        <f t="shared" si="63"/>
        <v>0</v>
      </c>
      <c r="AY807" s="162">
        <f t="shared" si="64"/>
        <v>0</v>
      </c>
    </row>
    <row r="808" spans="1:51">
      <c r="A808" s="116" t="s">
        <v>2059</v>
      </c>
      <c r="B808" s="116" t="s">
        <v>2060</v>
      </c>
      <c r="C808" s="113" t="s">
        <v>2058</v>
      </c>
      <c r="D808" s="113" t="s">
        <v>4163</v>
      </c>
      <c r="E808" s="113"/>
      <c r="F808" s="66" t="s">
        <v>43</v>
      </c>
      <c r="G808" s="66"/>
      <c r="J808" s="29">
        <v>0</v>
      </c>
      <c r="K808" s="114">
        <v>1564</v>
      </c>
      <c r="L808" s="115">
        <v>1568</v>
      </c>
      <c r="M808" s="27">
        <v>0</v>
      </c>
      <c r="N808" s="27">
        <v>0</v>
      </c>
      <c r="Q808" s="35" t="s">
        <v>103</v>
      </c>
      <c r="R808" s="104">
        <v>51.0167</v>
      </c>
      <c r="S808" s="124">
        <v>4.4667000000000003</v>
      </c>
      <c r="T808" s="32">
        <v>0</v>
      </c>
      <c r="U808" s="33">
        <v>0</v>
      </c>
      <c r="V808" s="127">
        <v>0</v>
      </c>
      <c r="AT808">
        <v>1</v>
      </c>
      <c r="AU808" s="162">
        <f t="shared" si="60"/>
        <v>1</v>
      </c>
      <c r="AV808" s="162">
        <f t="shared" si="61"/>
        <v>0</v>
      </c>
      <c r="AW808" s="162">
        <f t="shared" si="62"/>
        <v>0</v>
      </c>
      <c r="AX808" s="162">
        <f t="shared" si="63"/>
        <v>0</v>
      </c>
      <c r="AY808" s="162">
        <f t="shared" si="64"/>
        <v>0</v>
      </c>
    </row>
    <row r="809" spans="1:51">
      <c r="A809" s="116" t="s">
        <v>2062</v>
      </c>
      <c r="B809" s="116" t="s">
        <v>2063</v>
      </c>
      <c r="C809" s="117" t="s">
        <v>2061</v>
      </c>
      <c r="D809" s="113" t="s">
        <v>4163</v>
      </c>
      <c r="E809" s="117"/>
      <c r="F809" s="114" t="s">
        <v>39</v>
      </c>
      <c r="G809" s="114"/>
      <c r="J809" s="29">
        <v>0</v>
      </c>
      <c r="K809" s="114">
        <v>1564</v>
      </c>
      <c r="L809" s="115">
        <v>1568</v>
      </c>
      <c r="M809" s="27">
        <v>0</v>
      </c>
      <c r="N809" s="27">
        <v>0</v>
      </c>
      <c r="Q809" s="35" t="s">
        <v>103</v>
      </c>
      <c r="R809" s="104">
        <v>51.0167</v>
      </c>
      <c r="S809" s="124">
        <v>4.4667000000000003</v>
      </c>
      <c r="T809" s="32">
        <v>0</v>
      </c>
      <c r="U809" s="33">
        <v>0</v>
      </c>
      <c r="V809" s="127">
        <v>0</v>
      </c>
      <c r="AT809">
        <v>1</v>
      </c>
      <c r="AU809" s="162">
        <f t="shared" si="60"/>
        <v>1</v>
      </c>
      <c r="AV809" s="162">
        <f t="shared" si="61"/>
        <v>0</v>
      </c>
      <c r="AW809" s="162">
        <f t="shared" si="62"/>
        <v>0</v>
      </c>
      <c r="AX809" s="162">
        <f t="shared" si="63"/>
        <v>0</v>
      </c>
      <c r="AY809" s="162">
        <f t="shared" si="64"/>
        <v>0</v>
      </c>
    </row>
    <row r="810" spans="1:51">
      <c r="A810" s="116" t="s">
        <v>2065</v>
      </c>
      <c r="B810" s="116" t="s">
        <v>1938</v>
      </c>
      <c r="C810" s="113" t="s">
        <v>2064</v>
      </c>
      <c r="D810" s="113" t="s">
        <v>4163</v>
      </c>
      <c r="E810" s="113"/>
      <c r="F810" s="66" t="s">
        <v>39</v>
      </c>
      <c r="G810" s="66"/>
      <c r="J810" s="29">
        <v>0</v>
      </c>
      <c r="K810" s="114">
        <v>1564</v>
      </c>
      <c r="L810" s="115">
        <v>1568</v>
      </c>
      <c r="M810" s="27">
        <v>0</v>
      </c>
      <c r="N810" s="27">
        <v>0</v>
      </c>
      <c r="Q810" s="35" t="s">
        <v>103</v>
      </c>
      <c r="R810" s="104">
        <v>51.0167</v>
      </c>
      <c r="S810" s="124">
        <v>4.4667000000000003</v>
      </c>
      <c r="T810" s="32">
        <v>0</v>
      </c>
      <c r="U810" s="33">
        <v>0</v>
      </c>
      <c r="V810" s="127">
        <v>0</v>
      </c>
      <c r="AT810">
        <v>1</v>
      </c>
      <c r="AU810" s="162">
        <f t="shared" si="60"/>
        <v>1</v>
      </c>
      <c r="AV810" s="162">
        <f t="shared" si="61"/>
        <v>0</v>
      </c>
      <c r="AW810" s="162">
        <f t="shared" si="62"/>
        <v>0</v>
      </c>
      <c r="AX810" s="162">
        <f t="shared" si="63"/>
        <v>0</v>
      </c>
      <c r="AY810" s="162">
        <f t="shared" si="64"/>
        <v>0</v>
      </c>
    </row>
    <row r="811" spans="1:51">
      <c r="A811" s="116" t="s">
        <v>2067</v>
      </c>
      <c r="B811" s="116" t="s">
        <v>1814</v>
      </c>
      <c r="C811" s="117" t="s">
        <v>2066</v>
      </c>
      <c r="D811" s="113" t="s">
        <v>4163</v>
      </c>
      <c r="E811" s="117"/>
      <c r="F811" s="114" t="s">
        <v>39</v>
      </c>
      <c r="G811" s="114"/>
      <c r="J811" s="29">
        <v>0</v>
      </c>
      <c r="K811" s="114">
        <v>1565</v>
      </c>
      <c r="L811" s="115">
        <v>1569</v>
      </c>
      <c r="M811" s="27">
        <v>0</v>
      </c>
      <c r="N811" s="27">
        <v>0</v>
      </c>
      <c r="Q811" s="35" t="s">
        <v>103</v>
      </c>
      <c r="R811" s="104">
        <v>51.0167</v>
      </c>
      <c r="S811" s="124">
        <v>4.4667000000000003</v>
      </c>
      <c r="T811" s="32">
        <v>0</v>
      </c>
      <c r="U811" s="33">
        <v>0</v>
      </c>
      <c r="V811" s="127">
        <v>0</v>
      </c>
      <c r="AT811">
        <v>1</v>
      </c>
      <c r="AU811" s="162">
        <f t="shared" si="60"/>
        <v>1</v>
      </c>
      <c r="AV811" s="162">
        <f t="shared" si="61"/>
        <v>0</v>
      </c>
      <c r="AW811" s="162">
        <f t="shared" si="62"/>
        <v>0</v>
      </c>
      <c r="AX811" s="162">
        <f t="shared" si="63"/>
        <v>0</v>
      </c>
      <c r="AY811" s="162">
        <f t="shared" si="64"/>
        <v>0</v>
      </c>
    </row>
    <row r="812" spans="1:51">
      <c r="A812" s="116" t="s">
        <v>2069</v>
      </c>
      <c r="B812" s="116" t="s">
        <v>2070</v>
      </c>
      <c r="C812" s="113" t="s">
        <v>2068</v>
      </c>
      <c r="D812" s="113" t="s">
        <v>4163</v>
      </c>
      <c r="E812" s="113"/>
      <c r="F812" s="114" t="s">
        <v>39</v>
      </c>
      <c r="G812" s="114"/>
      <c r="J812" s="29">
        <v>0</v>
      </c>
      <c r="K812" s="114">
        <v>1565</v>
      </c>
      <c r="L812" s="115">
        <v>1569</v>
      </c>
      <c r="M812" s="27">
        <v>0</v>
      </c>
      <c r="N812" s="27">
        <v>0</v>
      </c>
      <c r="Q812" s="35" t="s">
        <v>103</v>
      </c>
      <c r="R812" s="104">
        <v>51.0167</v>
      </c>
      <c r="S812" s="124">
        <v>4.4667000000000003</v>
      </c>
      <c r="T812" s="32">
        <v>0</v>
      </c>
      <c r="U812" s="33">
        <v>0</v>
      </c>
      <c r="V812" s="127">
        <v>0</v>
      </c>
      <c r="AT812">
        <v>1</v>
      </c>
      <c r="AU812" s="162">
        <f t="shared" si="60"/>
        <v>1</v>
      </c>
      <c r="AV812" s="162">
        <f t="shared" si="61"/>
        <v>0</v>
      </c>
      <c r="AW812" s="162">
        <f t="shared" si="62"/>
        <v>0</v>
      </c>
      <c r="AX812" s="162">
        <f t="shared" si="63"/>
        <v>0</v>
      </c>
      <c r="AY812" s="162">
        <f t="shared" si="64"/>
        <v>0</v>
      </c>
    </row>
    <row r="813" spans="1:51">
      <c r="A813" s="116" t="s">
        <v>2072</v>
      </c>
      <c r="B813" s="116" t="s">
        <v>1826</v>
      </c>
      <c r="C813" s="117" t="s">
        <v>2071</v>
      </c>
      <c r="D813" s="113" t="s">
        <v>4163</v>
      </c>
      <c r="E813" s="117"/>
      <c r="F813" s="114" t="s">
        <v>39</v>
      </c>
      <c r="G813" s="114"/>
      <c r="J813" s="29">
        <v>0</v>
      </c>
      <c r="K813" s="114">
        <v>1565</v>
      </c>
      <c r="L813" s="115">
        <v>1569</v>
      </c>
      <c r="M813" s="27">
        <v>0</v>
      </c>
      <c r="N813" s="27">
        <v>0</v>
      </c>
      <c r="Q813" s="35" t="s">
        <v>103</v>
      </c>
      <c r="R813" s="104">
        <v>51.0167</v>
      </c>
      <c r="S813" s="124">
        <v>4.4667000000000003</v>
      </c>
      <c r="T813" s="32">
        <v>0</v>
      </c>
      <c r="U813" s="33">
        <v>0</v>
      </c>
      <c r="V813" s="127">
        <v>0</v>
      </c>
      <c r="AT813">
        <v>1</v>
      </c>
      <c r="AU813" s="162">
        <f t="shared" si="60"/>
        <v>1</v>
      </c>
      <c r="AV813" s="162">
        <f t="shared" si="61"/>
        <v>0</v>
      </c>
      <c r="AW813" s="162">
        <f t="shared" si="62"/>
        <v>0</v>
      </c>
      <c r="AX813" s="162">
        <f t="shared" si="63"/>
        <v>0</v>
      </c>
      <c r="AY813" s="162">
        <f t="shared" si="64"/>
        <v>0</v>
      </c>
    </row>
    <row r="814" spans="1:51">
      <c r="A814" s="116" t="s">
        <v>2074</v>
      </c>
      <c r="B814" s="116" t="s">
        <v>2075</v>
      </c>
      <c r="C814" s="113" t="s">
        <v>2073</v>
      </c>
      <c r="D814" s="113" t="s">
        <v>4163</v>
      </c>
      <c r="E814" s="113"/>
      <c r="F814" s="66" t="s">
        <v>39</v>
      </c>
      <c r="G814" s="66"/>
      <c r="J814" s="29">
        <v>0</v>
      </c>
      <c r="K814" s="114">
        <v>1565</v>
      </c>
      <c r="L814" s="115">
        <v>1569</v>
      </c>
      <c r="M814" s="27">
        <v>0</v>
      </c>
      <c r="N814" s="27">
        <v>0</v>
      </c>
      <c r="Q814" s="35" t="s">
        <v>103</v>
      </c>
      <c r="R814" s="104">
        <v>51.0167</v>
      </c>
      <c r="S814" s="124">
        <v>4.4667000000000003</v>
      </c>
      <c r="T814" s="32">
        <v>0</v>
      </c>
      <c r="U814" s="33">
        <v>0</v>
      </c>
      <c r="V814" s="127">
        <v>0</v>
      </c>
      <c r="AT814">
        <v>1</v>
      </c>
      <c r="AU814" s="162">
        <f t="shared" si="60"/>
        <v>1</v>
      </c>
      <c r="AV814" s="162">
        <f t="shared" si="61"/>
        <v>0</v>
      </c>
      <c r="AW814" s="162">
        <f t="shared" si="62"/>
        <v>0</v>
      </c>
      <c r="AX814" s="162">
        <f t="shared" si="63"/>
        <v>0</v>
      </c>
      <c r="AY814" s="162">
        <f t="shared" si="64"/>
        <v>0</v>
      </c>
    </row>
    <row r="815" spans="1:51">
      <c r="A815" s="116" t="s">
        <v>2038</v>
      </c>
      <c r="B815" s="116" t="s">
        <v>2039</v>
      </c>
      <c r="C815" s="117" t="s">
        <v>2076</v>
      </c>
      <c r="D815" s="113" t="s">
        <v>4163</v>
      </c>
      <c r="E815" s="117"/>
      <c r="F815" s="66" t="s">
        <v>43</v>
      </c>
      <c r="G815" s="66"/>
      <c r="J815" s="29">
        <v>0</v>
      </c>
      <c r="K815" s="114">
        <v>1565</v>
      </c>
      <c r="L815" s="115">
        <v>1569</v>
      </c>
      <c r="M815" s="27">
        <v>0</v>
      </c>
      <c r="N815" s="27">
        <v>0</v>
      </c>
      <c r="Q815" s="35" t="s">
        <v>103</v>
      </c>
      <c r="R815" s="104">
        <v>51.0167</v>
      </c>
      <c r="S815" s="124">
        <v>4.4667000000000003</v>
      </c>
      <c r="T815" s="32">
        <v>0</v>
      </c>
      <c r="U815" s="33">
        <v>0</v>
      </c>
      <c r="V815" s="127">
        <v>0</v>
      </c>
      <c r="AT815">
        <v>1</v>
      </c>
      <c r="AU815" s="162">
        <f t="shared" si="60"/>
        <v>1</v>
      </c>
      <c r="AV815" s="162">
        <f t="shared" si="61"/>
        <v>0</v>
      </c>
      <c r="AW815" s="162">
        <f t="shared" si="62"/>
        <v>0</v>
      </c>
      <c r="AX815" s="162">
        <f t="shared" si="63"/>
        <v>0</v>
      </c>
      <c r="AY815" s="162">
        <f t="shared" si="64"/>
        <v>0</v>
      </c>
    </row>
    <row r="816" spans="1:51">
      <c r="A816" s="116" t="s">
        <v>2079</v>
      </c>
      <c r="B816" s="116" t="s">
        <v>2080</v>
      </c>
      <c r="C816" s="117" t="s">
        <v>2078</v>
      </c>
      <c r="D816" s="113" t="s">
        <v>4163</v>
      </c>
      <c r="E816" s="117"/>
      <c r="F816" s="66" t="s">
        <v>43</v>
      </c>
      <c r="G816" s="66"/>
      <c r="J816" s="29">
        <v>0</v>
      </c>
      <c r="K816" s="114">
        <v>1566</v>
      </c>
      <c r="L816" s="115">
        <v>1570</v>
      </c>
      <c r="M816" s="27">
        <v>0</v>
      </c>
      <c r="N816" s="27">
        <v>0</v>
      </c>
      <c r="Q816" s="35" t="s">
        <v>103</v>
      </c>
      <c r="R816" s="104">
        <v>51.0167</v>
      </c>
      <c r="S816" s="124">
        <v>4.4667000000000003</v>
      </c>
      <c r="T816" s="32">
        <v>0</v>
      </c>
      <c r="U816" s="33">
        <v>0</v>
      </c>
      <c r="V816" s="127">
        <v>0</v>
      </c>
      <c r="AT816">
        <v>1</v>
      </c>
      <c r="AU816" s="162">
        <f t="shared" si="60"/>
        <v>1</v>
      </c>
      <c r="AV816" s="162">
        <f t="shared" si="61"/>
        <v>0</v>
      </c>
      <c r="AW816" s="162">
        <f t="shared" si="62"/>
        <v>0</v>
      </c>
      <c r="AX816" s="162">
        <f t="shared" si="63"/>
        <v>0</v>
      </c>
      <c r="AY816" s="162">
        <f t="shared" si="64"/>
        <v>0</v>
      </c>
    </row>
    <row r="817" spans="1:51">
      <c r="A817" s="116" t="s">
        <v>2082</v>
      </c>
      <c r="B817" s="116" t="s">
        <v>2083</v>
      </c>
      <c r="C817" s="113" t="s">
        <v>2081</v>
      </c>
      <c r="D817" s="113" t="s">
        <v>4163</v>
      </c>
      <c r="E817" s="113"/>
      <c r="F817" s="66" t="s">
        <v>43</v>
      </c>
      <c r="G817" s="66"/>
      <c r="J817" s="29">
        <v>0</v>
      </c>
      <c r="K817" s="114">
        <v>1567</v>
      </c>
      <c r="L817" s="115">
        <v>1571</v>
      </c>
      <c r="M817" s="27">
        <v>0</v>
      </c>
      <c r="N817" s="27">
        <v>0</v>
      </c>
      <c r="Q817" s="35" t="s">
        <v>103</v>
      </c>
      <c r="R817" s="104">
        <v>51.0167</v>
      </c>
      <c r="S817" s="124">
        <v>4.4667000000000003</v>
      </c>
      <c r="T817" s="32">
        <v>0</v>
      </c>
      <c r="U817" s="33">
        <v>0</v>
      </c>
      <c r="V817" s="127">
        <v>0</v>
      </c>
      <c r="AT817">
        <v>1</v>
      </c>
      <c r="AU817" s="162">
        <f t="shared" si="60"/>
        <v>1</v>
      </c>
      <c r="AV817" s="162">
        <f t="shared" si="61"/>
        <v>1</v>
      </c>
      <c r="AW817" s="162">
        <f t="shared" si="62"/>
        <v>0</v>
      </c>
      <c r="AX817" s="162">
        <f t="shared" si="63"/>
        <v>0</v>
      </c>
      <c r="AY817" s="162">
        <f t="shared" si="64"/>
        <v>0</v>
      </c>
    </row>
    <row r="818" spans="1:51">
      <c r="A818" s="116" t="s">
        <v>2085</v>
      </c>
      <c r="B818" s="116" t="s">
        <v>2086</v>
      </c>
      <c r="C818" s="117" t="s">
        <v>2084</v>
      </c>
      <c r="D818" s="113" t="s">
        <v>4163</v>
      </c>
      <c r="E818" s="117"/>
      <c r="F818" s="114" t="s">
        <v>39</v>
      </c>
      <c r="G818" s="114"/>
      <c r="J818" s="29">
        <v>0</v>
      </c>
      <c r="K818" s="114">
        <v>1567</v>
      </c>
      <c r="L818" s="115">
        <v>1571</v>
      </c>
      <c r="M818" s="27">
        <v>0</v>
      </c>
      <c r="N818" s="27">
        <v>0</v>
      </c>
      <c r="Q818" s="35" t="s">
        <v>103</v>
      </c>
      <c r="R818" s="104">
        <v>51.0167</v>
      </c>
      <c r="S818" s="124">
        <v>4.4667000000000003</v>
      </c>
      <c r="T818" s="32">
        <v>0</v>
      </c>
      <c r="U818" s="33">
        <v>0</v>
      </c>
      <c r="V818" s="127">
        <v>0</v>
      </c>
      <c r="AT818">
        <v>1</v>
      </c>
      <c r="AU818" s="162">
        <f t="shared" si="60"/>
        <v>1</v>
      </c>
      <c r="AV818" s="162">
        <f t="shared" si="61"/>
        <v>1</v>
      </c>
      <c r="AW818" s="162">
        <f t="shared" si="62"/>
        <v>0</v>
      </c>
      <c r="AX818" s="162">
        <f t="shared" si="63"/>
        <v>0</v>
      </c>
      <c r="AY818" s="162">
        <f t="shared" si="64"/>
        <v>0</v>
      </c>
    </row>
    <row r="819" spans="1:51">
      <c r="A819" s="116" t="s">
        <v>2088</v>
      </c>
      <c r="B819" s="116" t="s">
        <v>2089</v>
      </c>
      <c r="C819" s="113" t="s">
        <v>2087</v>
      </c>
      <c r="D819" s="113" t="s">
        <v>4163</v>
      </c>
      <c r="E819" s="113"/>
      <c r="F819" s="66" t="s">
        <v>1211</v>
      </c>
      <c r="G819" s="66"/>
      <c r="J819" s="29">
        <v>0</v>
      </c>
      <c r="K819" s="114">
        <v>1567</v>
      </c>
      <c r="L819" s="115">
        <v>1571</v>
      </c>
      <c r="M819" s="27">
        <v>0</v>
      </c>
      <c r="N819" s="27">
        <v>0</v>
      </c>
      <c r="Q819" s="35" t="s">
        <v>103</v>
      </c>
      <c r="R819" s="104">
        <v>51.0167</v>
      </c>
      <c r="S819" s="124">
        <v>4.4667000000000003</v>
      </c>
      <c r="T819" s="32">
        <v>0</v>
      </c>
      <c r="U819" s="33">
        <v>0</v>
      </c>
      <c r="V819" s="127">
        <v>0</v>
      </c>
      <c r="AT819">
        <v>1</v>
      </c>
      <c r="AU819" s="162">
        <f t="shared" si="60"/>
        <v>1</v>
      </c>
      <c r="AV819" s="162">
        <f t="shared" si="61"/>
        <v>1</v>
      </c>
      <c r="AW819" s="162">
        <f t="shared" si="62"/>
        <v>0</v>
      </c>
      <c r="AX819" s="162">
        <f t="shared" si="63"/>
        <v>0</v>
      </c>
      <c r="AY819" s="162">
        <f t="shared" si="64"/>
        <v>0</v>
      </c>
    </row>
    <row r="820" spans="1:51">
      <c r="A820" s="116" t="s">
        <v>2091</v>
      </c>
      <c r="B820" s="116" t="s">
        <v>2092</v>
      </c>
      <c r="C820" s="117" t="s">
        <v>2090</v>
      </c>
      <c r="D820" s="113" t="s">
        <v>4163</v>
      </c>
      <c r="E820" s="117"/>
      <c r="F820" s="66" t="s">
        <v>39</v>
      </c>
      <c r="G820" s="66"/>
      <c r="J820" s="29">
        <v>0</v>
      </c>
      <c r="K820" s="114">
        <v>1567</v>
      </c>
      <c r="L820" s="115">
        <v>1571</v>
      </c>
      <c r="M820" s="27">
        <v>0</v>
      </c>
      <c r="N820" s="27">
        <v>0</v>
      </c>
      <c r="Q820" s="35" t="s">
        <v>103</v>
      </c>
      <c r="R820" s="104">
        <v>51.0167</v>
      </c>
      <c r="S820" s="124">
        <v>4.4667000000000003</v>
      </c>
      <c r="T820" s="32">
        <v>0</v>
      </c>
      <c r="U820" s="33">
        <v>0</v>
      </c>
      <c r="V820" s="127">
        <v>0</v>
      </c>
      <c r="AT820">
        <v>1</v>
      </c>
      <c r="AU820" s="162">
        <f t="shared" si="60"/>
        <v>1</v>
      </c>
      <c r="AV820" s="162">
        <f t="shared" si="61"/>
        <v>1</v>
      </c>
      <c r="AW820" s="162">
        <f t="shared" si="62"/>
        <v>0</v>
      </c>
      <c r="AX820" s="162">
        <f t="shared" si="63"/>
        <v>0</v>
      </c>
      <c r="AY820" s="162">
        <f t="shared" si="64"/>
        <v>0</v>
      </c>
    </row>
    <row r="821" spans="1:51">
      <c r="A821" s="116" t="s">
        <v>2094</v>
      </c>
      <c r="B821" s="116" t="s">
        <v>2046</v>
      </c>
      <c r="C821" s="113" t="s">
        <v>2093</v>
      </c>
      <c r="D821" s="113" t="s">
        <v>4163</v>
      </c>
      <c r="E821" s="113"/>
      <c r="F821" s="114" t="s">
        <v>39</v>
      </c>
      <c r="G821" s="114"/>
      <c r="J821" s="29">
        <v>0</v>
      </c>
      <c r="K821" s="114">
        <v>1568</v>
      </c>
      <c r="L821" s="115">
        <v>1572</v>
      </c>
      <c r="M821" s="27">
        <v>0</v>
      </c>
      <c r="N821" s="27">
        <v>0</v>
      </c>
      <c r="Q821" s="35" t="s">
        <v>103</v>
      </c>
      <c r="R821" s="104">
        <v>51.0167</v>
      </c>
      <c r="S821" s="124">
        <v>4.4667000000000003</v>
      </c>
      <c r="T821" s="32">
        <v>0</v>
      </c>
      <c r="U821" s="33">
        <v>0</v>
      </c>
      <c r="V821" s="127">
        <v>0</v>
      </c>
      <c r="AT821">
        <v>1</v>
      </c>
      <c r="AU821" s="162">
        <f t="shared" si="60"/>
        <v>1</v>
      </c>
      <c r="AV821" s="162">
        <f t="shared" si="61"/>
        <v>1</v>
      </c>
      <c r="AW821" s="162">
        <f t="shared" si="62"/>
        <v>0</v>
      </c>
      <c r="AX821" s="162">
        <f t="shared" si="63"/>
        <v>0</v>
      </c>
      <c r="AY821" s="162">
        <f t="shared" si="64"/>
        <v>0</v>
      </c>
    </row>
    <row r="822" spans="1:51">
      <c r="A822" s="116" t="s">
        <v>2096</v>
      </c>
      <c r="B822" s="116" t="s">
        <v>1658</v>
      </c>
      <c r="C822" s="117" t="s">
        <v>2095</v>
      </c>
      <c r="D822" s="113" t="s">
        <v>4163</v>
      </c>
      <c r="E822" s="117"/>
      <c r="F822" s="66" t="s">
        <v>39</v>
      </c>
      <c r="G822" s="66"/>
      <c r="J822" s="29">
        <v>0</v>
      </c>
      <c r="K822" s="114">
        <v>1568</v>
      </c>
      <c r="L822" s="115">
        <v>1572</v>
      </c>
      <c r="M822" s="27">
        <v>0</v>
      </c>
      <c r="N822" s="27">
        <v>0</v>
      </c>
      <c r="Q822" s="35" t="s">
        <v>103</v>
      </c>
      <c r="R822" s="104">
        <v>51.0167</v>
      </c>
      <c r="S822" s="124">
        <v>4.4667000000000003</v>
      </c>
      <c r="T822" s="32">
        <v>0</v>
      </c>
      <c r="U822" s="33">
        <v>0</v>
      </c>
      <c r="V822" s="127">
        <v>0</v>
      </c>
      <c r="AT822">
        <v>1</v>
      </c>
      <c r="AU822" s="162">
        <f t="shared" si="60"/>
        <v>1</v>
      </c>
      <c r="AV822" s="162">
        <f t="shared" si="61"/>
        <v>1</v>
      </c>
      <c r="AW822" s="162">
        <f t="shared" si="62"/>
        <v>0</v>
      </c>
      <c r="AX822" s="162">
        <f t="shared" si="63"/>
        <v>0</v>
      </c>
      <c r="AY822" s="162">
        <f t="shared" si="64"/>
        <v>0</v>
      </c>
    </row>
    <row r="823" spans="1:51">
      <c r="A823" s="116" t="s">
        <v>2098</v>
      </c>
      <c r="B823" s="116" t="s">
        <v>2099</v>
      </c>
      <c r="C823" s="113" t="s">
        <v>2097</v>
      </c>
      <c r="D823" s="113" t="s">
        <v>4163</v>
      </c>
      <c r="E823" s="113"/>
      <c r="F823" s="66" t="s">
        <v>43</v>
      </c>
      <c r="G823" s="66"/>
      <c r="H823">
        <v>1</v>
      </c>
      <c r="J823" s="29">
        <v>0</v>
      </c>
      <c r="K823" s="114">
        <v>1568</v>
      </c>
      <c r="L823" s="115">
        <v>1572</v>
      </c>
      <c r="M823" s="27">
        <v>0</v>
      </c>
      <c r="N823" s="27">
        <v>0</v>
      </c>
      <c r="Q823" s="35" t="s">
        <v>103</v>
      </c>
      <c r="R823" s="104">
        <v>51.0167</v>
      </c>
      <c r="S823" s="124">
        <v>4.4667000000000003</v>
      </c>
      <c r="T823" s="32">
        <v>0</v>
      </c>
      <c r="U823" s="33">
        <v>0</v>
      </c>
      <c r="V823" s="127">
        <v>0</v>
      </c>
      <c r="AT823">
        <v>1</v>
      </c>
      <c r="AU823" s="162">
        <f t="shared" si="60"/>
        <v>1</v>
      </c>
      <c r="AV823" s="162">
        <f t="shared" si="61"/>
        <v>1</v>
      </c>
      <c r="AW823" s="162">
        <f t="shared" si="62"/>
        <v>0</v>
      </c>
      <c r="AX823" s="162">
        <f t="shared" si="63"/>
        <v>0</v>
      </c>
      <c r="AY823" s="162">
        <f t="shared" si="64"/>
        <v>0</v>
      </c>
    </row>
    <row r="824" spans="1:51">
      <c r="A824" s="116" t="s">
        <v>2101</v>
      </c>
      <c r="B824" s="116" t="s">
        <v>2102</v>
      </c>
      <c r="C824" s="117" t="s">
        <v>2100</v>
      </c>
      <c r="D824" s="113" t="s">
        <v>4163</v>
      </c>
      <c r="E824" s="117"/>
      <c r="F824" s="114" t="s">
        <v>39</v>
      </c>
      <c r="G824" s="114"/>
      <c r="J824" s="29">
        <v>0</v>
      </c>
      <c r="K824" s="114">
        <v>1568</v>
      </c>
      <c r="L824" s="115">
        <v>1572</v>
      </c>
      <c r="M824" s="27">
        <v>0</v>
      </c>
      <c r="N824" s="27">
        <v>0</v>
      </c>
      <c r="Q824" s="35" t="s">
        <v>103</v>
      </c>
      <c r="R824" s="104">
        <v>51.0167</v>
      </c>
      <c r="S824" s="124">
        <v>4.4667000000000003</v>
      </c>
      <c r="T824" s="32">
        <v>0</v>
      </c>
      <c r="U824" s="33">
        <v>0</v>
      </c>
      <c r="V824" s="127">
        <v>0</v>
      </c>
      <c r="AT824">
        <v>1</v>
      </c>
      <c r="AU824" s="162">
        <f t="shared" si="60"/>
        <v>1</v>
      </c>
      <c r="AV824" s="162">
        <f t="shared" si="61"/>
        <v>1</v>
      </c>
      <c r="AW824" s="162">
        <f t="shared" si="62"/>
        <v>0</v>
      </c>
      <c r="AX824" s="162">
        <f t="shared" si="63"/>
        <v>0</v>
      </c>
      <c r="AY824" s="162">
        <f t="shared" si="64"/>
        <v>0</v>
      </c>
    </row>
    <row r="825" spans="1:51">
      <c r="A825" s="116" t="s">
        <v>1544</v>
      </c>
      <c r="B825" s="116" t="s">
        <v>2104</v>
      </c>
      <c r="C825" s="113" t="s">
        <v>2103</v>
      </c>
      <c r="D825" s="113" t="s">
        <v>4163</v>
      </c>
      <c r="E825" s="113"/>
      <c r="F825" s="66" t="s">
        <v>43</v>
      </c>
      <c r="G825" s="66"/>
      <c r="J825" s="29">
        <v>0</v>
      </c>
      <c r="K825" s="114">
        <v>1568</v>
      </c>
      <c r="L825" s="115">
        <v>1572</v>
      </c>
      <c r="M825" s="27">
        <v>0</v>
      </c>
      <c r="N825" s="27">
        <v>0</v>
      </c>
      <c r="Q825" s="35" t="s">
        <v>103</v>
      </c>
      <c r="R825" s="104">
        <v>51.0167</v>
      </c>
      <c r="S825" s="124">
        <v>4.4667000000000003</v>
      </c>
      <c r="T825" s="32">
        <v>0</v>
      </c>
      <c r="U825" s="33">
        <v>0</v>
      </c>
      <c r="V825" s="127">
        <v>0</v>
      </c>
      <c r="AT825">
        <v>1</v>
      </c>
      <c r="AU825" s="162">
        <f t="shared" si="60"/>
        <v>1</v>
      </c>
      <c r="AV825" s="162">
        <f t="shared" si="61"/>
        <v>1</v>
      </c>
      <c r="AW825" s="162">
        <f t="shared" si="62"/>
        <v>0</v>
      </c>
      <c r="AX825" s="162">
        <f t="shared" si="63"/>
        <v>0</v>
      </c>
      <c r="AY825" s="162">
        <f t="shared" si="64"/>
        <v>0</v>
      </c>
    </row>
    <row r="826" spans="1:51">
      <c r="A826" s="116" t="s">
        <v>2106</v>
      </c>
      <c r="B826" s="116" t="s">
        <v>2107</v>
      </c>
      <c r="C826" s="117" t="s">
        <v>2105</v>
      </c>
      <c r="D826" s="113" t="s">
        <v>4163</v>
      </c>
      <c r="E826" s="117"/>
      <c r="F826" s="66" t="s">
        <v>39</v>
      </c>
      <c r="G826" s="66"/>
      <c r="J826" s="29">
        <v>0</v>
      </c>
      <c r="K826" s="114">
        <v>1569</v>
      </c>
      <c r="L826" s="115">
        <v>1573</v>
      </c>
      <c r="M826" s="27">
        <v>0</v>
      </c>
      <c r="N826" s="27">
        <v>0</v>
      </c>
      <c r="Q826" s="35" t="s">
        <v>103</v>
      </c>
      <c r="R826" s="104">
        <v>51.0167</v>
      </c>
      <c r="S826" s="124">
        <v>4.4667000000000003</v>
      </c>
      <c r="T826" s="32">
        <v>0</v>
      </c>
      <c r="U826" s="33">
        <v>0</v>
      </c>
      <c r="V826" s="127">
        <v>0</v>
      </c>
      <c r="AT826">
        <v>1</v>
      </c>
      <c r="AU826" s="162">
        <f t="shared" si="60"/>
        <v>1</v>
      </c>
      <c r="AV826" s="162">
        <f t="shared" si="61"/>
        <v>1</v>
      </c>
      <c r="AW826" s="162">
        <f t="shared" si="62"/>
        <v>0</v>
      </c>
      <c r="AX826" s="162">
        <f t="shared" si="63"/>
        <v>0</v>
      </c>
      <c r="AY826" s="162">
        <f t="shared" si="64"/>
        <v>0</v>
      </c>
    </row>
    <row r="827" spans="1:51">
      <c r="A827" s="116" t="s">
        <v>2109</v>
      </c>
      <c r="B827" s="116" t="s">
        <v>2110</v>
      </c>
      <c r="C827" s="113" t="s">
        <v>2108</v>
      </c>
      <c r="D827" s="113" t="s">
        <v>4163</v>
      </c>
      <c r="E827" s="113"/>
      <c r="F827" s="66" t="s">
        <v>39</v>
      </c>
      <c r="G827" s="66"/>
      <c r="J827" s="29">
        <v>0</v>
      </c>
      <c r="K827" s="114">
        <v>1569</v>
      </c>
      <c r="L827" s="115">
        <v>1573</v>
      </c>
      <c r="M827" s="27">
        <v>0</v>
      </c>
      <c r="N827" s="27">
        <v>0</v>
      </c>
      <c r="Q827" s="35" t="s">
        <v>103</v>
      </c>
      <c r="R827" s="104">
        <v>51.0167</v>
      </c>
      <c r="S827" s="124">
        <v>4.4667000000000003</v>
      </c>
      <c r="T827" s="32">
        <v>0</v>
      </c>
      <c r="U827" s="33">
        <v>0</v>
      </c>
      <c r="V827" s="127">
        <v>0</v>
      </c>
      <c r="AT827">
        <v>1</v>
      </c>
      <c r="AU827" s="162">
        <f t="shared" si="60"/>
        <v>1</v>
      </c>
      <c r="AV827" s="162">
        <f t="shared" si="61"/>
        <v>1</v>
      </c>
      <c r="AW827" s="162">
        <f t="shared" si="62"/>
        <v>0</v>
      </c>
      <c r="AX827" s="162">
        <f t="shared" si="63"/>
        <v>0</v>
      </c>
      <c r="AY827" s="162">
        <f t="shared" si="64"/>
        <v>0</v>
      </c>
    </row>
    <row r="828" spans="1:51">
      <c r="A828" s="116" t="s">
        <v>2112</v>
      </c>
      <c r="B828" s="116" t="s">
        <v>2113</v>
      </c>
      <c r="C828" s="117" t="s">
        <v>2111</v>
      </c>
      <c r="D828" s="113" t="s">
        <v>4163</v>
      </c>
      <c r="E828" s="117"/>
      <c r="F828" s="66" t="s">
        <v>43</v>
      </c>
      <c r="G828" s="66"/>
      <c r="J828" s="29">
        <v>0</v>
      </c>
      <c r="K828" s="114">
        <v>1570</v>
      </c>
      <c r="L828" s="115">
        <v>1574</v>
      </c>
      <c r="M828" s="27">
        <v>0</v>
      </c>
      <c r="N828" s="27">
        <v>0</v>
      </c>
      <c r="Q828" s="35" t="s">
        <v>103</v>
      </c>
      <c r="R828" s="104">
        <v>51.0167</v>
      </c>
      <c r="S828" s="124">
        <v>4.4667000000000003</v>
      </c>
      <c r="T828" s="32">
        <v>0</v>
      </c>
      <c r="U828" s="33">
        <v>0</v>
      </c>
      <c r="V828" s="127">
        <v>0</v>
      </c>
      <c r="AT828">
        <v>1</v>
      </c>
      <c r="AU828" s="162">
        <f t="shared" si="60"/>
        <v>1</v>
      </c>
      <c r="AV828" s="162">
        <f t="shared" si="61"/>
        <v>1</v>
      </c>
      <c r="AW828" s="162">
        <f t="shared" si="62"/>
        <v>0</v>
      </c>
      <c r="AX828" s="162">
        <f t="shared" si="63"/>
        <v>0</v>
      </c>
      <c r="AY828" s="162">
        <f t="shared" si="64"/>
        <v>0</v>
      </c>
    </row>
    <row r="829" spans="1:51">
      <c r="A829" s="116" t="s">
        <v>2115</v>
      </c>
      <c r="B829" s="116" t="s">
        <v>2116</v>
      </c>
      <c r="C829" s="113" t="s">
        <v>2114</v>
      </c>
      <c r="D829" s="113" t="s">
        <v>4163</v>
      </c>
      <c r="E829" s="113"/>
      <c r="F829" s="66" t="s">
        <v>43</v>
      </c>
      <c r="G829" s="66"/>
      <c r="J829" s="29">
        <v>0</v>
      </c>
      <c r="K829" s="114">
        <v>1570</v>
      </c>
      <c r="L829" s="115">
        <v>1574</v>
      </c>
      <c r="M829" s="27">
        <v>0</v>
      </c>
      <c r="N829" s="27">
        <v>0</v>
      </c>
      <c r="Q829" s="35" t="s">
        <v>103</v>
      </c>
      <c r="R829" s="104">
        <v>51.0167</v>
      </c>
      <c r="S829" s="124">
        <v>4.4667000000000003</v>
      </c>
      <c r="T829" s="32">
        <v>0</v>
      </c>
      <c r="U829" s="33">
        <v>0</v>
      </c>
      <c r="V829" s="127">
        <v>0</v>
      </c>
      <c r="AT829">
        <v>1</v>
      </c>
      <c r="AU829" s="162">
        <f t="shared" si="60"/>
        <v>1</v>
      </c>
      <c r="AV829" s="162">
        <f t="shared" si="61"/>
        <v>1</v>
      </c>
      <c r="AW829" s="162">
        <f t="shared" si="62"/>
        <v>0</v>
      </c>
      <c r="AX829" s="162">
        <f t="shared" si="63"/>
        <v>0</v>
      </c>
      <c r="AY829" s="162">
        <f t="shared" si="64"/>
        <v>0</v>
      </c>
    </row>
    <row r="830" spans="1:51">
      <c r="A830" s="116" t="s">
        <v>2118</v>
      </c>
      <c r="B830" s="116" t="s">
        <v>2119</v>
      </c>
      <c r="C830" s="117" t="s">
        <v>2117</v>
      </c>
      <c r="D830" s="113" t="s">
        <v>4163</v>
      </c>
      <c r="E830" s="117"/>
      <c r="F830" s="66" t="s">
        <v>43</v>
      </c>
      <c r="G830" s="66"/>
      <c r="J830" s="29">
        <v>0</v>
      </c>
      <c r="K830" s="114">
        <v>1570</v>
      </c>
      <c r="L830" s="115">
        <v>1574</v>
      </c>
      <c r="M830" s="27">
        <v>0</v>
      </c>
      <c r="N830" s="27">
        <v>0</v>
      </c>
      <c r="Q830" s="35" t="s">
        <v>103</v>
      </c>
      <c r="R830" s="104">
        <v>51.0167</v>
      </c>
      <c r="S830" s="124">
        <v>4.4667000000000003</v>
      </c>
      <c r="T830" s="32">
        <v>0</v>
      </c>
      <c r="U830" s="33">
        <v>0</v>
      </c>
      <c r="V830" s="127">
        <v>0</v>
      </c>
      <c r="AT830">
        <v>1</v>
      </c>
      <c r="AU830" s="162">
        <f t="shared" si="60"/>
        <v>1</v>
      </c>
      <c r="AV830" s="162">
        <f t="shared" si="61"/>
        <v>1</v>
      </c>
      <c r="AW830" s="162">
        <f t="shared" si="62"/>
        <v>0</v>
      </c>
      <c r="AX830" s="162">
        <f t="shared" si="63"/>
        <v>0</v>
      </c>
      <c r="AY830" s="162">
        <f t="shared" si="64"/>
        <v>0</v>
      </c>
    </row>
    <row r="831" spans="1:51">
      <c r="A831" s="116" t="s">
        <v>2121</v>
      </c>
      <c r="B831" s="116" t="s">
        <v>1935</v>
      </c>
      <c r="C831" s="113" t="s">
        <v>2120</v>
      </c>
      <c r="D831" s="113" t="s">
        <v>4163</v>
      </c>
      <c r="E831" s="113"/>
      <c r="F831" s="66" t="s">
        <v>39</v>
      </c>
      <c r="G831" s="66"/>
      <c r="J831" s="29">
        <v>0</v>
      </c>
      <c r="K831" s="114">
        <v>1570</v>
      </c>
      <c r="L831" s="115">
        <v>1574</v>
      </c>
      <c r="M831" s="27">
        <v>0</v>
      </c>
      <c r="N831" s="27">
        <v>0</v>
      </c>
      <c r="Q831" s="35" t="s">
        <v>103</v>
      </c>
      <c r="R831" s="104">
        <v>51.0167</v>
      </c>
      <c r="S831" s="124">
        <v>4.4667000000000003</v>
      </c>
      <c r="T831" s="32">
        <v>0</v>
      </c>
      <c r="U831" s="33">
        <v>0</v>
      </c>
      <c r="V831" s="127">
        <v>0</v>
      </c>
      <c r="AT831">
        <v>1</v>
      </c>
      <c r="AU831" s="162">
        <f t="shared" si="60"/>
        <v>1</v>
      </c>
      <c r="AV831" s="162">
        <f t="shared" si="61"/>
        <v>1</v>
      </c>
      <c r="AW831" s="162">
        <f t="shared" si="62"/>
        <v>0</v>
      </c>
      <c r="AX831" s="162">
        <f t="shared" si="63"/>
        <v>0</v>
      </c>
      <c r="AY831" s="162">
        <f t="shared" si="64"/>
        <v>0</v>
      </c>
    </row>
    <row r="832" spans="1:51">
      <c r="A832" s="116" t="s">
        <v>2123</v>
      </c>
      <c r="B832" s="116" t="s">
        <v>2124</v>
      </c>
      <c r="C832" s="117" t="s">
        <v>2122</v>
      </c>
      <c r="D832" s="113" t="s">
        <v>4163</v>
      </c>
      <c r="E832" s="117"/>
      <c r="F832" s="66" t="s">
        <v>43</v>
      </c>
      <c r="G832" s="66"/>
      <c r="J832" s="29">
        <v>0</v>
      </c>
      <c r="K832" s="114">
        <v>1571</v>
      </c>
      <c r="L832" s="115">
        <v>1575</v>
      </c>
      <c r="M832" s="27">
        <v>0</v>
      </c>
      <c r="N832" s="27">
        <v>0</v>
      </c>
      <c r="Q832" s="35" t="s">
        <v>103</v>
      </c>
      <c r="R832" s="104">
        <v>51.0167</v>
      </c>
      <c r="S832" s="124">
        <v>4.4667000000000003</v>
      </c>
      <c r="T832" s="32">
        <v>0</v>
      </c>
      <c r="U832" s="33">
        <v>0</v>
      </c>
      <c r="V832" s="127">
        <v>0</v>
      </c>
      <c r="AT832">
        <v>1</v>
      </c>
      <c r="AU832" s="162">
        <f t="shared" si="60"/>
        <v>0</v>
      </c>
      <c r="AV832" s="162">
        <f t="shared" si="61"/>
        <v>1</v>
      </c>
      <c r="AW832" s="162">
        <f t="shared" si="62"/>
        <v>0</v>
      </c>
      <c r="AX832" s="162">
        <f t="shared" si="63"/>
        <v>0</v>
      </c>
      <c r="AY832" s="162">
        <f t="shared" si="64"/>
        <v>0</v>
      </c>
    </row>
    <row r="833" spans="1:51">
      <c r="A833" s="116" t="s">
        <v>2126</v>
      </c>
      <c r="B833" s="116" t="s">
        <v>1905</v>
      </c>
      <c r="C833" s="113" t="s">
        <v>2125</v>
      </c>
      <c r="D833" s="113" t="s">
        <v>4163</v>
      </c>
      <c r="E833" s="113"/>
      <c r="F833" s="66" t="s">
        <v>39</v>
      </c>
      <c r="G833" s="66"/>
      <c r="J833" s="29">
        <v>0</v>
      </c>
      <c r="K833" s="114">
        <v>1571</v>
      </c>
      <c r="L833" s="115">
        <v>1575</v>
      </c>
      <c r="M833" s="27">
        <v>0</v>
      </c>
      <c r="N833" s="27">
        <v>0</v>
      </c>
      <c r="Q833" s="35" t="s">
        <v>103</v>
      </c>
      <c r="R833" s="104">
        <v>51.0167</v>
      </c>
      <c r="S833" s="124">
        <v>4.4667000000000003</v>
      </c>
      <c r="T833" s="32">
        <v>0</v>
      </c>
      <c r="U833" s="33">
        <v>0</v>
      </c>
      <c r="V833" s="127">
        <v>0</v>
      </c>
      <c r="AT833">
        <v>1</v>
      </c>
      <c r="AU833" s="162">
        <f t="shared" si="60"/>
        <v>0</v>
      </c>
      <c r="AV833" s="162">
        <f t="shared" si="61"/>
        <v>1</v>
      </c>
      <c r="AW833" s="162">
        <f t="shared" si="62"/>
        <v>0</v>
      </c>
      <c r="AX833" s="162">
        <f t="shared" si="63"/>
        <v>0</v>
      </c>
      <c r="AY833" s="162">
        <f t="shared" si="64"/>
        <v>0</v>
      </c>
    </row>
    <row r="834" spans="1:51">
      <c r="A834" s="116" t="s">
        <v>2128</v>
      </c>
      <c r="B834" s="116" t="s">
        <v>2129</v>
      </c>
      <c r="C834" s="117" t="s">
        <v>2127</v>
      </c>
      <c r="D834" s="113" t="s">
        <v>4163</v>
      </c>
      <c r="E834" s="117"/>
      <c r="F834" s="66" t="s">
        <v>43</v>
      </c>
      <c r="G834" s="66"/>
      <c r="H834">
        <v>1</v>
      </c>
      <c r="J834" s="29">
        <v>0</v>
      </c>
      <c r="K834" s="114">
        <v>1571</v>
      </c>
      <c r="L834" s="115">
        <v>1575</v>
      </c>
      <c r="M834" s="27">
        <v>0</v>
      </c>
      <c r="N834" s="27">
        <v>0</v>
      </c>
      <c r="Q834" s="35" t="s">
        <v>103</v>
      </c>
      <c r="R834" s="104">
        <v>51.0167</v>
      </c>
      <c r="S834" s="124">
        <v>4.4667000000000003</v>
      </c>
      <c r="T834" s="32">
        <v>0</v>
      </c>
      <c r="U834" s="33">
        <v>0</v>
      </c>
      <c r="V834" s="127">
        <v>0</v>
      </c>
      <c r="AT834">
        <v>1</v>
      </c>
      <c r="AU834" s="162">
        <f t="shared" si="60"/>
        <v>0</v>
      </c>
      <c r="AV834" s="162">
        <f t="shared" si="61"/>
        <v>1</v>
      </c>
      <c r="AW834" s="162">
        <f t="shared" si="62"/>
        <v>0</v>
      </c>
      <c r="AX834" s="162">
        <f t="shared" si="63"/>
        <v>0</v>
      </c>
      <c r="AY834" s="162">
        <f t="shared" si="64"/>
        <v>0</v>
      </c>
    </row>
    <row r="835" spans="1:51">
      <c r="A835" s="116" t="s">
        <v>2131</v>
      </c>
      <c r="B835" s="116" t="s">
        <v>2132</v>
      </c>
      <c r="C835" s="113" t="s">
        <v>2130</v>
      </c>
      <c r="D835" s="113" t="s">
        <v>4163</v>
      </c>
      <c r="E835" s="113"/>
      <c r="F835" s="66" t="s">
        <v>43</v>
      </c>
      <c r="G835" s="66"/>
      <c r="J835" s="29">
        <v>0</v>
      </c>
      <c r="K835" s="114">
        <v>1571</v>
      </c>
      <c r="L835" s="115">
        <v>1575</v>
      </c>
      <c r="M835" s="27">
        <v>0</v>
      </c>
      <c r="N835" s="27">
        <v>0</v>
      </c>
      <c r="Q835" s="35" t="s">
        <v>103</v>
      </c>
      <c r="R835" s="104">
        <v>51.0167</v>
      </c>
      <c r="S835" s="124">
        <v>4.4667000000000003</v>
      </c>
      <c r="T835" s="32">
        <v>0</v>
      </c>
      <c r="U835" s="33">
        <v>0</v>
      </c>
      <c r="V835" s="127">
        <v>0</v>
      </c>
      <c r="AT835">
        <v>1</v>
      </c>
      <c r="AU835" s="162">
        <f t="shared" ref="AU835:AU898" si="65">IF(AND(K835&lt;=1570,L835&gt;=1540),1,0)</f>
        <v>0</v>
      </c>
      <c r="AV835" s="162">
        <f t="shared" ref="AV835:AV898" si="66">IF(AND(K835&lt;=1608,L835&gt;=1571),1,0)</f>
        <v>1</v>
      </c>
      <c r="AW835" s="162">
        <f t="shared" ref="AW835:AW898" si="67">IF(AND(K835&lt;=1621,L835&gt;=1609),1,0)</f>
        <v>0</v>
      </c>
      <c r="AX835" s="162">
        <f t="shared" ref="AX835:AX898" si="68">IF(AND(K835&lt;=1648,L835&gt;=1622),1,0)</f>
        <v>0</v>
      </c>
      <c r="AY835" s="162">
        <f t="shared" ref="AY835:AY898" si="69">IF(AND(K835&lt;=1680,L835&gt;=1649),1,0)</f>
        <v>0</v>
      </c>
    </row>
    <row r="836" spans="1:51">
      <c r="A836" s="116" t="s">
        <v>2134</v>
      </c>
      <c r="B836" s="116" t="s">
        <v>2135</v>
      </c>
      <c r="C836" s="117" t="s">
        <v>2133</v>
      </c>
      <c r="D836" s="113" t="s">
        <v>4163</v>
      </c>
      <c r="E836" s="117"/>
      <c r="F836" s="114" t="s">
        <v>39</v>
      </c>
      <c r="G836" s="114"/>
      <c r="J836" s="29">
        <v>0</v>
      </c>
      <c r="K836" s="114">
        <v>1571</v>
      </c>
      <c r="L836" s="115">
        <v>1575</v>
      </c>
      <c r="M836" s="27">
        <v>0</v>
      </c>
      <c r="N836" s="27">
        <v>0</v>
      </c>
      <c r="Q836" s="35" t="s">
        <v>103</v>
      </c>
      <c r="R836" s="104">
        <v>51.0167</v>
      </c>
      <c r="S836" s="124">
        <v>4.4667000000000003</v>
      </c>
      <c r="T836" s="32">
        <v>0</v>
      </c>
      <c r="U836" s="33">
        <v>0</v>
      </c>
      <c r="V836" s="127">
        <v>0</v>
      </c>
      <c r="AT836">
        <v>1</v>
      </c>
      <c r="AU836" s="162">
        <f t="shared" si="65"/>
        <v>0</v>
      </c>
      <c r="AV836" s="162">
        <f t="shared" si="66"/>
        <v>1</v>
      </c>
      <c r="AW836" s="162">
        <f t="shared" si="67"/>
        <v>0</v>
      </c>
      <c r="AX836" s="162">
        <f t="shared" si="68"/>
        <v>0</v>
      </c>
      <c r="AY836" s="162">
        <f t="shared" si="69"/>
        <v>0</v>
      </c>
    </row>
    <row r="837" spans="1:51">
      <c r="A837" s="116" t="s">
        <v>2137</v>
      </c>
      <c r="B837" s="116" t="s">
        <v>2138</v>
      </c>
      <c r="C837" s="113" t="s">
        <v>2136</v>
      </c>
      <c r="D837" s="113" t="s">
        <v>4163</v>
      </c>
      <c r="E837" s="113"/>
      <c r="F837" s="114" t="s">
        <v>39</v>
      </c>
      <c r="G837" s="114"/>
      <c r="J837" s="29">
        <v>0</v>
      </c>
      <c r="K837" s="114">
        <v>1571</v>
      </c>
      <c r="L837" s="115">
        <v>1575</v>
      </c>
      <c r="M837" s="27">
        <v>0</v>
      </c>
      <c r="N837" s="27">
        <v>0</v>
      </c>
      <c r="Q837" s="35" t="s">
        <v>103</v>
      </c>
      <c r="R837" s="104">
        <v>51.0167</v>
      </c>
      <c r="S837" s="124">
        <v>4.4667000000000003</v>
      </c>
      <c r="T837" s="32">
        <v>0</v>
      </c>
      <c r="U837" s="33">
        <v>0</v>
      </c>
      <c r="V837" s="127">
        <v>0</v>
      </c>
      <c r="AT837">
        <v>1</v>
      </c>
      <c r="AU837" s="162">
        <f t="shared" si="65"/>
        <v>0</v>
      </c>
      <c r="AV837" s="162">
        <f t="shared" si="66"/>
        <v>1</v>
      </c>
      <c r="AW837" s="162">
        <f t="shared" si="67"/>
        <v>0</v>
      </c>
      <c r="AX837" s="162">
        <f t="shared" si="68"/>
        <v>0</v>
      </c>
      <c r="AY837" s="162">
        <f t="shared" si="69"/>
        <v>0</v>
      </c>
    </row>
    <row r="838" spans="1:51">
      <c r="A838" s="116" t="s">
        <v>2140</v>
      </c>
      <c r="B838" s="116" t="s">
        <v>2141</v>
      </c>
      <c r="C838" s="117" t="s">
        <v>2139</v>
      </c>
      <c r="D838" s="113" t="s">
        <v>4163</v>
      </c>
      <c r="E838" s="117"/>
      <c r="F838" s="114" t="s">
        <v>39</v>
      </c>
      <c r="G838" s="114"/>
      <c r="J838" s="29">
        <v>0</v>
      </c>
      <c r="K838" s="114">
        <v>1571</v>
      </c>
      <c r="L838" s="115">
        <v>1575</v>
      </c>
      <c r="M838" s="27">
        <v>0</v>
      </c>
      <c r="N838" s="27">
        <v>0</v>
      </c>
      <c r="Q838" s="35" t="s">
        <v>103</v>
      </c>
      <c r="R838" s="104">
        <v>51.0167</v>
      </c>
      <c r="S838" s="124">
        <v>4.4667000000000003</v>
      </c>
      <c r="T838" s="32">
        <v>0</v>
      </c>
      <c r="U838" s="33">
        <v>0</v>
      </c>
      <c r="V838" s="127">
        <v>0</v>
      </c>
      <c r="AT838">
        <v>1</v>
      </c>
      <c r="AU838" s="162">
        <f t="shared" si="65"/>
        <v>0</v>
      </c>
      <c r="AV838" s="162">
        <f t="shared" si="66"/>
        <v>1</v>
      </c>
      <c r="AW838" s="162">
        <f t="shared" si="67"/>
        <v>0</v>
      </c>
      <c r="AX838" s="162">
        <f t="shared" si="68"/>
        <v>0</v>
      </c>
      <c r="AY838" s="162">
        <f t="shared" si="69"/>
        <v>0</v>
      </c>
    </row>
    <row r="839" spans="1:51">
      <c r="A839" s="116" t="s">
        <v>2143</v>
      </c>
      <c r="B839" s="116" t="s">
        <v>2144</v>
      </c>
      <c r="C839" s="113" t="s">
        <v>2142</v>
      </c>
      <c r="D839" s="113" t="s">
        <v>4163</v>
      </c>
      <c r="E839" s="113"/>
      <c r="F839" s="66" t="s">
        <v>43</v>
      </c>
      <c r="G839" s="66"/>
      <c r="J839" s="29">
        <v>0</v>
      </c>
      <c r="K839" s="114">
        <v>1571</v>
      </c>
      <c r="L839" s="115">
        <v>1575</v>
      </c>
      <c r="M839" s="27">
        <v>0</v>
      </c>
      <c r="N839" s="27">
        <v>0</v>
      </c>
      <c r="Q839" s="35" t="s">
        <v>103</v>
      </c>
      <c r="R839" s="104">
        <v>51.0167</v>
      </c>
      <c r="S839" s="124">
        <v>4.4667000000000003</v>
      </c>
      <c r="T839" s="32">
        <v>0</v>
      </c>
      <c r="U839" s="33">
        <v>0</v>
      </c>
      <c r="V839" s="127">
        <v>0</v>
      </c>
      <c r="AT839">
        <v>1</v>
      </c>
      <c r="AU839" s="162">
        <f t="shared" si="65"/>
        <v>0</v>
      </c>
      <c r="AV839" s="162">
        <f t="shared" si="66"/>
        <v>1</v>
      </c>
      <c r="AW839" s="162">
        <f t="shared" si="67"/>
        <v>0</v>
      </c>
      <c r="AX839" s="162">
        <f t="shared" si="68"/>
        <v>0</v>
      </c>
      <c r="AY839" s="162">
        <f t="shared" si="69"/>
        <v>0</v>
      </c>
    </row>
    <row r="840" spans="1:51">
      <c r="A840" s="116" t="s">
        <v>2146</v>
      </c>
      <c r="B840" s="116" t="s">
        <v>2147</v>
      </c>
      <c r="C840" s="117" t="s">
        <v>2145</v>
      </c>
      <c r="D840" s="113" t="s">
        <v>4163</v>
      </c>
      <c r="E840" s="117"/>
      <c r="F840" s="66" t="s">
        <v>39</v>
      </c>
      <c r="G840" s="66"/>
      <c r="J840" s="29">
        <v>0</v>
      </c>
      <c r="K840" s="114">
        <v>1571</v>
      </c>
      <c r="L840" s="115">
        <v>1575</v>
      </c>
      <c r="M840" s="27">
        <v>0</v>
      </c>
      <c r="N840" s="27">
        <v>0</v>
      </c>
      <c r="Q840" s="35" t="s">
        <v>103</v>
      </c>
      <c r="R840" s="104">
        <v>51.0167</v>
      </c>
      <c r="S840" s="124">
        <v>4.4667000000000003</v>
      </c>
      <c r="T840" s="32">
        <v>0</v>
      </c>
      <c r="U840" s="33">
        <v>0</v>
      </c>
      <c r="V840" s="127">
        <v>0</v>
      </c>
      <c r="AT840">
        <v>1</v>
      </c>
      <c r="AU840" s="162">
        <f t="shared" si="65"/>
        <v>0</v>
      </c>
      <c r="AV840" s="162">
        <f t="shared" si="66"/>
        <v>1</v>
      </c>
      <c r="AW840" s="162">
        <f t="shared" si="67"/>
        <v>0</v>
      </c>
      <c r="AX840" s="162">
        <f t="shared" si="68"/>
        <v>0</v>
      </c>
      <c r="AY840" s="162">
        <f t="shared" si="69"/>
        <v>0</v>
      </c>
    </row>
    <row r="841" spans="1:51">
      <c r="A841" s="116" t="s">
        <v>2149</v>
      </c>
      <c r="B841" s="116" t="s">
        <v>2150</v>
      </c>
      <c r="C841" s="113" t="s">
        <v>2148</v>
      </c>
      <c r="D841" s="113" t="s">
        <v>4163</v>
      </c>
      <c r="E841" s="113"/>
      <c r="F841" s="66" t="s">
        <v>43</v>
      </c>
      <c r="G841" s="66"/>
      <c r="J841" s="29">
        <v>0</v>
      </c>
      <c r="K841" s="114">
        <v>1571</v>
      </c>
      <c r="L841" s="115">
        <v>1575</v>
      </c>
      <c r="M841" s="27">
        <v>0</v>
      </c>
      <c r="N841" s="27">
        <v>0</v>
      </c>
      <c r="Q841" s="35" t="s">
        <v>103</v>
      </c>
      <c r="R841" s="104">
        <v>51.0167</v>
      </c>
      <c r="S841" s="124">
        <v>4.4667000000000003</v>
      </c>
      <c r="T841" s="32">
        <v>0</v>
      </c>
      <c r="U841" s="33">
        <v>0</v>
      </c>
      <c r="V841" s="127">
        <v>0</v>
      </c>
      <c r="AT841">
        <v>1</v>
      </c>
      <c r="AU841" s="162">
        <f t="shared" si="65"/>
        <v>0</v>
      </c>
      <c r="AV841" s="162">
        <f t="shared" si="66"/>
        <v>1</v>
      </c>
      <c r="AW841" s="162">
        <f t="shared" si="67"/>
        <v>0</v>
      </c>
      <c r="AX841" s="162">
        <f t="shared" si="68"/>
        <v>0</v>
      </c>
      <c r="AY841" s="162">
        <f t="shared" si="69"/>
        <v>0</v>
      </c>
    </row>
    <row r="842" spans="1:51">
      <c r="A842" s="116" t="s">
        <v>1152</v>
      </c>
      <c r="B842" s="116" t="s">
        <v>1795</v>
      </c>
      <c r="C842" s="117" t="s">
        <v>2151</v>
      </c>
      <c r="D842" s="113" t="s">
        <v>4163</v>
      </c>
      <c r="E842" s="117"/>
      <c r="F842" s="66" t="s">
        <v>39</v>
      </c>
      <c r="G842" s="66"/>
      <c r="J842" s="29">
        <v>0</v>
      </c>
      <c r="K842" s="114">
        <v>1571</v>
      </c>
      <c r="L842" s="115">
        <v>1575</v>
      </c>
      <c r="M842" s="27">
        <v>0</v>
      </c>
      <c r="N842" s="27">
        <v>0</v>
      </c>
      <c r="Q842" s="35" t="s">
        <v>103</v>
      </c>
      <c r="R842" s="104">
        <v>51.0167</v>
      </c>
      <c r="S842" s="124">
        <v>4.4667000000000003</v>
      </c>
      <c r="T842" s="32">
        <v>0</v>
      </c>
      <c r="U842" s="33">
        <v>0</v>
      </c>
      <c r="V842" s="127">
        <v>0</v>
      </c>
      <c r="AT842">
        <v>1</v>
      </c>
      <c r="AU842" s="162">
        <f t="shared" si="65"/>
        <v>0</v>
      </c>
      <c r="AV842" s="162">
        <f t="shared" si="66"/>
        <v>1</v>
      </c>
      <c r="AW842" s="162">
        <f t="shared" si="67"/>
        <v>0</v>
      </c>
      <c r="AX842" s="162">
        <f t="shared" si="68"/>
        <v>0</v>
      </c>
      <c r="AY842" s="162">
        <f t="shared" si="69"/>
        <v>0</v>
      </c>
    </row>
    <row r="843" spans="1:51">
      <c r="A843" s="116" t="s">
        <v>2153</v>
      </c>
      <c r="B843" s="116" t="s">
        <v>2154</v>
      </c>
      <c r="C843" s="113" t="s">
        <v>2152</v>
      </c>
      <c r="D843" s="113" t="s">
        <v>4163</v>
      </c>
      <c r="E843" s="113"/>
      <c r="F843" s="66" t="s">
        <v>74</v>
      </c>
      <c r="G843" s="66"/>
      <c r="J843" s="29">
        <v>0</v>
      </c>
      <c r="K843" s="114">
        <v>1571</v>
      </c>
      <c r="L843" s="115">
        <v>1575</v>
      </c>
      <c r="M843" s="27">
        <v>0</v>
      </c>
      <c r="N843" s="27">
        <v>0</v>
      </c>
      <c r="Q843" s="35" t="s">
        <v>103</v>
      </c>
      <c r="R843" s="104">
        <v>51.0167</v>
      </c>
      <c r="S843" s="124">
        <v>4.4667000000000003</v>
      </c>
      <c r="T843" s="32">
        <v>0</v>
      </c>
      <c r="U843" s="33">
        <v>0</v>
      </c>
      <c r="V843" s="127">
        <v>0</v>
      </c>
      <c r="AT843">
        <v>1</v>
      </c>
      <c r="AU843" s="162">
        <f t="shared" si="65"/>
        <v>0</v>
      </c>
      <c r="AV843" s="162">
        <f t="shared" si="66"/>
        <v>1</v>
      </c>
      <c r="AW843" s="162">
        <f t="shared" si="67"/>
        <v>0</v>
      </c>
      <c r="AX843" s="162">
        <f t="shared" si="68"/>
        <v>0</v>
      </c>
      <c r="AY843" s="162">
        <f t="shared" si="69"/>
        <v>0</v>
      </c>
    </row>
    <row r="844" spans="1:51">
      <c r="A844" s="116" t="s">
        <v>2156</v>
      </c>
      <c r="B844" s="116" t="s">
        <v>2157</v>
      </c>
      <c r="C844" s="117" t="s">
        <v>2155</v>
      </c>
      <c r="D844" s="113" t="s">
        <v>4163</v>
      </c>
      <c r="E844" s="117"/>
      <c r="F844" s="66" t="s">
        <v>43</v>
      </c>
      <c r="G844" s="66"/>
      <c r="J844" s="29">
        <v>0</v>
      </c>
      <c r="K844" s="114">
        <v>1572</v>
      </c>
      <c r="L844" s="115">
        <v>1576</v>
      </c>
      <c r="M844" s="27">
        <v>0</v>
      </c>
      <c r="N844" s="27">
        <v>0</v>
      </c>
      <c r="Q844" s="35" t="s">
        <v>103</v>
      </c>
      <c r="R844" s="104">
        <v>51.0167</v>
      </c>
      <c r="S844" s="124">
        <v>4.4667000000000003</v>
      </c>
      <c r="T844" s="32">
        <v>0</v>
      </c>
      <c r="U844" s="33">
        <v>0</v>
      </c>
      <c r="V844" s="127">
        <v>0</v>
      </c>
      <c r="AT844">
        <v>1</v>
      </c>
      <c r="AU844" s="162">
        <f t="shared" si="65"/>
        <v>0</v>
      </c>
      <c r="AV844" s="162">
        <f t="shared" si="66"/>
        <v>1</v>
      </c>
      <c r="AW844" s="162">
        <f t="shared" si="67"/>
        <v>0</v>
      </c>
      <c r="AX844" s="162">
        <f t="shared" si="68"/>
        <v>0</v>
      </c>
      <c r="AY844" s="162">
        <f t="shared" si="69"/>
        <v>0</v>
      </c>
    </row>
    <row r="845" spans="1:51">
      <c r="A845" s="116" t="s">
        <v>2159</v>
      </c>
      <c r="B845" s="116" t="s">
        <v>2160</v>
      </c>
      <c r="C845" s="113" t="s">
        <v>2158</v>
      </c>
      <c r="D845" s="113" t="s">
        <v>4163</v>
      </c>
      <c r="E845" s="113"/>
      <c r="F845" s="66" t="s">
        <v>39</v>
      </c>
      <c r="G845" s="66"/>
      <c r="J845" s="29">
        <v>0</v>
      </c>
      <c r="K845" s="114">
        <v>1572</v>
      </c>
      <c r="L845" s="115">
        <v>1576</v>
      </c>
      <c r="M845" s="27">
        <v>0</v>
      </c>
      <c r="N845" s="27">
        <v>0</v>
      </c>
      <c r="Q845" s="35" t="s">
        <v>103</v>
      </c>
      <c r="R845" s="104">
        <v>51.0167</v>
      </c>
      <c r="S845" s="124">
        <v>4.4667000000000003</v>
      </c>
      <c r="T845" s="32">
        <v>0</v>
      </c>
      <c r="U845" s="33">
        <v>0</v>
      </c>
      <c r="V845" s="127">
        <v>0</v>
      </c>
      <c r="AT845">
        <v>1</v>
      </c>
      <c r="AU845" s="162">
        <f t="shared" si="65"/>
        <v>0</v>
      </c>
      <c r="AV845" s="162">
        <f t="shared" si="66"/>
        <v>1</v>
      </c>
      <c r="AW845" s="162">
        <f t="shared" si="67"/>
        <v>0</v>
      </c>
      <c r="AX845" s="162">
        <f t="shared" si="68"/>
        <v>0</v>
      </c>
      <c r="AY845" s="162">
        <f t="shared" si="69"/>
        <v>0</v>
      </c>
    </row>
    <row r="846" spans="1:51">
      <c r="A846" s="116" t="s">
        <v>2162</v>
      </c>
      <c r="B846" s="116" t="s">
        <v>2163</v>
      </c>
      <c r="C846" s="117" t="s">
        <v>2161</v>
      </c>
      <c r="D846" s="113" t="s">
        <v>4163</v>
      </c>
      <c r="E846" s="117"/>
      <c r="F846" s="66" t="s">
        <v>43</v>
      </c>
      <c r="G846" s="66"/>
      <c r="J846" s="29">
        <v>0</v>
      </c>
      <c r="K846" s="114">
        <v>1572</v>
      </c>
      <c r="L846" s="115">
        <v>1576</v>
      </c>
      <c r="M846" s="27">
        <v>0</v>
      </c>
      <c r="N846" s="27">
        <v>0</v>
      </c>
      <c r="Q846" s="35" t="s">
        <v>103</v>
      </c>
      <c r="R846" s="104">
        <v>51.0167</v>
      </c>
      <c r="S846" s="124">
        <v>4.4667000000000003</v>
      </c>
      <c r="T846" s="32">
        <v>0</v>
      </c>
      <c r="U846" s="33">
        <v>0</v>
      </c>
      <c r="V846" s="127">
        <v>0</v>
      </c>
      <c r="AT846">
        <v>1</v>
      </c>
      <c r="AU846" s="162">
        <f t="shared" si="65"/>
        <v>0</v>
      </c>
      <c r="AV846" s="162">
        <f t="shared" si="66"/>
        <v>1</v>
      </c>
      <c r="AW846" s="162">
        <f t="shared" si="67"/>
        <v>0</v>
      </c>
      <c r="AX846" s="162">
        <f t="shared" si="68"/>
        <v>0</v>
      </c>
      <c r="AY846" s="162">
        <f t="shared" si="69"/>
        <v>0</v>
      </c>
    </row>
    <row r="847" spans="1:51">
      <c r="A847" s="116" t="s">
        <v>2165</v>
      </c>
      <c r="B847" s="116" t="s">
        <v>2166</v>
      </c>
      <c r="C847" s="113" t="s">
        <v>2164</v>
      </c>
      <c r="D847" s="113" t="s">
        <v>4163</v>
      </c>
      <c r="E847" s="113"/>
      <c r="F847" s="66" t="s">
        <v>43</v>
      </c>
      <c r="G847" s="66"/>
      <c r="J847" s="29">
        <v>0</v>
      </c>
      <c r="K847" s="114">
        <v>1572</v>
      </c>
      <c r="L847" s="115">
        <v>1576</v>
      </c>
      <c r="M847" s="27">
        <v>0</v>
      </c>
      <c r="N847" s="27">
        <v>0</v>
      </c>
      <c r="Q847" s="35" t="s">
        <v>103</v>
      </c>
      <c r="R847" s="104">
        <v>51.0167</v>
      </c>
      <c r="S847" s="124">
        <v>4.4667000000000003</v>
      </c>
      <c r="T847" s="32">
        <v>0</v>
      </c>
      <c r="U847" s="33">
        <v>0</v>
      </c>
      <c r="V847" s="127">
        <v>0</v>
      </c>
      <c r="AT847">
        <v>1</v>
      </c>
      <c r="AU847" s="162">
        <f t="shared" si="65"/>
        <v>0</v>
      </c>
      <c r="AV847" s="162">
        <f t="shared" si="66"/>
        <v>1</v>
      </c>
      <c r="AW847" s="162">
        <f t="shared" si="67"/>
        <v>0</v>
      </c>
      <c r="AX847" s="162">
        <f t="shared" si="68"/>
        <v>0</v>
      </c>
      <c r="AY847" s="162">
        <f t="shared" si="69"/>
        <v>0</v>
      </c>
    </row>
    <row r="848" spans="1:51">
      <c r="A848" s="116" t="s">
        <v>2168</v>
      </c>
      <c r="B848" s="116" t="s">
        <v>2169</v>
      </c>
      <c r="C848" s="117" t="s">
        <v>2167</v>
      </c>
      <c r="D848" s="113" t="s">
        <v>4163</v>
      </c>
      <c r="E848" s="117"/>
      <c r="F848" s="66" t="s">
        <v>39</v>
      </c>
      <c r="G848" s="66"/>
      <c r="J848" s="29">
        <v>0</v>
      </c>
      <c r="K848" s="114">
        <v>1572</v>
      </c>
      <c r="L848" s="115">
        <v>1576</v>
      </c>
      <c r="M848" s="27">
        <v>0</v>
      </c>
      <c r="N848" s="27">
        <v>0</v>
      </c>
      <c r="Q848" s="35" t="s">
        <v>103</v>
      </c>
      <c r="R848" s="104">
        <v>51.0167</v>
      </c>
      <c r="S848" s="124">
        <v>4.4667000000000003</v>
      </c>
      <c r="T848" s="32">
        <v>0</v>
      </c>
      <c r="U848" s="33">
        <v>0</v>
      </c>
      <c r="V848" s="127">
        <v>0</v>
      </c>
      <c r="AT848">
        <v>1</v>
      </c>
      <c r="AU848" s="162">
        <f t="shared" si="65"/>
        <v>0</v>
      </c>
      <c r="AV848" s="162">
        <f t="shared" si="66"/>
        <v>1</v>
      </c>
      <c r="AW848" s="162">
        <f t="shared" si="67"/>
        <v>0</v>
      </c>
      <c r="AX848" s="162">
        <f t="shared" si="68"/>
        <v>0</v>
      </c>
      <c r="AY848" s="162">
        <f t="shared" si="69"/>
        <v>0</v>
      </c>
    </row>
    <row r="849" spans="1:51">
      <c r="A849" s="116" t="s">
        <v>2171</v>
      </c>
      <c r="B849" s="116" t="s">
        <v>1938</v>
      </c>
      <c r="C849" s="113" t="s">
        <v>2170</v>
      </c>
      <c r="D849" s="113" t="s">
        <v>4163</v>
      </c>
      <c r="E849" s="113"/>
      <c r="F849" s="66" t="s">
        <v>43</v>
      </c>
      <c r="G849" s="66"/>
      <c r="J849" s="29">
        <v>0</v>
      </c>
      <c r="K849" s="114">
        <v>1572</v>
      </c>
      <c r="L849" s="115">
        <v>1576</v>
      </c>
      <c r="M849" s="27">
        <v>0</v>
      </c>
      <c r="N849" s="27">
        <v>0</v>
      </c>
      <c r="Q849" s="35" t="s">
        <v>103</v>
      </c>
      <c r="R849" s="104">
        <v>51.0167</v>
      </c>
      <c r="S849" s="124">
        <v>4.4667000000000003</v>
      </c>
      <c r="T849" s="32">
        <v>0</v>
      </c>
      <c r="U849" s="33">
        <v>0</v>
      </c>
      <c r="V849" s="127">
        <v>0</v>
      </c>
      <c r="AT849">
        <v>1</v>
      </c>
      <c r="AU849" s="162">
        <f t="shared" si="65"/>
        <v>0</v>
      </c>
      <c r="AV849" s="162">
        <f t="shared" si="66"/>
        <v>1</v>
      </c>
      <c r="AW849" s="162">
        <f t="shared" si="67"/>
        <v>0</v>
      </c>
      <c r="AX849" s="162">
        <f t="shared" si="68"/>
        <v>0</v>
      </c>
      <c r="AY849" s="162">
        <f t="shared" si="69"/>
        <v>0</v>
      </c>
    </row>
    <row r="850" spans="1:51">
      <c r="A850" s="116" t="s">
        <v>2173</v>
      </c>
      <c r="B850" s="116" t="s">
        <v>2174</v>
      </c>
      <c r="C850" s="117" t="s">
        <v>2172</v>
      </c>
      <c r="D850" s="113" t="s">
        <v>4163</v>
      </c>
      <c r="E850" s="117"/>
      <c r="F850" s="114" t="s">
        <v>39</v>
      </c>
      <c r="G850" s="114"/>
      <c r="J850" s="29">
        <v>0</v>
      </c>
      <c r="K850" s="114">
        <v>1573</v>
      </c>
      <c r="L850" s="115">
        <v>1577</v>
      </c>
      <c r="M850" s="27">
        <v>0</v>
      </c>
      <c r="N850" s="27">
        <v>0</v>
      </c>
      <c r="Q850" s="35" t="s">
        <v>103</v>
      </c>
      <c r="R850" s="104">
        <v>51.0167</v>
      </c>
      <c r="S850" s="124">
        <v>4.4667000000000003</v>
      </c>
      <c r="T850" s="32">
        <v>0</v>
      </c>
      <c r="U850" s="33">
        <v>0</v>
      </c>
      <c r="V850" s="127">
        <v>0</v>
      </c>
      <c r="AT850">
        <v>1</v>
      </c>
      <c r="AU850" s="162">
        <f t="shared" si="65"/>
        <v>0</v>
      </c>
      <c r="AV850" s="162">
        <f t="shared" si="66"/>
        <v>1</v>
      </c>
      <c r="AW850" s="162">
        <f t="shared" si="67"/>
        <v>0</v>
      </c>
      <c r="AX850" s="162">
        <f t="shared" si="68"/>
        <v>0</v>
      </c>
      <c r="AY850" s="162">
        <f t="shared" si="69"/>
        <v>0</v>
      </c>
    </row>
    <row r="851" spans="1:51">
      <c r="A851" s="116" t="s">
        <v>2176</v>
      </c>
      <c r="B851" s="116" t="s">
        <v>2177</v>
      </c>
      <c r="C851" s="113" t="s">
        <v>2175</v>
      </c>
      <c r="D851" s="113" t="s">
        <v>4163</v>
      </c>
      <c r="E851" s="113"/>
      <c r="F851" s="66" t="s">
        <v>43</v>
      </c>
      <c r="G851" s="66"/>
      <c r="J851" s="29">
        <v>0</v>
      </c>
      <c r="K851" s="114">
        <v>1573</v>
      </c>
      <c r="L851" s="115">
        <v>1577</v>
      </c>
      <c r="M851" s="27">
        <v>0</v>
      </c>
      <c r="N851" s="27">
        <v>0</v>
      </c>
      <c r="Q851" s="35" t="s">
        <v>103</v>
      </c>
      <c r="R851" s="104">
        <v>51.0167</v>
      </c>
      <c r="S851" s="124">
        <v>4.4667000000000003</v>
      </c>
      <c r="T851" s="32">
        <v>0</v>
      </c>
      <c r="U851" s="33">
        <v>0</v>
      </c>
      <c r="V851" s="127">
        <v>0</v>
      </c>
      <c r="AT851">
        <v>1</v>
      </c>
      <c r="AU851" s="162">
        <f t="shared" si="65"/>
        <v>0</v>
      </c>
      <c r="AV851" s="162">
        <f t="shared" si="66"/>
        <v>1</v>
      </c>
      <c r="AW851" s="162">
        <f t="shared" si="67"/>
        <v>0</v>
      </c>
      <c r="AX851" s="162">
        <f t="shared" si="68"/>
        <v>0</v>
      </c>
      <c r="AY851" s="162">
        <f t="shared" si="69"/>
        <v>0</v>
      </c>
    </row>
    <row r="852" spans="1:51">
      <c r="A852" s="116" t="s">
        <v>2179</v>
      </c>
      <c r="B852" s="116" t="s">
        <v>2180</v>
      </c>
      <c r="C852" s="117" t="s">
        <v>2178</v>
      </c>
      <c r="D852" s="113" t="s">
        <v>4163</v>
      </c>
      <c r="E852" s="117"/>
      <c r="F852" s="66" t="s">
        <v>43</v>
      </c>
      <c r="G852" s="66"/>
      <c r="H852">
        <v>1</v>
      </c>
      <c r="J852" s="29">
        <v>0</v>
      </c>
      <c r="K852" s="114">
        <v>1573</v>
      </c>
      <c r="L852" s="115">
        <v>1577</v>
      </c>
      <c r="M852" s="27">
        <v>0</v>
      </c>
      <c r="N852" s="27">
        <v>0</v>
      </c>
      <c r="Q852" s="35" t="s">
        <v>103</v>
      </c>
      <c r="R852" s="104">
        <v>51.0167</v>
      </c>
      <c r="S852" s="124">
        <v>4.4667000000000003</v>
      </c>
      <c r="T852" s="32">
        <v>0</v>
      </c>
      <c r="U852" s="33">
        <v>0</v>
      </c>
      <c r="V852" s="127">
        <v>0</v>
      </c>
      <c r="AT852">
        <v>1</v>
      </c>
      <c r="AU852" s="162">
        <f t="shared" si="65"/>
        <v>0</v>
      </c>
      <c r="AV852" s="162">
        <f t="shared" si="66"/>
        <v>1</v>
      </c>
      <c r="AW852" s="162">
        <f t="shared" si="67"/>
        <v>0</v>
      </c>
      <c r="AX852" s="162">
        <f t="shared" si="68"/>
        <v>0</v>
      </c>
      <c r="AY852" s="162">
        <f t="shared" si="69"/>
        <v>0</v>
      </c>
    </row>
    <row r="853" spans="1:51">
      <c r="A853" s="116" t="s">
        <v>2182</v>
      </c>
      <c r="B853" s="116" t="s">
        <v>1837</v>
      </c>
      <c r="C853" s="113" t="s">
        <v>2181</v>
      </c>
      <c r="D853" s="113" t="s">
        <v>4163</v>
      </c>
      <c r="E853" s="113"/>
      <c r="F853" s="114" t="s">
        <v>39</v>
      </c>
      <c r="G853" s="114"/>
      <c r="J853" s="29">
        <v>0</v>
      </c>
      <c r="K853" s="114">
        <v>1573</v>
      </c>
      <c r="L853" s="115">
        <v>1577</v>
      </c>
      <c r="M853" s="27">
        <v>0</v>
      </c>
      <c r="N853" s="27">
        <v>0</v>
      </c>
      <c r="Q853" s="35" t="s">
        <v>103</v>
      </c>
      <c r="R853" s="104">
        <v>51.0167</v>
      </c>
      <c r="S853" s="124">
        <v>4.4667000000000003</v>
      </c>
      <c r="T853" s="32">
        <v>0</v>
      </c>
      <c r="U853" s="33">
        <v>0</v>
      </c>
      <c r="V853" s="127">
        <v>0</v>
      </c>
      <c r="AT853">
        <v>1</v>
      </c>
      <c r="AU853" s="162">
        <f t="shared" si="65"/>
        <v>0</v>
      </c>
      <c r="AV853" s="162">
        <f t="shared" si="66"/>
        <v>1</v>
      </c>
      <c r="AW853" s="162">
        <f t="shared" si="67"/>
        <v>0</v>
      </c>
      <c r="AX853" s="162">
        <f t="shared" si="68"/>
        <v>0</v>
      </c>
      <c r="AY853" s="162">
        <f t="shared" si="69"/>
        <v>0</v>
      </c>
    </row>
    <row r="854" spans="1:51">
      <c r="A854" s="116" t="s">
        <v>2184</v>
      </c>
      <c r="B854" s="116" t="s">
        <v>2185</v>
      </c>
      <c r="C854" s="117" t="s">
        <v>2183</v>
      </c>
      <c r="D854" s="113" t="s">
        <v>4163</v>
      </c>
      <c r="E854" s="117"/>
      <c r="F854" s="66" t="s">
        <v>43</v>
      </c>
      <c r="G854" s="66"/>
      <c r="J854" s="29">
        <v>0</v>
      </c>
      <c r="K854" s="114">
        <v>1573</v>
      </c>
      <c r="L854" s="115">
        <v>1577</v>
      </c>
      <c r="M854" s="27">
        <v>0</v>
      </c>
      <c r="N854" s="27">
        <v>0</v>
      </c>
      <c r="Q854" s="35" t="s">
        <v>103</v>
      </c>
      <c r="R854" s="104">
        <v>51.0167</v>
      </c>
      <c r="S854" s="124">
        <v>4.4667000000000003</v>
      </c>
      <c r="T854" s="32">
        <v>0</v>
      </c>
      <c r="U854" s="33">
        <v>0</v>
      </c>
      <c r="V854" s="127">
        <v>0</v>
      </c>
      <c r="AT854">
        <v>1</v>
      </c>
      <c r="AU854" s="162">
        <f t="shared" si="65"/>
        <v>0</v>
      </c>
      <c r="AV854" s="162">
        <f t="shared" si="66"/>
        <v>1</v>
      </c>
      <c r="AW854" s="162">
        <f t="shared" si="67"/>
        <v>0</v>
      </c>
      <c r="AX854" s="162">
        <f t="shared" si="68"/>
        <v>0</v>
      </c>
      <c r="AY854" s="162">
        <f t="shared" si="69"/>
        <v>0</v>
      </c>
    </row>
    <row r="855" spans="1:51">
      <c r="A855" s="116" t="s">
        <v>2187</v>
      </c>
      <c r="B855" s="116" t="s">
        <v>2188</v>
      </c>
      <c r="C855" s="113" t="s">
        <v>2186</v>
      </c>
      <c r="D855" s="113" t="s">
        <v>4163</v>
      </c>
      <c r="E855" s="113"/>
      <c r="F855" s="114" t="s">
        <v>39</v>
      </c>
      <c r="G855" s="114"/>
      <c r="J855" s="29">
        <v>0</v>
      </c>
      <c r="K855" s="114">
        <v>1573</v>
      </c>
      <c r="L855" s="115">
        <v>1577</v>
      </c>
      <c r="M855" s="27">
        <v>0</v>
      </c>
      <c r="N855" s="27">
        <v>0</v>
      </c>
      <c r="Q855" s="35" t="s">
        <v>103</v>
      </c>
      <c r="R855" s="104">
        <v>51.0167</v>
      </c>
      <c r="S855" s="124">
        <v>4.4667000000000003</v>
      </c>
      <c r="T855" s="32">
        <v>0</v>
      </c>
      <c r="U855" s="33">
        <v>0</v>
      </c>
      <c r="V855" s="127">
        <v>0</v>
      </c>
      <c r="AT855">
        <v>1</v>
      </c>
      <c r="AU855" s="162">
        <f t="shared" si="65"/>
        <v>0</v>
      </c>
      <c r="AV855" s="162">
        <f t="shared" si="66"/>
        <v>1</v>
      </c>
      <c r="AW855" s="162">
        <f t="shared" si="67"/>
        <v>0</v>
      </c>
      <c r="AX855" s="162">
        <f t="shared" si="68"/>
        <v>0</v>
      </c>
      <c r="AY855" s="162">
        <f t="shared" si="69"/>
        <v>0</v>
      </c>
    </row>
    <row r="856" spans="1:51">
      <c r="A856" s="116" t="s">
        <v>2191</v>
      </c>
      <c r="B856" s="116" t="s">
        <v>2192</v>
      </c>
      <c r="C856" s="113" t="s">
        <v>2190</v>
      </c>
      <c r="D856" s="113" t="s">
        <v>4163</v>
      </c>
      <c r="E856" s="113"/>
      <c r="F856" s="66" t="s">
        <v>39</v>
      </c>
      <c r="G856" s="66"/>
      <c r="J856" s="29">
        <v>0</v>
      </c>
      <c r="K856" s="114">
        <v>1573</v>
      </c>
      <c r="L856" s="115">
        <v>1577</v>
      </c>
      <c r="M856" s="27">
        <v>0</v>
      </c>
      <c r="N856" s="27">
        <v>0</v>
      </c>
      <c r="Q856" s="35" t="s">
        <v>103</v>
      </c>
      <c r="R856" s="104">
        <v>51.0167</v>
      </c>
      <c r="S856" s="124">
        <v>4.4667000000000003</v>
      </c>
      <c r="T856" s="32">
        <v>0</v>
      </c>
      <c r="U856" s="33">
        <v>0</v>
      </c>
      <c r="V856" s="127">
        <v>0</v>
      </c>
      <c r="AT856">
        <v>1</v>
      </c>
      <c r="AU856" s="162">
        <f t="shared" si="65"/>
        <v>0</v>
      </c>
      <c r="AV856" s="162">
        <f t="shared" si="66"/>
        <v>1</v>
      </c>
      <c r="AW856" s="162">
        <f t="shared" si="67"/>
        <v>0</v>
      </c>
      <c r="AX856" s="162">
        <f t="shared" si="68"/>
        <v>0</v>
      </c>
      <c r="AY856" s="162">
        <f t="shared" si="69"/>
        <v>0</v>
      </c>
    </row>
    <row r="857" spans="1:51">
      <c r="A857" s="116" t="s">
        <v>2194</v>
      </c>
      <c r="B857" s="116" t="s">
        <v>2195</v>
      </c>
      <c r="C857" s="117" t="s">
        <v>2193</v>
      </c>
      <c r="D857" s="113" t="s">
        <v>4163</v>
      </c>
      <c r="E857" s="117"/>
      <c r="F857" s="66" t="s">
        <v>43</v>
      </c>
      <c r="G857" s="66"/>
      <c r="J857" s="29">
        <v>0</v>
      </c>
      <c r="K857" s="114">
        <v>1573</v>
      </c>
      <c r="L857" s="115">
        <v>1577</v>
      </c>
      <c r="M857" s="27">
        <v>0</v>
      </c>
      <c r="N857" s="27">
        <v>0</v>
      </c>
      <c r="Q857" s="35" t="s">
        <v>103</v>
      </c>
      <c r="R857" s="104">
        <v>51.0167</v>
      </c>
      <c r="S857" s="124">
        <v>4.4667000000000003</v>
      </c>
      <c r="T857" s="32">
        <v>0</v>
      </c>
      <c r="U857" s="33">
        <v>0</v>
      </c>
      <c r="V857" s="127">
        <v>0</v>
      </c>
      <c r="AT857">
        <v>1</v>
      </c>
      <c r="AU857" s="162">
        <f t="shared" si="65"/>
        <v>0</v>
      </c>
      <c r="AV857" s="162">
        <f t="shared" si="66"/>
        <v>1</v>
      </c>
      <c r="AW857" s="162">
        <f t="shared" si="67"/>
        <v>0</v>
      </c>
      <c r="AX857" s="162">
        <f t="shared" si="68"/>
        <v>0</v>
      </c>
      <c r="AY857" s="162">
        <f t="shared" si="69"/>
        <v>0</v>
      </c>
    </row>
    <row r="858" spans="1:51">
      <c r="A858" s="116" t="s">
        <v>2197</v>
      </c>
      <c r="B858" s="116" t="s">
        <v>2198</v>
      </c>
      <c r="C858" s="113" t="s">
        <v>2196</v>
      </c>
      <c r="D858" s="113" t="s">
        <v>4163</v>
      </c>
      <c r="E858" s="113"/>
      <c r="F858" s="66" t="s">
        <v>43</v>
      </c>
      <c r="G858" s="66"/>
      <c r="J858" s="29">
        <v>0</v>
      </c>
      <c r="K858" s="114">
        <v>1573</v>
      </c>
      <c r="L858" s="115">
        <v>1577</v>
      </c>
      <c r="M858" s="27">
        <v>0</v>
      </c>
      <c r="N858" s="27">
        <v>0</v>
      </c>
      <c r="Q858" s="35" t="s">
        <v>103</v>
      </c>
      <c r="R858" s="104">
        <v>51.0167</v>
      </c>
      <c r="S858" s="124">
        <v>4.4667000000000003</v>
      </c>
      <c r="T858" s="32">
        <v>0</v>
      </c>
      <c r="U858" s="33">
        <v>0</v>
      </c>
      <c r="V858" s="127">
        <v>0</v>
      </c>
      <c r="AT858">
        <v>1</v>
      </c>
      <c r="AU858" s="162">
        <f t="shared" si="65"/>
        <v>0</v>
      </c>
      <c r="AV858" s="162">
        <f t="shared" si="66"/>
        <v>1</v>
      </c>
      <c r="AW858" s="162">
        <f t="shared" si="67"/>
        <v>0</v>
      </c>
      <c r="AX858" s="162">
        <f t="shared" si="68"/>
        <v>0</v>
      </c>
      <c r="AY858" s="162">
        <f t="shared" si="69"/>
        <v>0</v>
      </c>
    </row>
    <row r="859" spans="1:51">
      <c r="A859" s="116" t="s">
        <v>2200</v>
      </c>
      <c r="B859" s="116" t="s">
        <v>2201</v>
      </c>
      <c r="C859" s="117" t="s">
        <v>2199</v>
      </c>
      <c r="D859" s="113" t="s">
        <v>4163</v>
      </c>
      <c r="E859" s="117"/>
      <c r="F859" s="66" t="s">
        <v>43</v>
      </c>
      <c r="G859" s="66"/>
      <c r="J859" s="29">
        <v>0</v>
      </c>
      <c r="K859" s="114">
        <v>1573</v>
      </c>
      <c r="L859" s="115">
        <v>1577</v>
      </c>
      <c r="M859" s="27">
        <v>0</v>
      </c>
      <c r="N859" s="27">
        <v>0</v>
      </c>
      <c r="Q859" s="35" t="s">
        <v>103</v>
      </c>
      <c r="R859" s="104">
        <v>51.0167</v>
      </c>
      <c r="S859" s="124">
        <v>4.4667000000000003</v>
      </c>
      <c r="T859" s="32">
        <v>0</v>
      </c>
      <c r="U859" s="33">
        <v>0</v>
      </c>
      <c r="V859" s="127">
        <v>0</v>
      </c>
      <c r="AT859">
        <v>1</v>
      </c>
      <c r="AU859" s="162">
        <f t="shared" si="65"/>
        <v>0</v>
      </c>
      <c r="AV859" s="162">
        <f t="shared" si="66"/>
        <v>1</v>
      </c>
      <c r="AW859" s="162">
        <f t="shared" si="67"/>
        <v>0</v>
      </c>
      <c r="AX859" s="162">
        <f t="shared" si="68"/>
        <v>0</v>
      </c>
      <c r="AY859" s="162">
        <f t="shared" si="69"/>
        <v>0</v>
      </c>
    </row>
    <row r="860" spans="1:51">
      <c r="A860" s="116" t="s">
        <v>2203</v>
      </c>
      <c r="B860" s="116" t="s">
        <v>2204</v>
      </c>
      <c r="C860" s="113" t="s">
        <v>2202</v>
      </c>
      <c r="D860" s="113" t="s">
        <v>4163</v>
      </c>
      <c r="E860" s="113"/>
      <c r="F860" s="66" t="s">
        <v>43</v>
      </c>
      <c r="G860" s="66"/>
      <c r="J860" s="29">
        <v>0</v>
      </c>
      <c r="K860" s="114">
        <v>1573</v>
      </c>
      <c r="L860" s="115">
        <v>1577</v>
      </c>
      <c r="M860" s="27">
        <v>0</v>
      </c>
      <c r="N860" s="27">
        <v>0</v>
      </c>
      <c r="Q860" s="35" t="s">
        <v>103</v>
      </c>
      <c r="R860" s="104">
        <v>51.0167</v>
      </c>
      <c r="S860" s="124">
        <v>4.4667000000000003</v>
      </c>
      <c r="T860" s="32">
        <v>0</v>
      </c>
      <c r="U860" s="33">
        <v>0</v>
      </c>
      <c r="V860" s="127">
        <v>0</v>
      </c>
      <c r="AT860">
        <v>1</v>
      </c>
      <c r="AU860" s="162">
        <f t="shared" si="65"/>
        <v>0</v>
      </c>
      <c r="AV860" s="162">
        <f t="shared" si="66"/>
        <v>1</v>
      </c>
      <c r="AW860" s="162">
        <f t="shared" si="67"/>
        <v>0</v>
      </c>
      <c r="AX860" s="162">
        <f t="shared" si="68"/>
        <v>0</v>
      </c>
      <c r="AY860" s="162">
        <f t="shared" si="69"/>
        <v>0</v>
      </c>
    </row>
    <row r="861" spans="1:51">
      <c r="A861" s="116" t="s">
        <v>2206</v>
      </c>
      <c r="B861" s="116" t="s">
        <v>2207</v>
      </c>
      <c r="C861" s="117" t="s">
        <v>2205</v>
      </c>
      <c r="D861" s="113" t="s">
        <v>4163</v>
      </c>
      <c r="E861" s="117"/>
      <c r="F861" s="114" t="s">
        <v>39</v>
      </c>
      <c r="G861" s="114"/>
      <c r="J861" s="29">
        <v>0</v>
      </c>
      <c r="K861" s="114">
        <v>1574</v>
      </c>
      <c r="L861" s="115">
        <v>1578</v>
      </c>
      <c r="M861" s="27">
        <v>0</v>
      </c>
      <c r="N861" s="27">
        <v>0</v>
      </c>
      <c r="Q861" s="35" t="s">
        <v>103</v>
      </c>
      <c r="R861" s="104">
        <v>51.0167</v>
      </c>
      <c r="S861" s="124">
        <v>4.4667000000000003</v>
      </c>
      <c r="T861" s="32">
        <v>0</v>
      </c>
      <c r="U861" s="33">
        <v>0</v>
      </c>
      <c r="V861" s="127">
        <v>0</v>
      </c>
      <c r="AT861">
        <v>1</v>
      </c>
      <c r="AU861" s="162">
        <f t="shared" si="65"/>
        <v>0</v>
      </c>
      <c r="AV861" s="162">
        <f t="shared" si="66"/>
        <v>1</v>
      </c>
      <c r="AW861" s="162">
        <f t="shared" si="67"/>
        <v>0</v>
      </c>
      <c r="AX861" s="162">
        <f t="shared" si="68"/>
        <v>0</v>
      </c>
      <c r="AY861" s="162">
        <f t="shared" si="69"/>
        <v>0</v>
      </c>
    </row>
    <row r="862" spans="1:51">
      <c r="A862" s="116" t="s">
        <v>2209</v>
      </c>
      <c r="B862" s="116" t="s">
        <v>2210</v>
      </c>
      <c r="C862" s="113" t="s">
        <v>2208</v>
      </c>
      <c r="D862" s="113" t="s">
        <v>4163</v>
      </c>
      <c r="E862" s="113"/>
      <c r="F862" s="66" t="s">
        <v>43</v>
      </c>
      <c r="G862" s="66"/>
      <c r="J862" s="29">
        <v>0</v>
      </c>
      <c r="K862" s="114">
        <v>1574</v>
      </c>
      <c r="L862" s="115">
        <v>1578</v>
      </c>
      <c r="M862" s="27">
        <v>0</v>
      </c>
      <c r="N862" s="27">
        <v>0</v>
      </c>
      <c r="Q862" s="35" t="s">
        <v>103</v>
      </c>
      <c r="R862" s="104">
        <v>51.0167</v>
      </c>
      <c r="S862" s="124">
        <v>4.4667000000000003</v>
      </c>
      <c r="T862" s="32">
        <v>0</v>
      </c>
      <c r="U862" s="33">
        <v>0</v>
      </c>
      <c r="V862" s="127">
        <v>0</v>
      </c>
      <c r="AT862">
        <v>1</v>
      </c>
      <c r="AU862" s="162">
        <f t="shared" si="65"/>
        <v>0</v>
      </c>
      <c r="AV862" s="162">
        <f t="shared" si="66"/>
        <v>1</v>
      </c>
      <c r="AW862" s="162">
        <f t="shared" si="67"/>
        <v>0</v>
      </c>
      <c r="AX862" s="162">
        <f t="shared" si="68"/>
        <v>0</v>
      </c>
      <c r="AY862" s="162">
        <f t="shared" si="69"/>
        <v>0</v>
      </c>
    </row>
    <row r="863" spans="1:51">
      <c r="A863" s="116" t="s">
        <v>2212</v>
      </c>
      <c r="B863" s="116" t="s">
        <v>2213</v>
      </c>
      <c r="C863" s="117" t="s">
        <v>2211</v>
      </c>
      <c r="D863" s="113" t="s">
        <v>4163</v>
      </c>
      <c r="E863" s="117"/>
      <c r="F863" s="66" t="s">
        <v>43</v>
      </c>
      <c r="G863" s="66"/>
      <c r="J863" s="29">
        <v>0</v>
      </c>
      <c r="K863" s="114">
        <v>1574</v>
      </c>
      <c r="L863" s="115">
        <v>1578</v>
      </c>
      <c r="M863" s="27">
        <v>0</v>
      </c>
      <c r="N863" s="27">
        <v>0</v>
      </c>
      <c r="Q863" s="35" t="s">
        <v>103</v>
      </c>
      <c r="R863" s="104">
        <v>51.0167</v>
      </c>
      <c r="S863" s="124">
        <v>4.4667000000000003</v>
      </c>
      <c r="T863" s="32">
        <v>0</v>
      </c>
      <c r="U863" s="33">
        <v>0</v>
      </c>
      <c r="V863" s="127">
        <v>0</v>
      </c>
      <c r="AT863">
        <v>1</v>
      </c>
      <c r="AU863" s="162">
        <f t="shared" si="65"/>
        <v>0</v>
      </c>
      <c r="AV863" s="162">
        <f t="shared" si="66"/>
        <v>1</v>
      </c>
      <c r="AW863" s="162">
        <f t="shared" si="67"/>
        <v>0</v>
      </c>
      <c r="AX863" s="162">
        <f t="shared" si="68"/>
        <v>0</v>
      </c>
      <c r="AY863" s="162">
        <f t="shared" si="69"/>
        <v>0</v>
      </c>
    </row>
    <row r="864" spans="1:51">
      <c r="A864" s="116" t="s">
        <v>2215</v>
      </c>
      <c r="B864" s="116" t="s">
        <v>2216</v>
      </c>
      <c r="C864" s="113" t="s">
        <v>2214</v>
      </c>
      <c r="D864" s="113" t="s">
        <v>4163</v>
      </c>
      <c r="E864" s="113"/>
      <c r="F864" s="66" t="s">
        <v>39</v>
      </c>
      <c r="G864" s="66"/>
      <c r="J864" s="29">
        <v>0</v>
      </c>
      <c r="K864" s="114">
        <v>1574</v>
      </c>
      <c r="L864" s="115">
        <v>1578</v>
      </c>
      <c r="M864" s="27">
        <v>0</v>
      </c>
      <c r="N864" s="27">
        <v>0</v>
      </c>
      <c r="Q864" s="35" t="s">
        <v>103</v>
      </c>
      <c r="R864" s="104">
        <v>51.0167</v>
      </c>
      <c r="S864" s="124">
        <v>4.4667000000000003</v>
      </c>
      <c r="T864" s="32">
        <v>0</v>
      </c>
      <c r="U864" s="33">
        <v>0</v>
      </c>
      <c r="V864" s="127">
        <v>0</v>
      </c>
      <c r="AT864">
        <v>1</v>
      </c>
      <c r="AU864" s="162">
        <f t="shared" si="65"/>
        <v>0</v>
      </c>
      <c r="AV864" s="162">
        <f t="shared" si="66"/>
        <v>1</v>
      </c>
      <c r="AW864" s="162">
        <f t="shared" si="67"/>
        <v>0</v>
      </c>
      <c r="AX864" s="162">
        <f t="shared" si="68"/>
        <v>0</v>
      </c>
      <c r="AY864" s="162">
        <f t="shared" si="69"/>
        <v>0</v>
      </c>
    </row>
    <row r="865" spans="1:51">
      <c r="A865" s="116" t="s">
        <v>2218</v>
      </c>
      <c r="B865" s="116" t="s">
        <v>1971</v>
      </c>
      <c r="C865" s="117" t="s">
        <v>2217</v>
      </c>
      <c r="D865" s="113" t="s">
        <v>4163</v>
      </c>
      <c r="E865" s="117"/>
      <c r="F865" s="66" t="s">
        <v>39</v>
      </c>
      <c r="G865" s="66"/>
      <c r="J865" s="29">
        <v>0</v>
      </c>
      <c r="K865" s="114">
        <v>1575</v>
      </c>
      <c r="L865" s="115">
        <v>1579</v>
      </c>
      <c r="M865" s="27">
        <v>0</v>
      </c>
      <c r="N865" s="27">
        <v>0</v>
      </c>
      <c r="Q865" s="35" t="s">
        <v>103</v>
      </c>
      <c r="R865" s="104">
        <v>51.0167</v>
      </c>
      <c r="S865" s="124">
        <v>4.4667000000000003</v>
      </c>
      <c r="T865" s="32">
        <v>0</v>
      </c>
      <c r="U865" s="33">
        <v>0</v>
      </c>
      <c r="V865" s="127">
        <v>0</v>
      </c>
      <c r="AT865">
        <v>1</v>
      </c>
      <c r="AU865" s="162">
        <f t="shared" si="65"/>
        <v>0</v>
      </c>
      <c r="AV865" s="162">
        <f t="shared" si="66"/>
        <v>1</v>
      </c>
      <c r="AW865" s="162">
        <f t="shared" si="67"/>
        <v>0</v>
      </c>
      <c r="AX865" s="162">
        <f t="shared" si="68"/>
        <v>0</v>
      </c>
      <c r="AY865" s="162">
        <f t="shared" si="69"/>
        <v>0</v>
      </c>
    </row>
    <row r="866" spans="1:51">
      <c r="A866" s="116" t="s">
        <v>2220</v>
      </c>
      <c r="B866" s="116" t="s">
        <v>2221</v>
      </c>
      <c r="C866" s="113" t="s">
        <v>2219</v>
      </c>
      <c r="D866" s="113" t="s">
        <v>4163</v>
      </c>
      <c r="E866" s="113"/>
      <c r="F866" s="66" t="s">
        <v>39</v>
      </c>
      <c r="G866" s="66"/>
      <c r="J866" s="29">
        <v>0</v>
      </c>
      <c r="K866" s="114">
        <v>1575</v>
      </c>
      <c r="L866" s="115">
        <v>1579</v>
      </c>
      <c r="M866" s="27">
        <v>0</v>
      </c>
      <c r="N866" s="27">
        <v>0</v>
      </c>
      <c r="Q866" s="35" t="s">
        <v>103</v>
      </c>
      <c r="R866" s="104">
        <v>51.0167</v>
      </c>
      <c r="S866" s="124">
        <v>4.4667000000000003</v>
      </c>
      <c r="T866" s="32">
        <v>0</v>
      </c>
      <c r="U866" s="33">
        <v>0</v>
      </c>
      <c r="V866" s="127">
        <v>0</v>
      </c>
      <c r="AT866">
        <v>1</v>
      </c>
      <c r="AU866" s="162">
        <f t="shared" si="65"/>
        <v>0</v>
      </c>
      <c r="AV866" s="162">
        <f t="shared" si="66"/>
        <v>1</v>
      </c>
      <c r="AW866" s="162">
        <f t="shared" si="67"/>
        <v>0</v>
      </c>
      <c r="AX866" s="162">
        <f t="shared" si="68"/>
        <v>0</v>
      </c>
      <c r="AY866" s="162">
        <f t="shared" si="69"/>
        <v>0</v>
      </c>
    </row>
    <row r="867" spans="1:51">
      <c r="A867" s="116" t="s">
        <v>2223</v>
      </c>
      <c r="B867" s="116" t="s">
        <v>2224</v>
      </c>
      <c r="C867" s="117" t="s">
        <v>2222</v>
      </c>
      <c r="D867" s="113" t="s">
        <v>4163</v>
      </c>
      <c r="E867" s="117"/>
      <c r="F867" s="66" t="s">
        <v>43</v>
      </c>
      <c r="G867" s="66"/>
      <c r="J867" s="29">
        <v>0</v>
      </c>
      <c r="K867" s="114">
        <v>1575</v>
      </c>
      <c r="L867" s="115">
        <v>1579</v>
      </c>
      <c r="M867" s="27">
        <v>0</v>
      </c>
      <c r="N867" s="27">
        <v>0</v>
      </c>
      <c r="Q867" s="35" t="s">
        <v>103</v>
      </c>
      <c r="R867" s="104">
        <v>51.0167</v>
      </c>
      <c r="S867" s="124">
        <v>4.4667000000000003</v>
      </c>
      <c r="T867" s="32">
        <v>0</v>
      </c>
      <c r="U867" s="33">
        <v>0</v>
      </c>
      <c r="V867" s="127">
        <v>0</v>
      </c>
      <c r="AT867">
        <v>1</v>
      </c>
      <c r="AU867" s="162">
        <f t="shared" si="65"/>
        <v>0</v>
      </c>
      <c r="AV867" s="162">
        <f t="shared" si="66"/>
        <v>1</v>
      </c>
      <c r="AW867" s="162">
        <f t="shared" si="67"/>
        <v>0</v>
      </c>
      <c r="AX867" s="162">
        <f t="shared" si="68"/>
        <v>0</v>
      </c>
      <c r="AY867" s="162">
        <f t="shared" si="69"/>
        <v>0</v>
      </c>
    </row>
    <row r="868" spans="1:51">
      <c r="A868" s="116" t="s">
        <v>2226</v>
      </c>
      <c r="B868" s="116" t="s">
        <v>2227</v>
      </c>
      <c r="C868" s="113" t="s">
        <v>2225</v>
      </c>
      <c r="D868" s="113" t="s">
        <v>4163</v>
      </c>
      <c r="E868" s="113"/>
      <c r="F868" s="114" t="s">
        <v>39</v>
      </c>
      <c r="G868" s="114"/>
      <c r="J868" s="29">
        <v>0</v>
      </c>
      <c r="K868" s="114">
        <v>1576</v>
      </c>
      <c r="L868" s="115">
        <v>1580</v>
      </c>
      <c r="M868" s="27">
        <v>0</v>
      </c>
      <c r="N868" s="27">
        <v>0</v>
      </c>
      <c r="Q868" s="35" t="s">
        <v>103</v>
      </c>
      <c r="R868" s="104">
        <v>51.0167</v>
      </c>
      <c r="S868" s="124">
        <v>4.4667000000000003</v>
      </c>
      <c r="T868" s="32">
        <v>0</v>
      </c>
      <c r="U868" s="33">
        <v>0</v>
      </c>
      <c r="V868" s="127">
        <v>0</v>
      </c>
      <c r="AT868">
        <v>1</v>
      </c>
      <c r="AU868" s="162">
        <f t="shared" si="65"/>
        <v>0</v>
      </c>
      <c r="AV868" s="162">
        <f t="shared" si="66"/>
        <v>1</v>
      </c>
      <c r="AW868" s="162">
        <f t="shared" si="67"/>
        <v>0</v>
      </c>
      <c r="AX868" s="162">
        <f t="shared" si="68"/>
        <v>0</v>
      </c>
      <c r="AY868" s="162">
        <f t="shared" si="69"/>
        <v>0</v>
      </c>
    </row>
    <row r="869" spans="1:51">
      <c r="A869" s="116" t="s">
        <v>2229</v>
      </c>
      <c r="B869" s="116" t="s">
        <v>2230</v>
      </c>
      <c r="C869" s="117" t="s">
        <v>2228</v>
      </c>
      <c r="D869" s="113" t="s">
        <v>4163</v>
      </c>
      <c r="E869" s="117"/>
      <c r="F869" s="66" t="s">
        <v>43</v>
      </c>
      <c r="G869" s="66"/>
      <c r="J869" s="29">
        <v>0</v>
      </c>
      <c r="K869" s="114">
        <v>1576</v>
      </c>
      <c r="L869" s="115">
        <v>1580</v>
      </c>
      <c r="M869" s="27">
        <v>0</v>
      </c>
      <c r="N869" s="27">
        <v>0</v>
      </c>
      <c r="Q869" s="35" t="s">
        <v>103</v>
      </c>
      <c r="R869" s="104">
        <v>51.0167</v>
      </c>
      <c r="S869" s="124">
        <v>4.4667000000000003</v>
      </c>
      <c r="T869" s="32">
        <v>0</v>
      </c>
      <c r="U869" s="33">
        <v>0</v>
      </c>
      <c r="V869" s="127">
        <v>0</v>
      </c>
      <c r="AT869">
        <v>1</v>
      </c>
      <c r="AU869" s="162">
        <f t="shared" si="65"/>
        <v>0</v>
      </c>
      <c r="AV869" s="162">
        <f t="shared" si="66"/>
        <v>1</v>
      </c>
      <c r="AW869" s="162">
        <f t="shared" si="67"/>
        <v>0</v>
      </c>
      <c r="AX869" s="162">
        <f t="shared" si="68"/>
        <v>0</v>
      </c>
      <c r="AY869" s="162">
        <f t="shared" si="69"/>
        <v>0</v>
      </c>
    </row>
    <row r="870" spans="1:51">
      <c r="A870" s="116" t="s">
        <v>2232</v>
      </c>
      <c r="B870" s="116" t="s">
        <v>2201</v>
      </c>
      <c r="C870" s="113" t="s">
        <v>2231</v>
      </c>
      <c r="D870" s="113" t="s">
        <v>4163</v>
      </c>
      <c r="E870" s="113"/>
      <c r="F870" s="66" t="s">
        <v>43</v>
      </c>
      <c r="G870" s="66"/>
      <c r="J870" s="29">
        <v>0</v>
      </c>
      <c r="K870" s="114">
        <v>1578</v>
      </c>
      <c r="L870" s="115">
        <v>1582</v>
      </c>
      <c r="M870" s="27">
        <v>0</v>
      </c>
      <c r="N870" s="27">
        <v>0</v>
      </c>
      <c r="Q870" s="35" t="s">
        <v>103</v>
      </c>
      <c r="R870" s="104">
        <v>51.0167</v>
      </c>
      <c r="S870" s="124">
        <v>4.4667000000000003</v>
      </c>
      <c r="T870" s="32">
        <v>0</v>
      </c>
      <c r="U870" s="33">
        <v>0</v>
      </c>
      <c r="V870" s="127">
        <v>0</v>
      </c>
      <c r="AT870">
        <v>1</v>
      </c>
      <c r="AU870" s="162">
        <f t="shared" si="65"/>
        <v>0</v>
      </c>
      <c r="AV870" s="162">
        <f t="shared" si="66"/>
        <v>1</v>
      </c>
      <c r="AW870" s="162">
        <f t="shared" si="67"/>
        <v>0</v>
      </c>
      <c r="AX870" s="162">
        <f t="shared" si="68"/>
        <v>0</v>
      </c>
      <c r="AY870" s="162">
        <f t="shared" si="69"/>
        <v>0</v>
      </c>
    </row>
    <row r="871" spans="1:51">
      <c r="A871" s="116" t="s">
        <v>2234</v>
      </c>
      <c r="B871" s="116" t="s">
        <v>2235</v>
      </c>
      <c r="C871" s="117" t="s">
        <v>2233</v>
      </c>
      <c r="D871" s="113" t="s">
        <v>4163</v>
      </c>
      <c r="E871" s="117"/>
      <c r="F871" s="66" t="s">
        <v>43</v>
      </c>
      <c r="G871" s="66"/>
      <c r="J871" s="29">
        <v>0</v>
      </c>
      <c r="K871" s="114">
        <v>1578</v>
      </c>
      <c r="L871" s="115">
        <v>1582</v>
      </c>
      <c r="M871" s="27">
        <v>0</v>
      </c>
      <c r="N871" s="27">
        <v>0</v>
      </c>
      <c r="Q871" s="35" t="s">
        <v>103</v>
      </c>
      <c r="R871" s="104">
        <v>51.0167</v>
      </c>
      <c r="S871" s="124">
        <v>4.4667000000000003</v>
      </c>
      <c r="T871" s="32">
        <v>0</v>
      </c>
      <c r="U871" s="33">
        <v>0</v>
      </c>
      <c r="V871" s="127">
        <v>0</v>
      </c>
      <c r="AT871">
        <v>1</v>
      </c>
      <c r="AU871" s="162">
        <f t="shared" si="65"/>
        <v>0</v>
      </c>
      <c r="AV871" s="162">
        <f t="shared" si="66"/>
        <v>1</v>
      </c>
      <c r="AW871" s="162">
        <f t="shared" si="67"/>
        <v>0</v>
      </c>
      <c r="AX871" s="162">
        <f t="shared" si="68"/>
        <v>0</v>
      </c>
      <c r="AY871" s="162">
        <f t="shared" si="69"/>
        <v>0</v>
      </c>
    </row>
    <row r="872" spans="1:51">
      <c r="A872" s="116" t="s">
        <v>2237</v>
      </c>
      <c r="B872" s="116" t="s">
        <v>2238</v>
      </c>
      <c r="C872" s="113" t="s">
        <v>2236</v>
      </c>
      <c r="D872" s="113" t="s">
        <v>4163</v>
      </c>
      <c r="E872" s="113"/>
      <c r="F872" s="66" t="s">
        <v>39</v>
      </c>
      <c r="G872" s="66"/>
      <c r="J872" s="29">
        <v>0</v>
      </c>
      <c r="K872" s="114">
        <v>1579</v>
      </c>
      <c r="L872" s="115">
        <v>1583</v>
      </c>
      <c r="M872" s="27">
        <v>0</v>
      </c>
      <c r="N872" s="27">
        <v>0</v>
      </c>
      <c r="Q872" s="35" t="s">
        <v>103</v>
      </c>
      <c r="R872" s="104">
        <v>51.0167</v>
      </c>
      <c r="S872" s="124">
        <v>4.4667000000000003</v>
      </c>
      <c r="T872" s="32">
        <v>0</v>
      </c>
      <c r="U872" s="33">
        <v>0</v>
      </c>
      <c r="V872" s="127">
        <v>0</v>
      </c>
      <c r="AT872">
        <v>1</v>
      </c>
      <c r="AU872" s="162">
        <f t="shared" si="65"/>
        <v>0</v>
      </c>
      <c r="AV872" s="162">
        <f t="shared" si="66"/>
        <v>1</v>
      </c>
      <c r="AW872" s="162">
        <f t="shared" si="67"/>
        <v>0</v>
      </c>
      <c r="AX872" s="162">
        <f t="shared" si="68"/>
        <v>0</v>
      </c>
      <c r="AY872" s="162">
        <f t="shared" si="69"/>
        <v>0</v>
      </c>
    </row>
    <row r="873" spans="1:51">
      <c r="A873" s="116" t="s">
        <v>2240</v>
      </c>
      <c r="B873" s="116" t="s">
        <v>2241</v>
      </c>
      <c r="C873" s="117" t="s">
        <v>2239</v>
      </c>
      <c r="D873" s="113" t="s">
        <v>4163</v>
      </c>
      <c r="E873" s="117"/>
      <c r="F873" s="66" t="s">
        <v>74</v>
      </c>
      <c r="G873" s="66"/>
      <c r="J873" s="29">
        <v>0</v>
      </c>
      <c r="K873" s="114">
        <v>1579</v>
      </c>
      <c r="L873" s="115">
        <v>1583</v>
      </c>
      <c r="M873" s="27">
        <v>0</v>
      </c>
      <c r="N873" s="27">
        <v>0</v>
      </c>
      <c r="Q873" s="35" t="s">
        <v>103</v>
      </c>
      <c r="R873" s="104">
        <v>51.0167</v>
      </c>
      <c r="S873" s="124">
        <v>4.4667000000000003</v>
      </c>
      <c r="T873" s="32">
        <v>0</v>
      </c>
      <c r="U873" s="33">
        <v>0</v>
      </c>
      <c r="V873" s="127">
        <v>0</v>
      </c>
      <c r="AT873">
        <v>1</v>
      </c>
      <c r="AU873" s="162">
        <f t="shared" si="65"/>
        <v>0</v>
      </c>
      <c r="AV873" s="162">
        <f t="shared" si="66"/>
        <v>1</v>
      </c>
      <c r="AW873" s="162">
        <f t="shared" si="67"/>
        <v>0</v>
      </c>
      <c r="AX873" s="162">
        <f t="shared" si="68"/>
        <v>0</v>
      </c>
      <c r="AY873" s="162">
        <f t="shared" si="69"/>
        <v>0</v>
      </c>
    </row>
    <row r="874" spans="1:51">
      <c r="A874" s="116" t="s">
        <v>1300</v>
      </c>
      <c r="B874" s="116" t="s">
        <v>2221</v>
      </c>
      <c r="C874" s="113" t="s">
        <v>2242</v>
      </c>
      <c r="D874" s="113" t="s">
        <v>4163</v>
      </c>
      <c r="E874" s="113"/>
      <c r="F874" s="66" t="s">
        <v>39</v>
      </c>
      <c r="G874" s="66"/>
      <c r="J874" s="29">
        <v>0</v>
      </c>
      <c r="K874" s="114">
        <v>1580</v>
      </c>
      <c r="L874" s="115">
        <v>1584</v>
      </c>
      <c r="M874" s="27">
        <v>0</v>
      </c>
      <c r="N874" s="27">
        <v>0</v>
      </c>
      <c r="Q874" s="35" t="s">
        <v>103</v>
      </c>
      <c r="R874" s="104">
        <v>51.0167</v>
      </c>
      <c r="S874" s="124">
        <v>4.4667000000000003</v>
      </c>
      <c r="T874" s="32">
        <v>0</v>
      </c>
      <c r="U874" s="33">
        <v>0</v>
      </c>
      <c r="V874" s="127">
        <v>0</v>
      </c>
      <c r="AT874">
        <v>1</v>
      </c>
      <c r="AU874" s="162">
        <f t="shared" si="65"/>
        <v>0</v>
      </c>
      <c r="AV874" s="162">
        <f t="shared" si="66"/>
        <v>1</v>
      </c>
      <c r="AW874" s="162">
        <f t="shared" si="67"/>
        <v>0</v>
      </c>
      <c r="AX874" s="162">
        <f t="shared" si="68"/>
        <v>0</v>
      </c>
      <c r="AY874" s="162">
        <f t="shared" si="69"/>
        <v>0</v>
      </c>
    </row>
    <row r="875" spans="1:51">
      <c r="A875" s="116" t="s">
        <v>2244</v>
      </c>
      <c r="B875" s="116" t="s">
        <v>2245</v>
      </c>
      <c r="C875" s="117" t="s">
        <v>2243</v>
      </c>
      <c r="D875" s="113" t="s">
        <v>4163</v>
      </c>
      <c r="E875" s="117"/>
      <c r="F875" s="66" t="s">
        <v>39</v>
      </c>
      <c r="G875" s="66"/>
      <c r="J875" s="29">
        <v>0</v>
      </c>
      <c r="K875" s="114">
        <v>1580</v>
      </c>
      <c r="L875" s="115">
        <v>1584</v>
      </c>
      <c r="M875" s="27">
        <v>0</v>
      </c>
      <c r="N875" s="27">
        <v>0</v>
      </c>
      <c r="Q875" s="35" t="s">
        <v>103</v>
      </c>
      <c r="R875" s="104">
        <v>51.0167</v>
      </c>
      <c r="S875" s="124">
        <v>4.4667000000000003</v>
      </c>
      <c r="T875" s="32">
        <v>0</v>
      </c>
      <c r="U875" s="33">
        <v>0</v>
      </c>
      <c r="V875" s="127">
        <v>0</v>
      </c>
      <c r="AT875">
        <v>1</v>
      </c>
      <c r="AU875" s="162">
        <f t="shared" si="65"/>
        <v>0</v>
      </c>
      <c r="AV875" s="162">
        <f t="shared" si="66"/>
        <v>1</v>
      </c>
      <c r="AW875" s="162">
        <f t="shared" si="67"/>
        <v>0</v>
      </c>
      <c r="AX875" s="162">
        <f t="shared" si="68"/>
        <v>0</v>
      </c>
      <c r="AY875" s="162">
        <f t="shared" si="69"/>
        <v>0</v>
      </c>
    </row>
    <row r="876" spans="1:51">
      <c r="A876" s="116" t="s">
        <v>2247</v>
      </c>
      <c r="B876" s="116" t="s">
        <v>2248</v>
      </c>
      <c r="C876" s="113" t="s">
        <v>2246</v>
      </c>
      <c r="D876" s="113" t="s">
        <v>4163</v>
      </c>
      <c r="E876" s="113"/>
      <c r="F876" s="114" t="s">
        <v>39</v>
      </c>
      <c r="G876" s="114"/>
      <c r="J876" s="29">
        <v>0</v>
      </c>
      <c r="K876" s="114">
        <v>1581</v>
      </c>
      <c r="L876" s="115">
        <v>1585</v>
      </c>
      <c r="M876" s="27">
        <v>0</v>
      </c>
      <c r="N876" s="27">
        <v>0</v>
      </c>
      <c r="Q876" s="35" t="s">
        <v>103</v>
      </c>
      <c r="R876" s="104">
        <v>51.0167</v>
      </c>
      <c r="S876" s="124">
        <v>4.4667000000000003</v>
      </c>
      <c r="T876" s="32">
        <v>0</v>
      </c>
      <c r="U876" s="33">
        <v>0</v>
      </c>
      <c r="V876" s="127">
        <v>0</v>
      </c>
      <c r="AT876">
        <v>1</v>
      </c>
      <c r="AU876" s="162">
        <f t="shared" si="65"/>
        <v>0</v>
      </c>
      <c r="AV876" s="162">
        <f t="shared" si="66"/>
        <v>1</v>
      </c>
      <c r="AW876" s="162">
        <f t="shared" si="67"/>
        <v>0</v>
      </c>
      <c r="AX876" s="162">
        <f t="shared" si="68"/>
        <v>0</v>
      </c>
      <c r="AY876" s="162">
        <f t="shared" si="69"/>
        <v>0</v>
      </c>
    </row>
    <row r="877" spans="1:51">
      <c r="A877" s="116" t="s">
        <v>2251</v>
      </c>
      <c r="B877" s="116" t="s">
        <v>2252</v>
      </c>
      <c r="C877" s="113" t="s">
        <v>2250</v>
      </c>
      <c r="D877" s="113" t="s">
        <v>4163</v>
      </c>
      <c r="E877" s="113"/>
      <c r="F877" s="66" t="s">
        <v>43</v>
      </c>
      <c r="G877" s="66"/>
      <c r="J877" s="29">
        <v>0</v>
      </c>
      <c r="K877" s="114">
        <v>1582</v>
      </c>
      <c r="L877" s="115">
        <v>1586</v>
      </c>
      <c r="M877" s="27">
        <v>0</v>
      </c>
      <c r="N877" s="27">
        <v>0</v>
      </c>
      <c r="Q877" s="35" t="s">
        <v>103</v>
      </c>
      <c r="R877" s="104">
        <v>51.0167</v>
      </c>
      <c r="S877" s="124">
        <v>4.4667000000000003</v>
      </c>
      <c r="T877" s="32">
        <v>0</v>
      </c>
      <c r="U877" s="33">
        <v>0</v>
      </c>
      <c r="V877" s="127">
        <v>0</v>
      </c>
      <c r="AT877">
        <v>1</v>
      </c>
      <c r="AU877" s="162">
        <f t="shared" si="65"/>
        <v>0</v>
      </c>
      <c r="AV877" s="162">
        <f t="shared" si="66"/>
        <v>1</v>
      </c>
      <c r="AW877" s="162">
        <f t="shared" si="67"/>
        <v>0</v>
      </c>
      <c r="AX877" s="162">
        <f t="shared" si="68"/>
        <v>0</v>
      </c>
      <c r="AY877" s="162">
        <f t="shared" si="69"/>
        <v>0</v>
      </c>
    </row>
    <row r="878" spans="1:51">
      <c r="A878" s="116" t="s">
        <v>2254</v>
      </c>
      <c r="B878" s="116" t="s">
        <v>2241</v>
      </c>
      <c r="C878" s="117" t="s">
        <v>2253</v>
      </c>
      <c r="D878" s="113" t="s">
        <v>4163</v>
      </c>
      <c r="E878" s="117"/>
      <c r="F878" s="66" t="s">
        <v>74</v>
      </c>
      <c r="G878" s="66"/>
      <c r="J878" s="29">
        <v>0</v>
      </c>
      <c r="K878" s="114">
        <v>1582</v>
      </c>
      <c r="L878" s="115">
        <v>1586</v>
      </c>
      <c r="M878" s="27">
        <v>0</v>
      </c>
      <c r="N878" s="27">
        <v>0</v>
      </c>
      <c r="Q878" s="35" t="s">
        <v>103</v>
      </c>
      <c r="R878" s="104">
        <v>51.0167</v>
      </c>
      <c r="S878" s="124">
        <v>4.4667000000000003</v>
      </c>
      <c r="T878" s="32">
        <v>0</v>
      </c>
      <c r="U878" s="33">
        <v>0</v>
      </c>
      <c r="V878" s="127">
        <v>0</v>
      </c>
      <c r="AT878">
        <v>1</v>
      </c>
      <c r="AU878" s="162">
        <f t="shared" si="65"/>
        <v>0</v>
      </c>
      <c r="AV878" s="162">
        <f t="shared" si="66"/>
        <v>1</v>
      </c>
      <c r="AW878" s="162">
        <f t="shared" si="67"/>
        <v>0</v>
      </c>
      <c r="AX878" s="162">
        <f t="shared" si="68"/>
        <v>0</v>
      </c>
      <c r="AY878" s="162">
        <f t="shared" si="69"/>
        <v>0</v>
      </c>
    </row>
    <row r="879" spans="1:51">
      <c r="A879" s="116" t="s">
        <v>2256</v>
      </c>
      <c r="B879" s="116" t="s">
        <v>2257</v>
      </c>
      <c r="C879" s="113" t="s">
        <v>2255</v>
      </c>
      <c r="D879" s="113" t="s">
        <v>4163</v>
      </c>
      <c r="E879" s="113"/>
      <c r="F879" s="66" t="s">
        <v>43</v>
      </c>
      <c r="G879" s="66"/>
      <c r="J879" s="29">
        <v>0</v>
      </c>
      <c r="K879" s="114">
        <v>1582</v>
      </c>
      <c r="L879" s="115">
        <v>1586</v>
      </c>
      <c r="M879" s="27">
        <v>0</v>
      </c>
      <c r="N879" s="27">
        <v>0</v>
      </c>
      <c r="Q879" s="35" t="s">
        <v>103</v>
      </c>
      <c r="R879" s="104">
        <v>51.0167</v>
      </c>
      <c r="S879" s="124">
        <v>4.4667000000000003</v>
      </c>
      <c r="T879" s="32">
        <v>0</v>
      </c>
      <c r="U879" s="33">
        <v>0</v>
      </c>
      <c r="V879" s="127">
        <v>0</v>
      </c>
      <c r="AT879">
        <v>1</v>
      </c>
      <c r="AU879" s="162">
        <f t="shared" si="65"/>
        <v>0</v>
      </c>
      <c r="AV879" s="162">
        <f t="shared" si="66"/>
        <v>1</v>
      </c>
      <c r="AW879" s="162">
        <f t="shared" si="67"/>
        <v>0</v>
      </c>
      <c r="AX879" s="162">
        <f t="shared" si="68"/>
        <v>0</v>
      </c>
      <c r="AY879" s="162">
        <f t="shared" si="69"/>
        <v>0</v>
      </c>
    </row>
    <row r="880" spans="1:51">
      <c r="A880" s="116" t="s">
        <v>2259</v>
      </c>
      <c r="B880" s="116" t="s">
        <v>2260</v>
      </c>
      <c r="C880" s="117" t="s">
        <v>2258</v>
      </c>
      <c r="D880" s="113" t="s">
        <v>4163</v>
      </c>
      <c r="E880" s="117"/>
      <c r="F880" s="66" t="s">
        <v>156</v>
      </c>
      <c r="G880" s="66"/>
      <c r="J880" s="29">
        <v>0</v>
      </c>
      <c r="K880" s="114">
        <v>1583</v>
      </c>
      <c r="L880" s="115">
        <v>1587</v>
      </c>
      <c r="M880" s="27">
        <v>0</v>
      </c>
      <c r="N880" s="27">
        <v>0</v>
      </c>
      <c r="Q880" s="35" t="s">
        <v>103</v>
      </c>
      <c r="R880" s="104">
        <v>51.0167</v>
      </c>
      <c r="S880" s="124">
        <v>4.4667000000000003</v>
      </c>
      <c r="T880" s="32">
        <v>0</v>
      </c>
      <c r="U880" s="33">
        <v>0</v>
      </c>
      <c r="V880" s="127">
        <v>0</v>
      </c>
      <c r="AT880">
        <v>1</v>
      </c>
      <c r="AU880" s="162">
        <f t="shared" si="65"/>
        <v>0</v>
      </c>
      <c r="AV880" s="162">
        <f t="shared" si="66"/>
        <v>1</v>
      </c>
      <c r="AW880" s="162">
        <f t="shared" si="67"/>
        <v>0</v>
      </c>
      <c r="AX880" s="162">
        <f t="shared" si="68"/>
        <v>0</v>
      </c>
      <c r="AY880" s="162">
        <f t="shared" si="69"/>
        <v>0</v>
      </c>
    </row>
    <row r="881" spans="1:51">
      <c r="A881" s="116" t="s">
        <v>2263</v>
      </c>
      <c r="B881" s="116" t="s">
        <v>2264</v>
      </c>
      <c r="C881" s="117" t="s">
        <v>2262</v>
      </c>
      <c r="D881" s="113" t="s">
        <v>4163</v>
      </c>
      <c r="E881" s="117"/>
      <c r="F881" s="114" t="s">
        <v>496</v>
      </c>
      <c r="G881" s="114"/>
      <c r="J881" s="29">
        <v>0</v>
      </c>
      <c r="K881" s="114">
        <v>1583</v>
      </c>
      <c r="L881" s="115">
        <v>1587</v>
      </c>
      <c r="M881" s="27">
        <v>0</v>
      </c>
      <c r="N881" s="27">
        <v>0</v>
      </c>
      <c r="Q881" s="35" t="s">
        <v>103</v>
      </c>
      <c r="R881" s="104">
        <v>51.0167</v>
      </c>
      <c r="S881" s="124">
        <v>4.4667000000000003</v>
      </c>
      <c r="T881" s="32">
        <v>0</v>
      </c>
      <c r="U881" s="33">
        <v>0</v>
      </c>
      <c r="V881" s="127">
        <v>0</v>
      </c>
      <c r="AT881">
        <v>1</v>
      </c>
      <c r="AU881" s="162">
        <f t="shared" si="65"/>
        <v>0</v>
      </c>
      <c r="AV881" s="162">
        <f t="shared" si="66"/>
        <v>1</v>
      </c>
      <c r="AW881" s="162">
        <f t="shared" si="67"/>
        <v>0</v>
      </c>
      <c r="AX881" s="162">
        <f t="shared" si="68"/>
        <v>0</v>
      </c>
      <c r="AY881" s="162">
        <f t="shared" si="69"/>
        <v>0</v>
      </c>
    </row>
    <row r="882" spans="1:51">
      <c r="A882" s="116" t="s">
        <v>2266</v>
      </c>
      <c r="B882" s="116" t="s">
        <v>2267</v>
      </c>
      <c r="C882" s="113" t="s">
        <v>2265</v>
      </c>
      <c r="D882" s="113" t="s">
        <v>4163</v>
      </c>
      <c r="E882" s="113"/>
      <c r="F882" s="66" t="s">
        <v>39</v>
      </c>
      <c r="G882" s="66"/>
      <c r="J882" s="29">
        <v>0</v>
      </c>
      <c r="K882" s="114">
        <v>1583</v>
      </c>
      <c r="L882" s="115">
        <v>1587</v>
      </c>
      <c r="M882" s="27">
        <v>0</v>
      </c>
      <c r="N882" s="27">
        <v>0</v>
      </c>
      <c r="Q882" s="35" t="s">
        <v>103</v>
      </c>
      <c r="R882" s="104">
        <v>51.0167</v>
      </c>
      <c r="S882" s="124">
        <v>4.4667000000000003</v>
      </c>
      <c r="T882" s="32">
        <v>0</v>
      </c>
      <c r="U882" s="33">
        <v>0</v>
      </c>
      <c r="V882" s="127">
        <v>0</v>
      </c>
      <c r="AT882">
        <v>1</v>
      </c>
      <c r="AU882" s="162">
        <f t="shared" si="65"/>
        <v>0</v>
      </c>
      <c r="AV882" s="162">
        <f t="shared" si="66"/>
        <v>1</v>
      </c>
      <c r="AW882" s="162">
        <f t="shared" si="67"/>
        <v>0</v>
      </c>
      <c r="AX882" s="162">
        <f t="shared" si="68"/>
        <v>0</v>
      </c>
      <c r="AY882" s="162">
        <f t="shared" si="69"/>
        <v>0</v>
      </c>
    </row>
    <row r="883" spans="1:51">
      <c r="A883" s="116" t="s">
        <v>2269</v>
      </c>
      <c r="B883" s="116" t="s">
        <v>2270</v>
      </c>
      <c r="C883" s="117" t="s">
        <v>2268</v>
      </c>
      <c r="D883" s="113" t="s">
        <v>4163</v>
      </c>
      <c r="E883" s="117"/>
      <c r="F883" s="66" t="s">
        <v>74</v>
      </c>
      <c r="G883" s="66"/>
      <c r="J883" s="29">
        <v>0</v>
      </c>
      <c r="K883" s="114">
        <v>1584</v>
      </c>
      <c r="L883" s="115">
        <v>1588</v>
      </c>
      <c r="M883" s="27">
        <v>0</v>
      </c>
      <c r="N883" s="27">
        <v>0</v>
      </c>
      <c r="Q883" s="35" t="s">
        <v>103</v>
      </c>
      <c r="R883" s="104">
        <v>51.0167</v>
      </c>
      <c r="S883" s="124">
        <v>4.4667000000000003</v>
      </c>
      <c r="T883" s="32">
        <v>0</v>
      </c>
      <c r="U883" s="33">
        <v>0</v>
      </c>
      <c r="V883" s="127">
        <v>0</v>
      </c>
      <c r="AT883">
        <v>1</v>
      </c>
      <c r="AU883" s="162">
        <f t="shared" si="65"/>
        <v>0</v>
      </c>
      <c r="AV883" s="162">
        <f t="shared" si="66"/>
        <v>1</v>
      </c>
      <c r="AW883" s="162">
        <f t="shared" si="67"/>
        <v>0</v>
      </c>
      <c r="AX883" s="162">
        <f t="shared" si="68"/>
        <v>0</v>
      </c>
      <c r="AY883" s="162">
        <f t="shared" si="69"/>
        <v>0</v>
      </c>
    </row>
    <row r="884" spans="1:51">
      <c r="A884" s="116" t="s">
        <v>2273</v>
      </c>
      <c r="B884" s="116" t="s">
        <v>2274</v>
      </c>
      <c r="C884" s="117" t="s">
        <v>2272</v>
      </c>
      <c r="D884" s="113" t="s">
        <v>4163</v>
      </c>
      <c r="E884" s="117"/>
      <c r="F884" s="66" t="s">
        <v>39</v>
      </c>
      <c r="G884" s="66"/>
      <c r="J884" s="29">
        <v>0</v>
      </c>
      <c r="K884" s="114">
        <v>1584</v>
      </c>
      <c r="L884" s="115">
        <v>1588</v>
      </c>
      <c r="M884" s="27">
        <v>0</v>
      </c>
      <c r="N884" s="27">
        <v>0</v>
      </c>
      <c r="Q884" s="35" t="s">
        <v>103</v>
      </c>
      <c r="R884" s="104">
        <v>51.0167</v>
      </c>
      <c r="S884" s="124">
        <v>4.4667000000000003</v>
      </c>
      <c r="T884" s="32">
        <v>0</v>
      </c>
      <c r="U884" s="33">
        <v>0</v>
      </c>
      <c r="V884" s="127">
        <v>0</v>
      </c>
      <c r="AT884">
        <v>1</v>
      </c>
      <c r="AU884" s="162">
        <f t="shared" si="65"/>
        <v>0</v>
      </c>
      <c r="AV884" s="162">
        <f t="shared" si="66"/>
        <v>1</v>
      </c>
      <c r="AW884" s="162">
        <f t="shared" si="67"/>
        <v>0</v>
      </c>
      <c r="AX884" s="162">
        <f t="shared" si="68"/>
        <v>0</v>
      </c>
      <c r="AY884" s="162">
        <f t="shared" si="69"/>
        <v>0</v>
      </c>
    </row>
    <row r="885" spans="1:51">
      <c r="A885" s="116" t="s">
        <v>2277</v>
      </c>
      <c r="B885" s="116" t="s">
        <v>2278</v>
      </c>
      <c r="C885" s="117" t="s">
        <v>2276</v>
      </c>
      <c r="D885" s="113" t="s">
        <v>4163</v>
      </c>
      <c r="E885" s="117"/>
      <c r="F885" s="66" t="s">
        <v>43</v>
      </c>
      <c r="G885" s="66"/>
      <c r="J885" s="29">
        <v>0</v>
      </c>
      <c r="K885" s="114">
        <v>1585</v>
      </c>
      <c r="L885" s="115">
        <v>1589</v>
      </c>
      <c r="M885" s="27">
        <v>0</v>
      </c>
      <c r="N885" s="27">
        <v>0</v>
      </c>
      <c r="Q885" s="35" t="s">
        <v>103</v>
      </c>
      <c r="R885" s="104">
        <v>51.0167</v>
      </c>
      <c r="S885" s="124">
        <v>4.4667000000000003</v>
      </c>
      <c r="T885" s="32">
        <v>0</v>
      </c>
      <c r="U885" s="33">
        <v>0</v>
      </c>
      <c r="V885" s="127">
        <v>0</v>
      </c>
      <c r="AT885">
        <v>1</v>
      </c>
      <c r="AU885" s="162">
        <f t="shared" si="65"/>
        <v>0</v>
      </c>
      <c r="AV885" s="162">
        <f t="shared" si="66"/>
        <v>1</v>
      </c>
      <c r="AW885" s="162">
        <f t="shared" si="67"/>
        <v>0</v>
      </c>
      <c r="AX885" s="162">
        <f t="shared" si="68"/>
        <v>0</v>
      </c>
      <c r="AY885" s="162">
        <f t="shared" si="69"/>
        <v>0</v>
      </c>
    </row>
    <row r="886" spans="1:51">
      <c r="A886" s="116" t="s">
        <v>2280</v>
      </c>
      <c r="B886" s="116" t="s">
        <v>2241</v>
      </c>
      <c r="C886" s="113" t="s">
        <v>2279</v>
      </c>
      <c r="D886" s="113" t="s">
        <v>4163</v>
      </c>
      <c r="E886" s="113"/>
      <c r="F886" s="66" t="s">
        <v>43</v>
      </c>
      <c r="G886" s="66"/>
      <c r="J886" s="29">
        <v>0</v>
      </c>
      <c r="K886" s="114">
        <v>1585</v>
      </c>
      <c r="L886" s="115">
        <v>1589</v>
      </c>
      <c r="M886" s="27">
        <v>0</v>
      </c>
      <c r="N886" s="27">
        <v>0</v>
      </c>
      <c r="Q886" s="35" t="s">
        <v>103</v>
      </c>
      <c r="R886" s="104">
        <v>51.0167</v>
      </c>
      <c r="S886" s="124">
        <v>4.4667000000000003</v>
      </c>
      <c r="T886" s="32">
        <v>0</v>
      </c>
      <c r="U886" s="33">
        <v>0</v>
      </c>
      <c r="V886" s="127">
        <v>0</v>
      </c>
      <c r="AT886">
        <v>1</v>
      </c>
      <c r="AU886" s="162">
        <f t="shared" si="65"/>
        <v>0</v>
      </c>
      <c r="AV886" s="162">
        <f t="shared" si="66"/>
        <v>1</v>
      </c>
      <c r="AW886" s="162">
        <f t="shared" si="67"/>
        <v>0</v>
      </c>
      <c r="AX886" s="162">
        <f t="shared" si="68"/>
        <v>0</v>
      </c>
      <c r="AY886" s="162">
        <f t="shared" si="69"/>
        <v>0</v>
      </c>
    </row>
    <row r="887" spans="1:51">
      <c r="A887" s="116" t="s">
        <v>2282</v>
      </c>
      <c r="B887" s="116" t="s">
        <v>2283</v>
      </c>
      <c r="C887" s="117" t="s">
        <v>2281</v>
      </c>
      <c r="D887" s="113" t="s">
        <v>4163</v>
      </c>
      <c r="E887" s="117"/>
      <c r="F887" s="66" t="s">
        <v>39</v>
      </c>
      <c r="G887" s="66"/>
      <c r="J887" s="29">
        <v>0</v>
      </c>
      <c r="K887" s="114">
        <v>1587</v>
      </c>
      <c r="L887" s="115">
        <v>1591</v>
      </c>
      <c r="M887" s="27">
        <v>0</v>
      </c>
      <c r="N887" s="27">
        <v>0</v>
      </c>
      <c r="Q887" s="35" t="s">
        <v>103</v>
      </c>
      <c r="R887" s="104">
        <v>51.0167</v>
      </c>
      <c r="S887" s="124">
        <v>4.4667000000000003</v>
      </c>
      <c r="T887" s="32">
        <v>0</v>
      </c>
      <c r="U887" s="33">
        <v>0</v>
      </c>
      <c r="V887" s="127">
        <v>0</v>
      </c>
      <c r="AT887">
        <v>1</v>
      </c>
      <c r="AU887" s="162">
        <f t="shared" si="65"/>
        <v>0</v>
      </c>
      <c r="AV887" s="162">
        <f t="shared" si="66"/>
        <v>1</v>
      </c>
      <c r="AW887" s="162">
        <f t="shared" si="67"/>
        <v>0</v>
      </c>
      <c r="AX887" s="162">
        <f t="shared" si="68"/>
        <v>0</v>
      </c>
      <c r="AY887" s="162">
        <f t="shared" si="69"/>
        <v>0</v>
      </c>
    </row>
    <row r="888" spans="1:51">
      <c r="A888" s="116" t="s">
        <v>2285</v>
      </c>
      <c r="B888" s="116" t="s">
        <v>2286</v>
      </c>
      <c r="C888" s="113" t="s">
        <v>2284</v>
      </c>
      <c r="D888" s="113" t="s">
        <v>4163</v>
      </c>
      <c r="E888" s="113"/>
      <c r="F888" s="66" t="s">
        <v>43</v>
      </c>
      <c r="G888" s="66"/>
      <c r="J888" s="29">
        <v>0</v>
      </c>
      <c r="K888" s="114">
        <v>1587</v>
      </c>
      <c r="L888" s="115">
        <v>1591</v>
      </c>
      <c r="M888" s="27">
        <v>0</v>
      </c>
      <c r="N888" s="27">
        <v>0</v>
      </c>
      <c r="Q888" s="35" t="s">
        <v>103</v>
      </c>
      <c r="R888" s="104">
        <v>51.0167</v>
      </c>
      <c r="S888" s="124">
        <v>4.4667000000000003</v>
      </c>
      <c r="T888" s="32">
        <v>0</v>
      </c>
      <c r="U888" s="33">
        <v>0</v>
      </c>
      <c r="V888" s="127">
        <v>0</v>
      </c>
      <c r="AT888">
        <v>1</v>
      </c>
      <c r="AU888" s="162">
        <f t="shared" si="65"/>
        <v>0</v>
      </c>
      <c r="AV888" s="162">
        <f t="shared" si="66"/>
        <v>1</v>
      </c>
      <c r="AW888" s="162">
        <f t="shared" si="67"/>
        <v>0</v>
      </c>
      <c r="AX888" s="162">
        <f t="shared" si="68"/>
        <v>0</v>
      </c>
      <c r="AY888" s="162">
        <f t="shared" si="69"/>
        <v>0</v>
      </c>
    </row>
    <row r="889" spans="1:51">
      <c r="A889" s="116" t="s">
        <v>2288</v>
      </c>
      <c r="B889" s="116" t="s">
        <v>1795</v>
      </c>
      <c r="C889" s="117" t="s">
        <v>2287</v>
      </c>
      <c r="D889" s="113" t="s">
        <v>4163</v>
      </c>
      <c r="E889" s="117"/>
      <c r="F889" s="66" t="s">
        <v>43</v>
      </c>
      <c r="G889" s="66"/>
      <c r="J889" s="29">
        <v>0</v>
      </c>
      <c r="K889" s="114">
        <v>1587</v>
      </c>
      <c r="L889" s="115">
        <v>1591</v>
      </c>
      <c r="M889" s="27">
        <v>0</v>
      </c>
      <c r="N889" s="27">
        <v>0</v>
      </c>
      <c r="Q889" s="35" t="s">
        <v>103</v>
      </c>
      <c r="R889" s="104">
        <v>51.0167</v>
      </c>
      <c r="S889" s="124">
        <v>4.4667000000000003</v>
      </c>
      <c r="T889" s="32">
        <v>0</v>
      </c>
      <c r="U889" s="33">
        <v>0</v>
      </c>
      <c r="V889" s="127">
        <v>0</v>
      </c>
      <c r="AT889">
        <v>1</v>
      </c>
      <c r="AU889" s="162">
        <f t="shared" si="65"/>
        <v>0</v>
      </c>
      <c r="AV889" s="162">
        <f t="shared" si="66"/>
        <v>1</v>
      </c>
      <c r="AW889" s="162">
        <f t="shared" si="67"/>
        <v>0</v>
      </c>
      <c r="AX889" s="162">
        <f t="shared" si="68"/>
        <v>0</v>
      </c>
      <c r="AY889" s="162">
        <f t="shared" si="69"/>
        <v>0</v>
      </c>
    </row>
    <row r="890" spans="1:51">
      <c r="A890" s="116" t="s">
        <v>2291</v>
      </c>
      <c r="B890" s="116" t="s">
        <v>2292</v>
      </c>
      <c r="C890" s="117" t="s">
        <v>2290</v>
      </c>
      <c r="D890" s="113" t="s">
        <v>4163</v>
      </c>
      <c r="E890" s="117"/>
      <c r="F890" s="66" t="s">
        <v>43</v>
      </c>
      <c r="G890" s="66"/>
      <c r="J890" s="29">
        <v>0</v>
      </c>
      <c r="K890" s="114">
        <v>1587</v>
      </c>
      <c r="L890" s="115">
        <v>1591</v>
      </c>
      <c r="M890" s="27">
        <v>0</v>
      </c>
      <c r="N890" s="27">
        <v>0</v>
      </c>
      <c r="Q890" s="35" t="s">
        <v>103</v>
      </c>
      <c r="R890" s="104">
        <v>51.0167</v>
      </c>
      <c r="S890" s="124">
        <v>4.4667000000000003</v>
      </c>
      <c r="T890" s="32">
        <v>0</v>
      </c>
      <c r="U890" s="33">
        <v>0</v>
      </c>
      <c r="V890" s="127">
        <v>0</v>
      </c>
      <c r="AT890">
        <v>1</v>
      </c>
      <c r="AU890" s="162">
        <f t="shared" si="65"/>
        <v>0</v>
      </c>
      <c r="AV890" s="162">
        <f t="shared" si="66"/>
        <v>1</v>
      </c>
      <c r="AW890" s="162">
        <f t="shared" si="67"/>
        <v>0</v>
      </c>
      <c r="AX890" s="162">
        <f t="shared" si="68"/>
        <v>0</v>
      </c>
      <c r="AY890" s="162">
        <f t="shared" si="69"/>
        <v>0</v>
      </c>
    </row>
    <row r="891" spans="1:51">
      <c r="A891" s="116" t="s">
        <v>2294</v>
      </c>
      <c r="B891" s="116" t="s">
        <v>2295</v>
      </c>
      <c r="C891" s="113" t="s">
        <v>2293</v>
      </c>
      <c r="D891" s="113" t="s">
        <v>4163</v>
      </c>
      <c r="E891" s="113"/>
      <c r="F891" s="66" t="s">
        <v>43</v>
      </c>
      <c r="G891" s="66"/>
      <c r="J891" s="29">
        <v>0</v>
      </c>
      <c r="K891" s="114">
        <v>1588</v>
      </c>
      <c r="L891" s="115">
        <v>1592</v>
      </c>
      <c r="M891" s="27">
        <v>0</v>
      </c>
      <c r="N891" s="27">
        <v>0</v>
      </c>
      <c r="Q891" s="35" t="s">
        <v>103</v>
      </c>
      <c r="R891" s="104">
        <v>51.0167</v>
      </c>
      <c r="S891" s="124">
        <v>4.4667000000000003</v>
      </c>
      <c r="T891" s="32">
        <v>0</v>
      </c>
      <c r="U891" s="33">
        <v>0</v>
      </c>
      <c r="V891" s="127">
        <v>0</v>
      </c>
      <c r="AT891">
        <v>1</v>
      </c>
      <c r="AU891" s="162">
        <f t="shared" si="65"/>
        <v>0</v>
      </c>
      <c r="AV891" s="162">
        <f t="shared" si="66"/>
        <v>1</v>
      </c>
      <c r="AW891" s="162">
        <f t="shared" si="67"/>
        <v>0</v>
      </c>
      <c r="AX891" s="162">
        <f t="shared" si="68"/>
        <v>0</v>
      </c>
      <c r="AY891" s="162">
        <f t="shared" si="69"/>
        <v>0</v>
      </c>
    </row>
    <row r="892" spans="1:51">
      <c r="A892" s="116" t="s">
        <v>2298</v>
      </c>
      <c r="B892" s="116" t="s">
        <v>2299</v>
      </c>
      <c r="C892" s="113" t="s">
        <v>2297</v>
      </c>
      <c r="D892" s="113" t="s">
        <v>4163</v>
      </c>
      <c r="E892" s="113"/>
      <c r="F892" s="66" t="s">
        <v>43</v>
      </c>
      <c r="G892" s="66"/>
      <c r="J892" s="29">
        <v>0</v>
      </c>
      <c r="K892" s="114">
        <v>1588</v>
      </c>
      <c r="L892" s="115">
        <v>1592</v>
      </c>
      <c r="M892" s="27">
        <v>0</v>
      </c>
      <c r="N892" s="27">
        <v>0</v>
      </c>
      <c r="Q892" s="35" t="s">
        <v>103</v>
      </c>
      <c r="R892" s="104">
        <v>51.0167</v>
      </c>
      <c r="S892" s="124">
        <v>4.4667000000000003</v>
      </c>
      <c r="T892" s="32">
        <v>0</v>
      </c>
      <c r="U892" s="33">
        <v>0</v>
      </c>
      <c r="V892" s="127">
        <v>0</v>
      </c>
      <c r="AT892">
        <v>1</v>
      </c>
      <c r="AU892" s="162">
        <f t="shared" si="65"/>
        <v>0</v>
      </c>
      <c r="AV892" s="162">
        <f t="shared" si="66"/>
        <v>1</v>
      </c>
      <c r="AW892" s="162">
        <f t="shared" si="67"/>
        <v>0</v>
      </c>
      <c r="AX892" s="162">
        <f t="shared" si="68"/>
        <v>0</v>
      </c>
      <c r="AY892" s="162">
        <f t="shared" si="69"/>
        <v>0</v>
      </c>
    </row>
    <row r="893" spans="1:51">
      <c r="A893" s="116" t="s">
        <v>2302</v>
      </c>
      <c r="B893" s="116" t="s">
        <v>2303</v>
      </c>
      <c r="C893" s="113" t="s">
        <v>2301</v>
      </c>
      <c r="D893" s="113" t="s">
        <v>4163</v>
      </c>
      <c r="E893" s="113"/>
      <c r="F893" s="66" t="s">
        <v>43</v>
      </c>
      <c r="G893" s="66"/>
      <c r="J893" s="29">
        <v>0</v>
      </c>
      <c r="K893" s="114">
        <v>1588</v>
      </c>
      <c r="L893" s="115">
        <v>1592</v>
      </c>
      <c r="M893" s="27">
        <v>0</v>
      </c>
      <c r="N893" s="27">
        <v>0</v>
      </c>
      <c r="Q893" s="35" t="s">
        <v>103</v>
      </c>
      <c r="R893" s="104">
        <v>51.0167</v>
      </c>
      <c r="S893" s="124">
        <v>4.4667000000000003</v>
      </c>
      <c r="T893" s="32">
        <v>0</v>
      </c>
      <c r="U893" s="33">
        <v>0</v>
      </c>
      <c r="V893" s="127">
        <v>0</v>
      </c>
      <c r="AT893">
        <v>1</v>
      </c>
      <c r="AU893" s="162">
        <f t="shared" si="65"/>
        <v>0</v>
      </c>
      <c r="AV893" s="162">
        <f t="shared" si="66"/>
        <v>1</v>
      </c>
      <c r="AW893" s="162">
        <f t="shared" si="67"/>
        <v>0</v>
      </c>
      <c r="AX893" s="162">
        <f t="shared" si="68"/>
        <v>0</v>
      </c>
      <c r="AY893" s="162">
        <f t="shared" si="69"/>
        <v>0</v>
      </c>
    </row>
    <row r="894" spans="1:51">
      <c r="A894" s="116" t="s">
        <v>2305</v>
      </c>
      <c r="B894" s="116" t="s">
        <v>2306</v>
      </c>
      <c r="C894" s="117" t="s">
        <v>2304</v>
      </c>
      <c r="D894" s="113" t="s">
        <v>4163</v>
      </c>
      <c r="E894" s="117"/>
      <c r="F894" s="66" t="s">
        <v>43</v>
      </c>
      <c r="G894" s="66"/>
      <c r="J894" s="29">
        <v>0</v>
      </c>
      <c r="K894" s="114">
        <v>1589</v>
      </c>
      <c r="L894" s="115">
        <v>1593</v>
      </c>
      <c r="M894" s="27">
        <v>0</v>
      </c>
      <c r="N894" s="27">
        <v>0</v>
      </c>
      <c r="Q894" s="35" t="s">
        <v>103</v>
      </c>
      <c r="R894" s="104">
        <v>51.0167</v>
      </c>
      <c r="S894" s="124">
        <v>4.4667000000000003</v>
      </c>
      <c r="T894" s="32">
        <v>0</v>
      </c>
      <c r="U894" s="33">
        <v>0</v>
      </c>
      <c r="V894" s="127">
        <v>0</v>
      </c>
      <c r="AT894">
        <v>1</v>
      </c>
      <c r="AU894" s="162">
        <f t="shared" si="65"/>
        <v>0</v>
      </c>
      <c r="AV894" s="162">
        <f t="shared" si="66"/>
        <v>1</v>
      </c>
      <c r="AW894" s="162">
        <f t="shared" si="67"/>
        <v>0</v>
      </c>
      <c r="AX894" s="162">
        <f t="shared" si="68"/>
        <v>0</v>
      </c>
      <c r="AY894" s="162">
        <f t="shared" si="69"/>
        <v>0</v>
      </c>
    </row>
    <row r="895" spans="1:51">
      <c r="A895" s="116" t="s">
        <v>2308</v>
      </c>
      <c r="B895" s="116" t="s">
        <v>2309</v>
      </c>
      <c r="C895" s="113" t="s">
        <v>2307</v>
      </c>
      <c r="D895" s="113" t="s">
        <v>4163</v>
      </c>
      <c r="E895" s="113"/>
      <c r="F895" s="66" t="s">
        <v>39</v>
      </c>
      <c r="G895" s="66"/>
      <c r="J895" s="29">
        <v>0</v>
      </c>
      <c r="K895" s="114">
        <v>1589</v>
      </c>
      <c r="L895" s="115">
        <v>1593</v>
      </c>
      <c r="M895" s="27">
        <v>0</v>
      </c>
      <c r="N895" s="27">
        <v>0</v>
      </c>
      <c r="Q895" s="35" t="s">
        <v>103</v>
      </c>
      <c r="R895" s="104">
        <v>51.0167</v>
      </c>
      <c r="S895" s="124">
        <v>4.4667000000000003</v>
      </c>
      <c r="T895" s="32">
        <v>0</v>
      </c>
      <c r="U895" s="33">
        <v>0</v>
      </c>
      <c r="V895" s="127">
        <v>0</v>
      </c>
      <c r="AT895">
        <v>1</v>
      </c>
      <c r="AU895" s="162">
        <f t="shared" si="65"/>
        <v>0</v>
      </c>
      <c r="AV895" s="162">
        <f t="shared" si="66"/>
        <v>1</v>
      </c>
      <c r="AW895" s="162">
        <f t="shared" si="67"/>
        <v>0</v>
      </c>
      <c r="AX895" s="162">
        <f t="shared" si="68"/>
        <v>0</v>
      </c>
      <c r="AY895" s="162">
        <f t="shared" si="69"/>
        <v>0</v>
      </c>
    </row>
    <row r="896" spans="1:51">
      <c r="A896" s="116" t="s">
        <v>2311</v>
      </c>
      <c r="B896" s="116" t="s">
        <v>2312</v>
      </c>
      <c r="C896" s="117" t="s">
        <v>2310</v>
      </c>
      <c r="D896" s="113" t="s">
        <v>4163</v>
      </c>
      <c r="E896" s="117"/>
      <c r="F896" s="66" t="s">
        <v>74</v>
      </c>
      <c r="G896" s="66"/>
      <c r="J896" s="29">
        <v>0</v>
      </c>
      <c r="K896" s="114">
        <v>1590</v>
      </c>
      <c r="L896" s="115">
        <v>1594</v>
      </c>
      <c r="M896" s="27">
        <v>0</v>
      </c>
      <c r="N896" s="27">
        <v>0</v>
      </c>
      <c r="Q896" s="35" t="s">
        <v>103</v>
      </c>
      <c r="R896" s="104">
        <v>51.0167</v>
      </c>
      <c r="S896" s="124">
        <v>4.4667000000000003</v>
      </c>
      <c r="T896" s="32">
        <v>0</v>
      </c>
      <c r="U896" s="33">
        <v>0</v>
      </c>
      <c r="V896" s="127">
        <v>0</v>
      </c>
      <c r="AT896">
        <v>1</v>
      </c>
      <c r="AU896" s="162">
        <f t="shared" si="65"/>
        <v>0</v>
      </c>
      <c r="AV896" s="162">
        <f t="shared" si="66"/>
        <v>1</v>
      </c>
      <c r="AW896" s="162">
        <f t="shared" si="67"/>
        <v>0</v>
      </c>
      <c r="AX896" s="162">
        <f t="shared" si="68"/>
        <v>0</v>
      </c>
      <c r="AY896" s="162">
        <f t="shared" si="69"/>
        <v>0</v>
      </c>
    </row>
    <row r="897" spans="1:51">
      <c r="A897" s="116" t="s">
        <v>2314</v>
      </c>
      <c r="B897" s="116" t="s">
        <v>2315</v>
      </c>
      <c r="C897" s="113" t="s">
        <v>2313</v>
      </c>
      <c r="D897" s="113" t="s">
        <v>4163</v>
      </c>
      <c r="E897" s="113"/>
      <c r="F897" s="66" t="s">
        <v>156</v>
      </c>
      <c r="G897" s="66"/>
      <c r="J897" s="29">
        <v>0</v>
      </c>
      <c r="K897" s="114">
        <v>1590</v>
      </c>
      <c r="L897" s="115">
        <v>1594</v>
      </c>
      <c r="M897" s="27">
        <v>0</v>
      </c>
      <c r="N897" s="27">
        <v>0</v>
      </c>
      <c r="Q897" s="35" t="s">
        <v>103</v>
      </c>
      <c r="R897" s="104">
        <v>51.0167</v>
      </c>
      <c r="S897" s="124">
        <v>4.4667000000000003</v>
      </c>
      <c r="T897" s="32">
        <v>0</v>
      </c>
      <c r="U897" s="33">
        <v>0</v>
      </c>
      <c r="V897" s="127">
        <v>0</v>
      </c>
      <c r="AT897">
        <v>1</v>
      </c>
      <c r="AU897" s="162">
        <f t="shared" si="65"/>
        <v>0</v>
      </c>
      <c r="AV897" s="162">
        <f t="shared" si="66"/>
        <v>1</v>
      </c>
      <c r="AW897" s="162">
        <f t="shared" si="67"/>
        <v>0</v>
      </c>
      <c r="AX897" s="162">
        <f t="shared" si="68"/>
        <v>0</v>
      </c>
      <c r="AY897" s="162">
        <f t="shared" si="69"/>
        <v>0</v>
      </c>
    </row>
    <row r="898" spans="1:51">
      <c r="A898" s="116" t="s">
        <v>2317</v>
      </c>
      <c r="B898" s="116" t="s">
        <v>2318</v>
      </c>
      <c r="C898" s="117" t="s">
        <v>2316</v>
      </c>
      <c r="D898" s="113" t="s">
        <v>4163</v>
      </c>
      <c r="E898" s="117"/>
      <c r="F898" s="66" t="s">
        <v>74</v>
      </c>
      <c r="G898" s="66"/>
      <c r="J898" s="29">
        <v>0</v>
      </c>
      <c r="K898" s="114">
        <v>1590</v>
      </c>
      <c r="L898" s="115">
        <v>1594</v>
      </c>
      <c r="M898" s="27">
        <v>0</v>
      </c>
      <c r="N898" s="27">
        <v>0</v>
      </c>
      <c r="Q898" s="35" t="s">
        <v>103</v>
      </c>
      <c r="R898" s="104">
        <v>51.0167</v>
      </c>
      <c r="S898" s="124">
        <v>4.4667000000000003</v>
      </c>
      <c r="T898" s="32">
        <v>0</v>
      </c>
      <c r="U898" s="33">
        <v>0</v>
      </c>
      <c r="V898" s="127">
        <v>0</v>
      </c>
      <c r="AT898">
        <v>1</v>
      </c>
      <c r="AU898" s="162">
        <f t="shared" si="65"/>
        <v>0</v>
      </c>
      <c r="AV898" s="162">
        <f t="shared" si="66"/>
        <v>1</v>
      </c>
      <c r="AW898" s="162">
        <f t="shared" si="67"/>
        <v>0</v>
      </c>
      <c r="AX898" s="162">
        <f t="shared" si="68"/>
        <v>0</v>
      </c>
      <c r="AY898" s="162">
        <f t="shared" si="69"/>
        <v>0</v>
      </c>
    </row>
    <row r="899" spans="1:51">
      <c r="A899" s="116" t="s">
        <v>2320</v>
      </c>
      <c r="B899" s="116" t="s">
        <v>2321</v>
      </c>
      <c r="C899" s="113" t="s">
        <v>2319</v>
      </c>
      <c r="D899" s="113" t="s">
        <v>4163</v>
      </c>
      <c r="E899" s="113"/>
      <c r="F899" s="66" t="s">
        <v>43</v>
      </c>
      <c r="G899" s="66"/>
      <c r="J899" s="29">
        <v>0</v>
      </c>
      <c r="K899" s="114">
        <v>1590</v>
      </c>
      <c r="L899" s="115">
        <v>1594</v>
      </c>
      <c r="M899" s="27">
        <v>0</v>
      </c>
      <c r="N899" s="27">
        <v>0</v>
      </c>
      <c r="Q899" s="35" t="s">
        <v>103</v>
      </c>
      <c r="R899" s="104">
        <v>51.0167</v>
      </c>
      <c r="S899" s="124">
        <v>4.4667000000000003</v>
      </c>
      <c r="T899" s="32">
        <v>0</v>
      </c>
      <c r="U899" s="33">
        <v>0</v>
      </c>
      <c r="V899" s="127">
        <v>0</v>
      </c>
      <c r="AT899">
        <v>1</v>
      </c>
      <c r="AU899" s="162">
        <f t="shared" ref="AU899:AU962" si="70">IF(AND(K899&lt;=1570,L899&gt;=1540),1,0)</f>
        <v>0</v>
      </c>
      <c r="AV899" s="162">
        <f t="shared" ref="AV899:AV962" si="71">IF(AND(K899&lt;=1608,L899&gt;=1571),1,0)</f>
        <v>1</v>
      </c>
      <c r="AW899" s="162">
        <f t="shared" ref="AW899:AW962" si="72">IF(AND(K899&lt;=1621,L899&gt;=1609),1,0)</f>
        <v>0</v>
      </c>
      <c r="AX899" s="162">
        <f t="shared" ref="AX899:AX962" si="73">IF(AND(K899&lt;=1648,L899&gt;=1622),1,0)</f>
        <v>0</v>
      </c>
      <c r="AY899" s="162">
        <f t="shared" ref="AY899:AY962" si="74">IF(AND(K899&lt;=1680,L899&gt;=1649),1,0)</f>
        <v>0</v>
      </c>
    </row>
    <row r="900" spans="1:51">
      <c r="A900" s="116" t="s">
        <v>2323</v>
      </c>
      <c r="B900" s="116" t="s">
        <v>2324</v>
      </c>
      <c r="C900" s="117" t="s">
        <v>2322</v>
      </c>
      <c r="D900" s="113" t="s">
        <v>4163</v>
      </c>
      <c r="E900" s="117"/>
      <c r="F900" s="66" t="s">
        <v>43</v>
      </c>
      <c r="G900" s="66"/>
      <c r="J900" s="29">
        <v>0</v>
      </c>
      <c r="K900" s="114">
        <v>1591</v>
      </c>
      <c r="L900" s="115">
        <v>1595</v>
      </c>
      <c r="M900" s="27">
        <v>0</v>
      </c>
      <c r="N900" s="27">
        <v>0</v>
      </c>
      <c r="Q900" s="35" t="s">
        <v>103</v>
      </c>
      <c r="R900" s="104">
        <v>51.0167</v>
      </c>
      <c r="S900" s="124">
        <v>4.4667000000000003</v>
      </c>
      <c r="T900" s="32">
        <v>0</v>
      </c>
      <c r="U900" s="33">
        <v>0</v>
      </c>
      <c r="V900" s="127">
        <v>0</v>
      </c>
      <c r="AT900">
        <v>1</v>
      </c>
      <c r="AU900" s="162">
        <f t="shared" si="70"/>
        <v>0</v>
      </c>
      <c r="AV900" s="162">
        <f t="shared" si="71"/>
        <v>1</v>
      </c>
      <c r="AW900" s="162">
        <f t="shared" si="72"/>
        <v>0</v>
      </c>
      <c r="AX900" s="162">
        <f t="shared" si="73"/>
        <v>0</v>
      </c>
      <c r="AY900" s="162">
        <f t="shared" si="74"/>
        <v>0</v>
      </c>
    </row>
    <row r="901" spans="1:51">
      <c r="A901" s="116" t="s">
        <v>2326</v>
      </c>
      <c r="B901" s="116" t="s">
        <v>2327</v>
      </c>
      <c r="C901" s="113" t="s">
        <v>2325</v>
      </c>
      <c r="D901" s="113" t="s">
        <v>4163</v>
      </c>
      <c r="E901" s="113"/>
      <c r="F901" s="66" t="s">
        <v>43</v>
      </c>
      <c r="G901" s="66"/>
      <c r="J901" s="29">
        <v>0</v>
      </c>
      <c r="K901" s="114">
        <v>1591</v>
      </c>
      <c r="L901" s="115">
        <v>1595</v>
      </c>
      <c r="M901" s="27">
        <v>0</v>
      </c>
      <c r="N901" s="27">
        <v>0</v>
      </c>
      <c r="Q901" s="35" t="s">
        <v>103</v>
      </c>
      <c r="R901" s="104">
        <v>51.0167</v>
      </c>
      <c r="S901" s="124">
        <v>4.4667000000000003</v>
      </c>
      <c r="T901" s="32">
        <v>0</v>
      </c>
      <c r="U901" s="33">
        <v>0</v>
      </c>
      <c r="V901" s="127">
        <v>0</v>
      </c>
      <c r="AT901">
        <v>1</v>
      </c>
      <c r="AU901" s="162">
        <f t="shared" si="70"/>
        <v>0</v>
      </c>
      <c r="AV901" s="162">
        <f t="shared" si="71"/>
        <v>1</v>
      </c>
      <c r="AW901" s="162">
        <f t="shared" si="72"/>
        <v>0</v>
      </c>
      <c r="AX901" s="162">
        <f t="shared" si="73"/>
        <v>0</v>
      </c>
      <c r="AY901" s="162">
        <f t="shared" si="74"/>
        <v>0</v>
      </c>
    </row>
    <row r="902" spans="1:51">
      <c r="A902" s="116" t="s">
        <v>2329</v>
      </c>
      <c r="B902" s="116" t="s">
        <v>2330</v>
      </c>
      <c r="C902" s="117" t="s">
        <v>2328</v>
      </c>
      <c r="D902" s="113" t="s">
        <v>4163</v>
      </c>
      <c r="E902" s="117"/>
      <c r="F902" s="66" t="s">
        <v>43</v>
      </c>
      <c r="G902" s="66"/>
      <c r="J902" s="29">
        <v>0</v>
      </c>
      <c r="K902" s="114">
        <v>1591</v>
      </c>
      <c r="L902" s="115">
        <v>1595</v>
      </c>
      <c r="M902" s="27">
        <v>0</v>
      </c>
      <c r="N902" s="27">
        <v>0</v>
      </c>
      <c r="Q902" s="35" t="s">
        <v>103</v>
      </c>
      <c r="R902" s="104">
        <v>51.0167</v>
      </c>
      <c r="S902" s="124">
        <v>4.4667000000000003</v>
      </c>
      <c r="T902" s="32">
        <v>0</v>
      </c>
      <c r="U902" s="33">
        <v>0</v>
      </c>
      <c r="V902" s="127">
        <v>0</v>
      </c>
      <c r="AT902">
        <v>1</v>
      </c>
      <c r="AU902" s="162">
        <f t="shared" si="70"/>
        <v>0</v>
      </c>
      <c r="AV902" s="162">
        <f t="shared" si="71"/>
        <v>1</v>
      </c>
      <c r="AW902" s="162">
        <f t="shared" si="72"/>
        <v>0</v>
      </c>
      <c r="AX902" s="162">
        <f t="shared" si="73"/>
        <v>0</v>
      </c>
      <c r="AY902" s="162">
        <f t="shared" si="74"/>
        <v>0</v>
      </c>
    </row>
    <row r="903" spans="1:51">
      <c r="A903" s="116" t="s">
        <v>2332</v>
      </c>
      <c r="B903" s="116" t="s">
        <v>1939</v>
      </c>
      <c r="C903" s="113" t="s">
        <v>2331</v>
      </c>
      <c r="D903" s="113" t="s">
        <v>4163</v>
      </c>
      <c r="E903" s="113"/>
      <c r="F903" s="66" t="s">
        <v>43</v>
      </c>
      <c r="G903" s="66"/>
      <c r="J903" s="29">
        <v>0</v>
      </c>
      <c r="K903" s="114">
        <v>1591</v>
      </c>
      <c r="L903" s="115">
        <v>1595</v>
      </c>
      <c r="M903" s="27">
        <v>0</v>
      </c>
      <c r="N903" s="27">
        <v>0</v>
      </c>
      <c r="Q903" s="35" t="s">
        <v>103</v>
      </c>
      <c r="R903" s="104">
        <v>51.0167</v>
      </c>
      <c r="S903" s="124">
        <v>4.4667000000000003</v>
      </c>
      <c r="T903" s="32">
        <v>0</v>
      </c>
      <c r="U903" s="33">
        <v>0</v>
      </c>
      <c r="V903" s="127">
        <v>0</v>
      </c>
      <c r="AT903">
        <v>1</v>
      </c>
      <c r="AU903" s="162">
        <f t="shared" si="70"/>
        <v>0</v>
      </c>
      <c r="AV903" s="162">
        <f t="shared" si="71"/>
        <v>1</v>
      </c>
      <c r="AW903" s="162">
        <f t="shared" si="72"/>
        <v>0</v>
      </c>
      <c r="AX903" s="162">
        <f t="shared" si="73"/>
        <v>0</v>
      </c>
      <c r="AY903" s="162">
        <f t="shared" si="74"/>
        <v>0</v>
      </c>
    </row>
    <row r="904" spans="1:51">
      <c r="A904" s="116" t="s">
        <v>2334</v>
      </c>
      <c r="B904" s="116" t="s">
        <v>2335</v>
      </c>
      <c r="C904" s="117" t="s">
        <v>2333</v>
      </c>
      <c r="D904" s="113" t="s">
        <v>4163</v>
      </c>
      <c r="E904" s="117"/>
      <c r="F904" s="66" t="s">
        <v>43</v>
      </c>
      <c r="G904" s="66"/>
      <c r="J904" s="29">
        <v>0</v>
      </c>
      <c r="K904" s="114">
        <v>1592</v>
      </c>
      <c r="L904" s="115">
        <v>1596</v>
      </c>
      <c r="M904" s="27">
        <v>0</v>
      </c>
      <c r="N904" s="27">
        <v>0</v>
      </c>
      <c r="Q904" s="35" t="s">
        <v>103</v>
      </c>
      <c r="R904" s="104">
        <v>51.0167</v>
      </c>
      <c r="S904" s="124">
        <v>4.4667000000000003</v>
      </c>
      <c r="T904" s="32">
        <v>0</v>
      </c>
      <c r="U904" s="33">
        <v>0</v>
      </c>
      <c r="V904" s="127">
        <v>0</v>
      </c>
      <c r="AT904">
        <v>1</v>
      </c>
      <c r="AU904" s="162">
        <f t="shared" si="70"/>
        <v>0</v>
      </c>
      <c r="AV904" s="162">
        <f t="shared" si="71"/>
        <v>1</v>
      </c>
      <c r="AW904" s="162">
        <f t="shared" si="72"/>
        <v>0</v>
      </c>
      <c r="AX904" s="162">
        <f t="shared" si="73"/>
        <v>0</v>
      </c>
      <c r="AY904" s="162">
        <f t="shared" si="74"/>
        <v>0</v>
      </c>
    </row>
    <row r="905" spans="1:51">
      <c r="A905" s="116" t="s">
        <v>2337</v>
      </c>
      <c r="B905" s="116" t="s">
        <v>2315</v>
      </c>
      <c r="C905" s="113" t="s">
        <v>2336</v>
      </c>
      <c r="D905" s="113" t="s">
        <v>4163</v>
      </c>
      <c r="E905" s="113"/>
      <c r="F905" s="66" t="s">
        <v>39</v>
      </c>
      <c r="G905" s="66"/>
      <c r="J905" s="29">
        <v>0</v>
      </c>
      <c r="K905" s="114">
        <v>1592</v>
      </c>
      <c r="L905" s="115">
        <v>1596</v>
      </c>
      <c r="M905" s="27">
        <v>0</v>
      </c>
      <c r="N905" s="27">
        <v>0</v>
      </c>
      <c r="Q905" s="35" t="s">
        <v>103</v>
      </c>
      <c r="R905" s="104">
        <v>51.0167</v>
      </c>
      <c r="S905" s="124">
        <v>4.4667000000000003</v>
      </c>
      <c r="T905" s="32">
        <v>0</v>
      </c>
      <c r="U905" s="33">
        <v>0</v>
      </c>
      <c r="V905" s="127">
        <v>0</v>
      </c>
      <c r="AT905">
        <v>1</v>
      </c>
      <c r="AU905" s="162">
        <f t="shared" si="70"/>
        <v>0</v>
      </c>
      <c r="AV905" s="162">
        <f t="shared" si="71"/>
        <v>1</v>
      </c>
      <c r="AW905" s="162">
        <f t="shared" si="72"/>
        <v>0</v>
      </c>
      <c r="AX905" s="162">
        <f t="shared" si="73"/>
        <v>0</v>
      </c>
      <c r="AY905" s="162">
        <f t="shared" si="74"/>
        <v>0</v>
      </c>
    </row>
    <row r="906" spans="1:51">
      <c r="A906" s="116" t="s">
        <v>2339</v>
      </c>
      <c r="B906" s="116" t="s">
        <v>2340</v>
      </c>
      <c r="C906" s="117" t="s">
        <v>2338</v>
      </c>
      <c r="D906" s="113" t="s">
        <v>4163</v>
      </c>
      <c r="E906" s="117"/>
      <c r="F906" s="66" t="s">
        <v>43</v>
      </c>
      <c r="G906" s="66"/>
      <c r="J906" s="29">
        <v>0</v>
      </c>
      <c r="K906" s="114">
        <v>1593</v>
      </c>
      <c r="L906" s="115">
        <v>1597</v>
      </c>
      <c r="M906" s="27">
        <v>0</v>
      </c>
      <c r="N906" s="27">
        <v>0</v>
      </c>
      <c r="Q906" s="35" t="s">
        <v>103</v>
      </c>
      <c r="R906" s="104">
        <v>51.0167</v>
      </c>
      <c r="S906" s="124">
        <v>4.4667000000000003</v>
      </c>
      <c r="T906" s="32">
        <v>0</v>
      </c>
      <c r="U906" s="33">
        <v>0</v>
      </c>
      <c r="V906" s="127">
        <v>0</v>
      </c>
      <c r="AT906">
        <v>1</v>
      </c>
      <c r="AU906" s="162">
        <f t="shared" si="70"/>
        <v>0</v>
      </c>
      <c r="AV906" s="162">
        <f t="shared" si="71"/>
        <v>1</v>
      </c>
      <c r="AW906" s="162">
        <f t="shared" si="72"/>
        <v>0</v>
      </c>
      <c r="AX906" s="162">
        <f t="shared" si="73"/>
        <v>0</v>
      </c>
      <c r="AY906" s="162">
        <f t="shared" si="74"/>
        <v>0</v>
      </c>
    </row>
    <row r="907" spans="1:51">
      <c r="A907" s="116" t="s">
        <v>2342</v>
      </c>
      <c r="B907" s="116" t="s">
        <v>2343</v>
      </c>
      <c r="C907" s="113" t="s">
        <v>2341</v>
      </c>
      <c r="D907" s="113" t="s">
        <v>4163</v>
      </c>
      <c r="E907" s="113"/>
      <c r="F907" s="66" t="s">
        <v>156</v>
      </c>
      <c r="G907" s="66"/>
      <c r="J907" s="29">
        <v>0</v>
      </c>
      <c r="K907" s="114">
        <v>1593</v>
      </c>
      <c r="L907" s="115">
        <v>1597</v>
      </c>
      <c r="M907" s="27">
        <v>0</v>
      </c>
      <c r="N907" s="27">
        <v>0</v>
      </c>
      <c r="Q907" s="35" t="s">
        <v>103</v>
      </c>
      <c r="R907" s="104">
        <v>51.0167</v>
      </c>
      <c r="S907" s="124">
        <v>4.4667000000000003</v>
      </c>
      <c r="T907" s="32">
        <v>0</v>
      </c>
      <c r="U907" s="33">
        <v>0</v>
      </c>
      <c r="V907" s="127">
        <v>0</v>
      </c>
      <c r="AT907">
        <v>1</v>
      </c>
      <c r="AU907" s="162">
        <f t="shared" si="70"/>
        <v>0</v>
      </c>
      <c r="AV907" s="162">
        <f t="shared" si="71"/>
        <v>1</v>
      </c>
      <c r="AW907" s="162">
        <f t="shared" si="72"/>
        <v>0</v>
      </c>
      <c r="AX907" s="162">
        <f t="shared" si="73"/>
        <v>0</v>
      </c>
      <c r="AY907" s="162">
        <f t="shared" si="74"/>
        <v>0</v>
      </c>
    </row>
    <row r="908" spans="1:51">
      <c r="A908" s="116" t="s">
        <v>2345</v>
      </c>
      <c r="B908" s="116" t="s">
        <v>2346</v>
      </c>
      <c r="C908" s="117" t="s">
        <v>2344</v>
      </c>
      <c r="D908" s="113" t="s">
        <v>4163</v>
      </c>
      <c r="E908" s="117"/>
      <c r="F908" s="66" t="s">
        <v>43</v>
      </c>
      <c r="G908" s="66"/>
      <c r="J908" s="29">
        <v>0</v>
      </c>
      <c r="K908" s="114">
        <v>1593</v>
      </c>
      <c r="L908" s="115">
        <v>1597</v>
      </c>
      <c r="M908" s="27">
        <v>0</v>
      </c>
      <c r="N908" s="27">
        <v>0</v>
      </c>
      <c r="Q908" s="35" t="s">
        <v>103</v>
      </c>
      <c r="R908" s="104">
        <v>51.0167</v>
      </c>
      <c r="S908" s="124">
        <v>4.4667000000000003</v>
      </c>
      <c r="T908" s="32">
        <v>0</v>
      </c>
      <c r="U908" s="33">
        <v>0</v>
      </c>
      <c r="V908" s="127">
        <v>0</v>
      </c>
      <c r="AT908">
        <v>1</v>
      </c>
      <c r="AU908" s="162">
        <f t="shared" si="70"/>
        <v>0</v>
      </c>
      <c r="AV908" s="162">
        <f t="shared" si="71"/>
        <v>1</v>
      </c>
      <c r="AW908" s="162">
        <f t="shared" si="72"/>
        <v>0</v>
      </c>
      <c r="AX908" s="162">
        <f t="shared" si="73"/>
        <v>0</v>
      </c>
      <c r="AY908" s="162">
        <f t="shared" si="74"/>
        <v>0</v>
      </c>
    </row>
    <row r="909" spans="1:51">
      <c r="A909" s="116" t="s">
        <v>2348</v>
      </c>
      <c r="B909" s="116" t="s">
        <v>2349</v>
      </c>
      <c r="C909" s="113" t="s">
        <v>2347</v>
      </c>
      <c r="D909" s="113" t="s">
        <v>4163</v>
      </c>
      <c r="E909" s="113"/>
      <c r="F909" s="66" t="s">
        <v>43</v>
      </c>
      <c r="G909" s="66"/>
      <c r="J909" s="29">
        <v>0</v>
      </c>
      <c r="K909" s="114">
        <v>1593</v>
      </c>
      <c r="L909" s="115">
        <v>1597</v>
      </c>
      <c r="M909" s="27">
        <v>0</v>
      </c>
      <c r="N909" s="27">
        <v>0</v>
      </c>
      <c r="Q909" s="35" t="s">
        <v>103</v>
      </c>
      <c r="R909" s="104">
        <v>51.0167</v>
      </c>
      <c r="S909" s="124">
        <v>4.4667000000000003</v>
      </c>
      <c r="T909" s="32">
        <v>0</v>
      </c>
      <c r="U909" s="33">
        <v>0</v>
      </c>
      <c r="V909" s="127">
        <v>0</v>
      </c>
      <c r="AT909">
        <v>1</v>
      </c>
      <c r="AU909" s="162">
        <f t="shared" si="70"/>
        <v>0</v>
      </c>
      <c r="AV909" s="162">
        <f t="shared" si="71"/>
        <v>1</v>
      </c>
      <c r="AW909" s="162">
        <f t="shared" si="72"/>
        <v>0</v>
      </c>
      <c r="AX909" s="162">
        <f t="shared" si="73"/>
        <v>0</v>
      </c>
      <c r="AY909" s="162">
        <f t="shared" si="74"/>
        <v>0</v>
      </c>
    </row>
    <row r="910" spans="1:51">
      <c r="A910" s="116" t="s">
        <v>2351</v>
      </c>
      <c r="B910" s="116" t="s">
        <v>1928</v>
      </c>
      <c r="C910" s="117" t="s">
        <v>2350</v>
      </c>
      <c r="D910" s="113" t="s">
        <v>4163</v>
      </c>
      <c r="E910" s="117"/>
      <c r="F910" s="66" t="s">
        <v>74</v>
      </c>
      <c r="G910" s="66"/>
      <c r="J910" s="29">
        <v>0</v>
      </c>
      <c r="K910" s="114">
        <v>1593</v>
      </c>
      <c r="L910" s="115">
        <v>1597</v>
      </c>
      <c r="M910" s="27">
        <v>0</v>
      </c>
      <c r="N910" s="27">
        <v>0</v>
      </c>
      <c r="Q910" s="35" t="s">
        <v>103</v>
      </c>
      <c r="R910" s="104">
        <v>51.0167</v>
      </c>
      <c r="S910" s="124">
        <v>4.4667000000000003</v>
      </c>
      <c r="T910" s="32">
        <v>0</v>
      </c>
      <c r="U910" s="33">
        <v>0</v>
      </c>
      <c r="V910" s="127">
        <v>0</v>
      </c>
      <c r="AT910">
        <v>1</v>
      </c>
      <c r="AU910" s="162">
        <f t="shared" si="70"/>
        <v>0</v>
      </c>
      <c r="AV910" s="162">
        <f t="shared" si="71"/>
        <v>1</v>
      </c>
      <c r="AW910" s="162">
        <f t="shared" si="72"/>
        <v>0</v>
      </c>
      <c r="AX910" s="162">
        <f t="shared" si="73"/>
        <v>0</v>
      </c>
      <c r="AY910" s="162">
        <f t="shared" si="74"/>
        <v>0</v>
      </c>
    </row>
    <row r="911" spans="1:51">
      <c r="A911" s="116" t="s">
        <v>2353</v>
      </c>
      <c r="B911" s="116" t="s">
        <v>2241</v>
      </c>
      <c r="C911" s="113" t="s">
        <v>2352</v>
      </c>
      <c r="D911" s="113" t="s">
        <v>4163</v>
      </c>
      <c r="E911" s="113"/>
      <c r="F911" s="66" t="s">
        <v>74</v>
      </c>
      <c r="G911" s="66"/>
      <c r="J911" s="29">
        <v>0</v>
      </c>
      <c r="K911" s="114">
        <v>1593</v>
      </c>
      <c r="L911" s="115">
        <v>1597</v>
      </c>
      <c r="M911" s="27">
        <v>0</v>
      </c>
      <c r="N911" s="27">
        <v>0</v>
      </c>
      <c r="Q911" s="35" t="s">
        <v>103</v>
      </c>
      <c r="R911" s="104">
        <v>51.0167</v>
      </c>
      <c r="S911" s="124">
        <v>4.4667000000000003</v>
      </c>
      <c r="T911" s="32">
        <v>0</v>
      </c>
      <c r="U911" s="33">
        <v>0</v>
      </c>
      <c r="V911" s="127">
        <v>0</v>
      </c>
      <c r="AT911">
        <v>1</v>
      </c>
      <c r="AU911" s="162">
        <f t="shared" si="70"/>
        <v>0</v>
      </c>
      <c r="AV911" s="162">
        <f t="shared" si="71"/>
        <v>1</v>
      </c>
      <c r="AW911" s="162">
        <f t="shared" si="72"/>
        <v>0</v>
      </c>
      <c r="AX911" s="162">
        <f t="shared" si="73"/>
        <v>0</v>
      </c>
      <c r="AY911" s="162">
        <f t="shared" si="74"/>
        <v>0</v>
      </c>
    </row>
    <row r="912" spans="1:51">
      <c r="A912" s="116" t="s">
        <v>2355</v>
      </c>
      <c r="B912" s="116" t="s">
        <v>2356</v>
      </c>
      <c r="C912" s="117" t="s">
        <v>2354</v>
      </c>
      <c r="D912" s="113" t="s">
        <v>4163</v>
      </c>
      <c r="E912" s="117"/>
      <c r="F912" s="66" t="s">
        <v>43</v>
      </c>
      <c r="G912" s="66"/>
      <c r="J912" s="29">
        <v>0</v>
      </c>
      <c r="K912" s="114">
        <v>1594</v>
      </c>
      <c r="L912" s="115">
        <v>1598</v>
      </c>
      <c r="M912" s="27">
        <v>0</v>
      </c>
      <c r="N912" s="27">
        <v>0</v>
      </c>
      <c r="Q912" s="35" t="s">
        <v>103</v>
      </c>
      <c r="R912" s="104">
        <v>51.0167</v>
      </c>
      <c r="S912" s="124">
        <v>4.4667000000000003</v>
      </c>
      <c r="T912" s="32">
        <v>0</v>
      </c>
      <c r="U912" s="33">
        <v>0</v>
      </c>
      <c r="V912" s="127">
        <v>0</v>
      </c>
      <c r="AT912">
        <v>1</v>
      </c>
      <c r="AU912" s="162">
        <f t="shared" si="70"/>
        <v>0</v>
      </c>
      <c r="AV912" s="162">
        <f t="shared" si="71"/>
        <v>1</v>
      </c>
      <c r="AW912" s="162">
        <f t="shared" si="72"/>
        <v>0</v>
      </c>
      <c r="AX912" s="162">
        <f t="shared" si="73"/>
        <v>0</v>
      </c>
      <c r="AY912" s="162">
        <f t="shared" si="74"/>
        <v>0</v>
      </c>
    </row>
    <row r="913" spans="1:51">
      <c r="A913" s="116" t="s">
        <v>2358</v>
      </c>
      <c r="B913" s="116" t="s">
        <v>2359</v>
      </c>
      <c r="C913" s="113" t="s">
        <v>2357</v>
      </c>
      <c r="D913" s="113" t="s">
        <v>4163</v>
      </c>
      <c r="E913" s="113"/>
      <c r="F913" s="66" t="s">
        <v>39</v>
      </c>
      <c r="G913" s="66"/>
      <c r="J913" s="29">
        <v>0</v>
      </c>
      <c r="K913" s="114">
        <v>1594</v>
      </c>
      <c r="L913" s="115">
        <v>1598</v>
      </c>
      <c r="M913" s="27">
        <v>0</v>
      </c>
      <c r="N913" s="27">
        <v>0</v>
      </c>
      <c r="Q913" s="35" t="s">
        <v>103</v>
      </c>
      <c r="R913" s="104">
        <v>51.0167</v>
      </c>
      <c r="S913" s="124">
        <v>4.4667000000000003</v>
      </c>
      <c r="T913" s="32">
        <v>0</v>
      </c>
      <c r="U913" s="33">
        <v>0</v>
      </c>
      <c r="V913" s="127">
        <v>0</v>
      </c>
      <c r="AT913">
        <v>1</v>
      </c>
      <c r="AU913" s="162">
        <f t="shared" si="70"/>
        <v>0</v>
      </c>
      <c r="AV913" s="162">
        <f t="shared" si="71"/>
        <v>1</v>
      </c>
      <c r="AW913" s="162">
        <f t="shared" si="72"/>
        <v>0</v>
      </c>
      <c r="AX913" s="162">
        <f t="shared" si="73"/>
        <v>0</v>
      </c>
      <c r="AY913" s="162">
        <f t="shared" si="74"/>
        <v>0</v>
      </c>
    </row>
    <row r="914" spans="1:51">
      <c r="A914" s="116" t="s">
        <v>2361</v>
      </c>
      <c r="B914" s="116" t="s">
        <v>2303</v>
      </c>
      <c r="C914" s="117" t="s">
        <v>2360</v>
      </c>
      <c r="D914" s="113" t="s">
        <v>4163</v>
      </c>
      <c r="E914" s="117"/>
      <c r="F914" s="66" t="s">
        <v>43</v>
      </c>
      <c r="G914" s="66"/>
      <c r="J914" s="29">
        <v>0</v>
      </c>
      <c r="K914" s="114">
        <v>1594</v>
      </c>
      <c r="L914" s="115">
        <v>1598</v>
      </c>
      <c r="M914" s="27">
        <v>0</v>
      </c>
      <c r="N914" s="27">
        <v>0</v>
      </c>
      <c r="Q914" s="35" t="s">
        <v>103</v>
      </c>
      <c r="R914" s="104">
        <v>51.0167</v>
      </c>
      <c r="S914" s="124">
        <v>4.4667000000000003</v>
      </c>
      <c r="T914" s="32">
        <v>0</v>
      </c>
      <c r="U914" s="33">
        <v>0</v>
      </c>
      <c r="V914" s="127">
        <v>0</v>
      </c>
      <c r="AT914">
        <v>1</v>
      </c>
      <c r="AU914" s="162">
        <f t="shared" si="70"/>
        <v>0</v>
      </c>
      <c r="AV914" s="162">
        <f t="shared" si="71"/>
        <v>1</v>
      </c>
      <c r="AW914" s="162">
        <f t="shared" si="72"/>
        <v>0</v>
      </c>
      <c r="AX914" s="162">
        <f t="shared" si="73"/>
        <v>0</v>
      </c>
      <c r="AY914" s="162">
        <f t="shared" si="74"/>
        <v>0</v>
      </c>
    </row>
    <row r="915" spans="1:51">
      <c r="A915" s="116" t="s">
        <v>2363</v>
      </c>
      <c r="B915" s="116" t="s">
        <v>2364</v>
      </c>
      <c r="C915" s="113" t="s">
        <v>2362</v>
      </c>
      <c r="D915" s="113" t="s">
        <v>4163</v>
      </c>
      <c r="E915" s="113"/>
      <c r="F915" s="66" t="s">
        <v>39</v>
      </c>
      <c r="G915" s="66"/>
      <c r="J915" s="29">
        <v>0</v>
      </c>
      <c r="K915" s="114">
        <v>1594</v>
      </c>
      <c r="L915" s="115">
        <v>1598</v>
      </c>
      <c r="M915" s="27">
        <v>0</v>
      </c>
      <c r="N915" s="27">
        <v>0</v>
      </c>
      <c r="Q915" s="35" t="s">
        <v>103</v>
      </c>
      <c r="R915" s="104">
        <v>51.0167</v>
      </c>
      <c r="S915" s="124">
        <v>4.4667000000000003</v>
      </c>
      <c r="T915" s="32">
        <v>0</v>
      </c>
      <c r="U915" s="33">
        <v>0</v>
      </c>
      <c r="V915" s="127">
        <v>0</v>
      </c>
      <c r="AT915">
        <v>1</v>
      </c>
      <c r="AU915" s="162">
        <f t="shared" si="70"/>
        <v>0</v>
      </c>
      <c r="AV915" s="162">
        <f t="shared" si="71"/>
        <v>1</v>
      </c>
      <c r="AW915" s="162">
        <f t="shared" si="72"/>
        <v>0</v>
      </c>
      <c r="AX915" s="162">
        <f t="shared" si="73"/>
        <v>0</v>
      </c>
      <c r="AY915" s="162">
        <f t="shared" si="74"/>
        <v>0</v>
      </c>
    </row>
    <row r="916" spans="1:51">
      <c r="A916" s="116" t="s">
        <v>2366</v>
      </c>
      <c r="B916" s="116" t="s">
        <v>2224</v>
      </c>
      <c r="C916" s="117" t="s">
        <v>2365</v>
      </c>
      <c r="D916" s="113" t="s">
        <v>4163</v>
      </c>
      <c r="E916" s="117"/>
      <c r="F916" s="66" t="s">
        <v>43</v>
      </c>
      <c r="G916" s="66"/>
      <c r="J916" s="29">
        <v>0</v>
      </c>
      <c r="K916" s="114">
        <v>1594</v>
      </c>
      <c r="L916" s="115">
        <v>1598</v>
      </c>
      <c r="M916" s="27">
        <v>0</v>
      </c>
      <c r="N916" s="27">
        <v>0</v>
      </c>
      <c r="Q916" s="35" t="s">
        <v>103</v>
      </c>
      <c r="R916" s="104">
        <v>51.0167</v>
      </c>
      <c r="S916" s="124">
        <v>4.4667000000000003</v>
      </c>
      <c r="T916" s="32">
        <v>0</v>
      </c>
      <c r="U916" s="33">
        <v>0</v>
      </c>
      <c r="V916" s="127">
        <v>0</v>
      </c>
      <c r="AT916">
        <v>1</v>
      </c>
      <c r="AU916" s="162">
        <f t="shared" si="70"/>
        <v>0</v>
      </c>
      <c r="AV916" s="162">
        <f t="shared" si="71"/>
        <v>1</v>
      </c>
      <c r="AW916" s="162">
        <f t="shared" si="72"/>
        <v>0</v>
      </c>
      <c r="AX916" s="162">
        <f t="shared" si="73"/>
        <v>0</v>
      </c>
      <c r="AY916" s="162">
        <f t="shared" si="74"/>
        <v>0</v>
      </c>
    </row>
    <row r="917" spans="1:51">
      <c r="A917" s="116" t="s">
        <v>2368</v>
      </c>
      <c r="B917" s="116" t="s">
        <v>2369</v>
      </c>
      <c r="C917" s="113" t="s">
        <v>2367</v>
      </c>
      <c r="D917" s="113" t="s">
        <v>4163</v>
      </c>
      <c r="E917" s="113"/>
      <c r="F917" s="66" t="s">
        <v>156</v>
      </c>
      <c r="G917" s="66"/>
      <c r="J917" s="29">
        <v>0</v>
      </c>
      <c r="K917" s="114">
        <v>1594</v>
      </c>
      <c r="L917" s="115">
        <v>1598</v>
      </c>
      <c r="M917" s="27">
        <v>0</v>
      </c>
      <c r="N917" s="27">
        <v>0</v>
      </c>
      <c r="Q917" s="35" t="s">
        <v>103</v>
      </c>
      <c r="R917" s="104">
        <v>51.0167</v>
      </c>
      <c r="S917" s="124">
        <v>4.4667000000000003</v>
      </c>
      <c r="T917" s="32">
        <v>0</v>
      </c>
      <c r="U917" s="33">
        <v>0</v>
      </c>
      <c r="V917" s="127">
        <v>0</v>
      </c>
      <c r="AT917">
        <v>1</v>
      </c>
      <c r="AU917" s="162">
        <f t="shared" si="70"/>
        <v>0</v>
      </c>
      <c r="AV917" s="162">
        <f t="shared" si="71"/>
        <v>1</v>
      </c>
      <c r="AW917" s="162">
        <f t="shared" si="72"/>
        <v>0</v>
      </c>
      <c r="AX917" s="162">
        <f t="shared" si="73"/>
        <v>0</v>
      </c>
      <c r="AY917" s="162">
        <f t="shared" si="74"/>
        <v>0</v>
      </c>
    </row>
    <row r="918" spans="1:51">
      <c r="A918" s="116" t="s">
        <v>2371</v>
      </c>
      <c r="B918" s="116" t="s">
        <v>2007</v>
      </c>
      <c r="C918" s="117" t="s">
        <v>2370</v>
      </c>
      <c r="D918" s="113" t="s">
        <v>4163</v>
      </c>
      <c r="E918" s="117"/>
      <c r="F918" s="66" t="s">
        <v>645</v>
      </c>
      <c r="G918" s="66"/>
      <c r="J918" s="29">
        <v>0</v>
      </c>
      <c r="K918" s="114">
        <v>1594</v>
      </c>
      <c r="L918" s="115">
        <v>1598</v>
      </c>
      <c r="M918" s="27">
        <v>0</v>
      </c>
      <c r="N918" s="27">
        <v>0</v>
      </c>
      <c r="Q918" s="35" t="s">
        <v>103</v>
      </c>
      <c r="R918" s="104">
        <v>51.0167</v>
      </c>
      <c r="S918" s="124">
        <v>4.4667000000000003</v>
      </c>
      <c r="T918" s="32">
        <v>0</v>
      </c>
      <c r="U918" s="33">
        <v>0</v>
      </c>
      <c r="V918" s="127">
        <v>0</v>
      </c>
      <c r="AT918">
        <v>1</v>
      </c>
      <c r="AU918" s="162">
        <f t="shared" si="70"/>
        <v>0</v>
      </c>
      <c r="AV918" s="162">
        <f t="shared" si="71"/>
        <v>1</v>
      </c>
      <c r="AW918" s="162">
        <f t="shared" si="72"/>
        <v>0</v>
      </c>
      <c r="AX918" s="162">
        <f t="shared" si="73"/>
        <v>0</v>
      </c>
      <c r="AY918" s="162">
        <f t="shared" si="74"/>
        <v>0</v>
      </c>
    </row>
    <row r="919" spans="1:51">
      <c r="A919" s="116" t="s">
        <v>2374</v>
      </c>
      <c r="B919" s="116" t="s">
        <v>2375</v>
      </c>
      <c r="C919" s="113" t="s">
        <v>2373</v>
      </c>
      <c r="D919" s="113" t="s">
        <v>4163</v>
      </c>
      <c r="E919" s="113"/>
      <c r="F919" s="66" t="s">
        <v>43</v>
      </c>
      <c r="G919" s="66"/>
      <c r="J919" s="29">
        <v>0</v>
      </c>
      <c r="K919" s="114">
        <v>1596</v>
      </c>
      <c r="L919" s="115">
        <v>1600</v>
      </c>
      <c r="M919" s="27">
        <v>0</v>
      </c>
      <c r="N919" s="27">
        <v>0</v>
      </c>
      <c r="Q919" s="35" t="s">
        <v>103</v>
      </c>
      <c r="R919" s="104">
        <v>51.0167</v>
      </c>
      <c r="S919" s="124">
        <v>4.4667000000000003</v>
      </c>
      <c r="T919" s="32">
        <v>0</v>
      </c>
      <c r="U919" s="33">
        <v>0</v>
      </c>
      <c r="V919" s="127">
        <v>0</v>
      </c>
      <c r="AT919">
        <v>1</v>
      </c>
      <c r="AU919" s="162">
        <f t="shared" si="70"/>
        <v>0</v>
      </c>
      <c r="AV919" s="162">
        <f t="shared" si="71"/>
        <v>1</v>
      </c>
      <c r="AW919" s="162">
        <f t="shared" si="72"/>
        <v>0</v>
      </c>
      <c r="AX919" s="162">
        <f t="shared" si="73"/>
        <v>0</v>
      </c>
      <c r="AY919" s="162">
        <f t="shared" si="74"/>
        <v>0</v>
      </c>
    </row>
    <row r="920" spans="1:51">
      <c r="A920" s="116" t="s">
        <v>2377</v>
      </c>
      <c r="B920" s="116" t="s">
        <v>2378</v>
      </c>
      <c r="C920" s="117" t="s">
        <v>2376</v>
      </c>
      <c r="D920" s="113" t="s">
        <v>4163</v>
      </c>
      <c r="E920" s="117"/>
      <c r="F920" s="114" t="s">
        <v>3890</v>
      </c>
      <c r="G920" s="114"/>
      <c r="J920" s="29">
        <v>0</v>
      </c>
      <c r="K920" s="114">
        <v>1596</v>
      </c>
      <c r="L920" s="115">
        <v>1600</v>
      </c>
      <c r="M920" s="27">
        <v>0</v>
      </c>
      <c r="N920" s="27">
        <v>0</v>
      </c>
      <c r="Q920" s="35" t="s">
        <v>103</v>
      </c>
      <c r="R920" s="104">
        <v>51.0167</v>
      </c>
      <c r="S920" s="124">
        <v>4.4667000000000003</v>
      </c>
      <c r="T920" s="32">
        <v>0</v>
      </c>
      <c r="U920" s="33">
        <v>0</v>
      </c>
      <c r="V920" s="127">
        <v>0</v>
      </c>
      <c r="AT920">
        <v>1</v>
      </c>
      <c r="AU920" s="162">
        <f t="shared" si="70"/>
        <v>0</v>
      </c>
      <c r="AV920" s="162">
        <f t="shared" si="71"/>
        <v>1</v>
      </c>
      <c r="AW920" s="162">
        <f t="shared" si="72"/>
        <v>0</v>
      </c>
      <c r="AX920" s="162">
        <f t="shared" si="73"/>
        <v>0</v>
      </c>
      <c r="AY920" s="162">
        <f t="shared" si="74"/>
        <v>0</v>
      </c>
    </row>
    <row r="921" spans="1:51">
      <c r="A921" s="116" t="s">
        <v>2380</v>
      </c>
      <c r="B921" s="116" t="s">
        <v>2381</v>
      </c>
      <c r="C921" s="113" t="s">
        <v>2379</v>
      </c>
      <c r="D921" s="113" t="s">
        <v>4163</v>
      </c>
      <c r="E921" s="113"/>
      <c r="F921" s="66" t="s">
        <v>43</v>
      </c>
      <c r="G921" s="66"/>
      <c r="J921" s="29">
        <v>0</v>
      </c>
      <c r="K921" s="114">
        <v>1596</v>
      </c>
      <c r="L921" s="115">
        <v>1600</v>
      </c>
      <c r="M921" s="27">
        <v>0</v>
      </c>
      <c r="N921" s="27">
        <v>0</v>
      </c>
      <c r="Q921" s="35" t="s">
        <v>103</v>
      </c>
      <c r="R921" s="104">
        <v>51.0167</v>
      </c>
      <c r="S921" s="124">
        <v>4.4667000000000003</v>
      </c>
      <c r="T921" s="32">
        <v>0</v>
      </c>
      <c r="U921" s="33">
        <v>0</v>
      </c>
      <c r="V921" s="127">
        <v>0</v>
      </c>
      <c r="AT921">
        <v>1</v>
      </c>
      <c r="AU921" s="162">
        <f t="shared" si="70"/>
        <v>0</v>
      </c>
      <c r="AV921" s="162">
        <f t="shared" si="71"/>
        <v>1</v>
      </c>
      <c r="AW921" s="162">
        <f t="shared" si="72"/>
        <v>0</v>
      </c>
      <c r="AX921" s="162">
        <f t="shared" si="73"/>
        <v>0</v>
      </c>
      <c r="AY921" s="162">
        <f t="shared" si="74"/>
        <v>0</v>
      </c>
    </row>
    <row r="922" spans="1:51">
      <c r="A922" s="116" t="s">
        <v>2383</v>
      </c>
      <c r="B922" s="116" t="s">
        <v>2384</v>
      </c>
      <c r="C922" s="117" t="s">
        <v>2382</v>
      </c>
      <c r="D922" s="113" t="s">
        <v>4163</v>
      </c>
      <c r="E922" s="117"/>
      <c r="F922" s="66" t="s">
        <v>43</v>
      </c>
      <c r="G922" s="66"/>
      <c r="J922" s="29">
        <v>0</v>
      </c>
      <c r="K922" s="114">
        <v>1596</v>
      </c>
      <c r="L922" s="115">
        <v>1600</v>
      </c>
      <c r="M922" s="27">
        <v>0</v>
      </c>
      <c r="N922" s="27">
        <v>0</v>
      </c>
      <c r="Q922" s="35" t="s">
        <v>103</v>
      </c>
      <c r="R922" s="104">
        <v>51.0167</v>
      </c>
      <c r="S922" s="124">
        <v>4.4667000000000003</v>
      </c>
      <c r="T922" s="32">
        <v>0</v>
      </c>
      <c r="U922" s="33">
        <v>0</v>
      </c>
      <c r="V922" s="127">
        <v>0</v>
      </c>
      <c r="AT922">
        <v>1</v>
      </c>
      <c r="AU922" s="162">
        <f t="shared" si="70"/>
        <v>0</v>
      </c>
      <c r="AV922" s="162">
        <f t="shared" si="71"/>
        <v>1</v>
      </c>
      <c r="AW922" s="162">
        <f t="shared" si="72"/>
        <v>0</v>
      </c>
      <c r="AX922" s="162">
        <f t="shared" si="73"/>
        <v>0</v>
      </c>
      <c r="AY922" s="162">
        <f t="shared" si="74"/>
        <v>0</v>
      </c>
    </row>
    <row r="923" spans="1:51">
      <c r="A923" s="116" t="s">
        <v>2386</v>
      </c>
      <c r="B923" s="116" t="s">
        <v>2387</v>
      </c>
      <c r="C923" s="113" t="s">
        <v>2385</v>
      </c>
      <c r="D923" s="113" t="s">
        <v>4163</v>
      </c>
      <c r="E923" s="113"/>
      <c r="F923" s="66" t="s">
        <v>43</v>
      </c>
      <c r="G923" s="66"/>
      <c r="J923" s="29">
        <v>0</v>
      </c>
      <c r="K923" s="114">
        <v>1596</v>
      </c>
      <c r="L923" s="115">
        <v>1600</v>
      </c>
      <c r="M923" s="27">
        <v>0</v>
      </c>
      <c r="N923" s="27">
        <v>0</v>
      </c>
      <c r="Q923" s="35" t="s">
        <v>103</v>
      </c>
      <c r="R923" s="104">
        <v>51.0167</v>
      </c>
      <c r="S923" s="124">
        <v>4.4667000000000003</v>
      </c>
      <c r="T923" s="32">
        <v>0</v>
      </c>
      <c r="U923" s="33">
        <v>0</v>
      </c>
      <c r="V923" s="127">
        <v>0</v>
      </c>
      <c r="AT923">
        <v>1</v>
      </c>
      <c r="AU923" s="162">
        <f t="shared" si="70"/>
        <v>0</v>
      </c>
      <c r="AV923" s="162">
        <f t="shared" si="71"/>
        <v>1</v>
      </c>
      <c r="AW923" s="162">
        <f t="shared" si="72"/>
        <v>0</v>
      </c>
      <c r="AX923" s="162">
        <f t="shared" si="73"/>
        <v>0</v>
      </c>
      <c r="AY923" s="162">
        <f t="shared" si="74"/>
        <v>0</v>
      </c>
    </row>
    <row r="924" spans="1:51">
      <c r="A924" s="116" t="s">
        <v>2389</v>
      </c>
      <c r="B924" s="116" t="s">
        <v>2390</v>
      </c>
      <c r="C924" s="117" t="s">
        <v>2388</v>
      </c>
      <c r="D924" s="113" t="s">
        <v>4163</v>
      </c>
      <c r="E924" s="117"/>
      <c r="F924" s="66" t="s">
        <v>43</v>
      </c>
      <c r="G924" s="66"/>
      <c r="J924" s="29">
        <v>0</v>
      </c>
      <c r="K924" s="114">
        <v>1596</v>
      </c>
      <c r="L924" s="115">
        <v>1600</v>
      </c>
      <c r="M924" s="27">
        <v>0</v>
      </c>
      <c r="N924" s="27">
        <v>0</v>
      </c>
      <c r="Q924" s="35" t="s">
        <v>103</v>
      </c>
      <c r="R924" s="104">
        <v>51.0167</v>
      </c>
      <c r="S924" s="124">
        <v>4.4667000000000003</v>
      </c>
      <c r="T924" s="32">
        <v>0</v>
      </c>
      <c r="U924" s="33">
        <v>0</v>
      </c>
      <c r="V924" s="127">
        <v>0</v>
      </c>
      <c r="AT924">
        <v>1</v>
      </c>
      <c r="AU924" s="162">
        <f t="shared" si="70"/>
        <v>0</v>
      </c>
      <c r="AV924" s="162">
        <f t="shared" si="71"/>
        <v>1</v>
      </c>
      <c r="AW924" s="162">
        <f t="shared" si="72"/>
        <v>0</v>
      </c>
      <c r="AX924" s="162">
        <f t="shared" si="73"/>
        <v>0</v>
      </c>
      <c r="AY924" s="162">
        <f t="shared" si="74"/>
        <v>0</v>
      </c>
    </row>
    <row r="925" spans="1:51">
      <c r="A925" s="116" t="s">
        <v>2392</v>
      </c>
      <c r="B925" s="116" t="s">
        <v>2393</v>
      </c>
      <c r="C925" s="113" t="s">
        <v>2391</v>
      </c>
      <c r="D925" s="113" t="s">
        <v>4163</v>
      </c>
      <c r="E925" s="113"/>
      <c r="F925" s="66" t="s">
        <v>43</v>
      </c>
      <c r="G925" s="66"/>
      <c r="J925" s="29">
        <v>0</v>
      </c>
      <c r="K925" s="114">
        <v>1596</v>
      </c>
      <c r="L925" s="115">
        <v>1600</v>
      </c>
      <c r="M925" s="27">
        <v>0</v>
      </c>
      <c r="N925" s="27">
        <v>0</v>
      </c>
      <c r="Q925" s="35" t="s">
        <v>103</v>
      </c>
      <c r="R925" s="104">
        <v>51.0167</v>
      </c>
      <c r="S925" s="124">
        <v>4.4667000000000003</v>
      </c>
      <c r="T925" s="32">
        <v>0</v>
      </c>
      <c r="U925" s="33">
        <v>0</v>
      </c>
      <c r="V925" s="127">
        <v>0</v>
      </c>
      <c r="AT925">
        <v>1</v>
      </c>
      <c r="AU925" s="162">
        <f t="shared" si="70"/>
        <v>0</v>
      </c>
      <c r="AV925" s="162">
        <f t="shared" si="71"/>
        <v>1</v>
      </c>
      <c r="AW925" s="162">
        <f t="shared" si="72"/>
        <v>0</v>
      </c>
      <c r="AX925" s="162">
        <f t="shared" si="73"/>
        <v>0</v>
      </c>
      <c r="AY925" s="162">
        <f t="shared" si="74"/>
        <v>0</v>
      </c>
    </row>
    <row r="926" spans="1:51">
      <c r="A926" s="116" t="s">
        <v>2396</v>
      </c>
      <c r="B926" s="116" t="s">
        <v>2397</v>
      </c>
      <c r="C926" s="113" t="s">
        <v>2395</v>
      </c>
      <c r="D926" s="113" t="s">
        <v>4163</v>
      </c>
      <c r="E926" s="113"/>
      <c r="F926" s="66" t="s">
        <v>43</v>
      </c>
      <c r="G926" s="66"/>
      <c r="J926" s="29">
        <v>0</v>
      </c>
      <c r="K926" s="114">
        <v>1596</v>
      </c>
      <c r="L926" s="115">
        <v>1600</v>
      </c>
      <c r="M926" s="27">
        <v>0</v>
      </c>
      <c r="N926" s="27">
        <v>0</v>
      </c>
      <c r="Q926" s="35" t="s">
        <v>103</v>
      </c>
      <c r="R926" s="104">
        <v>51.0167</v>
      </c>
      <c r="S926" s="124">
        <v>4.4667000000000003</v>
      </c>
      <c r="T926" s="32">
        <v>0</v>
      </c>
      <c r="U926" s="33">
        <v>0</v>
      </c>
      <c r="V926" s="127">
        <v>0</v>
      </c>
      <c r="AT926">
        <v>1</v>
      </c>
      <c r="AU926" s="162">
        <f t="shared" si="70"/>
        <v>0</v>
      </c>
      <c r="AV926" s="162">
        <f t="shared" si="71"/>
        <v>1</v>
      </c>
      <c r="AW926" s="162">
        <f t="shared" si="72"/>
        <v>0</v>
      </c>
      <c r="AX926" s="162">
        <f t="shared" si="73"/>
        <v>0</v>
      </c>
      <c r="AY926" s="162">
        <f t="shared" si="74"/>
        <v>0</v>
      </c>
    </row>
    <row r="927" spans="1:51">
      <c r="A927" s="116" t="s">
        <v>2400</v>
      </c>
      <c r="B927" s="116" t="s">
        <v>2401</v>
      </c>
      <c r="C927" s="113" t="s">
        <v>2399</v>
      </c>
      <c r="D927" s="113" t="s">
        <v>4163</v>
      </c>
      <c r="E927" s="113"/>
      <c r="F927" s="66" t="s">
        <v>43</v>
      </c>
      <c r="G927" s="66"/>
      <c r="J927" s="29">
        <v>0</v>
      </c>
      <c r="K927" s="114">
        <v>1597</v>
      </c>
      <c r="L927" s="115">
        <v>1601</v>
      </c>
      <c r="M927" s="27">
        <v>0</v>
      </c>
      <c r="N927" s="27">
        <v>0</v>
      </c>
      <c r="Q927" s="35" t="s">
        <v>103</v>
      </c>
      <c r="R927" s="104">
        <v>51.0167</v>
      </c>
      <c r="S927" s="124">
        <v>4.4667000000000003</v>
      </c>
      <c r="T927" s="32">
        <v>0</v>
      </c>
      <c r="U927" s="33">
        <v>0</v>
      </c>
      <c r="V927" s="127">
        <v>0</v>
      </c>
      <c r="AT927">
        <v>1</v>
      </c>
      <c r="AU927" s="162">
        <f t="shared" si="70"/>
        <v>0</v>
      </c>
      <c r="AV927" s="162">
        <f t="shared" si="71"/>
        <v>1</v>
      </c>
      <c r="AW927" s="162">
        <f t="shared" si="72"/>
        <v>0</v>
      </c>
      <c r="AX927" s="162">
        <f t="shared" si="73"/>
        <v>0</v>
      </c>
      <c r="AY927" s="162">
        <f t="shared" si="74"/>
        <v>0</v>
      </c>
    </row>
    <row r="928" spans="1:51">
      <c r="A928" s="116" t="s">
        <v>2403</v>
      </c>
      <c r="B928" s="116" t="s">
        <v>2404</v>
      </c>
      <c r="C928" s="117" t="s">
        <v>2402</v>
      </c>
      <c r="D928" s="113" t="s">
        <v>4163</v>
      </c>
      <c r="E928" s="117"/>
      <c r="F928" s="66" t="s">
        <v>43</v>
      </c>
      <c r="G928" s="66"/>
      <c r="J928" s="29">
        <v>0</v>
      </c>
      <c r="K928" s="114">
        <v>1597</v>
      </c>
      <c r="L928" s="115">
        <v>1601</v>
      </c>
      <c r="M928" s="27">
        <v>0</v>
      </c>
      <c r="N928" s="27">
        <v>0</v>
      </c>
      <c r="Q928" s="35" t="s">
        <v>103</v>
      </c>
      <c r="R928" s="104">
        <v>51.0167</v>
      </c>
      <c r="S928" s="124">
        <v>4.4667000000000003</v>
      </c>
      <c r="T928" s="32">
        <v>0</v>
      </c>
      <c r="U928" s="33">
        <v>0</v>
      </c>
      <c r="V928" s="127">
        <v>0</v>
      </c>
      <c r="AT928">
        <v>1</v>
      </c>
      <c r="AU928" s="162">
        <f t="shared" si="70"/>
        <v>0</v>
      </c>
      <c r="AV928" s="162">
        <f t="shared" si="71"/>
        <v>1</v>
      </c>
      <c r="AW928" s="162">
        <f t="shared" si="72"/>
        <v>0</v>
      </c>
      <c r="AX928" s="162">
        <f t="shared" si="73"/>
        <v>0</v>
      </c>
      <c r="AY928" s="162">
        <f t="shared" si="74"/>
        <v>0</v>
      </c>
    </row>
    <row r="929" spans="1:51">
      <c r="A929" s="116" t="s">
        <v>2406</v>
      </c>
      <c r="B929" s="116" t="s">
        <v>2407</v>
      </c>
      <c r="C929" s="113" t="s">
        <v>2405</v>
      </c>
      <c r="D929" s="113" t="s">
        <v>4163</v>
      </c>
      <c r="E929" s="113"/>
      <c r="F929" s="66" t="s">
        <v>74</v>
      </c>
      <c r="G929" s="66"/>
      <c r="J929" s="29">
        <v>0</v>
      </c>
      <c r="K929" s="114">
        <v>1597</v>
      </c>
      <c r="L929" s="115">
        <v>1601</v>
      </c>
      <c r="M929" s="27">
        <v>0</v>
      </c>
      <c r="N929" s="27">
        <v>0</v>
      </c>
      <c r="Q929" s="35" t="s">
        <v>103</v>
      </c>
      <c r="R929" s="104">
        <v>51.0167</v>
      </c>
      <c r="S929" s="124">
        <v>4.4667000000000003</v>
      </c>
      <c r="T929" s="32">
        <v>0</v>
      </c>
      <c r="U929" s="33">
        <v>0</v>
      </c>
      <c r="V929" s="127">
        <v>0</v>
      </c>
      <c r="AT929">
        <v>1</v>
      </c>
      <c r="AU929" s="162">
        <f t="shared" si="70"/>
        <v>0</v>
      </c>
      <c r="AV929" s="162">
        <f t="shared" si="71"/>
        <v>1</v>
      </c>
      <c r="AW929" s="162">
        <f t="shared" si="72"/>
        <v>0</v>
      </c>
      <c r="AX929" s="162">
        <f t="shared" si="73"/>
        <v>0</v>
      </c>
      <c r="AY929" s="162">
        <f t="shared" si="74"/>
        <v>0</v>
      </c>
    </row>
    <row r="930" spans="1:51">
      <c r="A930" s="116" t="s">
        <v>2409</v>
      </c>
      <c r="B930" s="116" t="s">
        <v>2410</v>
      </c>
      <c r="C930" s="117" t="s">
        <v>2408</v>
      </c>
      <c r="D930" s="113" t="s">
        <v>4163</v>
      </c>
      <c r="E930" s="117"/>
      <c r="F930" s="66" t="s">
        <v>43</v>
      </c>
      <c r="G930" s="66"/>
      <c r="J930" s="29">
        <v>0</v>
      </c>
      <c r="K930" s="114">
        <v>1597</v>
      </c>
      <c r="L930" s="115">
        <v>1601</v>
      </c>
      <c r="M930" s="27">
        <v>0</v>
      </c>
      <c r="N930" s="27">
        <v>0</v>
      </c>
      <c r="Q930" s="35" t="s">
        <v>103</v>
      </c>
      <c r="R930" s="104">
        <v>51.0167</v>
      </c>
      <c r="S930" s="124">
        <v>4.4667000000000003</v>
      </c>
      <c r="T930" s="32">
        <v>0</v>
      </c>
      <c r="U930" s="33">
        <v>0</v>
      </c>
      <c r="V930" s="127">
        <v>0</v>
      </c>
      <c r="AT930">
        <v>1</v>
      </c>
      <c r="AU930" s="162">
        <f t="shared" si="70"/>
        <v>0</v>
      </c>
      <c r="AV930" s="162">
        <f t="shared" si="71"/>
        <v>1</v>
      </c>
      <c r="AW930" s="162">
        <f t="shared" si="72"/>
        <v>0</v>
      </c>
      <c r="AX930" s="162">
        <f t="shared" si="73"/>
        <v>0</v>
      </c>
      <c r="AY930" s="162">
        <f t="shared" si="74"/>
        <v>0</v>
      </c>
    </row>
    <row r="931" spans="1:51">
      <c r="A931" s="116" t="s">
        <v>2412</v>
      </c>
      <c r="B931" s="116" t="s">
        <v>2413</v>
      </c>
      <c r="C931" s="113" t="s">
        <v>2411</v>
      </c>
      <c r="D931" s="113" t="s">
        <v>4163</v>
      </c>
      <c r="E931" s="113"/>
      <c r="F931" s="66" t="s">
        <v>74</v>
      </c>
      <c r="G931" s="66"/>
      <c r="J931" s="29">
        <v>0</v>
      </c>
      <c r="K931" s="114">
        <v>1597</v>
      </c>
      <c r="L931" s="115">
        <v>1601</v>
      </c>
      <c r="M931" s="27">
        <v>0</v>
      </c>
      <c r="N931" s="27">
        <v>0</v>
      </c>
      <c r="Q931" s="35" t="s">
        <v>103</v>
      </c>
      <c r="R931" s="104">
        <v>51.0167</v>
      </c>
      <c r="S931" s="124">
        <v>4.4667000000000003</v>
      </c>
      <c r="T931" s="32">
        <v>0</v>
      </c>
      <c r="U931" s="33">
        <v>0</v>
      </c>
      <c r="V931" s="127">
        <v>0</v>
      </c>
      <c r="AT931">
        <v>1</v>
      </c>
      <c r="AU931" s="162">
        <f t="shared" si="70"/>
        <v>0</v>
      </c>
      <c r="AV931" s="162">
        <f t="shared" si="71"/>
        <v>1</v>
      </c>
      <c r="AW931" s="162">
        <f t="shared" si="72"/>
        <v>0</v>
      </c>
      <c r="AX931" s="162">
        <f t="shared" si="73"/>
        <v>0</v>
      </c>
      <c r="AY931" s="162">
        <f t="shared" si="74"/>
        <v>0</v>
      </c>
    </row>
    <row r="932" spans="1:51">
      <c r="A932" s="116" t="s">
        <v>2415</v>
      </c>
      <c r="B932" s="116" t="s">
        <v>2416</v>
      </c>
      <c r="C932" s="117" t="s">
        <v>2414</v>
      </c>
      <c r="D932" s="113" t="s">
        <v>4163</v>
      </c>
      <c r="E932" s="117"/>
      <c r="F932" s="114" t="s">
        <v>3890</v>
      </c>
      <c r="G932" s="114"/>
      <c r="J932" s="29">
        <v>0</v>
      </c>
      <c r="K932" s="114">
        <v>1597</v>
      </c>
      <c r="L932" s="115">
        <v>1601</v>
      </c>
      <c r="M932" s="27">
        <v>0</v>
      </c>
      <c r="N932" s="27">
        <v>0</v>
      </c>
      <c r="Q932" s="35" t="s">
        <v>103</v>
      </c>
      <c r="R932" s="104">
        <v>51.0167</v>
      </c>
      <c r="S932" s="124">
        <v>4.4667000000000003</v>
      </c>
      <c r="T932" s="32">
        <v>0</v>
      </c>
      <c r="U932" s="33">
        <v>0</v>
      </c>
      <c r="V932" s="127">
        <v>0</v>
      </c>
      <c r="AT932">
        <v>1</v>
      </c>
      <c r="AU932" s="162">
        <f t="shared" si="70"/>
        <v>0</v>
      </c>
      <c r="AV932" s="162">
        <f t="shared" si="71"/>
        <v>1</v>
      </c>
      <c r="AW932" s="162">
        <f t="shared" si="72"/>
        <v>0</v>
      </c>
      <c r="AX932" s="162">
        <f t="shared" si="73"/>
        <v>0</v>
      </c>
      <c r="AY932" s="162">
        <f t="shared" si="74"/>
        <v>0</v>
      </c>
    </row>
    <row r="933" spans="1:51">
      <c r="A933" s="116" t="s">
        <v>2418</v>
      </c>
      <c r="B933" s="116" t="s">
        <v>2283</v>
      </c>
      <c r="C933" s="117" t="s">
        <v>2417</v>
      </c>
      <c r="D933" s="113" t="s">
        <v>4163</v>
      </c>
      <c r="E933" s="117"/>
      <c r="F933" s="66" t="s">
        <v>43</v>
      </c>
      <c r="G933" s="66"/>
      <c r="J933" s="29">
        <v>0</v>
      </c>
      <c r="K933" s="114">
        <v>1598</v>
      </c>
      <c r="L933" s="115">
        <v>1602</v>
      </c>
      <c r="M933" s="27">
        <v>0</v>
      </c>
      <c r="N933" s="27">
        <v>0</v>
      </c>
      <c r="Q933" s="35" t="s">
        <v>103</v>
      </c>
      <c r="R933" s="104">
        <v>51.0167</v>
      </c>
      <c r="S933" s="124">
        <v>4.4667000000000003</v>
      </c>
      <c r="T933" s="32">
        <v>0</v>
      </c>
      <c r="U933" s="33">
        <v>0</v>
      </c>
      <c r="V933" s="127">
        <v>0</v>
      </c>
      <c r="AT933">
        <v>1</v>
      </c>
      <c r="AU933" s="162">
        <f t="shared" si="70"/>
        <v>0</v>
      </c>
      <c r="AV933" s="162">
        <f t="shared" si="71"/>
        <v>1</v>
      </c>
      <c r="AW933" s="162">
        <f t="shared" si="72"/>
        <v>0</v>
      </c>
      <c r="AX933" s="162">
        <f t="shared" si="73"/>
        <v>0</v>
      </c>
      <c r="AY933" s="162">
        <f t="shared" si="74"/>
        <v>0</v>
      </c>
    </row>
    <row r="934" spans="1:51">
      <c r="A934" s="116" t="s">
        <v>2377</v>
      </c>
      <c r="B934" s="116" t="s">
        <v>2378</v>
      </c>
      <c r="C934" s="117" t="s">
        <v>2420</v>
      </c>
      <c r="D934" s="113" t="s">
        <v>4163</v>
      </c>
      <c r="E934" s="117"/>
      <c r="F934" s="66" t="s">
        <v>43</v>
      </c>
      <c r="G934" s="66"/>
      <c r="J934" s="29">
        <v>0</v>
      </c>
      <c r="K934" s="114">
        <v>1598</v>
      </c>
      <c r="L934" s="115">
        <v>1602</v>
      </c>
      <c r="M934" s="27">
        <v>0</v>
      </c>
      <c r="N934" s="27">
        <v>0</v>
      </c>
      <c r="Q934" s="35" t="s">
        <v>103</v>
      </c>
      <c r="R934" s="104">
        <v>51.0167</v>
      </c>
      <c r="S934" s="124">
        <v>4.4667000000000003</v>
      </c>
      <c r="T934" s="32">
        <v>0</v>
      </c>
      <c r="U934" s="33">
        <v>0</v>
      </c>
      <c r="V934" s="127">
        <v>0</v>
      </c>
      <c r="AT934">
        <v>1</v>
      </c>
      <c r="AU934" s="162">
        <f t="shared" si="70"/>
        <v>0</v>
      </c>
      <c r="AV934" s="162">
        <f t="shared" si="71"/>
        <v>1</v>
      </c>
      <c r="AW934" s="162">
        <f t="shared" si="72"/>
        <v>0</v>
      </c>
      <c r="AX934" s="162">
        <f t="shared" si="73"/>
        <v>0</v>
      </c>
      <c r="AY934" s="162">
        <f t="shared" si="74"/>
        <v>0</v>
      </c>
    </row>
    <row r="935" spans="1:51">
      <c r="A935" s="116" t="s">
        <v>2422</v>
      </c>
      <c r="B935" s="116" t="s">
        <v>2423</v>
      </c>
      <c r="C935" s="113" t="s">
        <v>2421</v>
      </c>
      <c r="D935" s="113" t="s">
        <v>4163</v>
      </c>
      <c r="E935" s="113"/>
      <c r="F935" s="66" t="s">
        <v>43</v>
      </c>
      <c r="G935" s="66"/>
      <c r="J935" s="29">
        <v>0</v>
      </c>
      <c r="K935" s="114">
        <v>1598</v>
      </c>
      <c r="L935" s="115">
        <v>1602</v>
      </c>
      <c r="M935" s="27">
        <v>0</v>
      </c>
      <c r="N935" s="27">
        <v>0</v>
      </c>
      <c r="Q935" s="35" t="s">
        <v>103</v>
      </c>
      <c r="R935" s="104">
        <v>51.0167</v>
      </c>
      <c r="S935" s="124">
        <v>4.4667000000000003</v>
      </c>
      <c r="T935" s="32">
        <v>0</v>
      </c>
      <c r="U935" s="33">
        <v>0</v>
      </c>
      <c r="V935" s="127">
        <v>0</v>
      </c>
      <c r="AT935">
        <v>1</v>
      </c>
      <c r="AU935" s="162">
        <f t="shared" si="70"/>
        <v>0</v>
      </c>
      <c r="AV935" s="162">
        <f t="shared" si="71"/>
        <v>1</v>
      </c>
      <c r="AW935" s="162">
        <f t="shared" si="72"/>
        <v>0</v>
      </c>
      <c r="AX935" s="162">
        <f t="shared" si="73"/>
        <v>0</v>
      </c>
      <c r="AY935" s="162">
        <f t="shared" si="74"/>
        <v>0</v>
      </c>
    </row>
    <row r="936" spans="1:51">
      <c r="A936" s="116" t="s">
        <v>2425</v>
      </c>
      <c r="B936" s="116" t="s">
        <v>2426</v>
      </c>
      <c r="C936" s="117" t="s">
        <v>2424</v>
      </c>
      <c r="D936" s="113" t="s">
        <v>4163</v>
      </c>
      <c r="E936" s="117"/>
      <c r="F936" s="66" t="s">
        <v>74</v>
      </c>
      <c r="G936" s="66"/>
      <c r="J936" s="29">
        <v>0</v>
      </c>
      <c r="K936" s="114">
        <v>1598</v>
      </c>
      <c r="L936" s="115">
        <v>1602</v>
      </c>
      <c r="M936" s="27">
        <v>0</v>
      </c>
      <c r="N936" s="27">
        <v>0</v>
      </c>
      <c r="Q936" s="35" t="s">
        <v>103</v>
      </c>
      <c r="R936" s="104">
        <v>51.0167</v>
      </c>
      <c r="S936" s="124">
        <v>4.4667000000000003</v>
      </c>
      <c r="T936" s="32">
        <v>0</v>
      </c>
      <c r="U936" s="33">
        <v>0</v>
      </c>
      <c r="V936" s="127">
        <v>0</v>
      </c>
      <c r="AT936">
        <v>1</v>
      </c>
      <c r="AU936" s="162">
        <f t="shared" si="70"/>
        <v>0</v>
      </c>
      <c r="AV936" s="162">
        <f t="shared" si="71"/>
        <v>1</v>
      </c>
      <c r="AW936" s="162">
        <f t="shared" si="72"/>
        <v>0</v>
      </c>
      <c r="AX936" s="162">
        <f t="shared" si="73"/>
        <v>0</v>
      </c>
      <c r="AY936" s="162">
        <f t="shared" si="74"/>
        <v>0</v>
      </c>
    </row>
    <row r="937" spans="1:51">
      <c r="A937" s="116" t="s">
        <v>2428</v>
      </c>
      <c r="B937" s="116" t="s">
        <v>2429</v>
      </c>
      <c r="C937" s="113" t="s">
        <v>2427</v>
      </c>
      <c r="D937" s="113" t="s">
        <v>4163</v>
      </c>
      <c r="E937" s="113"/>
      <c r="F937" s="66" t="s">
        <v>43</v>
      </c>
      <c r="G937" s="66"/>
      <c r="J937" s="29">
        <v>0</v>
      </c>
      <c r="K937" s="114">
        <v>1598</v>
      </c>
      <c r="L937" s="115">
        <v>1602</v>
      </c>
      <c r="M937" s="27">
        <v>0</v>
      </c>
      <c r="N937" s="27">
        <v>0</v>
      </c>
      <c r="Q937" s="35" t="s">
        <v>103</v>
      </c>
      <c r="R937" s="104">
        <v>51.0167</v>
      </c>
      <c r="S937" s="124">
        <v>4.4667000000000003</v>
      </c>
      <c r="T937" s="32">
        <v>0</v>
      </c>
      <c r="U937" s="33">
        <v>0</v>
      </c>
      <c r="V937" s="127">
        <v>0</v>
      </c>
      <c r="AT937">
        <v>1</v>
      </c>
      <c r="AU937" s="162">
        <f t="shared" si="70"/>
        <v>0</v>
      </c>
      <c r="AV937" s="162">
        <f t="shared" si="71"/>
        <v>1</v>
      </c>
      <c r="AW937" s="162">
        <f t="shared" si="72"/>
        <v>0</v>
      </c>
      <c r="AX937" s="162">
        <f t="shared" si="73"/>
        <v>0</v>
      </c>
      <c r="AY937" s="162">
        <f t="shared" si="74"/>
        <v>0</v>
      </c>
    </row>
    <row r="938" spans="1:51">
      <c r="A938" s="116" t="s">
        <v>2431</v>
      </c>
      <c r="B938" s="116" t="s">
        <v>2432</v>
      </c>
      <c r="C938" s="117" t="s">
        <v>2430</v>
      </c>
      <c r="D938" s="113" t="s">
        <v>4163</v>
      </c>
      <c r="E938" s="117"/>
      <c r="F938" s="66" t="s">
        <v>74</v>
      </c>
      <c r="G938" s="66"/>
      <c r="J938" s="29">
        <v>0</v>
      </c>
      <c r="K938" s="114">
        <v>1598</v>
      </c>
      <c r="L938" s="115">
        <v>1602</v>
      </c>
      <c r="M938" s="27">
        <v>0</v>
      </c>
      <c r="N938" s="27">
        <v>0</v>
      </c>
      <c r="Q938" s="35" t="s">
        <v>103</v>
      </c>
      <c r="R938" s="104">
        <v>51.0167</v>
      </c>
      <c r="S938" s="124">
        <v>4.4667000000000003</v>
      </c>
      <c r="T938" s="32">
        <v>0</v>
      </c>
      <c r="U938" s="33">
        <v>0</v>
      </c>
      <c r="V938" s="127">
        <v>0</v>
      </c>
      <c r="AT938">
        <v>1</v>
      </c>
      <c r="AU938" s="162">
        <f t="shared" si="70"/>
        <v>0</v>
      </c>
      <c r="AV938" s="162">
        <f t="shared" si="71"/>
        <v>1</v>
      </c>
      <c r="AW938" s="162">
        <f t="shared" si="72"/>
        <v>0</v>
      </c>
      <c r="AX938" s="162">
        <f t="shared" si="73"/>
        <v>0</v>
      </c>
      <c r="AY938" s="162">
        <f t="shared" si="74"/>
        <v>0</v>
      </c>
    </row>
    <row r="939" spans="1:51">
      <c r="A939" s="116" t="s">
        <v>2434</v>
      </c>
      <c r="B939" s="116" t="s">
        <v>1795</v>
      </c>
      <c r="C939" s="113" t="s">
        <v>2433</v>
      </c>
      <c r="D939" s="113" t="s">
        <v>4163</v>
      </c>
      <c r="E939" s="113"/>
      <c r="F939" s="66" t="s">
        <v>74</v>
      </c>
      <c r="G939" s="66"/>
      <c r="J939" s="29">
        <v>0</v>
      </c>
      <c r="K939" s="114">
        <v>1598</v>
      </c>
      <c r="L939" s="115">
        <v>1602</v>
      </c>
      <c r="M939" s="27">
        <v>0</v>
      </c>
      <c r="N939" s="27">
        <v>0</v>
      </c>
      <c r="Q939" s="35" t="s">
        <v>103</v>
      </c>
      <c r="R939" s="104">
        <v>51.0167</v>
      </c>
      <c r="S939" s="124">
        <v>4.4667000000000003</v>
      </c>
      <c r="T939" s="32">
        <v>0</v>
      </c>
      <c r="U939" s="33">
        <v>0</v>
      </c>
      <c r="V939" s="127">
        <v>0</v>
      </c>
      <c r="AT939">
        <v>1</v>
      </c>
      <c r="AU939" s="162">
        <f t="shared" si="70"/>
        <v>0</v>
      </c>
      <c r="AV939" s="162">
        <f t="shared" si="71"/>
        <v>1</v>
      </c>
      <c r="AW939" s="162">
        <f t="shared" si="72"/>
        <v>0</v>
      </c>
      <c r="AX939" s="162">
        <f t="shared" si="73"/>
        <v>0</v>
      </c>
      <c r="AY939" s="162">
        <f t="shared" si="74"/>
        <v>0</v>
      </c>
    </row>
    <row r="940" spans="1:51">
      <c r="A940" s="116" t="s">
        <v>2436</v>
      </c>
      <c r="B940" s="116" t="s">
        <v>1865</v>
      </c>
      <c r="C940" s="117" t="s">
        <v>2435</v>
      </c>
      <c r="D940" s="113" t="s">
        <v>4163</v>
      </c>
      <c r="E940" s="117"/>
      <c r="F940" s="66" t="s">
        <v>43</v>
      </c>
      <c r="G940" s="66"/>
      <c r="J940" s="29">
        <v>0</v>
      </c>
      <c r="K940" s="114">
        <v>1598</v>
      </c>
      <c r="L940" s="115">
        <v>1602</v>
      </c>
      <c r="M940" s="27">
        <v>0</v>
      </c>
      <c r="N940" s="27">
        <v>0</v>
      </c>
      <c r="Q940" s="35" t="s">
        <v>103</v>
      </c>
      <c r="R940" s="104">
        <v>51.0167</v>
      </c>
      <c r="S940" s="124">
        <v>4.4667000000000003</v>
      </c>
      <c r="T940" s="32">
        <v>0</v>
      </c>
      <c r="U940" s="33">
        <v>0</v>
      </c>
      <c r="V940" s="127">
        <v>0</v>
      </c>
      <c r="AT940">
        <v>1</v>
      </c>
      <c r="AU940" s="162">
        <f t="shared" si="70"/>
        <v>0</v>
      </c>
      <c r="AV940" s="162">
        <f t="shared" si="71"/>
        <v>1</v>
      </c>
      <c r="AW940" s="162">
        <f t="shared" si="72"/>
        <v>0</v>
      </c>
      <c r="AX940" s="162">
        <f t="shared" si="73"/>
        <v>0</v>
      </c>
      <c r="AY940" s="162">
        <f t="shared" si="74"/>
        <v>0</v>
      </c>
    </row>
    <row r="941" spans="1:51">
      <c r="A941" s="116" t="s">
        <v>2438</v>
      </c>
      <c r="B941" s="116" t="s">
        <v>2439</v>
      </c>
      <c r="C941" s="113" t="s">
        <v>2437</v>
      </c>
      <c r="D941" s="113" t="s">
        <v>4163</v>
      </c>
      <c r="E941" s="113"/>
      <c r="F941" s="66" t="s">
        <v>74</v>
      </c>
      <c r="G941" s="66"/>
      <c r="J941" s="29">
        <v>0</v>
      </c>
      <c r="K941" s="114">
        <v>1598</v>
      </c>
      <c r="L941" s="115">
        <v>1602</v>
      </c>
      <c r="M941" s="27">
        <v>0</v>
      </c>
      <c r="N941" s="27">
        <v>0</v>
      </c>
      <c r="Q941" s="35" t="s">
        <v>103</v>
      </c>
      <c r="R941" s="104">
        <v>51.0167</v>
      </c>
      <c r="S941" s="124">
        <v>4.4667000000000003</v>
      </c>
      <c r="T941" s="32">
        <v>0</v>
      </c>
      <c r="U941" s="33">
        <v>0</v>
      </c>
      <c r="V941" s="127">
        <v>0</v>
      </c>
      <c r="AT941">
        <v>1</v>
      </c>
      <c r="AU941" s="162">
        <f t="shared" si="70"/>
        <v>0</v>
      </c>
      <c r="AV941" s="162">
        <f t="shared" si="71"/>
        <v>1</v>
      </c>
      <c r="AW941" s="162">
        <f t="shared" si="72"/>
        <v>0</v>
      </c>
      <c r="AX941" s="162">
        <f t="shared" si="73"/>
        <v>0</v>
      </c>
      <c r="AY941" s="162">
        <f t="shared" si="74"/>
        <v>0</v>
      </c>
    </row>
    <row r="942" spans="1:51">
      <c r="A942" s="116" t="s">
        <v>2441</v>
      </c>
      <c r="B942" s="116" t="s">
        <v>2442</v>
      </c>
      <c r="C942" s="117" t="s">
        <v>2440</v>
      </c>
      <c r="D942" s="113" t="s">
        <v>4163</v>
      </c>
      <c r="E942" s="117"/>
      <c r="F942" s="66" t="s">
        <v>156</v>
      </c>
      <c r="G942" s="66"/>
      <c r="J942" s="29">
        <v>0</v>
      </c>
      <c r="K942" s="114">
        <v>1598</v>
      </c>
      <c r="L942" s="115">
        <v>1602</v>
      </c>
      <c r="M942" s="27">
        <v>0</v>
      </c>
      <c r="N942" s="27">
        <v>0</v>
      </c>
      <c r="Q942" s="35" t="s">
        <v>103</v>
      </c>
      <c r="R942" s="104">
        <v>51.0167</v>
      </c>
      <c r="S942" s="124">
        <v>4.4667000000000003</v>
      </c>
      <c r="T942" s="32">
        <v>0</v>
      </c>
      <c r="U942" s="33">
        <v>0</v>
      </c>
      <c r="V942" s="127">
        <v>0</v>
      </c>
      <c r="AT942">
        <v>1</v>
      </c>
      <c r="AU942" s="162">
        <f t="shared" si="70"/>
        <v>0</v>
      </c>
      <c r="AV942" s="162">
        <f t="shared" si="71"/>
        <v>1</v>
      </c>
      <c r="AW942" s="162">
        <f t="shared" si="72"/>
        <v>0</v>
      </c>
      <c r="AX942" s="162">
        <f t="shared" si="73"/>
        <v>0</v>
      </c>
      <c r="AY942" s="162">
        <f t="shared" si="74"/>
        <v>0</v>
      </c>
    </row>
    <row r="943" spans="1:51">
      <c r="A943" s="116" t="s">
        <v>2444</v>
      </c>
      <c r="B943" s="116" t="s">
        <v>2416</v>
      </c>
      <c r="C943" s="113" t="s">
        <v>2443</v>
      </c>
      <c r="D943" s="113" t="s">
        <v>4163</v>
      </c>
      <c r="E943" s="113"/>
      <c r="F943" s="66" t="s">
        <v>43</v>
      </c>
      <c r="G943" s="66"/>
      <c r="J943" s="29">
        <v>0</v>
      </c>
      <c r="K943" s="114">
        <v>1598</v>
      </c>
      <c r="L943" s="115">
        <v>1602</v>
      </c>
      <c r="M943" s="27">
        <v>0</v>
      </c>
      <c r="N943" s="27">
        <v>0</v>
      </c>
      <c r="Q943" s="35" t="s">
        <v>103</v>
      </c>
      <c r="R943" s="104">
        <v>51.0167</v>
      </c>
      <c r="S943" s="124">
        <v>4.4667000000000003</v>
      </c>
      <c r="T943" s="32">
        <v>0</v>
      </c>
      <c r="U943" s="33">
        <v>0</v>
      </c>
      <c r="V943" s="127">
        <v>0</v>
      </c>
      <c r="AT943">
        <v>1</v>
      </c>
      <c r="AU943" s="162">
        <f t="shared" si="70"/>
        <v>0</v>
      </c>
      <c r="AV943" s="162">
        <f t="shared" si="71"/>
        <v>1</v>
      </c>
      <c r="AW943" s="162">
        <f t="shared" si="72"/>
        <v>0</v>
      </c>
      <c r="AX943" s="162">
        <f t="shared" si="73"/>
        <v>0</v>
      </c>
      <c r="AY943" s="162">
        <f t="shared" si="74"/>
        <v>0</v>
      </c>
    </row>
    <row r="944" spans="1:51">
      <c r="A944" s="116" t="s">
        <v>2446</v>
      </c>
      <c r="B944" s="116" t="s">
        <v>2283</v>
      </c>
      <c r="C944" s="117" t="s">
        <v>2445</v>
      </c>
      <c r="D944" s="113" t="s">
        <v>4163</v>
      </c>
      <c r="E944" s="117"/>
      <c r="F944" s="66" t="s">
        <v>43</v>
      </c>
      <c r="G944" s="66"/>
      <c r="J944" s="29">
        <v>0</v>
      </c>
      <c r="K944" s="114">
        <v>1599</v>
      </c>
      <c r="L944" s="115">
        <v>1603</v>
      </c>
      <c r="M944" s="27">
        <v>0</v>
      </c>
      <c r="N944" s="27">
        <v>0</v>
      </c>
      <c r="Q944" s="35" t="s">
        <v>103</v>
      </c>
      <c r="R944" s="104">
        <v>51.0167</v>
      </c>
      <c r="S944" s="124">
        <v>4.4667000000000003</v>
      </c>
      <c r="T944" s="32">
        <v>0</v>
      </c>
      <c r="U944" s="33">
        <v>0</v>
      </c>
      <c r="V944" s="127">
        <v>0</v>
      </c>
      <c r="AT944">
        <v>1</v>
      </c>
      <c r="AU944" s="162">
        <f t="shared" si="70"/>
        <v>0</v>
      </c>
      <c r="AV944" s="162">
        <f t="shared" si="71"/>
        <v>1</v>
      </c>
      <c r="AW944" s="162">
        <f t="shared" si="72"/>
        <v>0</v>
      </c>
      <c r="AX944" s="162">
        <f t="shared" si="73"/>
        <v>0</v>
      </c>
      <c r="AY944" s="162">
        <f t="shared" si="74"/>
        <v>0</v>
      </c>
    </row>
    <row r="945" spans="1:51">
      <c r="A945" s="116" t="s">
        <v>2448</v>
      </c>
      <c r="B945" s="116" t="s">
        <v>2449</v>
      </c>
      <c r="C945" s="113" t="s">
        <v>2447</v>
      </c>
      <c r="D945" s="113" t="s">
        <v>4163</v>
      </c>
      <c r="E945" s="113"/>
      <c r="F945" s="66" t="s">
        <v>43</v>
      </c>
      <c r="G945" s="66"/>
      <c r="J945" s="29">
        <v>0</v>
      </c>
      <c r="K945" s="114">
        <v>1599</v>
      </c>
      <c r="L945" s="115">
        <v>1603</v>
      </c>
      <c r="M945" s="27">
        <v>0</v>
      </c>
      <c r="N945" s="27">
        <v>0</v>
      </c>
      <c r="Q945" s="35" t="s">
        <v>103</v>
      </c>
      <c r="R945" s="104">
        <v>51.0167</v>
      </c>
      <c r="S945" s="124">
        <v>4.4667000000000003</v>
      </c>
      <c r="T945" s="32">
        <v>0</v>
      </c>
      <c r="U945" s="33">
        <v>0</v>
      </c>
      <c r="V945" s="127">
        <v>0</v>
      </c>
      <c r="AT945">
        <v>1</v>
      </c>
      <c r="AU945" s="162">
        <f t="shared" si="70"/>
        <v>0</v>
      </c>
      <c r="AV945" s="162">
        <f t="shared" si="71"/>
        <v>1</v>
      </c>
      <c r="AW945" s="162">
        <f t="shared" si="72"/>
        <v>0</v>
      </c>
      <c r="AX945" s="162">
        <f t="shared" si="73"/>
        <v>0</v>
      </c>
      <c r="AY945" s="162">
        <f t="shared" si="74"/>
        <v>0</v>
      </c>
    </row>
    <row r="946" spans="1:51">
      <c r="A946" s="116" t="s">
        <v>2451</v>
      </c>
      <c r="B946" s="116" t="s">
        <v>2452</v>
      </c>
      <c r="C946" s="117" t="s">
        <v>2450</v>
      </c>
      <c r="D946" s="113" t="s">
        <v>4163</v>
      </c>
      <c r="E946" s="117"/>
      <c r="F946" s="66" t="s">
        <v>39</v>
      </c>
      <c r="G946" s="66"/>
      <c r="J946" s="29">
        <v>0</v>
      </c>
      <c r="K946" s="114">
        <v>1599</v>
      </c>
      <c r="L946" s="115">
        <v>1603</v>
      </c>
      <c r="M946" s="27">
        <v>0</v>
      </c>
      <c r="N946" s="27">
        <v>0</v>
      </c>
      <c r="Q946" s="35" t="s">
        <v>103</v>
      </c>
      <c r="R946" s="104">
        <v>51.0167</v>
      </c>
      <c r="S946" s="124">
        <v>4.4667000000000003</v>
      </c>
      <c r="T946" s="32">
        <v>0</v>
      </c>
      <c r="U946" s="33">
        <v>0</v>
      </c>
      <c r="V946" s="127">
        <v>0</v>
      </c>
      <c r="AT946">
        <v>1</v>
      </c>
      <c r="AU946" s="162">
        <f t="shared" si="70"/>
        <v>0</v>
      </c>
      <c r="AV946" s="162">
        <f t="shared" si="71"/>
        <v>1</v>
      </c>
      <c r="AW946" s="162">
        <f t="shared" si="72"/>
        <v>0</v>
      </c>
      <c r="AX946" s="162">
        <f t="shared" si="73"/>
        <v>0</v>
      </c>
      <c r="AY946" s="162">
        <f t="shared" si="74"/>
        <v>0</v>
      </c>
    </row>
    <row r="947" spans="1:51">
      <c r="A947" s="116" t="s">
        <v>2454</v>
      </c>
      <c r="B947" s="116" t="s">
        <v>2455</v>
      </c>
      <c r="C947" s="113" t="s">
        <v>2453</v>
      </c>
      <c r="D947" s="113" t="s">
        <v>4163</v>
      </c>
      <c r="E947" s="113"/>
      <c r="F947" s="66" t="s">
        <v>43</v>
      </c>
      <c r="G947" s="66"/>
      <c r="J947" s="29">
        <v>0</v>
      </c>
      <c r="K947" s="114">
        <v>1599</v>
      </c>
      <c r="L947" s="115">
        <v>1603</v>
      </c>
      <c r="M947" s="27">
        <v>0</v>
      </c>
      <c r="N947" s="27">
        <v>0</v>
      </c>
      <c r="Q947" s="35" t="s">
        <v>103</v>
      </c>
      <c r="R947" s="104">
        <v>51.0167</v>
      </c>
      <c r="S947" s="124">
        <v>4.4667000000000003</v>
      </c>
      <c r="T947" s="32">
        <v>0</v>
      </c>
      <c r="U947" s="33">
        <v>0</v>
      </c>
      <c r="V947" s="127">
        <v>0</v>
      </c>
      <c r="AT947">
        <v>1</v>
      </c>
      <c r="AU947" s="162">
        <f t="shared" si="70"/>
        <v>0</v>
      </c>
      <c r="AV947" s="162">
        <f t="shared" si="71"/>
        <v>1</v>
      </c>
      <c r="AW947" s="162">
        <f t="shared" si="72"/>
        <v>0</v>
      </c>
      <c r="AX947" s="162">
        <f t="shared" si="73"/>
        <v>0</v>
      </c>
      <c r="AY947" s="162">
        <f t="shared" si="74"/>
        <v>0</v>
      </c>
    </row>
    <row r="948" spans="1:51">
      <c r="A948" s="116" t="s">
        <v>2457</v>
      </c>
      <c r="B948" s="116" t="s">
        <v>2458</v>
      </c>
      <c r="C948" s="117" t="s">
        <v>2456</v>
      </c>
      <c r="D948" s="113" t="s">
        <v>4163</v>
      </c>
      <c r="E948" s="117"/>
      <c r="F948" s="66" t="s">
        <v>156</v>
      </c>
      <c r="G948" s="66"/>
      <c r="J948" s="29">
        <v>0</v>
      </c>
      <c r="K948" s="114">
        <v>1599</v>
      </c>
      <c r="L948" s="115">
        <v>1603</v>
      </c>
      <c r="M948" s="27">
        <v>0</v>
      </c>
      <c r="N948" s="27">
        <v>0</v>
      </c>
      <c r="Q948" s="35" t="s">
        <v>103</v>
      </c>
      <c r="R948" s="104">
        <v>51.0167</v>
      </c>
      <c r="S948" s="124">
        <v>4.4667000000000003</v>
      </c>
      <c r="T948" s="32">
        <v>0</v>
      </c>
      <c r="U948" s="33">
        <v>0</v>
      </c>
      <c r="V948" s="127">
        <v>0</v>
      </c>
      <c r="AT948">
        <v>1</v>
      </c>
      <c r="AU948" s="162">
        <f t="shared" si="70"/>
        <v>0</v>
      </c>
      <c r="AV948" s="162">
        <f t="shared" si="71"/>
        <v>1</v>
      </c>
      <c r="AW948" s="162">
        <f t="shared" si="72"/>
        <v>0</v>
      </c>
      <c r="AX948" s="162">
        <f t="shared" si="73"/>
        <v>0</v>
      </c>
      <c r="AY948" s="162">
        <f t="shared" si="74"/>
        <v>0</v>
      </c>
    </row>
    <row r="949" spans="1:51">
      <c r="A949" s="116" t="s">
        <v>2460</v>
      </c>
      <c r="B949" s="116" t="s">
        <v>2092</v>
      </c>
      <c r="C949" s="113" t="s">
        <v>2459</v>
      </c>
      <c r="D949" s="113" t="s">
        <v>4163</v>
      </c>
      <c r="E949" s="113"/>
      <c r="F949" s="66" t="s">
        <v>43</v>
      </c>
      <c r="G949" s="66"/>
      <c r="J949" s="29">
        <v>0</v>
      </c>
      <c r="K949" s="114">
        <v>1599</v>
      </c>
      <c r="L949" s="115">
        <v>1603</v>
      </c>
      <c r="M949" s="27">
        <v>0</v>
      </c>
      <c r="N949" s="27">
        <v>0</v>
      </c>
      <c r="Q949" s="35" t="s">
        <v>103</v>
      </c>
      <c r="R949" s="104">
        <v>51.0167</v>
      </c>
      <c r="S949" s="124">
        <v>4.4667000000000003</v>
      </c>
      <c r="T949" s="32">
        <v>0</v>
      </c>
      <c r="U949" s="33">
        <v>0</v>
      </c>
      <c r="V949" s="127">
        <v>0</v>
      </c>
      <c r="AT949">
        <v>1</v>
      </c>
      <c r="AU949" s="162">
        <f t="shared" si="70"/>
        <v>0</v>
      </c>
      <c r="AV949" s="162">
        <f t="shared" si="71"/>
        <v>1</v>
      </c>
      <c r="AW949" s="162">
        <f t="shared" si="72"/>
        <v>0</v>
      </c>
      <c r="AX949" s="162">
        <f t="shared" si="73"/>
        <v>0</v>
      </c>
      <c r="AY949" s="162">
        <f t="shared" si="74"/>
        <v>0</v>
      </c>
    </row>
    <row r="950" spans="1:51">
      <c r="A950" s="116" t="s">
        <v>2462</v>
      </c>
      <c r="B950" s="116" t="s">
        <v>2463</v>
      </c>
      <c r="C950" s="117" t="s">
        <v>2461</v>
      </c>
      <c r="D950" s="113" t="s">
        <v>4163</v>
      </c>
      <c r="E950" s="117"/>
      <c r="F950" s="66" t="s">
        <v>156</v>
      </c>
      <c r="G950" s="66"/>
      <c r="J950" s="29">
        <v>0</v>
      </c>
      <c r="K950" s="114">
        <v>1599</v>
      </c>
      <c r="L950" s="115">
        <v>1603</v>
      </c>
      <c r="M950" s="27">
        <v>0</v>
      </c>
      <c r="N950" s="27">
        <v>0</v>
      </c>
      <c r="Q950" s="35" t="s">
        <v>103</v>
      </c>
      <c r="R950" s="104">
        <v>51.0167</v>
      </c>
      <c r="S950" s="124">
        <v>4.4667000000000003</v>
      </c>
      <c r="T950" s="32">
        <v>0</v>
      </c>
      <c r="U950" s="33">
        <v>0</v>
      </c>
      <c r="V950" s="127">
        <v>0</v>
      </c>
      <c r="AT950">
        <v>1</v>
      </c>
      <c r="AU950" s="162">
        <f t="shared" si="70"/>
        <v>0</v>
      </c>
      <c r="AV950" s="162">
        <f t="shared" si="71"/>
        <v>1</v>
      </c>
      <c r="AW950" s="162">
        <f t="shared" si="72"/>
        <v>0</v>
      </c>
      <c r="AX950" s="162">
        <f t="shared" si="73"/>
        <v>0</v>
      </c>
      <c r="AY950" s="162">
        <f t="shared" si="74"/>
        <v>0</v>
      </c>
    </row>
    <row r="951" spans="1:51">
      <c r="A951" s="116" t="s">
        <v>2465</v>
      </c>
      <c r="B951" s="116" t="s">
        <v>2466</v>
      </c>
      <c r="C951" s="113" t="s">
        <v>2464</v>
      </c>
      <c r="D951" s="113" t="s">
        <v>4163</v>
      </c>
      <c r="E951" s="113"/>
      <c r="F951" s="66" t="s">
        <v>43</v>
      </c>
      <c r="G951" s="66"/>
      <c r="J951" s="29">
        <v>0</v>
      </c>
      <c r="K951" s="114">
        <v>1600</v>
      </c>
      <c r="L951" s="115">
        <v>1604</v>
      </c>
      <c r="M951" s="27">
        <v>0</v>
      </c>
      <c r="N951" s="27">
        <v>0</v>
      </c>
      <c r="Q951" s="35" t="s">
        <v>103</v>
      </c>
      <c r="R951" s="104">
        <v>51.0167</v>
      </c>
      <c r="S951" s="124">
        <v>4.4667000000000003</v>
      </c>
      <c r="T951" s="32">
        <v>0</v>
      </c>
      <c r="U951" s="33">
        <v>0</v>
      </c>
      <c r="V951" s="127">
        <v>0</v>
      </c>
      <c r="AT951">
        <v>1</v>
      </c>
      <c r="AU951" s="162">
        <f t="shared" si="70"/>
        <v>0</v>
      </c>
      <c r="AV951" s="162">
        <f t="shared" si="71"/>
        <v>1</v>
      </c>
      <c r="AW951" s="162">
        <f t="shared" si="72"/>
        <v>0</v>
      </c>
      <c r="AX951" s="162">
        <f t="shared" si="73"/>
        <v>0</v>
      </c>
      <c r="AY951" s="162">
        <f t="shared" si="74"/>
        <v>0</v>
      </c>
    </row>
    <row r="952" spans="1:51">
      <c r="A952" s="116" t="s">
        <v>2468</v>
      </c>
      <c r="B952" s="116" t="s">
        <v>2469</v>
      </c>
      <c r="C952" s="113" t="s">
        <v>2467</v>
      </c>
      <c r="D952" s="113" t="s">
        <v>4163</v>
      </c>
      <c r="E952" s="113"/>
      <c r="F952" s="66" t="s">
        <v>43</v>
      </c>
      <c r="G952" s="66"/>
      <c r="J952" s="29">
        <v>0</v>
      </c>
      <c r="K952" s="114">
        <v>1600</v>
      </c>
      <c r="L952" s="115">
        <v>1604</v>
      </c>
      <c r="M952" s="27">
        <v>0</v>
      </c>
      <c r="N952" s="27">
        <v>0</v>
      </c>
      <c r="Q952" s="35" t="s">
        <v>103</v>
      </c>
      <c r="R952" s="104">
        <v>51.0167</v>
      </c>
      <c r="S952" s="124">
        <v>4.4667000000000003</v>
      </c>
      <c r="T952" s="32">
        <v>0</v>
      </c>
      <c r="U952" s="33">
        <v>0</v>
      </c>
      <c r="V952" s="127">
        <v>0</v>
      </c>
      <c r="AT952">
        <v>1</v>
      </c>
      <c r="AU952" s="162">
        <f t="shared" si="70"/>
        <v>0</v>
      </c>
      <c r="AV952" s="162">
        <f t="shared" si="71"/>
        <v>1</v>
      </c>
      <c r="AW952" s="162">
        <f t="shared" si="72"/>
        <v>0</v>
      </c>
      <c r="AX952" s="162">
        <f t="shared" si="73"/>
        <v>0</v>
      </c>
      <c r="AY952" s="162">
        <f t="shared" si="74"/>
        <v>0</v>
      </c>
    </row>
    <row r="953" spans="1:51">
      <c r="A953" s="116" t="s">
        <v>2471</v>
      </c>
      <c r="B953" s="116" t="s">
        <v>2472</v>
      </c>
      <c r="C953" s="117" t="s">
        <v>2470</v>
      </c>
      <c r="D953" s="113" t="s">
        <v>4163</v>
      </c>
      <c r="E953" s="117"/>
      <c r="F953" s="66" t="s">
        <v>39</v>
      </c>
      <c r="G953" s="66"/>
      <c r="J953" s="29">
        <v>0</v>
      </c>
      <c r="K953" s="114">
        <v>1600</v>
      </c>
      <c r="L953" s="115">
        <v>1604</v>
      </c>
      <c r="M953" s="27">
        <v>0</v>
      </c>
      <c r="N953" s="27">
        <v>0</v>
      </c>
      <c r="Q953" s="35" t="s">
        <v>103</v>
      </c>
      <c r="R953" s="104">
        <v>51.0167</v>
      </c>
      <c r="S953" s="124">
        <v>4.4667000000000003</v>
      </c>
      <c r="T953" s="32">
        <v>0</v>
      </c>
      <c r="U953" s="33">
        <v>0</v>
      </c>
      <c r="V953" s="127">
        <v>0</v>
      </c>
      <c r="AT953">
        <v>1</v>
      </c>
      <c r="AU953" s="162">
        <f t="shared" si="70"/>
        <v>0</v>
      </c>
      <c r="AV953" s="162">
        <f t="shared" si="71"/>
        <v>1</v>
      </c>
      <c r="AW953" s="162">
        <f t="shared" si="72"/>
        <v>0</v>
      </c>
      <c r="AX953" s="162">
        <f t="shared" si="73"/>
        <v>0</v>
      </c>
      <c r="AY953" s="162">
        <f t="shared" si="74"/>
        <v>0</v>
      </c>
    </row>
    <row r="954" spans="1:51">
      <c r="A954" s="116" t="s">
        <v>2474</v>
      </c>
      <c r="B954" s="116" t="s">
        <v>2475</v>
      </c>
      <c r="C954" s="113" t="s">
        <v>2473</v>
      </c>
      <c r="D954" s="113" t="s">
        <v>4163</v>
      </c>
      <c r="E954" s="113"/>
      <c r="F954" s="66" t="s">
        <v>74</v>
      </c>
      <c r="G954" s="66"/>
      <c r="J954" s="29">
        <v>0</v>
      </c>
      <c r="K954" s="114">
        <v>1600</v>
      </c>
      <c r="L954" s="115">
        <v>1604</v>
      </c>
      <c r="M954" s="27">
        <v>0</v>
      </c>
      <c r="N954" s="27">
        <v>0</v>
      </c>
      <c r="Q954" s="35" t="s">
        <v>103</v>
      </c>
      <c r="R954" s="104">
        <v>51.0167</v>
      </c>
      <c r="S954" s="124">
        <v>4.4667000000000003</v>
      </c>
      <c r="T954" s="32">
        <v>0</v>
      </c>
      <c r="U954" s="33">
        <v>0</v>
      </c>
      <c r="V954" s="127">
        <v>0</v>
      </c>
      <c r="AT954">
        <v>1</v>
      </c>
      <c r="AU954" s="162">
        <f t="shared" si="70"/>
        <v>0</v>
      </c>
      <c r="AV954" s="162">
        <f t="shared" si="71"/>
        <v>1</v>
      </c>
      <c r="AW954" s="162">
        <f t="shared" si="72"/>
        <v>0</v>
      </c>
      <c r="AX954" s="162">
        <f t="shared" si="73"/>
        <v>0</v>
      </c>
      <c r="AY954" s="162">
        <f t="shared" si="74"/>
        <v>0</v>
      </c>
    </row>
    <row r="955" spans="1:51">
      <c r="A955" s="116" t="s">
        <v>2477</v>
      </c>
      <c r="B955" s="116" t="s">
        <v>2478</v>
      </c>
      <c r="C955" s="113" t="s">
        <v>2476</v>
      </c>
      <c r="D955" s="113" t="s">
        <v>4163</v>
      </c>
      <c r="E955" s="113"/>
      <c r="F955" s="66" t="s">
        <v>43</v>
      </c>
      <c r="G955" s="66"/>
      <c r="J955" s="29">
        <v>0</v>
      </c>
      <c r="K955" s="114">
        <v>1600</v>
      </c>
      <c r="L955" s="115">
        <v>1604</v>
      </c>
      <c r="M955" s="27">
        <v>0</v>
      </c>
      <c r="N955" s="27">
        <v>0</v>
      </c>
      <c r="Q955" s="35" t="s">
        <v>103</v>
      </c>
      <c r="R955" s="104">
        <v>51.0167</v>
      </c>
      <c r="S955" s="124">
        <v>4.4667000000000003</v>
      </c>
      <c r="T955" s="32">
        <v>0</v>
      </c>
      <c r="U955" s="33">
        <v>0</v>
      </c>
      <c r="V955" s="127">
        <v>0</v>
      </c>
      <c r="AT955">
        <v>1</v>
      </c>
      <c r="AU955" s="162">
        <f t="shared" si="70"/>
        <v>0</v>
      </c>
      <c r="AV955" s="162">
        <f t="shared" si="71"/>
        <v>1</v>
      </c>
      <c r="AW955" s="162">
        <f t="shared" si="72"/>
        <v>0</v>
      </c>
      <c r="AX955" s="162">
        <f t="shared" si="73"/>
        <v>0</v>
      </c>
      <c r="AY955" s="162">
        <f t="shared" si="74"/>
        <v>0</v>
      </c>
    </row>
    <row r="956" spans="1:51">
      <c r="A956" s="116" t="s">
        <v>2480</v>
      </c>
      <c r="B956" s="116" t="s">
        <v>2481</v>
      </c>
      <c r="C956" s="117" t="s">
        <v>2479</v>
      </c>
      <c r="D956" s="113" t="s">
        <v>4163</v>
      </c>
      <c r="E956" s="117"/>
      <c r="F956" s="66" t="s">
        <v>74</v>
      </c>
      <c r="G956" s="66"/>
      <c r="J956" s="29">
        <v>0</v>
      </c>
      <c r="K956" s="114">
        <v>1600</v>
      </c>
      <c r="L956" s="115">
        <v>1604</v>
      </c>
      <c r="M956" s="27">
        <v>0</v>
      </c>
      <c r="N956" s="27">
        <v>0</v>
      </c>
      <c r="Q956" s="35" t="s">
        <v>103</v>
      </c>
      <c r="R956" s="104">
        <v>51.0167</v>
      </c>
      <c r="S956" s="124">
        <v>4.4667000000000003</v>
      </c>
      <c r="T956" s="32">
        <v>0</v>
      </c>
      <c r="U956" s="33">
        <v>0</v>
      </c>
      <c r="V956" s="127">
        <v>0</v>
      </c>
      <c r="AT956">
        <v>1</v>
      </c>
      <c r="AU956" s="162">
        <f t="shared" si="70"/>
        <v>0</v>
      </c>
      <c r="AV956" s="162">
        <f t="shared" si="71"/>
        <v>1</v>
      </c>
      <c r="AW956" s="162">
        <f t="shared" si="72"/>
        <v>0</v>
      </c>
      <c r="AX956" s="162">
        <f t="shared" si="73"/>
        <v>0</v>
      </c>
      <c r="AY956" s="162">
        <f t="shared" si="74"/>
        <v>0</v>
      </c>
    </row>
    <row r="957" spans="1:51">
      <c r="A957" s="116" t="s">
        <v>2483</v>
      </c>
      <c r="B957" s="116" t="s">
        <v>2230</v>
      </c>
      <c r="C957" s="113" t="s">
        <v>2482</v>
      </c>
      <c r="D957" s="113" t="s">
        <v>4163</v>
      </c>
      <c r="E957" s="113"/>
      <c r="F957" s="66" t="s">
        <v>74</v>
      </c>
      <c r="G957" s="66"/>
      <c r="J957" s="29">
        <v>0</v>
      </c>
      <c r="K957" s="114">
        <v>1600</v>
      </c>
      <c r="L957" s="115">
        <v>1604</v>
      </c>
      <c r="M957" s="27">
        <v>0</v>
      </c>
      <c r="N957" s="27">
        <v>0</v>
      </c>
      <c r="Q957" s="35" t="s">
        <v>103</v>
      </c>
      <c r="R957" s="104">
        <v>51.0167</v>
      </c>
      <c r="S957" s="124">
        <v>4.4667000000000003</v>
      </c>
      <c r="T957" s="32">
        <v>0</v>
      </c>
      <c r="U957" s="33">
        <v>0</v>
      </c>
      <c r="V957" s="127">
        <v>0</v>
      </c>
      <c r="AT957">
        <v>1</v>
      </c>
      <c r="AU957" s="162">
        <f t="shared" si="70"/>
        <v>0</v>
      </c>
      <c r="AV957" s="162">
        <f t="shared" si="71"/>
        <v>1</v>
      </c>
      <c r="AW957" s="162">
        <f t="shared" si="72"/>
        <v>0</v>
      </c>
      <c r="AX957" s="162">
        <f t="shared" si="73"/>
        <v>0</v>
      </c>
      <c r="AY957" s="162">
        <f t="shared" si="74"/>
        <v>0</v>
      </c>
    </row>
    <row r="958" spans="1:51">
      <c r="A958" s="116" t="s">
        <v>2485</v>
      </c>
      <c r="B958" s="116" t="s">
        <v>2486</v>
      </c>
      <c r="C958" s="117" t="s">
        <v>2484</v>
      </c>
      <c r="D958" s="113" t="s">
        <v>4163</v>
      </c>
      <c r="E958" s="117"/>
      <c r="F958" s="66" t="s">
        <v>74</v>
      </c>
      <c r="G958" s="66"/>
      <c r="J958" s="29">
        <v>0</v>
      </c>
      <c r="K958" s="114">
        <v>1600</v>
      </c>
      <c r="L958" s="115">
        <v>1604</v>
      </c>
      <c r="M958" s="27">
        <v>0</v>
      </c>
      <c r="N958" s="27">
        <v>0</v>
      </c>
      <c r="Q958" s="35" t="s">
        <v>103</v>
      </c>
      <c r="R958" s="104">
        <v>51.0167</v>
      </c>
      <c r="S958" s="124">
        <v>4.4667000000000003</v>
      </c>
      <c r="T958" s="32">
        <v>0</v>
      </c>
      <c r="U958" s="33">
        <v>0</v>
      </c>
      <c r="V958" s="127">
        <v>0</v>
      </c>
      <c r="AT958">
        <v>1</v>
      </c>
      <c r="AU958" s="162">
        <f t="shared" si="70"/>
        <v>0</v>
      </c>
      <c r="AV958" s="162">
        <f t="shared" si="71"/>
        <v>1</v>
      </c>
      <c r="AW958" s="162">
        <f t="shared" si="72"/>
        <v>0</v>
      </c>
      <c r="AX958" s="162">
        <f t="shared" si="73"/>
        <v>0</v>
      </c>
      <c r="AY958" s="162">
        <f t="shared" si="74"/>
        <v>0</v>
      </c>
    </row>
    <row r="959" spans="1:51">
      <c r="A959" s="116" t="s">
        <v>2488</v>
      </c>
      <c r="B959" s="116" t="s">
        <v>2489</v>
      </c>
      <c r="C959" s="113" t="s">
        <v>2487</v>
      </c>
      <c r="D959" s="113" t="s">
        <v>4163</v>
      </c>
      <c r="E959" s="113"/>
      <c r="F959" s="66" t="s">
        <v>43</v>
      </c>
      <c r="G959" s="66"/>
      <c r="J959" s="29">
        <v>0</v>
      </c>
      <c r="K959" s="114">
        <v>1600</v>
      </c>
      <c r="L959" s="115">
        <v>1604</v>
      </c>
      <c r="M959" s="27">
        <v>0</v>
      </c>
      <c r="N959" s="27">
        <v>0</v>
      </c>
      <c r="Q959" s="35" t="s">
        <v>103</v>
      </c>
      <c r="R959" s="104">
        <v>51.0167</v>
      </c>
      <c r="S959" s="124">
        <v>4.4667000000000003</v>
      </c>
      <c r="T959" s="32">
        <v>0</v>
      </c>
      <c r="U959" s="33">
        <v>0</v>
      </c>
      <c r="V959" s="127">
        <v>0</v>
      </c>
      <c r="AT959">
        <v>1</v>
      </c>
      <c r="AU959" s="162">
        <f t="shared" si="70"/>
        <v>0</v>
      </c>
      <c r="AV959" s="162">
        <f t="shared" si="71"/>
        <v>1</v>
      </c>
      <c r="AW959" s="162">
        <f t="shared" si="72"/>
        <v>0</v>
      </c>
      <c r="AX959" s="162">
        <f t="shared" si="73"/>
        <v>0</v>
      </c>
      <c r="AY959" s="162">
        <f t="shared" si="74"/>
        <v>0</v>
      </c>
    </row>
    <row r="960" spans="1:51">
      <c r="A960" s="116" t="s">
        <v>2491</v>
      </c>
      <c r="B960" s="116" t="s">
        <v>2492</v>
      </c>
      <c r="C960" s="117" t="s">
        <v>2490</v>
      </c>
      <c r="D960" s="113" t="s">
        <v>4163</v>
      </c>
      <c r="E960" s="117"/>
      <c r="F960" s="66" t="s">
        <v>43</v>
      </c>
      <c r="G960" s="66"/>
      <c r="J960" s="29">
        <v>0</v>
      </c>
      <c r="K960" s="114">
        <v>1600</v>
      </c>
      <c r="L960" s="115">
        <v>1604</v>
      </c>
      <c r="M960" s="27">
        <v>0</v>
      </c>
      <c r="N960" s="27">
        <v>0</v>
      </c>
      <c r="Q960" s="35" t="s">
        <v>103</v>
      </c>
      <c r="R960" s="104">
        <v>51.0167</v>
      </c>
      <c r="S960" s="124">
        <v>4.4667000000000003</v>
      </c>
      <c r="T960" s="32">
        <v>0</v>
      </c>
      <c r="U960" s="33">
        <v>0</v>
      </c>
      <c r="V960" s="127">
        <v>0</v>
      </c>
      <c r="AT960">
        <v>1</v>
      </c>
      <c r="AU960" s="162">
        <f t="shared" si="70"/>
        <v>0</v>
      </c>
      <c r="AV960" s="162">
        <f t="shared" si="71"/>
        <v>1</v>
      </c>
      <c r="AW960" s="162">
        <f t="shared" si="72"/>
        <v>0</v>
      </c>
      <c r="AX960" s="162">
        <f t="shared" si="73"/>
        <v>0</v>
      </c>
      <c r="AY960" s="162">
        <f t="shared" si="74"/>
        <v>0</v>
      </c>
    </row>
    <row r="961" spans="1:51">
      <c r="A961" s="116" t="s">
        <v>2494</v>
      </c>
      <c r="B961" s="116" t="s">
        <v>1683</v>
      </c>
      <c r="C961" s="113" t="s">
        <v>2493</v>
      </c>
      <c r="D961" s="113" t="s">
        <v>4163</v>
      </c>
      <c r="E961" s="113"/>
      <c r="F961" s="66" t="s">
        <v>43</v>
      </c>
      <c r="G961" s="66"/>
      <c r="J961" s="29">
        <v>0</v>
      </c>
      <c r="K961" s="114">
        <v>1600</v>
      </c>
      <c r="L961" s="115">
        <v>1604</v>
      </c>
      <c r="M961" s="27">
        <v>0</v>
      </c>
      <c r="N961" s="27">
        <v>0</v>
      </c>
      <c r="Q961" s="35" t="s">
        <v>103</v>
      </c>
      <c r="R961" s="104">
        <v>51.0167</v>
      </c>
      <c r="S961" s="124">
        <v>4.4667000000000003</v>
      </c>
      <c r="T961" s="32">
        <v>0</v>
      </c>
      <c r="U961" s="33">
        <v>0</v>
      </c>
      <c r="V961" s="127">
        <v>0</v>
      </c>
      <c r="AT961">
        <v>1</v>
      </c>
      <c r="AU961" s="162">
        <f t="shared" si="70"/>
        <v>0</v>
      </c>
      <c r="AV961" s="162">
        <f t="shared" si="71"/>
        <v>1</v>
      </c>
      <c r="AW961" s="162">
        <f t="shared" si="72"/>
        <v>0</v>
      </c>
      <c r="AX961" s="162">
        <f t="shared" si="73"/>
        <v>0</v>
      </c>
      <c r="AY961" s="162">
        <f t="shared" si="74"/>
        <v>0</v>
      </c>
    </row>
    <row r="962" spans="1:51">
      <c r="A962" s="116" t="s">
        <v>2496</v>
      </c>
      <c r="B962" s="116" t="s">
        <v>2497</v>
      </c>
      <c r="C962" s="117" t="s">
        <v>2495</v>
      </c>
      <c r="D962" s="113" t="s">
        <v>4163</v>
      </c>
      <c r="E962" s="117"/>
      <c r="F962" s="66" t="s">
        <v>43</v>
      </c>
      <c r="G962" s="66"/>
      <c r="J962" s="29">
        <v>0</v>
      </c>
      <c r="K962" s="114">
        <v>1600</v>
      </c>
      <c r="L962" s="115">
        <v>1604</v>
      </c>
      <c r="M962" s="27">
        <v>0</v>
      </c>
      <c r="N962" s="27">
        <v>0</v>
      </c>
      <c r="Q962" s="35" t="s">
        <v>103</v>
      </c>
      <c r="R962" s="104">
        <v>51.0167</v>
      </c>
      <c r="S962" s="124">
        <v>4.4667000000000003</v>
      </c>
      <c r="T962" s="32">
        <v>0</v>
      </c>
      <c r="U962" s="33">
        <v>0</v>
      </c>
      <c r="V962" s="127">
        <v>0</v>
      </c>
      <c r="AT962">
        <v>1</v>
      </c>
      <c r="AU962" s="162">
        <f t="shared" si="70"/>
        <v>0</v>
      </c>
      <c r="AV962" s="162">
        <f t="shared" si="71"/>
        <v>1</v>
      </c>
      <c r="AW962" s="162">
        <f t="shared" si="72"/>
        <v>0</v>
      </c>
      <c r="AX962" s="162">
        <f t="shared" si="73"/>
        <v>0</v>
      </c>
      <c r="AY962" s="162">
        <f t="shared" si="74"/>
        <v>0</v>
      </c>
    </row>
    <row r="963" spans="1:51">
      <c r="A963" s="116" t="s">
        <v>2500</v>
      </c>
      <c r="B963" s="116" t="s">
        <v>2501</v>
      </c>
      <c r="C963" s="117" t="s">
        <v>2499</v>
      </c>
      <c r="D963" s="113" t="s">
        <v>4163</v>
      </c>
      <c r="E963" s="117"/>
      <c r="F963" s="66" t="s">
        <v>43</v>
      </c>
      <c r="G963" s="66"/>
      <c r="J963" s="29">
        <v>0</v>
      </c>
      <c r="K963" s="114">
        <v>1601</v>
      </c>
      <c r="L963" s="115">
        <v>1605</v>
      </c>
      <c r="M963" s="27">
        <v>0</v>
      </c>
      <c r="N963" s="27">
        <v>0</v>
      </c>
      <c r="Q963" s="35" t="s">
        <v>103</v>
      </c>
      <c r="R963" s="104">
        <v>51.0167</v>
      </c>
      <c r="S963" s="124">
        <v>4.4667000000000003</v>
      </c>
      <c r="T963" s="32">
        <v>0</v>
      </c>
      <c r="U963" s="33">
        <v>0</v>
      </c>
      <c r="V963" s="127">
        <v>0</v>
      </c>
      <c r="AT963">
        <v>1</v>
      </c>
      <c r="AU963" s="162">
        <f t="shared" ref="AU963:AU1026" si="75">IF(AND(K963&lt;=1570,L963&gt;=1540),1,0)</f>
        <v>0</v>
      </c>
      <c r="AV963" s="162">
        <f t="shared" ref="AV963:AV1026" si="76">IF(AND(K963&lt;=1608,L963&gt;=1571),1,0)</f>
        <v>1</v>
      </c>
      <c r="AW963" s="162">
        <f t="shared" ref="AW963:AW1026" si="77">IF(AND(K963&lt;=1621,L963&gt;=1609),1,0)</f>
        <v>0</v>
      </c>
      <c r="AX963" s="162">
        <f t="shared" ref="AX963:AX1026" si="78">IF(AND(K963&lt;=1648,L963&gt;=1622),1,0)</f>
        <v>0</v>
      </c>
      <c r="AY963" s="162">
        <f t="shared" ref="AY963:AY1026" si="79">IF(AND(K963&lt;=1680,L963&gt;=1649),1,0)</f>
        <v>0</v>
      </c>
    </row>
    <row r="964" spans="1:51">
      <c r="A964" s="116" t="s">
        <v>2503</v>
      </c>
      <c r="B964" s="116" t="s">
        <v>2504</v>
      </c>
      <c r="C964" s="113" t="s">
        <v>2502</v>
      </c>
      <c r="D964" s="113" t="s">
        <v>4163</v>
      </c>
      <c r="E964" s="113"/>
      <c r="F964" s="66" t="s">
        <v>43</v>
      </c>
      <c r="G964" s="66"/>
      <c r="J964" s="29">
        <v>0</v>
      </c>
      <c r="K964" s="114">
        <v>1601</v>
      </c>
      <c r="L964" s="115">
        <v>1605</v>
      </c>
      <c r="M964" s="27">
        <v>0</v>
      </c>
      <c r="N964" s="27">
        <v>0</v>
      </c>
      <c r="Q964" s="35" t="s">
        <v>103</v>
      </c>
      <c r="R964" s="104">
        <v>51.0167</v>
      </c>
      <c r="S964" s="124">
        <v>4.4667000000000003</v>
      </c>
      <c r="T964" s="32">
        <v>0</v>
      </c>
      <c r="U964" s="33">
        <v>0</v>
      </c>
      <c r="V964" s="127">
        <v>0</v>
      </c>
      <c r="AT964">
        <v>1</v>
      </c>
      <c r="AU964" s="162">
        <f t="shared" si="75"/>
        <v>0</v>
      </c>
      <c r="AV964" s="162">
        <f t="shared" si="76"/>
        <v>1</v>
      </c>
      <c r="AW964" s="162">
        <f t="shared" si="77"/>
        <v>0</v>
      </c>
      <c r="AX964" s="162">
        <f t="shared" si="78"/>
        <v>0</v>
      </c>
      <c r="AY964" s="162">
        <f t="shared" si="79"/>
        <v>0</v>
      </c>
    </row>
    <row r="965" spans="1:51">
      <c r="A965" s="116" t="s">
        <v>2506</v>
      </c>
      <c r="B965" s="116" t="s">
        <v>2507</v>
      </c>
      <c r="C965" s="117" t="s">
        <v>2505</v>
      </c>
      <c r="D965" s="113" t="s">
        <v>4163</v>
      </c>
      <c r="E965" s="117"/>
      <c r="F965" s="66" t="s">
        <v>43</v>
      </c>
      <c r="G965" s="66"/>
      <c r="J965" s="29">
        <v>0</v>
      </c>
      <c r="K965" s="114">
        <v>1601</v>
      </c>
      <c r="L965" s="115">
        <v>1605</v>
      </c>
      <c r="M965" s="27">
        <v>0</v>
      </c>
      <c r="N965" s="27">
        <v>0</v>
      </c>
      <c r="Q965" s="35" t="s">
        <v>103</v>
      </c>
      <c r="R965" s="104">
        <v>51.0167</v>
      </c>
      <c r="S965" s="124">
        <v>4.4667000000000003</v>
      </c>
      <c r="T965" s="32">
        <v>0</v>
      </c>
      <c r="U965" s="33">
        <v>0</v>
      </c>
      <c r="V965" s="127">
        <v>0</v>
      </c>
      <c r="AT965">
        <v>1</v>
      </c>
      <c r="AU965" s="162">
        <f t="shared" si="75"/>
        <v>0</v>
      </c>
      <c r="AV965" s="162">
        <f t="shared" si="76"/>
        <v>1</v>
      </c>
      <c r="AW965" s="162">
        <f t="shared" si="77"/>
        <v>0</v>
      </c>
      <c r="AX965" s="162">
        <f t="shared" si="78"/>
        <v>0</v>
      </c>
      <c r="AY965" s="162">
        <f t="shared" si="79"/>
        <v>0</v>
      </c>
    </row>
    <row r="966" spans="1:51">
      <c r="A966" s="116" t="s">
        <v>2509</v>
      </c>
      <c r="B966" s="116" t="s">
        <v>2510</v>
      </c>
      <c r="C966" s="113" t="s">
        <v>2508</v>
      </c>
      <c r="D966" s="113" t="s">
        <v>4163</v>
      </c>
      <c r="E966" s="113"/>
      <c r="F966" s="66" t="s">
        <v>74</v>
      </c>
      <c r="G966" s="66"/>
      <c r="J966" s="29">
        <v>0</v>
      </c>
      <c r="K966" s="114">
        <v>1601</v>
      </c>
      <c r="L966" s="115">
        <v>1605</v>
      </c>
      <c r="M966" s="27">
        <v>0</v>
      </c>
      <c r="N966" s="27">
        <v>0</v>
      </c>
      <c r="Q966" s="35" t="s">
        <v>103</v>
      </c>
      <c r="R966" s="104">
        <v>51.0167</v>
      </c>
      <c r="S966" s="124">
        <v>4.4667000000000003</v>
      </c>
      <c r="T966" s="32">
        <v>0</v>
      </c>
      <c r="U966" s="33">
        <v>0</v>
      </c>
      <c r="V966" s="127">
        <v>0</v>
      </c>
      <c r="AT966">
        <v>1</v>
      </c>
      <c r="AU966" s="162">
        <f t="shared" si="75"/>
        <v>0</v>
      </c>
      <c r="AV966" s="162">
        <f t="shared" si="76"/>
        <v>1</v>
      </c>
      <c r="AW966" s="162">
        <f t="shared" si="77"/>
        <v>0</v>
      </c>
      <c r="AX966" s="162">
        <f t="shared" si="78"/>
        <v>0</v>
      </c>
      <c r="AY966" s="162">
        <f t="shared" si="79"/>
        <v>0</v>
      </c>
    </row>
    <row r="967" spans="1:51">
      <c r="A967" s="116" t="s">
        <v>2512</v>
      </c>
      <c r="B967" s="116" t="s">
        <v>2452</v>
      </c>
      <c r="C967" s="117" t="s">
        <v>2511</v>
      </c>
      <c r="D967" s="113" t="s">
        <v>4163</v>
      </c>
      <c r="E967" s="117"/>
      <c r="F967" s="66" t="s">
        <v>43</v>
      </c>
      <c r="G967" s="66"/>
      <c r="J967" s="29">
        <v>0</v>
      </c>
      <c r="K967" s="114">
        <v>1601</v>
      </c>
      <c r="L967" s="115">
        <v>1605</v>
      </c>
      <c r="M967" s="27">
        <v>0</v>
      </c>
      <c r="N967" s="27">
        <v>0</v>
      </c>
      <c r="Q967" s="35" t="s">
        <v>103</v>
      </c>
      <c r="R967" s="104">
        <v>51.0167</v>
      </c>
      <c r="S967" s="124">
        <v>4.4667000000000003</v>
      </c>
      <c r="T967" s="32">
        <v>0</v>
      </c>
      <c r="U967" s="33">
        <v>0</v>
      </c>
      <c r="V967" s="127">
        <v>0</v>
      </c>
      <c r="AT967">
        <v>1</v>
      </c>
      <c r="AU967" s="162">
        <f t="shared" si="75"/>
        <v>0</v>
      </c>
      <c r="AV967" s="162">
        <f t="shared" si="76"/>
        <v>1</v>
      </c>
      <c r="AW967" s="162">
        <f t="shared" si="77"/>
        <v>0</v>
      </c>
      <c r="AX967" s="162">
        <f t="shared" si="78"/>
        <v>0</v>
      </c>
      <c r="AY967" s="162">
        <f t="shared" si="79"/>
        <v>0</v>
      </c>
    </row>
    <row r="968" spans="1:51">
      <c r="A968" s="116" t="s">
        <v>2514</v>
      </c>
      <c r="B968" s="116" t="s">
        <v>2515</v>
      </c>
      <c r="C968" s="113" t="s">
        <v>2513</v>
      </c>
      <c r="D968" s="113" t="s">
        <v>4163</v>
      </c>
      <c r="E968" s="113"/>
      <c r="F968" s="66" t="s">
        <v>43</v>
      </c>
      <c r="G968" s="66"/>
      <c r="J968" s="29">
        <v>0</v>
      </c>
      <c r="K968" s="114">
        <v>1601</v>
      </c>
      <c r="L968" s="115">
        <v>1605</v>
      </c>
      <c r="M968" s="27">
        <v>0</v>
      </c>
      <c r="N968" s="27">
        <v>0</v>
      </c>
      <c r="Q968" s="35" t="s">
        <v>103</v>
      </c>
      <c r="R968" s="104">
        <v>51.0167</v>
      </c>
      <c r="S968" s="124">
        <v>4.4667000000000003</v>
      </c>
      <c r="T968" s="32">
        <v>0</v>
      </c>
      <c r="U968" s="33">
        <v>0</v>
      </c>
      <c r="V968" s="127">
        <v>0</v>
      </c>
      <c r="AT968">
        <v>1</v>
      </c>
      <c r="AU968" s="162">
        <f t="shared" si="75"/>
        <v>0</v>
      </c>
      <c r="AV968" s="162">
        <f t="shared" si="76"/>
        <v>1</v>
      </c>
      <c r="AW968" s="162">
        <f t="shared" si="77"/>
        <v>0</v>
      </c>
      <c r="AX968" s="162">
        <f t="shared" si="78"/>
        <v>0</v>
      </c>
      <c r="AY968" s="162">
        <f t="shared" si="79"/>
        <v>0</v>
      </c>
    </row>
    <row r="969" spans="1:51">
      <c r="A969" s="116" t="s">
        <v>2517</v>
      </c>
      <c r="B969" s="116" t="s">
        <v>2518</v>
      </c>
      <c r="C969" s="117" t="s">
        <v>2516</v>
      </c>
      <c r="D969" s="113" t="s">
        <v>4163</v>
      </c>
      <c r="E969" s="117"/>
      <c r="F969" s="66" t="s">
        <v>74</v>
      </c>
      <c r="G969" s="66"/>
      <c r="J969" s="29">
        <v>0</v>
      </c>
      <c r="K969" s="114">
        <v>1601</v>
      </c>
      <c r="L969" s="115">
        <v>1605</v>
      </c>
      <c r="M969" s="27">
        <v>0</v>
      </c>
      <c r="N969" s="27">
        <v>0</v>
      </c>
      <c r="Q969" s="35" t="s">
        <v>103</v>
      </c>
      <c r="R969" s="104">
        <v>51.0167</v>
      </c>
      <c r="S969" s="124">
        <v>4.4667000000000003</v>
      </c>
      <c r="T969" s="32">
        <v>0</v>
      </c>
      <c r="U969" s="33">
        <v>0</v>
      </c>
      <c r="V969" s="127">
        <v>0</v>
      </c>
      <c r="AT969">
        <v>1</v>
      </c>
      <c r="AU969" s="162">
        <f t="shared" si="75"/>
        <v>0</v>
      </c>
      <c r="AV969" s="162">
        <f t="shared" si="76"/>
        <v>1</v>
      </c>
      <c r="AW969" s="162">
        <f t="shared" si="77"/>
        <v>0</v>
      </c>
      <c r="AX969" s="162">
        <f t="shared" si="78"/>
        <v>0</v>
      </c>
      <c r="AY969" s="162">
        <f t="shared" si="79"/>
        <v>0</v>
      </c>
    </row>
    <row r="970" spans="1:51">
      <c r="A970" s="116" t="s">
        <v>2521</v>
      </c>
      <c r="B970" s="116" t="s">
        <v>1938</v>
      </c>
      <c r="C970" s="117" t="s">
        <v>2520</v>
      </c>
      <c r="D970" s="113" t="s">
        <v>4163</v>
      </c>
      <c r="E970" s="117"/>
      <c r="F970" s="66" t="s">
        <v>43</v>
      </c>
      <c r="G970" s="66"/>
      <c r="J970" s="29">
        <v>0</v>
      </c>
      <c r="K970" s="114">
        <v>1601</v>
      </c>
      <c r="L970" s="115">
        <v>1605</v>
      </c>
      <c r="M970" s="27">
        <v>0</v>
      </c>
      <c r="N970" s="27">
        <v>0</v>
      </c>
      <c r="Q970" s="35" t="s">
        <v>103</v>
      </c>
      <c r="R970" s="104">
        <v>51.0167</v>
      </c>
      <c r="S970" s="124">
        <v>4.4667000000000003</v>
      </c>
      <c r="T970" s="32">
        <v>0</v>
      </c>
      <c r="U970" s="33">
        <v>0</v>
      </c>
      <c r="V970" s="127">
        <v>0</v>
      </c>
      <c r="AT970">
        <v>1</v>
      </c>
      <c r="AU970" s="162">
        <f t="shared" si="75"/>
        <v>0</v>
      </c>
      <c r="AV970" s="162">
        <f t="shared" si="76"/>
        <v>1</v>
      </c>
      <c r="AW970" s="162">
        <f t="shared" si="77"/>
        <v>0</v>
      </c>
      <c r="AX970" s="162">
        <f t="shared" si="78"/>
        <v>0</v>
      </c>
      <c r="AY970" s="162">
        <f t="shared" si="79"/>
        <v>0</v>
      </c>
    </row>
    <row r="971" spans="1:51">
      <c r="A971" s="116" t="s">
        <v>2523</v>
      </c>
      <c r="B971" s="116" t="s">
        <v>2524</v>
      </c>
      <c r="C971" s="113" t="s">
        <v>2522</v>
      </c>
      <c r="D971" s="113" t="s">
        <v>4163</v>
      </c>
      <c r="E971" s="113"/>
      <c r="F971" s="66" t="s">
        <v>43</v>
      </c>
      <c r="G971" s="66"/>
      <c r="J971" s="29">
        <v>0</v>
      </c>
      <c r="K971" s="114">
        <v>1602</v>
      </c>
      <c r="L971" s="115">
        <v>1606</v>
      </c>
      <c r="M971" s="27">
        <v>0</v>
      </c>
      <c r="N971" s="27">
        <v>0</v>
      </c>
      <c r="Q971" s="35" t="s">
        <v>103</v>
      </c>
      <c r="R971" s="104">
        <v>51.0167</v>
      </c>
      <c r="S971" s="124">
        <v>4.4667000000000003</v>
      </c>
      <c r="T971" s="32">
        <v>0</v>
      </c>
      <c r="U971" s="33">
        <v>0</v>
      </c>
      <c r="V971" s="127">
        <v>0</v>
      </c>
      <c r="AT971">
        <v>1</v>
      </c>
      <c r="AU971" s="162">
        <f t="shared" si="75"/>
        <v>0</v>
      </c>
      <c r="AV971" s="162">
        <f t="shared" si="76"/>
        <v>1</v>
      </c>
      <c r="AW971" s="162">
        <f t="shared" si="77"/>
        <v>0</v>
      </c>
      <c r="AX971" s="162">
        <f t="shared" si="78"/>
        <v>0</v>
      </c>
      <c r="AY971" s="162">
        <f t="shared" si="79"/>
        <v>0</v>
      </c>
    </row>
    <row r="972" spans="1:51">
      <c r="A972" s="116" t="s">
        <v>2526</v>
      </c>
      <c r="B972" s="116" t="s">
        <v>2527</v>
      </c>
      <c r="C972" s="117" t="s">
        <v>2525</v>
      </c>
      <c r="D972" s="113" t="s">
        <v>4163</v>
      </c>
      <c r="E972" s="117"/>
      <c r="F972" s="66" t="s">
        <v>43</v>
      </c>
      <c r="G972" s="66"/>
      <c r="J972" s="29">
        <v>0</v>
      </c>
      <c r="K972" s="114">
        <v>1602</v>
      </c>
      <c r="L972" s="115">
        <v>1606</v>
      </c>
      <c r="M972" s="27">
        <v>0</v>
      </c>
      <c r="N972" s="27">
        <v>0</v>
      </c>
      <c r="Q972" s="35" t="s">
        <v>103</v>
      </c>
      <c r="R972" s="104">
        <v>51.0167</v>
      </c>
      <c r="S972" s="124">
        <v>4.4667000000000003</v>
      </c>
      <c r="T972" s="32">
        <v>0</v>
      </c>
      <c r="U972" s="33">
        <v>0</v>
      </c>
      <c r="V972" s="127">
        <v>0</v>
      </c>
      <c r="AT972">
        <v>1</v>
      </c>
      <c r="AU972" s="162">
        <f t="shared" si="75"/>
        <v>0</v>
      </c>
      <c r="AV972" s="162">
        <f t="shared" si="76"/>
        <v>1</v>
      </c>
      <c r="AW972" s="162">
        <f t="shared" si="77"/>
        <v>0</v>
      </c>
      <c r="AX972" s="162">
        <f t="shared" si="78"/>
        <v>0</v>
      </c>
      <c r="AY972" s="162">
        <f t="shared" si="79"/>
        <v>0</v>
      </c>
    </row>
    <row r="973" spans="1:51">
      <c r="A973" s="116" t="s">
        <v>2529</v>
      </c>
      <c r="B973" s="116" t="s">
        <v>2530</v>
      </c>
      <c r="C973" s="113" t="s">
        <v>2528</v>
      </c>
      <c r="D973" s="113" t="s">
        <v>4163</v>
      </c>
      <c r="E973" s="113"/>
      <c r="F973" s="66" t="s">
        <v>43</v>
      </c>
      <c r="G973" s="66"/>
      <c r="J973" s="29">
        <v>0</v>
      </c>
      <c r="K973" s="114">
        <v>1602</v>
      </c>
      <c r="L973" s="115">
        <v>1606</v>
      </c>
      <c r="M973" s="27">
        <v>0</v>
      </c>
      <c r="N973" s="27">
        <v>0</v>
      </c>
      <c r="Q973" s="35" t="s">
        <v>103</v>
      </c>
      <c r="R973" s="104">
        <v>51.0167</v>
      </c>
      <c r="S973" s="124">
        <v>4.4667000000000003</v>
      </c>
      <c r="T973" s="32">
        <v>0</v>
      </c>
      <c r="U973" s="33">
        <v>0</v>
      </c>
      <c r="V973" s="127">
        <v>0</v>
      </c>
      <c r="AT973">
        <v>1</v>
      </c>
      <c r="AU973" s="162">
        <f t="shared" si="75"/>
        <v>0</v>
      </c>
      <c r="AV973" s="162">
        <f t="shared" si="76"/>
        <v>1</v>
      </c>
      <c r="AW973" s="162">
        <f t="shared" si="77"/>
        <v>0</v>
      </c>
      <c r="AX973" s="162">
        <f t="shared" si="78"/>
        <v>0</v>
      </c>
      <c r="AY973" s="162">
        <f t="shared" si="79"/>
        <v>0</v>
      </c>
    </row>
    <row r="974" spans="1:51">
      <c r="A974" s="116" t="s">
        <v>2532</v>
      </c>
      <c r="B974" s="116" t="s">
        <v>2533</v>
      </c>
      <c r="C974" s="117" t="s">
        <v>2531</v>
      </c>
      <c r="D974" s="113" t="s">
        <v>4163</v>
      </c>
      <c r="E974" s="117"/>
      <c r="F974" s="66" t="s">
        <v>43</v>
      </c>
      <c r="G974" s="66"/>
      <c r="J974" s="29">
        <v>0</v>
      </c>
      <c r="K974" s="114">
        <v>1602</v>
      </c>
      <c r="L974" s="115">
        <v>1606</v>
      </c>
      <c r="M974" s="27">
        <v>0</v>
      </c>
      <c r="N974" s="27">
        <v>0</v>
      </c>
      <c r="Q974" s="35" t="s">
        <v>103</v>
      </c>
      <c r="R974" s="104">
        <v>51.0167</v>
      </c>
      <c r="S974" s="124">
        <v>4.4667000000000003</v>
      </c>
      <c r="T974" s="32">
        <v>0</v>
      </c>
      <c r="U974" s="33">
        <v>0</v>
      </c>
      <c r="V974" s="127">
        <v>0</v>
      </c>
      <c r="AT974">
        <v>1</v>
      </c>
      <c r="AU974" s="162">
        <f t="shared" si="75"/>
        <v>0</v>
      </c>
      <c r="AV974" s="162">
        <f t="shared" si="76"/>
        <v>1</v>
      </c>
      <c r="AW974" s="162">
        <f t="shared" si="77"/>
        <v>0</v>
      </c>
      <c r="AX974" s="162">
        <f t="shared" si="78"/>
        <v>0</v>
      </c>
      <c r="AY974" s="162">
        <f t="shared" si="79"/>
        <v>0</v>
      </c>
    </row>
    <row r="975" spans="1:51">
      <c r="A975" s="116" t="s">
        <v>2535</v>
      </c>
      <c r="B975" s="116" t="s">
        <v>1915</v>
      </c>
      <c r="C975" s="113" t="s">
        <v>2534</v>
      </c>
      <c r="D975" s="113" t="s">
        <v>4163</v>
      </c>
      <c r="E975" s="113"/>
      <c r="F975" s="66" t="s">
        <v>43</v>
      </c>
      <c r="G975" s="66"/>
      <c r="J975" s="29">
        <v>0</v>
      </c>
      <c r="K975" s="114">
        <v>1602</v>
      </c>
      <c r="L975" s="115">
        <v>1606</v>
      </c>
      <c r="M975" s="27">
        <v>0</v>
      </c>
      <c r="N975" s="27">
        <v>0</v>
      </c>
      <c r="Q975" s="35" t="s">
        <v>103</v>
      </c>
      <c r="R975" s="104">
        <v>51.0167</v>
      </c>
      <c r="S975" s="124">
        <v>4.4667000000000003</v>
      </c>
      <c r="T975" s="32">
        <v>0</v>
      </c>
      <c r="U975" s="33">
        <v>0</v>
      </c>
      <c r="V975" s="127">
        <v>0</v>
      </c>
      <c r="AT975">
        <v>1</v>
      </c>
      <c r="AU975" s="162">
        <f t="shared" si="75"/>
        <v>0</v>
      </c>
      <c r="AV975" s="162">
        <f t="shared" si="76"/>
        <v>1</v>
      </c>
      <c r="AW975" s="162">
        <f t="shared" si="77"/>
        <v>0</v>
      </c>
      <c r="AX975" s="162">
        <f t="shared" si="78"/>
        <v>0</v>
      </c>
      <c r="AY975" s="162">
        <f t="shared" si="79"/>
        <v>0</v>
      </c>
    </row>
    <row r="976" spans="1:51">
      <c r="A976" s="116" t="s">
        <v>2537</v>
      </c>
      <c r="B976" s="116" t="s">
        <v>2538</v>
      </c>
      <c r="C976" s="117" t="s">
        <v>2536</v>
      </c>
      <c r="D976" s="113" t="s">
        <v>4163</v>
      </c>
      <c r="E976" s="117"/>
      <c r="F976" s="66" t="s">
        <v>43</v>
      </c>
      <c r="G976" s="66"/>
      <c r="J976" s="29">
        <v>0</v>
      </c>
      <c r="K976" s="114">
        <v>1602</v>
      </c>
      <c r="L976" s="115">
        <v>1606</v>
      </c>
      <c r="M976" s="27">
        <v>0</v>
      </c>
      <c r="N976" s="27">
        <v>0</v>
      </c>
      <c r="Q976" s="35" t="s">
        <v>103</v>
      </c>
      <c r="R976" s="104">
        <v>51.0167</v>
      </c>
      <c r="S976" s="124">
        <v>4.4667000000000003</v>
      </c>
      <c r="T976" s="32">
        <v>0</v>
      </c>
      <c r="U976" s="33">
        <v>0</v>
      </c>
      <c r="V976" s="127">
        <v>0</v>
      </c>
      <c r="AT976">
        <v>1</v>
      </c>
      <c r="AU976" s="162">
        <f t="shared" si="75"/>
        <v>0</v>
      </c>
      <c r="AV976" s="162">
        <f t="shared" si="76"/>
        <v>1</v>
      </c>
      <c r="AW976" s="162">
        <f t="shared" si="77"/>
        <v>0</v>
      </c>
      <c r="AX976" s="162">
        <f t="shared" si="78"/>
        <v>0</v>
      </c>
      <c r="AY976" s="162">
        <f t="shared" si="79"/>
        <v>0</v>
      </c>
    </row>
    <row r="977" spans="1:51">
      <c r="A977" s="116" t="s">
        <v>2541</v>
      </c>
      <c r="B977" s="116" t="s">
        <v>2542</v>
      </c>
      <c r="C977" s="117" t="s">
        <v>2540</v>
      </c>
      <c r="D977" s="113" t="s">
        <v>4163</v>
      </c>
      <c r="E977" s="117"/>
      <c r="F977" s="66" t="s">
        <v>43</v>
      </c>
      <c r="G977" s="66"/>
      <c r="J977" s="29">
        <v>0</v>
      </c>
      <c r="K977" s="114">
        <v>1602</v>
      </c>
      <c r="L977" s="115">
        <v>1606</v>
      </c>
      <c r="M977" s="27">
        <v>0</v>
      </c>
      <c r="N977" s="27">
        <v>0</v>
      </c>
      <c r="Q977" s="35" t="s">
        <v>103</v>
      </c>
      <c r="R977" s="104">
        <v>51.0167</v>
      </c>
      <c r="S977" s="124">
        <v>4.4667000000000003</v>
      </c>
      <c r="T977" s="32">
        <v>0</v>
      </c>
      <c r="U977" s="33">
        <v>0</v>
      </c>
      <c r="V977" s="127">
        <v>0</v>
      </c>
      <c r="AT977">
        <v>1</v>
      </c>
      <c r="AU977" s="162">
        <f t="shared" si="75"/>
        <v>0</v>
      </c>
      <c r="AV977" s="162">
        <f t="shared" si="76"/>
        <v>1</v>
      </c>
      <c r="AW977" s="162">
        <f t="shared" si="77"/>
        <v>0</v>
      </c>
      <c r="AX977" s="162">
        <f t="shared" si="78"/>
        <v>0</v>
      </c>
      <c r="AY977" s="162">
        <f t="shared" si="79"/>
        <v>0</v>
      </c>
    </row>
    <row r="978" spans="1:51">
      <c r="A978" s="116" t="s">
        <v>2545</v>
      </c>
      <c r="B978" s="116" t="s">
        <v>2546</v>
      </c>
      <c r="C978" s="117" t="s">
        <v>2544</v>
      </c>
      <c r="D978" s="113" t="s">
        <v>4163</v>
      </c>
      <c r="E978" s="117"/>
      <c r="F978" s="114" t="s">
        <v>344</v>
      </c>
      <c r="G978" s="114"/>
      <c r="J978" s="29">
        <v>0</v>
      </c>
      <c r="K978" s="114">
        <v>1602</v>
      </c>
      <c r="L978" s="115">
        <v>1606</v>
      </c>
      <c r="M978" s="27">
        <v>0</v>
      </c>
      <c r="N978" s="27">
        <v>0</v>
      </c>
      <c r="Q978" s="35" t="s">
        <v>103</v>
      </c>
      <c r="R978" s="104">
        <v>51.0167</v>
      </c>
      <c r="S978" s="124">
        <v>4.4667000000000003</v>
      </c>
      <c r="T978" s="32">
        <v>0</v>
      </c>
      <c r="U978" s="33">
        <v>0</v>
      </c>
      <c r="V978" s="127">
        <v>0</v>
      </c>
      <c r="AT978">
        <v>1</v>
      </c>
      <c r="AU978" s="162">
        <f t="shared" si="75"/>
        <v>0</v>
      </c>
      <c r="AV978" s="162">
        <f t="shared" si="76"/>
        <v>1</v>
      </c>
      <c r="AW978" s="162">
        <f t="shared" si="77"/>
        <v>0</v>
      </c>
      <c r="AX978" s="162">
        <f t="shared" si="78"/>
        <v>0</v>
      </c>
      <c r="AY978" s="162">
        <f t="shared" si="79"/>
        <v>0</v>
      </c>
    </row>
    <row r="979" spans="1:51">
      <c r="A979" s="116" t="s">
        <v>2548</v>
      </c>
      <c r="B979" s="116" t="s">
        <v>2549</v>
      </c>
      <c r="C979" s="113" t="s">
        <v>2547</v>
      </c>
      <c r="D979" s="113" t="s">
        <v>4163</v>
      </c>
      <c r="E979" s="113"/>
      <c r="F979" s="66" t="s">
        <v>43</v>
      </c>
      <c r="G979" s="66"/>
      <c r="J979" s="29">
        <v>0</v>
      </c>
      <c r="K979" s="114">
        <v>1602</v>
      </c>
      <c r="L979" s="115">
        <v>1606</v>
      </c>
      <c r="M979" s="27">
        <v>0</v>
      </c>
      <c r="N979" s="27">
        <v>0</v>
      </c>
      <c r="Q979" s="35" t="s">
        <v>103</v>
      </c>
      <c r="R979" s="104">
        <v>51.0167</v>
      </c>
      <c r="S979" s="124">
        <v>4.4667000000000003</v>
      </c>
      <c r="T979" s="32">
        <v>0</v>
      </c>
      <c r="U979" s="33">
        <v>0</v>
      </c>
      <c r="V979" s="127">
        <v>0</v>
      </c>
      <c r="AT979">
        <v>1</v>
      </c>
      <c r="AU979" s="162">
        <f t="shared" si="75"/>
        <v>0</v>
      </c>
      <c r="AV979" s="162">
        <f t="shared" si="76"/>
        <v>1</v>
      </c>
      <c r="AW979" s="162">
        <f t="shared" si="77"/>
        <v>0</v>
      </c>
      <c r="AX979" s="162">
        <f t="shared" si="78"/>
        <v>0</v>
      </c>
      <c r="AY979" s="162">
        <f t="shared" si="79"/>
        <v>0</v>
      </c>
    </row>
    <row r="980" spans="1:51">
      <c r="A980" s="116" t="s">
        <v>2551</v>
      </c>
      <c r="B980" s="116" t="s">
        <v>2552</v>
      </c>
      <c r="C980" s="113" t="s">
        <v>2550</v>
      </c>
      <c r="D980" s="113" t="s">
        <v>4163</v>
      </c>
      <c r="E980" s="113"/>
      <c r="F980" s="66" t="s">
        <v>43</v>
      </c>
      <c r="G980" s="66"/>
      <c r="J980" s="29">
        <v>0</v>
      </c>
      <c r="K980" s="114">
        <v>1602</v>
      </c>
      <c r="L980" s="115">
        <v>1606</v>
      </c>
      <c r="M980" s="27">
        <v>0</v>
      </c>
      <c r="N980" s="27">
        <v>0</v>
      </c>
      <c r="Q980" s="35" t="s">
        <v>103</v>
      </c>
      <c r="R980" s="104">
        <v>51.0167</v>
      </c>
      <c r="S980" s="124">
        <v>4.4667000000000003</v>
      </c>
      <c r="T980" s="32">
        <v>0</v>
      </c>
      <c r="U980" s="33">
        <v>0</v>
      </c>
      <c r="V980" s="127">
        <v>0</v>
      </c>
      <c r="AT980">
        <v>1</v>
      </c>
      <c r="AU980" s="162">
        <f t="shared" si="75"/>
        <v>0</v>
      </c>
      <c r="AV980" s="162">
        <f t="shared" si="76"/>
        <v>1</v>
      </c>
      <c r="AW980" s="162">
        <f t="shared" si="77"/>
        <v>0</v>
      </c>
      <c r="AX980" s="162">
        <f t="shared" si="78"/>
        <v>0</v>
      </c>
      <c r="AY980" s="162">
        <f t="shared" si="79"/>
        <v>0</v>
      </c>
    </row>
    <row r="981" spans="1:51">
      <c r="A981" s="116" t="s">
        <v>2555</v>
      </c>
      <c r="B981" s="116" t="s">
        <v>2556</v>
      </c>
      <c r="C981" s="113" t="s">
        <v>2554</v>
      </c>
      <c r="D981" s="113" t="s">
        <v>4163</v>
      </c>
      <c r="E981" s="113"/>
      <c r="F981" s="66" t="s">
        <v>43</v>
      </c>
      <c r="G981" s="66"/>
      <c r="J981" s="29">
        <v>0</v>
      </c>
      <c r="K981" s="114">
        <v>1602</v>
      </c>
      <c r="L981" s="115">
        <v>1606</v>
      </c>
      <c r="M981" s="27">
        <v>0</v>
      </c>
      <c r="N981" s="27">
        <v>0</v>
      </c>
      <c r="Q981" s="35" t="s">
        <v>103</v>
      </c>
      <c r="R981" s="104">
        <v>51.0167</v>
      </c>
      <c r="S981" s="124">
        <v>4.4667000000000003</v>
      </c>
      <c r="T981" s="32">
        <v>0</v>
      </c>
      <c r="U981" s="33">
        <v>0</v>
      </c>
      <c r="V981" s="127">
        <v>0</v>
      </c>
      <c r="AT981">
        <v>1</v>
      </c>
      <c r="AU981" s="162">
        <f t="shared" si="75"/>
        <v>0</v>
      </c>
      <c r="AV981" s="162">
        <f t="shared" si="76"/>
        <v>1</v>
      </c>
      <c r="AW981" s="162">
        <f t="shared" si="77"/>
        <v>0</v>
      </c>
      <c r="AX981" s="162">
        <f t="shared" si="78"/>
        <v>0</v>
      </c>
      <c r="AY981" s="162">
        <f t="shared" si="79"/>
        <v>0</v>
      </c>
    </row>
    <row r="982" spans="1:51">
      <c r="A982" s="116" t="s">
        <v>2559</v>
      </c>
      <c r="B982" s="116" t="s">
        <v>2560</v>
      </c>
      <c r="C982" s="113" t="s">
        <v>2558</v>
      </c>
      <c r="D982" s="113" t="s">
        <v>4163</v>
      </c>
      <c r="E982" s="113"/>
      <c r="F982" s="66" t="s">
        <v>43</v>
      </c>
      <c r="G982" s="66"/>
      <c r="J982" s="29">
        <v>0</v>
      </c>
      <c r="K982" s="114">
        <v>1603</v>
      </c>
      <c r="L982" s="115">
        <v>1607</v>
      </c>
      <c r="M982" s="27">
        <v>0</v>
      </c>
      <c r="N982" s="27">
        <v>0</v>
      </c>
      <c r="Q982" s="35" t="s">
        <v>103</v>
      </c>
      <c r="R982" s="104">
        <v>51.0167</v>
      </c>
      <c r="S982" s="124">
        <v>4.4667000000000003</v>
      </c>
      <c r="T982" s="32">
        <v>0</v>
      </c>
      <c r="U982" s="33">
        <v>0</v>
      </c>
      <c r="V982" s="127">
        <v>0</v>
      </c>
      <c r="AT982">
        <v>1</v>
      </c>
      <c r="AU982" s="162">
        <f t="shared" si="75"/>
        <v>0</v>
      </c>
      <c r="AV982" s="162">
        <f t="shared" si="76"/>
        <v>1</v>
      </c>
      <c r="AW982" s="162">
        <f t="shared" si="77"/>
        <v>0</v>
      </c>
      <c r="AX982" s="162">
        <f t="shared" si="78"/>
        <v>0</v>
      </c>
      <c r="AY982" s="162">
        <f t="shared" si="79"/>
        <v>0</v>
      </c>
    </row>
    <row r="983" spans="1:51">
      <c r="A983" s="116" t="s">
        <v>2562</v>
      </c>
      <c r="B983" s="116" t="s">
        <v>2201</v>
      </c>
      <c r="C983" s="117" t="s">
        <v>2561</v>
      </c>
      <c r="D983" s="113" t="s">
        <v>4163</v>
      </c>
      <c r="E983" s="117"/>
      <c r="F983" s="66" t="s">
        <v>74</v>
      </c>
      <c r="G983" s="66"/>
      <c r="J983" s="29">
        <v>0</v>
      </c>
      <c r="K983" s="114">
        <v>1603</v>
      </c>
      <c r="L983" s="115">
        <v>1607</v>
      </c>
      <c r="M983" s="27">
        <v>0</v>
      </c>
      <c r="N983" s="27">
        <v>0</v>
      </c>
      <c r="Q983" s="35" t="s">
        <v>103</v>
      </c>
      <c r="R983" s="104">
        <v>51.0167</v>
      </c>
      <c r="S983" s="124">
        <v>4.4667000000000003</v>
      </c>
      <c r="T983" s="32">
        <v>0</v>
      </c>
      <c r="U983" s="33">
        <v>0</v>
      </c>
      <c r="V983" s="127">
        <v>0</v>
      </c>
      <c r="AT983">
        <v>1</v>
      </c>
      <c r="AU983" s="162">
        <f t="shared" si="75"/>
        <v>0</v>
      </c>
      <c r="AV983" s="162">
        <f t="shared" si="76"/>
        <v>1</v>
      </c>
      <c r="AW983" s="162">
        <f t="shared" si="77"/>
        <v>0</v>
      </c>
      <c r="AX983" s="162">
        <f t="shared" si="78"/>
        <v>0</v>
      </c>
      <c r="AY983" s="162">
        <f t="shared" si="79"/>
        <v>0</v>
      </c>
    </row>
    <row r="984" spans="1:51">
      <c r="A984" s="116" t="s">
        <v>2434</v>
      </c>
      <c r="B984" s="116" t="s">
        <v>1795</v>
      </c>
      <c r="C984" s="113" t="s">
        <v>2563</v>
      </c>
      <c r="D984" s="113" t="s">
        <v>4163</v>
      </c>
      <c r="E984" s="113"/>
      <c r="F984" s="66" t="s">
        <v>43</v>
      </c>
      <c r="G984" s="66"/>
      <c r="J984" s="29">
        <v>0</v>
      </c>
      <c r="K984" s="114">
        <v>1603</v>
      </c>
      <c r="L984" s="115">
        <v>1607</v>
      </c>
      <c r="M984" s="27">
        <v>0</v>
      </c>
      <c r="N984" s="27">
        <v>0</v>
      </c>
      <c r="Q984" s="35" t="s">
        <v>103</v>
      </c>
      <c r="R984" s="104">
        <v>51.0167</v>
      </c>
      <c r="S984" s="124">
        <v>4.4667000000000003</v>
      </c>
      <c r="T984" s="32">
        <v>0</v>
      </c>
      <c r="U984" s="33">
        <v>0</v>
      </c>
      <c r="V984" s="127">
        <v>0</v>
      </c>
      <c r="AT984">
        <v>1</v>
      </c>
      <c r="AU984" s="162">
        <f t="shared" si="75"/>
        <v>0</v>
      </c>
      <c r="AV984" s="162">
        <f t="shared" si="76"/>
        <v>1</v>
      </c>
      <c r="AW984" s="162">
        <f t="shared" si="77"/>
        <v>0</v>
      </c>
      <c r="AX984" s="162">
        <f t="shared" si="78"/>
        <v>0</v>
      </c>
      <c r="AY984" s="162">
        <f t="shared" si="79"/>
        <v>0</v>
      </c>
    </row>
    <row r="985" spans="1:51">
      <c r="A985" s="116" t="s">
        <v>2565</v>
      </c>
      <c r="B985" s="116" t="s">
        <v>2566</v>
      </c>
      <c r="C985" s="117" t="s">
        <v>2564</v>
      </c>
      <c r="D985" s="113" t="s">
        <v>4163</v>
      </c>
      <c r="E985" s="117"/>
      <c r="F985" s="66" t="s">
        <v>43</v>
      </c>
      <c r="G985" s="66"/>
      <c r="J985" s="29">
        <v>0</v>
      </c>
      <c r="K985" s="114">
        <v>1603</v>
      </c>
      <c r="L985" s="115">
        <v>1607</v>
      </c>
      <c r="M985" s="27">
        <v>0</v>
      </c>
      <c r="N985" s="27">
        <v>0</v>
      </c>
      <c r="Q985" s="35" t="s">
        <v>103</v>
      </c>
      <c r="R985" s="104">
        <v>51.0167</v>
      </c>
      <c r="S985" s="124">
        <v>4.4667000000000003</v>
      </c>
      <c r="T985" s="32">
        <v>0</v>
      </c>
      <c r="U985" s="33">
        <v>0</v>
      </c>
      <c r="V985" s="127">
        <v>0</v>
      </c>
      <c r="AT985">
        <v>1</v>
      </c>
      <c r="AU985" s="162">
        <f t="shared" si="75"/>
        <v>0</v>
      </c>
      <c r="AV985" s="162">
        <f t="shared" si="76"/>
        <v>1</v>
      </c>
      <c r="AW985" s="162">
        <f t="shared" si="77"/>
        <v>0</v>
      </c>
      <c r="AX985" s="162">
        <f t="shared" si="78"/>
        <v>0</v>
      </c>
      <c r="AY985" s="162">
        <f t="shared" si="79"/>
        <v>0</v>
      </c>
    </row>
    <row r="986" spans="1:51">
      <c r="A986" s="116" t="s">
        <v>2570</v>
      </c>
      <c r="B986" s="116" t="s">
        <v>2571</v>
      </c>
      <c r="C986" s="113" t="s">
        <v>2569</v>
      </c>
      <c r="D986" s="113" t="s">
        <v>4163</v>
      </c>
      <c r="E986" s="113"/>
      <c r="F986" s="66" t="s">
        <v>43</v>
      </c>
      <c r="G986" s="66"/>
      <c r="J986" s="29">
        <v>0</v>
      </c>
      <c r="K986" s="114">
        <v>1603</v>
      </c>
      <c r="L986" s="115">
        <v>1607</v>
      </c>
      <c r="M986" s="27">
        <v>0</v>
      </c>
      <c r="N986" s="27">
        <v>0</v>
      </c>
      <c r="Q986" s="35" t="s">
        <v>103</v>
      </c>
      <c r="R986" s="104">
        <v>51.0167</v>
      </c>
      <c r="S986" s="124">
        <v>4.4667000000000003</v>
      </c>
      <c r="T986" s="32">
        <v>0</v>
      </c>
      <c r="U986" s="33">
        <v>0</v>
      </c>
      <c r="V986" s="127">
        <v>0</v>
      </c>
      <c r="AT986">
        <v>1</v>
      </c>
      <c r="AU986" s="162">
        <f t="shared" si="75"/>
        <v>0</v>
      </c>
      <c r="AV986" s="162">
        <f t="shared" si="76"/>
        <v>1</v>
      </c>
      <c r="AW986" s="162">
        <f t="shared" si="77"/>
        <v>0</v>
      </c>
      <c r="AX986" s="162">
        <f t="shared" si="78"/>
        <v>0</v>
      </c>
      <c r="AY986" s="162">
        <f t="shared" si="79"/>
        <v>0</v>
      </c>
    </row>
    <row r="987" spans="1:51">
      <c r="A987" s="116" t="s">
        <v>2573</v>
      </c>
      <c r="B987" s="116" t="s">
        <v>1939</v>
      </c>
      <c r="C987" s="117" t="s">
        <v>2572</v>
      </c>
      <c r="D987" s="113" t="s">
        <v>4163</v>
      </c>
      <c r="E987" s="117"/>
      <c r="F987" s="66" t="s">
        <v>43</v>
      </c>
      <c r="G987" s="66"/>
      <c r="J987" s="29">
        <v>0</v>
      </c>
      <c r="K987" s="114">
        <v>1603</v>
      </c>
      <c r="L987" s="115">
        <v>1607</v>
      </c>
      <c r="M987" s="27">
        <v>0</v>
      </c>
      <c r="N987" s="27">
        <v>0</v>
      </c>
      <c r="Q987" s="35" t="s">
        <v>103</v>
      </c>
      <c r="R987" s="104">
        <v>51.0167</v>
      </c>
      <c r="S987" s="124">
        <v>4.4667000000000003</v>
      </c>
      <c r="T987" s="32">
        <v>0</v>
      </c>
      <c r="U987" s="33">
        <v>0</v>
      </c>
      <c r="V987" s="127">
        <v>0</v>
      </c>
      <c r="AT987">
        <v>1</v>
      </c>
      <c r="AU987" s="162">
        <f t="shared" si="75"/>
        <v>0</v>
      </c>
      <c r="AV987" s="162">
        <f t="shared" si="76"/>
        <v>1</v>
      </c>
      <c r="AW987" s="162">
        <f t="shared" si="77"/>
        <v>0</v>
      </c>
      <c r="AX987" s="162">
        <f t="shared" si="78"/>
        <v>0</v>
      </c>
      <c r="AY987" s="162">
        <f t="shared" si="79"/>
        <v>0</v>
      </c>
    </row>
    <row r="988" spans="1:51">
      <c r="A988" s="116" t="s">
        <v>2575</v>
      </c>
      <c r="B988" s="116" t="s">
        <v>2576</v>
      </c>
      <c r="C988" s="113" t="s">
        <v>2574</v>
      </c>
      <c r="D988" s="113" t="s">
        <v>4163</v>
      </c>
      <c r="E988" s="113"/>
      <c r="F988" s="66" t="s">
        <v>43</v>
      </c>
      <c r="G988" s="66"/>
      <c r="J988" s="29">
        <v>0</v>
      </c>
      <c r="K988" s="114">
        <v>1604</v>
      </c>
      <c r="L988" s="115">
        <v>1608</v>
      </c>
      <c r="M988" s="27">
        <v>0</v>
      </c>
      <c r="N988" s="27">
        <v>0</v>
      </c>
      <c r="Q988" s="35" t="s">
        <v>103</v>
      </c>
      <c r="R988" s="104">
        <v>51.0167</v>
      </c>
      <c r="S988" s="124">
        <v>4.4667000000000003</v>
      </c>
      <c r="T988" s="32">
        <v>0</v>
      </c>
      <c r="U988" s="33">
        <v>0</v>
      </c>
      <c r="V988" s="127">
        <v>0</v>
      </c>
      <c r="AT988">
        <v>1</v>
      </c>
      <c r="AU988" s="162">
        <f t="shared" si="75"/>
        <v>0</v>
      </c>
      <c r="AV988" s="162">
        <f t="shared" si="76"/>
        <v>1</v>
      </c>
      <c r="AW988" s="162">
        <f t="shared" si="77"/>
        <v>0</v>
      </c>
      <c r="AX988" s="162">
        <f t="shared" si="78"/>
        <v>0</v>
      </c>
      <c r="AY988" s="162">
        <f t="shared" si="79"/>
        <v>0</v>
      </c>
    </row>
    <row r="989" spans="1:51">
      <c r="A989" s="116" t="s">
        <v>2578</v>
      </c>
      <c r="B989" s="116" t="s">
        <v>2579</v>
      </c>
      <c r="C989" s="117" t="s">
        <v>2577</v>
      </c>
      <c r="D989" s="113" t="s">
        <v>4163</v>
      </c>
      <c r="E989" s="117"/>
      <c r="F989" s="66" t="s">
        <v>43</v>
      </c>
      <c r="G989" s="66"/>
      <c r="J989" s="29">
        <v>0</v>
      </c>
      <c r="K989" s="114">
        <v>1604</v>
      </c>
      <c r="L989" s="115">
        <v>1608</v>
      </c>
      <c r="M989" s="27">
        <v>0</v>
      </c>
      <c r="N989" s="27">
        <v>0</v>
      </c>
      <c r="Q989" s="35" t="s">
        <v>103</v>
      </c>
      <c r="R989" s="104">
        <v>51.0167</v>
      </c>
      <c r="S989" s="124">
        <v>4.4667000000000003</v>
      </c>
      <c r="T989" s="32">
        <v>0</v>
      </c>
      <c r="U989" s="33">
        <v>0</v>
      </c>
      <c r="V989" s="127">
        <v>0</v>
      </c>
      <c r="AT989">
        <v>1</v>
      </c>
      <c r="AU989" s="162">
        <f t="shared" si="75"/>
        <v>0</v>
      </c>
      <c r="AV989" s="162">
        <f t="shared" si="76"/>
        <v>1</v>
      </c>
      <c r="AW989" s="162">
        <f t="shared" si="77"/>
        <v>0</v>
      </c>
      <c r="AX989" s="162">
        <f t="shared" si="78"/>
        <v>0</v>
      </c>
      <c r="AY989" s="162">
        <f t="shared" si="79"/>
        <v>0</v>
      </c>
    </row>
    <row r="990" spans="1:51">
      <c r="A990" s="116" t="s">
        <v>2581</v>
      </c>
      <c r="B990" s="116" t="s">
        <v>2582</v>
      </c>
      <c r="C990" s="113" t="s">
        <v>2580</v>
      </c>
      <c r="D990" s="113" t="s">
        <v>4163</v>
      </c>
      <c r="E990" s="113"/>
      <c r="F990" s="114" t="s">
        <v>344</v>
      </c>
      <c r="G990" s="114"/>
      <c r="J990" s="29">
        <v>0</v>
      </c>
      <c r="K990" s="114">
        <v>1604</v>
      </c>
      <c r="L990" s="115">
        <v>1608</v>
      </c>
      <c r="M990" s="27">
        <v>0</v>
      </c>
      <c r="N990" s="27">
        <v>0</v>
      </c>
      <c r="Q990" s="35" t="s">
        <v>103</v>
      </c>
      <c r="R990" s="104">
        <v>51.0167</v>
      </c>
      <c r="S990" s="124">
        <v>4.4667000000000003</v>
      </c>
      <c r="T990" s="32">
        <v>0</v>
      </c>
      <c r="U990" s="33">
        <v>0</v>
      </c>
      <c r="V990" s="127">
        <v>0</v>
      </c>
      <c r="AT990">
        <v>1</v>
      </c>
      <c r="AU990" s="162">
        <f t="shared" si="75"/>
        <v>0</v>
      </c>
      <c r="AV990" s="162">
        <f t="shared" si="76"/>
        <v>1</v>
      </c>
      <c r="AW990" s="162">
        <f t="shared" si="77"/>
        <v>0</v>
      </c>
      <c r="AX990" s="162">
        <f t="shared" si="78"/>
        <v>0</v>
      </c>
      <c r="AY990" s="162">
        <f t="shared" si="79"/>
        <v>0</v>
      </c>
    </row>
    <row r="991" spans="1:51">
      <c r="A991" s="116" t="s">
        <v>2585</v>
      </c>
      <c r="B991" s="116" t="s">
        <v>2586</v>
      </c>
      <c r="C991" s="113" t="s">
        <v>2584</v>
      </c>
      <c r="D991" s="113" t="s">
        <v>4163</v>
      </c>
      <c r="E991" s="113"/>
      <c r="F991" s="66" t="s">
        <v>43</v>
      </c>
      <c r="G991" s="66"/>
      <c r="J991" s="29">
        <v>0</v>
      </c>
      <c r="K991" s="114">
        <v>1604</v>
      </c>
      <c r="L991" s="115">
        <v>1608</v>
      </c>
      <c r="M991" s="27">
        <v>0</v>
      </c>
      <c r="N991" s="27">
        <v>0</v>
      </c>
      <c r="Q991" s="35" t="s">
        <v>103</v>
      </c>
      <c r="R991" s="104">
        <v>51.0167</v>
      </c>
      <c r="S991" s="124">
        <v>4.4667000000000003</v>
      </c>
      <c r="T991" s="32">
        <v>0</v>
      </c>
      <c r="U991" s="33">
        <v>0</v>
      </c>
      <c r="V991" s="127">
        <v>0</v>
      </c>
      <c r="AT991">
        <v>1</v>
      </c>
      <c r="AU991" s="162">
        <f t="shared" si="75"/>
        <v>0</v>
      </c>
      <c r="AV991" s="162">
        <f t="shared" si="76"/>
        <v>1</v>
      </c>
      <c r="AW991" s="162">
        <f t="shared" si="77"/>
        <v>0</v>
      </c>
      <c r="AX991" s="162">
        <f t="shared" si="78"/>
        <v>0</v>
      </c>
      <c r="AY991" s="162">
        <f t="shared" si="79"/>
        <v>0</v>
      </c>
    </row>
    <row r="992" spans="1:51">
      <c r="A992" s="116" t="s">
        <v>2588</v>
      </c>
      <c r="B992" s="116" t="s">
        <v>2154</v>
      </c>
      <c r="C992" s="117" t="s">
        <v>2587</v>
      </c>
      <c r="D992" s="113" t="s">
        <v>4163</v>
      </c>
      <c r="E992" s="117"/>
      <c r="F992" s="66" t="s">
        <v>43</v>
      </c>
      <c r="G992" s="66"/>
      <c r="J992" s="29">
        <v>0</v>
      </c>
      <c r="K992" s="114">
        <v>1604</v>
      </c>
      <c r="L992" s="115">
        <v>1608</v>
      </c>
      <c r="M992" s="27">
        <v>0</v>
      </c>
      <c r="N992" s="27">
        <v>0</v>
      </c>
      <c r="Q992" s="35" t="s">
        <v>103</v>
      </c>
      <c r="R992" s="104">
        <v>51.0167</v>
      </c>
      <c r="S992" s="124">
        <v>4.4667000000000003</v>
      </c>
      <c r="T992" s="32">
        <v>0</v>
      </c>
      <c r="U992" s="33">
        <v>0</v>
      </c>
      <c r="V992" s="127">
        <v>0</v>
      </c>
      <c r="AT992">
        <v>1</v>
      </c>
      <c r="AU992" s="162">
        <f t="shared" si="75"/>
        <v>0</v>
      </c>
      <c r="AV992" s="162">
        <f t="shared" si="76"/>
        <v>1</v>
      </c>
      <c r="AW992" s="162">
        <f t="shared" si="77"/>
        <v>0</v>
      </c>
      <c r="AX992" s="162">
        <f t="shared" si="78"/>
        <v>0</v>
      </c>
      <c r="AY992" s="162">
        <f t="shared" si="79"/>
        <v>0</v>
      </c>
    </row>
    <row r="993" spans="1:51">
      <c r="A993" s="116" t="s">
        <v>2590</v>
      </c>
      <c r="B993" s="116" t="s">
        <v>1814</v>
      </c>
      <c r="C993" s="113" t="s">
        <v>2589</v>
      </c>
      <c r="D993" s="113" t="s">
        <v>4163</v>
      </c>
      <c r="E993" s="113"/>
      <c r="F993" s="114" t="s">
        <v>344</v>
      </c>
      <c r="G993" s="114"/>
      <c r="J993" s="29">
        <v>0</v>
      </c>
      <c r="K993" s="114">
        <v>1605</v>
      </c>
      <c r="L993" s="115">
        <v>1609</v>
      </c>
      <c r="M993" s="27">
        <v>0</v>
      </c>
      <c r="N993" s="27">
        <v>0</v>
      </c>
      <c r="Q993" s="35" t="s">
        <v>103</v>
      </c>
      <c r="R993" s="104">
        <v>51.0167</v>
      </c>
      <c r="S993" s="124">
        <v>4.4667000000000003</v>
      </c>
      <c r="T993" s="32">
        <v>0</v>
      </c>
      <c r="U993" s="33">
        <v>0</v>
      </c>
      <c r="V993" s="127">
        <v>0</v>
      </c>
      <c r="AT993">
        <v>1</v>
      </c>
      <c r="AU993" s="162">
        <f t="shared" si="75"/>
        <v>0</v>
      </c>
      <c r="AV993" s="162">
        <f t="shared" si="76"/>
        <v>1</v>
      </c>
      <c r="AW993" s="162">
        <f t="shared" si="77"/>
        <v>1</v>
      </c>
      <c r="AX993" s="162">
        <f t="shared" si="78"/>
        <v>0</v>
      </c>
      <c r="AY993" s="162">
        <f t="shared" si="79"/>
        <v>0</v>
      </c>
    </row>
    <row r="994" spans="1:51">
      <c r="A994" s="116" t="s">
        <v>2593</v>
      </c>
      <c r="B994" s="116" t="s">
        <v>2594</v>
      </c>
      <c r="C994" s="113" t="s">
        <v>2592</v>
      </c>
      <c r="D994" s="113" t="s">
        <v>4163</v>
      </c>
      <c r="E994" s="113"/>
      <c r="F994" s="114" t="s">
        <v>344</v>
      </c>
      <c r="G994" s="114"/>
      <c r="J994" s="29">
        <v>0</v>
      </c>
      <c r="K994" s="114">
        <v>1605</v>
      </c>
      <c r="L994" s="115">
        <v>1609</v>
      </c>
      <c r="M994" s="27">
        <v>0</v>
      </c>
      <c r="N994" s="27">
        <v>0</v>
      </c>
      <c r="Q994" s="35" t="s">
        <v>103</v>
      </c>
      <c r="R994" s="104">
        <v>51.0167</v>
      </c>
      <c r="S994" s="124">
        <v>4.4667000000000003</v>
      </c>
      <c r="T994" s="32">
        <v>0</v>
      </c>
      <c r="U994" s="33">
        <v>0</v>
      </c>
      <c r="V994" s="127">
        <v>0</v>
      </c>
      <c r="AT994">
        <v>1</v>
      </c>
      <c r="AU994" s="162">
        <f t="shared" si="75"/>
        <v>0</v>
      </c>
      <c r="AV994" s="162">
        <f t="shared" si="76"/>
        <v>1</v>
      </c>
      <c r="AW994" s="162">
        <f t="shared" si="77"/>
        <v>1</v>
      </c>
      <c r="AX994" s="162">
        <f t="shared" si="78"/>
        <v>0</v>
      </c>
      <c r="AY994" s="162">
        <f t="shared" si="79"/>
        <v>0</v>
      </c>
    </row>
    <row r="995" spans="1:51">
      <c r="A995" s="116" t="s">
        <v>2596</v>
      </c>
      <c r="B995" s="116" t="s">
        <v>2597</v>
      </c>
      <c r="C995" s="117" t="s">
        <v>2595</v>
      </c>
      <c r="D995" s="113" t="s">
        <v>4163</v>
      </c>
      <c r="E995" s="117"/>
      <c r="F995" s="66" t="s">
        <v>43</v>
      </c>
      <c r="G995" s="66"/>
      <c r="J995" s="29">
        <v>0</v>
      </c>
      <c r="K995" s="114">
        <v>1605</v>
      </c>
      <c r="L995" s="115">
        <v>1609</v>
      </c>
      <c r="M995" s="27">
        <v>0</v>
      </c>
      <c r="N995" s="27">
        <v>0</v>
      </c>
      <c r="Q995" s="35" t="s">
        <v>103</v>
      </c>
      <c r="R995" s="104">
        <v>51.0167</v>
      </c>
      <c r="S995" s="124">
        <v>4.4667000000000003</v>
      </c>
      <c r="T995" s="32">
        <v>0</v>
      </c>
      <c r="U995" s="33">
        <v>0</v>
      </c>
      <c r="V995" s="127">
        <v>0</v>
      </c>
      <c r="AT995">
        <v>1</v>
      </c>
      <c r="AU995" s="162">
        <f t="shared" si="75"/>
        <v>0</v>
      </c>
      <c r="AV995" s="162">
        <f t="shared" si="76"/>
        <v>1</v>
      </c>
      <c r="AW995" s="162">
        <f t="shared" si="77"/>
        <v>1</v>
      </c>
      <c r="AX995" s="162">
        <f t="shared" si="78"/>
        <v>0</v>
      </c>
      <c r="AY995" s="162">
        <f t="shared" si="79"/>
        <v>0</v>
      </c>
    </row>
    <row r="996" spans="1:51">
      <c r="A996" s="116" t="s">
        <v>2599</v>
      </c>
      <c r="B996" s="116" t="s">
        <v>2600</v>
      </c>
      <c r="C996" s="113" t="s">
        <v>2598</v>
      </c>
      <c r="D996" s="113" t="s">
        <v>4163</v>
      </c>
      <c r="E996" s="113"/>
      <c r="F996" s="66" t="s">
        <v>43</v>
      </c>
      <c r="G996" s="66"/>
      <c r="J996" s="29">
        <v>0</v>
      </c>
      <c r="K996" s="114">
        <v>1605</v>
      </c>
      <c r="L996" s="115">
        <v>1609</v>
      </c>
      <c r="M996" s="27">
        <v>0</v>
      </c>
      <c r="N996" s="27">
        <v>0</v>
      </c>
      <c r="Q996" s="35" t="s">
        <v>103</v>
      </c>
      <c r="R996" s="104">
        <v>51.0167</v>
      </c>
      <c r="S996" s="124">
        <v>4.4667000000000003</v>
      </c>
      <c r="T996" s="32">
        <v>0</v>
      </c>
      <c r="U996" s="33">
        <v>0</v>
      </c>
      <c r="V996" s="127">
        <v>0</v>
      </c>
      <c r="AT996">
        <v>1</v>
      </c>
      <c r="AU996" s="162">
        <f t="shared" si="75"/>
        <v>0</v>
      </c>
      <c r="AV996" s="162">
        <f t="shared" si="76"/>
        <v>1</v>
      </c>
      <c r="AW996" s="162">
        <f t="shared" si="77"/>
        <v>1</v>
      </c>
      <c r="AX996" s="162">
        <f t="shared" si="78"/>
        <v>0</v>
      </c>
      <c r="AY996" s="162">
        <f t="shared" si="79"/>
        <v>0</v>
      </c>
    </row>
    <row r="997" spans="1:51">
      <c r="A997" s="116" t="s">
        <v>2602</v>
      </c>
      <c r="B997" s="116" t="s">
        <v>2603</v>
      </c>
      <c r="C997" s="117" t="s">
        <v>2601</v>
      </c>
      <c r="D997" s="113" t="s">
        <v>4163</v>
      </c>
      <c r="E997" s="117"/>
      <c r="F997" s="66" t="s">
        <v>74</v>
      </c>
      <c r="G997" s="66"/>
      <c r="J997" s="29">
        <v>0</v>
      </c>
      <c r="K997" s="114">
        <v>1605</v>
      </c>
      <c r="L997" s="115">
        <v>1609</v>
      </c>
      <c r="M997" s="27">
        <v>0</v>
      </c>
      <c r="N997" s="27">
        <v>0</v>
      </c>
      <c r="Q997" s="35" t="s">
        <v>103</v>
      </c>
      <c r="R997" s="104">
        <v>51.0167</v>
      </c>
      <c r="S997" s="124">
        <v>4.4667000000000003</v>
      </c>
      <c r="T997" s="32">
        <v>0</v>
      </c>
      <c r="U997" s="33">
        <v>0</v>
      </c>
      <c r="V997" s="127">
        <v>0</v>
      </c>
      <c r="AT997">
        <v>1</v>
      </c>
      <c r="AU997" s="162">
        <f t="shared" si="75"/>
        <v>0</v>
      </c>
      <c r="AV997" s="162">
        <f t="shared" si="76"/>
        <v>1</v>
      </c>
      <c r="AW997" s="162">
        <f t="shared" si="77"/>
        <v>1</v>
      </c>
      <c r="AX997" s="162">
        <f t="shared" si="78"/>
        <v>0</v>
      </c>
      <c r="AY997" s="162">
        <f t="shared" si="79"/>
        <v>0</v>
      </c>
    </row>
    <row r="998" spans="1:51">
      <c r="A998" s="116" t="s">
        <v>2605</v>
      </c>
      <c r="B998" s="116" t="s">
        <v>2606</v>
      </c>
      <c r="C998" s="113" t="s">
        <v>2604</v>
      </c>
      <c r="D998" s="113" t="s">
        <v>4163</v>
      </c>
      <c r="E998" s="113"/>
      <c r="F998" s="66" t="s">
        <v>74</v>
      </c>
      <c r="G998" s="66"/>
      <c r="J998" s="29">
        <v>0</v>
      </c>
      <c r="K998" s="114">
        <v>1605</v>
      </c>
      <c r="L998" s="115">
        <v>1609</v>
      </c>
      <c r="M998" s="27">
        <v>0</v>
      </c>
      <c r="N998" s="27">
        <v>0</v>
      </c>
      <c r="Q998" s="35" t="s">
        <v>103</v>
      </c>
      <c r="R998" s="104">
        <v>51.0167</v>
      </c>
      <c r="S998" s="124">
        <v>4.4667000000000003</v>
      </c>
      <c r="T998" s="32">
        <v>0</v>
      </c>
      <c r="U998" s="33">
        <v>0</v>
      </c>
      <c r="V998" s="127">
        <v>0</v>
      </c>
      <c r="AT998">
        <v>1</v>
      </c>
      <c r="AU998" s="162">
        <f t="shared" si="75"/>
        <v>0</v>
      </c>
      <c r="AV998" s="162">
        <f t="shared" si="76"/>
        <v>1</v>
      </c>
      <c r="AW998" s="162">
        <f t="shared" si="77"/>
        <v>1</v>
      </c>
      <c r="AX998" s="162">
        <f t="shared" si="78"/>
        <v>0</v>
      </c>
      <c r="AY998" s="162">
        <f t="shared" si="79"/>
        <v>0</v>
      </c>
    </row>
    <row r="999" spans="1:51">
      <c r="A999" s="116" t="s">
        <v>2608</v>
      </c>
      <c r="B999" s="116" t="s">
        <v>2567</v>
      </c>
      <c r="C999" s="117" t="s">
        <v>2607</v>
      </c>
      <c r="D999" s="113" t="s">
        <v>4163</v>
      </c>
      <c r="E999" s="117"/>
      <c r="F999" s="66" t="s">
        <v>43</v>
      </c>
      <c r="G999" s="66"/>
      <c r="J999" s="29">
        <v>0</v>
      </c>
      <c r="K999" s="114">
        <v>1605</v>
      </c>
      <c r="L999" s="115">
        <v>1609</v>
      </c>
      <c r="M999" s="27">
        <v>0</v>
      </c>
      <c r="N999" s="27">
        <v>0</v>
      </c>
      <c r="Q999" s="35" t="s">
        <v>103</v>
      </c>
      <c r="R999" s="104">
        <v>51.0167</v>
      </c>
      <c r="S999" s="124">
        <v>4.4667000000000003</v>
      </c>
      <c r="T999" s="32">
        <v>0</v>
      </c>
      <c r="U999" s="33">
        <v>0</v>
      </c>
      <c r="V999" s="127">
        <v>0</v>
      </c>
      <c r="AT999">
        <v>1</v>
      </c>
      <c r="AU999" s="162">
        <f t="shared" si="75"/>
        <v>0</v>
      </c>
      <c r="AV999" s="162">
        <f t="shared" si="76"/>
        <v>1</v>
      </c>
      <c r="AW999" s="162">
        <f t="shared" si="77"/>
        <v>1</v>
      </c>
      <c r="AX999" s="162">
        <f t="shared" si="78"/>
        <v>0</v>
      </c>
      <c r="AY999" s="162">
        <f t="shared" si="79"/>
        <v>0</v>
      </c>
    </row>
    <row r="1000" spans="1:51">
      <c r="A1000" s="116" t="s">
        <v>2610</v>
      </c>
      <c r="B1000" s="116" t="s">
        <v>2611</v>
      </c>
      <c r="C1000" s="113" t="s">
        <v>2609</v>
      </c>
      <c r="D1000" s="113" t="s">
        <v>4163</v>
      </c>
      <c r="E1000" s="113"/>
      <c r="F1000" s="66" t="s">
        <v>43</v>
      </c>
      <c r="G1000" s="66"/>
      <c r="J1000" s="29">
        <v>0</v>
      </c>
      <c r="K1000" s="114">
        <v>1605</v>
      </c>
      <c r="L1000" s="115">
        <v>1609</v>
      </c>
      <c r="M1000" s="27">
        <v>0</v>
      </c>
      <c r="N1000" s="27">
        <v>0</v>
      </c>
      <c r="Q1000" s="35" t="s">
        <v>103</v>
      </c>
      <c r="R1000" s="104">
        <v>51.0167</v>
      </c>
      <c r="S1000" s="124">
        <v>4.4667000000000003</v>
      </c>
      <c r="T1000" s="32">
        <v>0</v>
      </c>
      <c r="U1000" s="33">
        <v>0</v>
      </c>
      <c r="V1000" s="127">
        <v>0</v>
      </c>
      <c r="AT1000">
        <v>1</v>
      </c>
      <c r="AU1000" s="162">
        <f t="shared" si="75"/>
        <v>0</v>
      </c>
      <c r="AV1000" s="162">
        <f t="shared" si="76"/>
        <v>1</v>
      </c>
      <c r="AW1000" s="162">
        <f t="shared" si="77"/>
        <v>1</v>
      </c>
      <c r="AX1000" s="162">
        <f t="shared" si="78"/>
        <v>0</v>
      </c>
      <c r="AY1000" s="162">
        <f t="shared" si="79"/>
        <v>0</v>
      </c>
    </row>
    <row r="1001" spans="1:51">
      <c r="A1001" s="116" t="s">
        <v>2613</v>
      </c>
      <c r="B1001" s="116" t="s">
        <v>2614</v>
      </c>
      <c r="C1001" s="117" t="s">
        <v>2612</v>
      </c>
      <c r="D1001" s="113" t="s">
        <v>4163</v>
      </c>
      <c r="E1001" s="117"/>
      <c r="F1001" s="114" t="s">
        <v>344</v>
      </c>
      <c r="G1001" s="114"/>
      <c r="J1001" s="29">
        <v>0</v>
      </c>
      <c r="K1001" s="114">
        <v>1605</v>
      </c>
      <c r="L1001" s="115">
        <v>1609</v>
      </c>
      <c r="M1001" s="27">
        <v>0</v>
      </c>
      <c r="N1001" s="27">
        <v>0</v>
      </c>
      <c r="Q1001" s="35" t="s">
        <v>103</v>
      </c>
      <c r="R1001" s="104">
        <v>51.0167</v>
      </c>
      <c r="S1001" s="124">
        <v>4.4667000000000003</v>
      </c>
      <c r="T1001" s="32">
        <v>0</v>
      </c>
      <c r="U1001" s="33">
        <v>0</v>
      </c>
      <c r="V1001" s="127">
        <v>0</v>
      </c>
      <c r="AT1001">
        <v>1</v>
      </c>
      <c r="AU1001" s="162">
        <f t="shared" si="75"/>
        <v>0</v>
      </c>
      <c r="AV1001" s="162">
        <f t="shared" si="76"/>
        <v>1</v>
      </c>
      <c r="AW1001" s="162">
        <f t="shared" si="77"/>
        <v>1</v>
      </c>
      <c r="AX1001" s="162">
        <f t="shared" si="78"/>
        <v>0</v>
      </c>
      <c r="AY1001" s="162">
        <f t="shared" si="79"/>
        <v>0</v>
      </c>
    </row>
    <row r="1002" spans="1:51">
      <c r="A1002" s="116" t="s">
        <v>2616</v>
      </c>
      <c r="B1002" s="116" t="s">
        <v>2442</v>
      </c>
      <c r="C1002" s="113" t="s">
        <v>2615</v>
      </c>
      <c r="D1002" s="113" t="s">
        <v>4163</v>
      </c>
      <c r="E1002" s="113"/>
      <c r="F1002" s="66" t="s">
        <v>74</v>
      </c>
      <c r="G1002" s="66"/>
      <c r="J1002" s="29">
        <v>0</v>
      </c>
      <c r="K1002" s="114">
        <v>1605</v>
      </c>
      <c r="L1002" s="115">
        <v>1609</v>
      </c>
      <c r="M1002" s="27">
        <v>0</v>
      </c>
      <c r="N1002" s="27">
        <v>0</v>
      </c>
      <c r="Q1002" s="35" t="s">
        <v>103</v>
      </c>
      <c r="R1002" s="104">
        <v>51.0167</v>
      </c>
      <c r="S1002" s="124">
        <v>4.4667000000000003</v>
      </c>
      <c r="T1002" s="32">
        <v>0</v>
      </c>
      <c r="U1002" s="33">
        <v>0</v>
      </c>
      <c r="V1002" s="127">
        <v>0</v>
      </c>
      <c r="AT1002">
        <v>1</v>
      </c>
      <c r="AU1002" s="162">
        <f t="shared" si="75"/>
        <v>0</v>
      </c>
      <c r="AV1002" s="162">
        <f t="shared" si="76"/>
        <v>1</v>
      </c>
      <c r="AW1002" s="162">
        <f t="shared" si="77"/>
        <v>1</v>
      </c>
      <c r="AX1002" s="162">
        <f t="shared" si="78"/>
        <v>0</v>
      </c>
      <c r="AY1002" s="162">
        <f t="shared" si="79"/>
        <v>0</v>
      </c>
    </row>
    <row r="1003" spans="1:51">
      <c r="A1003" s="116" t="s">
        <v>2618</v>
      </c>
      <c r="B1003" s="116" t="s">
        <v>2619</v>
      </c>
      <c r="C1003" s="117" t="s">
        <v>2617</v>
      </c>
      <c r="D1003" s="113" t="s">
        <v>4163</v>
      </c>
      <c r="E1003" s="117"/>
      <c r="F1003" s="66" t="s">
        <v>43</v>
      </c>
      <c r="G1003" s="66"/>
      <c r="J1003" s="29">
        <v>0</v>
      </c>
      <c r="K1003" s="114">
        <v>1606</v>
      </c>
      <c r="L1003" s="115">
        <v>1610</v>
      </c>
      <c r="M1003" s="27">
        <v>0</v>
      </c>
      <c r="N1003" s="27">
        <v>0</v>
      </c>
      <c r="Q1003" s="35" t="s">
        <v>103</v>
      </c>
      <c r="R1003" s="104">
        <v>51.0167</v>
      </c>
      <c r="S1003" s="124">
        <v>4.4667000000000003</v>
      </c>
      <c r="T1003" s="32">
        <v>0</v>
      </c>
      <c r="U1003" s="33">
        <v>0</v>
      </c>
      <c r="V1003" s="127">
        <v>0</v>
      </c>
      <c r="AT1003">
        <v>1</v>
      </c>
      <c r="AU1003" s="162">
        <f t="shared" si="75"/>
        <v>0</v>
      </c>
      <c r="AV1003" s="162">
        <f t="shared" si="76"/>
        <v>1</v>
      </c>
      <c r="AW1003" s="162">
        <f t="shared" si="77"/>
        <v>1</v>
      </c>
      <c r="AX1003" s="162">
        <f t="shared" si="78"/>
        <v>0</v>
      </c>
      <c r="AY1003" s="162">
        <f t="shared" si="79"/>
        <v>0</v>
      </c>
    </row>
    <row r="1004" spans="1:51">
      <c r="A1004" s="116" t="s">
        <v>2621</v>
      </c>
      <c r="B1004" s="116" t="s">
        <v>2622</v>
      </c>
      <c r="C1004" s="113" t="s">
        <v>2620</v>
      </c>
      <c r="D1004" s="113" t="s">
        <v>4163</v>
      </c>
      <c r="E1004" s="113"/>
      <c r="F1004" s="66" t="s">
        <v>74</v>
      </c>
      <c r="G1004" s="66"/>
      <c r="J1004" s="29">
        <v>0</v>
      </c>
      <c r="K1004" s="114">
        <v>1606</v>
      </c>
      <c r="L1004" s="115">
        <v>1610</v>
      </c>
      <c r="M1004" s="27">
        <v>0</v>
      </c>
      <c r="N1004" s="27">
        <v>0</v>
      </c>
      <c r="Q1004" s="35" t="s">
        <v>103</v>
      </c>
      <c r="R1004" s="104">
        <v>51.0167</v>
      </c>
      <c r="S1004" s="124">
        <v>4.4667000000000003</v>
      </c>
      <c r="T1004" s="32">
        <v>0</v>
      </c>
      <c r="U1004" s="33">
        <v>0</v>
      </c>
      <c r="V1004" s="127">
        <v>0</v>
      </c>
      <c r="AT1004">
        <v>1</v>
      </c>
      <c r="AU1004" s="162">
        <f t="shared" si="75"/>
        <v>0</v>
      </c>
      <c r="AV1004" s="162">
        <f t="shared" si="76"/>
        <v>1</v>
      </c>
      <c r="AW1004" s="162">
        <f t="shared" si="77"/>
        <v>1</v>
      </c>
      <c r="AX1004" s="162">
        <f t="shared" si="78"/>
        <v>0</v>
      </c>
      <c r="AY1004" s="162">
        <f t="shared" si="79"/>
        <v>0</v>
      </c>
    </row>
    <row r="1005" spans="1:51">
      <c r="A1005" s="116" t="s">
        <v>2624</v>
      </c>
      <c r="B1005" s="116" t="s">
        <v>2533</v>
      </c>
      <c r="C1005" s="117" t="s">
        <v>2623</v>
      </c>
      <c r="D1005" s="113" t="s">
        <v>4163</v>
      </c>
      <c r="E1005" s="117"/>
      <c r="F1005" s="66" t="s">
        <v>74</v>
      </c>
      <c r="G1005" s="66"/>
      <c r="J1005" s="29">
        <v>0</v>
      </c>
      <c r="K1005" s="114">
        <v>1606</v>
      </c>
      <c r="L1005" s="115">
        <v>1610</v>
      </c>
      <c r="M1005" s="27">
        <v>0</v>
      </c>
      <c r="N1005" s="27">
        <v>0</v>
      </c>
      <c r="Q1005" s="35" t="s">
        <v>103</v>
      </c>
      <c r="R1005" s="104">
        <v>51.0167</v>
      </c>
      <c r="S1005" s="124">
        <v>4.4667000000000003</v>
      </c>
      <c r="T1005" s="32">
        <v>0</v>
      </c>
      <c r="U1005" s="33">
        <v>0</v>
      </c>
      <c r="V1005" s="127">
        <v>0</v>
      </c>
      <c r="AT1005">
        <v>1</v>
      </c>
      <c r="AU1005" s="162">
        <f t="shared" si="75"/>
        <v>0</v>
      </c>
      <c r="AV1005" s="162">
        <f t="shared" si="76"/>
        <v>1</v>
      </c>
      <c r="AW1005" s="162">
        <f t="shared" si="77"/>
        <v>1</v>
      </c>
      <c r="AX1005" s="162">
        <f t="shared" si="78"/>
        <v>0</v>
      </c>
      <c r="AY1005" s="162">
        <f t="shared" si="79"/>
        <v>0</v>
      </c>
    </row>
    <row r="1006" spans="1:51">
      <c r="A1006" s="116" t="s">
        <v>2626</v>
      </c>
      <c r="B1006" s="116" t="s">
        <v>2627</v>
      </c>
      <c r="C1006" s="113" t="s">
        <v>2625</v>
      </c>
      <c r="D1006" s="113" t="s">
        <v>4163</v>
      </c>
      <c r="E1006" s="113"/>
      <c r="F1006" s="66" t="s">
        <v>74</v>
      </c>
      <c r="G1006" s="66"/>
      <c r="J1006" s="29">
        <v>0</v>
      </c>
      <c r="K1006" s="114">
        <v>1606</v>
      </c>
      <c r="L1006" s="115">
        <v>1610</v>
      </c>
      <c r="M1006" s="27">
        <v>0</v>
      </c>
      <c r="N1006" s="27">
        <v>0</v>
      </c>
      <c r="Q1006" s="35" t="s">
        <v>103</v>
      </c>
      <c r="R1006" s="104">
        <v>51.0167</v>
      </c>
      <c r="S1006" s="124">
        <v>4.4667000000000003</v>
      </c>
      <c r="T1006" s="32">
        <v>0</v>
      </c>
      <c r="U1006" s="33">
        <v>0</v>
      </c>
      <c r="V1006" s="127">
        <v>0</v>
      </c>
      <c r="AT1006">
        <v>1</v>
      </c>
      <c r="AU1006" s="162">
        <f t="shared" si="75"/>
        <v>0</v>
      </c>
      <c r="AV1006" s="162">
        <f t="shared" si="76"/>
        <v>1</v>
      </c>
      <c r="AW1006" s="162">
        <f t="shared" si="77"/>
        <v>1</v>
      </c>
      <c r="AX1006" s="162">
        <f t="shared" si="78"/>
        <v>0</v>
      </c>
      <c r="AY1006" s="162">
        <f t="shared" si="79"/>
        <v>0</v>
      </c>
    </row>
    <row r="1007" spans="1:51">
      <c r="A1007" s="116" t="s">
        <v>2629</v>
      </c>
      <c r="B1007" s="116" t="s">
        <v>2630</v>
      </c>
      <c r="C1007" s="117" t="s">
        <v>2628</v>
      </c>
      <c r="D1007" s="113" t="s">
        <v>4163</v>
      </c>
      <c r="E1007" s="117"/>
      <c r="F1007" s="114" t="s">
        <v>344</v>
      </c>
      <c r="G1007" s="114"/>
      <c r="J1007" s="29">
        <v>0</v>
      </c>
      <c r="K1007" s="114">
        <v>1606</v>
      </c>
      <c r="L1007" s="115">
        <v>1610</v>
      </c>
      <c r="M1007" s="27">
        <v>0</v>
      </c>
      <c r="N1007" s="27">
        <v>0</v>
      </c>
      <c r="Q1007" s="35" t="s">
        <v>103</v>
      </c>
      <c r="R1007" s="104">
        <v>51.0167</v>
      </c>
      <c r="S1007" s="124">
        <v>4.4667000000000003</v>
      </c>
      <c r="T1007" s="32">
        <v>0</v>
      </c>
      <c r="U1007" s="33">
        <v>0</v>
      </c>
      <c r="V1007" s="127">
        <v>0</v>
      </c>
      <c r="AT1007">
        <v>1</v>
      </c>
      <c r="AU1007" s="162">
        <f t="shared" si="75"/>
        <v>0</v>
      </c>
      <c r="AV1007" s="162">
        <f t="shared" si="76"/>
        <v>1</v>
      </c>
      <c r="AW1007" s="162">
        <f t="shared" si="77"/>
        <v>1</v>
      </c>
      <c r="AX1007" s="162">
        <f t="shared" si="78"/>
        <v>0</v>
      </c>
      <c r="AY1007" s="162">
        <f t="shared" si="79"/>
        <v>0</v>
      </c>
    </row>
    <row r="1008" spans="1:51">
      <c r="A1008" s="116" t="s">
        <v>2632</v>
      </c>
      <c r="B1008" s="116" t="s">
        <v>2633</v>
      </c>
      <c r="C1008" s="113" t="s">
        <v>2631</v>
      </c>
      <c r="D1008" s="113" t="s">
        <v>4163</v>
      </c>
      <c r="E1008" s="113"/>
      <c r="F1008" s="66" t="s">
        <v>43</v>
      </c>
      <c r="G1008" s="66"/>
      <c r="J1008" s="29">
        <v>0</v>
      </c>
      <c r="K1008" s="114">
        <v>1606</v>
      </c>
      <c r="L1008" s="115">
        <v>1610</v>
      </c>
      <c r="M1008" s="27">
        <v>0</v>
      </c>
      <c r="N1008" s="27">
        <v>0</v>
      </c>
      <c r="Q1008" s="35" t="s">
        <v>103</v>
      </c>
      <c r="R1008" s="104">
        <v>51.0167</v>
      </c>
      <c r="S1008" s="124">
        <v>4.4667000000000003</v>
      </c>
      <c r="T1008" s="32">
        <v>0</v>
      </c>
      <c r="U1008" s="33">
        <v>0</v>
      </c>
      <c r="V1008" s="127">
        <v>0</v>
      </c>
      <c r="AT1008">
        <v>1</v>
      </c>
      <c r="AU1008" s="162">
        <f t="shared" si="75"/>
        <v>0</v>
      </c>
      <c r="AV1008" s="162">
        <f t="shared" si="76"/>
        <v>1</v>
      </c>
      <c r="AW1008" s="162">
        <f t="shared" si="77"/>
        <v>1</v>
      </c>
      <c r="AX1008" s="162">
        <f t="shared" si="78"/>
        <v>0</v>
      </c>
      <c r="AY1008" s="162">
        <f t="shared" si="79"/>
        <v>0</v>
      </c>
    </row>
    <row r="1009" spans="1:51">
      <c r="A1009" s="116" t="s">
        <v>2636</v>
      </c>
      <c r="B1009" s="116" t="s">
        <v>1986</v>
      </c>
      <c r="C1009" s="113" t="s">
        <v>2635</v>
      </c>
      <c r="D1009" s="113" t="s">
        <v>4163</v>
      </c>
      <c r="E1009" s="113"/>
      <c r="F1009" s="66" t="s">
        <v>156</v>
      </c>
      <c r="G1009" s="66"/>
      <c r="J1009" s="29">
        <v>0</v>
      </c>
      <c r="K1009" s="114">
        <v>1606</v>
      </c>
      <c r="L1009" s="115">
        <v>1610</v>
      </c>
      <c r="M1009" s="27">
        <v>0</v>
      </c>
      <c r="N1009" s="27">
        <v>0</v>
      </c>
      <c r="Q1009" s="35" t="s">
        <v>103</v>
      </c>
      <c r="R1009" s="104">
        <v>51.0167</v>
      </c>
      <c r="S1009" s="124">
        <v>4.4667000000000003</v>
      </c>
      <c r="T1009" s="32">
        <v>0</v>
      </c>
      <c r="U1009" s="33">
        <v>0</v>
      </c>
      <c r="V1009" s="127">
        <v>0</v>
      </c>
      <c r="AT1009">
        <v>1</v>
      </c>
      <c r="AU1009" s="162">
        <f t="shared" si="75"/>
        <v>0</v>
      </c>
      <c r="AV1009" s="162">
        <f t="shared" si="76"/>
        <v>1</v>
      </c>
      <c r="AW1009" s="162">
        <f t="shared" si="77"/>
        <v>1</v>
      </c>
      <c r="AX1009" s="162">
        <f t="shared" si="78"/>
        <v>0</v>
      </c>
      <c r="AY1009" s="162">
        <f t="shared" si="79"/>
        <v>0</v>
      </c>
    </row>
    <row r="1010" spans="1:51">
      <c r="A1010" s="116" t="s">
        <v>2638</v>
      </c>
      <c r="B1010" s="116" t="s">
        <v>2639</v>
      </c>
      <c r="C1010" s="117" t="s">
        <v>2637</v>
      </c>
      <c r="D1010" s="113" t="s">
        <v>4163</v>
      </c>
      <c r="E1010" s="117"/>
      <c r="F1010" s="66" t="s">
        <v>43</v>
      </c>
      <c r="G1010" s="66"/>
      <c r="J1010" s="29">
        <v>0</v>
      </c>
      <c r="K1010" s="114">
        <v>1606</v>
      </c>
      <c r="L1010" s="115">
        <v>1610</v>
      </c>
      <c r="M1010" s="27">
        <v>0</v>
      </c>
      <c r="N1010" s="27">
        <v>0</v>
      </c>
      <c r="Q1010" s="35" t="s">
        <v>103</v>
      </c>
      <c r="R1010" s="104">
        <v>51.0167</v>
      </c>
      <c r="S1010" s="124">
        <v>4.4667000000000003</v>
      </c>
      <c r="T1010" s="32">
        <v>0</v>
      </c>
      <c r="U1010" s="33">
        <v>0</v>
      </c>
      <c r="V1010" s="127">
        <v>0</v>
      </c>
      <c r="AT1010">
        <v>1</v>
      </c>
      <c r="AU1010" s="162">
        <f t="shared" si="75"/>
        <v>0</v>
      </c>
      <c r="AV1010" s="162">
        <f t="shared" si="76"/>
        <v>1</v>
      </c>
      <c r="AW1010" s="162">
        <f t="shared" si="77"/>
        <v>1</v>
      </c>
      <c r="AX1010" s="162">
        <f t="shared" si="78"/>
        <v>0</v>
      </c>
      <c r="AY1010" s="162">
        <f t="shared" si="79"/>
        <v>0</v>
      </c>
    </row>
    <row r="1011" spans="1:51">
      <c r="A1011" s="116" t="s">
        <v>2641</v>
      </c>
      <c r="B1011" s="116" t="s">
        <v>2642</v>
      </c>
      <c r="C1011" s="113" t="s">
        <v>2640</v>
      </c>
      <c r="D1011" s="113" t="s">
        <v>4163</v>
      </c>
      <c r="E1011" s="113"/>
      <c r="F1011" s="66" t="s">
        <v>43</v>
      </c>
      <c r="G1011" s="66"/>
      <c r="J1011" s="29">
        <v>0</v>
      </c>
      <c r="K1011" s="114">
        <v>1606</v>
      </c>
      <c r="L1011" s="115">
        <v>1610</v>
      </c>
      <c r="M1011" s="27">
        <v>0</v>
      </c>
      <c r="N1011" s="27">
        <v>0</v>
      </c>
      <c r="Q1011" s="35" t="s">
        <v>103</v>
      </c>
      <c r="R1011" s="104">
        <v>51.0167</v>
      </c>
      <c r="S1011" s="124">
        <v>4.4667000000000003</v>
      </c>
      <c r="T1011" s="32">
        <v>0</v>
      </c>
      <c r="U1011" s="33">
        <v>0</v>
      </c>
      <c r="V1011" s="127">
        <v>0</v>
      </c>
      <c r="AT1011">
        <v>1</v>
      </c>
      <c r="AU1011" s="162">
        <f t="shared" si="75"/>
        <v>0</v>
      </c>
      <c r="AV1011" s="162">
        <f t="shared" si="76"/>
        <v>1</v>
      </c>
      <c r="AW1011" s="162">
        <f t="shared" si="77"/>
        <v>1</v>
      </c>
      <c r="AX1011" s="162">
        <f t="shared" si="78"/>
        <v>0</v>
      </c>
      <c r="AY1011" s="162">
        <f t="shared" si="79"/>
        <v>0</v>
      </c>
    </row>
    <row r="1012" spans="1:51">
      <c r="A1012" s="116" t="s">
        <v>2643</v>
      </c>
      <c r="B1012" s="116" t="s">
        <v>2644</v>
      </c>
      <c r="C1012" s="117" t="e">
        <v>#N/A</v>
      </c>
      <c r="D1012" s="113" t="s">
        <v>4163</v>
      </c>
      <c r="E1012" s="117"/>
      <c r="F1012" s="66" t="s">
        <v>43</v>
      </c>
      <c r="G1012" s="66"/>
      <c r="J1012" s="29">
        <v>0</v>
      </c>
      <c r="K1012" s="114">
        <v>1606</v>
      </c>
      <c r="L1012" s="115">
        <v>1610</v>
      </c>
      <c r="M1012" s="27">
        <v>0</v>
      </c>
      <c r="N1012" s="27">
        <v>0</v>
      </c>
      <c r="Q1012" s="35" t="s">
        <v>103</v>
      </c>
      <c r="R1012" s="104">
        <v>51.0167</v>
      </c>
      <c r="S1012" s="124">
        <v>4.4667000000000003</v>
      </c>
      <c r="T1012" s="32">
        <v>0</v>
      </c>
      <c r="U1012" s="33">
        <v>0</v>
      </c>
      <c r="V1012" s="127">
        <v>0</v>
      </c>
      <c r="AT1012">
        <v>1</v>
      </c>
      <c r="AU1012" s="162">
        <f t="shared" si="75"/>
        <v>0</v>
      </c>
      <c r="AV1012" s="162">
        <f t="shared" si="76"/>
        <v>1</v>
      </c>
      <c r="AW1012" s="162">
        <f t="shared" si="77"/>
        <v>1</v>
      </c>
      <c r="AX1012" s="162">
        <f t="shared" si="78"/>
        <v>0</v>
      </c>
      <c r="AY1012" s="162">
        <f t="shared" si="79"/>
        <v>0</v>
      </c>
    </row>
    <row r="1013" spans="1:51">
      <c r="A1013" s="116" t="s">
        <v>2647</v>
      </c>
      <c r="B1013" s="116" t="s">
        <v>2648</v>
      </c>
      <c r="C1013" s="117" t="s">
        <v>2646</v>
      </c>
      <c r="D1013" s="113" t="s">
        <v>4163</v>
      </c>
      <c r="E1013" s="117"/>
      <c r="F1013" s="66" t="s">
        <v>43</v>
      </c>
      <c r="G1013" s="66"/>
      <c r="J1013" s="29">
        <v>0</v>
      </c>
      <c r="K1013" s="114">
        <v>1607</v>
      </c>
      <c r="L1013" s="115">
        <v>1611</v>
      </c>
      <c r="M1013" s="27">
        <v>0</v>
      </c>
      <c r="N1013" s="27">
        <v>0</v>
      </c>
      <c r="Q1013" s="35" t="s">
        <v>103</v>
      </c>
      <c r="R1013" s="104">
        <v>51.0167</v>
      </c>
      <c r="S1013" s="124">
        <v>4.4667000000000003</v>
      </c>
      <c r="T1013" s="32">
        <v>0</v>
      </c>
      <c r="U1013" s="33">
        <v>0</v>
      </c>
      <c r="V1013" s="127">
        <v>0</v>
      </c>
      <c r="AT1013">
        <v>1</v>
      </c>
      <c r="AU1013" s="162">
        <f t="shared" si="75"/>
        <v>0</v>
      </c>
      <c r="AV1013" s="162">
        <f t="shared" si="76"/>
        <v>1</v>
      </c>
      <c r="AW1013" s="162">
        <f t="shared" si="77"/>
        <v>1</v>
      </c>
      <c r="AX1013" s="162">
        <f t="shared" si="78"/>
        <v>0</v>
      </c>
      <c r="AY1013" s="162">
        <f t="shared" si="79"/>
        <v>0</v>
      </c>
    </row>
    <row r="1014" spans="1:51">
      <c r="A1014" s="116" t="s">
        <v>2650</v>
      </c>
      <c r="B1014" s="116" t="s">
        <v>2651</v>
      </c>
      <c r="C1014" s="113" t="s">
        <v>2649</v>
      </c>
      <c r="D1014" s="113" t="s">
        <v>4163</v>
      </c>
      <c r="E1014" s="113"/>
      <c r="F1014" s="66" t="s">
        <v>74</v>
      </c>
      <c r="G1014" s="66"/>
      <c r="J1014" s="29">
        <v>0</v>
      </c>
      <c r="K1014" s="114">
        <v>1607</v>
      </c>
      <c r="L1014" s="115">
        <v>1611</v>
      </c>
      <c r="M1014" s="27">
        <v>0</v>
      </c>
      <c r="N1014" s="27">
        <v>0</v>
      </c>
      <c r="Q1014" s="35" t="s">
        <v>103</v>
      </c>
      <c r="R1014" s="104">
        <v>51.0167</v>
      </c>
      <c r="S1014" s="124">
        <v>4.4667000000000003</v>
      </c>
      <c r="T1014" s="32">
        <v>0</v>
      </c>
      <c r="U1014" s="33">
        <v>0</v>
      </c>
      <c r="V1014" s="127">
        <v>0</v>
      </c>
      <c r="AT1014">
        <v>1</v>
      </c>
      <c r="AU1014" s="162">
        <f t="shared" si="75"/>
        <v>0</v>
      </c>
      <c r="AV1014" s="162">
        <f t="shared" si="76"/>
        <v>1</v>
      </c>
      <c r="AW1014" s="162">
        <f t="shared" si="77"/>
        <v>1</v>
      </c>
      <c r="AX1014" s="162">
        <f t="shared" si="78"/>
        <v>0</v>
      </c>
      <c r="AY1014" s="162">
        <f t="shared" si="79"/>
        <v>0</v>
      </c>
    </row>
    <row r="1015" spans="1:51">
      <c r="A1015" s="116" t="s">
        <v>2655</v>
      </c>
      <c r="B1015" s="116" t="s">
        <v>2627</v>
      </c>
      <c r="C1015" s="113" t="s">
        <v>2654</v>
      </c>
      <c r="D1015" s="113" t="s">
        <v>4163</v>
      </c>
      <c r="E1015" s="113"/>
      <c r="F1015" s="114" t="s">
        <v>344</v>
      </c>
      <c r="G1015" s="114"/>
      <c r="J1015" s="29">
        <v>0</v>
      </c>
      <c r="K1015" s="114">
        <v>1608</v>
      </c>
      <c r="L1015" s="115">
        <v>1612</v>
      </c>
      <c r="M1015" s="27">
        <v>0</v>
      </c>
      <c r="N1015" s="27">
        <v>0</v>
      </c>
      <c r="Q1015" s="35" t="s">
        <v>103</v>
      </c>
      <c r="R1015" s="104">
        <v>51.0167</v>
      </c>
      <c r="S1015" s="124">
        <v>4.4667000000000003</v>
      </c>
      <c r="T1015" s="32">
        <v>0</v>
      </c>
      <c r="U1015" s="33">
        <v>0</v>
      </c>
      <c r="V1015" s="127">
        <v>0</v>
      </c>
      <c r="AT1015">
        <v>1</v>
      </c>
      <c r="AU1015" s="162">
        <f t="shared" si="75"/>
        <v>0</v>
      </c>
      <c r="AV1015" s="162">
        <f t="shared" si="76"/>
        <v>1</v>
      </c>
      <c r="AW1015" s="162">
        <f t="shared" si="77"/>
        <v>1</v>
      </c>
      <c r="AX1015" s="162">
        <f t="shared" si="78"/>
        <v>0</v>
      </c>
      <c r="AY1015" s="162">
        <f t="shared" si="79"/>
        <v>0</v>
      </c>
    </row>
    <row r="1016" spans="1:51">
      <c r="A1016" s="116" t="s">
        <v>2657</v>
      </c>
      <c r="B1016" s="116" t="s">
        <v>2658</v>
      </c>
      <c r="C1016" s="117" t="s">
        <v>2656</v>
      </c>
      <c r="D1016" s="113" t="s">
        <v>4163</v>
      </c>
      <c r="E1016" s="117"/>
      <c r="F1016" s="66" t="s">
        <v>156</v>
      </c>
      <c r="G1016" s="66"/>
      <c r="J1016" s="29">
        <v>0</v>
      </c>
      <c r="K1016" s="114">
        <v>1608</v>
      </c>
      <c r="L1016" s="115">
        <v>1612</v>
      </c>
      <c r="M1016" s="27">
        <v>0</v>
      </c>
      <c r="N1016" s="27">
        <v>0</v>
      </c>
      <c r="Q1016" s="35" t="s">
        <v>103</v>
      </c>
      <c r="R1016" s="104">
        <v>51.0167</v>
      </c>
      <c r="S1016" s="124">
        <v>4.4667000000000003</v>
      </c>
      <c r="T1016" s="32">
        <v>0</v>
      </c>
      <c r="U1016" s="33">
        <v>0</v>
      </c>
      <c r="V1016" s="127">
        <v>0</v>
      </c>
      <c r="AT1016">
        <v>1</v>
      </c>
      <c r="AU1016" s="162">
        <f t="shared" si="75"/>
        <v>0</v>
      </c>
      <c r="AV1016" s="162">
        <f t="shared" si="76"/>
        <v>1</v>
      </c>
      <c r="AW1016" s="162">
        <f t="shared" si="77"/>
        <v>1</v>
      </c>
      <c r="AX1016" s="162">
        <f t="shared" si="78"/>
        <v>0</v>
      </c>
      <c r="AY1016" s="162">
        <f t="shared" si="79"/>
        <v>0</v>
      </c>
    </row>
    <row r="1017" spans="1:51">
      <c r="A1017" s="116" t="s">
        <v>2662</v>
      </c>
      <c r="B1017" s="116" t="s">
        <v>2663</v>
      </c>
      <c r="C1017" s="113" t="s">
        <v>2661</v>
      </c>
      <c r="D1017" s="113" t="s">
        <v>4163</v>
      </c>
      <c r="E1017" s="113"/>
      <c r="F1017" s="66" t="s">
        <v>43</v>
      </c>
      <c r="G1017" s="66"/>
      <c r="J1017" s="29">
        <v>0</v>
      </c>
      <c r="K1017" s="114">
        <v>1608</v>
      </c>
      <c r="L1017" s="115">
        <v>1612</v>
      </c>
      <c r="M1017" s="27">
        <v>0</v>
      </c>
      <c r="N1017" s="27">
        <v>0</v>
      </c>
      <c r="Q1017" s="35" t="s">
        <v>103</v>
      </c>
      <c r="R1017" s="104">
        <v>51.0167</v>
      </c>
      <c r="S1017" s="124">
        <v>4.4667000000000003</v>
      </c>
      <c r="T1017" s="32">
        <v>0</v>
      </c>
      <c r="U1017" s="33">
        <v>0</v>
      </c>
      <c r="V1017" s="127">
        <v>0</v>
      </c>
      <c r="AT1017">
        <v>1</v>
      </c>
      <c r="AU1017" s="162">
        <f t="shared" si="75"/>
        <v>0</v>
      </c>
      <c r="AV1017" s="162">
        <f t="shared" si="76"/>
        <v>1</v>
      </c>
      <c r="AW1017" s="162">
        <f t="shared" si="77"/>
        <v>1</v>
      </c>
      <c r="AX1017" s="162">
        <f t="shared" si="78"/>
        <v>0</v>
      </c>
      <c r="AY1017" s="162">
        <f t="shared" si="79"/>
        <v>0</v>
      </c>
    </row>
    <row r="1018" spans="1:51">
      <c r="A1018" s="116" t="s">
        <v>2665</v>
      </c>
      <c r="B1018" s="116" t="s">
        <v>2666</v>
      </c>
      <c r="C1018" s="117" t="s">
        <v>2664</v>
      </c>
      <c r="D1018" s="113" t="s">
        <v>4163</v>
      </c>
      <c r="E1018" s="117"/>
      <c r="F1018" s="66" t="s">
        <v>43</v>
      </c>
      <c r="G1018" s="66"/>
      <c r="J1018" s="29">
        <v>0</v>
      </c>
      <c r="K1018" s="114">
        <v>1608</v>
      </c>
      <c r="L1018" s="115">
        <v>1612</v>
      </c>
      <c r="M1018" s="27">
        <v>0</v>
      </c>
      <c r="N1018" s="27">
        <v>0</v>
      </c>
      <c r="Q1018" s="35" t="s">
        <v>103</v>
      </c>
      <c r="R1018" s="104">
        <v>51.0167</v>
      </c>
      <c r="S1018" s="124">
        <v>4.4667000000000003</v>
      </c>
      <c r="T1018" s="32">
        <v>0</v>
      </c>
      <c r="U1018" s="33">
        <v>0</v>
      </c>
      <c r="V1018" s="127">
        <v>0</v>
      </c>
      <c r="AT1018">
        <v>1</v>
      </c>
      <c r="AU1018" s="162">
        <f t="shared" si="75"/>
        <v>0</v>
      </c>
      <c r="AV1018" s="162">
        <f t="shared" si="76"/>
        <v>1</v>
      </c>
      <c r="AW1018" s="162">
        <f t="shared" si="77"/>
        <v>1</v>
      </c>
      <c r="AX1018" s="162">
        <f t="shared" si="78"/>
        <v>0</v>
      </c>
      <c r="AY1018" s="162">
        <f t="shared" si="79"/>
        <v>0</v>
      </c>
    </row>
    <row r="1019" spans="1:51">
      <c r="A1019" s="116" t="s">
        <v>2668</v>
      </c>
      <c r="B1019" s="116" t="s">
        <v>2669</v>
      </c>
      <c r="C1019" s="113" t="s">
        <v>2667</v>
      </c>
      <c r="D1019" s="113" t="s">
        <v>4163</v>
      </c>
      <c r="E1019" s="113"/>
      <c r="F1019" s="66" t="s">
        <v>43</v>
      </c>
      <c r="G1019" s="66"/>
      <c r="J1019" s="29">
        <v>0</v>
      </c>
      <c r="K1019" s="114">
        <v>1608</v>
      </c>
      <c r="L1019" s="115">
        <v>1612</v>
      </c>
      <c r="M1019" s="27">
        <v>0</v>
      </c>
      <c r="N1019" s="27">
        <v>0</v>
      </c>
      <c r="Q1019" s="35" t="s">
        <v>103</v>
      </c>
      <c r="R1019" s="104">
        <v>51.0167</v>
      </c>
      <c r="S1019" s="124">
        <v>4.4667000000000003</v>
      </c>
      <c r="T1019" s="32">
        <v>0</v>
      </c>
      <c r="U1019" s="33">
        <v>0</v>
      </c>
      <c r="V1019" s="127">
        <v>0</v>
      </c>
      <c r="AT1019">
        <v>1</v>
      </c>
      <c r="AU1019" s="162">
        <f t="shared" si="75"/>
        <v>0</v>
      </c>
      <c r="AV1019" s="162">
        <f t="shared" si="76"/>
        <v>1</v>
      </c>
      <c r="AW1019" s="162">
        <f t="shared" si="77"/>
        <v>1</v>
      </c>
      <c r="AX1019" s="162">
        <f t="shared" si="78"/>
        <v>0</v>
      </c>
      <c r="AY1019" s="162">
        <f t="shared" si="79"/>
        <v>0</v>
      </c>
    </row>
    <row r="1020" spans="1:51">
      <c r="A1020" s="116" t="s">
        <v>2671</v>
      </c>
      <c r="B1020" s="116" t="s">
        <v>2463</v>
      </c>
      <c r="C1020" s="113" t="s">
        <v>2670</v>
      </c>
      <c r="D1020" s="113" t="s">
        <v>4163</v>
      </c>
      <c r="E1020" s="113"/>
      <c r="F1020" s="66" t="s">
        <v>74</v>
      </c>
      <c r="G1020" s="66"/>
      <c r="J1020" s="29">
        <v>0</v>
      </c>
      <c r="K1020" s="114">
        <v>1608</v>
      </c>
      <c r="L1020" s="115">
        <v>1612</v>
      </c>
      <c r="M1020" s="27">
        <v>0</v>
      </c>
      <c r="N1020" s="27">
        <v>0</v>
      </c>
      <c r="Q1020" s="35" t="s">
        <v>103</v>
      </c>
      <c r="R1020" s="104">
        <v>51.0167</v>
      </c>
      <c r="S1020" s="124">
        <v>4.4667000000000003</v>
      </c>
      <c r="T1020" s="32">
        <v>0</v>
      </c>
      <c r="U1020" s="33">
        <v>0</v>
      </c>
      <c r="V1020" s="127">
        <v>0</v>
      </c>
      <c r="AT1020">
        <v>1</v>
      </c>
      <c r="AU1020" s="162">
        <f t="shared" si="75"/>
        <v>0</v>
      </c>
      <c r="AV1020" s="162">
        <f t="shared" si="76"/>
        <v>1</v>
      </c>
      <c r="AW1020" s="162">
        <f t="shared" si="77"/>
        <v>1</v>
      </c>
      <c r="AX1020" s="162">
        <f t="shared" si="78"/>
        <v>0</v>
      </c>
      <c r="AY1020" s="162">
        <f t="shared" si="79"/>
        <v>0</v>
      </c>
    </row>
    <row r="1021" spans="1:51">
      <c r="A1021" s="116" t="s">
        <v>2675</v>
      </c>
      <c r="B1021" s="116" t="s">
        <v>2676</v>
      </c>
      <c r="C1021" s="117" t="s">
        <v>2674</v>
      </c>
      <c r="D1021" s="113" t="s">
        <v>4163</v>
      </c>
      <c r="E1021" s="117"/>
      <c r="F1021" s="66" t="s">
        <v>43</v>
      </c>
      <c r="G1021" s="66"/>
      <c r="J1021" s="29">
        <v>0</v>
      </c>
      <c r="K1021" s="114">
        <v>1609</v>
      </c>
      <c r="L1021" s="115">
        <v>1613</v>
      </c>
      <c r="M1021" s="27">
        <v>0</v>
      </c>
      <c r="N1021" s="27">
        <v>0</v>
      </c>
      <c r="Q1021" s="35" t="s">
        <v>103</v>
      </c>
      <c r="R1021" s="104">
        <v>51.0167</v>
      </c>
      <c r="S1021" s="124">
        <v>4.4667000000000003</v>
      </c>
      <c r="T1021" s="32">
        <v>0</v>
      </c>
      <c r="U1021" s="33">
        <v>0</v>
      </c>
      <c r="V1021" s="127">
        <v>0</v>
      </c>
      <c r="AT1021">
        <v>1</v>
      </c>
      <c r="AU1021" s="162">
        <f t="shared" si="75"/>
        <v>0</v>
      </c>
      <c r="AV1021" s="162">
        <f t="shared" si="76"/>
        <v>0</v>
      </c>
      <c r="AW1021" s="162">
        <f t="shared" si="77"/>
        <v>1</v>
      </c>
      <c r="AX1021" s="162">
        <f t="shared" si="78"/>
        <v>0</v>
      </c>
      <c r="AY1021" s="162">
        <f t="shared" si="79"/>
        <v>0</v>
      </c>
    </row>
    <row r="1022" spans="1:51">
      <c r="A1022" s="116" t="s">
        <v>2678</v>
      </c>
      <c r="B1022" s="116" t="s">
        <v>2679</v>
      </c>
      <c r="C1022" s="113" t="s">
        <v>2677</v>
      </c>
      <c r="D1022" s="113" t="s">
        <v>4163</v>
      </c>
      <c r="E1022" s="113"/>
      <c r="F1022" s="66" t="s">
        <v>156</v>
      </c>
      <c r="G1022" s="66"/>
      <c r="J1022" s="29">
        <v>0</v>
      </c>
      <c r="K1022" s="114">
        <v>1609</v>
      </c>
      <c r="L1022" s="115">
        <v>1613</v>
      </c>
      <c r="M1022" s="27">
        <v>0</v>
      </c>
      <c r="N1022" s="27">
        <v>0</v>
      </c>
      <c r="Q1022" s="35" t="s">
        <v>103</v>
      </c>
      <c r="R1022" s="104">
        <v>51.0167</v>
      </c>
      <c r="S1022" s="124">
        <v>4.4667000000000003</v>
      </c>
      <c r="T1022" s="32">
        <v>0</v>
      </c>
      <c r="U1022" s="33">
        <v>0</v>
      </c>
      <c r="V1022" s="127">
        <v>0</v>
      </c>
      <c r="AT1022">
        <v>1</v>
      </c>
      <c r="AU1022" s="162">
        <f t="shared" si="75"/>
        <v>0</v>
      </c>
      <c r="AV1022" s="162">
        <f t="shared" si="76"/>
        <v>0</v>
      </c>
      <c r="AW1022" s="162">
        <f t="shared" si="77"/>
        <v>1</v>
      </c>
      <c r="AX1022" s="162">
        <f t="shared" si="78"/>
        <v>0</v>
      </c>
      <c r="AY1022" s="162">
        <f t="shared" si="79"/>
        <v>0</v>
      </c>
    </row>
    <row r="1023" spans="1:51">
      <c r="A1023" s="116" t="s">
        <v>2681</v>
      </c>
      <c r="B1023" s="116" t="s">
        <v>2682</v>
      </c>
      <c r="C1023" s="117" t="s">
        <v>2680</v>
      </c>
      <c r="D1023" s="113" t="s">
        <v>4163</v>
      </c>
      <c r="E1023" s="117"/>
      <c r="F1023" s="66" t="s">
        <v>43</v>
      </c>
      <c r="G1023" s="66"/>
      <c r="J1023" s="29">
        <v>0</v>
      </c>
      <c r="K1023" s="114">
        <v>1609</v>
      </c>
      <c r="L1023" s="115">
        <v>1613</v>
      </c>
      <c r="M1023" s="27">
        <v>0</v>
      </c>
      <c r="N1023" s="27">
        <v>0</v>
      </c>
      <c r="Q1023" s="35" t="s">
        <v>103</v>
      </c>
      <c r="R1023" s="104">
        <v>51.0167</v>
      </c>
      <c r="S1023" s="124">
        <v>4.4667000000000003</v>
      </c>
      <c r="T1023" s="32">
        <v>0</v>
      </c>
      <c r="U1023" s="33">
        <v>0</v>
      </c>
      <c r="V1023" s="127">
        <v>0</v>
      </c>
      <c r="AT1023">
        <v>1</v>
      </c>
      <c r="AU1023" s="162">
        <f t="shared" si="75"/>
        <v>0</v>
      </c>
      <c r="AV1023" s="162">
        <f t="shared" si="76"/>
        <v>0</v>
      </c>
      <c r="AW1023" s="162">
        <f t="shared" si="77"/>
        <v>1</v>
      </c>
      <c r="AX1023" s="162">
        <f t="shared" si="78"/>
        <v>0</v>
      </c>
      <c r="AY1023" s="162">
        <f t="shared" si="79"/>
        <v>0</v>
      </c>
    </row>
    <row r="1024" spans="1:51">
      <c r="A1024" s="116" t="s">
        <v>2684</v>
      </c>
      <c r="B1024" s="116" t="s">
        <v>2652</v>
      </c>
      <c r="C1024" s="113" t="s">
        <v>2683</v>
      </c>
      <c r="D1024" s="113" t="s">
        <v>4163</v>
      </c>
      <c r="E1024" s="113"/>
      <c r="F1024" s="66" t="s">
        <v>43</v>
      </c>
      <c r="G1024" s="66"/>
      <c r="J1024" s="29">
        <v>0</v>
      </c>
      <c r="K1024" s="114">
        <v>1609</v>
      </c>
      <c r="L1024" s="115">
        <v>1613</v>
      </c>
      <c r="M1024" s="27">
        <v>0</v>
      </c>
      <c r="N1024" s="27">
        <v>0</v>
      </c>
      <c r="Q1024" s="35" t="s">
        <v>103</v>
      </c>
      <c r="R1024" s="104">
        <v>51.0167</v>
      </c>
      <c r="S1024" s="124">
        <v>4.4667000000000003</v>
      </c>
      <c r="T1024" s="32">
        <v>0</v>
      </c>
      <c r="U1024" s="33">
        <v>0</v>
      </c>
      <c r="V1024" s="127">
        <v>0</v>
      </c>
      <c r="AT1024">
        <v>1</v>
      </c>
      <c r="AU1024" s="162">
        <f t="shared" si="75"/>
        <v>0</v>
      </c>
      <c r="AV1024" s="162">
        <f t="shared" si="76"/>
        <v>0</v>
      </c>
      <c r="AW1024" s="162">
        <f t="shared" si="77"/>
        <v>1</v>
      </c>
      <c r="AX1024" s="162">
        <f t="shared" si="78"/>
        <v>0</v>
      </c>
      <c r="AY1024" s="162">
        <f t="shared" si="79"/>
        <v>0</v>
      </c>
    </row>
    <row r="1025" spans="1:51">
      <c r="A1025" s="116" t="s">
        <v>2686</v>
      </c>
      <c r="B1025" s="116" t="s">
        <v>2687</v>
      </c>
      <c r="C1025" s="117" t="s">
        <v>2685</v>
      </c>
      <c r="D1025" s="113" t="s">
        <v>4163</v>
      </c>
      <c r="E1025" s="117"/>
      <c r="F1025" s="114" t="s">
        <v>344</v>
      </c>
      <c r="G1025" s="114"/>
      <c r="J1025" s="29">
        <v>0</v>
      </c>
      <c r="K1025" s="114">
        <v>1609</v>
      </c>
      <c r="L1025" s="115">
        <v>1613</v>
      </c>
      <c r="M1025" s="27">
        <v>0</v>
      </c>
      <c r="N1025" s="27">
        <v>0</v>
      </c>
      <c r="Q1025" s="35" t="s">
        <v>103</v>
      </c>
      <c r="R1025" s="104">
        <v>51.0167</v>
      </c>
      <c r="S1025" s="124">
        <v>4.4667000000000003</v>
      </c>
      <c r="T1025" s="32">
        <v>0</v>
      </c>
      <c r="U1025" s="33">
        <v>0</v>
      </c>
      <c r="V1025" s="127">
        <v>0</v>
      </c>
      <c r="AT1025">
        <v>1</v>
      </c>
      <c r="AU1025" s="162">
        <f t="shared" si="75"/>
        <v>0</v>
      </c>
      <c r="AV1025" s="162">
        <f t="shared" si="76"/>
        <v>0</v>
      </c>
      <c r="AW1025" s="162">
        <f t="shared" si="77"/>
        <v>1</v>
      </c>
      <c r="AX1025" s="162">
        <f t="shared" si="78"/>
        <v>0</v>
      </c>
      <c r="AY1025" s="162">
        <f t="shared" si="79"/>
        <v>0</v>
      </c>
    </row>
    <row r="1026" spans="1:51">
      <c r="A1026" s="116" t="s">
        <v>2689</v>
      </c>
      <c r="B1026" s="116" t="s">
        <v>2690</v>
      </c>
      <c r="C1026" s="117" t="s">
        <v>2688</v>
      </c>
      <c r="D1026" s="113" t="s">
        <v>4163</v>
      </c>
      <c r="E1026" s="117"/>
      <c r="F1026" s="66" t="s">
        <v>43</v>
      </c>
      <c r="G1026" s="66"/>
      <c r="J1026" s="29">
        <v>0</v>
      </c>
      <c r="K1026" s="114">
        <v>1609</v>
      </c>
      <c r="L1026" s="115">
        <v>1613</v>
      </c>
      <c r="M1026" s="27">
        <v>0</v>
      </c>
      <c r="N1026" s="27">
        <v>0</v>
      </c>
      <c r="Q1026" s="35" t="s">
        <v>103</v>
      </c>
      <c r="R1026" s="104">
        <v>51.0167</v>
      </c>
      <c r="S1026" s="124">
        <v>4.4667000000000003</v>
      </c>
      <c r="T1026" s="32">
        <v>0</v>
      </c>
      <c r="U1026" s="33">
        <v>0</v>
      </c>
      <c r="V1026" s="127">
        <v>0</v>
      </c>
      <c r="AT1026">
        <v>1</v>
      </c>
      <c r="AU1026" s="162">
        <f t="shared" si="75"/>
        <v>0</v>
      </c>
      <c r="AV1026" s="162">
        <f t="shared" si="76"/>
        <v>0</v>
      </c>
      <c r="AW1026" s="162">
        <f t="shared" si="77"/>
        <v>1</v>
      </c>
      <c r="AX1026" s="162">
        <f t="shared" si="78"/>
        <v>0</v>
      </c>
      <c r="AY1026" s="162">
        <f t="shared" si="79"/>
        <v>0</v>
      </c>
    </row>
    <row r="1027" spans="1:51">
      <c r="A1027" s="116" t="s">
        <v>2692</v>
      </c>
      <c r="B1027" s="116" t="s">
        <v>1968</v>
      </c>
      <c r="C1027" s="113" t="s">
        <v>2691</v>
      </c>
      <c r="D1027" s="113" t="s">
        <v>4163</v>
      </c>
      <c r="E1027" s="113"/>
      <c r="F1027" s="66" t="s">
        <v>43</v>
      </c>
      <c r="G1027" s="66"/>
      <c r="J1027" s="29">
        <v>0</v>
      </c>
      <c r="K1027" s="114">
        <v>1609</v>
      </c>
      <c r="L1027" s="115">
        <v>1613</v>
      </c>
      <c r="M1027" s="27">
        <v>0</v>
      </c>
      <c r="N1027" s="27">
        <v>0</v>
      </c>
      <c r="Q1027" s="35" t="s">
        <v>103</v>
      </c>
      <c r="R1027" s="104">
        <v>51.0167</v>
      </c>
      <c r="S1027" s="124">
        <v>4.4667000000000003</v>
      </c>
      <c r="T1027" s="32">
        <v>0</v>
      </c>
      <c r="U1027" s="33">
        <v>0</v>
      </c>
      <c r="V1027" s="127">
        <v>0</v>
      </c>
      <c r="AT1027">
        <v>1</v>
      </c>
      <c r="AU1027" s="162">
        <f t="shared" ref="AU1027:AU1090" si="80">IF(AND(K1027&lt;=1570,L1027&gt;=1540),1,0)</f>
        <v>0</v>
      </c>
      <c r="AV1027" s="162">
        <f t="shared" ref="AV1027:AV1090" si="81">IF(AND(K1027&lt;=1608,L1027&gt;=1571),1,0)</f>
        <v>0</v>
      </c>
      <c r="AW1027" s="162">
        <f t="shared" ref="AW1027:AW1090" si="82">IF(AND(K1027&lt;=1621,L1027&gt;=1609),1,0)</f>
        <v>1</v>
      </c>
      <c r="AX1027" s="162">
        <f t="shared" ref="AX1027:AX1090" si="83">IF(AND(K1027&lt;=1648,L1027&gt;=1622),1,0)</f>
        <v>0</v>
      </c>
      <c r="AY1027" s="162">
        <f t="shared" ref="AY1027:AY1090" si="84">IF(AND(K1027&lt;=1680,L1027&gt;=1649),1,0)</f>
        <v>0</v>
      </c>
    </row>
    <row r="1028" spans="1:51">
      <c r="A1028" s="116" t="s">
        <v>2545</v>
      </c>
      <c r="B1028" s="116" t="s">
        <v>2546</v>
      </c>
      <c r="C1028" s="113" t="s">
        <v>2694</v>
      </c>
      <c r="D1028" s="113" t="s">
        <v>4163</v>
      </c>
      <c r="E1028" s="113"/>
      <c r="F1028" s="114" t="s">
        <v>344</v>
      </c>
      <c r="G1028" s="114"/>
      <c r="J1028" s="29">
        <v>0</v>
      </c>
      <c r="K1028" s="114">
        <v>1609</v>
      </c>
      <c r="L1028" s="115">
        <v>1613</v>
      </c>
      <c r="M1028" s="27">
        <v>0</v>
      </c>
      <c r="N1028" s="27">
        <v>0</v>
      </c>
      <c r="Q1028" s="35" t="s">
        <v>103</v>
      </c>
      <c r="R1028" s="104">
        <v>51.0167</v>
      </c>
      <c r="S1028" s="124">
        <v>4.4667000000000003</v>
      </c>
      <c r="T1028" s="32">
        <v>0</v>
      </c>
      <c r="U1028" s="33">
        <v>0</v>
      </c>
      <c r="V1028" s="127">
        <v>0</v>
      </c>
      <c r="AT1028">
        <v>1</v>
      </c>
      <c r="AU1028" s="162">
        <f t="shared" si="80"/>
        <v>0</v>
      </c>
      <c r="AV1028" s="162">
        <f t="shared" si="81"/>
        <v>0</v>
      </c>
      <c r="AW1028" s="162">
        <f t="shared" si="82"/>
        <v>1</v>
      </c>
      <c r="AX1028" s="162">
        <f t="shared" si="83"/>
        <v>0</v>
      </c>
      <c r="AY1028" s="162">
        <f t="shared" si="84"/>
        <v>0</v>
      </c>
    </row>
    <row r="1029" spans="1:51">
      <c r="A1029" s="116" t="s">
        <v>2696</v>
      </c>
      <c r="B1029" s="116" t="s">
        <v>2546</v>
      </c>
      <c r="C1029" s="117" t="s">
        <v>2695</v>
      </c>
      <c r="D1029" s="113" t="s">
        <v>4163</v>
      </c>
      <c r="E1029" s="117"/>
      <c r="F1029" s="114" t="s">
        <v>344</v>
      </c>
      <c r="G1029" s="114"/>
      <c r="J1029" s="29">
        <v>0</v>
      </c>
      <c r="K1029" s="114">
        <v>1609</v>
      </c>
      <c r="L1029" s="115">
        <v>1613</v>
      </c>
      <c r="M1029" s="27">
        <v>0</v>
      </c>
      <c r="N1029" s="27">
        <v>0</v>
      </c>
      <c r="Q1029" s="35" t="s">
        <v>103</v>
      </c>
      <c r="R1029" s="104">
        <v>51.0167</v>
      </c>
      <c r="S1029" s="124">
        <v>4.4667000000000003</v>
      </c>
      <c r="T1029" s="32">
        <v>0</v>
      </c>
      <c r="U1029" s="33">
        <v>0</v>
      </c>
      <c r="V1029" s="127">
        <v>0</v>
      </c>
      <c r="AT1029">
        <v>1</v>
      </c>
      <c r="AU1029" s="162">
        <f t="shared" si="80"/>
        <v>0</v>
      </c>
      <c r="AV1029" s="162">
        <f t="shared" si="81"/>
        <v>0</v>
      </c>
      <c r="AW1029" s="162">
        <f t="shared" si="82"/>
        <v>1</v>
      </c>
      <c r="AX1029" s="162">
        <f t="shared" si="83"/>
        <v>0</v>
      </c>
      <c r="AY1029" s="162">
        <f t="shared" si="84"/>
        <v>0</v>
      </c>
    </row>
    <row r="1030" spans="1:51">
      <c r="A1030" s="116" t="s">
        <v>2698</v>
      </c>
      <c r="B1030" s="116" t="s">
        <v>2699</v>
      </c>
      <c r="C1030" s="113" t="s">
        <v>2697</v>
      </c>
      <c r="D1030" s="113" t="s">
        <v>4163</v>
      </c>
      <c r="E1030" s="113"/>
      <c r="F1030" s="66" t="s">
        <v>43</v>
      </c>
      <c r="G1030" s="66"/>
      <c r="J1030" s="29">
        <v>0</v>
      </c>
      <c r="K1030" s="114">
        <v>1609</v>
      </c>
      <c r="L1030" s="115">
        <v>1613</v>
      </c>
      <c r="M1030" s="27">
        <v>0</v>
      </c>
      <c r="N1030" s="27">
        <v>0</v>
      </c>
      <c r="Q1030" s="35" t="s">
        <v>103</v>
      </c>
      <c r="R1030" s="104">
        <v>51.0167</v>
      </c>
      <c r="S1030" s="124">
        <v>4.4667000000000003</v>
      </c>
      <c r="T1030" s="32">
        <v>0</v>
      </c>
      <c r="U1030" s="33">
        <v>0</v>
      </c>
      <c r="V1030" s="127">
        <v>0</v>
      </c>
      <c r="AT1030">
        <v>1</v>
      </c>
      <c r="AU1030" s="162">
        <f t="shared" si="80"/>
        <v>0</v>
      </c>
      <c r="AV1030" s="162">
        <f t="shared" si="81"/>
        <v>0</v>
      </c>
      <c r="AW1030" s="162">
        <f t="shared" si="82"/>
        <v>1</v>
      </c>
      <c r="AX1030" s="162">
        <f t="shared" si="83"/>
        <v>0</v>
      </c>
      <c r="AY1030" s="162">
        <f t="shared" si="84"/>
        <v>0</v>
      </c>
    </row>
    <row r="1031" spans="1:51">
      <c r="A1031" s="116" t="s">
        <v>2701</v>
      </c>
      <c r="B1031" s="116" t="s">
        <v>2702</v>
      </c>
      <c r="C1031" s="117" t="s">
        <v>2700</v>
      </c>
      <c r="D1031" s="113" t="s">
        <v>4163</v>
      </c>
      <c r="E1031" s="117"/>
      <c r="F1031" s="66" t="s">
        <v>43</v>
      </c>
      <c r="G1031" s="66"/>
      <c r="J1031" s="29">
        <v>0</v>
      </c>
      <c r="K1031" s="114">
        <v>1609</v>
      </c>
      <c r="L1031" s="115">
        <v>1613</v>
      </c>
      <c r="M1031" s="27">
        <v>0</v>
      </c>
      <c r="N1031" s="27">
        <v>0</v>
      </c>
      <c r="Q1031" s="35" t="s">
        <v>103</v>
      </c>
      <c r="R1031" s="104">
        <v>51.0167</v>
      </c>
      <c r="S1031" s="124">
        <v>4.4667000000000003</v>
      </c>
      <c r="T1031" s="32">
        <v>0</v>
      </c>
      <c r="U1031" s="33">
        <v>0</v>
      </c>
      <c r="V1031" s="127">
        <v>0</v>
      </c>
      <c r="AT1031">
        <v>1</v>
      </c>
      <c r="AU1031" s="162">
        <f t="shared" si="80"/>
        <v>0</v>
      </c>
      <c r="AV1031" s="162">
        <f t="shared" si="81"/>
        <v>0</v>
      </c>
      <c r="AW1031" s="162">
        <f t="shared" si="82"/>
        <v>1</v>
      </c>
      <c r="AX1031" s="162">
        <f t="shared" si="83"/>
        <v>0</v>
      </c>
      <c r="AY1031" s="162">
        <f t="shared" si="84"/>
        <v>0</v>
      </c>
    </row>
    <row r="1032" spans="1:51">
      <c r="A1032" s="116" t="s">
        <v>2704</v>
      </c>
      <c r="B1032" s="116" t="s">
        <v>2705</v>
      </c>
      <c r="C1032" s="113" t="s">
        <v>2703</v>
      </c>
      <c r="D1032" s="113" t="s">
        <v>4163</v>
      </c>
      <c r="E1032" s="113"/>
      <c r="F1032" s="66" t="s">
        <v>43</v>
      </c>
      <c r="G1032" s="66"/>
      <c r="J1032" s="29">
        <v>0</v>
      </c>
      <c r="K1032" s="114">
        <v>1609</v>
      </c>
      <c r="L1032" s="115">
        <v>1613</v>
      </c>
      <c r="M1032" s="27">
        <v>0</v>
      </c>
      <c r="N1032" s="27">
        <v>0</v>
      </c>
      <c r="Q1032" s="35" t="s">
        <v>103</v>
      </c>
      <c r="R1032" s="104">
        <v>51.0167</v>
      </c>
      <c r="S1032" s="124">
        <v>4.4667000000000003</v>
      </c>
      <c r="T1032" s="32">
        <v>0</v>
      </c>
      <c r="U1032" s="33">
        <v>0</v>
      </c>
      <c r="V1032" s="127">
        <v>0</v>
      </c>
      <c r="AT1032">
        <v>1</v>
      </c>
      <c r="AU1032" s="162">
        <f t="shared" si="80"/>
        <v>0</v>
      </c>
      <c r="AV1032" s="162">
        <f t="shared" si="81"/>
        <v>0</v>
      </c>
      <c r="AW1032" s="162">
        <f t="shared" si="82"/>
        <v>1</v>
      </c>
      <c r="AX1032" s="162">
        <f t="shared" si="83"/>
        <v>0</v>
      </c>
      <c r="AY1032" s="162">
        <f t="shared" si="84"/>
        <v>0</v>
      </c>
    </row>
    <row r="1033" spans="1:51">
      <c r="A1033" s="116" t="s">
        <v>2707</v>
      </c>
      <c r="B1033" s="116" t="s">
        <v>2708</v>
      </c>
      <c r="C1033" s="117" t="s">
        <v>2706</v>
      </c>
      <c r="D1033" s="113" t="s">
        <v>4163</v>
      </c>
      <c r="E1033" s="117"/>
      <c r="F1033" s="66" t="s">
        <v>43</v>
      </c>
      <c r="G1033" s="66"/>
      <c r="J1033" s="29">
        <v>0</v>
      </c>
      <c r="K1033" s="114">
        <v>1609</v>
      </c>
      <c r="L1033" s="115">
        <v>1613</v>
      </c>
      <c r="M1033" s="27">
        <v>0</v>
      </c>
      <c r="N1033" s="27">
        <v>0</v>
      </c>
      <c r="Q1033" s="35" t="s">
        <v>103</v>
      </c>
      <c r="R1033" s="104">
        <v>51.0167</v>
      </c>
      <c r="S1033" s="124">
        <v>4.4667000000000003</v>
      </c>
      <c r="T1033" s="32">
        <v>0</v>
      </c>
      <c r="U1033" s="33">
        <v>0</v>
      </c>
      <c r="V1033" s="127">
        <v>0</v>
      </c>
      <c r="AT1033">
        <v>1</v>
      </c>
      <c r="AU1033" s="162">
        <f t="shared" si="80"/>
        <v>0</v>
      </c>
      <c r="AV1033" s="162">
        <f t="shared" si="81"/>
        <v>0</v>
      </c>
      <c r="AW1033" s="162">
        <f t="shared" si="82"/>
        <v>1</v>
      </c>
      <c r="AX1033" s="162">
        <f t="shared" si="83"/>
        <v>0</v>
      </c>
      <c r="AY1033" s="162">
        <f t="shared" si="84"/>
        <v>0</v>
      </c>
    </row>
    <row r="1034" spans="1:51">
      <c r="A1034" s="116" t="s">
        <v>2710</v>
      </c>
      <c r="B1034" s="116" t="s">
        <v>2711</v>
      </c>
      <c r="C1034" s="113" t="s">
        <v>2709</v>
      </c>
      <c r="D1034" s="113" t="s">
        <v>4163</v>
      </c>
      <c r="E1034" s="113"/>
      <c r="F1034" s="66" t="s">
        <v>43</v>
      </c>
      <c r="G1034" s="66"/>
      <c r="J1034" s="29">
        <v>0</v>
      </c>
      <c r="K1034" s="114">
        <v>1609</v>
      </c>
      <c r="L1034" s="115">
        <v>1613</v>
      </c>
      <c r="M1034" s="27">
        <v>0</v>
      </c>
      <c r="N1034" s="27">
        <v>0</v>
      </c>
      <c r="Q1034" s="35" t="s">
        <v>103</v>
      </c>
      <c r="R1034" s="104">
        <v>51.0167</v>
      </c>
      <c r="S1034" s="124">
        <v>4.4667000000000003</v>
      </c>
      <c r="T1034" s="32">
        <v>0</v>
      </c>
      <c r="U1034" s="33">
        <v>0</v>
      </c>
      <c r="V1034" s="127">
        <v>0</v>
      </c>
      <c r="AT1034">
        <v>1</v>
      </c>
      <c r="AU1034" s="162">
        <f t="shared" si="80"/>
        <v>0</v>
      </c>
      <c r="AV1034" s="162">
        <f t="shared" si="81"/>
        <v>0</v>
      </c>
      <c r="AW1034" s="162">
        <f t="shared" si="82"/>
        <v>1</v>
      </c>
      <c r="AX1034" s="162">
        <f t="shared" si="83"/>
        <v>0</v>
      </c>
      <c r="AY1034" s="162">
        <f t="shared" si="84"/>
        <v>0</v>
      </c>
    </row>
    <row r="1035" spans="1:51">
      <c r="A1035" s="116" t="s">
        <v>2713</v>
      </c>
      <c r="B1035" s="116" t="s">
        <v>2714</v>
      </c>
      <c r="C1035" s="117" t="s">
        <v>2712</v>
      </c>
      <c r="D1035" s="113" t="s">
        <v>4163</v>
      </c>
      <c r="E1035" s="117"/>
      <c r="F1035" s="66" t="s">
        <v>43</v>
      </c>
      <c r="G1035" s="66"/>
      <c r="J1035" s="29">
        <v>0</v>
      </c>
      <c r="K1035" s="114">
        <v>1609</v>
      </c>
      <c r="L1035" s="115">
        <v>1613</v>
      </c>
      <c r="M1035" s="27">
        <v>0</v>
      </c>
      <c r="N1035" s="27">
        <v>0</v>
      </c>
      <c r="Q1035" s="35" t="s">
        <v>103</v>
      </c>
      <c r="R1035" s="104">
        <v>51.0167</v>
      </c>
      <c r="S1035" s="124">
        <v>4.4667000000000003</v>
      </c>
      <c r="T1035" s="32">
        <v>0</v>
      </c>
      <c r="U1035" s="33">
        <v>0</v>
      </c>
      <c r="V1035" s="127">
        <v>0</v>
      </c>
      <c r="AT1035">
        <v>1</v>
      </c>
      <c r="AU1035" s="162">
        <f t="shared" si="80"/>
        <v>0</v>
      </c>
      <c r="AV1035" s="162">
        <f t="shared" si="81"/>
        <v>0</v>
      </c>
      <c r="AW1035" s="162">
        <f t="shared" si="82"/>
        <v>1</v>
      </c>
      <c r="AX1035" s="162">
        <f t="shared" si="83"/>
        <v>0</v>
      </c>
      <c r="AY1035" s="162">
        <f t="shared" si="84"/>
        <v>0</v>
      </c>
    </row>
    <row r="1036" spans="1:51">
      <c r="A1036" s="116" t="s">
        <v>2717</v>
      </c>
      <c r="B1036" s="116" t="s">
        <v>2718</v>
      </c>
      <c r="C1036" s="113" t="s">
        <v>2716</v>
      </c>
      <c r="D1036" s="113" t="s">
        <v>4163</v>
      </c>
      <c r="E1036" s="113"/>
      <c r="F1036" s="114" t="s">
        <v>344</v>
      </c>
      <c r="G1036" s="114"/>
      <c r="J1036" s="29">
        <v>0</v>
      </c>
      <c r="K1036" s="114">
        <v>1610</v>
      </c>
      <c r="L1036" s="115">
        <v>1614</v>
      </c>
      <c r="M1036" s="27">
        <v>0</v>
      </c>
      <c r="N1036" s="27">
        <v>0</v>
      </c>
      <c r="Q1036" s="35" t="s">
        <v>103</v>
      </c>
      <c r="R1036" s="104">
        <v>51.0167</v>
      </c>
      <c r="S1036" s="124">
        <v>4.4667000000000003</v>
      </c>
      <c r="T1036" s="32">
        <v>0</v>
      </c>
      <c r="U1036" s="33">
        <v>0</v>
      </c>
      <c r="V1036" s="127">
        <v>0</v>
      </c>
      <c r="AT1036">
        <v>1</v>
      </c>
      <c r="AU1036" s="162">
        <f t="shared" si="80"/>
        <v>0</v>
      </c>
      <c r="AV1036" s="162">
        <f t="shared" si="81"/>
        <v>0</v>
      </c>
      <c r="AW1036" s="162">
        <f t="shared" si="82"/>
        <v>1</v>
      </c>
      <c r="AX1036" s="162">
        <f t="shared" si="83"/>
        <v>0</v>
      </c>
      <c r="AY1036" s="162">
        <f t="shared" si="84"/>
        <v>0</v>
      </c>
    </row>
    <row r="1037" spans="1:51">
      <c r="A1037" s="116" t="s">
        <v>2720</v>
      </c>
      <c r="B1037" s="116" t="s">
        <v>2721</v>
      </c>
      <c r="C1037" s="117" t="s">
        <v>2719</v>
      </c>
      <c r="D1037" s="113" t="s">
        <v>4163</v>
      </c>
      <c r="E1037" s="117"/>
      <c r="F1037" s="66" t="s">
        <v>43</v>
      </c>
      <c r="G1037" s="66"/>
      <c r="J1037" s="29">
        <v>0</v>
      </c>
      <c r="K1037" s="114">
        <v>1610</v>
      </c>
      <c r="L1037" s="115">
        <v>1614</v>
      </c>
      <c r="M1037" s="27">
        <v>0</v>
      </c>
      <c r="N1037" s="27">
        <v>0</v>
      </c>
      <c r="Q1037" s="35" t="s">
        <v>103</v>
      </c>
      <c r="R1037" s="104">
        <v>51.0167</v>
      </c>
      <c r="S1037" s="124">
        <v>4.4667000000000003</v>
      </c>
      <c r="T1037" s="32">
        <v>0</v>
      </c>
      <c r="U1037" s="33">
        <v>0</v>
      </c>
      <c r="V1037" s="127">
        <v>0</v>
      </c>
      <c r="AT1037">
        <v>1</v>
      </c>
      <c r="AU1037" s="162">
        <f t="shared" si="80"/>
        <v>0</v>
      </c>
      <c r="AV1037" s="162">
        <f t="shared" si="81"/>
        <v>0</v>
      </c>
      <c r="AW1037" s="162">
        <f t="shared" si="82"/>
        <v>1</v>
      </c>
      <c r="AX1037" s="162">
        <f t="shared" si="83"/>
        <v>0</v>
      </c>
      <c r="AY1037" s="162">
        <f t="shared" si="84"/>
        <v>0</v>
      </c>
    </row>
    <row r="1038" spans="1:51">
      <c r="A1038" s="116" t="s">
        <v>2723</v>
      </c>
      <c r="B1038" s="116" t="s">
        <v>2648</v>
      </c>
      <c r="C1038" s="113" t="s">
        <v>2722</v>
      </c>
      <c r="D1038" s="113" t="s">
        <v>4163</v>
      </c>
      <c r="E1038" s="113"/>
      <c r="F1038" s="114" t="s">
        <v>344</v>
      </c>
      <c r="G1038" s="114"/>
      <c r="J1038" s="29">
        <v>0</v>
      </c>
      <c r="K1038" s="114">
        <v>1610</v>
      </c>
      <c r="L1038" s="115">
        <v>1614</v>
      </c>
      <c r="M1038" s="27">
        <v>0</v>
      </c>
      <c r="N1038" s="27">
        <v>0</v>
      </c>
      <c r="Q1038" s="35" t="s">
        <v>103</v>
      </c>
      <c r="R1038" s="104">
        <v>51.0167</v>
      </c>
      <c r="S1038" s="124">
        <v>4.4667000000000003</v>
      </c>
      <c r="T1038" s="32">
        <v>0</v>
      </c>
      <c r="U1038" s="33">
        <v>0</v>
      </c>
      <c r="V1038" s="127">
        <v>0</v>
      </c>
      <c r="AT1038">
        <v>1</v>
      </c>
      <c r="AU1038" s="162">
        <f t="shared" si="80"/>
        <v>0</v>
      </c>
      <c r="AV1038" s="162">
        <f t="shared" si="81"/>
        <v>0</v>
      </c>
      <c r="AW1038" s="162">
        <f t="shared" si="82"/>
        <v>1</v>
      </c>
      <c r="AX1038" s="162">
        <f t="shared" si="83"/>
        <v>0</v>
      </c>
      <c r="AY1038" s="162">
        <f t="shared" si="84"/>
        <v>0</v>
      </c>
    </row>
    <row r="1039" spans="1:51">
      <c r="A1039" s="116" t="s">
        <v>2725</v>
      </c>
      <c r="B1039" s="116" t="s">
        <v>2726</v>
      </c>
      <c r="C1039" s="117" t="s">
        <v>2724</v>
      </c>
      <c r="D1039" s="113" t="s">
        <v>4163</v>
      </c>
      <c r="E1039" s="117"/>
      <c r="F1039" s="66" t="s">
        <v>43</v>
      </c>
      <c r="G1039" s="66"/>
      <c r="J1039" s="29">
        <v>0</v>
      </c>
      <c r="K1039" s="114">
        <v>1610</v>
      </c>
      <c r="L1039" s="115">
        <v>1614</v>
      </c>
      <c r="M1039" s="27">
        <v>0</v>
      </c>
      <c r="N1039" s="27">
        <v>0</v>
      </c>
      <c r="Q1039" s="35" t="s">
        <v>103</v>
      </c>
      <c r="R1039" s="104">
        <v>51.0167</v>
      </c>
      <c r="S1039" s="124">
        <v>4.4667000000000003</v>
      </c>
      <c r="T1039" s="32">
        <v>0</v>
      </c>
      <c r="U1039" s="33">
        <v>0</v>
      </c>
      <c r="V1039" s="127">
        <v>0</v>
      </c>
      <c r="AT1039">
        <v>1</v>
      </c>
      <c r="AU1039" s="162">
        <f t="shared" si="80"/>
        <v>0</v>
      </c>
      <c r="AV1039" s="162">
        <f t="shared" si="81"/>
        <v>0</v>
      </c>
      <c r="AW1039" s="162">
        <f t="shared" si="82"/>
        <v>1</v>
      </c>
      <c r="AX1039" s="162">
        <f t="shared" si="83"/>
        <v>0</v>
      </c>
      <c r="AY1039" s="162">
        <f t="shared" si="84"/>
        <v>0</v>
      </c>
    </row>
    <row r="1040" spans="1:51">
      <c r="A1040" s="116" t="s">
        <v>2728</v>
      </c>
      <c r="B1040" s="116" t="s">
        <v>2729</v>
      </c>
      <c r="C1040" s="113" t="s">
        <v>2727</v>
      </c>
      <c r="D1040" s="113" t="s">
        <v>4163</v>
      </c>
      <c r="E1040" s="113"/>
      <c r="F1040" s="66" t="s">
        <v>43</v>
      </c>
      <c r="G1040" s="66"/>
      <c r="J1040" s="29">
        <v>0</v>
      </c>
      <c r="K1040" s="114">
        <v>1610</v>
      </c>
      <c r="L1040" s="115">
        <v>1614</v>
      </c>
      <c r="M1040" s="27">
        <v>0</v>
      </c>
      <c r="N1040" s="27">
        <v>0</v>
      </c>
      <c r="Q1040" s="35" t="s">
        <v>103</v>
      </c>
      <c r="R1040" s="104">
        <v>51.0167</v>
      </c>
      <c r="S1040" s="124">
        <v>4.4667000000000003</v>
      </c>
      <c r="T1040" s="32">
        <v>0</v>
      </c>
      <c r="U1040" s="33">
        <v>0</v>
      </c>
      <c r="V1040" s="127">
        <v>0</v>
      </c>
      <c r="AT1040">
        <v>1</v>
      </c>
      <c r="AU1040" s="162">
        <f t="shared" si="80"/>
        <v>0</v>
      </c>
      <c r="AV1040" s="162">
        <f t="shared" si="81"/>
        <v>0</v>
      </c>
      <c r="AW1040" s="162">
        <f t="shared" si="82"/>
        <v>1</v>
      </c>
      <c r="AX1040" s="162">
        <f t="shared" si="83"/>
        <v>0</v>
      </c>
      <c r="AY1040" s="162">
        <f t="shared" si="84"/>
        <v>0</v>
      </c>
    </row>
    <row r="1041" spans="1:51">
      <c r="A1041" s="116" t="s">
        <v>2731</v>
      </c>
      <c r="B1041" s="116" t="s">
        <v>2732</v>
      </c>
      <c r="C1041" s="117" t="s">
        <v>2730</v>
      </c>
      <c r="D1041" s="113" t="s">
        <v>4163</v>
      </c>
      <c r="E1041" s="117"/>
      <c r="F1041" s="114" t="s">
        <v>344</v>
      </c>
      <c r="G1041" s="114"/>
      <c r="J1041" s="29">
        <v>0</v>
      </c>
      <c r="K1041" s="114">
        <v>1610</v>
      </c>
      <c r="L1041" s="115">
        <v>1614</v>
      </c>
      <c r="M1041" s="27">
        <v>0</v>
      </c>
      <c r="N1041" s="27">
        <v>0</v>
      </c>
      <c r="Q1041" s="35" t="s">
        <v>103</v>
      </c>
      <c r="R1041" s="104">
        <v>51.0167</v>
      </c>
      <c r="S1041" s="124">
        <v>4.4667000000000003</v>
      </c>
      <c r="T1041" s="32">
        <v>0</v>
      </c>
      <c r="U1041" s="33">
        <v>0</v>
      </c>
      <c r="V1041" s="127">
        <v>0</v>
      </c>
      <c r="AT1041">
        <v>1</v>
      </c>
      <c r="AU1041" s="162">
        <f t="shared" si="80"/>
        <v>0</v>
      </c>
      <c r="AV1041" s="162">
        <f t="shared" si="81"/>
        <v>0</v>
      </c>
      <c r="AW1041" s="162">
        <f t="shared" si="82"/>
        <v>1</v>
      </c>
      <c r="AX1041" s="162">
        <f t="shared" si="83"/>
        <v>0</v>
      </c>
      <c r="AY1041" s="162">
        <f t="shared" si="84"/>
        <v>0</v>
      </c>
    </row>
    <row r="1042" spans="1:51">
      <c r="A1042" s="116" t="s">
        <v>2734</v>
      </c>
      <c r="B1042" s="116" t="s">
        <v>2735</v>
      </c>
      <c r="C1042" s="113" t="s">
        <v>2733</v>
      </c>
      <c r="D1042" s="113" t="s">
        <v>4163</v>
      </c>
      <c r="E1042" s="113"/>
      <c r="F1042" s="66" t="s">
        <v>43</v>
      </c>
      <c r="G1042" s="66"/>
      <c r="J1042" s="29">
        <v>0</v>
      </c>
      <c r="K1042" s="114">
        <v>1610</v>
      </c>
      <c r="L1042" s="115">
        <v>1614</v>
      </c>
      <c r="M1042" s="27">
        <v>0</v>
      </c>
      <c r="N1042" s="27">
        <v>0</v>
      </c>
      <c r="Q1042" s="35" t="s">
        <v>103</v>
      </c>
      <c r="R1042" s="104">
        <v>51.0167</v>
      </c>
      <c r="S1042" s="124">
        <v>4.4667000000000003</v>
      </c>
      <c r="T1042" s="32">
        <v>0</v>
      </c>
      <c r="U1042" s="33">
        <v>0</v>
      </c>
      <c r="V1042" s="127">
        <v>0</v>
      </c>
      <c r="AT1042">
        <v>1</v>
      </c>
      <c r="AU1042" s="162">
        <f t="shared" si="80"/>
        <v>0</v>
      </c>
      <c r="AV1042" s="162">
        <f t="shared" si="81"/>
        <v>0</v>
      </c>
      <c r="AW1042" s="162">
        <f t="shared" si="82"/>
        <v>1</v>
      </c>
      <c r="AX1042" s="162">
        <f t="shared" si="83"/>
        <v>0</v>
      </c>
      <c r="AY1042" s="162">
        <f t="shared" si="84"/>
        <v>0</v>
      </c>
    </row>
    <row r="1043" spans="1:51">
      <c r="A1043" s="116" t="s">
        <v>2737</v>
      </c>
      <c r="B1043" s="116" t="s">
        <v>2738</v>
      </c>
      <c r="C1043" s="117" t="s">
        <v>2736</v>
      </c>
      <c r="D1043" s="113" t="s">
        <v>4163</v>
      </c>
      <c r="E1043" s="117"/>
      <c r="F1043" s="66" t="s">
        <v>43</v>
      </c>
      <c r="G1043" s="66"/>
      <c r="J1043" s="29">
        <v>0</v>
      </c>
      <c r="K1043" s="114">
        <v>1610</v>
      </c>
      <c r="L1043" s="115">
        <v>1614</v>
      </c>
      <c r="M1043" s="27">
        <v>0</v>
      </c>
      <c r="N1043" s="27">
        <v>0</v>
      </c>
      <c r="Q1043" s="35" t="s">
        <v>103</v>
      </c>
      <c r="R1043" s="104">
        <v>51.0167</v>
      </c>
      <c r="S1043" s="124">
        <v>4.4667000000000003</v>
      </c>
      <c r="T1043" s="32">
        <v>0</v>
      </c>
      <c r="U1043" s="33">
        <v>0</v>
      </c>
      <c r="V1043" s="127">
        <v>0</v>
      </c>
      <c r="AT1043">
        <v>1</v>
      </c>
      <c r="AU1043" s="162">
        <f t="shared" si="80"/>
        <v>0</v>
      </c>
      <c r="AV1043" s="162">
        <f t="shared" si="81"/>
        <v>0</v>
      </c>
      <c r="AW1043" s="162">
        <f t="shared" si="82"/>
        <v>1</v>
      </c>
      <c r="AX1043" s="162">
        <f t="shared" si="83"/>
        <v>0</v>
      </c>
      <c r="AY1043" s="162">
        <f t="shared" si="84"/>
        <v>0</v>
      </c>
    </row>
    <row r="1044" spans="1:51">
      <c r="A1044" s="116" t="s">
        <v>2740</v>
      </c>
      <c r="B1044" s="116" t="s">
        <v>2099</v>
      </c>
      <c r="C1044" s="113" t="s">
        <v>2739</v>
      </c>
      <c r="D1044" s="113" t="s">
        <v>4163</v>
      </c>
      <c r="E1044" s="113"/>
      <c r="F1044" s="66" t="s">
        <v>43</v>
      </c>
      <c r="G1044" s="66"/>
      <c r="J1044" s="29">
        <v>0</v>
      </c>
      <c r="K1044" s="114">
        <v>1610</v>
      </c>
      <c r="L1044" s="115">
        <v>1614</v>
      </c>
      <c r="M1044" s="27">
        <v>0</v>
      </c>
      <c r="N1044" s="27">
        <v>0</v>
      </c>
      <c r="Q1044" s="35" t="s">
        <v>103</v>
      </c>
      <c r="R1044" s="104">
        <v>51.0167</v>
      </c>
      <c r="S1044" s="124">
        <v>4.4667000000000003</v>
      </c>
      <c r="T1044" s="32">
        <v>0</v>
      </c>
      <c r="U1044" s="33">
        <v>0</v>
      </c>
      <c r="V1044" s="127">
        <v>0</v>
      </c>
      <c r="AT1044">
        <v>1</v>
      </c>
      <c r="AU1044" s="162">
        <f t="shared" si="80"/>
        <v>0</v>
      </c>
      <c r="AV1044" s="162">
        <f t="shared" si="81"/>
        <v>0</v>
      </c>
      <c r="AW1044" s="162">
        <f t="shared" si="82"/>
        <v>1</v>
      </c>
      <c r="AX1044" s="162">
        <f t="shared" si="83"/>
        <v>0</v>
      </c>
      <c r="AY1044" s="162">
        <f t="shared" si="84"/>
        <v>0</v>
      </c>
    </row>
    <row r="1045" spans="1:51">
      <c r="A1045" s="116" t="s">
        <v>2742</v>
      </c>
      <c r="B1045" s="116" t="s">
        <v>2743</v>
      </c>
      <c r="C1045" s="117" t="s">
        <v>2741</v>
      </c>
      <c r="D1045" s="113" t="s">
        <v>4163</v>
      </c>
      <c r="E1045" s="117"/>
      <c r="F1045" s="66" t="s">
        <v>43</v>
      </c>
      <c r="G1045" s="66"/>
      <c r="J1045" s="29">
        <v>0</v>
      </c>
      <c r="K1045" s="114">
        <v>1610</v>
      </c>
      <c r="L1045" s="115">
        <v>1614</v>
      </c>
      <c r="M1045" s="27">
        <v>0</v>
      </c>
      <c r="N1045" s="27">
        <v>0</v>
      </c>
      <c r="Q1045" s="35" t="s">
        <v>103</v>
      </c>
      <c r="R1045" s="104">
        <v>51.0167</v>
      </c>
      <c r="S1045" s="124">
        <v>4.4667000000000003</v>
      </c>
      <c r="T1045" s="32">
        <v>0</v>
      </c>
      <c r="U1045" s="33">
        <v>0</v>
      </c>
      <c r="V1045" s="127">
        <v>0</v>
      </c>
      <c r="AT1045">
        <v>1</v>
      </c>
      <c r="AU1045" s="162">
        <f t="shared" si="80"/>
        <v>0</v>
      </c>
      <c r="AV1045" s="162">
        <f t="shared" si="81"/>
        <v>0</v>
      </c>
      <c r="AW1045" s="162">
        <f t="shared" si="82"/>
        <v>1</v>
      </c>
      <c r="AX1045" s="162">
        <f t="shared" si="83"/>
        <v>0</v>
      </c>
      <c r="AY1045" s="162">
        <f t="shared" si="84"/>
        <v>0</v>
      </c>
    </row>
    <row r="1046" spans="1:51">
      <c r="A1046" s="116" t="s">
        <v>2745</v>
      </c>
      <c r="B1046" s="116" t="s">
        <v>1691</v>
      </c>
      <c r="C1046" s="113" t="s">
        <v>2744</v>
      </c>
      <c r="D1046" s="113" t="s">
        <v>4163</v>
      </c>
      <c r="E1046" s="113"/>
      <c r="F1046" s="66" t="s">
        <v>43</v>
      </c>
      <c r="G1046" s="66"/>
      <c r="J1046" s="29">
        <v>0</v>
      </c>
      <c r="K1046" s="114">
        <v>1610</v>
      </c>
      <c r="L1046" s="115">
        <v>1614</v>
      </c>
      <c r="M1046" s="27">
        <v>0</v>
      </c>
      <c r="N1046" s="27">
        <v>0</v>
      </c>
      <c r="Q1046" s="35" t="s">
        <v>103</v>
      </c>
      <c r="R1046" s="104">
        <v>51.0167</v>
      </c>
      <c r="S1046" s="124">
        <v>4.4667000000000003</v>
      </c>
      <c r="T1046" s="32">
        <v>0</v>
      </c>
      <c r="U1046" s="33">
        <v>0</v>
      </c>
      <c r="V1046" s="127">
        <v>0</v>
      </c>
      <c r="AT1046">
        <v>1</v>
      </c>
      <c r="AU1046" s="162">
        <f t="shared" si="80"/>
        <v>0</v>
      </c>
      <c r="AV1046" s="162">
        <f t="shared" si="81"/>
        <v>0</v>
      </c>
      <c r="AW1046" s="162">
        <f t="shared" si="82"/>
        <v>1</v>
      </c>
      <c r="AX1046" s="162">
        <f t="shared" si="83"/>
        <v>0</v>
      </c>
      <c r="AY1046" s="162">
        <f t="shared" si="84"/>
        <v>0</v>
      </c>
    </row>
    <row r="1047" spans="1:51">
      <c r="A1047" s="116" t="s">
        <v>2747</v>
      </c>
      <c r="B1047" s="116" t="s">
        <v>2748</v>
      </c>
      <c r="C1047" s="117" t="s">
        <v>2746</v>
      </c>
      <c r="D1047" s="113" t="s">
        <v>4163</v>
      </c>
      <c r="E1047" s="117"/>
      <c r="F1047" s="66" t="s">
        <v>74</v>
      </c>
      <c r="G1047" s="66"/>
      <c r="J1047" s="29">
        <v>0</v>
      </c>
      <c r="K1047" s="114">
        <v>1610</v>
      </c>
      <c r="L1047" s="115">
        <v>1614</v>
      </c>
      <c r="M1047" s="27">
        <v>0</v>
      </c>
      <c r="N1047" s="27">
        <v>0</v>
      </c>
      <c r="Q1047" s="35" t="s">
        <v>103</v>
      </c>
      <c r="R1047" s="104">
        <v>51.0167</v>
      </c>
      <c r="S1047" s="124">
        <v>4.4667000000000003</v>
      </c>
      <c r="T1047" s="32">
        <v>0</v>
      </c>
      <c r="U1047" s="33">
        <v>0</v>
      </c>
      <c r="V1047" s="127">
        <v>0</v>
      </c>
      <c r="AT1047">
        <v>1</v>
      </c>
      <c r="AU1047" s="162">
        <f t="shared" si="80"/>
        <v>0</v>
      </c>
      <c r="AV1047" s="162">
        <f t="shared" si="81"/>
        <v>0</v>
      </c>
      <c r="AW1047" s="162">
        <f t="shared" si="82"/>
        <v>1</v>
      </c>
      <c r="AX1047" s="162">
        <f t="shared" si="83"/>
        <v>0</v>
      </c>
      <c r="AY1047" s="162">
        <f t="shared" si="84"/>
        <v>0</v>
      </c>
    </row>
    <row r="1048" spans="1:51">
      <c r="A1048" s="116" t="s">
        <v>2750</v>
      </c>
      <c r="B1048" s="116" t="s">
        <v>2397</v>
      </c>
      <c r="C1048" s="113" t="s">
        <v>2749</v>
      </c>
      <c r="D1048" s="113" t="s">
        <v>4163</v>
      </c>
      <c r="E1048" s="113"/>
      <c r="F1048" s="66" t="s">
        <v>156</v>
      </c>
      <c r="G1048" s="66"/>
      <c r="J1048" s="29">
        <v>0</v>
      </c>
      <c r="K1048" s="114">
        <v>1610</v>
      </c>
      <c r="L1048" s="115">
        <v>1614</v>
      </c>
      <c r="M1048" s="27">
        <v>0</v>
      </c>
      <c r="N1048" s="27">
        <v>0</v>
      </c>
      <c r="Q1048" s="35" t="s">
        <v>103</v>
      </c>
      <c r="R1048" s="104">
        <v>51.0167</v>
      </c>
      <c r="S1048" s="124">
        <v>4.4667000000000003</v>
      </c>
      <c r="T1048" s="32">
        <v>0</v>
      </c>
      <c r="U1048" s="33">
        <v>0</v>
      </c>
      <c r="V1048" s="127">
        <v>0</v>
      </c>
      <c r="AT1048">
        <v>1</v>
      </c>
      <c r="AU1048" s="162">
        <f t="shared" si="80"/>
        <v>0</v>
      </c>
      <c r="AV1048" s="162">
        <f t="shared" si="81"/>
        <v>0</v>
      </c>
      <c r="AW1048" s="162">
        <f t="shared" si="82"/>
        <v>1</v>
      </c>
      <c r="AX1048" s="162">
        <f t="shared" si="83"/>
        <v>0</v>
      </c>
      <c r="AY1048" s="162">
        <f t="shared" si="84"/>
        <v>0</v>
      </c>
    </row>
    <row r="1049" spans="1:51">
      <c r="A1049" s="116" t="s">
        <v>2752</v>
      </c>
      <c r="B1049" s="116" t="s">
        <v>2753</v>
      </c>
      <c r="C1049" s="117" t="s">
        <v>2751</v>
      </c>
      <c r="D1049" s="113" t="s">
        <v>4163</v>
      </c>
      <c r="E1049" s="117"/>
      <c r="F1049" s="66" t="s">
        <v>43</v>
      </c>
      <c r="G1049" s="66"/>
      <c r="J1049" s="29">
        <v>0</v>
      </c>
      <c r="K1049" s="114">
        <v>1610</v>
      </c>
      <c r="L1049" s="115">
        <v>1614</v>
      </c>
      <c r="M1049" s="27">
        <v>0</v>
      </c>
      <c r="N1049" s="27">
        <v>0</v>
      </c>
      <c r="Q1049" s="35" t="s">
        <v>103</v>
      </c>
      <c r="R1049" s="104">
        <v>51.0167</v>
      </c>
      <c r="S1049" s="124">
        <v>4.4667000000000003</v>
      </c>
      <c r="T1049" s="32">
        <v>0</v>
      </c>
      <c r="U1049" s="33">
        <v>0</v>
      </c>
      <c r="V1049" s="127">
        <v>0</v>
      </c>
      <c r="AT1049">
        <v>1</v>
      </c>
      <c r="AU1049" s="162">
        <f t="shared" si="80"/>
        <v>0</v>
      </c>
      <c r="AV1049" s="162">
        <f t="shared" si="81"/>
        <v>0</v>
      </c>
      <c r="AW1049" s="162">
        <f t="shared" si="82"/>
        <v>1</v>
      </c>
      <c r="AX1049" s="162">
        <f t="shared" si="83"/>
        <v>0</v>
      </c>
      <c r="AY1049" s="162">
        <f t="shared" si="84"/>
        <v>0</v>
      </c>
    </row>
    <row r="1050" spans="1:51">
      <c r="A1050" s="116" t="s">
        <v>2755</v>
      </c>
      <c r="B1050" s="116" t="s">
        <v>2756</v>
      </c>
      <c r="C1050" s="113" t="s">
        <v>2754</v>
      </c>
      <c r="D1050" s="113" t="s">
        <v>4163</v>
      </c>
      <c r="E1050" s="113"/>
      <c r="F1050" s="66" t="s">
        <v>43</v>
      </c>
      <c r="G1050" s="66"/>
      <c r="J1050" s="29">
        <v>0</v>
      </c>
      <c r="K1050" s="114">
        <v>1611</v>
      </c>
      <c r="L1050" s="115">
        <v>1615</v>
      </c>
      <c r="M1050" s="27">
        <v>0</v>
      </c>
      <c r="N1050" s="27">
        <v>0</v>
      </c>
      <c r="Q1050" s="35" t="s">
        <v>103</v>
      </c>
      <c r="R1050" s="104">
        <v>51.0167</v>
      </c>
      <c r="S1050" s="124">
        <v>4.4667000000000003</v>
      </c>
      <c r="T1050" s="32">
        <v>0</v>
      </c>
      <c r="U1050" s="33">
        <v>0</v>
      </c>
      <c r="V1050" s="127">
        <v>0</v>
      </c>
      <c r="AT1050">
        <v>1</v>
      </c>
      <c r="AU1050" s="162">
        <f t="shared" si="80"/>
        <v>0</v>
      </c>
      <c r="AV1050" s="162">
        <f t="shared" si="81"/>
        <v>0</v>
      </c>
      <c r="AW1050" s="162">
        <f t="shared" si="82"/>
        <v>1</v>
      </c>
      <c r="AX1050" s="162">
        <f t="shared" si="83"/>
        <v>0</v>
      </c>
      <c r="AY1050" s="162">
        <f t="shared" si="84"/>
        <v>0</v>
      </c>
    </row>
    <row r="1051" spans="1:51">
      <c r="A1051" s="116" t="s">
        <v>2758</v>
      </c>
      <c r="B1051" s="116" t="s">
        <v>2759</v>
      </c>
      <c r="C1051" s="117" t="s">
        <v>2757</v>
      </c>
      <c r="D1051" s="113" t="s">
        <v>4163</v>
      </c>
      <c r="E1051" s="117"/>
      <c r="F1051" s="66" t="s">
        <v>43</v>
      </c>
      <c r="G1051" s="66"/>
      <c r="J1051" s="29">
        <v>0</v>
      </c>
      <c r="K1051" s="114">
        <v>1611</v>
      </c>
      <c r="L1051" s="115">
        <v>1615</v>
      </c>
      <c r="M1051" s="27">
        <v>0</v>
      </c>
      <c r="N1051" s="27">
        <v>0</v>
      </c>
      <c r="Q1051" s="35" t="s">
        <v>103</v>
      </c>
      <c r="R1051" s="104">
        <v>51.0167</v>
      </c>
      <c r="S1051" s="124">
        <v>4.4667000000000003</v>
      </c>
      <c r="T1051" s="32">
        <v>0</v>
      </c>
      <c r="U1051" s="33">
        <v>0</v>
      </c>
      <c r="V1051" s="127">
        <v>0</v>
      </c>
      <c r="AT1051">
        <v>1</v>
      </c>
      <c r="AU1051" s="162">
        <f t="shared" si="80"/>
        <v>0</v>
      </c>
      <c r="AV1051" s="162">
        <f t="shared" si="81"/>
        <v>0</v>
      </c>
      <c r="AW1051" s="162">
        <f t="shared" si="82"/>
        <v>1</v>
      </c>
      <c r="AX1051" s="162">
        <f t="shared" si="83"/>
        <v>0</v>
      </c>
      <c r="AY1051" s="162">
        <f t="shared" si="84"/>
        <v>0</v>
      </c>
    </row>
    <row r="1052" spans="1:51">
      <c r="A1052" s="116" t="s">
        <v>2761</v>
      </c>
      <c r="B1052" s="116" t="s">
        <v>2687</v>
      </c>
      <c r="C1052" s="117" t="s">
        <v>2760</v>
      </c>
      <c r="D1052" s="113" t="s">
        <v>4163</v>
      </c>
      <c r="E1052" s="117"/>
      <c r="F1052" s="66" t="s">
        <v>43</v>
      </c>
      <c r="G1052" s="66"/>
      <c r="J1052" s="29">
        <v>0</v>
      </c>
      <c r="K1052" s="114">
        <v>1611</v>
      </c>
      <c r="L1052" s="115">
        <v>1615</v>
      </c>
      <c r="M1052" s="27">
        <v>0</v>
      </c>
      <c r="N1052" s="27">
        <v>0</v>
      </c>
      <c r="Q1052" s="35" t="s">
        <v>103</v>
      </c>
      <c r="R1052" s="104">
        <v>51.0167</v>
      </c>
      <c r="S1052" s="124">
        <v>4.4667000000000003</v>
      </c>
      <c r="T1052" s="32">
        <v>0</v>
      </c>
      <c r="U1052" s="33">
        <v>0</v>
      </c>
      <c r="V1052" s="127">
        <v>0</v>
      </c>
      <c r="AT1052">
        <v>1</v>
      </c>
      <c r="AU1052" s="162">
        <f t="shared" si="80"/>
        <v>0</v>
      </c>
      <c r="AV1052" s="162">
        <f t="shared" si="81"/>
        <v>0</v>
      </c>
      <c r="AW1052" s="162">
        <f t="shared" si="82"/>
        <v>1</v>
      </c>
      <c r="AX1052" s="162">
        <f t="shared" si="83"/>
        <v>0</v>
      </c>
      <c r="AY1052" s="162">
        <f t="shared" si="84"/>
        <v>0</v>
      </c>
    </row>
    <row r="1053" spans="1:51">
      <c r="A1053" s="116" t="s">
        <v>2763</v>
      </c>
      <c r="B1053" s="116" t="s">
        <v>2764</v>
      </c>
      <c r="C1053" s="113" t="s">
        <v>2762</v>
      </c>
      <c r="D1053" s="113" t="s">
        <v>4163</v>
      </c>
      <c r="E1053" s="113"/>
      <c r="F1053" s="66" t="s">
        <v>43</v>
      </c>
      <c r="G1053" s="66"/>
      <c r="J1053" s="29">
        <v>0</v>
      </c>
      <c r="K1053" s="114">
        <v>1611</v>
      </c>
      <c r="L1053" s="115">
        <v>1615</v>
      </c>
      <c r="M1053" s="27">
        <v>0</v>
      </c>
      <c r="N1053" s="27">
        <v>0</v>
      </c>
      <c r="Q1053" s="35" t="s">
        <v>103</v>
      </c>
      <c r="R1053" s="104">
        <v>51.0167</v>
      </c>
      <c r="S1053" s="124">
        <v>4.4667000000000003</v>
      </c>
      <c r="T1053" s="32">
        <v>0</v>
      </c>
      <c r="U1053" s="33">
        <v>0</v>
      </c>
      <c r="V1053" s="127">
        <v>0</v>
      </c>
      <c r="AT1053">
        <v>1</v>
      </c>
      <c r="AU1053" s="162">
        <f t="shared" si="80"/>
        <v>0</v>
      </c>
      <c r="AV1053" s="162">
        <f t="shared" si="81"/>
        <v>0</v>
      </c>
      <c r="AW1053" s="162">
        <f t="shared" si="82"/>
        <v>1</v>
      </c>
      <c r="AX1053" s="162">
        <f t="shared" si="83"/>
        <v>0</v>
      </c>
      <c r="AY1053" s="162">
        <f t="shared" si="84"/>
        <v>0</v>
      </c>
    </row>
    <row r="1054" spans="1:51">
      <c r="A1054" s="116" t="s">
        <v>2766</v>
      </c>
      <c r="B1054" s="116" t="s">
        <v>2767</v>
      </c>
      <c r="C1054" s="117" t="s">
        <v>2765</v>
      </c>
      <c r="D1054" s="113" t="s">
        <v>4163</v>
      </c>
      <c r="E1054" s="117"/>
      <c r="F1054" s="66" t="s">
        <v>74</v>
      </c>
      <c r="G1054" s="66"/>
      <c r="J1054" s="29">
        <v>0</v>
      </c>
      <c r="K1054" s="114">
        <v>1611</v>
      </c>
      <c r="L1054" s="115">
        <v>1615</v>
      </c>
      <c r="M1054" s="27">
        <v>0</v>
      </c>
      <c r="N1054" s="27">
        <v>0</v>
      </c>
      <c r="Q1054" s="35" t="s">
        <v>103</v>
      </c>
      <c r="R1054" s="104">
        <v>51.0167</v>
      </c>
      <c r="S1054" s="124">
        <v>4.4667000000000003</v>
      </c>
      <c r="T1054" s="32">
        <v>0</v>
      </c>
      <c r="U1054" s="33">
        <v>0</v>
      </c>
      <c r="V1054" s="127">
        <v>0</v>
      </c>
      <c r="AT1054">
        <v>1</v>
      </c>
      <c r="AU1054" s="162">
        <f t="shared" si="80"/>
        <v>0</v>
      </c>
      <c r="AV1054" s="162">
        <f t="shared" si="81"/>
        <v>0</v>
      </c>
      <c r="AW1054" s="162">
        <f t="shared" si="82"/>
        <v>1</v>
      </c>
      <c r="AX1054" s="162">
        <f t="shared" si="83"/>
        <v>0</v>
      </c>
      <c r="AY1054" s="162">
        <f t="shared" si="84"/>
        <v>0</v>
      </c>
    </row>
    <row r="1055" spans="1:51">
      <c r="A1055" s="116" t="s">
        <v>2769</v>
      </c>
      <c r="B1055" s="116" t="s">
        <v>2770</v>
      </c>
      <c r="C1055" s="113" t="s">
        <v>2768</v>
      </c>
      <c r="D1055" s="113" t="s">
        <v>4163</v>
      </c>
      <c r="E1055" s="113"/>
      <c r="F1055" s="66" t="s">
        <v>74</v>
      </c>
      <c r="G1055" s="66"/>
      <c r="J1055" s="29">
        <v>0</v>
      </c>
      <c r="K1055" s="114">
        <v>1611</v>
      </c>
      <c r="L1055" s="115">
        <v>1615</v>
      </c>
      <c r="M1055" s="27">
        <v>0</v>
      </c>
      <c r="N1055" s="27">
        <v>0</v>
      </c>
      <c r="Q1055" s="35" t="s">
        <v>103</v>
      </c>
      <c r="R1055" s="104">
        <v>51.0167</v>
      </c>
      <c r="S1055" s="124">
        <v>4.4667000000000003</v>
      </c>
      <c r="T1055" s="32">
        <v>0</v>
      </c>
      <c r="U1055" s="33">
        <v>0</v>
      </c>
      <c r="V1055" s="127">
        <v>0</v>
      </c>
      <c r="AT1055">
        <v>1</v>
      </c>
      <c r="AU1055" s="162">
        <f t="shared" si="80"/>
        <v>0</v>
      </c>
      <c r="AV1055" s="162">
        <f t="shared" si="81"/>
        <v>0</v>
      </c>
      <c r="AW1055" s="162">
        <f t="shared" si="82"/>
        <v>1</v>
      </c>
      <c r="AX1055" s="162">
        <f t="shared" si="83"/>
        <v>0</v>
      </c>
      <c r="AY1055" s="162">
        <f t="shared" si="84"/>
        <v>0</v>
      </c>
    </row>
    <row r="1056" spans="1:51">
      <c r="A1056" s="116" t="s">
        <v>2772</v>
      </c>
      <c r="B1056" s="116" t="s">
        <v>2773</v>
      </c>
      <c r="C1056" s="117" t="s">
        <v>2771</v>
      </c>
      <c r="D1056" s="113" t="s">
        <v>4163</v>
      </c>
      <c r="E1056" s="117"/>
      <c r="F1056" s="66" t="s">
        <v>74</v>
      </c>
      <c r="G1056" s="66"/>
      <c r="J1056" s="29">
        <v>0</v>
      </c>
      <c r="K1056" s="114">
        <v>1611</v>
      </c>
      <c r="L1056" s="115">
        <v>1615</v>
      </c>
      <c r="M1056" s="27">
        <v>0</v>
      </c>
      <c r="N1056" s="27">
        <v>0</v>
      </c>
      <c r="Q1056" s="35" t="s">
        <v>103</v>
      </c>
      <c r="R1056" s="104">
        <v>51.0167</v>
      </c>
      <c r="S1056" s="124">
        <v>4.4667000000000003</v>
      </c>
      <c r="T1056" s="32">
        <v>0</v>
      </c>
      <c r="U1056" s="33">
        <v>0</v>
      </c>
      <c r="V1056" s="127">
        <v>0</v>
      </c>
      <c r="AT1056">
        <v>1</v>
      </c>
      <c r="AU1056" s="162">
        <f t="shared" si="80"/>
        <v>0</v>
      </c>
      <c r="AV1056" s="162">
        <f t="shared" si="81"/>
        <v>0</v>
      </c>
      <c r="AW1056" s="162">
        <f t="shared" si="82"/>
        <v>1</v>
      </c>
      <c r="AX1056" s="162">
        <f t="shared" si="83"/>
        <v>0</v>
      </c>
      <c r="AY1056" s="162">
        <f t="shared" si="84"/>
        <v>0</v>
      </c>
    </row>
    <row r="1057" spans="1:51">
      <c r="A1057" s="116" t="s">
        <v>2775</v>
      </c>
      <c r="B1057" s="116" t="s">
        <v>2776</v>
      </c>
      <c r="C1057" s="113" t="s">
        <v>2774</v>
      </c>
      <c r="D1057" s="113" t="s">
        <v>4163</v>
      </c>
      <c r="E1057" s="113"/>
      <c r="F1057" s="66" t="s">
        <v>74</v>
      </c>
      <c r="G1057" s="66"/>
      <c r="J1057" s="29">
        <v>0</v>
      </c>
      <c r="K1057" s="114">
        <v>1611</v>
      </c>
      <c r="L1057" s="115">
        <v>1615</v>
      </c>
      <c r="M1057" s="27">
        <v>0</v>
      </c>
      <c r="N1057" s="27">
        <v>0</v>
      </c>
      <c r="Q1057" s="35" t="s">
        <v>103</v>
      </c>
      <c r="R1057" s="104">
        <v>51.0167</v>
      </c>
      <c r="S1057" s="124">
        <v>4.4667000000000003</v>
      </c>
      <c r="T1057" s="32">
        <v>0</v>
      </c>
      <c r="U1057" s="33">
        <v>0</v>
      </c>
      <c r="V1057" s="127">
        <v>0</v>
      </c>
      <c r="AT1057">
        <v>1</v>
      </c>
      <c r="AU1057" s="162">
        <f t="shared" si="80"/>
        <v>0</v>
      </c>
      <c r="AV1057" s="162">
        <f t="shared" si="81"/>
        <v>0</v>
      </c>
      <c r="AW1057" s="162">
        <f t="shared" si="82"/>
        <v>1</v>
      </c>
      <c r="AX1057" s="162">
        <f t="shared" si="83"/>
        <v>0</v>
      </c>
      <c r="AY1057" s="162">
        <f t="shared" si="84"/>
        <v>0</v>
      </c>
    </row>
    <row r="1058" spans="1:51">
      <c r="A1058" s="116" t="s">
        <v>2778</v>
      </c>
      <c r="B1058" s="116" t="s">
        <v>2779</v>
      </c>
      <c r="C1058" s="117" t="s">
        <v>2777</v>
      </c>
      <c r="D1058" s="113" t="s">
        <v>4163</v>
      </c>
      <c r="E1058" s="117"/>
      <c r="F1058" s="66" t="s">
        <v>43</v>
      </c>
      <c r="G1058" s="66"/>
      <c r="J1058" s="29">
        <v>0</v>
      </c>
      <c r="K1058" s="114">
        <v>1611</v>
      </c>
      <c r="L1058" s="115">
        <v>1615</v>
      </c>
      <c r="M1058" s="27">
        <v>0</v>
      </c>
      <c r="N1058" s="27">
        <v>0</v>
      </c>
      <c r="Q1058" s="35" t="s">
        <v>103</v>
      </c>
      <c r="R1058" s="104">
        <v>51.0167</v>
      </c>
      <c r="S1058" s="124">
        <v>4.4667000000000003</v>
      </c>
      <c r="T1058" s="32">
        <v>0</v>
      </c>
      <c r="U1058" s="33">
        <v>0</v>
      </c>
      <c r="V1058" s="127">
        <v>0</v>
      </c>
      <c r="AT1058">
        <v>1</v>
      </c>
      <c r="AU1058" s="162">
        <f t="shared" si="80"/>
        <v>0</v>
      </c>
      <c r="AV1058" s="162">
        <f t="shared" si="81"/>
        <v>0</v>
      </c>
      <c r="AW1058" s="162">
        <f t="shared" si="82"/>
        <v>1</v>
      </c>
      <c r="AX1058" s="162">
        <f t="shared" si="83"/>
        <v>0</v>
      </c>
      <c r="AY1058" s="162">
        <f t="shared" si="84"/>
        <v>0</v>
      </c>
    </row>
    <row r="1059" spans="1:51">
      <c r="A1059" s="116" t="s">
        <v>2781</v>
      </c>
      <c r="B1059" s="116" t="s">
        <v>2782</v>
      </c>
      <c r="C1059" s="113" t="s">
        <v>2780</v>
      </c>
      <c r="D1059" s="113" t="s">
        <v>4163</v>
      </c>
      <c r="E1059" s="113"/>
      <c r="F1059" s="66" t="s">
        <v>43</v>
      </c>
      <c r="G1059" s="66"/>
      <c r="J1059" s="29">
        <v>0</v>
      </c>
      <c r="K1059" s="114">
        <v>1611</v>
      </c>
      <c r="L1059" s="115">
        <v>1615</v>
      </c>
      <c r="M1059" s="27">
        <v>0</v>
      </c>
      <c r="N1059" s="27">
        <v>0</v>
      </c>
      <c r="Q1059" s="35" t="s">
        <v>103</v>
      </c>
      <c r="R1059" s="104">
        <v>51.0167</v>
      </c>
      <c r="S1059" s="124">
        <v>4.4667000000000003</v>
      </c>
      <c r="T1059" s="32">
        <v>0</v>
      </c>
      <c r="U1059" s="33">
        <v>0</v>
      </c>
      <c r="V1059" s="127">
        <v>0</v>
      </c>
      <c r="AT1059">
        <v>1</v>
      </c>
      <c r="AU1059" s="162">
        <f t="shared" si="80"/>
        <v>0</v>
      </c>
      <c r="AV1059" s="162">
        <f t="shared" si="81"/>
        <v>0</v>
      </c>
      <c r="AW1059" s="162">
        <f t="shared" si="82"/>
        <v>1</v>
      </c>
      <c r="AX1059" s="162">
        <f t="shared" si="83"/>
        <v>0</v>
      </c>
      <c r="AY1059" s="162">
        <f t="shared" si="84"/>
        <v>0</v>
      </c>
    </row>
    <row r="1060" spans="1:51">
      <c r="A1060" s="116" t="s">
        <v>2784</v>
      </c>
      <c r="B1060" s="116" t="s">
        <v>2785</v>
      </c>
      <c r="C1060" s="117" t="s">
        <v>2783</v>
      </c>
      <c r="D1060" s="113" t="s">
        <v>4163</v>
      </c>
      <c r="E1060" s="117"/>
      <c r="F1060" s="114" t="s">
        <v>344</v>
      </c>
      <c r="G1060" s="114"/>
      <c r="J1060" s="29">
        <v>0</v>
      </c>
      <c r="K1060" s="114">
        <v>1611</v>
      </c>
      <c r="L1060" s="115">
        <v>1615</v>
      </c>
      <c r="M1060" s="27">
        <v>0</v>
      </c>
      <c r="N1060" s="27">
        <v>0</v>
      </c>
      <c r="Q1060" s="35" t="s">
        <v>103</v>
      </c>
      <c r="R1060" s="104">
        <v>51.0167</v>
      </c>
      <c r="S1060" s="124">
        <v>4.4667000000000003</v>
      </c>
      <c r="T1060" s="32">
        <v>0</v>
      </c>
      <c r="U1060" s="33">
        <v>0</v>
      </c>
      <c r="V1060" s="127">
        <v>0</v>
      </c>
      <c r="AT1060">
        <v>1</v>
      </c>
      <c r="AU1060" s="162">
        <f t="shared" si="80"/>
        <v>0</v>
      </c>
      <c r="AV1060" s="162">
        <f t="shared" si="81"/>
        <v>0</v>
      </c>
      <c r="AW1060" s="162">
        <f t="shared" si="82"/>
        <v>1</v>
      </c>
      <c r="AX1060" s="162">
        <f t="shared" si="83"/>
        <v>0</v>
      </c>
      <c r="AY1060" s="162">
        <f t="shared" si="84"/>
        <v>0</v>
      </c>
    </row>
    <row r="1061" spans="1:51">
      <c r="A1061" s="116" t="s">
        <v>2787</v>
      </c>
      <c r="B1061" s="116" t="s">
        <v>2788</v>
      </c>
      <c r="C1061" s="113" t="s">
        <v>2786</v>
      </c>
      <c r="D1061" s="113" t="s">
        <v>4163</v>
      </c>
      <c r="E1061" s="113"/>
      <c r="F1061" s="66" t="s">
        <v>74</v>
      </c>
      <c r="G1061" s="66"/>
      <c r="J1061" s="29">
        <v>0</v>
      </c>
      <c r="K1061" s="114">
        <v>1611</v>
      </c>
      <c r="L1061" s="115">
        <v>1615</v>
      </c>
      <c r="M1061" s="27">
        <v>0</v>
      </c>
      <c r="N1061" s="27">
        <v>0</v>
      </c>
      <c r="Q1061" s="35" t="s">
        <v>103</v>
      </c>
      <c r="R1061" s="104">
        <v>51.0167</v>
      </c>
      <c r="S1061" s="124">
        <v>4.4667000000000003</v>
      </c>
      <c r="T1061" s="32">
        <v>0</v>
      </c>
      <c r="U1061" s="33">
        <v>0</v>
      </c>
      <c r="V1061" s="127">
        <v>0</v>
      </c>
      <c r="AT1061">
        <v>1</v>
      </c>
      <c r="AU1061" s="162">
        <f t="shared" si="80"/>
        <v>0</v>
      </c>
      <c r="AV1061" s="162">
        <f t="shared" si="81"/>
        <v>0</v>
      </c>
      <c r="AW1061" s="162">
        <f t="shared" si="82"/>
        <v>1</v>
      </c>
      <c r="AX1061" s="162">
        <f t="shared" si="83"/>
        <v>0</v>
      </c>
      <c r="AY1061" s="162">
        <f t="shared" si="84"/>
        <v>0</v>
      </c>
    </row>
    <row r="1062" spans="1:51">
      <c r="A1062" s="116" t="s">
        <v>2790</v>
      </c>
      <c r="B1062" s="116" t="s">
        <v>2791</v>
      </c>
      <c r="C1062" s="117" t="s">
        <v>2789</v>
      </c>
      <c r="D1062" s="113" t="s">
        <v>4163</v>
      </c>
      <c r="E1062" s="117"/>
      <c r="F1062" s="66" t="s">
        <v>43</v>
      </c>
      <c r="G1062" s="66"/>
      <c r="J1062" s="29">
        <v>0</v>
      </c>
      <c r="K1062" s="114">
        <v>1611</v>
      </c>
      <c r="L1062" s="115">
        <v>1615</v>
      </c>
      <c r="M1062" s="27">
        <v>0</v>
      </c>
      <c r="N1062" s="27">
        <v>0</v>
      </c>
      <c r="Q1062" s="35" t="s">
        <v>103</v>
      </c>
      <c r="R1062" s="104">
        <v>51.0167</v>
      </c>
      <c r="S1062" s="124">
        <v>4.4667000000000003</v>
      </c>
      <c r="T1062" s="32">
        <v>0</v>
      </c>
      <c r="U1062" s="33">
        <v>0</v>
      </c>
      <c r="V1062" s="127">
        <v>0</v>
      </c>
      <c r="AT1062">
        <v>1</v>
      </c>
      <c r="AU1062" s="162">
        <f t="shared" si="80"/>
        <v>0</v>
      </c>
      <c r="AV1062" s="162">
        <f t="shared" si="81"/>
        <v>0</v>
      </c>
      <c r="AW1062" s="162">
        <f t="shared" si="82"/>
        <v>1</v>
      </c>
      <c r="AX1062" s="162">
        <f t="shared" si="83"/>
        <v>0</v>
      </c>
      <c r="AY1062" s="162">
        <f t="shared" si="84"/>
        <v>0</v>
      </c>
    </row>
    <row r="1063" spans="1:51">
      <c r="A1063" s="116" t="s">
        <v>2794</v>
      </c>
      <c r="B1063" s="116" t="s">
        <v>2795</v>
      </c>
      <c r="C1063" s="117" t="s">
        <v>2793</v>
      </c>
      <c r="D1063" s="113" t="s">
        <v>4163</v>
      </c>
      <c r="E1063" s="117"/>
      <c r="F1063" s="66" t="s">
        <v>43</v>
      </c>
      <c r="G1063" s="66"/>
      <c r="J1063" s="29">
        <v>0</v>
      </c>
      <c r="K1063" s="114">
        <v>1611</v>
      </c>
      <c r="L1063" s="115">
        <v>1615</v>
      </c>
      <c r="M1063" s="27">
        <v>0</v>
      </c>
      <c r="N1063" s="27">
        <v>0</v>
      </c>
      <c r="Q1063" s="35" t="s">
        <v>103</v>
      </c>
      <c r="R1063" s="104">
        <v>51.0167</v>
      </c>
      <c r="S1063" s="124">
        <v>4.4667000000000003</v>
      </c>
      <c r="T1063" s="32">
        <v>0</v>
      </c>
      <c r="U1063" s="33">
        <v>0</v>
      </c>
      <c r="V1063" s="127">
        <v>0</v>
      </c>
      <c r="AT1063">
        <v>1</v>
      </c>
      <c r="AU1063" s="162">
        <f t="shared" si="80"/>
        <v>0</v>
      </c>
      <c r="AV1063" s="162">
        <f t="shared" si="81"/>
        <v>0</v>
      </c>
      <c r="AW1063" s="162">
        <f t="shared" si="82"/>
        <v>1</v>
      </c>
      <c r="AX1063" s="162">
        <f t="shared" si="83"/>
        <v>0</v>
      </c>
      <c r="AY1063" s="162">
        <f t="shared" si="84"/>
        <v>0</v>
      </c>
    </row>
    <row r="1064" spans="1:51">
      <c r="A1064" s="116" t="s">
        <v>2797</v>
      </c>
      <c r="B1064" s="116" t="s">
        <v>2241</v>
      </c>
      <c r="C1064" s="113" t="s">
        <v>2796</v>
      </c>
      <c r="D1064" s="113" t="s">
        <v>4163</v>
      </c>
      <c r="E1064" s="113"/>
      <c r="F1064" s="66" t="s">
        <v>74</v>
      </c>
      <c r="G1064" s="66"/>
      <c r="J1064" s="29">
        <v>0</v>
      </c>
      <c r="K1064" s="114">
        <v>1611</v>
      </c>
      <c r="L1064" s="115">
        <v>1615</v>
      </c>
      <c r="M1064" s="27">
        <v>0</v>
      </c>
      <c r="N1064" s="27">
        <v>0</v>
      </c>
      <c r="Q1064" s="35" t="s">
        <v>103</v>
      </c>
      <c r="R1064" s="104">
        <v>51.0167</v>
      </c>
      <c r="S1064" s="124">
        <v>4.4667000000000003</v>
      </c>
      <c r="T1064" s="32">
        <v>0</v>
      </c>
      <c r="U1064" s="33">
        <v>0</v>
      </c>
      <c r="V1064" s="127">
        <v>0</v>
      </c>
      <c r="AT1064">
        <v>1</v>
      </c>
      <c r="AU1064" s="162">
        <f t="shared" si="80"/>
        <v>0</v>
      </c>
      <c r="AV1064" s="162">
        <f t="shared" si="81"/>
        <v>0</v>
      </c>
      <c r="AW1064" s="162">
        <f t="shared" si="82"/>
        <v>1</v>
      </c>
      <c r="AX1064" s="162">
        <f t="shared" si="83"/>
        <v>0</v>
      </c>
      <c r="AY1064" s="162">
        <f t="shared" si="84"/>
        <v>0</v>
      </c>
    </row>
    <row r="1065" spans="1:51">
      <c r="A1065" s="116" t="s">
        <v>2799</v>
      </c>
      <c r="B1065" s="116" t="s">
        <v>2800</v>
      </c>
      <c r="C1065" s="117" t="s">
        <v>2798</v>
      </c>
      <c r="D1065" s="113" t="s">
        <v>4163</v>
      </c>
      <c r="E1065" s="117"/>
      <c r="F1065" s="66" t="s">
        <v>74</v>
      </c>
      <c r="G1065" s="66"/>
      <c r="J1065" s="29">
        <v>0</v>
      </c>
      <c r="K1065" s="114">
        <v>1611</v>
      </c>
      <c r="L1065" s="115">
        <v>1615</v>
      </c>
      <c r="M1065" s="27">
        <v>0</v>
      </c>
      <c r="N1065" s="27">
        <v>0</v>
      </c>
      <c r="Q1065" s="35" t="s">
        <v>103</v>
      </c>
      <c r="R1065" s="104">
        <v>51.0167</v>
      </c>
      <c r="S1065" s="124">
        <v>4.4667000000000003</v>
      </c>
      <c r="T1065" s="32">
        <v>0</v>
      </c>
      <c r="U1065" s="33">
        <v>0</v>
      </c>
      <c r="V1065" s="127">
        <v>0</v>
      </c>
      <c r="AT1065">
        <v>1</v>
      </c>
      <c r="AU1065" s="162">
        <f t="shared" si="80"/>
        <v>0</v>
      </c>
      <c r="AV1065" s="162">
        <f t="shared" si="81"/>
        <v>0</v>
      </c>
      <c r="AW1065" s="162">
        <f t="shared" si="82"/>
        <v>1</v>
      </c>
      <c r="AX1065" s="162">
        <f t="shared" si="83"/>
        <v>0</v>
      </c>
      <c r="AY1065" s="162">
        <f t="shared" si="84"/>
        <v>0</v>
      </c>
    </row>
    <row r="1066" spans="1:51">
      <c r="A1066" s="116" t="s">
        <v>2802</v>
      </c>
      <c r="B1066" s="116" t="s">
        <v>2803</v>
      </c>
      <c r="C1066" s="113" t="s">
        <v>2801</v>
      </c>
      <c r="D1066" s="113" t="s">
        <v>4163</v>
      </c>
      <c r="E1066" s="113"/>
      <c r="F1066" s="66" t="s">
        <v>43</v>
      </c>
      <c r="G1066" s="66"/>
      <c r="J1066" s="29">
        <v>0</v>
      </c>
      <c r="K1066" s="114">
        <v>1611</v>
      </c>
      <c r="L1066" s="115">
        <v>1615</v>
      </c>
      <c r="M1066" s="27">
        <v>0</v>
      </c>
      <c r="N1066" s="27">
        <v>0</v>
      </c>
      <c r="Q1066" s="35" t="s">
        <v>103</v>
      </c>
      <c r="R1066" s="104">
        <v>51.0167</v>
      </c>
      <c r="S1066" s="124">
        <v>4.4667000000000003</v>
      </c>
      <c r="T1066" s="32">
        <v>0</v>
      </c>
      <c r="U1066" s="33">
        <v>0</v>
      </c>
      <c r="V1066" s="127">
        <v>0</v>
      </c>
      <c r="AT1066">
        <v>1</v>
      </c>
      <c r="AU1066" s="162">
        <f t="shared" si="80"/>
        <v>0</v>
      </c>
      <c r="AV1066" s="162">
        <f t="shared" si="81"/>
        <v>0</v>
      </c>
      <c r="AW1066" s="162">
        <f t="shared" si="82"/>
        <v>1</v>
      </c>
      <c r="AX1066" s="162">
        <f t="shared" si="83"/>
        <v>0</v>
      </c>
      <c r="AY1066" s="162">
        <f t="shared" si="84"/>
        <v>0</v>
      </c>
    </row>
    <row r="1067" spans="1:51">
      <c r="A1067" s="116" t="s">
        <v>2806</v>
      </c>
      <c r="B1067" s="116" t="s">
        <v>2715</v>
      </c>
      <c r="C1067" s="113" t="s">
        <v>2805</v>
      </c>
      <c r="D1067" s="113" t="s">
        <v>4163</v>
      </c>
      <c r="E1067" s="113"/>
      <c r="F1067" s="114" t="s">
        <v>344</v>
      </c>
      <c r="G1067" s="114"/>
      <c r="J1067" s="29">
        <v>0</v>
      </c>
      <c r="K1067" s="114">
        <v>1611</v>
      </c>
      <c r="L1067" s="115">
        <v>1615</v>
      </c>
      <c r="M1067" s="27">
        <v>0</v>
      </c>
      <c r="N1067" s="27">
        <v>0</v>
      </c>
      <c r="Q1067" s="35" t="s">
        <v>103</v>
      </c>
      <c r="R1067" s="104">
        <v>51.0167</v>
      </c>
      <c r="S1067" s="124">
        <v>4.4667000000000003</v>
      </c>
      <c r="T1067" s="32">
        <v>0</v>
      </c>
      <c r="U1067" s="33">
        <v>0</v>
      </c>
      <c r="V1067" s="127">
        <v>0</v>
      </c>
      <c r="AT1067">
        <v>1</v>
      </c>
      <c r="AU1067" s="162">
        <f t="shared" si="80"/>
        <v>0</v>
      </c>
      <c r="AV1067" s="162">
        <f t="shared" si="81"/>
        <v>0</v>
      </c>
      <c r="AW1067" s="162">
        <f t="shared" si="82"/>
        <v>1</v>
      </c>
      <c r="AX1067" s="162">
        <f t="shared" si="83"/>
        <v>0</v>
      </c>
      <c r="AY1067" s="162">
        <f t="shared" si="84"/>
        <v>0</v>
      </c>
    </row>
    <row r="1068" spans="1:51">
      <c r="A1068" s="116" t="s">
        <v>2808</v>
      </c>
      <c r="B1068" s="116" t="s">
        <v>2809</v>
      </c>
      <c r="C1068" s="117" t="s">
        <v>2807</v>
      </c>
      <c r="D1068" s="113" t="s">
        <v>4163</v>
      </c>
      <c r="E1068" s="117"/>
      <c r="F1068" s="66" t="s">
        <v>43</v>
      </c>
      <c r="G1068" s="66"/>
      <c r="J1068" s="29">
        <v>0</v>
      </c>
      <c r="K1068" s="114">
        <v>1611</v>
      </c>
      <c r="L1068" s="115">
        <v>1615</v>
      </c>
      <c r="M1068" s="27">
        <v>0</v>
      </c>
      <c r="N1068" s="27">
        <v>0</v>
      </c>
      <c r="Q1068" s="35" t="s">
        <v>103</v>
      </c>
      <c r="R1068" s="104">
        <v>51.0167</v>
      </c>
      <c r="S1068" s="124">
        <v>4.4667000000000003</v>
      </c>
      <c r="T1068" s="32">
        <v>0</v>
      </c>
      <c r="U1068" s="33">
        <v>0</v>
      </c>
      <c r="V1068" s="127">
        <v>0</v>
      </c>
      <c r="AT1068">
        <v>1</v>
      </c>
      <c r="AU1068" s="162">
        <f t="shared" si="80"/>
        <v>0</v>
      </c>
      <c r="AV1068" s="162">
        <f t="shared" si="81"/>
        <v>0</v>
      </c>
      <c r="AW1068" s="162">
        <f t="shared" si="82"/>
        <v>1</v>
      </c>
      <c r="AX1068" s="162">
        <f t="shared" si="83"/>
        <v>0</v>
      </c>
      <c r="AY1068" s="162">
        <f t="shared" si="84"/>
        <v>0</v>
      </c>
    </row>
    <row r="1069" spans="1:51">
      <c r="A1069" s="116" t="s">
        <v>2811</v>
      </c>
      <c r="B1069" s="116" t="s">
        <v>2812</v>
      </c>
      <c r="C1069" s="113" t="s">
        <v>2810</v>
      </c>
      <c r="D1069" s="113" t="s">
        <v>4163</v>
      </c>
      <c r="E1069" s="113"/>
      <c r="F1069" s="66" t="s">
        <v>43</v>
      </c>
      <c r="G1069" s="66"/>
      <c r="J1069" s="29">
        <v>0</v>
      </c>
      <c r="K1069" s="114">
        <v>1611</v>
      </c>
      <c r="L1069" s="115">
        <v>1615</v>
      </c>
      <c r="M1069" s="27">
        <v>0</v>
      </c>
      <c r="N1069" s="27">
        <v>0</v>
      </c>
      <c r="Q1069" s="35" t="s">
        <v>103</v>
      </c>
      <c r="R1069" s="104">
        <v>51.0167</v>
      </c>
      <c r="S1069" s="124">
        <v>4.4667000000000003</v>
      </c>
      <c r="T1069" s="32">
        <v>0</v>
      </c>
      <c r="U1069" s="33">
        <v>0</v>
      </c>
      <c r="V1069" s="127">
        <v>0</v>
      </c>
      <c r="AT1069">
        <v>1</v>
      </c>
      <c r="AU1069" s="162">
        <f t="shared" si="80"/>
        <v>0</v>
      </c>
      <c r="AV1069" s="162">
        <f t="shared" si="81"/>
        <v>0</v>
      </c>
      <c r="AW1069" s="162">
        <f t="shared" si="82"/>
        <v>1</v>
      </c>
      <c r="AX1069" s="162">
        <f t="shared" si="83"/>
        <v>0</v>
      </c>
      <c r="AY1069" s="162">
        <f t="shared" si="84"/>
        <v>0</v>
      </c>
    </row>
    <row r="1070" spans="1:51">
      <c r="A1070" s="116" t="s">
        <v>2814</v>
      </c>
      <c r="B1070" s="116" t="s">
        <v>2815</v>
      </c>
      <c r="C1070" s="117" t="s">
        <v>2813</v>
      </c>
      <c r="D1070" s="113" t="s">
        <v>4163</v>
      </c>
      <c r="E1070" s="117"/>
      <c r="F1070" s="66" t="s">
        <v>43</v>
      </c>
      <c r="G1070" s="66"/>
      <c r="J1070" s="29">
        <v>0</v>
      </c>
      <c r="K1070" s="114">
        <v>1612</v>
      </c>
      <c r="L1070" s="115">
        <v>1616</v>
      </c>
      <c r="M1070" s="27">
        <v>0</v>
      </c>
      <c r="N1070" s="27">
        <v>0</v>
      </c>
      <c r="Q1070" s="35" t="s">
        <v>103</v>
      </c>
      <c r="R1070" s="104">
        <v>51.0167</v>
      </c>
      <c r="S1070" s="124">
        <v>4.4667000000000003</v>
      </c>
      <c r="T1070" s="32">
        <v>0</v>
      </c>
      <c r="U1070" s="33">
        <v>0</v>
      </c>
      <c r="V1070" s="127">
        <v>0</v>
      </c>
      <c r="AT1070">
        <v>1</v>
      </c>
      <c r="AU1070" s="162">
        <f t="shared" si="80"/>
        <v>0</v>
      </c>
      <c r="AV1070" s="162">
        <f t="shared" si="81"/>
        <v>0</v>
      </c>
      <c r="AW1070" s="162">
        <f t="shared" si="82"/>
        <v>1</v>
      </c>
      <c r="AX1070" s="162">
        <f t="shared" si="83"/>
        <v>0</v>
      </c>
      <c r="AY1070" s="162">
        <f t="shared" si="84"/>
        <v>0</v>
      </c>
    </row>
    <row r="1071" spans="1:51">
      <c r="A1071" s="116" t="s">
        <v>2817</v>
      </c>
      <c r="B1071" s="116" t="s">
        <v>1718</v>
      </c>
      <c r="C1071" s="113" t="s">
        <v>2816</v>
      </c>
      <c r="D1071" s="113" t="s">
        <v>4163</v>
      </c>
      <c r="E1071" s="113"/>
      <c r="F1071" s="66" t="s">
        <v>43</v>
      </c>
      <c r="G1071" s="66"/>
      <c r="J1071" s="29">
        <v>0</v>
      </c>
      <c r="K1071" s="114">
        <v>1612</v>
      </c>
      <c r="L1071" s="115">
        <v>1616</v>
      </c>
      <c r="M1071" s="27">
        <v>0</v>
      </c>
      <c r="N1071" s="27">
        <v>0</v>
      </c>
      <c r="Q1071" s="35" t="s">
        <v>103</v>
      </c>
      <c r="R1071" s="104">
        <v>51.0167</v>
      </c>
      <c r="S1071" s="124">
        <v>4.4667000000000003</v>
      </c>
      <c r="T1071" s="32">
        <v>0</v>
      </c>
      <c r="U1071" s="33">
        <v>0</v>
      </c>
      <c r="V1071" s="127">
        <v>0</v>
      </c>
      <c r="AT1071">
        <v>1</v>
      </c>
      <c r="AU1071" s="162">
        <f t="shared" si="80"/>
        <v>0</v>
      </c>
      <c r="AV1071" s="162">
        <f t="shared" si="81"/>
        <v>0</v>
      </c>
      <c r="AW1071" s="162">
        <f t="shared" si="82"/>
        <v>1</v>
      </c>
      <c r="AX1071" s="162">
        <f t="shared" si="83"/>
        <v>0</v>
      </c>
      <c r="AY1071" s="162">
        <f t="shared" si="84"/>
        <v>0</v>
      </c>
    </row>
    <row r="1072" spans="1:51">
      <c r="A1072" s="116" t="s">
        <v>2820</v>
      </c>
      <c r="B1072" s="116" t="s">
        <v>2645</v>
      </c>
      <c r="C1072" s="113" t="s">
        <v>2819</v>
      </c>
      <c r="D1072" s="113" t="s">
        <v>4163</v>
      </c>
      <c r="E1072" s="113"/>
      <c r="F1072" s="114" t="s">
        <v>344</v>
      </c>
      <c r="G1072" s="114"/>
      <c r="J1072" s="29">
        <v>0</v>
      </c>
      <c r="K1072" s="114">
        <v>1612</v>
      </c>
      <c r="L1072" s="115">
        <v>1616</v>
      </c>
      <c r="M1072" s="27">
        <v>0</v>
      </c>
      <c r="N1072" s="27">
        <v>0</v>
      </c>
      <c r="Q1072" s="35" t="s">
        <v>103</v>
      </c>
      <c r="R1072" s="104">
        <v>51.0167</v>
      </c>
      <c r="S1072" s="124">
        <v>4.4667000000000003</v>
      </c>
      <c r="T1072" s="32">
        <v>0</v>
      </c>
      <c r="U1072" s="33">
        <v>0</v>
      </c>
      <c r="V1072" s="127">
        <v>0</v>
      </c>
      <c r="AT1072">
        <v>1</v>
      </c>
      <c r="AU1072" s="162">
        <f t="shared" si="80"/>
        <v>0</v>
      </c>
      <c r="AV1072" s="162">
        <f t="shared" si="81"/>
        <v>0</v>
      </c>
      <c r="AW1072" s="162">
        <f t="shared" si="82"/>
        <v>1</v>
      </c>
      <c r="AX1072" s="162">
        <f t="shared" si="83"/>
        <v>0</v>
      </c>
      <c r="AY1072" s="162">
        <f t="shared" si="84"/>
        <v>0</v>
      </c>
    </row>
    <row r="1073" spans="1:51">
      <c r="A1073" s="116" t="s">
        <v>2822</v>
      </c>
      <c r="B1073" s="116" t="s">
        <v>2823</v>
      </c>
      <c r="C1073" s="117" t="s">
        <v>2821</v>
      </c>
      <c r="D1073" s="113" t="s">
        <v>4163</v>
      </c>
      <c r="E1073" s="117"/>
      <c r="F1073" s="66" t="s">
        <v>74</v>
      </c>
      <c r="G1073" s="66"/>
      <c r="J1073" s="29">
        <v>0</v>
      </c>
      <c r="K1073" s="114">
        <v>1612</v>
      </c>
      <c r="L1073" s="115">
        <v>1616</v>
      </c>
      <c r="M1073" s="27">
        <v>0</v>
      </c>
      <c r="N1073" s="27">
        <v>0</v>
      </c>
      <c r="Q1073" s="35" t="s">
        <v>103</v>
      </c>
      <c r="R1073" s="104">
        <v>51.0167</v>
      </c>
      <c r="S1073" s="124">
        <v>4.4667000000000003</v>
      </c>
      <c r="T1073" s="32">
        <v>0</v>
      </c>
      <c r="U1073" s="33">
        <v>0</v>
      </c>
      <c r="V1073" s="127">
        <v>0</v>
      </c>
      <c r="AT1073">
        <v>1</v>
      </c>
      <c r="AU1073" s="162">
        <f t="shared" si="80"/>
        <v>0</v>
      </c>
      <c r="AV1073" s="162">
        <f t="shared" si="81"/>
        <v>0</v>
      </c>
      <c r="AW1073" s="162">
        <f t="shared" si="82"/>
        <v>1</v>
      </c>
      <c r="AX1073" s="162">
        <f t="shared" si="83"/>
        <v>0</v>
      </c>
      <c r="AY1073" s="162">
        <f t="shared" si="84"/>
        <v>0</v>
      </c>
    </row>
    <row r="1074" spans="1:51">
      <c r="A1074" s="116" t="s">
        <v>2825</v>
      </c>
      <c r="B1074" s="116" t="s">
        <v>2659</v>
      </c>
      <c r="C1074" s="113" t="s">
        <v>2824</v>
      </c>
      <c r="D1074" s="113" t="s">
        <v>4163</v>
      </c>
      <c r="E1074" s="113"/>
      <c r="F1074" s="66" t="s">
        <v>43</v>
      </c>
      <c r="G1074" s="66"/>
      <c r="J1074" s="29">
        <v>0</v>
      </c>
      <c r="K1074" s="114">
        <v>1612</v>
      </c>
      <c r="L1074" s="115">
        <v>1616</v>
      </c>
      <c r="M1074" s="27">
        <v>0</v>
      </c>
      <c r="N1074" s="27">
        <v>0</v>
      </c>
      <c r="Q1074" s="35" t="s">
        <v>103</v>
      </c>
      <c r="R1074" s="104">
        <v>51.0167</v>
      </c>
      <c r="S1074" s="124">
        <v>4.4667000000000003</v>
      </c>
      <c r="T1074" s="32">
        <v>0</v>
      </c>
      <c r="U1074" s="33">
        <v>0</v>
      </c>
      <c r="V1074" s="127">
        <v>0</v>
      </c>
      <c r="AT1074">
        <v>1</v>
      </c>
      <c r="AU1074" s="162">
        <f t="shared" si="80"/>
        <v>0</v>
      </c>
      <c r="AV1074" s="162">
        <f t="shared" si="81"/>
        <v>0</v>
      </c>
      <c r="AW1074" s="162">
        <f t="shared" si="82"/>
        <v>1</v>
      </c>
      <c r="AX1074" s="162">
        <f t="shared" si="83"/>
        <v>0</v>
      </c>
      <c r="AY1074" s="162">
        <f t="shared" si="84"/>
        <v>0</v>
      </c>
    </row>
    <row r="1075" spans="1:51">
      <c r="A1075" s="116" t="s">
        <v>675</v>
      </c>
      <c r="B1075" s="116" t="s">
        <v>2027</v>
      </c>
      <c r="C1075" s="117" t="s">
        <v>2826</v>
      </c>
      <c r="D1075" s="113" t="s">
        <v>4163</v>
      </c>
      <c r="E1075" s="117"/>
      <c r="F1075" s="66" t="s">
        <v>39</v>
      </c>
      <c r="G1075" s="66"/>
      <c r="J1075" s="29">
        <v>0</v>
      </c>
      <c r="K1075" s="114">
        <v>1612</v>
      </c>
      <c r="L1075" s="115">
        <v>1616</v>
      </c>
      <c r="M1075" s="27">
        <v>0</v>
      </c>
      <c r="N1075" s="27">
        <v>0</v>
      </c>
      <c r="Q1075" s="35" t="s">
        <v>103</v>
      </c>
      <c r="R1075" s="104">
        <v>51.0167</v>
      </c>
      <c r="S1075" s="124">
        <v>4.4667000000000003</v>
      </c>
      <c r="T1075" s="32">
        <v>0</v>
      </c>
      <c r="U1075" s="33">
        <v>0</v>
      </c>
      <c r="V1075" s="127">
        <v>0</v>
      </c>
      <c r="AT1075">
        <v>1</v>
      </c>
      <c r="AU1075" s="162">
        <f t="shared" si="80"/>
        <v>0</v>
      </c>
      <c r="AV1075" s="162">
        <f t="shared" si="81"/>
        <v>0</v>
      </c>
      <c r="AW1075" s="162">
        <f t="shared" si="82"/>
        <v>1</v>
      </c>
      <c r="AX1075" s="162">
        <f t="shared" si="83"/>
        <v>0</v>
      </c>
      <c r="AY1075" s="162">
        <f t="shared" si="84"/>
        <v>0</v>
      </c>
    </row>
    <row r="1076" spans="1:51">
      <c r="A1076" s="116" t="s">
        <v>2828</v>
      </c>
      <c r="B1076" s="116" t="s">
        <v>2829</v>
      </c>
      <c r="C1076" s="113" t="s">
        <v>2827</v>
      </c>
      <c r="D1076" s="113" t="s">
        <v>4163</v>
      </c>
      <c r="E1076" s="113"/>
      <c r="F1076" s="66" t="s">
        <v>43</v>
      </c>
      <c r="G1076" s="66"/>
      <c r="J1076" s="29">
        <v>0</v>
      </c>
      <c r="K1076" s="114">
        <v>1612</v>
      </c>
      <c r="L1076" s="115">
        <v>1616</v>
      </c>
      <c r="M1076" s="27">
        <v>0</v>
      </c>
      <c r="N1076" s="27">
        <v>0</v>
      </c>
      <c r="Q1076" s="35" t="s">
        <v>103</v>
      </c>
      <c r="R1076" s="104">
        <v>51.0167</v>
      </c>
      <c r="S1076" s="124">
        <v>4.4667000000000003</v>
      </c>
      <c r="T1076" s="32">
        <v>0</v>
      </c>
      <c r="U1076" s="33">
        <v>0</v>
      </c>
      <c r="V1076" s="127">
        <v>0</v>
      </c>
      <c r="AT1076">
        <v>1</v>
      </c>
      <c r="AU1076" s="162">
        <f t="shared" si="80"/>
        <v>0</v>
      </c>
      <c r="AV1076" s="162">
        <f t="shared" si="81"/>
        <v>0</v>
      </c>
      <c r="AW1076" s="162">
        <f t="shared" si="82"/>
        <v>1</v>
      </c>
      <c r="AX1076" s="162">
        <f t="shared" si="83"/>
        <v>0</v>
      </c>
      <c r="AY1076" s="162">
        <f t="shared" si="84"/>
        <v>0</v>
      </c>
    </row>
    <row r="1077" spans="1:51">
      <c r="A1077" s="116" t="s">
        <v>2831</v>
      </c>
      <c r="B1077" s="116" t="s">
        <v>2832</v>
      </c>
      <c r="C1077" s="117" t="s">
        <v>2830</v>
      </c>
      <c r="D1077" s="113" t="s">
        <v>4163</v>
      </c>
      <c r="E1077" s="117"/>
      <c r="F1077" s="66" t="s">
        <v>43</v>
      </c>
      <c r="G1077" s="66"/>
      <c r="J1077" s="29">
        <v>0</v>
      </c>
      <c r="K1077" s="114">
        <v>1612</v>
      </c>
      <c r="L1077" s="115">
        <v>1616</v>
      </c>
      <c r="M1077" s="27">
        <v>0</v>
      </c>
      <c r="N1077" s="27">
        <v>0</v>
      </c>
      <c r="Q1077" s="35" t="s">
        <v>103</v>
      </c>
      <c r="R1077" s="104">
        <v>51.0167</v>
      </c>
      <c r="S1077" s="124">
        <v>4.4667000000000003</v>
      </c>
      <c r="T1077" s="32">
        <v>0</v>
      </c>
      <c r="U1077" s="33">
        <v>0</v>
      </c>
      <c r="V1077" s="127">
        <v>0</v>
      </c>
      <c r="AT1077">
        <v>1</v>
      </c>
      <c r="AU1077" s="162">
        <f t="shared" si="80"/>
        <v>0</v>
      </c>
      <c r="AV1077" s="162">
        <f t="shared" si="81"/>
        <v>0</v>
      </c>
      <c r="AW1077" s="162">
        <f t="shared" si="82"/>
        <v>1</v>
      </c>
      <c r="AX1077" s="162">
        <f t="shared" si="83"/>
        <v>0</v>
      </c>
      <c r="AY1077" s="162">
        <f t="shared" si="84"/>
        <v>0</v>
      </c>
    </row>
    <row r="1078" spans="1:51">
      <c r="A1078" s="116" t="s">
        <v>2835</v>
      </c>
      <c r="B1078" s="116" t="s">
        <v>2836</v>
      </c>
      <c r="C1078" s="117" t="s">
        <v>2834</v>
      </c>
      <c r="D1078" s="113" t="s">
        <v>4163</v>
      </c>
      <c r="E1078" s="117"/>
      <c r="F1078" s="66" t="s">
        <v>43</v>
      </c>
      <c r="G1078" s="66"/>
      <c r="J1078" s="29">
        <v>0</v>
      </c>
      <c r="K1078" s="114">
        <v>1612</v>
      </c>
      <c r="L1078" s="115">
        <v>1616</v>
      </c>
      <c r="M1078" s="27">
        <v>0</v>
      </c>
      <c r="N1078" s="27">
        <v>0</v>
      </c>
      <c r="Q1078" s="35" t="s">
        <v>103</v>
      </c>
      <c r="R1078" s="104">
        <v>51.0167</v>
      </c>
      <c r="S1078" s="124">
        <v>4.4667000000000003</v>
      </c>
      <c r="T1078" s="32">
        <v>0</v>
      </c>
      <c r="U1078" s="33">
        <v>0</v>
      </c>
      <c r="V1078" s="127">
        <v>0</v>
      </c>
      <c r="AT1078">
        <v>1</v>
      </c>
      <c r="AU1078" s="162">
        <f t="shared" si="80"/>
        <v>0</v>
      </c>
      <c r="AV1078" s="162">
        <f t="shared" si="81"/>
        <v>0</v>
      </c>
      <c r="AW1078" s="162">
        <f t="shared" si="82"/>
        <v>1</v>
      </c>
      <c r="AX1078" s="162">
        <f t="shared" si="83"/>
        <v>0</v>
      </c>
      <c r="AY1078" s="162">
        <f t="shared" si="84"/>
        <v>0</v>
      </c>
    </row>
    <row r="1079" spans="1:51">
      <c r="A1079" s="116" t="s">
        <v>2838</v>
      </c>
      <c r="B1079" s="116" t="s">
        <v>2839</v>
      </c>
      <c r="C1079" s="113" t="s">
        <v>2837</v>
      </c>
      <c r="D1079" s="113" t="s">
        <v>4163</v>
      </c>
      <c r="E1079" s="113"/>
      <c r="F1079" s="66" t="s">
        <v>43</v>
      </c>
      <c r="G1079" s="66"/>
      <c r="J1079" s="29">
        <v>0</v>
      </c>
      <c r="K1079" s="114">
        <v>1612</v>
      </c>
      <c r="L1079" s="115">
        <v>1616</v>
      </c>
      <c r="M1079" s="27">
        <v>0</v>
      </c>
      <c r="N1079" s="27">
        <v>0</v>
      </c>
      <c r="Q1079" s="35" t="s">
        <v>103</v>
      </c>
      <c r="R1079" s="104">
        <v>51.0167</v>
      </c>
      <c r="S1079" s="124">
        <v>4.4667000000000003</v>
      </c>
      <c r="T1079" s="32">
        <v>0</v>
      </c>
      <c r="U1079" s="33">
        <v>0</v>
      </c>
      <c r="V1079" s="127">
        <v>0</v>
      </c>
      <c r="AT1079">
        <v>1</v>
      </c>
      <c r="AU1079" s="162">
        <f t="shared" si="80"/>
        <v>0</v>
      </c>
      <c r="AV1079" s="162">
        <f t="shared" si="81"/>
        <v>0</v>
      </c>
      <c r="AW1079" s="162">
        <f t="shared" si="82"/>
        <v>1</v>
      </c>
      <c r="AX1079" s="162">
        <f t="shared" si="83"/>
        <v>0</v>
      </c>
      <c r="AY1079" s="162">
        <f t="shared" si="84"/>
        <v>0</v>
      </c>
    </row>
    <row r="1080" spans="1:51">
      <c r="A1080" s="116" t="s">
        <v>2841</v>
      </c>
      <c r="B1080" s="116" t="s">
        <v>2839</v>
      </c>
      <c r="C1080" s="117" t="s">
        <v>2840</v>
      </c>
      <c r="D1080" s="113" t="s">
        <v>4163</v>
      </c>
      <c r="E1080" s="117"/>
      <c r="F1080" s="66" t="s">
        <v>43</v>
      </c>
      <c r="G1080" s="66"/>
      <c r="J1080" s="29">
        <v>0</v>
      </c>
      <c r="K1080" s="114">
        <v>1612</v>
      </c>
      <c r="L1080" s="115">
        <v>1616</v>
      </c>
      <c r="M1080" s="27">
        <v>0</v>
      </c>
      <c r="N1080" s="27">
        <v>0</v>
      </c>
      <c r="Q1080" s="35" t="s">
        <v>103</v>
      </c>
      <c r="R1080" s="104">
        <v>51.0167</v>
      </c>
      <c r="S1080" s="124">
        <v>4.4667000000000003</v>
      </c>
      <c r="T1080" s="32">
        <v>0</v>
      </c>
      <c r="U1080" s="33">
        <v>0</v>
      </c>
      <c r="V1080" s="127">
        <v>0</v>
      </c>
      <c r="AT1080">
        <v>1</v>
      </c>
      <c r="AU1080" s="162">
        <f t="shared" si="80"/>
        <v>0</v>
      </c>
      <c r="AV1080" s="162">
        <f t="shared" si="81"/>
        <v>0</v>
      </c>
      <c r="AW1080" s="162">
        <f t="shared" si="82"/>
        <v>1</v>
      </c>
      <c r="AX1080" s="162">
        <f t="shared" si="83"/>
        <v>0</v>
      </c>
      <c r="AY1080" s="162">
        <f t="shared" si="84"/>
        <v>0</v>
      </c>
    </row>
    <row r="1081" spans="1:51">
      <c r="A1081" s="116" t="s">
        <v>2843</v>
      </c>
      <c r="B1081" s="116" t="s">
        <v>2844</v>
      </c>
      <c r="C1081" s="113" t="s">
        <v>2842</v>
      </c>
      <c r="D1081" s="113" t="s">
        <v>4163</v>
      </c>
      <c r="E1081" s="113"/>
      <c r="F1081" s="66" t="s">
        <v>43</v>
      </c>
      <c r="G1081" s="66"/>
      <c r="J1081" s="29">
        <v>0</v>
      </c>
      <c r="K1081" s="114">
        <v>1612</v>
      </c>
      <c r="L1081" s="115">
        <v>1616</v>
      </c>
      <c r="M1081" s="27">
        <v>0</v>
      </c>
      <c r="N1081" s="27">
        <v>0</v>
      </c>
      <c r="Q1081" s="35" t="s">
        <v>103</v>
      </c>
      <c r="R1081" s="104">
        <v>51.0167</v>
      </c>
      <c r="S1081" s="124">
        <v>4.4667000000000003</v>
      </c>
      <c r="T1081" s="32">
        <v>0</v>
      </c>
      <c r="U1081" s="33">
        <v>0</v>
      </c>
      <c r="V1081" s="127">
        <v>0</v>
      </c>
      <c r="AT1081">
        <v>1</v>
      </c>
      <c r="AU1081" s="162">
        <f t="shared" si="80"/>
        <v>0</v>
      </c>
      <c r="AV1081" s="162">
        <f t="shared" si="81"/>
        <v>0</v>
      </c>
      <c r="AW1081" s="162">
        <f t="shared" si="82"/>
        <v>1</v>
      </c>
      <c r="AX1081" s="162">
        <f t="shared" si="83"/>
        <v>0</v>
      </c>
      <c r="AY1081" s="162">
        <f t="shared" si="84"/>
        <v>0</v>
      </c>
    </row>
    <row r="1082" spans="1:51">
      <c r="A1082" s="116" t="s">
        <v>2846</v>
      </c>
      <c r="B1082" s="116" t="s">
        <v>2847</v>
      </c>
      <c r="C1082" s="117" t="s">
        <v>2845</v>
      </c>
      <c r="D1082" s="113" t="s">
        <v>4163</v>
      </c>
      <c r="E1082" s="117"/>
      <c r="F1082" s="66" t="s">
        <v>74</v>
      </c>
      <c r="G1082" s="66"/>
      <c r="J1082" s="29">
        <v>0</v>
      </c>
      <c r="K1082" s="114">
        <v>1612</v>
      </c>
      <c r="L1082" s="115">
        <v>1616</v>
      </c>
      <c r="M1082" s="27">
        <v>0</v>
      </c>
      <c r="N1082" s="27">
        <v>0</v>
      </c>
      <c r="Q1082" s="35" t="s">
        <v>103</v>
      </c>
      <c r="R1082" s="104">
        <v>51.0167</v>
      </c>
      <c r="S1082" s="124">
        <v>4.4667000000000003</v>
      </c>
      <c r="T1082" s="32">
        <v>0</v>
      </c>
      <c r="U1082" s="33">
        <v>0</v>
      </c>
      <c r="V1082" s="127">
        <v>0</v>
      </c>
      <c r="AT1082">
        <v>1</v>
      </c>
      <c r="AU1082" s="162">
        <f t="shared" si="80"/>
        <v>0</v>
      </c>
      <c r="AV1082" s="162">
        <f t="shared" si="81"/>
        <v>0</v>
      </c>
      <c r="AW1082" s="162">
        <f t="shared" si="82"/>
        <v>1</v>
      </c>
      <c r="AX1082" s="162">
        <f t="shared" si="83"/>
        <v>0</v>
      </c>
      <c r="AY1082" s="162">
        <f t="shared" si="84"/>
        <v>0</v>
      </c>
    </row>
    <row r="1083" spans="1:51">
      <c r="A1083" s="116" t="s">
        <v>2849</v>
      </c>
      <c r="B1083" s="116" t="s">
        <v>2582</v>
      </c>
      <c r="C1083" s="113" t="s">
        <v>2848</v>
      </c>
      <c r="D1083" s="113" t="s">
        <v>4163</v>
      </c>
      <c r="E1083" s="113"/>
      <c r="F1083" s="114" t="s">
        <v>344</v>
      </c>
      <c r="G1083" s="114"/>
      <c r="J1083" s="29">
        <v>0</v>
      </c>
      <c r="K1083" s="114">
        <v>1612</v>
      </c>
      <c r="L1083" s="115">
        <v>1616</v>
      </c>
      <c r="M1083" s="27">
        <v>0</v>
      </c>
      <c r="N1083" s="27">
        <v>0</v>
      </c>
      <c r="Q1083" s="35" t="s">
        <v>103</v>
      </c>
      <c r="R1083" s="104">
        <v>51.0167</v>
      </c>
      <c r="S1083" s="124">
        <v>4.4667000000000003</v>
      </c>
      <c r="T1083" s="32">
        <v>0</v>
      </c>
      <c r="U1083" s="33">
        <v>0</v>
      </c>
      <c r="V1083" s="127">
        <v>0</v>
      </c>
      <c r="AT1083">
        <v>1</v>
      </c>
      <c r="AU1083" s="162">
        <f t="shared" si="80"/>
        <v>0</v>
      </c>
      <c r="AV1083" s="162">
        <f t="shared" si="81"/>
        <v>0</v>
      </c>
      <c r="AW1083" s="162">
        <f t="shared" si="82"/>
        <v>1</v>
      </c>
      <c r="AX1083" s="162">
        <f t="shared" si="83"/>
        <v>0</v>
      </c>
      <c r="AY1083" s="162">
        <f t="shared" si="84"/>
        <v>0</v>
      </c>
    </row>
    <row r="1084" spans="1:51">
      <c r="A1084" s="116" t="s">
        <v>2851</v>
      </c>
      <c r="B1084" s="116" t="s">
        <v>2852</v>
      </c>
      <c r="C1084" s="117" t="s">
        <v>2850</v>
      </c>
      <c r="D1084" s="113" t="s">
        <v>4163</v>
      </c>
      <c r="E1084" s="117"/>
      <c r="F1084" s="66" t="s">
        <v>43</v>
      </c>
      <c r="G1084" s="66"/>
      <c r="J1084" s="29">
        <v>0</v>
      </c>
      <c r="K1084" s="114">
        <v>1612</v>
      </c>
      <c r="L1084" s="115">
        <v>1616</v>
      </c>
      <c r="M1084" s="27">
        <v>0</v>
      </c>
      <c r="N1084" s="27">
        <v>0</v>
      </c>
      <c r="Q1084" s="35" t="s">
        <v>103</v>
      </c>
      <c r="R1084" s="104">
        <v>51.0167</v>
      </c>
      <c r="S1084" s="124">
        <v>4.4667000000000003</v>
      </c>
      <c r="T1084" s="32">
        <v>0</v>
      </c>
      <c r="U1084" s="33">
        <v>0</v>
      </c>
      <c r="V1084" s="127">
        <v>0</v>
      </c>
      <c r="AT1084">
        <v>1</v>
      </c>
      <c r="AU1084" s="162">
        <f t="shared" si="80"/>
        <v>0</v>
      </c>
      <c r="AV1084" s="162">
        <f t="shared" si="81"/>
        <v>0</v>
      </c>
      <c r="AW1084" s="162">
        <f t="shared" si="82"/>
        <v>1</v>
      </c>
      <c r="AX1084" s="162">
        <f t="shared" si="83"/>
        <v>0</v>
      </c>
      <c r="AY1084" s="162">
        <f t="shared" si="84"/>
        <v>0</v>
      </c>
    </row>
    <row r="1085" spans="1:51">
      <c r="A1085" s="116" t="s">
        <v>2854</v>
      </c>
      <c r="B1085" s="116" t="s">
        <v>2855</v>
      </c>
      <c r="C1085" s="113" t="s">
        <v>2853</v>
      </c>
      <c r="D1085" s="113" t="s">
        <v>4163</v>
      </c>
      <c r="E1085" s="113"/>
      <c r="F1085" s="66" t="s">
        <v>43</v>
      </c>
      <c r="G1085" s="66"/>
      <c r="J1085" s="29">
        <v>0</v>
      </c>
      <c r="K1085" s="114">
        <v>1612</v>
      </c>
      <c r="L1085" s="115">
        <v>1616</v>
      </c>
      <c r="M1085" s="27">
        <v>0</v>
      </c>
      <c r="N1085" s="27">
        <v>0</v>
      </c>
      <c r="Q1085" s="35" t="s">
        <v>103</v>
      </c>
      <c r="R1085" s="104">
        <v>51.0167</v>
      </c>
      <c r="S1085" s="124">
        <v>4.4667000000000003</v>
      </c>
      <c r="T1085" s="32">
        <v>0</v>
      </c>
      <c r="U1085" s="33">
        <v>0</v>
      </c>
      <c r="V1085" s="127">
        <v>0</v>
      </c>
      <c r="AT1085">
        <v>1</v>
      </c>
      <c r="AU1085" s="162">
        <f t="shared" si="80"/>
        <v>0</v>
      </c>
      <c r="AV1085" s="162">
        <f t="shared" si="81"/>
        <v>0</v>
      </c>
      <c r="AW1085" s="162">
        <f t="shared" si="82"/>
        <v>1</v>
      </c>
      <c r="AX1085" s="162">
        <f t="shared" si="83"/>
        <v>0</v>
      </c>
      <c r="AY1085" s="162">
        <f t="shared" si="84"/>
        <v>0</v>
      </c>
    </row>
    <row r="1086" spans="1:51">
      <c r="A1086" s="116" t="s">
        <v>2857</v>
      </c>
      <c r="B1086" s="116" t="s">
        <v>2858</v>
      </c>
      <c r="C1086" s="117" t="s">
        <v>2856</v>
      </c>
      <c r="D1086" s="113" t="s">
        <v>4163</v>
      </c>
      <c r="E1086" s="117"/>
      <c r="F1086" s="114" t="s">
        <v>344</v>
      </c>
      <c r="G1086" s="114"/>
      <c r="J1086" s="29">
        <v>0</v>
      </c>
      <c r="K1086" s="114">
        <v>1612</v>
      </c>
      <c r="L1086" s="115">
        <v>1616</v>
      </c>
      <c r="M1086" s="27">
        <v>0</v>
      </c>
      <c r="N1086" s="27">
        <v>0</v>
      </c>
      <c r="Q1086" s="35" t="s">
        <v>103</v>
      </c>
      <c r="R1086" s="104">
        <v>51.0167</v>
      </c>
      <c r="S1086" s="124">
        <v>4.4667000000000003</v>
      </c>
      <c r="T1086" s="32">
        <v>0</v>
      </c>
      <c r="U1086" s="33">
        <v>0</v>
      </c>
      <c r="V1086" s="127">
        <v>0</v>
      </c>
      <c r="AT1086">
        <v>1</v>
      </c>
      <c r="AU1086" s="162">
        <f t="shared" si="80"/>
        <v>0</v>
      </c>
      <c r="AV1086" s="162">
        <f t="shared" si="81"/>
        <v>0</v>
      </c>
      <c r="AW1086" s="162">
        <f t="shared" si="82"/>
        <v>1</v>
      </c>
      <c r="AX1086" s="162">
        <f t="shared" si="83"/>
        <v>0</v>
      </c>
      <c r="AY1086" s="162">
        <f t="shared" si="84"/>
        <v>0</v>
      </c>
    </row>
    <row r="1087" spans="1:51">
      <c r="A1087" s="116" t="s">
        <v>2860</v>
      </c>
      <c r="B1087" s="116" t="s">
        <v>2738</v>
      </c>
      <c r="C1087" s="113" t="s">
        <v>2859</v>
      </c>
      <c r="D1087" s="113" t="s">
        <v>4163</v>
      </c>
      <c r="E1087" s="113"/>
      <c r="F1087" s="66" t="s">
        <v>43</v>
      </c>
      <c r="G1087" s="66"/>
      <c r="J1087" s="29">
        <v>0</v>
      </c>
      <c r="K1087" s="114">
        <v>1612</v>
      </c>
      <c r="L1087" s="115">
        <v>1616</v>
      </c>
      <c r="M1087" s="27">
        <v>0</v>
      </c>
      <c r="N1087" s="27">
        <v>0</v>
      </c>
      <c r="Q1087" s="35" t="s">
        <v>103</v>
      </c>
      <c r="R1087" s="104">
        <v>51.0167</v>
      </c>
      <c r="S1087" s="124">
        <v>4.4667000000000003</v>
      </c>
      <c r="T1087" s="32">
        <v>0</v>
      </c>
      <c r="U1087" s="33">
        <v>0</v>
      </c>
      <c r="V1087" s="127">
        <v>0</v>
      </c>
      <c r="AT1087">
        <v>1</v>
      </c>
      <c r="AU1087" s="162">
        <f t="shared" si="80"/>
        <v>0</v>
      </c>
      <c r="AV1087" s="162">
        <f t="shared" si="81"/>
        <v>0</v>
      </c>
      <c r="AW1087" s="162">
        <f t="shared" si="82"/>
        <v>1</v>
      </c>
      <c r="AX1087" s="162">
        <f t="shared" si="83"/>
        <v>0</v>
      </c>
      <c r="AY1087" s="162">
        <f t="shared" si="84"/>
        <v>0</v>
      </c>
    </row>
    <row r="1088" spans="1:51">
      <c r="A1088" s="116" t="s">
        <v>2862</v>
      </c>
      <c r="B1088" s="116" t="s">
        <v>1652</v>
      </c>
      <c r="C1088" s="117" t="s">
        <v>2861</v>
      </c>
      <c r="D1088" s="113" t="s">
        <v>4163</v>
      </c>
      <c r="E1088" s="117"/>
      <c r="F1088" s="66" t="s">
        <v>43</v>
      </c>
      <c r="G1088" s="66"/>
      <c r="J1088" s="29">
        <v>0</v>
      </c>
      <c r="K1088" s="114">
        <v>1612</v>
      </c>
      <c r="L1088" s="115">
        <v>1616</v>
      </c>
      <c r="M1088" s="27">
        <v>0</v>
      </c>
      <c r="N1088" s="27">
        <v>0</v>
      </c>
      <c r="Q1088" s="35" t="s">
        <v>103</v>
      </c>
      <c r="R1088" s="104">
        <v>51.0167</v>
      </c>
      <c r="S1088" s="124">
        <v>4.4667000000000003</v>
      </c>
      <c r="T1088" s="32">
        <v>0</v>
      </c>
      <c r="U1088" s="33">
        <v>0</v>
      </c>
      <c r="V1088" s="127">
        <v>0</v>
      </c>
      <c r="AT1088">
        <v>1</v>
      </c>
      <c r="AU1088" s="162">
        <f t="shared" si="80"/>
        <v>0</v>
      </c>
      <c r="AV1088" s="162">
        <f t="shared" si="81"/>
        <v>0</v>
      </c>
      <c r="AW1088" s="162">
        <f t="shared" si="82"/>
        <v>1</v>
      </c>
      <c r="AX1088" s="162">
        <f t="shared" si="83"/>
        <v>0</v>
      </c>
      <c r="AY1088" s="162">
        <f t="shared" si="84"/>
        <v>0</v>
      </c>
    </row>
    <row r="1089" spans="1:51">
      <c r="A1089" s="116" t="s">
        <v>2864</v>
      </c>
      <c r="B1089" s="116" t="s">
        <v>2568</v>
      </c>
      <c r="C1089" s="113" t="s">
        <v>2863</v>
      </c>
      <c r="D1089" s="113" t="s">
        <v>4163</v>
      </c>
      <c r="E1089" s="113"/>
      <c r="F1089" s="66" t="s">
        <v>43</v>
      </c>
      <c r="G1089" s="66"/>
      <c r="J1089" s="29">
        <v>0</v>
      </c>
      <c r="K1089" s="114">
        <v>1612</v>
      </c>
      <c r="L1089" s="115">
        <v>1616</v>
      </c>
      <c r="M1089" s="27">
        <v>0</v>
      </c>
      <c r="N1089" s="27">
        <v>0</v>
      </c>
      <c r="Q1089" s="35" t="s">
        <v>103</v>
      </c>
      <c r="R1089" s="104">
        <v>51.0167</v>
      </c>
      <c r="S1089" s="124">
        <v>4.4667000000000003</v>
      </c>
      <c r="T1089" s="32">
        <v>0</v>
      </c>
      <c r="U1089" s="33">
        <v>0</v>
      </c>
      <c r="V1089" s="127">
        <v>0</v>
      </c>
      <c r="AT1089">
        <v>1</v>
      </c>
      <c r="AU1089" s="162">
        <f t="shared" si="80"/>
        <v>0</v>
      </c>
      <c r="AV1089" s="162">
        <f t="shared" si="81"/>
        <v>0</v>
      </c>
      <c r="AW1089" s="162">
        <f t="shared" si="82"/>
        <v>1</v>
      </c>
      <c r="AX1089" s="162">
        <f t="shared" si="83"/>
        <v>0</v>
      </c>
      <c r="AY1089" s="162">
        <f t="shared" si="84"/>
        <v>0</v>
      </c>
    </row>
    <row r="1090" spans="1:51">
      <c r="A1090" s="116" t="s">
        <v>2864</v>
      </c>
      <c r="B1090" s="116" t="s">
        <v>2568</v>
      </c>
      <c r="C1090" s="117" t="s">
        <v>2865</v>
      </c>
      <c r="D1090" s="113" t="s">
        <v>4163</v>
      </c>
      <c r="E1090" s="117"/>
      <c r="F1090" s="66" t="s">
        <v>43</v>
      </c>
      <c r="G1090" s="66"/>
      <c r="J1090" s="29">
        <v>0</v>
      </c>
      <c r="K1090" s="114">
        <v>1612</v>
      </c>
      <c r="L1090" s="115">
        <v>1616</v>
      </c>
      <c r="M1090" s="27">
        <v>0</v>
      </c>
      <c r="N1090" s="27">
        <v>0</v>
      </c>
      <c r="Q1090" s="35" t="s">
        <v>103</v>
      </c>
      <c r="R1090" s="104">
        <v>51.0167</v>
      </c>
      <c r="S1090" s="124">
        <v>4.4667000000000003</v>
      </c>
      <c r="T1090" s="32">
        <v>0</v>
      </c>
      <c r="U1090" s="33">
        <v>0</v>
      </c>
      <c r="V1090" s="127">
        <v>0</v>
      </c>
      <c r="AT1090">
        <v>1</v>
      </c>
      <c r="AU1090" s="162">
        <f t="shared" si="80"/>
        <v>0</v>
      </c>
      <c r="AV1090" s="162">
        <f t="shared" si="81"/>
        <v>0</v>
      </c>
      <c r="AW1090" s="162">
        <f t="shared" si="82"/>
        <v>1</v>
      </c>
      <c r="AX1090" s="162">
        <f t="shared" si="83"/>
        <v>0</v>
      </c>
      <c r="AY1090" s="162">
        <f t="shared" si="84"/>
        <v>0</v>
      </c>
    </row>
    <row r="1091" spans="1:51">
      <c r="A1091" s="116" t="s">
        <v>360</v>
      </c>
      <c r="B1091" s="116" t="s">
        <v>2070</v>
      </c>
      <c r="C1091" s="113" t="s">
        <v>2866</v>
      </c>
      <c r="D1091" s="113" t="s">
        <v>4163</v>
      </c>
      <c r="E1091" s="113"/>
      <c r="F1091" s="66" t="s">
        <v>43</v>
      </c>
      <c r="G1091" s="66"/>
      <c r="J1091" s="29">
        <v>0</v>
      </c>
      <c r="K1091" s="114">
        <v>1613</v>
      </c>
      <c r="L1091" s="115">
        <v>1617</v>
      </c>
      <c r="M1091" s="27">
        <v>0</v>
      </c>
      <c r="N1091" s="27">
        <v>0</v>
      </c>
      <c r="Q1091" s="35" t="s">
        <v>103</v>
      </c>
      <c r="R1091" s="104">
        <v>51.0167</v>
      </c>
      <c r="S1091" s="124">
        <v>4.4667000000000003</v>
      </c>
      <c r="T1091" s="32">
        <v>0</v>
      </c>
      <c r="U1091" s="33">
        <v>0</v>
      </c>
      <c r="V1091" s="127">
        <v>0</v>
      </c>
      <c r="AT1091">
        <v>1</v>
      </c>
      <c r="AU1091" s="162">
        <f t="shared" ref="AU1091:AU1154" si="85">IF(AND(K1091&lt;=1570,L1091&gt;=1540),1,0)</f>
        <v>0</v>
      </c>
      <c r="AV1091" s="162">
        <f t="shared" ref="AV1091:AV1154" si="86">IF(AND(K1091&lt;=1608,L1091&gt;=1571),1,0)</f>
        <v>0</v>
      </c>
      <c r="AW1091" s="162">
        <f t="shared" ref="AW1091:AW1154" si="87">IF(AND(K1091&lt;=1621,L1091&gt;=1609),1,0)</f>
        <v>1</v>
      </c>
      <c r="AX1091" s="162">
        <f t="shared" ref="AX1091:AX1154" si="88">IF(AND(K1091&lt;=1648,L1091&gt;=1622),1,0)</f>
        <v>0</v>
      </c>
      <c r="AY1091" s="162">
        <f t="shared" ref="AY1091:AY1154" si="89">IF(AND(K1091&lt;=1680,L1091&gt;=1649),1,0)</f>
        <v>0</v>
      </c>
    </row>
    <row r="1092" spans="1:51">
      <c r="A1092" s="116" t="s">
        <v>2868</v>
      </c>
      <c r="B1092" s="116" t="s">
        <v>2869</v>
      </c>
      <c r="C1092" s="117" t="s">
        <v>2867</v>
      </c>
      <c r="D1092" s="113" t="s">
        <v>4163</v>
      </c>
      <c r="E1092" s="117"/>
      <c r="F1092" s="66" t="s">
        <v>156</v>
      </c>
      <c r="G1092" s="66"/>
      <c r="J1092" s="29">
        <v>0</v>
      </c>
      <c r="K1092" s="114">
        <v>1613</v>
      </c>
      <c r="L1092" s="115">
        <v>1617</v>
      </c>
      <c r="M1092" s="27">
        <v>0</v>
      </c>
      <c r="N1092" s="27">
        <v>0</v>
      </c>
      <c r="Q1092" s="35" t="s">
        <v>103</v>
      </c>
      <c r="R1092" s="104">
        <v>51.0167</v>
      </c>
      <c r="S1092" s="124">
        <v>4.4667000000000003</v>
      </c>
      <c r="T1092" s="32">
        <v>0</v>
      </c>
      <c r="U1092" s="33">
        <v>0</v>
      </c>
      <c r="V1092" s="127">
        <v>0</v>
      </c>
      <c r="AT1092">
        <v>1</v>
      </c>
      <c r="AU1092" s="162">
        <f t="shared" si="85"/>
        <v>0</v>
      </c>
      <c r="AV1092" s="162">
        <f t="shared" si="86"/>
        <v>0</v>
      </c>
      <c r="AW1092" s="162">
        <f t="shared" si="87"/>
        <v>1</v>
      </c>
      <c r="AX1092" s="162">
        <f t="shared" si="88"/>
        <v>0</v>
      </c>
      <c r="AY1092" s="162">
        <f t="shared" si="89"/>
        <v>0</v>
      </c>
    </row>
    <row r="1093" spans="1:51">
      <c r="A1093" s="116" t="s">
        <v>2871</v>
      </c>
      <c r="B1093" s="116" t="s">
        <v>2872</v>
      </c>
      <c r="C1093" s="113" t="s">
        <v>2870</v>
      </c>
      <c r="D1093" s="113" t="s">
        <v>4163</v>
      </c>
      <c r="E1093" s="113"/>
      <c r="F1093" s="66" t="s">
        <v>43</v>
      </c>
      <c r="G1093" s="66"/>
      <c r="J1093" s="29">
        <v>0</v>
      </c>
      <c r="K1093" s="114">
        <v>1613</v>
      </c>
      <c r="L1093" s="115">
        <v>1617</v>
      </c>
      <c r="M1093" s="27">
        <v>0</v>
      </c>
      <c r="N1093" s="27">
        <v>0</v>
      </c>
      <c r="Q1093" s="35" t="s">
        <v>103</v>
      </c>
      <c r="R1093" s="104">
        <v>51.0167</v>
      </c>
      <c r="S1093" s="124">
        <v>4.4667000000000003</v>
      </c>
      <c r="T1093" s="32">
        <v>0</v>
      </c>
      <c r="U1093" s="33">
        <v>0</v>
      </c>
      <c r="V1093" s="127">
        <v>0</v>
      </c>
      <c r="AT1093">
        <v>1</v>
      </c>
      <c r="AU1093" s="162">
        <f t="shared" si="85"/>
        <v>0</v>
      </c>
      <c r="AV1093" s="162">
        <f t="shared" si="86"/>
        <v>0</v>
      </c>
      <c r="AW1093" s="162">
        <f t="shared" si="87"/>
        <v>1</v>
      </c>
      <c r="AX1093" s="162">
        <f t="shared" si="88"/>
        <v>0</v>
      </c>
      <c r="AY1093" s="162">
        <f t="shared" si="89"/>
        <v>0</v>
      </c>
    </row>
    <row r="1094" spans="1:51">
      <c r="A1094" s="116" t="s">
        <v>2874</v>
      </c>
      <c r="B1094" s="116" t="s">
        <v>2579</v>
      </c>
      <c r="C1094" s="117" t="s">
        <v>2873</v>
      </c>
      <c r="D1094" s="113" t="s">
        <v>4163</v>
      </c>
      <c r="E1094" s="117"/>
      <c r="F1094" s="66" t="s">
        <v>43</v>
      </c>
      <c r="G1094" s="66"/>
      <c r="J1094" s="29">
        <v>0</v>
      </c>
      <c r="K1094" s="114">
        <v>1613</v>
      </c>
      <c r="L1094" s="115">
        <v>1617</v>
      </c>
      <c r="M1094" s="27">
        <v>0</v>
      </c>
      <c r="N1094" s="27">
        <v>0</v>
      </c>
      <c r="Q1094" s="35" t="s">
        <v>103</v>
      </c>
      <c r="R1094" s="104">
        <v>51.0167</v>
      </c>
      <c r="S1094" s="124">
        <v>4.4667000000000003</v>
      </c>
      <c r="T1094" s="32">
        <v>0</v>
      </c>
      <c r="U1094" s="33">
        <v>0</v>
      </c>
      <c r="V1094" s="127">
        <v>0</v>
      </c>
      <c r="AT1094">
        <v>1</v>
      </c>
      <c r="AU1094" s="162">
        <f t="shared" si="85"/>
        <v>0</v>
      </c>
      <c r="AV1094" s="162">
        <f t="shared" si="86"/>
        <v>0</v>
      </c>
      <c r="AW1094" s="162">
        <f t="shared" si="87"/>
        <v>1</v>
      </c>
      <c r="AX1094" s="162">
        <f t="shared" si="88"/>
        <v>0</v>
      </c>
      <c r="AY1094" s="162">
        <f t="shared" si="89"/>
        <v>0</v>
      </c>
    </row>
    <row r="1095" spans="1:51">
      <c r="A1095" s="116" t="s">
        <v>2876</v>
      </c>
      <c r="B1095" s="116" t="s">
        <v>2877</v>
      </c>
      <c r="C1095" s="113" t="s">
        <v>2875</v>
      </c>
      <c r="D1095" s="113" t="s">
        <v>4163</v>
      </c>
      <c r="E1095" s="113"/>
      <c r="F1095" s="66" t="s">
        <v>43</v>
      </c>
      <c r="G1095" s="66"/>
      <c r="J1095" s="29">
        <v>0</v>
      </c>
      <c r="K1095" s="114">
        <v>1613</v>
      </c>
      <c r="L1095" s="115">
        <v>1617</v>
      </c>
      <c r="M1095" s="27">
        <v>0</v>
      </c>
      <c r="N1095" s="27">
        <v>0</v>
      </c>
      <c r="Q1095" s="35" t="s">
        <v>103</v>
      </c>
      <c r="R1095" s="104">
        <v>51.0167</v>
      </c>
      <c r="S1095" s="124">
        <v>4.4667000000000003</v>
      </c>
      <c r="T1095" s="32">
        <v>0</v>
      </c>
      <c r="U1095" s="33">
        <v>0</v>
      </c>
      <c r="V1095" s="127">
        <v>0</v>
      </c>
      <c r="AT1095">
        <v>1</v>
      </c>
      <c r="AU1095" s="162">
        <f t="shared" si="85"/>
        <v>0</v>
      </c>
      <c r="AV1095" s="162">
        <f t="shared" si="86"/>
        <v>0</v>
      </c>
      <c r="AW1095" s="162">
        <f t="shared" si="87"/>
        <v>1</v>
      </c>
      <c r="AX1095" s="162">
        <f t="shared" si="88"/>
        <v>0</v>
      </c>
      <c r="AY1095" s="162">
        <f t="shared" si="89"/>
        <v>0</v>
      </c>
    </row>
    <row r="1096" spans="1:51">
      <c r="A1096" s="116" t="s">
        <v>2879</v>
      </c>
      <c r="B1096" s="116" t="s">
        <v>2880</v>
      </c>
      <c r="C1096" s="117" t="s">
        <v>2878</v>
      </c>
      <c r="D1096" s="113" t="s">
        <v>4163</v>
      </c>
      <c r="E1096" s="117"/>
      <c r="F1096" s="66" t="s">
        <v>43</v>
      </c>
      <c r="G1096" s="66"/>
      <c r="J1096" s="29">
        <v>0</v>
      </c>
      <c r="K1096" s="114">
        <v>1613</v>
      </c>
      <c r="L1096" s="115">
        <v>1617</v>
      </c>
      <c r="M1096" s="27">
        <v>0</v>
      </c>
      <c r="N1096" s="27">
        <v>0</v>
      </c>
      <c r="Q1096" s="35" t="s">
        <v>103</v>
      </c>
      <c r="R1096" s="104">
        <v>51.0167</v>
      </c>
      <c r="S1096" s="124">
        <v>4.4667000000000003</v>
      </c>
      <c r="T1096" s="32">
        <v>0</v>
      </c>
      <c r="U1096" s="33">
        <v>0</v>
      </c>
      <c r="V1096" s="127">
        <v>0</v>
      </c>
      <c r="AT1096">
        <v>1</v>
      </c>
      <c r="AU1096" s="162">
        <f t="shared" si="85"/>
        <v>0</v>
      </c>
      <c r="AV1096" s="162">
        <f t="shared" si="86"/>
        <v>0</v>
      </c>
      <c r="AW1096" s="162">
        <f t="shared" si="87"/>
        <v>1</v>
      </c>
      <c r="AX1096" s="162">
        <f t="shared" si="88"/>
        <v>0</v>
      </c>
      <c r="AY1096" s="162">
        <f t="shared" si="89"/>
        <v>0</v>
      </c>
    </row>
    <row r="1097" spans="1:51">
      <c r="A1097" s="116" t="s">
        <v>2882</v>
      </c>
      <c r="B1097" s="116" t="s">
        <v>2883</v>
      </c>
      <c r="C1097" s="113" t="s">
        <v>2881</v>
      </c>
      <c r="D1097" s="113" t="s">
        <v>4163</v>
      </c>
      <c r="E1097" s="113"/>
      <c r="F1097" s="66" t="s">
        <v>43</v>
      </c>
      <c r="G1097" s="66"/>
      <c r="J1097" s="29">
        <v>0</v>
      </c>
      <c r="K1097" s="114">
        <v>1613</v>
      </c>
      <c r="L1097" s="115">
        <v>1617</v>
      </c>
      <c r="M1097" s="27">
        <v>0</v>
      </c>
      <c r="N1097" s="27">
        <v>0</v>
      </c>
      <c r="Q1097" s="35" t="s">
        <v>103</v>
      </c>
      <c r="R1097" s="104">
        <v>51.0167</v>
      </c>
      <c r="S1097" s="124">
        <v>4.4667000000000003</v>
      </c>
      <c r="T1097" s="32">
        <v>0</v>
      </c>
      <c r="U1097" s="33">
        <v>0</v>
      </c>
      <c r="V1097" s="127">
        <v>0</v>
      </c>
      <c r="AT1097">
        <v>1</v>
      </c>
      <c r="AU1097" s="162">
        <f t="shared" si="85"/>
        <v>0</v>
      </c>
      <c r="AV1097" s="162">
        <f t="shared" si="86"/>
        <v>0</v>
      </c>
      <c r="AW1097" s="162">
        <f t="shared" si="87"/>
        <v>1</v>
      </c>
      <c r="AX1097" s="162">
        <f t="shared" si="88"/>
        <v>0</v>
      </c>
      <c r="AY1097" s="162">
        <f t="shared" si="89"/>
        <v>0</v>
      </c>
    </row>
    <row r="1098" spans="1:51">
      <c r="A1098" s="116" t="s">
        <v>2885</v>
      </c>
      <c r="B1098" s="116" t="s">
        <v>2886</v>
      </c>
      <c r="C1098" s="117" t="s">
        <v>2884</v>
      </c>
      <c r="D1098" s="113" t="s">
        <v>4163</v>
      </c>
      <c r="E1098" s="117"/>
      <c r="F1098" s="66" t="s">
        <v>43</v>
      </c>
      <c r="G1098" s="66"/>
      <c r="J1098" s="29">
        <v>0</v>
      </c>
      <c r="K1098" s="114">
        <v>1613</v>
      </c>
      <c r="L1098" s="115">
        <v>1617</v>
      </c>
      <c r="M1098" s="27">
        <v>0</v>
      </c>
      <c r="N1098" s="27">
        <v>0</v>
      </c>
      <c r="Q1098" s="35" t="s">
        <v>103</v>
      </c>
      <c r="R1098" s="104">
        <v>51.0167</v>
      </c>
      <c r="S1098" s="124">
        <v>4.4667000000000003</v>
      </c>
      <c r="T1098" s="32">
        <v>0</v>
      </c>
      <c r="U1098" s="33">
        <v>0</v>
      </c>
      <c r="V1098" s="127">
        <v>0</v>
      </c>
      <c r="AT1098">
        <v>1</v>
      </c>
      <c r="AU1098" s="162">
        <f t="shared" si="85"/>
        <v>0</v>
      </c>
      <c r="AV1098" s="162">
        <f t="shared" si="86"/>
        <v>0</v>
      </c>
      <c r="AW1098" s="162">
        <f t="shared" si="87"/>
        <v>1</v>
      </c>
      <c r="AX1098" s="162">
        <f t="shared" si="88"/>
        <v>0</v>
      </c>
      <c r="AY1098" s="162">
        <f t="shared" si="89"/>
        <v>0</v>
      </c>
    </row>
    <row r="1099" spans="1:51">
      <c r="A1099" s="116" t="s">
        <v>2888</v>
      </c>
      <c r="B1099" s="116" t="s">
        <v>2889</v>
      </c>
      <c r="C1099" s="117" t="s">
        <v>2887</v>
      </c>
      <c r="D1099" s="113" t="s">
        <v>4163</v>
      </c>
      <c r="E1099" s="117"/>
      <c r="F1099" s="66" t="s">
        <v>74</v>
      </c>
      <c r="G1099" s="66"/>
      <c r="J1099" s="29">
        <v>0</v>
      </c>
      <c r="K1099" s="114">
        <v>1613</v>
      </c>
      <c r="L1099" s="115">
        <v>1617</v>
      </c>
      <c r="M1099" s="27">
        <v>0</v>
      </c>
      <c r="N1099" s="27">
        <v>0</v>
      </c>
      <c r="Q1099" s="35" t="s">
        <v>103</v>
      </c>
      <c r="R1099" s="104">
        <v>51.0167</v>
      </c>
      <c r="S1099" s="124">
        <v>4.4667000000000003</v>
      </c>
      <c r="T1099" s="32">
        <v>0</v>
      </c>
      <c r="U1099" s="33">
        <v>0</v>
      </c>
      <c r="V1099" s="127">
        <v>0</v>
      </c>
      <c r="AT1099">
        <v>1</v>
      </c>
      <c r="AU1099" s="162">
        <f t="shared" si="85"/>
        <v>0</v>
      </c>
      <c r="AV1099" s="162">
        <f t="shared" si="86"/>
        <v>0</v>
      </c>
      <c r="AW1099" s="162">
        <f t="shared" si="87"/>
        <v>1</v>
      </c>
      <c r="AX1099" s="162">
        <f t="shared" si="88"/>
        <v>0</v>
      </c>
      <c r="AY1099" s="162">
        <f t="shared" si="89"/>
        <v>0</v>
      </c>
    </row>
    <row r="1100" spans="1:51">
      <c r="A1100" s="116" t="s">
        <v>2891</v>
      </c>
      <c r="B1100" s="116" t="s">
        <v>2892</v>
      </c>
      <c r="C1100" s="113" t="s">
        <v>2890</v>
      </c>
      <c r="D1100" s="113" t="s">
        <v>4163</v>
      </c>
      <c r="E1100" s="113"/>
      <c r="F1100" s="66" t="s">
        <v>43</v>
      </c>
      <c r="G1100" s="66"/>
      <c r="J1100" s="29">
        <v>0</v>
      </c>
      <c r="K1100" s="114">
        <v>1613</v>
      </c>
      <c r="L1100" s="115">
        <v>1617</v>
      </c>
      <c r="M1100" s="27">
        <v>0</v>
      </c>
      <c r="N1100" s="27">
        <v>0</v>
      </c>
      <c r="Q1100" s="35" t="s">
        <v>103</v>
      </c>
      <c r="R1100" s="104">
        <v>51.0167</v>
      </c>
      <c r="S1100" s="124">
        <v>4.4667000000000003</v>
      </c>
      <c r="T1100" s="32">
        <v>0</v>
      </c>
      <c r="U1100" s="33">
        <v>0</v>
      </c>
      <c r="V1100" s="127">
        <v>0</v>
      </c>
      <c r="AT1100">
        <v>1</v>
      </c>
      <c r="AU1100" s="162">
        <f t="shared" si="85"/>
        <v>0</v>
      </c>
      <c r="AV1100" s="162">
        <f t="shared" si="86"/>
        <v>0</v>
      </c>
      <c r="AW1100" s="162">
        <f t="shared" si="87"/>
        <v>1</v>
      </c>
      <c r="AX1100" s="162">
        <f t="shared" si="88"/>
        <v>0</v>
      </c>
      <c r="AY1100" s="162">
        <f t="shared" si="89"/>
        <v>0</v>
      </c>
    </row>
    <row r="1101" spans="1:51">
      <c r="A1101" s="116" t="s">
        <v>2894</v>
      </c>
      <c r="B1101" s="116" t="s">
        <v>2895</v>
      </c>
      <c r="C1101" s="117" t="s">
        <v>2893</v>
      </c>
      <c r="D1101" s="113" t="s">
        <v>4163</v>
      </c>
      <c r="E1101" s="117"/>
      <c r="F1101" s="66" t="s">
        <v>43</v>
      </c>
      <c r="G1101" s="66"/>
      <c r="J1101" s="29">
        <v>0</v>
      </c>
      <c r="K1101" s="114">
        <v>1613</v>
      </c>
      <c r="L1101" s="115">
        <v>1617</v>
      </c>
      <c r="M1101" s="27">
        <v>0</v>
      </c>
      <c r="N1101" s="27">
        <v>0</v>
      </c>
      <c r="Q1101" s="35" t="s">
        <v>103</v>
      </c>
      <c r="R1101" s="104">
        <v>51.0167</v>
      </c>
      <c r="S1101" s="124">
        <v>4.4667000000000003</v>
      </c>
      <c r="T1101" s="32">
        <v>0</v>
      </c>
      <c r="U1101" s="33">
        <v>0</v>
      </c>
      <c r="V1101" s="127">
        <v>0</v>
      </c>
      <c r="AT1101">
        <v>1</v>
      </c>
      <c r="AU1101" s="162">
        <f t="shared" si="85"/>
        <v>0</v>
      </c>
      <c r="AV1101" s="162">
        <f t="shared" si="86"/>
        <v>0</v>
      </c>
      <c r="AW1101" s="162">
        <f t="shared" si="87"/>
        <v>1</v>
      </c>
      <c r="AX1101" s="162">
        <f t="shared" si="88"/>
        <v>0</v>
      </c>
      <c r="AY1101" s="162">
        <f t="shared" si="89"/>
        <v>0</v>
      </c>
    </row>
    <row r="1102" spans="1:51">
      <c r="A1102" s="116" t="s">
        <v>2897</v>
      </c>
      <c r="B1102" s="116" t="s">
        <v>2898</v>
      </c>
      <c r="C1102" s="113" t="s">
        <v>2896</v>
      </c>
      <c r="D1102" s="113" t="s">
        <v>4163</v>
      </c>
      <c r="E1102" s="113"/>
      <c r="F1102" s="66" t="s">
        <v>43</v>
      </c>
      <c r="G1102" s="66"/>
      <c r="J1102" s="29">
        <v>0</v>
      </c>
      <c r="K1102" s="114">
        <v>1613</v>
      </c>
      <c r="L1102" s="115">
        <v>1617</v>
      </c>
      <c r="M1102" s="27">
        <v>0</v>
      </c>
      <c r="N1102" s="27">
        <v>0</v>
      </c>
      <c r="Q1102" s="35" t="s">
        <v>103</v>
      </c>
      <c r="R1102" s="104">
        <v>51.0167</v>
      </c>
      <c r="S1102" s="124">
        <v>4.4667000000000003</v>
      </c>
      <c r="T1102" s="32">
        <v>0</v>
      </c>
      <c r="U1102" s="33">
        <v>0</v>
      </c>
      <c r="V1102" s="127">
        <v>0</v>
      </c>
      <c r="AT1102">
        <v>1</v>
      </c>
      <c r="AU1102" s="162">
        <f t="shared" si="85"/>
        <v>0</v>
      </c>
      <c r="AV1102" s="162">
        <f t="shared" si="86"/>
        <v>0</v>
      </c>
      <c r="AW1102" s="162">
        <f t="shared" si="87"/>
        <v>1</v>
      </c>
      <c r="AX1102" s="162">
        <f t="shared" si="88"/>
        <v>0</v>
      </c>
      <c r="AY1102" s="162">
        <f t="shared" si="89"/>
        <v>0</v>
      </c>
    </row>
    <row r="1103" spans="1:51">
      <c r="A1103" s="116" t="s">
        <v>2900</v>
      </c>
      <c r="B1103" s="116" t="s">
        <v>2556</v>
      </c>
      <c r="C1103" s="117" t="s">
        <v>2899</v>
      </c>
      <c r="D1103" s="113" t="s">
        <v>4163</v>
      </c>
      <c r="E1103" s="117"/>
      <c r="F1103" s="66" t="s">
        <v>43</v>
      </c>
      <c r="G1103" s="66"/>
      <c r="J1103" s="29">
        <v>0</v>
      </c>
      <c r="K1103" s="114">
        <v>1613</v>
      </c>
      <c r="L1103" s="115">
        <v>1617</v>
      </c>
      <c r="M1103" s="27">
        <v>0</v>
      </c>
      <c r="N1103" s="27">
        <v>0</v>
      </c>
      <c r="Q1103" s="35" t="s">
        <v>103</v>
      </c>
      <c r="R1103" s="104">
        <v>51.0167</v>
      </c>
      <c r="S1103" s="124">
        <v>4.4667000000000003</v>
      </c>
      <c r="T1103" s="32">
        <v>0</v>
      </c>
      <c r="U1103" s="33">
        <v>0</v>
      </c>
      <c r="V1103" s="127">
        <v>0</v>
      </c>
      <c r="AT1103">
        <v>1</v>
      </c>
      <c r="AU1103" s="162">
        <f t="shared" si="85"/>
        <v>0</v>
      </c>
      <c r="AV1103" s="162">
        <f t="shared" si="86"/>
        <v>0</v>
      </c>
      <c r="AW1103" s="162">
        <f t="shared" si="87"/>
        <v>1</v>
      </c>
      <c r="AX1103" s="162">
        <f t="shared" si="88"/>
        <v>0</v>
      </c>
      <c r="AY1103" s="162">
        <f t="shared" si="89"/>
        <v>0</v>
      </c>
    </row>
    <row r="1104" spans="1:51">
      <c r="A1104" s="116" t="s">
        <v>2902</v>
      </c>
      <c r="B1104" s="116" t="s">
        <v>2903</v>
      </c>
      <c r="C1104" s="113" t="s">
        <v>2901</v>
      </c>
      <c r="D1104" s="113" t="s">
        <v>4163</v>
      </c>
      <c r="E1104" s="113"/>
      <c r="F1104" s="66" t="s">
        <v>156</v>
      </c>
      <c r="G1104" s="66"/>
      <c r="J1104" s="29">
        <v>0</v>
      </c>
      <c r="K1104" s="114">
        <v>1613</v>
      </c>
      <c r="L1104" s="115">
        <v>1617</v>
      </c>
      <c r="M1104" s="27">
        <v>0</v>
      </c>
      <c r="N1104" s="27">
        <v>0</v>
      </c>
      <c r="Q1104" s="35" t="s">
        <v>103</v>
      </c>
      <c r="R1104" s="104">
        <v>51.0167</v>
      </c>
      <c r="S1104" s="124">
        <v>4.4667000000000003</v>
      </c>
      <c r="T1104" s="32">
        <v>0</v>
      </c>
      <c r="U1104" s="33">
        <v>0</v>
      </c>
      <c r="V1104" s="127">
        <v>0</v>
      </c>
      <c r="AT1104">
        <v>1</v>
      </c>
      <c r="AU1104" s="162">
        <f t="shared" si="85"/>
        <v>0</v>
      </c>
      <c r="AV1104" s="162">
        <f t="shared" si="86"/>
        <v>0</v>
      </c>
      <c r="AW1104" s="162">
        <f t="shared" si="87"/>
        <v>1</v>
      </c>
      <c r="AX1104" s="162">
        <f t="shared" si="88"/>
        <v>0</v>
      </c>
      <c r="AY1104" s="162">
        <f t="shared" si="89"/>
        <v>0</v>
      </c>
    </row>
    <row r="1105" spans="1:51">
      <c r="A1105" s="116" t="s">
        <v>2905</v>
      </c>
      <c r="B1105" s="116" t="s">
        <v>2673</v>
      </c>
      <c r="C1105" s="117" t="s">
        <v>2904</v>
      </c>
      <c r="D1105" s="113" t="s">
        <v>4163</v>
      </c>
      <c r="E1105" s="117"/>
      <c r="F1105" s="66" t="s">
        <v>43</v>
      </c>
      <c r="G1105" s="66"/>
      <c r="J1105" s="29">
        <v>0</v>
      </c>
      <c r="K1105" s="114">
        <v>1613</v>
      </c>
      <c r="L1105" s="115">
        <v>1617</v>
      </c>
      <c r="M1105" s="27">
        <v>0</v>
      </c>
      <c r="N1105" s="27">
        <v>0</v>
      </c>
      <c r="Q1105" s="35" t="s">
        <v>103</v>
      </c>
      <c r="R1105" s="104">
        <v>51.0167</v>
      </c>
      <c r="S1105" s="124">
        <v>4.4667000000000003</v>
      </c>
      <c r="T1105" s="32">
        <v>0</v>
      </c>
      <c r="U1105" s="33">
        <v>0</v>
      </c>
      <c r="V1105" s="127">
        <v>0</v>
      </c>
      <c r="AT1105">
        <v>1</v>
      </c>
      <c r="AU1105" s="162">
        <f t="shared" si="85"/>
        <v>0</v>
      </c>
      <c r="AV1105" s="162">
        <f t="shared" si="86"/>
        <v>0</v>
      </c>
      <c r="AW1105" s="162">
        <f t="shared" si="87"/>
        <v>1</v>
      </c>
      <c r="AX1105" s="162">
        <f t="shared" si="88"/>
        <v>0</v>
      </c>
      <c r="AY1105" s="162">
        <f t="shared" si="89"/>
        <v>0</v>
      </c>
    </row>
    <row r="1106" spans="1:51">
      <c r="A1106" s="116" t="s">
        <v>2907</v>
      </c>
      <c r="B1106" s="116" t="s">
        <v>2908</v>
      </c>
      <c r="C1106" s="113" t="s">
        <v>2906</v>
      </c>
      <c r="D1106" s="113" t="s">
        <v>4163</v>
      </c>
      <c r="E1106" s="113"/>
      <c r="F1106" s="66" t="s">
        <v>74</v>
      </c>
      <c r="G1106" s="66"/>
      <c r="J1106" s="29">
        <v>0</v>
      </c>
      <c r="K1106" s="114">
        <v>1613</v>
      </c>
      <c r="L1106" s="115">
        <v>1617</v>
      </c>
      <c r="M1106" s="27">
        <v>0</v>
      </c>
      <c r="N1106" s="27">
        <v>0</v>
      </c>
      <c r="Q1106" s="35" t="s">
        <v>103</v>
      </c>
      <c r="R1106" s="104">
        <v>51.0167</v>
      </c>
      <c r="S1106" s="124">
        <v>4.4667000000000003</v>
      </c>
      <c r="T1106" s="32">
        <v>0</v>
      </c>
      <c r="U1106" s="33">
        <v>0</v>
      </c>
      <c r="V1106" s="127">
        <v>0</v>
      </c>
      <c r="AT1106">
        <v>1</v>
      </c>
      <c r="AU1106" s="162">
        <f t="shared" si="85"/>
        <v>0</v>
      </c>
      <c r="AV1106" s="162">
        <f t="shared" si="86"/>
        <v>0</v>
      </c>
      <c r="AW1106" s="162">
        <f t="shared" si="87"/>
        <v>1</v>
      </c>
      <c r="AX1106" s="162">
        <f t="shared" si="88"/>
        <v>0</v>
      </c>
      <c r="AY1106" s="162">
        <f t="shared" si="89"/>
        <v>0</v>
      </c>
    </row>
    <row r="1107" spans="1:51">
      <c r="A1107" s="116" t="s">
        <v>2910</v>
      </c>
      <c r="B1107" s="116" t="s">
        <v>1939</v>
      </c>
      <c r="C1107" s="117" t="s">
        <v>2909</v>
      </c>
      <c r="D1107" s="113" t="s">
        <v>4163</v>
      </c>
      <c r="E1107" s="117"/>
      <c r="F1107" s="66" t="s">
        <v>43</v>
      </c>
      <c r="G1107" s="66"/>
      <c r="J1107" s="29">
        <v>0</v>
      </c>
      <c r="K1107" s="114">
        <v>1613</v>
      </c>
      <c r="L1107" s="115">
        <v>1617</v>
      </c>
      <c r="M1107" s="27">
        <v>0</v>
      </c>
      <c r="N1107" s="27">
        <v>0</v>
      </c>
      <c r="Q1107" s="35" t="s">
        <v>103</v>
      </c>
      <c r="R1107" s="104">
        <v>51.0167</v>
      </c>
      <c r="S1107" s="124">
        <v>4.4667000000000003</v>
      </c>
      <c r="T1107" s="32">
        <v>0</v>
      </c>
      <c r="U1107" s="33">
        <v>0</v>
      </c>
      <c r="V1107" s="127">
        <v>0</v>
      </c>
      <c r="AT1107">
        <v>1</v>
      </c>
      <c r="AU1107" s="162">
        <f t="shared" si="85"/>
        <v>0</v>
      </c>
      <c r="AV1107" s="162">
        <f t="shared" si="86"/>
        <v>0</v>
      </c>
      <c r="AW1107" s="162">
        <f t="shared" si="87"/>
        <v>1</v>
      </c>
      <c r="AX1107" s="162">
        <f t="shared" si="88"/>
        <v>0</v>
      </c>
      <c r="AY1107" s="162">
        <f t="shared" si="89"/>
        <v>0</v>
      </c>
    </row>
    <row r="1108" spans="1:51">
      <c r="A1108" s="116" t="s">
        <v>2912</v>
      </c>
      <c r="B1108" s="116" t="s">
        <v>2913</v>
      </c>
      <c r="C1108" s="113" t="s">
        <v>2911</v>
      </c>
      <c r="D1108" s="113" t="s">
        <v>4163</v>
      </c>
      <c r="E1108" s="113"/>
      <c r="F1108" s="66" t="s">
        <v>74</v>
      </c>
      <c r="G1108" s="66"/>
      <c r="J1108" s="29">
        <v>0</v>
      </c>
      <c r="K1108" s="114">
        <v>1614</v>
      </c>
      <c r="L1108" s="115">
        <v>1618</v>
      </c>
      <c r="M1108" s="27">
        <v>0</v>
      </c>
      <c r="N1108" s="27">
        <v>0</v>
      </c>
      <c r="Q1108" s="35" t="s">
        <v>103</v>
      </c>
      <c r="R1108" s="104">
        <v>51.0167</v>
      </c>
      <c r="S1108" s="124">
        <v>4.4667000000000003</v>
      </c>
      <c r="T1108" s="32">
        <v>0</v>
      </c>
      <c r="U1108" s="33">
        <v>0</v>
      </c>
      <c r="V1108" s="127">
        <v>0</v>
      </c>
      <c r="AT1108">
        <v>1</v>
      </c>
      <c r="AU1108" s="162">
        <f t="shared" si="85"/>
        <v>0</v>
      </c>
      <c r="AV1108" s="162">
        <f t="shared" si="86"/>
        <v>0</v>
      </c>
      <c r="AW1108" s="162">
        <f t="shared" si="87"/>
        <v>1</v>
      </c>
      <c r="AX1108" s="162">
        <f t="shared" si="88"/>
        <v>0</v>
      </c>
      <c r="AY1108" s="162">
        <f t="shared" si="89"/>
        <v>0</v>
      </c>
    </row>
    <row r="1109" spans="1:51">
      <c r="A1109" s="116" t="s">
        <v>2916</v>
      </c>
      <c r="B1109" s="116" t="s">
        <v>2917</v>
      </c>
      <c r="C1109" s="113" t="s">
        <v>2915</v>
      </c>
      <c r="D1109" s="113" t="s">
        <v>4163</v>
      </c>
      <c r="E1109" s="113"/>
      <c r="F1109" s="66" t="s">
        <v>43</v>
      </c>
      <c r="G1109" s="66"/>
      <c r="J1109" s="29">
        <v>0</v>
      </c>
      <c r="K1109" s="114">
        <v>1614</v>
      </c>
      <c r="L1109" s="115">
        <v>1618</v>
      </c>
      <c r="M1109" s="27">
        <v>0</v>
      </c>
      <c r="N1109" s="27">
        <v>0</v>
      </c>
      <c r="Q1109" s="35" t="s">
        <v>103</v>
      </c>
      <c r="R1109" s="104">
        <v>51.0167</v>
      </c>
      <c r="S1109" s="124">
        <v>4.4667000000000003</v>
      </c>
      <c r="T1109" s="32">
        <v>0</v>
      </c>
      <c r="U1109" s="33">
        <v>0</v>
      </c>
      <c r="V1109" s="127">
        <v>0</v>
      </c>
      <c r="AT1109">
        <v>1</v>
      </c>
      <c r="AU1109" s="162">
        <f t="shared" si="85"/>
        <v>0</v>
      </c>
      <c r="AV1109" s="162">
        <f t="shared" si="86"/>
        <v>0</v>
      </c>
      <c r="AW1109" s="162">
        <f t="shared" si="87"/>
        <v>1</v>
      </c>
      <c r="AX1109" s="162">
        <f t="shared" si="88"/>
        <v>0</v>
      </c>
      <c r="AY1109" s="162">
        <f t="shared" si="89"/>
        <v>0</v>
      </c>
    </row>
    <row r="1110" spans="1:51">
      <c r="A1110" s="116" t="s">
        <v>2919</v>
      </c>
      <c r="B1110" s="116" t="s">
        <v>1694</v>
      </c>
      <c r="C1110" s="117" t="s">
        <v>2918</v>
      </c>
      <c r="D1110" s="113" t="s">
        <v>4163</v>
      </c>
      <c r="E1110" s="117"/>
      <c r="F1110" s="66" t="s">
        <v>74</v>
      </c>
      <c r="G1110" s="66"/>
      <c r="J1110" s="29">
        <v>0</v>
      </c>
      <c r="K1110" s="114">
        <v>1614</v>
      </c>
      <c r="L1110" s="115">
        <v>1618</v>
      </c>
      <c r="M1110" s="27">
        <v>0</v>
      </c>
      <c r="N1110" s="27">
        <v>0</v>
      </c>
      <c r="Q1110" s="35" t="s">
        <v>103</v>
      </c>
      <c r="R1110" s="104">
        <v>51.0167</v>
      </c>
      <c r="S1110" s="124">
        <v>4.4667000000000003</v>
      </c>
      <c r="T1110" s="32">
        <v>0</v>
      </c>
      <c r="U1110" s="33">
        <v>0</v>
      </c>
      <c r="V1110" s="127">
        <v>0</v>
      </c>
      <c r="AT1110">
        <v>1</v>
      </c>
      <c r="AU1110" s="162">
        <f t="shared" si="85"/>
        <v>0</v>
      </c>
      <c r="AV1110" s="162">
        <f t="shared" si="86"/>
        <v>0</v>
      </c>
      <c r="AW1110" s="162">
        <f t="shared" si="87"/>
        <v>1</v>
      </c>
      <c r="AX1110" s="162">
        <f t="shared" si="88"/>
        <v>0</v>
      </c>
      <c r="AY1110" s="162">
        <f t="shared" si="89"/>
        <v>0</v>
      </c>
    </row>
    <row r="1111" spans="1:51">
      <c r="A1111" s="116" t="s">
        <v>2921</v>
      </c>
      <c r="B1111" s="116" t="s">
        <v>2419</v>
      </c>
      <c r="C1111" s="113" t="s">
        <v>2920</v>
      </c>
      <c r="D1111" s="113" t="s">
        <v>4163</v>
      </c>
      <c r="E1111" s="113"/>
      <c r="F1111" s="66" t="s">
        <v>43</v>
      </c>
      <c r="G1111" s="66"/>
      <c r="J1111" s="29">
        <v>0</v>
      </c>
      <c r="K1111" s="114">
        <v>1614</v>
      </c>
      <c r="L1111" s="115">
        <v>1618</v>
      </c>
      <c r="M1111" s="27">
        <v>0</v>
      </c>
      <c r="N1111" s="27">
        <v>0</v>
      </c>
      <c r="Q1111" s="35" t="s">
        <v>103</v>
      </c>
      <c r="R1111" s="104">
        <v>51.0167</v>
      </c>
      <c r="S1111" s="124">
        <v>4.4667000000000003</v>
      </c>
      <c r="T1111" s="32">
        <v>0</v>
      </c>
      <c r="U1111" s="33">
        <v>0</v>
      </c>
      <c r="V1111" s="127">
        <v>0</v>
      </c>
      <c r="AT1111">
        <v>1</v>
      </c>
      <c r="AU1111" s="162">
        <f t="shared" si="85"/>
        <v>0</v>
      </c>
      <c r="AV1111" s="162">
        <f t="shared" si="86"/>
        <v>0</v>
      </c>
      <c r="AW1111" s="162">
        <f t="shared" si="87"/>
        <v>1</v>
      </c>
      <c r="AX1111" s="162">
        <f t="shared" si="88"/>
        <v>0</v>
      </c>
      <c r="AY1111" s="162">
        <f t="shared" si="89"/>
        <v>0</v>
      </c>
    </row>
    <row r="1112" spans="1:51">
      <c r="A1112" s="116" t="s">
        <v>2923</v>
      </c>
      <c r="B1112" s="116" t="s">
        <v>2924</v>
      </c>
      <c r="C1112" s="117" t="s">
        <v>2922</v>
      </c>
      <c r="D1112" s="113" t="s">
        <v>4163</v>
      </c>
      <c r="E1112" s="117"/>
      <c r="F1112" s="66" t="s">
        <v>43</v>
      </c>
      <c r="G1112" s="66"/>
      <c r="J1112" s="29">
        <v>0</v>
      </c>
      <c r="K1112" s="114">
        <v>1614</v>
      </c>
      <c r="L1112" s="115">
        <v>1618</v>
      </c>
      <c r="M1112" s="27">
        <v>0</v>
      </c>
      <c r="N1112" s="27">
        <v>0</v>
      </c>
      <c r="Q1112" s="35" t="s">
        <v>103</v>
      </c>
      <c r="R1112" s="104">
        <v>51.0167</v>
      </c>
      <c r="S1112" s="124">
        <v>4.4667000000000003</v>
      </c>
      <c r="T1112" s="32">
        <v>0</v>
      </c>
      <c r="U1112" s="33">
        <v>0</v>
      </c>
      <c r="V1112" s="127">
        <v>0</v>
      </c>
      <c r="AT1112">
        <v>1</v>
      </c>
      <c r="AU1112" s="162">
        <f t="shared" si="85"/>
        <v>0</v>
      </c>
      <c r="AV1112" s="162">
        <f t="shared" si="86"/>
        <v>0</v>
      </c>
      <c r="AW1112" s="162">
        <f t="shared" si="87"/>
        <v>1</v>
      </c>
      <c r="AX1112" s="162">
        <f t="shared" si="88"/>
        <v>0</v>
      </c>
      <c r="AY1112" s="162">
        <f t="shared" si="89"/>
        <v>0</v>
      </c>
    </row>
    <row r="1113" spans="1:51">
      <c r="A1113" s="116" t="s">
        <v>2926</v>
      </c>
      <c r="B1113" s="116" t="s">
        <v>2927</v>
      </c>
      <c r="C1113" s="113" t="s">
        <v>2925</v>
      </c>
      <c r="D1113" s="113" t="s">
        <v>4163</v>
      </c>
      <c r="E1113" s="113"/>
      <c r="F1113" s="66" t="s">
        <v>43</v>
      </c>
      <c r="G1113" s="66"/>
      <c r="J1113" s="29">
        <v>0</v>
      </c>
      <c r="K1113" s="114">
        <v>1614</v>
      </c>
      <c r="L1113" s="115">
        <v>1618</v>
      </c>
      <c r="M1113" s="27">
        <v>0</v>
      </c>
      <c r="N1113" s="27">
        <v>0</v>
      </c>
      <c r="Q1113" s="35" t="s">
        <v>103</v>
      </c>
      <c r="R1113" s="104">
        <v>51.0167</v>
      </c>
      <c r="S1113" s="124">
        <v>4.4667000000000003</v>
      </c>
      <c r="T1113" s="32">
        <v>0</v>
      </c>
      <c r="U1113" s="33">
        <v>0</v>
      </c>
      <c r="V1113" s="127">
        <v>0</v>
      </c>
      <c r="AT1113">
        <v>1</v>
      </c>
      <c r="AU1113" s="162">
        <f t="shared" si="85"/>
        <v>0</v>
      </c>
      <c r="AV1113" s="162">
        <f t="shared" si="86"/>
        <v>0</v>
      </c>
      <c r="AW1113" s="162">
        <f t="shared" si="87"/>
        <v>1</v>
      </c>
      <c r="AX1113" s="162">
        <f t="shared" si="88"/>
        <v>0</v>
      </c>
      <c r="AY1113" s="162">
        <f t="shared" si="89"/>
        <v>0</v>
      </c>
    </row>
    <row r="1114" spans="1:51">
      <c r="A1114" s="116" t="s">
        <v>2929</v>
      </c>
      <c r="B1114" s="116" t="s">
        <v>2930</v>
      </c>
      <c r="C1114" s="117" t="s">
        <v>2928</v>
      </c>
      <c r="D1114" s="113" t="s">
        <v>4163</v>
      </c>
      <c r="E1114" s="117"/>
      <c r="F1114" s="66" t="s">
        <v>43</v>
      </c>
      <c r="G1114" s="66"/>
      <c r="J1114" s="29">
        <v>0</v>
      </c>
      <c r="K1114" s="114">
        <v>1614</v>
      </c>
      <c r="L1114" s="115">
        <v>1618</v>
      </c>
      <c r="M1114" s="27">
        <v>0</v>
      </c>
      <c r="N1114" s="27">
        <v>0</v>
      </c>
      <c r="Q1114" s="35" t="s">
        <v>103</v>
      </c>
      <c r="R1114" s="104">
        <v>51.0167</v>
      </c>
      <c r="S1114" s="124">
        <v>4.4667000000000003</v>
      </c>
      <c r="T1114" s="32">
        <v>0</v>
      </c>
      <c r="U1114" s="33">
        <v>0</v>
      </c>
      <c r="V1114" s="127">
        <v>0</v>
      </c>
      <c r="AT1114">
        <v>1</v>
      </c>
      <c r="AU1114" s="162">
        <f t="shared" si="85"/>
        <v>0</v>
      </c>
      <c r="AV1114" s="162">
        <f t="shared" si="86"/>
        <v>0</v>
      </c>
      <c r="AW1114" s="162">
        <f t="shared" si="87"/>
        <v>1</v>
      </c>
      <c r="AX1114" s="162">
        <f t="shared" si="88"/>
        <v>0</v>
      </c>
      <c r="AY1114" s="162">
        <f t="shared" si="89"/>
        <v>0</v>
      </c>
    </row>
    <row r="1115" spans="1:51">
      <c r="A1115" s="116" t="s">
        <v>2932</v>
      </c>
      <c r="B1115" s="116" t="s">
        <v>2933</v>
      </c>
      <c r="C1115" s="113" t="s">
        <v>2931</v>
      </c>
      <c r="D1115" s="113" t="s">
        <v>4163</v>
      </c>
      <c r="E1115" s="113"/>
      <c r="F1115" s="114" t="s">
        <v>344</v>
      </c>
      <c r="G1115" s="114"/>
      <c r="J1115" s="29">
        <v>0</v>
      </c>
      <c r="K1115" s="114">
        <v>1614</v>
      </c>
      <c r="L1115" s="115">
        <v>1618</v>
      </c>
      <c r="M1115" s="27">
        <v>0</v>
      </c>
      <c r="N1115" s="27">
        <v>0</v>
      </c>
      <c r="Q1115" s="35" t="s">
        <v>103</v>
      </c>
      <c r="R1115" s="104">
        <v>51.0167</v>
      </c>
      <c r="S1115" s="124">
        <v>4.4667000000000003</v>
      </c>
      <c r="T1115" s="32">
        <v>0</v>
      </c>
      <c r="U1115" s="33">
        <v>0</v>
      </c>
      <c r="V1115" s="127">
        <v>0</v>
      </c>
      <c r="AT1115">
        <v>1</v>
      </c>
      <c r="AU1115" s="162">
        <f t="shared" si="85"/>
        <v>0</v>
      </c>
      <c r="AV1115" s="162">
        <f t="shared" si="86"/>
        <v>0</v>
      </c>
      <c r="AW1115" s="162">
        <f t="shared" si="87"/>
        <v>1</v>
      </c>
      <c r="AX1115" s="162">
        <f t="shared" si="88"/>
        <v>0</v>
      </c>
      <c r="AY1115" s="162">
        <f t="shared" si="89"/>
        <v>0</v>
      </c>
    </row>
    <row r="1116" spans="1:51">
      <c r="A1116" s="116" t="s">
        <v>2935</v>
      </c>
      <c r="B1116" s="116" t="s">
        <v>2936</v>
      </c>
      <c r="C1116" s="117" t="s">
        <v>2934</v>
      </c>
      <c r="D1116" s="113" t="s">
        <v>4163</v>
      </c>
      <c r="E1116" s="117"/>
      <c r="F1116" s="66" t="s">
        <v>43</v>
      </c>
      <c r="G1116" s="66"/>
      <c r="J1116" s="29">
        <v>0</v>
      </c>
      <c r="K1116" s="114">
        <v>1614</v>
      </c>
      <c r="L1116" s="115">
        <v>1618</v>
      </c>
      <c r="M1116" s="27">
        <v>0</v>
      </c>
      <c r="N1116" s="27">
        <v>0</v>
      </c>
      <c r="Q1116" s="35" t="s">
        <v>103</v>
      </c>
      <c r="R1116" s="104">
        <v>51.0167</v>
      </c>
      <c r="S1116" s="124">
        <v>4.4667000000000003</v>
      </c>
      <c r="T1116" s="32">
        <v>0</v>
      </c>
      <c r="U1116" s="33">
        <v>0</v>
      </c>
      <c r="V1116" s="127">
        <v>0</v>
      </c>
      <c r="AT1116">
        <v>1</v>
      </c>
      <c r="AU1116" s="162">
        <f t="shared" si="85"/>
        <v>0</v>
      </c>
      <c r="AV1116" s="162">
        <f t="shared" si="86"/>
        <v>0</v>
      </c>
      <c r="AW1116" s="162">
        <f t="shared" si="87"/>
        <v>1</v>
      </c>
      <c r="AX1116" s="162">
        <f t="shared" si="88"/>
        <v>0</v>
      </c>
      <c r="AY1116" s="162">
        <f t="shared" si="89"/>
        <v>0</v>
      </c>
    </row>
    <row r="1117" spans="1:51">
      <c r="A1117" s="116" t="s">
        <v>2939</v>
      </c>
      <c r="B1117" s="116" t="s">
        <v>2940</v>
      </c>
      <c r="C1117" s="117" t="s">
        <v>2938</v>
      </c>
      <c r="D1117" s="113" t="s">
        <v>4163</v>
      </c>
      <c r="E1117" s="117"/>
      <c r="F1117" s="66" t="s">
        <v>43</v>
      </c>
      <c r="G1117" s="66"/>
      <c r="J1117" s="29">
        <v>0</v>
      </c>
      <c r="K1117" s="114">
        <v>1614</v>
      </c>
      <c r="L1117" s="115">
        <v>1618</v>
      </c>
      <c r="M1117" s="27">
        <v>0</v>
      </c>
      <c r="N1117" s="27">
        <v>0</v>
      </c>
      <c r="Q1117" s="35" t="s">
        <v>103</v>
      </c>
      <c r="R1117" s="104">
        <v>51.0167</v>
      </c>
      <c r="S1117" s="124">
        <v>4.4667000000000003</v>
      </c>
      <c r="T1117" s="32">
        <v>0</v>
      </c>
      <c r="U1117" s="33">
        <v>0</v>
      </c>
      <c r="V1117" s="127">
        <v>0</v>
      </c>
      <c r="AT1117">
        <v>1</v>
      </c>
      <c r="AU1117" s="162">
        <f t="shared" si="85"/>
        <v>0</v>
      </c>
      <c r="AV1117" s="162">
        <f t="shared" si="86"/>
        <v>0</v>
      </c>
      <c r="AW1117" s="162">
        <f t="shared" si="87"/>
        <v>1</v>
      </c>
      <c r="AX1117" s="162">
        <f t="shared" si="88"/>
        <v>0</v>
      </c>
      <c r="AY1117" s="162">
        <f t="shared" si="89"/>
        <v>0</v>
      </c>
    </row>
    <row r="1118" spans="1:51">
      <c r="A1118" s="116" t="s">
        <v>2942</v>
      </c>
      <c r="B1118" s="116" t="s">
        <v>2858</v>
      </c>
      <c r="C1118" s="113" t="s">
        <v>2941</v>
      </c>
      <c r="D1118" s="113" t="s">
        <v>4163</v>
      </c>
      <c r="E1118" s="113"/>
      <c r="F1118" s="66" t="s">
        <v>43</v>
      </c>
      <c r="G1118" s="66"/>
      <c r="J1118" s="29">
        <v>0</v>
      </c>
      <c r="K1118" s="114">
        <v>1614</v>
      </c>
      <c r="L1118" s="115">
        <v>1618</v>
      </c>
      <c r="M1118" s="27">
        <v>0</v>
      </c>
      <c r="N1118" s="27">
        <v>0</v>
      </c>
      <c r="Q1118" s="35" t="s">
        <v>103</v>
      </c>
      <c r="R1118" s="104">
        <v>51.0167</v>
      </c>
      <c r="S1118" s="124">
        <v>4.4667000000000003</v>
      </c>
      <c r="T1118" s="32">
        <v>0</v>
      </c>
      <c r="U1118" s="33">
        <v>0</v>
      </c>
      <c r="V1118" s="127">
        <v>0</v>
      </c>
      <c r="AT1118">
        <v>1</v>
      </c>
      <c r="AU1118" s="162">
        <f t="shared" si="85"/>
        <v>0</v>
      </c>
      <c r="AV1118" s="162">
        <f t="shared" si="86"/>
        <v>0</v>
      </c>
      <c r="AW1118" s="162">
        <f t="shared" si="87"/>
        <v>1</v>
      </c>
      <c r="AX1118" s="162">
        <f t="shared" si="88"/>
        <v>0</v>
      </c>
      <c r="AY1118" s="162">
        <f t="shared" si="89"/>
        <v>0</v>
      </c>
    </row>
    <row r="1119" spans="1:51">
      <c r="A1119" s="116" t="s">
        <v>2944</v>
      </c>
      <c r="B1119" s="116" t="s">
        <v>2945</v>
      </c>
      <c r="C1119" s="117" t="s">
        <v>2943</v>
      </c>
      <c r="D1119" s="113" t="s">
        <v>4163</v>
      </c>
      <c r="E1119" s="117"/>
      <c r="F1119" s="66" t="s">
        <v>43</v>
      </c>
      <c r="G1119" s="66"/>
      <c r="J1119" s="29">
        <v>0</v>
      </c>
      <c r="K1119" s="114">
        <v>1614</v>
      </c>
      <c r="L1119" s="115">
        <v>1618</v>
      </c>
      <c r="M1119" s="27">
        <v>0</v>
      </c>
      <c r="N1119" s="27">
        <v>0</v>
      </c>
      <c r="Q1119" s="35" t="s">
        <v>103</v>
      </c>
      <c r="R1119" s="104">
        <v>51.0167</v>
      </c>
      <c r="S1119" s="124">
        <v>4.4667000000000003</v>
      </c>
      <c r="T1119" s="32">
        <v>0</v>
      </c>
      <c r="U1119" s="33">
        <v>0</v>
      </c>
      <c r="V1119" s="127">
        <v>0</v>
      </c>
      <c r="AT1119">
        <v>1</v>
      </c>
      <c r="AU1119" s="162">
        <f t="shared" si="85"/>
        <v>0</v>
      </c>
      <c r="AV1119" s="162">
        <f t="shared" si="86"/>
        <v>0</v>
      </c>
      <c r="AW1119" s="162">
        <f t="shared" si="87"/>
        <v>1</v>
      </c>
      <c r="AX1119" s="162">
        <f t="shared" si="88"/>
        <v>0</v>
      </c>
      <c r="AY1119" s="162">
        <f t="shared" si="89"/>
        <v>0</v>
      </c>
    </row>
    <row r="1120" spans="1:51">
      <c r="A1120" s="116" t="s">
        <v>2947</v>
      </c>
      <c r="B1120" s="116" t="s">
        <v>2948</v>
      </c>
      <c r="C1120" s="113" t="s">
        <v>2946</v>
      </c>
      <c r="D1120" s="113" t="s">
        <v>4163</v>
      </c>
      <c r="E1120" s="113"/>
      <c r="F1120" s="66" t="s">
        <v>74</v>
      </c>
      <c r="G1120" s="66"/>
      <c r="J1120" s="29">
        <v>0</v>
      </c>
      <c r="K1120" s="114">
        <v>1614</v>
      </c>
      <c r="L1120" s="115">
        <v>1618</v>
      </c>
      <c r="M1120" s="27">
        <v>0</v>
      </c>
      <c r="N1120" s="27">
        <v>0</v>
      </c>
      <c r="Q1120" s="35" t="s">
        <v>103</v>
      </c>
      <c r="R1120" s="104">
        <v>51.0167</v>
      </c>
      <c r="S1120" s="124">
        <v>4.4667000000000003</v>
      </c>
      <c r="T1120" s="32">
        <v>0</v>
      </c>
      <c r="U1120" s="33">
        <v>0</v>
      </c>
      <c r="V1120" s="127">
        <v>0</v>
      </c>
      <c r="AT1120">
        <v>1</v>
      </c>
      <c r="AU1120" s="162">
        <f t="shared" si="85"/>
        <v>0</v>
      </c>
      <c r="AV1120" s="162">
        <f t="shared" si="86"/>
        <v>0</v>
      </c>
      <c r="AW1120" s="162">
        <f t="shared" si="87"/>
        <v>1</v>
      </c>
      <c r="AX1120" s="162">
        <f t="shared" si="88"/>
        <v>0</v>
      </c>
      <c r="AY1120" s="162">
        <f t="shared" si="89"/>
        <v>0</v>
      </c>
    </row>
    <row r="1121" spans="1:51">
      <c r="A1121" s="116" t="s">
        <v>2950</v>
      </c>
      <c r="B1121" s="116" t="s">
        <v>2519</v>
      </c>
      <c r="C1121" s="117" t="s">
        <v>2949</v>
      </c>
      <c r="D1121" s="113" t="s">
        <v>4163</v>
      </c>
      <c r="E1121" s="117"/>
      <c r="F1121" s="66" t="s">
        <v>43</v>
      </c>
      <c r="G1121" s="66"/>
      <c r="J1121" s="29">
        <v>0</v>
      </c>
      <c r="K1121" s="114">
        <v>1614</v>
      </c>
      <c r="L1121" s="115">
        <v>1618</v>
      </c>
      <c r="M1121" s="27">
        <v>0</v>
      </c>
      <c r="N1121" s="27">
        <v>0</v>
      </c>
      <c r="Q1121" s="35" t="s">
        <v>103</v>
      </c>
      <c r="R1121" s="104">
        <v>51.0167</v>
      </c>
      <c r="S1121" s="124">
        <v>4.4667000000000003</v>
      </c>
      <c r="T1121" s="32">
        <v>0</v>
      </c>
      <c r="U1121" s="33">
        <v>0</v>
      </c>
      <c r="V1121" s="127">
        <v>0</v>
      </c>
      <c r="AT1121">
        <v>1</v>
      </c>
      <c r="AU1121" s="162">
        <f t="shared" si="85"/>
        <v>0</v>
      </c>
      <c r="AV1121" s="162">
        <f t="shared" si="86"/>
        <v>0</v>
      </c>
      <c r="AW1121" s="162">
        <f t="shared" si="87"/>
        <v>1</v>
      </c>
      <c r="AX1121" s="162">
        <f t="shared" si="88"/>
        <v>0</v>
      </c>
      <c r="AY1121" s="162">
        <f t="shared" si="89"/>
        <v>0</v>
      </c>
    </row>
    <row r="1122" spans="1:51">
      <c r="A1122" s="116" t="s">
        <v>2952</v>
      </c>
      <c r="B1122" s="116" t="s">
        <v>2953</v>
      </c>
      <c r="C1122" s="113" t="s">
        <v>2951</v>
      </c>
      <c r="D1122" s="113" t="s">
        <v>4163</v>
      </c>
      <c r="E1122" s="113"/>
      <c r="F1122" s="66" t="s">
        <v>43</v>
      </c>
      <c r="G1122" s="66"/>
      <c r="J1122" s="29">
        <v>0</v>
      </c>
      <c r="K1122" s="114">
        <v>1614</v>
      </c>
      <c r="L1122" s="115">
        <v>1618</v>
      </c>
      <c r="M1122" s="27">
        <v>0</v>
      </c>
      <c r="N1122" s="27">
        <v>0</v>
      </c>
      <c r="Q1122" s="35" t="s">
        <v>103</v>
      </c>
      <c r="R1122" s="104">
        <v>51.0167</v>
      </c>
      <c r="S1122" s="124">
        <v>4.4667000000000003</v>
      </c>
      <c r="T1122" s="32">
        <v>0</v>
      </c>
      <c r="U1122" s="33">
        <v>0</v>
      </c>
      <c r="V1122" s="127">
        <v>0</v>
      </c>
      <c r="AT1122">
        <v>1</v>
      </c>
      <c r="AU1122" s="162">
        <f t="shared" si="85"/>
        <v>0</v>
      </c>
      <c r="AV1122" s="162">
        <f t="shared" si="86"/>
        <v>0</v>
      </c>
      <c r="AW1122" s="162">
        <f t="shared" si="87"/>
        <v>1</v>
      </c>
      <c r="AX1122" s="162">
        <f t="shared" si="88"/>
        <v>0</v>
      </c>
      <c r="AY1122" s="162">
        <f t="shared" si="89"/>
        <v>0</v>
      </c>
    </row>
    <row r="1123" spans="1:51">
      <c r="A1123" s="116" t="s">
        <v>2955</v>
      </c>
      <c r="B1123" s="116" t="s">
        <v>2679</v>
      </c>
      <c r="C1123" s="117" t="s">
        <v>2954</v>
      </c>
      <c r="D1123" s="113" t="s">
        <v>4163</v>
      </c>
      <c r="E1123" s="117"/>
      <c r="F1123" s="114" t="s">
        <v>344</v>
      </c>
      <c r="G1123" s="114"/>
      <c r="J1123" s="29">
        <v>0</v>
      </c>
      <c r="K1123" s="114">
        <v>1615</v>
      </c>
      <c r="L1123" s="115">
        <v>1619</v>
      </c>
      <c r="M1123" s="27">
        <v>0</v>
      </c>
      <c r="N1123" s="27">
        <v>0</v>
      </c>
      <c r="Q1123" s="35" t="s">
        <v>103</v>
      </c>
      <c r="R1123" s="104">
        <v>51.0167</v>
      </c>
      <c r="S1123" s="124">
        <v>4.4667000000000003</v>
      </c>
      <c r="T1123" s="32">
        <v>0</v>
      </c>
      <c r="U1123" s="33">
        <v>0</v>
      </c>
      <c r="V1123" s="127">
        <v>0</v>
      </c>
      <c r="AT1123">
        <v>1</v>
      </c>
      <c r="AU1123" s="162">
        <f t="shared" si="85"/>
        <v>0</v>
      </c>
      <c r="AV1123" s="162">
        <f t="shared" si="86"/>
        <v>0</v>
      </c>
      <c r="AW1123" s="162">
        <f t="shared" si="87"/>
        <v>1</v>
      </c>
      <c r="AX1123" s="162">
        <f t="shared" si="88"/>
        <v>0</v>
      </c>
      <c r="AY1123" s="162">
        <f t="shared" si="89"/>
        <v>0</v>
      </c>
    </row>
    <row r="1124" spans="1:51">
      <c r="A1124" s="116" t="s">
        <v>2957</v>
      </c>
      <c r="B1124" s="116" t="s">
        <v>2958</v>
      </c>
      <c r="C1124" s="113" t="s">
        <v>2956</v>
      </c>
      <c r="D1124" s="113" t="s">
        <v>4163</v>
      </c>
      <c r="E1124" s="113"/>
      <c r="F1124" s="66" t="s">
        <v>43</v>
      </c>
      <c r="G1124" s="66"/>
      <c r="J1124" s="29">
        <v>0</v>
      </c>
      <c r="K1124" s="114">
        <v>1615</v>
      </c>
      <c r="L1124" s="115">
        <v>1619</v>
      </c>
      <c r="M1124" s="27">
        <v>0</v>
      </c>
      <c r="N1124" s="27">
        <v>0</v>
      </c>
      <c r="Q1124" s="35" t="s">
        <v>103</v>
      </c>
      <c r="R1124" s="104">
        <v>51.0167</v>
      </c>
      <c r="S1124" s="124">
        <v>4.4667000000000003</v>
      </c>
      <c r="T1124" s="32">
        <v>0</v>
      </c>
      <c r="U1124" s="33">
        <v>0</v>
      </c>
      <c r="V1124" s="127">
        <v>0</v>
      </c>
      <c r="AT1124">
        <v>1</v>
      </c>
      <c r="AU1124" s="162">
        <f t="shared" si="85"/>
        <v>0</v>
      </c>
      <c r="AV1124" s="162">
        <f t="shared" si="86"/>
        <v>0</v>
      </c>
      <c r="AW1124" s="162">
        <f t="shared" si="87"/>
        <v>1</v>
      </c>
      <c r="AX1124" s="162">
        <f t="shared" si="88"/>
        <v>0</v>
      </c>
      <c r="AY1124" s="162">
        <f t="shared" si="89"/>
        <v>0</v>
      </c>
    </row>
    <row r="1125" spans="1:51">
      <c r="A1125" s="116" t="s">
        <v>2961</v>
      </c>
      <c r="B1125" s="116" t="s">
        <v>2962</v>
      </c>
      <c r="C1125" s="113" t="s">
        <v>2960</v>
      </c>
      <c r="D1125" s="113" t="s">
        <v>4163</v>
      </c>
      <c r="E1125" s="113"/>
      <c r="F1125" s="66" t="s">
        <v>43</v>
      </c>
      <c r="G1125" s="66"/>
      <c r="J1125" s="29">
        <v>0</v>
      </c>
      <c r="K1125" s="114">
        <v>1615</v>
      </c>
      <c r="L1125" s="115">
        <v>1619</v>
      </c>
      <c r="M1125" s="27">
        <v>0</v>
      </c>
      <c r="N1125" s="27">
        <v>0</v>
      </c>
      <c r="Q1125" s="35" t="s">
        <v>103</v>
      </c>
      <c r="R1125" s="104">
        <v>51.0167</v>
      </c>
      <c r="S1125" s="124">
        <v>4.4667000000000003</v>
      </c>
      <c r="T1125" s="32">
        <v>0</v>
      </c>
      <c r="U1125" s="33">
        <v>0</v>
      </c>
      <c r="V1125" s="127">
        <v>0</v>
      </c>
      <c r="AT1125">
        <v>1</v>
      </c>
      <c r="AU1125" s="162">
        <f t="shared" si="85"/>
        <v>0</v>
      </c>
      <c r="AV1125" s="162">
        <f t="shared" si="86"/>
        <v>0</v>
      </c>
      <c r="AW1125" s="162">
        <f t="shared" si="87"/>
        <v>1</v>
      </c>
      <c r="AX1125" s="162">
        <f t="shared" si="88"/>
        <v>0</v>
      </c>
      <c r="AY1125" s="162">
        <f t="shared" si="89"/>
        <v>0</v>
      </c>
    </row>
    <row r="1126" spans="1:51">
      <c r="A1126" s="116" t="s">
        <v>2964</v>
      </c>
      <c r="B1126" s="116" t="s">
        <v>2756</v>
      </c>
      <c r="C1126" s="117" t="s">
        <v>2963</v>
      </c>
      <c r="D1126" s="113" t="s">
        <v>4163</v>
      </c>
      <c r="E1126" s="117"/>
      <c r="F1126" s="66" t="s">
        <v>43</v>
      </c>
      <c r="G1126" s="66"/>
      <c r="J1126" s="29">
        <v>0</v>
      </c>
      <c r="K1126" s="114">
        <v>1615</v>
      </c>
      <c r="L1126" s="115">
        <v>1619</v>
      </c>
      <c r="M1126" s="27">
        <v>0</v>
      </c>
      <c r="N1126" s="27">
        <v>0</v>
      </c>
      <c r="Q1126" s="35" t="s">
        <v>103</v>
      </c>
      <c r="R1126" s="104">
        <v>51.0167</v>
      </c>
      <c r="S1126" s="124">
        <v>4.4667000000000003</v>
      </c>
      <c r="T1126" s="32">
        <v>0</v>
      </c>
      <c r="U1126" s="33">
        <v>0</v>
      </c>
      <c r="V1126" s="127">
        <v>0</v>
      </c>
      <c r="AT1126">
        <v>1</v>
      </c>
      <c r="AU1126" s="162">
        <f t="shared" si="85"/>
        <v>0</v>
      </c>
      <c r="AV1126" s="162">
        <f t="shared" si="86"/>
        <v>0</v>
      </c>
      <c r="AW1126" s="162">
        <f t="shared" si="87"/>
        <v>1</v>
      </c>
      <c r="AX1126" s="162">
        <f t="shared" si="88"/>
        <v>0</v>
      </c>
      <c r="AY1126" s="162">
        <f t="shared" si="89"/>
        <v>0</v>
      </c>
    </row>
    <row r="1127" spans="1:51">
      <c r="A1127" s="116" t="s">
        <v>2966</v>
      </c>
      <c r="B1127" s="116" t="s">
        <v>1905</v>
      </c>
      <c r="C1127" s="113" t="s">
        <v>2965</v>
      </c>
      <c r="D1127" s="113" t="s">
        <v>4163</v>
      </c>
      <c r="E1127" s="113"/>
      <c r="F1127" s="66" t="s">
        <v>74</v>
      </c>
      <c r="G1127" s="66"/>
      <c r="J1127" s="29">
        <v>0</v>
      </c>
      <c r="K1127" s="114">
        <v>1615</v>
      </c>
      <c r="L1127" s="115">
        <v>1619</v>
      </c>
      <c r="M1127" s="27">
        <v>0</v>
      </c>
      <c r="N1127" s="27">
        <v>0</v>
      </c>
      <c r="Q1127" s="35" t="s">
        <v>103</v>
      </c>
      <c r="R1127" s="104">
        <v>51.0167</v>
      </c>
      <c r="S1127" s="124">
        <v>4.4667000000000003</v>
      </c>
      <c r="T1127" s="32">
        <v>0</v>
      </c>
      <c r="U1127" s="33">
        <v>0</v>
      </c>
      <c r="V1127" s="127">
        <v>0</v>
      </c>
      <c r="AT1127">
        <v>1</v>
      </c>
      <c r="AU1127" s="162">
        <f t="shared" si="85"/>
        <v>0</v>
      </c>
      <c r="AV1127" s="162">
        <f t="shared" si="86"/>
        <v>0</v>
      </c>
      <c r="AW1127" s="162">
        <f t="shared" si="87"/>
        <v>1</v>
      </c>
      <c r="AX1127" s="162">
        <f t="shared" si="88"/>
        <v>0</v>
      </c>
      <c r="AY1127" s="162">
        <f t="shared" si="89"/>
        <v>0</v>
      </c>
    </row>
    <row r="1128" spans="1:51">
      <c r="A1128" s="116" t="s">
        <v>2970</v>
      </c>
      <c r="B1128" s="116" t="s">
        <v>2971</v>
      </c>
      <c r="C1128" s="113" t="s">
        <v>2969</v>
      </c>
      <c r="D1128" s="113" t="s">
        <v>4163</v>
      </c>
      <c r="E1128" s="113"/>
      <c r="F1128" s="66" t="s">
        <v>43</v>
      </c>
      <c r="G1128" s="66"/>
      <c r="J1128" s="29">
        <v>0</v>
      </c>
      <c r="K1128" s="114">
        <v>1615</v>
      </c>
      <c r="L1128" s="115">
        <v>1619</v>
      </c>
      <c r="M1128" s="27">
        <v>0</v>
      </c>
      <c r="N1128" s="27">
        <v>0</v>
      </c>
      <c r="Q1128" s="35" t="s">
        <v>103</v>
      </c>
      <c r="R1128" s="104">
        <v>51.0167</v>
      </c>
      <c r="S1128" s="124">
        <v>4.4667000000000003</v>
      </c>
      <c r="T1128" s="32">
        <v>0</v>
      </c>
      <c r="U1128" s="33">
        <v>0</v>
      </c>
      <c r="V1128" s="127">
        <v>0</v>
      </c>
      <c r="AT1128">
        <v>1</v>
      </c>
      <c r="AU1128" s="162">
        <f t="shared" si="85"/>
        <v>0</v>
      </c>
      <c r="AV1128" s="162">
        <f t="shared" si="86"/>
        <v>0</v>
      </c>
      <c r="AW1128" s="162">
        <f t="shared" si="87"/>
        <v>1</v>
      </c>
      <c r="AX1128" s="162">
        <f t="shared" si="88"/>
        <v>0</v>
      </c>
      <c r="AY1128" s="162">
        <f t="shared" si="89"/>
        <v>0</v>
      </c>
    </row>
    <row r="1129" spans="1:51">
      <c r="A1129" s="116" t="s">
        <v>2973</v>
      </c>
      <c r="B1129" s="116" t="s">
        <v>2974</v>
      </c>
      <c r="C1129" s="117" t="s">
        <v>2972</v>
      </c>
      <c r="D1129" s="113" t="s">
        <v>4163</v>
      </c>
      <c r="E1129" s="117"/>
      <c r="F1129" s="66" t="s">
        <v>43</v>
      </c>
      <c r="G1129" s="66"/>
      <c r="J1129" s="29">
        <v>0</v>
      </c>
      <c r="K1129" s="114">
        <v>1615</v>
      </c>
      <c r="L1129" s="115">
        <v>1619</v>
      </c>
      <c r="M1129" s="27">
        <v>0</v>
      </c>
      <c r="N1129" s="27">
        <v>0</v>
      </c>
      <c r="Q1129" s="35" t="s">
        <v>103</v>
      </c>
      <c r="R1129" s="104">
        <v>51.0167</v>
      </c>
      <c r="S1129" s="124">
        <v>4.4667000000000003</v>
      </c>
      <c r="T1129" s="32">
        <v>0</v>
      </c>
      <c r="U1129" s="33">
        <v>0</v>
      </c>
      <c r="V1129" s="127">
        <v>0</v>
      </c>
      <c r="AT1129">
        <v>1</v>
      </c>
      <c r="AU1129" s="162">
        <f t="shared" si="85"/>
        <v>0</v>
      </c>
      <c r="AV1129" s="162">
        <f t="shared" si="86"/>
        <v>0</v>
      </c>
      <c r="AW1129" s="162">
        <f t="shared" si="87"/>
        <v>1</v>
      </c>
      <c r="AX1129" s="162">
        <f t="shared" si="88"/>
        <v>0</v>
      </c>
      <c r="AY1129" s="162">
        <f t="shared" si="89"/>
        <v>0</v>
      </c>
    </row>
    <row r="1130" spans="1:51">
      <c r="A1130" s="116" t="s">
        <v>2976</v>
      </c>
      <c r="B1130" s="116" t="s">
        <v>2977</v>
      </c>
      <c r="C1130" s="113" t="s">
        <v>2975</v>
      </c>
      <c r="D1130" s="113" t="s">
        <v>4163</v>
      </c>
      <c r="E1130" s="113"/>
      <c r="F1130" s="66" t="s">
        <v>43</v>
      </c>
      <c r="G1130" s="66"/>
      <c r="J1130" s="29">
        <v>0</v>
      </c>
      <c r="K1130" s="114">
        <v>1615</v>
      </c>
      <c r="L1130" s="115">
        <v>1619</v>
      </c>
      <c r="M1130" s="27">
        <v>0</v>
      </c>
      <c r="N1130" s="27">
        <v>0</v>
      </c>
      <c r="Q1130" s="35" t="s">
        <v>103</v>
      </c>
      <c r="R1130" s="104">
        <v>51.0167</v>
      </c>
      <c r="S1130" s="124">
        <v>4.4667000000000003</v>
      </c>
      <c r="T1130" s="32">
        <v>0</v>
      </c>
      <c r="U1130" s="33">
        <v>0</v>
      </c>
      <c r="V1130" s="127">
        <v>0</v>
      </c>
      <c r="AT1130">
        <v>1</v>
      </c>
      <c r="AU1130" s="162">
        <f t="shared" si="85"/>
        <v>0</v>
      </c>
      <c r="AV1130" s="162">
        <f t="shared" si="86"/>
        <v>0</v>
      </c>
      <c r="AW1130" s="162">
        <f t="shared" si="87"/>
        <v>1</v>
      </c>
      <c r="AX1130" s="162">
        <f t="shared" si="88"/>
        <v>0</v>
      </c>
      <c r="AY1130" s="162">
        <f t="shared" si="89"/>
        <v>0</v>
      </c>
    </row>
    <row r="1131" spans="1:51">
      <c r="A1131" s="116" t="s">
        <v>836</v>
      </c>
      <c r="B1131" s="116" t="s">
        <v>1712</v>
      </c>
      <c r="C1131" s="117" t="s">
        <v>2978</v>
      </c>
      <c r="D1131" s="113" t="s">
        <v>4163</v>
      </c>
      <c r="E1131" s="117"/>
      <c r="F1131" s="114" t="s">
        <v>344</v>
      </c>
      <c r="G1131" s="114"/>
      <c r="J1131" s="29">
        <v>0</v>
      </c>
      <c r="K1131" s="114">
        <v>1615</v>
      </c>
      <c r="L1131" s="115">
        <v>1619</v>
      </c>
      <c r="M1131" s="27">
        <v>0</v>
      </c>
      <c r="N1131" s="27">
        <v>0</v>
      </c>
      <c r="Q1131" s="35" t="s">
        <v>103</v>
      </c>
      <c r="R1131" s="104">
        <v>51.0167</v>
      </c>
      <c r="S1131" s="124">
        <v>4.4667000000000003</v>
      </c>
      <c r="T1131" s="32">
        <v>0</v>
      </c>
      <c r="U1131" s="33">
        <v>0</v>
      </c>
      <c r="V1131" s="127">
        <v>0</v>
      </c>
      <c r="AT1131">
        <v>1</v>
      </c>
      <c r="AU1131" s="162">
        <f t="shared" si="85"/>
        <v>0</v>
      </c>
      <c r="AV1131" s="162">
        <f t="shared" si="86"/>
        <v>0</v>
      </c>
      <c r="AW1131" s="162">
        <f t="shared" si="87"/>
        <v>1</v>
      </c>
      <c r="AX1131" s="162">
        <f t="shared" si="88"/>
        <v>0</v>
      </c>
      <c r="AY1131" s="162">
        <f t="shared" si="89"/>
        <v>0</v>
      </c>
    </row>
    <row r="1132" spans="1:51">
      <c r="A1132" s="116" t="s">
        <v>2981</v>
      </c>
      <c r="B1132" s="116" t="s">
        <v>2982</v>
      </c>
      <c r="C1132" s="117" t="s">
        <v>2980</v>
      </c>
      <c r="D1132" s="113" t="s">
        <v>4163</v>
      </c>
      <c r="E1132" s="117"/>
      <c r="F1132" s="66" t="s">
        <v>74</v>
      </c>
      <c r="G1132" s="66"/>
      <c r="J1132" s="29">
        <v>0</v>
      </c>
      <c r="K1132" s="114">
        <v>1615</v>
      </c>
      <c r="L1132" s="115">
        <v>1619</v>
      </c>
      <c r="M1132" s="27">
        <v>0</v>
      </c>
      <c r="N1132" s="27">
        <v>0</v>
      </c>
      <c r="Q1132" s="35" t="s">
        <v>103</v>
      </c>
      <c r="R1132" s="104">
        <v>51.0167</v>
      </c>
      <c r="S1132" s="124">
        <v>4.4667000000000003</v>
      </c>
      <c r="T1132" s="32">
        <v>0</v>
      </c>
      <c r="U1132" s="33">
        <v>0</v>
      </c>
      <c r="V1132" s="127">
        <v>0</v>
      </c>
      <c r="AT1132">
        <v>1</v>
      </c>
      <c r="AU1132" s="162">
        <f t="shared" si="85"/>
        <v>0</v>
      </c>
      <c r="AV1132" s="162">
        <f t="shared" si="86"/>
        <v>0</v>
      </c>
      <c r="AW1132" s="162">
        <f t="shared" si="87"/>
        <v>1</v>
      </c>
      <c r="AX1132" s="162">
        <f t="shared" si="88"/>
        <v>0</v>
      </c>
      <c r="AY1132" s="162">
        <f t="shared" si="89"/>
        <v>0</v>
      </c>
    </row>
    <row r="1133" spans="1:51">
      <c r="A1133" s="116" t="s">
        <v>2984</v>
      </c>
      <c r="B1133" s="116" t="s">
        <v>2985</v>
      </c>
      <c r="C1133" s="113" t="s">
        <v>2983</v>
      </c>
      <c r="D1133" s="113" t="s">
        <v>4163</v>
      </c>
      <c r="E1133" s="113"/>
      <c r="F1133" s="66" t="s">
        <v>43</v>
      </c>
      <c r="G1133" s="66"/>
      <c r="J1133" s="29">
        <v>0</v>
      </c>
      <c r="K1133" s="114">
        <v>1615</v>
      </c>
      <c r="L1133" s="115">
        <v>1619</v>
      </c>
      <c r="M1133" s="27">
        <v>0</v>
      </c>
      <c r="N1133" s="27">
        <v>0</v>
      </c>
      <c r="Q1133" s="35" t="s">
        <v>103</v>
      </c>
      <c r="R1133" s="104">
        <v>51.0167</v>
      </c>
      <c r="S1133" s="124">
        <v>4.4667000000000003</v>
      </c>
      <c r="T1133" s="32">
        <v>0</v>
      </c>
      <c r="U1133" s="33">
        <v>0</v>
      </c>
      <c r="V1133" s="127">
        <v>0</v>
      </c>
      <c r="AT1133">
        <v>1</v>
      </c>
      <c r="AU1133" s="162">
        <f t="shared" si="85"/>
        <v>0</v>
      </c>
      <c r="AV1133" s="162">
        <f t="shared" si="86"/>
        <v>0</v>
      </c>
      <c r="AW1133" s="162">
        <f t="shared" si="87"/>
        <v>1</v>
      </c>
      <c r="AX1133" s="162">
        <f t="shared" si="88"/>
        <v>0</v>
      </c>
      <c r="AY1133" s="162">
        <f t="shared" si="89"/>
        <v>0</v>
      </c>
    </row>
    <row r="1134" spans="1:51">
      <c r="A1134" s="116" t="s">
        <v>2987</v>
      </c>
      <c r="B1134" s="116" t="s">
        <v>2988</v>
      </c>
      <c r="C1134" s="117" t="s">
        <v>2986</v>
      </c>
      <c r="D1134" s="113" t="s">
        <v>4163</v>
      </c>
      <c r="E1134" s="117"/>
      <c r="F1134" s="66" t="s">
        <v>43</v>
      </c>
      <c r="G1134" s="66"/>
      <c r="J1134" s="29">
        <v>0</v>
      </c>
      <c r="K1134" s="114">
        <v>1615</v>
      </c>
      <c r="L1134" s="115">
        <v>1619</v>
      </c>
      <c r="M1134" s="27">
        <v>0</v>
      </c>
      <c r="N1134" s="27">
        <v>0</v>
      </c>
      <c r="Q1134" s="35" t="s">
        <v>103</v>
      </c>
      <c r="R1134" s="104">
        <v>51.0167</v>
      </c>
      <c r="S1134" s="124">
        <v>4.4667000000000003</v>
      </c>
      <c r="T1134" s="32">
        <v>0</v>
      </c>
      <c r="U1134" s="33">
        <v>0</v>
      </c>
      <c r="V1134" s="127">
        <v>0</v>
      </c>
      <c r="AT1134">
        <v>1</v>
      </c>
      <c r="AU1134" s="162">
        <f t="shared" si="85"/>
        <v>0</v>
      </c>
      <c r="AV1134" s="162">
        <f t="shared" si="86"/>
        <v>0</v>
      </c>
      <c r="AW1134" s="162">
        <f t="shared" si="87"/>
        <v>1</v>
      </c>
      <c r="AX1134" s="162">
        <f t="shared" si="88"/>
        <v>0</v>
      </c>
      <c r="AY1134" s="162">
        <f t="shared" si="89"/>
        <v>0</v>
      </c>
    </row>
    <row r="1135" spans="1:51">
      <c r="A1135" s="116" t="s">
        <v>2990</v>
      </c>
      <c r="B1135" s="116" t="s">
        <v>2711</v>
      </c>
      <c r="C1135" s="113" t="s">
        <v>2989</v>
      </c>
      <c r="D1135" s="113" t="s">
        <v>4163</v>
      </c>
      <c r="E1135" s="113"/>
      <c r="F1135" s="66" t="s">
        <v>43</v>
      </c>
      <c r="G1135" s="66"/>
      <c r="J1135" s="29">
        <v>0</v>
      </c>
      <c r="K1135" s="114">
        <v>1615</v>
      </c>
      <c r="L1135" s="115">
        <v>1619</v>
      </c>
      <c r="M1135" s="27">
        <v>0</v>
      </c>
      <c r="N1135" s="27">
        <v>0</v>
      </c>
      <c r="Q1135" s="35" t="s">
        <v>103</v>
      </c>
      <c r="R1135" s="104">
        <v>51.0167</v>
      </c>
      <c r="S1135" s="124">
        <v>4.4667000000000003</v>
      </c>
      <c r="T1135" s="32">
        <v>0</v>
      </c>
      <c r="U1135" s="33">
        <v>0</v>
      </c>
      <c r="V1135" s="127">
        <v>0</v>
      </c>
      <c r="AT1135">
        <v>1</v>
      </c>
      <c r="AU1135" s="162">
        <f t="shared" si="85"/>
        <v>0</v>
      </c>
      <c r="AV1135" s="162">
        <f t="shared" si="86"/>
        <v>0</v>
      </c>
      <c r="AW1135" s="162">
        <f t="shared" si="87"/>
        <v>1</v>
      </c>
      <c r="AX1135" s="162">
        <f t="shared" si="88"/>
        <v>0</v>
      </c>
      <c r="AY1135" s="162">
        <f t="shared" si="89"/>
        <v>0</v>
      </c>
    </row>
    <row r="1136" spans="1:51">
      <c r="A1136" s="116" t="s">
        <v>2992</v>
      </c>
      <c r="B1136" s="116" t="s">
        <v>2993</v>
      </c>
      <c r="C1136" s="117" t="s">
        <v>2991</v>
      </c>
      <c r="D1136" s="113" t="s">
        <v>4163</v>
      </c>
      <c r="E1136" s="117"/>
      <c r="F1136" s="66" t="s">
        <v>43</v>
      </c>
      <c r="G1136" s="66"/>
      <c r="J1136" s="29">
        <v>0</v>
      </c>
      <c r="K1136" s="114">
        <v>1615</v>
      </c>
      <c r="L1136" s="115">
        <v>1619</v>
      </c>
      <c r="M1136" s="27">
        <v>0</v>
      </c>
      <c r="N1136" s="27">
        <v>0</v>
      </c>
      <c r="Q1136" s="35" t="s">
        <v>103</v>
      </c>
      <c r="R1136" s="104">
        <v>51.0167</v>
      </c>
      <c r="S1136" s="124">
        <v>4.4667000000000003</v>
      </c>
      <c r="T1136" s="32">
        <v>0</v>
      </c>
      <c r="U1136" s="33">
        <v>0</v>
      </c>
      <c r="V1136" s="127">
        <v>0</v>
      </c>
      <c r="AT1136">
        <v>1</v>
      </c>
      <c r="AU1136" s="162">
        <f t="shared" si="85"/>
        <v>0</v>
      </c>
      <c r="AV1136" s="162">
        <f t="shared" si="86"/>
        <v>0</v>
      </c>
      <c r="AW1136" s="162">
        <f t="shared" si="87"/>
        <v>1</v>
      </c>
      <c r="AX1136" s="162">
        <f t="shared" si="88"/>
        <v>0</v>
      </c>
      <c r="AY1136" s="162">
        <f t="shared" si="89"/>
        <v>0</v>
      </c>
    </row>
    <row r="1137" spans="1:51">
      <c r="A1137" s="116" t="s">
        <v>2740</v>
      </c>
      <c r="B1137" s="116" t="s">
        <v>2099</v>
      </c>
      <c r="C1137" s="113" t="s">
        <v>2994</v>
      </c>
      <c r="D1137" s="113" t="s">
        <v>4163</v>
      </c>
      <c r="E1137" s="113"/>
      <c r="F1137" s="66" t="s">
        <v>43</v>
      </c>
      <c r="G1137" s="66"/>
      <c r="J1137" s="29">
        <v>0</v>
      </c>
      <c r="K1137" s="114">
        <v>1615</v>
      </c>
      <c r="L1137" s="115">
        <v>1619</v>
      </c>
      <c r="M1137" s="27">
        <v>0</v>
      </c>
      <c r="N1137" s="27">
        <v>0</v>
      </c>
      <c r="Q1137" s="35" t="s">
        <v>103</v>
      </c>
      <c r="R1137" s="104">
        <v>51.0167</v>
      </c>
      <c r="S1137" s="124">
        <v>4.4667000000000003</v>
      </c>
      <c r="T1137" s="32">
        <v>0</v>
      </c>
      <c r="U1137" s="33">
        <v>0</v>
      </c>
      <c r="V1137" s="127">
        <v>0</v>
      </c>
      <c r="AT1137">
        <v>1</v>
      </c>
      <c r="AU1137" s="162">
        <f t="shared" si="85"/>
        <v>0</v>
      </c>
      <c r="AV1137" s="162">
        <f t="shared" si="86"/>
        <v>0</v>
      </c>
      <c r="AW1137" s="162">
        <f t="shared" si="87"/>
        <v>1</v>
      </c>
      <c r="AX1137" s="162">
        <f t="shared" si="88"/>
        <v>0</v>
      </c>
      <c r="AY1137" s="162">
        <f t="shared" si="89"/>
        <v>0</v>
      </c>
    </row>
    <row r="1138" spans="1:51">
      <c r="A1138" s="116" t="s">
        <v>2996</v>
      </c>
      <c r="B1138" s="116" t="s">
        <v>2997</v>
      </c>
      <c r="C1138" s="117" t="s">
        <v>2995</v>
      </c>
      <c r="D1138" s="113" t="s">
        <v>4163</v>
      </c>
      <c r="E1138" s="117"/>
      <c r="F1138" s="66" t="s">
        <v>74</v>
      </c>
      <c r="G1138" s="66"/>
      <c r="J1138" s="29">
        <v>0</v>
      </c>
      <c r="K1138" s="114">
        <v>1616</v>
      </c>
      <c r="L1138" s="115">
        <v>1620</v>
      </c>
      <c r="M1138" s="27">
        <v>0</v>
      </c>
      <c r="N1138" s="27">
        <v>0</v>
      </c>
      <c r="Q1138" s="35" t="s">
        <v>103</v>
      </c>
      <c r="R1138" s="104">
        <v>51.0167</v>
      </c>
      <c r="S1138" s="124">
        <v>4.4667000000000003</v>
      </c>
      <c r="T1138" s="32">
        <v>0</v>
      </c>
      <c r="U1138" s="33">
        <v>0</v>
      </c>
      <c r="V1138" s="127">
        <v>0</v>
      </c>
      <c r="AT1138">
        <v>1</v>
      </c>
      <c r="AU1138" s="162">
        <f t="shared" si="85"/>
        <v>0</v>
      </c>
      <c r="AV1138" s="162">
        <f t="shared" si="86"/>
        <v>0</v>
      </c>
      <c r="AW1138" s="162">
        <f t="shared" si="87"/>
        <v>1</v>
      </c>
      <c r="AX1138" s="162">
        <f t="shared" si="88"/>
        <v>0</v>
      </c>
      <c r="AY1138" s="162">
        <f t="shared" si="89"/>
        <v>0</v>
      </c>
    </row>
    <row r="1139" spans="1:51">
      <c r="A1139" s="116" t="s">
        <v>360</v>
      </c>
      <c r="B1139" s="116" t="s">
        <v>2070</v>
      </c>
      <c r="C1139" s="113" t="s">
        <v>2998</v>
      </c>
      <c r="D1139" s="113" t="s">
        <v>4163</v>
      </c>
      <c r="E1139" s="113"/>
      <c r="F1139" s="66" t="s">
        <v>43</v>
      </c>
      <c r="G1139" s="66"/>
      <c r="J1139" s="29">
        <v>0</v>
      </c>
      <c r="K1139" s="114">
        <v>1616</v>
      </c>
      <c r="L1139" s="115">
        <v>1620</v>
      </c>
      <c r="M1139" s="27">
        <v>0</v>
      </c>
      <c r="N1139" s="27">
        <v>0</v>
      </c>
      <c r="Q1139" s="35" t="s">
        <v>103</v>
      </c>
      <c r="R1139" s="104">
        <v>51.0167</v>
      </c>
      <c r="S1139" s="124">
        <v>4.4667000000000003</v>
      </c>
      <c r="T1139" s="32">
        <v>0</v>
      </c>
      <c r="U1139" s="33">
        <v>0</v>
      </c>
      <c r="V1139" s="127">
        <v>0</v>
      </c>
      <c r="AT1139">
        <v>1</v>
      </c>
      <c r="AU1139" s="162">
        <f t="shared" si="85"/>
        <v>0</v>
      </c>
      <c r="AV1139" s="162">
        <f t="shared" si="86"/>
        <v>0</v>
      </c>
      <c r="AW1139" s="162">
        <f t="shared" si="87"/>
        <v>1</v>
      </c>
      <c r="AX1139" s="162">
        <f t="shared" si="88"/>
        <v>0</v>
      </c>
      <c r="AY1139" s="162">
        <f t="shared" si="89"/>
        <v>0</v>
      </c>
    </row>
    <row r="1140" spans="1:51">
      <c r="A1140" s="116" t="s">
        <v>3000</v>
      </c>
      <c r="B1140" s="116" t="s">
        <v>3001</v>
      </c>
      <c r="C1140" s="117" t="s">
        <v>2999</v>
      </c>
      <c r="D1140" s="113" t="s">
        <v>4163</v>
      </c>
      <c r="E1140" s="117"/>
      <c r="F1140" s="114" t="s">
        <v>344</v>
      </c>
      <c r="G1140" s="114"/>
      <c r="J1140" s="29">
        <v>0</v>
      </c>
      <c r="K1140" s="114">
        <v>1616</v>
      </c>
      <c r="L1140" s="115">
        <v>1620</v>
      </c>
      <c r="M1140" s="27">
        <v>0</v>
      </c>
      <c r="N1140" s="27">
        <v>0</v>
      </c>
      <c r="Q1140" s="35" t="s">
        <v>103</v>
      </c>
      <c r="R1140" s="104">
        <v>51.0167</v>
      </c>
      <c r="S1140" s="124">
        <v>4.4667000000000003</v>
      </c>
      <c r="T1140" s="32">
        <v>0</v>
      </c>
      <c r="U1140" s="33">
        <v>0</v>
      </c>
      <c r="V1140" s="127">
        <v>0</v>
      </c>
      <c r="AT1140">
        <v>1</v>
      </c>
      <c r="AU1140" s="162">
        <f t="shared" si="85"/>
        <v>0</v>
      </c>
      <c r="AV1140" s="162">
        <f t="shared" si="86"/>
        <v>0</v>
      </c>
      <c r="AW1140" s="162">
        <f t="shared" si="87"/>
        <v>1</v>
      </c>
      <c r="AX1140" s="162">
        <f t="shared" si="88"/>
        <v>0</v>
      </c>
      <c r="AY1140" s="162">
        <f t="shared" si="89"/>
        <v>0</v>
      </c>
    </row>
    <row r="1141" spans="1:51">
      <c r="A1141" s="116" t="s">
        <v>3003</v>
      </c>
      <c r="B1141" s="116" t="s">
        <v>3004</v>
      </c>
      <c r="C1141" s="113" t="s">
        <v>3002</v>
      </c>
      <c r="D1141" s="113" t="s">
        <v>4163</v>
      </c>
      <c r="E1141" s="113"/>
      <c r="F1141" s="66" t="s">
        <v>43</v>
      </c>
      <c r="G1141" s="66"/>
      <c r="J1141" s="29">
        <v>0</v>
      </c>
      <c r="K1141" s="114">
        <v>1616</v>
      </c>
      <c r="L1141" s="115">
        <v>1620</v>
      </c>
      <c r="M1141" s="27">
        <v>0</v>
      </c>
      <c r="N1141" s="27">
        <v>0</v>
      </c>
      <c r="Q1141" s="35" t="s">
        <v>103</v>
      </c>
      <c r="R1141" s="104">
        <v>51.0167</v>
      </c>
      <c r="S1141" s="124">
        <v>4.4667000000000003</v>
      </c>
      <c r="T1141" s="32">
        <v>0</v>
      </c>
      <c r="U1141" s="33">
        <v>0</v>
      </c>
      <c r="V1141" s="127">
        <v>0</v>
      </c>
      <c r="AT1141">
        <v>1</v>
      </c>
      <c r="AU1141" s="162">
        <f t="shared" si="85"/>
        <v>0</v>
      </c>
      <c r="AV1141" s="162">
        <f t="shared" si="86"/>
        <v>0</v>
      </c>
      <c r="AW1141" s="162">
        <f t="shared" si="87"/>
        <v>1</v>
      </c>
      <c r="AX1141" s="162">
        <f t="shared" si="88"/>
        <v>0</v>
      </c>
      <c r="AY1141" s="162">
        <f t="shared" si="89"/>
        <v>0</v>
      </c>
    </row>
    <row r="1142" spans="1:51">
      <c r="A1142" s="116" t="s">
        <v>3006</v>
      </c>
      <c r="B1142" s="116" t="s">
        <v>3007</v>
      </c>
      <c r="C1142" s="113" t="s">
        <v>3005</v>
      </c>
      <c r="D1142" s="113" t="s">
        <v>4163</v>
      </c>
      <c r="E1142" s="113"/>
      <c r="F1142" s="66" t="s">
        <v>74</v>
      </c>
      <c r="G1142" s="66"/>
      <c r="J1142" s="29">
        <v>0</v>
      </c>
      <c r="K1142" s="114">
        <v>1616</v>
      </c>
      <c r="L1142" s="115">
        <v>1620</v>
      </c>
      <c r="M1142" s="27">
        <v>0</v>
      </c>
      <c r="N1142" s="27">
        <v>0</v>
      </c>
      <c r="Q1142" s="35" t="s">
        <v>103</v>
      </c>
      <c r="R1142" s="104">
        <v>51.0167</v>
      </c>
      <c r="S1142" s="124">
        <v>4.4667000000000003</v>
      </c>
      <c r="T1142" s="32">
        <v>0</v>
      </c>
      <c r="U1142" s="33">
        <v>0</v>
      </c>
      <c r="V1142" s="127">
        <v>0</v>
      </c>
      <c r="AT1142">
        <v>1</v>
      </c>
      <c r="AU1142" s="162">
        <f t="shared" si="85"/>
        <v>0</v>
      </c>
      <c r="AV1142" s="162">
        <f t="shared" si="86"/>
        <v>0</v>
      </c>
      <c r="AW1142" s="162">
        <f t="shared" si="87"/>
        <v>1</v>
      </c>
      <c r="AX1142" s="162">
        <f t="shared" si="88"/>
        <v>0</v>
      </c>
      <c r="AY1142" s="162">
        <f t="shared" si="89"/>
        <v>0</v>
      </c>
    </row>
    <row r="1143" spans="1:51">
      <c r="A1143" s="116" t="s">
        <v>3009</v>
      </c>
      <c r="B1143" s="116" t="s">
        <v>3010</v>
      </c>
      <c r="C1143" s="117" t="s">
        <v>3008</v>
      </c>
      <c r="D1143" s="113" t="s">
        <v>4163</v>
      </c>
      <c r="E1143" s="117"/>
      <c r="F1143" s="66" t="s">
        <v>43</v>
      </c>
      <c r="G1143" s="66"/>
      <c r="J1143" s="29">
        <v>0</v>
      </c>
      <c r="K1143" s="114">
        <v>1616</v>
      </c>
      <c r="L1143" s="115">
        <v>1620</v>
      </c>
      <c r="M1143" s="27">
        <v>0</v>
      </c>
      <c r="N1143" s="27">
        <v>0</v>
      </c>
      <c r="Q1143" s="35" t="s">
        <v>103</v>
      </c>
      <c r="R1143" s="104">
        <v>51.0167</v>
      </c>
      <c r="S1143" s="124">
        <v>4.4667000000000003</v>
      </c>
      <c r="T1143" s="32">
        <v>0</v>
      </c>
      <c r="U1143" s="33">
        <v>0</v>
      </c>
      <c r="V1143" s="127">
        <v>0</v>
      </c>
      <c r="AT1143">
        <v>1</v>
      </c>
      <c r="AU1143" s="162">
        <f t="shared" si="85"/>
        <v>0</v>
      </c>
      <c r="AV1143" s="162">
        <f t="shared" si="86"/>
        <v>0</v>
      </c>
      <c r="AW1143" s="162">
        <f t="shared" si="87"/>
        <v>1</v>
      </c>
      <c r="AX1143" s="162">
        <f t="shared" si="88"/>
        <v>0</v>
      </c>
      <c r="AY1143" s="162">
        <f t="shared" si="89"/>
        <v>0</v>
      </c>
    </row>
    <row r="1144" spans="1:51">
      <c r="A1144" s="116" t="s">
        <v>3013</v>
      </c>
      <c r="B1144" s="116" t="s">
        <v>3014</v>
      </c>
      <c r="C1144" s="117" t="s">
        <v>3012</v>
      </c>
      <c r="D1144" s="113" t="s">
        <v>4163</v>
      </c>
      <c r="E1144" s="117"/>
      <c r="F1144" s="66" t="s">
        <v>43</v>
      </c>
      <c r="G1144" s="66"/>
      <c r="J1144" s="29">
        <v>0</v>
      </c>
      <c r="K1144" s="114">
        <v>1616</v>
      </c>
      <c r="L1144" s="115">
        <v>1620</v>
      </c>
      <c r="M1144" s="27">
        <v>0</v>
      </c>
      <c r="N1144" s="27">
        <v>0</v>
      </c>
      <c r="Q1144" s="35" t="s">
        <v>103</v>
      </c>
      <c r="R1144" s="104">
        <v>51.0167</v>
      </c>
      <c r="S1144" s="124">
        <v>4.4667000000000003</v>
      </c>
      <c r="T1144" s="32">
        <v>0</v>
      </c>
      <c r="U1144" s="33">
        <v>0</v>
      </c>
      <c r="V1144" s="127">
        <v>0</v>
      </c>
      <c r="AT1144">
        <v>1</v>
      </c>
      <c r="AU1144" s="162">
        <f t="shared" si="85"/>
        <v>0</v>
      </c>
      <c r="AV1144" s="162">
        <f t="shared" si="86"/>
        <v>0</v>
      </c>
      <c r="AW1144" s="162">
        <f t="shared" si="87"/>
        <v>1</v>
      </c>
      <c r="AX1144" s="162">
        <f t="shared" si="88"/>
        <v>0</v>
      </c>
      <c r="AY1144" s="162">
        <f t="shared" si="89"/>
        <v>0</v>
      </c>
    </row>
    <row r="1145" spans="1:51">
      <c r="A1145" s="116" t="s">
        <v>3016</v>
      </c>
      <c r="B1145" s="116" t="s">
        <v>2210</v>
      </c>
      <c r="C1145" s="113" t="s">
        <v>3015</v>
      </c>
      <c r="D1145" s="113" t="s">
        <v>4163</v>
      </c>
      <c r="E1145" s="113"/>
      <c r="F1145" s="66" t="s">
        <v>43</v>
      </c>
      <c r="G1145" s="66"/>
      <c r="J1145" s="29">
        <v>0</v>
      </c>
      <c r="K1145" s="114">
        <v>1616</v>
      </c>
      <c r="L1145" s="115">
        <v>1620</v>
      </c>
      <c r="M1145" s="27">
        <v>0</v>
      </c>
      <c r="N1145" s="27">
        <v>0</v>
      </c>
      <c r="Q1145" s="35" t="s">
        <v>103</v>
      </c>
      <c r="R1145" s="104">
        <v>51.0167</v>
      </c>
      <c r="S1145" s="124">
        <v>4.4667000000000003</v>
      </c>
      <c r="T1145" s="32">
        <v>0</v>
      </c>
      <c r="U1145" s="33">
        <v>0</v>
      </c>
      <c r="V1145" s="127">
        <v>0</v>
      </c>
      <c r="AT1145">
        <v>1</v>
      </c>
      <c r="AU1145" s="162">
        <f t="shared" si="85"/>
        <v>0</v>
      </c>
      <c r="AV1145" s="162">
        <f t="shared" si="86"/>
        <v>0</v>
      </c>
      <c r="AW1145" s="162">
        <f t="shared" si="87"/>
        <v>1</v>
      </c>
      <c r="AX1145" s="162">
        <f t="shared" si="88"/>
        <v>0</v>
      </c>
      <c r="AY1145" s="162">
        <f t="shared" si="89"/>
        <v>0</v>
      </c>
    </row>
    <row r="1146" spans="1:51">
      <c r="A1146" s="116" t="s">
        <v>3018</v>
      </c>
      <c r="B1146" s="116" t="s">
        <v>3019</v>
      </c>
      <c r="C1146" s="117" t="s">
        <v>3017</v>
      </c>
      <c r="D1146" s="113" t="s">
        <v>4163</v>
      </c>
      <c r="E1146" s="117"/>
      <c r="F1146" s="66" t="s">
        <v>74</v>
      </c>
      <c r="G1146" s="66"/>
      <c r="J1146" s="29">
        <v>0</v>
      </c>
      <c r="K1146" s="114">
        <v>1616</v>
      </c>
      <c r="L1146" s="115">
        <v>1620</v>
      </c>
      <c r="M1146" s="27">
        <v>0</v>
      </c>
      <c r="N1146" s="27">
        <v>0</v>
      </c>
      <c r="Q1146" s="35" t="s">
        <v>103</v>
      </c>
      <c r="R1146" s="104">
        <v>51.0167</v>
      </c>
      <c r="S1146" s="124">
        <v>4.4667000000000003</v>
      </c>
      <c r="T1146" s="32">
        <v>0</v>
      </c>
      <c r="U1146" s="33">
        <v>0</v>
      </c>
      <c r="V1146" s="127">
        <v>0</v>
      </c>
      <c r="AT1146">
        <v>1</v>
      </c>
      <c r="AU1146" s="162">
        <f t="shared" si="85"/>
        <v>0</v>
      </c>
      <c r="AV1146" s="162">
        <f t="shared" si="86"/>
        <v>0</v>
      </c>
      <c r="AW1146" s="162">
        <f t="shared" si="87"/>
        <v>1</v>
      </c>
      <c r="AX1146" s="162">
        <f t="shared" si="88"/>
        <v>0</v>
      </c>
      <c r="AY1146" s="162">
        <f t="shared" si="89"/>
        <v>0</v>
      </c>
    </row>
    <row r="1147" spans="1:51">
      <c r="A1147" s="116" t="s">
        <v>3021</v>
      </c>
      <c r="B1147" s="116" t="s">
        <v>3022</v>
      </c>
      <c r="C1147" s="113" t="s">
        <v>3020</v>
      </c>
      <c r="D1147" s="113" t="s">
        <v>4163</v>
      </c>
      <c r="E1147" s="113"/>
      <c r="F1147" s="66" t="s">
        <v>156</v>
      </c>
      <c r="G1147" s="66"/>
      <c r="J1147" s="29">
        <v>0</v>
      </c>
      <c r="K1147" s="114">
        <v>1616</v>
      </c>
      <c r="L1147" s="115">
        <v>1620</v>
      </c>
      <c r="M1147" s="27">
        <v>0</v>
      </c>
      <c r="N1147" s="27">
        <v>0</v>
      </c>
      <c r="Q1147" s="35" t="s">
        <v>103</v>
      </c>
      <c r="R1147" s="104">
        <v>51.0167</v>
      </c>
      <c r="S1147" s="124">
        <v>4.4667000000000003</v>
      </c>
      <c r="T1147" s="32">
        <v>0</v>
      </c>
      <c r="U1147" s="33">
        <v>0</v>
      </c>
      <c r="V1147" s="127">
        <v>0</v>
      </c>
      <c r="AT1147">
        <v>1</v>
      </c>
      <c r="AU1147" s="162">
        <f t="shared" si="85"/>
        <v>0</v>
      </c>
      <c r="AV1147" s="162">
        <f t="shared" si="86"/>
        <v>0</v>
      </c>
      <c r="AW1147" s="162">
        <f t="shared" si="87"/>
        <v>1</v>
      </c>
      <c r="AX1147" s="162">
        <f t="shared" si="88"/>
        <v>0</v>
      </c>
      <c r="AY1147" s="162">
        <f t="shared" si="89"/>
        <v>0</v>
      </c>
    </row>
    <row r="1148" spans="1:51">
      <c r="A1148" s="116" t="s">
        <v>3024</v>
      </c>
      <c r="B1148" s="116" t="s">
        <v>3025</v>
      </c>
      <c r="C1148" s="113" t="s">
        <v>3023</v>
      </c>
      <c r="D1148" s="113" t="s">
        <v>4163</v>
      </c>
      <c r="E1148" s="113"/>
      <c r="F1148" s="66" t="s">
        <v>43</v>
      </c>
      <c r="G1148" s="66"/>
      <c r="J1148" s="29">
        <v>0</v>
      </c>
      <c r="K1148" s="114">
        <v>1616</v>
      </c>
      <c r="L1148" s="115">
        <v>1620</v>
      </c>
      <c r="M1148" s="27">
        <v>0</v>
      </c>
      <c r="N1148" s="27">
        <v>0</v>
      </c>
      <c r="Q1148" s="35" t="s">
        <v>103</v>
      </c>
      <c r="R1148" s="104">
        <v>51.0167</v>
      </c>
      <c r="S1148" s="124">
        <v>4.4667000000000003</v>
      </c>
      <c r="T1148" s="32">
        <v>0</v>
      </c>
      <c r="U1148" s="33">
        <v>0</v>
      </c>
      <c r="V1148" s="127">
        <v>0</v>
      </c>
      <c r="AT1148">
        <v>1</v>
      </c>
      <c r="AU1148" s="162">
        <f t="shared" si="85"/>
        <v>0</v>
      </c>
      <c r="AV1148" s="162">
        <f t="shared" si="86"/>
        <v>0</v>
      </c>
      <c r="AW1148" s="162">
        <f t="shared" si="87"/>
        <v>1</v>
      </c>
      <c r="AX1148" s="162">
        <f t="shared" si="88"/>
        <v>0</v>
      </c>
      <c r="AY1148" s="162">
        <f t="shared" si="89"/>
        <v>0</v>
      </c>
    </row>
    <row r="1149" spans="1:51">
      <c r="A1149" s="116" t="s">
        <v>3027</v>
      </c>
      <c r="B1149" s="116" t="s">
        <v>3028</v>
      </c>
      <c r="C1149" s="117" t="s">
        <v>3026</v>
      </c>
      <c r="D1149" s="113" t="s">
        <v>4163</v>
      </c>
      <c r="E1149" s="117"/>
      <c r="F1149" s="66" t="s">
        <v>43</v>
      </c>
      <c r="G1149" s="66"/>
      <c r="J1149" s="29">
        <v>0</v>
      </c>
      <c r="K1149" s="114">
        <v>1617</v>
      </c>
      <c r="L1149" s="115">
        <v>1621</v>
      </c>
      <c r="M1149" s="27">
        <v>0</v>
      </c>
      <c r="N1149" s="27">
        <v>0</v>
      </c>
      <c r="Q1149" s="35" t="s">
        <v>103</v>
      </c>
      <c r="R1149" s="104">
        <v>51.0167</v>
      </c>
      <c r="S1149" s="124">
        <v>4.4667000000000003</v>
      </c>
      <c r="T1149" s="32">
        <v>0</v>
      </c>
      <c r="U1149" s="33">
        <v>0</v>
      </c>
      <c r="V1149" s="127">
        <v>0</v>
      </c>
      <c r="AT1149">
        <v>1</v>
      </c>
      <c r="AU1149" s="162">
        <f t="shared" si="85"/>
        <v>0</v>
      </c>
      <c r="AV1149" s="162">
        <f t="shared" si="86"/>
        <v>0</v>
      </c>
      <c r="AW1149" s="162">
        <f t="shared" si="87"/>
        <v>1</v>
      </c>
      <c r="AX1149" s="162">
        <f t="shared" si="88"/>
        <v>0</v>
      </c>
      <c r="AY1149" s="162">
        <f t="shared" si="89"/>
        <v>0</v>
      </c>
    </row>
    <row r="1150" spans="1:51">
      <c r="A1150" s="116" t="s">
        <v>3030</v>
      </c>
      <c r="B1150" s="116" t="s">
        <v>3031</v>
      </c>
      <c r="C1150" s="113" t="s">
        <v>3029</v>
      </c>
      <c r="D1150" s="113" t="s">
        <v>4163</v>
      </c>
      <c r="E1150" s="113"/>
      <c r="F1150" s="66" t="s">
        <v>43</v>
      </c>
      <c r="G1150" s="66"/>
      <c r="J1150" s="29">
        <v>0</v>
      </c>
      <c r="K1150" s="114">
        <v>1617</v>
      </c>
      <c r="L1150" s="115">
        <v>1621</v>
      </c>
      <c r="M1150" s="27">
        <v>0</v>
      </c>
      <c r="N1150" s="27">
        <v>0</v>
      </c>
      <c r="Q1150" s="35" t="s">
        <v>103</v>
      </c>
      <c r="R1150" s="104">
        <v>51.0167</v>
      </c>
      <c r="S1150" s="124">
        <v>4.4667000000000003</v>
      </c>
      <c r="T1150" s="32">
        <v>0</v>
      </c>
      <c r="U1150" s="33">
        <v>0</v>
      </c>
      <c r="V1150" s="127">
        <v>0</v>
      </c>
      <c r="AT1150">
        <v>1</v>
      </c>
      <c r="AU1150" s="162">
        <f t="shared" si="85"/>
        <v>0</v>
      </c>
      <c r="AV1150" s="162">
        <f t="shared" si="86"/>
        <v>0</v>
      </c>
      <c r="AW1150" s="162">
        <f t="shared" si="87"/>
        <v>1</v>
      </c>
      <c r="AX1150" s="162">
        <f t="shared" si="88"/>
        <v>0</v>
      </c>
      <c r="AY1150" s="162">
        <f t="shared" si="89"/>
        <v>0</v>
      </c>
    </row>
    <row r="1151" spans="1:51">
      <c r="A1151" s="116" t="s">
        <v>3033</v>
      </c>
      <c r="B1151" s="116" t="s">
        <v>3034</v>
      </c>
      <c r="C1151" s="117" t="s">
        <v>3032</v>
      </c>
      <c r="D1151" s="113" t="s">
        <v>4163</v>
      </c>
      <c r="E1151" s="117"/>
      <c r="F1151" s="114" t="s">
        <v>344</v>
      </c>
      <c r="G1151" s="114"/>
      <c r="J1151" s="29">
        <v>0</v>
      </c>
      <c r="K1151" s="114">
        <v>1617</v>
      </c>
      <c r="L1151" s="115">
        <v>1621</v>
      </c>
      <c r="M1151" s="27">
        <v>0</v>
      </c>
      <c r="N1151" s="27">
        <v>0</v>
      </c>
      <c r="Q1151" s="35" t="s">
        <v>103</v>
      </c>
      <c r="R1151" s="104">
        <v>51.0167</v>
      </c>
      <c r="S1151" s="124">
        <v>4.4667000000000003</v>
      </c>
      <c r="T1151" s="32">
        <v>0</v>
      </c>
      <c r="U1151" s="33">
        <v>0</v>
      </c>
      <c r="V1151" s="127">
        <v>0</v>
      </c>
      <c r="AT1151">
        <v>1</v>
      </c>
      <c r="AU1151" s="162">
        <f t="shared" si="85"/>
        <v>0</v>
      </c>
      <c r="AV1151" s="162">
        <f t="shared" si="86"/>
        <v>0</v>
      </c>
      <c r="AW1151" s="162">
        <f t="shared" si="87"/>
        <v>1</v>
      </c>
      <c r="AX1151" s="162">
        <f t="shared" si="88"/>
        <v>0</v>
      </c>
      <c r="AY1151" s="162">
        <f t="shared" si="89"/>
        <v>0</v>
      </c>
    </row>
    <row r="1152" spans="1:51">
      <c r="A1152" s="116" t="s">
        <v>3036</v>
      </c>
      <c r="B1152" s="116" t="s">
        <v>3037</v>
      </c>
      <c r="C1152" s="113" t="s">
        <v>3035</v>
      </c>
      <c r="D1152" s="113" t="s">
        <v>4163</v>
      </c>
      <c r="E1152" s="113"/>
      <c r="F1152" s="66" t="s">
        <v>74</v>
      </c>
      <c r="G1152" s="66"/>
      <c r="J1152" s="29">
        <v>0</v>
      </c>
      <c r="K1152" s="114">
        <v>1617</v>
      </c>
      <c r="L1152" s="115">
        <v>1621</v>
      </c>
      <c r="M1152" s="27">
        <v>0</v>
      </c>
      <c r="N1152" s="27">
        <v>0</v>
      </c>
      <c r="Q1152" s="35" t="s">
        <v>103</v>
      </c>
      <c r="R1152" s="104">
        <v>51.0167</v>
      </c>
      <c r="S1152" s="124">
        <v>4.4667000000000003</v>
      </c>
      <c r="T1152" s="32">
        <v>0</v>
      </c>
      <c r="U1152" s="33">
        <v>0</v>
      </c>
      <c r="V1152" s="127">
        <v>0</v>
      </c>
      <c r="AT1152">
        <v>1</v>
      </c>
      <c r="AU1152" s="162">
        <f t="shared" si="85"/>
        <v>0</v>
      </c>
      <c r="AV1152" s="162">
        <f t="shared" si="86"/>
        <v>0</v>
      </c>
      <c r="AW1152" s="162">
        <f t="shared" si="87"/>
        <v>1</v>
      </c>
      <c r="AX1152" s="162">
        <f t="shared" si="88"/>
        <v>0</v>
      </c>
      <c r="AY1152" s="162">
        <f t="shared" si="89"/>
        <v>0</v>
      </c>
    </row>
    <row r="1153" spans="1:51">
      <c r="A1153" s="116" t="s">
        <v>3039</v>
      </c>
      <c r="B1153" s="116" t="s">
        <v>3040</v>
      </c>
      <c r="C1153" s="117" t="s">
        <v>3038</v>
      </c>
      <c r="D1153" s="113" t="s">
        <v>4163</v>
      </c>
      <c r="E1153" s="117"/>
      <c r="F1153" s="66" t="s">
        <v>43</v>
      </c>
      <c r="G1153" s="66"/>
      <c r="J1153" s="29">
        <v>0</v>
      </c>
      <c r="K1153" s="114">
        <v>1617</v>
      </c>
      <c r="L1153" s="115">
        <v>1621</v>
      </c>
      <c r="M1153" s="27">
        <v>0</v>
      </c>
      <c r="N1153" s="27">
        <v>0</v>
      </c>
      <c r="Q1153" s="35" t="s">
        <v>103</v>
      </c>
      <c r="R1153" s="104">
        <v>51.0167</v>
      </c>
      <c r="S1153" s="124">
        <v>4.4667000000000003</v>
      </c>
      <c r="T1153" s="32">
        <v>0</v>
      </c>
      <c r="U1153" s="33">
        <v>0</v>
      </c>
      <c r="V1153" s="127">
        <v>0</v>
      </c>
      <c r="AT1153">
        <v>1</v>
      </c>
      <c r="AU1153" s="162">
        <f t="shared" si="85"/>
        <v>0</v>
      </c>
      <c r="AV1153" s="162">
        <f t="shared" si="86"/>
        <v>0</v>
      </c>
      <c r="AW1153" s="162">
        <f t="shared" si="87"/>
        <v>1</v>
      </c>
      <c r="AX1153" s="162">
        <f t="shared" si="88"/>
        <v>0</v>
      </c>
      <c r="AY1153" s="162">
        <f t="shared" si="89"/>
        <v>0</v>
      </c>
    </row>
    <row r="1154" spans="1:51">
      <c r="A1154" s="116" t="s">
        <v>3042</v>
      </c>
      <c r="B1154" s="116" t="s">
        <v>3043</v>
      </c>
      <c r="C1154" s="113" t="s">
        <v>3041</v>
      </c>
      <c r="D1154" s="113" t="s">
        <v>4163</v>
      </c>
      <c r="E1154" s="113"/>
      <c r="F1154" s="66" t="s">
        <v>43</v>
      </c>
      <c r="G1154" s="66"/>
      <c r="J1154" s="29">
        <v>0</v>
      </c>
      <c r="K1154" s="114">
        <v>1617</v>
      </c>
      <c r="L1154" s="115">
        <v>1621</v>
      </c>
      <c r="M1154" s="27">
        <v>0</v>
      </c>
      <c r="N1154" s="27">
        <v>0</v>
      </c>
      <c r="Q1154" s="35" t="s">
        <v>103</v>
      </c>
      <c r="R1154" s="104">
        <v>51.0167</v>
      </c>
      <c r="S1154" s="124">
        <v>4.4667000000000003</v>
      </c>
      <c r="T1154" s="32">
        <v>0</v>
      </c>
      <c r="U1154" s="33">
        <v>0</v>
      </c>
      <c r="V1154" s="127">
        <v>0</v>
      </c>
      <c r="AT1154">
        <v>1</v>
      </c>
      <c r="AU1154" s="162">
        <f t="shared" si="85"/>
        <v>0</v>
      </c>
      <c r="AV1154" s="162">
        <f t="shared" si="86"/>
        <v>0</v>
      </c>
      <c r="AW1154" s="162">
        <f t="shared" si="87"/>
        <v>1</v>
      </c>
      <c r="AX1154" s="162">
        <f t="shared" si="88"/>
        <v>0</v>
      </c>
      <c r="AY1154" s="162">
        <f t="shared" si="89"/>
        <v>0</v>
      </c>
    </row>
    <row r="1155" spans="1:51">
      <c r="A1155" s="116" t="s">
        <v>3045</v>
      </c>
      <c r="B1155" s="116" t="s">
        <v>3046</v>
      </c>
      <c r="C1155" s="117" t="s">
        <v>3044</v>
      </c>
      <c r="D1155" s="113" t="s">
        <v>4163</v>
      </c>
      <c r="E1155" s="117"/>
      <c r="F1155" s="66" t="s">
        <v>43</v>
      </c>
      <c r="G1155" s="66"/>
      <c r="J1155" s="29">
        <v>0</v>
      </c>
      <c r="K1155" s="114">
        <v>1617</v>
      </c>
      <c r="L1155" s="115">
        <v>1621</v>
      </c>
      <c r="M1155" s="27">
        <v>0</v>
      </c>
      <c r="N1155" s="27">
        <v>0</v>
      </c>
      <c r="Q1155" s="35" t="s">
        <v>103</v>
      </c>
      <c r="R1155" s="104">
        <v>51.0167</v>
      </c>
      <c r="S1155" s="124">
        <v>4.4667000000000003</v>
      </c>
      <c r="T1155" s="32">
        <v>0</v>
      </c>
      <c r="U1155" s="33">
        <v>0</v>
      </c>
      <c r="V1155" s="127">
        <v>0</v>
      </c>
      <c r="AT1155">
        <v>1</v>
      </c>
      <c r="AU1155" s="162">
        <f t="shared" ref="AU1155:AU1218" si="90">IF(AND(K1155&lt;=1570,L1155&gt;=1540),1,0)</f>
        <v>0</v>
      </c>
      <c r="AV1155" s="162">
        <f t="shared" ref="AV1155:AV1218" si="91">IF(AND(K1155&lt;=1608,L1155&gt;=1571),1,0)</f>
        <v>0</v>
      </c>
      <c r="AW1155" s="162">
        <f t="shared" ref="AW1155:AW1218" si="92">IF(AND(K1155&lt;=1621,L1155&gt;=1609),1,0)</f>
        <v>1</v>
      </c>
      <c r="AX1155" s="162">
        <f t="shared" ref="AX1155:AX1218" si="93">IF(AND(K1155&lt;=1648,L1155&gt;=1622),1,0)</f>
        <v>0</v>
      </c>
      <c r="AY1155" s="162">
        <f t="shared" ref="AY1155:AY1218" si="94">IF(AND(K1155&lt;=1680,L1155&gt;=1649),1,0)</f>
        <v>0</v>
      </c>
    </row>
    <row r="1156" spans="1:51">
      <c r="A1156" s="116" t="s">
        <v>3048</v>
      </c>
      <c r="B1156" s="116" t="s">
        <v>3049</v>
      </c>
      <c r="C1156" s="113" t="s">
        <v>3047</v>
      </c>
      <c r="D1156" s="113" t="s">
        <v>4163</v>
      </c>
      <c r="E1156" s="113"/>
      <c r="F1156" s="114" t="s">
        <v>344</v>
      </c>
      <c r="G1156" s="114"/>
      <c r="J1156" s="29">
        <v>0</v>
      </c>
      <c r="K1156" s="114">
        <v>1618</v>
      </c>
      <c r="L1156" s="115">
        <v>1622</v>
      </c>
      <c r="M1156" s="27">
        <v>0</v>
      </c>
      <c r="N1156" s="27">
        <v>0</v>
      </c>
      <c r="Q1156" s="35" t="s">
        <v>103</v>
      </c>
      <c r="R1156" s="104">
        <v>51.0167</v>
      </c>
      <c r="S1156" s="124">
        <v>4.4667000000000003</v>
      </c>
      <c r="T1156" s="32">
        <v>0</v>
      </c>
      <c r="U1156" s="33">
        <v>0</v>
      </c>
      <c r="V1156" s="127">
        <v>0</v>
      </c>
      <c r="AT1156">
        <v>1</v>
      </c>
      <c r="AU1156" s="162">
        <f t="shared" si="90"/>
        <v>0</v>
      </c>
      <c r="AV1156" s="162">
        <f t="shared" si="91"/>
        <v>0</v>
      </c>
      <c r="AW1156" s="162">
        <f t="shared" si="92"/>
        <v>1</v>
      </c>
      <c r="AX1156" s="162">
        <f t="shared" si="93"/>
        <v>1</v>
      </c>
      <c r="AY1156" s="162">
        <f t="shared" si="94"/>
        <v>0</v>
      </c>
    </row>
    <row r="1157" spans="1:51">
      <c r="A1157" s="116" t="s">
        <v>3051</v>
      </c>
      <c r="B1157" s="116" t="s">
        <v>2652</v>
      </c>
      <c r="C1157" s="117" t="s">
        <v>3050</v>
      </c>
      <c r="D1157" s="113" t="s">
        <v>4163</v>
      </c>
      <c r="E1157" s="117"/>
      <c r="F1157" s="66" t="s">
        <v>156</v>
      </c>
      <c r="G1157" s="66"/>
      <c r="J1157" s="29">
        <v>0</v>
      </c>
      <c r="K1157" s="114">
        <v>1618</v>
      </c>
      <c r="L1157" s="115">
        <v>1622</v>
      </c>
      <c r="M1157" s="27">
        <v>0</v>
      </c>
      <c r="N1157" s="27">
        <v>0</v>
      </c>
      <c r="Q1157" s="35" t="s">
        <v>103</v>
      </c>
      <c r="R1157" s="104">
        <v>51.0167</v>
      </c>
      <c r="S1157" s="124">
        <v>4.4667000000000003</v>
      </c>
      <c r="T1157" s="32">
        <v>0</v>
      </c>
      <c r="U1157" s="33">
        <v>0</v>
      </c>
      <c r="V1157" s="127">
        <v>0</v>
      </c>
      <c r="AT1157">
        <v>1</v>
      </c>
      <c r="AU1157" s="162">
        <f t="shared" si="90"/>
        <v>0</v>
      </c>
      <c r="AV1157" s="162">
        <f t="shared" si="91"/>
        <v>0</v>
      </c>
      <c r="AW1157" s="162">
        <f t="shared" si="92"/>
        <v>1</v>
      </c>
      <c r="AX1157" s="162">
        <f t="shared" si="93"/>
        <v>1</v>
      </c>
      <c r="AY1157" s="162">
        <f t="shared" si="94"/>
        <v>0</v>
      </c>
    </row>
    <row r="1158" spans="1:51">
      <c r="A1158" s="116" t="s">
        <v>3053</v>
      </c>
      <c r="B1158" s="116" t="s">
        <v>3054</v>
      </c>
      <c r="C1158" s="113" t="s">
        <v>3052</v>
      </c>
      <c r="D1158" s="113" t="s">
        <v>4163</v>
      </c>
      <c r="E1158" s="113"/>
      <c r="F1158" s="66" t="s">
        <v>43</v>
      </c>
      <c r="G1158" s="66"/>
      <c r="J1158" s="29">
        <v>0</v>
      </c>
      <c r="K1158" s="114">
        <v>1618</v>
      </c>
      <c r="L1158" s="115">
        <v>1622</v>
      </c>
      <c r="M1158" s="27">
        <v>0</v>
      </c>
      <c r="N1158" s="27">
        <v>0</v>
      </c>
      <c r="Q1158" s="35" t="s">
        <v>103</v>
      </c>
      <c r="R1158" s="104">
        <v>51.0167</v>
      </c>
      <c r="S1158" s="124">
        <v>4.4667000000000003</v>
      </c>
      <c r="T1158" s="32">
        <v>0</v>
      </c>
      <c r="U1158" s="33">
        <v>0</v>
      </c>
      <c r="V1158" s="127">
        <v>0</v>
      </c>
      <c r="AT1158">
        <v>1</v>
      </c>
      <c r="AU1158" s="162">
        <f t="shared" si="90"/>
        <v>0</v>
      </c>
      <c r="AV1158" s="162">
        <f t="shared" si="91"/>
        <v>0</v>
      </c>
      <c r="AW1158" s="162">
        <f t="shared" si="92"/>
        <v>1</v>
      </c>
      <c r="AX1158" s="162">
        <f t="shared" si="93"/>
        <v>1</v>
      </c>
      <c r="AY1158" s="162">
        <f t="shared" si="94"/>
        <v>0</v>
      </c>
    </row>
    <row r="1159" spans="1:51">
      <c r="A1159" s="116" t="s">
        <v>3056</v>
      </c>
      <c r="B1159" s="116" t="s">
        <v>3057</v>
      </c>
      <c r="C1159" s="117" t="s">
        <v>3055</v>
      </c>
      <c r="D1159" s="113" t="s">
        <v>4163</v>
      </c>
      <c r="E1159" s="117"/>
      <c r="F1159" s="66" t="s">
        <v>43</v>
      </c>
      <c r="G1159" s="66"/>
      <c r="J1159" s="29">
        <v>0</v>
      </c>
      <c r="K1159" s="114">
        <v>1618</v>
      </c>
      <c r="L1159" s="115">
        <v>1622</v>
      </c>
      <c r="M1159" s="27">
        <v>0</v>
      </c>
      <c r="N1159" s="27">
        <v>0</v>
      </c>
      <c r="Q1159" s="35" t="s">
        <v>103</v>
      </c>
      <c r="R1159" s="104">
        <v>51.0167</v>
      </c>
      <c r="S1159" s="124">
        <v>4.4667000000000003</v>
      </c>
      <c r="T1159" s="32">
        <v>0</v>
      </c>
      <c r="U1159" s="33">
        <v>0</v>
      </c>
      <c r="V1159" s="127">
        <v>0</v>
      </c>
      <c r="AT1159">
        <v>1</v>
      </c>
      <c r="AU1159" s="162">
        <f t="shared" si="90"/>
        <v>0</v>
      </c>
      <c r="AV1159" s="162">
        <f t="shared" si="91"/>
        <v>0</v>
      </c>
      <c r="AW1159" s="162">
        <f t="shared" si="92"/>
        <v>1</v>
      </c>
      <c r="AX1159" s="162">
        <f t="shared" si="93"/>
        <v>1</v>
      </c>
      <c r="AY1159" s="162">
        <f t="shared" si="94"/>
        <v>0</v>
      </c>
    </row>
    <row r="1160" spans="1:51">
      <c r="A1160" s="116" t="s">
        <v>3059</v>
      </c>
      <c r="B1160" s="116" t="s">
        <v>1905</v>
      </c>
      <c r="C1160" s="113" t="s">
        <v>3058</v>
      </c>
      <c r="D1160" s="113" t="s">
        <v>4163</v>
      </c>
      <c r="E1160" s="113"/>
      <c r="F1160" s="66" t="s">
        <v>39</v>
      </c>
      <c r="G1160" s="66"/>
      <c r="J1160" s="29">
        <v>0</v>
      </c>
      <c r="K1160" s="114">
        <v>1618</v>
      </c>
      <c r="L1160" s="115">
        <v>1622</v>
      </c>
      <c r="M1160" s="27">
        <v>0</v>
      </c>
      <c r="N1160" s="27">
        <v>0</v>
      </c>
      <c r="Q1160" s="35" t="s">
        <v>103</v>
      </c>
      <c r="R1160" s="104">
        <v>51.0167</v>
      </c>
      <c r="S1160" s="124">
        <v>4.4667000000000003</v>
      </c>
      <c r="T1160" s="32">
        <v>0</v>
      </c>
      <c r="U1160" s="33">
        <v>0</v>
      </c>
      <c r="V1160" s="127">
        <v>0</v>
      </c>
      <c r="AT1160">
        <v>1</v>
      </c>
      <c r="AU1160" s="162">
        <f t="shared" si="90"/>
        <v>0</v>
      </c>
      <c r="AV1160" s="162">
        <f t="shared" si="91"/>
        <v>0</v>
      </c>
      <c r="AW1160" s="162">
        <f t="shared" si="92"/>
        <v>1</v>
      </c>
      <c r="AX1160" s="162">
        <f t="shared" si="93"/>
        <v>1</v>
      </c>
      <c r="AY1160" s="162">
        <f t="shared" si="94"/>
        <v>0</v>
      </c>
    </row>
    <row r="1161" spans="1:51">
      <c r="A1161" s="116" t="s">
        <v>3061</v>
      </c>
      <c r="B1161" s="116" t="s">
        <v>3028</v>
      </c>
      <c r="C1161" s="117" t="s">
        <v>3060</v>
      </c>
      <c r="D1161" s="113" t="s">
        <v>4163</v>
      </c>
      <c r="E1161" s="117"/>
      <c r="F1161" s="114" t="s">
        <v>344</v>
      </c>
      <c r="G1161" s="114"/>
      <c r="J1161" s="29">
        <v>0</v>
      </c>
      <c r="K1161" s="114">
        <v>1618</v>
      </c>
      <c r="L1161" s="115">
        <v>1622</v>
      </c>
      <c r="M1161" s="27">
        <v>0</v>
      </c>
      <c r="N1161" s="27">
        <v>0</v>
      </c>
      <c r="Q1161" s="35" t="s">
        <v>103</v>
      </c>
      <c r="R1161" s="104">
        <v>51.0167</v>
      </c>
      <c r="S1161" s="124">
        <v>4.4667000000000003</v>
      </c>
      <c r="T1161" s="32">
        <v>0</v>
      </c>
      <c r="U1161" s="33">
        <v>0</v>
      </c>
      <c r="V1161" s="127">
        <v>0</v>
      </c>
      <c r="AT1161">
        <v>1</v>
      </c>
      <c r="AU1161" s="162">
        <f t="shared" si="90"/>
        <v>0</v>
      </c>
      <c r="AV1161" s="162">
        <f t="shared" si="91"/>
        <v>0</v>
      </c>
      <c r="AW1161" s="162">
        <f t="shared" si="92"/>
        <v>1</v>
      </c>
      <c r="AX1161" s="162">
        <f t="shared" si="93"/>
        <v>1</v>
      </c>
      <c r="AY1161" s="162">
        <f t="shared" si="94"/>
        <v>0</v>
      </c>
    </row>
    <row r="1162" spans="1:51">
      <c r="A1162" s="116" t="s">
        <v>3063</v>
      </c>
      <c r="B1162" s="116" t="s">
        <v>3064</v>
      </c>
      <c r="C1162" s="113" t="s">
        <v>3062</v>
      </c>
      <c r="D1162" s="113" t="s">
        <v>4163</v>
      </c>
      <c r="E1162" s="113"/>
      <c r="F1162" s="66" t="s">
        <v>43</v>
      </c>
      <c r="G1162" s="66"/>
      <c r="J1162" s="29">
        <v>0</v>
      </c>
      <c r="K1162" s="114">
        <v>1618</v>
      </c>
      <c r="L1162" s="115">
        <v>1622</v>
      </c>
      <c r="M1162" s="27">
        <v>0</v>
      </c>
      <c r="N1162" s="27">
        <v>0</v>
      </c>
      <c r="Q1162" s="35" t="s">
        <v>103</v>
      </c>
      <c r="R1162" s="104">
        <v>51.0167</v>
      </c>
      <c r="S1162" s="124">
        <v>4.4667000000000003</v>
      </c>
      <c r="T1162" s="32">
        <v>0</v>
      </c>
      <c r="U1162" s="33">
        <v>0</v>
      </c>
      <c r="V1162" s="127">
        <v>0</v>
      </c>
      <c r="AT1162">
        <v>1</v>
      </c>
      <c r="AU1162" s="162">
        <f t="shared" si="90"/>
        <v>0</v>
      </c>
      <c r="AV1162" s="162">
        <f t="shared" si="91"/>
        <v>0</v>
      </c>
      <c r="AW1162" s="162">
        <f t="shared" si="92"/>
        <v>1</v>
      </c>
      <c r="AX1162" s="162">
        <f t="shared" si="93"/>
        <v>1</v>
      </c>
      <c r="AY1162" s="162">
        <f t="shared" si="94"/>
        <v>0</v>
      </c>
    </row>
    <row r="1163" spans="1:51">
      <c r="A1163" s="116" t="s">
        <v>3066</v>
      </c>
      <c r="B1163" s="116" t="s">
        <v>2469</v>
      </c>
      <c r="C1163" s="117" t="s">
        <v>3065</v>
      </c>
      <c r="D1163" s="113" t="s">
        <v>4163</v>
      </c>
      <c r="E1163" s="117"/>
      <c r="F1163" s="66" t="s">
        <v>43</v>
      </c>
      <c r="G1163" s="66"/>
      <c r="J1163" s="29">
        <v>0</v>
      </c>
      <c r="K1163" s="114">
        <v>1618</v>
      </c>
      <c r="L1163" s="115">
        <v>1622</v>
      </c>
      <c r="M1163" s="27">
        <v>0</v>
      </c>
      <c r="N1163" s="27">
        <v>0</v>
      </c>
      <c r="Q1163" s="35" t="s">
        <v>103</v>
      </c>
      <c r="R1163" s="104">
        <v>51.0167</v>
      </c>
      <c r="S1163" s="124">
        <v>4.4667000000000003</v>
      </c>
      <c r="T1163" s="32">
        <v>0</v>
      </c>
      <c r="U1163" s="33">
        <v>0</v>
      </c>
      <c r="V1163" s="127">
        <v>0</v>
      </c>
      <c r="AT1163">
        <v>1</v>
      </c>
      <c r="AU1163" s="162">
        <f t="shared" si="90"/>
        <v>0</v>
      </c>
      <c r="AV1163" s="162">
        <f t="shared" si="91"/>
        <v>0</v>
      </c>
      <c r="AW1163" s="162">
        <f t="shared" si="92"/>
        <v>1</v>
      </c>
      <c r="AX1163" s="162">
        <f t="shared" si="93"/>
        <v>1</v>
      </c>
      <c r="AY1163" s="162">
        <f t="shared" si="94"/>
        <v>0</v>
      </c>
    </row>
    <row r="1164" spans="1:51">
      <c r="A1164" s="116" t="s">
        <v>3068</v>
      </c>
      <c r="B1164" s="116" t="s">
        <v>3069</v>
      </c>
      <c r="C1164" s="113" t="s">
        <v>3067</v>
      </c>
      <c r="D1164" s="113" t="s">
        <v>4163</v>
      </c>
      <c r="E1164" s="113"/>
      <c r="F1164" s="66" t="s">
        <v>74</v>
      </c>
      <c r="G1164" s="66"/>
      <c r="J1164" s="29">
        <v>0</v>
      </c>
      <c r="K1164" s="114">
        <v>1618</v>
      </c>
      <c r="L1164" s="115">
        <v>1622</v>
      </c>
      <c r="M1164" s="27">
        <v>0</v>
      </c>
      <c r="N1164" s="27">
        <v>0</v>
      </c>
      <c r="Q1164" s="35" t="s">
        <v>103</v>
      </c>
      <c r="R1164" s="104">
        <v>51.0167</v>
      </c>
      <c r="S1164" s="124">
        <v>4.4667000000000003</v>
      </c>
      <c r="T1164" s="32">
        <v>0</v>
      </c>
      <c r="U1164" s="33">
        <v>0</v>
      </c>
      <c r="V1164" s="127">
        <v>0</v>
      </c>
      <c r="AT1164">
        <v>1</v>
      </c>
      <c r="AU1164" s="162">
        <f t="shared" si="90"/>
        <v>0</v>
      </c>
      <c r="AV1164" s="162">
        <f t="shared" si="91"/>
        <v>0</v>
      </c>
      <c r="AW1164" s="162">
        <f t="shared" si="92"/>
        <v>1</v>
      </c>
      <c r="AX1164" s="162">
        <f t="shared" si="93"/>
        <v>1</v>
      </c>
      <c r="AY1164" s="162">
        <f t="shared" si="94"/>
        <v>0</v>
      </c>
    </row>
    <row r="1165" spans="1:51">
      <c r="A1165" s="116" t="s">
        <v>3071</v>
      </c>
      <c r="B1165" s="116" t="s">
        <v>3072</v>
      </c>
      <c r="C1165" s="117" t="s">
        <v>3070</v>
      </c>
      <c r="D1165" s="113" t="s">
        <v>4163</v>
      </c>
      <c r="E1165" s="117"/>
      <c r="F1165" s="66" t="s">
        <v>43</v>
      </c>
      <c r="G1165" s="66"/>
      <c r="J1165" s="29">
        <v>0</v>
      </c>
      <c r="K1165" s="114">
        <v>1618</v>
      </c>
      <c r="L1165" s="115">
        <v>1622</v>
      </c>
      <c r="M1165" s="27">
        <v>0</v>
      </c>
      <c r="N1165" s="27">
        <v>0</v>
      </c>
      <c r="Q1165" s="35" t="s">
        <v>103</v>
      </c>
      <c r="R1165" s="104">
        <v>51.0167</v>
      </c>
      <c r="S1165" s="124">
        <v>4.4667000000000003</v>
      </c>
      <c r="T1165" s="32">
        <v>0</v>
      </c>
      <c r="U1165" s="33">
        <v>0</v>
      </c>
      <c r="V1165" s="127">
        <v>0</v>
      </c>
      <c r="AT1165">
        <v>1</v>
      </c>
      <c r="AU1165" s="162">
        <f t="shared" si="90"/>
        <v>0</v>
      </c>
      <c r="AV1165" s="162">
        <f t="shared" si="91"/>
        <v>0</v>
      </c>
      <c r="AW1165" s="162">
        <f t="shared" si="92"/>
        <v>1</v>
      </c>
      <c r="AX1165" s="162">
        <f t="shared" si="93"/>
        <v>1</v>
      </c>
      <c r="AY1165" s="162">
        <f t="shared" si="94"/>
        <v>0</v>
      </c>
    </row>
    <row r="1166" spans="1:51">
      <c r="A1166" s="116" t="s">
        <v>3074</v>
      </c>
      <c r="B1166" s="116" t="s">
        <v>2296</v>
      </c>
      <c r="C1166" s="113" t="s">
        <v>3073</v>
      </c>
      <c r="D1166" s="113" t="s">
        <v>4163</v>
      </c>
      <c r="E1166" s="113"/>
      <c r="F1166" s="66" t="s">
        <v>74</v>
      </c>
      <c r="G1166" s="66"/>
      <c r="J1166" s="29">
        <v>0</v>
      </c>
      <c r="K1166" s="114">
        <v>1618</v>
      </c>
      <c r="L1166" s="115">
        <v>1622</v>
      </c>
      <c r="M1166" s="27">
        <v>0</v>
      </c>
      <c r="N1166" s="27">
        <v>0</v>
      </c>
      <c r="Q1166" s="35" t="s">
        <v>103</v>
      </c>
      <c r="R1166" s="104">
        <v>51.0167</v>
      </c>
      <c r="S1166" s="124">
        <v>4.4667000000000003</v>
      </c>
      <c r="T1166" s="32">
        <v>0</v>
      </c>
      <c r="U1166" s="33">
        <v>0</v>
      </c>
      <c r="V1166" s="127">
        <v>0</v>
      </c>
      <c r="AT1166">
        <v>1</v>
      </c>
      <c r="AU1166" s="162">
        <f t="shared" si="90"/>
        <v>0</v>
      </c>
      <c r="AV1166" s="162">
        <f t="shared" si="91"/>
        <v>0</v>
      </c>
      <c r="AW1166" s="162">
        <f t="shared" si="92"/>
        <v>1</v>
      </c>
      <c r="AX1166" s="162">
        <f t="shared" si="93"/>
        <v>1</v>
      </c>
      <c r="AY1166" s="162">
        <f t="shared" si="94"/>
        <v>0</v>
      </c>
    </row>
    <row r="1167" spans="1:51">
      <c r="A1167" s="116" t="s">
        <v>3076</v>
      </c>
      <c r="B1167" s="116" t="s">
        <v>1886</v>
      </c>
      <c r="C1167" s="117" t="s">
        <v>3075</v>
      </c>
      <c r="D1167" s="113" t="s">
        <v>4163</v>
      </c>
      <c r="E1167" s="117"/>
      <c r="F1167" s="66" t="s">
        <v>43</v>
      </c>
      <c r="G1167" s="66"/>
      <c r="J1167" s="29">
        <v>0</v>
      </c>
      <c r="K1167" s="114">
        <v>1618</v>
      </c>
      <c r="L1167" s="115">
        <v>1622</v>
      </c>
      <c r="M1167" s="27">
        <v>0</v>
      </c>
      <c r="N1167" s="27">
        <v>0</v>
      </c>
      <c r="Q1167" s="35" t="s">
        <v>103</v>
      </c>
      <c r="R1167" s="104">
        <v>51.0167</v>
      </c>
      <c r="S1167" s="124">
        <v>4.4667000000000003</v>
      </c>
      <c r="T1167" s="32">
        <v>0</v>
      </c>
      <c r="U1167" s="33">
        <v>0</v>
      </c>
      <c r="V1167" s="127">
        <v>0</v>
      </c>
      <c r="AT1167">
        <v>1</v>
      </c>
      <c r="AU1167" s="162">
        <f t="shared" si="90"/>
        <v>0</v>
      </c>
      <c r="AV1167" s="162">
        <f t="shared" si="91"/>
        <v>0</v>
      </c>
      <c r="AW1167" s="162">
        <f t="shared" si="92"/>
        <v>1</v>
      </c>
      <c r="AX1167" s="162">
        <f t="shared" si="93"/>
        <v>1</v>
      </c>
      <c r="AY1167" s="162">
        <f t="shared" si="94"/>
        <v>0</v>
      </c>
    </row>
    <row r="1168" spans="1:51">
      <c r="A1168" s="116" t="s">
        <v>3078</v>
      </c>
      <c r="B1168" s="116" t="s">
        <v>3079</v>
      </c>
      <c r="C1168" s="113" t="s">
        <v>3077</v>
      </c>
      <c r="D1168" s="113" t="s">
        <v>4163</v>
      </c>
      <c r="E1168" s="113"/>
      <c r="F1168" s="66" t="s">
        <v>223</v>
      </c>
      <c r="G1168" s="66"/>
      <c r="J1168" s="29">
        <v>0</v>
      </c>
      <c r="K1168" s="114">
        <v>1618</v>
      </c>
      <c r="L1168" s="115">
        <v>1622</v>
      </c>
      <c r="M1168" s="27">
        <v>0</v>
      </c>
      <c r="N1168" s="27">
        <v>0</v>
      </c>
      <c r="Q1168" s="35" t="s">
        <v>103</v>
      </c>
      <c r="R1168" s="104">
        <v>51.0167</v>
      </c>
      <c r="S1168" s="124">
        <v>4.4667000000000003</v>
      </c>
      <c r="T1168" s="32">
        <v>0</v>
      </c>
      <c r="U1168" s="33">
        <v>0</v>
      </c>
      <c r="V1168" s="127">
        <v>0</v>
      </c>
      <c r="AT1168">
        <v>1</v>
      </c>
      <c r="AU1168" s="162">
        <f t="shared" si="90"/>
        <v>0</v>
      </c>
      <c r="AV1168" s="162">
        <f t="shared" si="91"/>
        <v>0</v>
      </c>
      <c r="AW1168" s="162">
        <f t="shared" si="92"/>
        <v>1</v>
      </c>
      <c r="AX1168" s="162">
        <f t="shared" si="93"/>
        <v>1</v>
      </c>
      <c r="AY1168" s="162">
        <f t="shared" si="94"/>
        <v>0</v>
      </c>
    </row>
    <row r="1169" spans="1:51">
      <c r="A1169" s="116" t="s">
        <v>3081</v>
      </c>
      <c r="B1169" s="116" t="s">
        <v>3082</v>
      </c>
      <c r="C1169" s="117" t="s">
        <v>3080</v>
      </c>
      <c r="D1169" s="113" t="s">
        <v>4163</v>
      </c>
      <c r="E1169" s="117"/>
      <c r="F1169" s="66" t="s">
        <v>43</v>
      </c>
      <c r="G1169" s="66"/>
      <c r="J1169" s="29">
        <v>0</v>
      </c>
      <c r="K1169" s="114">
        <v>1618</v>
      </c>
      <c r="L1169" s="115">
        <v>1622</v>
      </c>
      <c r="M1169" s="27">
        <v>0</v>
      </c>
      <c r="N1169" s="27">
        <v>0</v>
      </c>
      <c r="Q1169" s="35" t="s">
        <v>103</v>
      </c>
      <c r="R1169" s="104">
        <v>51.0167</v>
      </c>
      <c r="S1169" s="124">
        <v>4.4667000000000003</v>
      </c>
      <c r="T1169" s="32">
        <v>0</v>
      </c>
      <c r="U1169" s="33">
        <v>0</v>
      </c>
      <c r="V1169" s="127">
        <v>0</v>
      </c>
      <c r="AT1169">
        <v>1</v>
      </c>
      <c r="AU1169" s="162">
        <f t="shared" si="90"/>
        <v>0</v>
      </c>
      <c r="AV1169" s="162">
        <f t="shared" si="91"/>
        <v>0</v>
      </c>
      <c r="AW1169" s="162">
        <f t="shared" si="92"/>
        <v>1</v>
      </c>
      <c r="AX1169" s="162">
        <f t="shared" si="93"/>
        <v>1</v>
      </c>
      <c r="AY1169" s="162">
        <f t="shared" si="94"/>
        <v>0</v>
      </c>
    </row>
    <row r="1170" spans="1:51">
      <c r="A1170" s="116" t="s">
        <v>3084</v>
      </c>
      <c r="B1170" s="116" t="s">
        <v>3085</v>
      </c>
      <c r="C1170" s="113" t="s">
        <v>3083</v>
      </c>
      <c r="D1170" s="113" t="s">
        <v>4163</v>
      </c>
      <c r="E1170" s="113"/>
      <c r="F1170" s="114" t="s">
        <v>344</v>
      </c>
      <c r="G1170" s="114"/>
      <c r="J1170" s="29">
        <v>0</v>
      </c>
      <c r="K1170" s="114">
        <v>1618</v>
      </c>
      <c r="L1170" s="115">
        <v>1622</v>
      </c>
      <c r="M1170" s="27">
        <v>0</v>
      </c>
      <c r="N1170" s="27">
        <v>0</v>
      </c>
      <c r="Q1170" s="35" t="s">
        <v>103</v>
      </c>
      <c r="R1170" s="104">
        <v>51.0167</v>
      </c>
      <c r="S1170" s="124">
        <v>4.4667000000000003</v>
      </c>
      <c r="T1170" s="32">
        <v>0</v>
      </c>
      <c r="U1170" s="33">
        <v>0</v>
      </c>
      <c r="V1170" s="127">
        <v>0</v>
      </c>
      <c r="AT1170">
        <v>1</v>
      </c>
      <c r="AU1170" s="162">
        <f t="shared" si="90"/>
        <v>0</v>
      </c>
      <c r="AV1170" s="162">
        <f t="shared" si="91"/>
        <v>0</v>
      </c>
      <c r="AW1170" s="162">
        <f t="shared" si="92"/>
        <v>1</v>
      </c>
      <c r="AX1170" s="162">
        <f t="shared" si="93"/>
        <v>1</v>
      </c>
      <c r="AY1170" s="162">
        <f t="shared" si="94"/>
        <v>0</v>
      </c>
    </row>
    <row r="1171" spans="1:51">
      <c r="A1171" s="116" t="s">
        <v>3087</v>
      </c>
      <c r="B1171" s="116" t="s">
        <v>2839</v>
      </c>
      <c r="C1171" s="117" t="s">
        <v>3086</v>
      </c>
      <c r="D1171" s="113" t="s">
        <v>4163</v>
      </c>
      <c r="E1171" s="117"/>
      <c r="F1171" s="66" t="s">
        <v>156</v>
      </c>
      <c r="G1171" s="66"/>
      <c r="J1171" s="29">
        <v>0</v>
      </c>
      <c r="K1171" s="114">
        <v>1618</v>
      </c>
      <c r="L1171" s="115">
        <v>1622</v>
      </c>
      <c r="M1171" s="27">
        <v>0</v>
      </c>
      <c r="N1171" s="27">
        <v>0</v>
      </c>
      <c r="Q1171" s="35" t="s">
        <v>103</v>
      </c>
      <c r="R1171" s="104">
        <v>51.0167</v>
      </c>
      <c r="S1171" s="124">
        <v>4.4667000000000003</v>
      </c>
      <c r="T1171" s="32">
        <v>0</v>
      </c>
      <c r="U1171" s="33">
        <v>0</v>
      </c>
      <c r="V1171" s="127">
        <v>0</v>
      </c>
      <c r="AT1171">
        <v>1</v>
      </c>
      <c r="AU1171" s="162">
        <f t="shared" si="90"/>
        <v>0</v>
      </c>
      <c r="AV1171" s="162">
        <f t="shared" si="91"/>
        <v>0</v>
      </c>
      <c r="AW1171" s="162">
        <f t="shared" si="92"/>
        <v>1</v>
      </c>
      <c r="AX1171" s="162">
        <f t="shared" si="93"/>
        <v>1</v>
      </c>
      <c r="AY1171" s="162">
        <f t="shared" si="94"/>
        <v>0</v>
      </c>
    </row>
    <row r="1172" spans="1:51">
      <c r="A1172" s="116" t="s">
        <v>3089</v>
      </c>
      <c r="B1172" s="116" t="s">
        <v>2346</v>
      </c>
      <c r="C1172" s="113" t="s">
        <v>3088</v>
      </c>
      <c r="D1172" s="113" t="s">
        <v>4163</v>
      </c>
      <c r="E1172" s="113"/>
      <c r="F1172" s="114" t="s">
        <v>344</v>
      </c>
      <c r="G1172" s="114"/>
      <c r="J1172" s="29">
        <v>0</v>
      </c>
      <c r="K1172" s="114">
        <v>1618</v>
      </c>
      <c r="L1172" s="115">
        <v>1622</v>
      </c>
      <c r="M1172" s="27">
        <v>0</v>
      </c>
      <c r="N1172" s="27">
        <v>0</v>
      </c>
      <c r="Q1172" s="35" t="s">
        <v>103</v>
      </c>
      <c r="R1172" s="104">
        <v>51.0167</v>
      </c>
      <c r="S1172" s="124">
        <v>4.4667000000000003</v>
      </c>
      <c r="T1172" s="32">
        <v>0</v>
      </c>
      <c r="U1172" s="33">
        <v>0</v>
      </c>
      <c r="V1172" s="127">
        <v>0</v>
      </c>
      <c r="AT1172">
        <v>1</v>
      </c>
      <c r="AU1172" s="162">
        <f t="shared" si="90"/>
        <v>0</v>
      </c>
      <c r="AV1172" s="162">
        <f t="shared" si="91"/>
        <v>0</v>
      </c>
      <c r="AW1172" s="162">
        <f t="shared" si="92"/>
        <v>1</v>
      </c>
      <c r="AX1172" s="162">
        <f t="shared" si="93"/>
        <v>1</v>
      </c>
      <c r="AY1172" s="162">
        <f t="shared" si="94"/>
        <v>0</v>
      </c>
    </row>
    <row r="1173" spans="1:51">
      <c r="A1173" s="116" t="s">
        <v>3091</v>
      </c>
      <c r="B1173" s="116" t="s">
        <v>3092</v>
      </c>
      <c r="C1173" s="117" t="s">
        <v>3090</v>
      </c>
      <c r="D1173" s="113" t="s">
        <v>4163</v>
      </c>
      <c r="E1173" s="117"/>
      <c r="F1173" s="66" t="s">
        <v>43</v>
      </c>
      <c r="G1173" s="66"/>
      <c r="J1173" s="29">
        <v>0</v>
      </c>
      <c r="K1173" s="114">
        <v>1618</v>
      </c>
      <c r="L1173" s="115">
        <v>1622</v>
      </c>
      <c r="M1173" s="27">
        <v>0</v>
      </c>
      <c r="N1173" s="27">
        <v>0</v>
      </c>
      <c r="Q1173" s="35" t="s">
        <v>103</v>
      </c>
      <c r="R1173" s="104">
        <v>51.0167</v>
      </c>
      <c r="S1173" s="124">
        <v>4.4667000000000003</v>
      </c>
      <c r="T1173" s="32">
        <v>0</v>
      </c>
      <c r="U1173" s="33">
        <v>0</v>
      </c>
      <c r="V1173" s="127">
        <v>0</v>
      </c>
      <c r="AT1173">
        <v>1</v>
      </c>
      <c r="AU1173" s="162">
        <f t="shared" si="90"/>
        <v>0</v>
      </c>
      <c r="AV1173" s="162">
        <f t="shared" si="91"/>
        <v>0</v>
      </c>
      <c r="AW1173" s="162">
        <f t="shared" si="92"/>
        <v>1</v>
      </c>
      <c r="AX1173" s="162">
        <f t="shared" si="93"/>
        <v>1</v>
      </c>
      <c r="AY1173" s="162">
        <f t="shared" si="94"/>
        <v>0</v>
      </c>
    </row>
    <row r="1174" spans="1:51">
      <c r="A1174" s="116" t="s">
        <v>3094</v>
      </c>
      <c r="B1174" s="116" t="s">
        <v>2847</v>
      </c>
      <c r="C1174" s="113" t="s">
        <v>3093</v>
      </c>
      <c r="D1174" s="113" t="s">
        <v>4163</v>
      </c>
      <c r="E1174" s="113"/>
      <c r="F1174" s="66" t="s">
        <v>74</v>
      </c>
      <c r="G1174" s="66"/>
      <c r="J1174" s="29">
        <v>0</v>
      </c>
      <c r="K1174" s="114">
        <v>1618</v>
      </c>
      <c r="L1174" s="115">
        <v>1622</v>
      </c>
      <c r="M1174" s="27">
        <v>0</v>
      </c>
      <c r="N1174" s="27">
        <v>0</v>
      </c>
      <c r="Q1174" s="35" t="s">
        <v>103</v>
      </c>
      <c r="R1174" s="104">
        <v>51.0167</v>
      </c>
      <c r="S1174" s="124">
        <v>4.4667000000000003</v>
      </c>
      <c r="T1174" s="32">
        <v>0</v>
      </c>
      <c r="U1174" s="33">
        <v>0</v>
      </c>
      <c r="V1174" s="127">
        <v>0</v>
      </c>
      <c r="AT1174">
        <v>1</v>
      </c>
      <c r="AU1174" s="162">
        <f t="shared" si="90"/>
        <v>0</v>
      </c>
      <c r="AV1174" s="162">
        <f t="shared" si="91"/>
        <v>0</v>
      </c>
      <c r="AW1174" s="162">
        <f t="shared" si="92"/>
        <v>1</v>
      </c>
      <c r="AX1174" s="162">
        <f t="shared" si="93"/>
        <v>1</v>
      </c>
      <c r="AY1174" s="162">
        <f t="shared" si="94"/>
        <v>0</v>
      </c>
    </row>
    <row r="1175" spans="1:51">
      <c r="A1175" s="116" t="s">
        <v>3096</v>
      </c>
      <c r="B1175" s="116" t="s">
        <v>3097</v>
      </c>
      <c r="C1175" s="117" t="s">
        <v>3095</v>
      </c>
      <c r="D1175" s="113" t="s">
        <v>4163</v>
      </c>
      <c r="E1175" s="117"/>
      <c r="F1175" s="66" t="s">
        <v>74</v>
      </c>
      <c r="G1175" s="66"/>
      <c r="J1175" s="29">
        <v>0</v>
      </c>
      <c r="K1175" s="114">
        <v>1618</v>
      </c>
      <c r="L1175" s="115">
        <v>1622</v>
      </c>
      <c r="M1175" s="27">
        <v>0</v>
      </c>
      <c r="N1175" s="27">
        <v>0</v>
      </c>
      <c r="Q1175" s="35" t="s">
        <v>103</v>
      </c>
      <c r="R1175" s="104">
        <v>51.0167</v>
      </c>
      <c r="S1175" s="124">
        <v>4.4667000000000003</v>
      </c>
      <c r="T1175" s="32">
        <v>0</v>
      </c>
      <c r="U1175" s="33">
        <v>0</v>
      </c>
      <c r="V1175" s="127">
        <v>0</v>
      </c>
      <c r="AT1175">
        <v>1</v>
      </c>
      <c r="AU1175" s="162">
        <f t="shared" si="90"/>
        <v>0</v>
      </c>
      <c r="AV1175" s="162">
        <f t="shared" si="91"/>
        <v>0</v>
      </c>
      <c r="AW1175" s="162">
        <f t="shared" si="92"/>
        <v>1</v>
      </c>
      <c r="AX1175" s="162">
        <f t="shared" si="93"/>
        <v>1</v>
      </c>
      <c r="AY1175" s="162">
        <f t="shared" si="94"/>
        <v>0</v>
      </c>
    </row>
    <row r="1176" spans="1:51">
      <c r="A1176" s="116" t="s">
        <v>3099</v>
      </c>
      <c r="B1176" s="116" t="s">
        <v>2553</v>
      </c>
      <c r="C1176" s="113" t="s">
        <v>3098</v>
      </c>
      <c r="D1176" s="113" t="s">
        <v>4163</v>
      </c>
      <c r="E1176" s="113"/>
      <c r="F1176" s="66" t="s">
        <v>43</v>
      </c>
      <c r="G1176" s="66"/>
      <c r="J1176" s="29">
        <v>0</v>
      </c>
      <c r="K1176" s="114">
        <v>1618</v>
      </c>
      <c r="L1176" s="115">
        <v>1622</v>
      </c>
      <c r="M1176" s="27">
        <v>0</v>
      </c>
      <c r="N1176" s="27">
        <v>0</v>
      </c>
      <c r="Q1176" s="35" t="s">
        <v>103</v>
      </c>
      <c r="R1176" s="104">
        <v>51.0167</v>
      </c>
      <c r="S1176" s="124">
        <v>4.4667000000000003</v>
      </c>
      <c r="T1176" s="32">
        <v>0</v>
      </c>
      <c r="U1176" s="33">
        <v>0</v>
      </c>
      <c r="V1176" s="127">
        <v>0</v>
      </c>
      <c r="AT1176">
        <v>1</v>
      </c>
      <c r="AU1176" s="162">
        <f t="shared" si="90"/>
        <v>0</v>
      </c>
      <c r="AV1176" s="162">
        <f t="shared" si="91"/>
        <v>0</v>
      </c>
      <c r="AW1176" s="162">
        <f t="shared" si="92"/>
        <v>1</v>
      </c>
      <c r="AX1176" s="162">
        <f t="shared" si="93"/>
        <v>1</v>
      </c>
      <c r="AY1176" s="162">
        <f t="shared" si="94"/>
        <v>0</v>
      </c>
    </row>
    <row r="1177" spans="1:51">
      <c r="A1177" s="116" t="s">
        <v>3101</v>
      </c>
      <c r="B1177" s="116" t="s">
        <v>3102</v>
      </c>
      <c r="C1177" s="117" t="s">
        <v>3100</v>
      </c>
      <c r="D1177" s="113" t="s">
        <v>4163</v>
      </c>
      <c r="E1177" s="117"/>
      <c r="F1177" s="114" t="s">
        <v>39</v>
      </c>
      <c r="G1177" s="114"/>
      <c r="J1177" s="29">
        <v>0</v>
      </c>
      <c r="K1177" s="114">
        <v>1619</v>
      </c>
      <c r="L1177" s="115">
        <v>1623</v>
      </c>
      <c r="M1177" s="27">
        <v>0</v>
      </c>
      <c r="N1177" s="27">
        <v>0</v>
      </c>
      <c r="Q1177" s="35" t="s">
        <v>103</v>
      </c>
      <c r="R1177" s="104">
        <v>51.0167</v>
      </c>
      <c r="S1177" s="124">
        <v>4.4667000000000003</v>
      </c>
      <c r="T1177" s="32">
        <v>0</v>
      </c>
      <c r="U1177" s="33">
        <v>0</v>
      </c>
      <c r="V1177" s="127">
        <v>0</v>
      </c>
      <c r="AT1177">
        <v>1</v>
      </c>
      <c r="AU1177" s="162">
        <f t="shared" si="90"/>
        <v>0</v>
      </c>
      <c r="AV1177" s="162">
        <f t="shared" si="91"/>
        <v>0</v>
      </c>
      <c r="AW1177" s="162">
        <f t="shared" si="92"/>
        <v>1</v>
      </c>
      <c r="AX1177" s="162">
        <f t="shared" si="93"/>
        <v>1</v>
      </c>
      <c r="AY1177" s="162">
        <f t="shared" si="94"/>
        <v>0</v>
      </c>
    </row>
    <row r="1178" spans="1:51">
      <c r="A1178" s="116" t="s">
        <v>3104</v>
      </c>
      <c r="B1178" s="116" t="s">
        <v>3105</v>
      </c>
      <c r="C1178" s="113" t="s">
        <v>3103</v>
      </c>
      <c r="D1178" s="113" t="s">
        <v>4163</v>
      </c>
      <c r="E1178" s="113"/>
      <c r="F1178" s="66" t="s">
        <v>43</v>
      </c>
      <c r="G1178" s="66"/>
      <c r="J1178" s="29">
        <v>0</v>
      </c>
      <c r="K1178" s="114">
        <v>1619</v>
      </c>
      <c r="L1178" s="115">
        <v>1623</v>
      </c>
      <c r="M1178" s="27">
        <v>0</v>
      </c>
      <c r="N1178" s="27">
        <v>0</v>
      </c>
      <c r="Q1178" s="35" t="s">
        <v>103</v>
      </c>
      <c r="R1178" s="104">
        <v>51.0167</v>
      </c>
      <c r="S1178" s="124">
        <v>4.4667000000000003</v>
      </c>
      <c r="T1178" s="32">
        <v>0</v>
      </c>
      <c r="U1178" s="33">
        <v>0</v>
      </c>
      <c r="V1178" s="127">
        <v>0</v>
      </c>
      <c r="AT1178">
        <v>1</v>
      </c>
      <c r="AU1178" s="162">
        <f t="shared" si="90"/>
        <v>0</v>
      </c>
      <c r="AV1178" s="162">
        <f t="shared" si="91"/>
        <v>0</v>
      </c>
      <c r="AW1178" s="162">
        <f t="shared" si="92"/>
        <v>1</v>
      </c>
      <c r="AX1178" s="162">
        <f t="shared" si="93"/>
        <v>1</v>
      </c>
      <c r="AY1178" s="162">
        <f t="shared" si="94"/>
        <v>0</v>
      </c>
    </row>
    <row r="1179" spans="1:51">
      <c r="A1179" s="116" t="s">
        <v>3107</v>
      </c>
      <c r="B1179" s="116" t="s">
        <v>3108</v>
      </c>
      <c r="C1179" s="117" t="s">
        <v>3106</v>
      </c>
      <c r="D1179" s="113" t="s">
        <v>4163</v>
      </c>
      <c r="E1179" s="117"/>
      <c r="F1179" s="66" t="s">
        <v>43</v>
      </c>
      <c r="G1179" s="66"/>
      <c r="J1179" s="29">
        <v>0</v>
      </c>
      <c r="K1179" s="114">
        <v>1619</v>
      </c>
      <c r="L1179" s="115">
        <v>1623</v>
      </c>
      <c r="M1179" s="27">
        <v>0</v>
      </c>
      <c r="N1179" s="27">
        <v>0</v>
      </c>
      <c r="Q1179" s="35" t="s">
        <v>103</v>
      </c>
      <c r="R1179" s="104">
        <v>51.0167</v>
      </c>
      <c r="S1179" s="124">
        <v>4.4667000000000003</v>
      </c>
      <c r="T1179" s="32">
        <v>0</v>
      </c>
      <c r="U1179" s="33">
        <v>0</v>
      </c>
      <c r="V1179" s="127">
        <v>0</v>
      </c>
      <c r="AT1179">
        <v>1</v>
      </c>
      <c r="AU1179" s="162">
        <f t="shared" si="90"/>
        <v>0</v>
      </c>
      <c r="AV1179" s="162">
        <f t="shared" si="91"/>
        <v>0</v>
      </c>
      <c r="AW1179" s="162">
        <f t="shared" si="92"/>
        <v>1</v>
      </c>
      <c r="AX1179" s="162">
        <f t="shared" si="93"/>
        <v>1</v>
      </c>
      <c r="AY1179" s="162">
        <f t="shared" si="94"/>
        <v>0</v>
      </c>
    </row>
    <row r="1180" spans="1:51">
      <c r="A1180" s="116" t="s">
        <v>3110</v>
      </c>
      <c r="B1180" s="116" t="s">
        <v>1915</v>
      </c>
      <c r="C1180" s="113" t="s">
        <v>3109</v>
      </c>
      <c r="D1180" s="113" t="s">
        <v>4163</v>
      </c>
      <c r="E1180" s="113"/>
      <c r="F1180" s="66" t="s">
        <v>74</v>
      </c>
      <c r="G1180" s="66"/>
      <c r="J1180" s="29">
        <v>0</v>
      </c>
      <c r="K1180" s="114">
        <v>1619</v>
      </c>
      <c r="L1180" s="115">
        <v>1623</v>
      </c>
      <c r="M1180" s="27">
        <v>0</v>
      </c>
      <c r="N1180" s="27">
        <v>0</v>
      </c>
      <c r="Q1180" s="35" t="s">
        <v>103</v>
      </c>
      <c r="R1180" s="104">
        <v>51.0167</v>
      </c>
      <c r="S1180" s="124">
        <v>4.4667000000000003</v>
      </c>
      <c r="T1180" s="32">
        <v>0</v>
      </c>
      <c r="U1180" s="33">
        <v>0</v>
      </c>
      <c r="V1180" s="127">
        <v>0</v>
      </c>
      <c r="AT1180">
        <v>1</v>
      </c>
      <c r="AU1180" s="162">
        <f t="shared" si="90"/>
        <v>0</v>
      </c>
      <c r="AV1180" s="162">
        <f t="shared" si="91"/>
        <v>0</v>
      </c>
      <c r="AW1180" s="162">
        <f t="shared" si="92"/>
        <v>1</v>
      </c>
      <c r="AX1180" s="162">
        <f t="shared" si="93"/>
        <v>1</v>
      </c>
      <c r="AY1180" s="162">
        <f t="shared" si="94"/>
        <v>0</v>
      </c>
    </row>
    <row r="1181" spans="1:51">
      <c r="A1181" s="116" t="s">
        <v>3112</v>
      </c>
      <c r="B1181" s="116" t="s">
        <v>2779</v>
      </c>
      <c r="C1181" s="117" t="s">
        <v>3111</v>
      </c>
      <c r="D1181" s="113" t="s">
        <v>4163</v>
      </c>
      <c r="E1181" s="117"/>
      <c r="F1181" s="66" t="s">
        <v>43</v>
      </c>
      <c r="G1181" s="66"/>
      <c r="J1181" s="29">
        <v>0</v>
      </c>
      <c r="K1181" s="114">
        <v>1619</v>
      </c>
      <c r="L1181" s="115">
        <v>1623</v>
      </c>
      <c r="M1181" s="27">
        <v>0</v>
      </c>
      <c r="N1181" s="27">
        <v>0</v>
      </c>
      <c r="Q1181" s="35" t="s">
        <v>103</v>
      </c>
      <c r="R1181" s="104">
        <v>51.0167</v>
      </c>
      <c r="S1181" s="124">
        <v>4.4667000000000003</v>
      </c>
      <c r="T1181" s="32">
        <v>0</v>
      </c>
      <c r="U1181" s="33">
        <v>0</v>
      </c>
      <c r="V1181" s="127">
        <v>0</v>
      </c>
      <c r="AT1181">
        <v>1</v>
      </c>
      <c r="AU1181" s="162">
        <f t="shared" si="90"/>
        <v>0</v>
      </c>
      <c r="AV1181" s="162">
        <f t="shared" si="91"/>
        <v>0</v>
      </c>
      <c r="AW1181" s="162">
        <f t="shared" si="92"/>
        <v>1</v>
      </c>
      <c r="AX1181" s="162">
        <f t="shared" si="93"/>
        <v>1</v>
      </c>
      <c r="AY1181" s="162">
        <f t="shared" si="94"/>
        <v>0</v>
      </c>
    </row>
    <row r="1182" spans="1:51">
      <c r="A1182" s="116" t="s">
        <v>3114</v>
      </c>
      <c r="B1182" s="116" t="s">
        <v>3085</v>
      </c>
      <c r="C1182" s="113" t="s">
        <v>3113</v>
      </c>
      <c r="D1182" s="113" t="s">
        <v>4163</v>
      </c>
      <c r="E1182" s="113"/>
      <c r="F1182" s="66" t="s">
        <v>74</v>
      </c>
      <c r="G1182" s="66"/>
      <c r="J1182" s="29">
        <v>0</v>
      </c>
      <c r="K1182" s="114">
        <v>1619</v>
      </c>
      <c r="L1182" s="115">
        <v>1623</v>
      </c>
      <c r="M1182" s="27">
        <v>0</v>
      </c>
      <c r="N1182" s="27">
        <v>0</v>
      </c>
      <c r="Q1182" s="35" t="s">
        <v>103</v>
      </c>
      <c r="R1182" s="104">
        <v>51.0167</v>
      </c>
      <c r="S1182" s="124">
        <v>4.4667000000000003</v>
      </c>
      <c r="T1182" s="32">
        <v>0</v>
      </c>
      <c r="U1182" s="33">
        <v>0</v>
      </c>
      <c r="V1182" s="127">
        <v>0</v>
      </c>
      <c r="AT1182">
        <v>1</v>
      </c>
      <c r="AU1182" s="162">
        <f t="shared" si="90"/>
        <v>0</v>
      </c>
      <c r="AV1182" s="162">
        <f t="shared" si="91"/>
        <v>0</v>
      </c>
      <c r="AW1182" s="162">
        <f t="shared" si="92"/>
        <v>1</v>
      </c>
      <c r="AX1182" s="162">
        <f t="shared" si="93"/>
        <v>1</v>
      </c>
      <c r="AY1182" s="162">
        <f t="shared" si="94"/>
        <v>0</v>
      </c>
    </row>
    <row r="1183" spans="1:51">
      <c r="A1183" s="116" t="s">
        <v>3116</v>
      </c>
      <c r="B1183" s="116" t="s">
        <v>3117</v>
      </c>
      <c r="C1183" s="117" t="s">
        <v>3115</v>
      </c>
      <c r="D1183" s="113" t="s">
        <v>4163</v>
      </c>
      <c r="E1183" s="117"/>
      <c r="F1183" s="66" t="s">
        <v>156</v>
      </c>
      <c r="G1183" s="66"/>
      <c r="J1183" s="29">
        <v>0</v>
      </c>
      <c r="K1183" s="114">
        <v>1619</v>
      </c>
      <c r="L1183" s="115">
        <v>1623</v>
      </c>
      <c r="M1183" s="27">
        <v>0</v>
      </c>
      <c r="N1183" s="27">
        <v>0</v>
      </c>
      <c r="Q1183" s="35" t="s">
        <v>103</v>
      </c>
      <c r="R1183" s="104">
        <v>51.0167</v>
      </c>
      <c r="S1183" s="124">
        <v>4.4667000000000003</v>
      </c>
      <c r="T1183" s="32">
        <v>0</v>
      </c>
      <c r="U1183" s="33">
        <v>0</v>
      </c>
      <c r="V1183" s="127">
        <v>0</v>
      </c>
      <c r="AT1183">
        <v>1</v>
      </c>
      <c r="AU1183" s="162">
        <f t="shared" si="90"/>
        <v>0</v>
      </c>
      <c r="AV1183" s="162">
        <f t="shared" si="91"/>
        <v>0</v>
      </c>
      <c r="AW1183" s="162">
        <f t="shared" si="92"/>
        <v>1</v>
      </c>
      <c r="AX1183" s="162">
        <f t="shared" si="93"/>
        <v>1</v>
      </c>
      <c r="AY1183" s="162">
        <f t="shared" si="94"/>
        <v>0</v>
      </c>
    </row>
    <row r="1184" spans="1:51">
      <c r="A1184" s="116" t="s">
        <v>3119</v>
      </c>
      <c r="B1184" s="116" t="s">
        <v>3120</v>
      </c>
      <c r="C1184" s="113" t="s">
        <v>3118</v>
      </c>
      <c r="D1184" s="113" t="s">
        <v>4163</v>
      </c>
      <c r="E1184" s="113"/>
      <c r="F1184" s="66" t="s">
        <v>43</v>
      </c>
      <c r="G1184" s="66"/>
      <c r="J1184" s="29">
        <v>0</v>
      </c>
      <c r="K1184" s="114">
        <v>1619</v>
      </c>
      <c r="L1184" s="115">
        <v>1623</v>
      </c>
      <c r="M1184" s="27">
        <v>0</v>
      </c>
      <c r="N1184" s="27">
        <v>0</v>
      </c>
      <c r="Q1184" s="35" t="s">
        <v>103</v>
      </c>
      <c r="R1184" s="104">
        <v>51.0167</v>
      </c>
      <c r="S1184" s="124">
        <v>4.4667000000000003</v>
      </c>
      <c r="T1184" s="32">
        <v>0</v>
      </c>
      <c r="U1184" s="33">
        <v>0</v>
      </c>
      <c r="V1184" s="127">
        <v>0</v>
      </c>
      <c r="AT1184">
        <v>1</v>
      </c>
      <c r="AU1184" s="162">
        <f t="shared" si="90"/>
        <v>0</v>
      </c>
      <c r="AV1184" s="162">
        <f t="shared" si="91"/>
        <v>0</v>
      </c>
      <c r="AW1184" s="162">
        <f t="shared" si="92"/>
        <v>1</v>
      </c>
      <c r="AX1184" s="162">
        <f t="shared" si="93"/>
        <v>1</v>
      </c>
      <c r="AY1184" s="162">
        <f t="shared" si="94"/>
        <v>0</v>
      </c>
    </row>
    <row r="1185" spans="1:51">
      <c r="A1185" s="116" t="s">
        <v>3122</v>
      </c>
      <c r="B1185" s="116" t="s">
        <v>2886</v>
      </c>
      <c r="C1185" s="117" t="s">
        <v>3121</v>
      </c>
      <c r="D1185" s="113" t="s">
        <v>4163</v>
      </c>
      <c r="E1185" s="117"/>
      <c r="F1185" s="66" t="s">
        <v>43</v>
      </c>
      <c r="G1185" s="66"/>
      <c r="J1185" s="29">
        <v>0</v>
      </c>
      <c r="K1185" s="114">
        <v>1619</v>
      </c>
      <c r="L1185" s="115">
        <v>1623</v>
      </c>
      <c r="M1185" s="27">
        <v>0</v>
      </c>
      <c r="N1185" s="27">
        <v>0</v>
      </c>
      <c r="Q1185" s="35" t="s">
        <v>103</v>
      </c>
      <c r="R1185" s="104">
        <v>51.0167</v>
      </c>
      <c r="S1185" s="124">
        <v>4.4667000000000003</v>
      </c>
      <c r="T1185" s="32">
        <v>0</v>
      </c>
      <c r="U1185" s="33">
        <v>0</v>
      </c>
      <c r="V1185" s="127">
        <v>0</v>
      </c>
      <c r="AT1185">
        <v>1</v>
      </c>
      <c r="AU1185" s="162">
        <f t="shared" si="90"/>
        <v>0</v>
      </c>
      <c r="AV1185" s="162">
        <f t="shared" si="91"/>
        <v>0</v>
      </c>
      <c r="AW1185" s="162">
        <f t="shared" si="92"/>
        <v>1</v>
      </c>
      <c r="AX1185" s="162">
        <f t="shared" si="93"/>
        <v>1</v>
      </c>
      <c r="AY1185" s="162">
        <f t="shared" si="94"/>
        <v>0</v>
      </c>
    </row>
    <row r="1186" spans="1:51">
      <c r="A1186" s="116" t="s">
        <v>3124</v>
      </c>
      <c r="B1186" s="116" t="s">
        <v>3125</v>
      </c>
      <c r="C1186" s="113" t="s">
        <v>3123</v>
      </c>
      <c r="D1186" s="113" t="s">
        <v>4163</v>
      </c>
      <c r="E1186" s="113"/>
      <c r="F1186" s="66" t="s">
        <v>43</v>
      </c>
      <c r="G1186" s="66"/>
      <c r="J1186" s="29">
        <v>0</v>
      </c>
      <c r="K1186" s="114">
        <v>1619</v>
      </c>
      <c r="L1186" s="115">
        <v>1623</v>
      </c>
      <c r="M1186" s="27">
        <v>0</v>
      </c>
      <c r="N1186" s="27">
        <v>0</v>
      </c>
      <c r="Q1186" s="35" t="s">
        <v>103</v>
      </c>
      <c r="R1186" s="104">
        <v>51.0167</v>
      </c>
      <c r="S1186" s="124">
        <v>4.4667000000000003</v>
      </c>
      <c r="T1186" s="32">
        <v>0</v>
      </c>
      <c r="U1186" s="33">
        <v>0</v>
      </c>
      <c r="V1186" s="127">
        <v>0</v>
      </c>
      <c r="AT1186">
        <v>1</v>
      </c>
      <c r="AU1186" s="162">
        <f t="shared" si="90"/>
        <v>0</v>
      </c>
      <c r="AV1186" s="162">
        <f t="shared" si="91"/>
        <v>0</v>
      </c>
      <c r="AW1186" s="162">
        <f t="shared" si="92"/>
        <v>1</v>
      </c>
      <c r="AX1186" s="162">
        <f t="shared" si="93"/>
        <v>1</v>
      </c>
      <c r="AY1186" s="162">
        <f t="shared" si="94"/>
        <v>0</v>
      </c>
    </row>
    <row r="1187" spans="1:51">
      <c r="A1187" s="116" t="s">
        <v>3127</v>
      </c>
      <c r="B1187" s="116" t="s">
        <v>1899</v>
      </c>
      <c r="C1187" s="117" t="s">
        <v>3126</v>
      </c>
      <c r="D1187" s="113" t="s">
        <v>4163</v>
      </c>
      <c r="E1187" s="117"/>
      <c r="F1187" s="66" t="s">
        <v>43</v>
      </c>
      <c r="G1187" s="66"/>
      <c r="J1187" s="29">
        <v>0</v>
      </c>
      <c r="K1187" s="114">
        <v>1619</v>
      </c>
      <c r="L1187" s="115">
        <v>1623</v>
      </c>
      <c r="M1187" s="27">
        <v>0</v>
      </c>
      <c r="N1187" s="27">
        <v>0</v>
      </c>
      <c r="Q1187" s="35" t="s">
        <v>103</v>
      </c>
      <c r="R1187" s="104">
        <v>51.0167</v>
      </c>
      <c r="S1187" s="124">
        <v>4.4667000000000003</v>
      </c>
      <c r="T1187" s="32">
        <v>0</v>
      </c>
      <c r="U1187" s="33">
        <v>0</v>
      </c>
      <c r="V1187" s="127">
        <v>0</v>
      </c>
      <c r="AT1187">
        <v>1</v>
      </c>
      <c r="AU1187" s="162">
        <f t="shared" si="90"/>
        <v>0</v>
      </c>
      <c r="AV1187" s="162">
        <f t="shared" si="91"/>
        <v>0</v>
      </c>
      <c r="AW1187" s="162">
        <f t="shared" si="92"/>
        <v>1</v>
      </c>
      <c r="AX1187" s="162">
        <f t="shared" si="93"/>
        <v>1</v>
      </c>
      <c r="AY1187" s="162">
        <f t="shared" si="94"/>
        <v>0</v>
      </c>
    </row>
    <row r="1188" spans="1:51">
      <c r="A1188" s="116" t="s">
        <v>3129</v>
      </c>
      <c r="B1188" s="116" t="s">
        <v>2556</v>
      </c>
      <c r="C1188" s="113" t="s">
        <v>3128</v>
      </c>
      <c r="D1188" s="113" t="s">
        <v>4163</v>
      </c>
      <c r="E1188" s="113"/>
      <c r="F1188" s="66" t="s">
        <v>43</v>
      </c>
      <c r="G1188" s="66"/>
      <c r="J1188" s="29">
        <v>0</v>
      </c>
      <c r="K1188" s="114">
        <v>1619</v>
      </c>
      <c r="L1188" s="115">
        <v>1623</v>
      </c>
      <c r="M1188" s="27">
        <v>0</v>
      </c>
      <c r="N1188" s="27">
        <v>0</v>
      </c>
      <c r="Q1188" s="35" t="s">
        <v>103</v>
      </c>
      <c r="R1188" s="104">
        <v>51.0167</v>
      </c>
      <c r="S1188" s="124">
        <v>4.4667000000000003</v>
      </c>
      <c r="T1188" s="32">
        <v>0</v>
      </c>
      <c r="U1188" s="33">
        <v>0</v>
      </c>
      <c r="V1188" s="127">
        <v>0</v>
      </c>
      <c r="AT1188">
        <v>1</v>
      </c>
      <c r="AU1188" s="162">
        <f t="shared" si="90"/>
        <v>0</v>
      </c>
      <c r="AV1188" s="162">
        <f t="shared" si="91"/>
        <v>0</v>
      </c>
      <c r="AW1188" s="162">
        <f t="shared" si="92"/>
        <v>1</v>
      </c>
      <c r="AX1188" s="162">
        <f t="shared" si="93"/>
        <v>1</v>
      </c>
      <c r="AY1188" s="162">
        <f t="shared" si="94"/>
        <v>0</v>
      </c>
    </row>
    <row r="1189" spans="1:51">
      <c r="A1189" s="116" t="s">
        <v>3131</v>
      </c>
      <c r="B1189" s="116" t="s">
        <v>3132</v>
      </c>
      <c r="C1189" s="117" t="s">
        <v>3130</v>
      </c>
      <c r="D1189" s="113" t="s">
        <v>4163</v>
      </c>
      <c r="E1189" s="117"/>
      <c r="F1189" s="66" t="s">
        <v>156</v>
      </c>
      <c r="G1189" s="66"/>
      <c r="J1189" s="29">
        <v>0</v>
      </c>
      <c r="K1189" s="114">
        <v>1620</v>
      </c>
      <c r="L1189" s="115">
        <v>1624</v>
      </c>
      <c r="M1189" s="27">
        <v>0</v>
      </c>
      <c r="N1189" s="27">
        <v>0</v>
      </c>
      <c r="Q1189" s="35" t="s">
        <v>103</v>
      </c>
      <c r="R1189" s="104">
        <v>51.0167</v>
      </c>
      <c r="S1189" s="124">
        <v>4.4667000000000003</v>
      </c>
      <c r="T1189" s="32">
        <v>0</v>
      </c>
      <c r="U1189" s="33">
        <v>0</v>
      </c>
      <c r="V1189" s="127">
        <v>0</v>
      </c>
      <c r="AT1189">
        <v>1</v>
      </c>
      <c r="AU1189" s="162">
        <f t="shared" si="90"/>
        <v>0</v>
      </c>
      <c r="AV1189" s="162">
        <f t="shared" si="91"/>
        <v>0</v>
      </c>
      <c r="AW1189" s="162">
        <f t="shared" si="92"/>
        <v>1</v>
      </c>
      <c r="AX1189" s="162">
        <f t="shared" si="93"/>
        <v>1</v>
      </c>
      <c r="AY1189" s="162">
        <f t="shared" si="94"/>
        <v>0</v>
      </c>
    </row>
    <row r="1190" spans="1:51">
      <c r="A1190" s="116" t="s">
        <v>3076</v>
      </c>
      <c r="B1190" s="116" t="s">
        <v>1886</v>
      </c>
      <c r="C1190" s="113" t="s">
        <v>3133</v>
      </c>
      <c r="D1190" s="113" t="s">
        <v>4163</v>
      </c>
      <c r="E1190" s="113"/>
      <c r="F1190" s="66" t="s">
        <v>43</v>
      </c>
      <c r="G1190" s="66"/>
      <c r="J1190" s="29">
        <v>0</v>
      </c>
      <c r="K1190" s="114">
        <v>1620</v>
      </c>
      <c r="L1190" s="115">
        <v>1624</v>
      </c>
      <c r="M1190" s="27">
        <v>0</v>
      </c>
      <c r="N1190" s="27">
        <v>0</v>
      </c>
      <c r="Q1190" s="35" t="s">
        <v>103</v>
      </c>
      <c r="R1190" s="104">
        <v>51.0167</v>
      </c>
      <c r="S1190" s="124">
        <v>4.4667000000000003</v>
      </c>
      <c r="T1190" s="32">
        <v>0</v>
      </c>
      <c r="U1190" s="33">
        <v>0</v>
      </c>
      <c r="V1190" s="127">
        <v>0</v>
      </c>
      <c r="AT1190">
        <v>1</v>
      </c>
      <c r="AU1190" s="162">
        <f t="shared" si="90"/>
        <v>0</v>
      </c>
      <c r="AV1190" s="162">
        <f t="shared" si="91"/>
        <v>0</v>
      </c>
      <c r="AW1190" s="162">
        <f t="shared" si="92"/>
        <v>1</v>
      </c>
      <c r="AX1190" s="162">
        <f t="shared" si="93"/>
        <v>1</v>
      </c>
      <c r="AY1190" s="162">
        <f t="shared" si="94"/>
        <v>0</v>
      </c>
    </row>
    <row r="1191" spans="1:51">
      <c r="A1191" s="116" t="s">
        <v>3135</v>
      </c>
      <c r="B1191" s="116" t="s">
        <v>3136</v>
      </c>
      <c r="C1191" s="117" t="s">
        <v>3134</v>
      </c>
      <c r="D1191" s="113" t="s">
        <v>4163</v>
      </c>
      <c r="E1191" s="117"/>
      <c r="F1191" s="66" t="s">
        <v>43</v>
      </c>
      <c r="G1191" s="66"/>
      <c r="J1191" s="29">
        <v>0</v>
      </c>
      <c r="K1191" s="114">
        <v>1620</v>
      </c>
      <c r="L1191" s="115">
        <v>1624</v>
      </c>
      <c r="M1191" s="27">
        <v>0</v>
      </c>
      <c r="N1191" s="27">
        <v>0</v>
      </c>
      <c r="Q1191" s="35" t="s">
        <v>103</v>
      </c>
      <c r="R1191" s="104">
        <v>51.0167</v>
      </c>
      <c r="S1191" s="124">
        <v>4.4667000000000003</v>
      </c>
      <c r="T1191" s="32">
        <v>0</v>
      </c>
      <c r="U1191" s="33">
        <v>0</v>
      </c>
      <c r="V1191" s="127">
        <v>0</v>
      </c>
      <c r="AT1191">
        <v>1</v>
      </c>
      <c r="AU1191" s="162">
        <f t="shared" si="90"/>
        <v>0</v>
      </c>
      <c r="AV1191" s="162">
        <f t="shared" si="91"/>
        <v>0</v>
      </c>
      <c r="AW1191" s="162">
        <f t="shared" si="92"/>
        <v>1</v>
      </c>
      <c r="AX1191" s="162">
        <f t="shared" si="93"/>
        <v>1</v>
      </c>
      <c r="AY1191" s="162">
        <f t="shared" si="94"/>
        <v>0</v>
      </c>
    </row>
    <row r="1192" spans="1:51">
      <c r="A1192" s="116" t="s">
        <v>3138</v>
      </c>
      <c r="B1192" s="116" t="s">
        <v>3139</v>
      </c>
      <c r="C1192" s="113" t="s">
        <v>3137</v>
      </c>
      <c r="D1192" s="113" t="s">
        <v>4163</v>
      </c>
      <c r="E1192" s="113"/>
      <c r="F1192" s="114" t="s">
        <v>344</v>
      </c>
      <c r="G1192" s="114"/>
      <c r="J1192" s="29">
        <v>0</v>
      </c>
      <c r="K1192" s="114">
        <v>1620</v>
      </c>
      <c r="L1192" s="115">
        <v>1624</v>
      </c>
      <c r="M1192" s="27">
        <v>0</v>
      </c>
      <c r="N1192" s="27">
        <v>0</v>
      </c>
      <c r="Q1192" s="35" t="s">
        <v>103</v>
      </c>
      <c r="R1192" s="104">
        <v>51.0167</v>
      </c>
      <c r="S1192" s="124">
        <v>4.4667000000000003</v>
      </c>
      <c r="T1192" s="32">
        <v>0</v>
      </c>
      <c r="U1192" s="33">
        <v>0</v>
      </c>
      <c r="V1192" s="127">
        <v>0</v>
      </c>
      <c r="AT1192">
        <v>1</v>
      </c>
      <c r="AU1192" s="162">
        <f t="shared" si="90"/>
        <v>0</v>
      </c>
      <c r="AV1192" s="162">
        <f t="shared" si="91"/>
        <v>0</v>
      </c>
      <c r="AW1192" s="162">
        <f t="shared" si="92"/>
        <v>1</v>
      </c>
      <c r="AX1192" s="162">
        <f t="shared" si="93"/>
        <v>1</v>
      </c>
      <c r="AY1192" s="162">
        <f t="shared" si="94"/>
        <v>0</v>
      </c>
    </row>
    <row r="1193" spans="1:51">
      <c r="A1193" s="116" t="s">
        <v>3141</v>
      </c>
      <c r="B1193" s="116" t="s">
        <v>3142</v>
      </c>
      <c r="C1193" s="117" t="s">
        <v>3140</v>
      </c>
      <c r="D1193" s="113" t="s">
        <v>4163</v>
      </c>
      <c r="E1193" s="117"/>
      <c r="F1193" s="114" t="s">
        <v>344</v>
      </c>
      <c r="G1193" s="114"/>
      <c r="J1193" s="29">
        <v>0</v>
      </c>
      <c r="K1193" s="114">
        <v>1620</v>
      </c>
      <c r="L1193" s="115">
        <v>1624</v>
      </c>
      <c r="M1193" s="27">
        <v>0</v>
      </c>
      <c r="N1193" s="27">
        <v>0</v>
      </c>
      <c r="Q1193" s="35" t="s">
        <v>103</v>
      </c>
      <c r="R1193" s="104">
        <v>51.0167</v>
      </c>
      <c r="S1193" s="124">
        <v>4.4667000000000003</v>
      </c>
      <c r="T1193" s="32">
        <v>0</v>
      </c>
      <c r="U1193" s="33">
        <v>0</v>
      </c>
      <c r="V1193" s="127">
        <v>0</v>
      </c>
      <c r="AT1193">
        <v>1</v>
      </c>
      <c r="AU1193" s="162">
        <f t="shared" si="90"/>
        <v>0</v>
      </c>
      <c r="AV1193" s="162">
        <f t="shared" si="91"/>
        <v>0</v>
      </c>
      <c r="AW1193" s="162">
        <f t="shared" si="92"/>
        <v>1</v>
      </c>
      <c r="AX1193" s="162">
        <f t="shared" si="93"/>
        <v>1</v>
      </c>
      <c r="AY1193" s="162">
        <f t="shared" si="94"/>
        <v>0</v>
      </c>
    </row>
    <row r="1194" spans="1:51">
      <c r="A1194" s="116" t="s">
        <v>3144</v>
      </c>
      <c r="B1194" s="116" t="s">
        <v>3145</v>
      </c>
      <c r="C1194" s="113" t="s">
        <v>3143</v>
      </c>
      <c r="D1194" s="113" t="s">
        <v>4163</v>
      </c>
      <c r="E1194" s="113"/>
      <c r="F1194" s="66" t="s">
        <v>74</v>
      </c>
      <c r="G1194" s="66"/>
      <c r="J1194" s="29">
        <v>0</v>
      </c>
      <c r="K1194" s="114">
        <v>1620</v>
      </c>
      <c r="L1194" s="115">
        <v>1624</v>
      </c>
      <c r="M1194" s="27">
        <v>0</v>
      </c>
      <c r="N1194" s="27">
        <v>0</v>
      </c>
      <c r="Q1194" s="35" t="s">
        <v>103</v>
      </c>
      <c r="R1194" s="104">
        <v>51.0167</v>
      </c>
      <c r="S1194" s="124">
        <v>4.4667000000000003</v>
      </c>
      <c r="T1194" s="32">
        <v>0</v>
      </c>
      <c r="U1194" s="33">
        <v>0</v>
      </c>
      <c r="V1194" s="127">
        <v>0</v>
      </c>
      <c r="AT1194">
        <v>1</v>
      </c>
      <c r="AU1194" s="162">
        <f t="shared" si="90"/>
        <v>0</v>
      </c>
      <c r="AV1194" s="162">
        <f t="shared" si="91"/>
        <v>0</v>
      </c>
      <c r="AW1194" s="162">
        <f t="shared" si="92"/>
        <v>1</v>
      </c>
      <c r="AX1194" s="162">
        <f t="shared" si="93"/>
        <v>1</v>
      </c>
      <c r="AY1194" s="162">
        <f t="shared" si="94"/>
        <v>0</v>
      </c>
    </row>
    <row r="1195" spans="1:51">
      <c r="A1195" s="116" t="s">
        <v>3147</v>
      </c>
      <c r="B1195" s="116" t="s">
        <v>3148</v>
      </c>
      <c r="C1195" s="117" t="s">
        <v>3146</v>
      </c>
      <c r="D1195" s="113" t="s">
        <v>4163</v>
      </c>
      <c r="E1195" s="117"/>
      <c r="F1195" s="66" t="s">
        <v>43</v>
      </c>
      <c r="G1195" s="66"/>
      <c r="J1195" s="29">
        <v>0</v>
      </c>
      <c r="K1195" s="114">
        <v>1620</v>
      </c>
      <c r="L1195" s="115">
        <v>1624</v>
      </c>
      <c r="M1195" s="27">
        <v>0</v>
      </c>
      <c r="N1195" s="27">
        <v>0</v>
      </c>
      <c r="Q1195" s="35" t="s">
        <v>103</v>
      </c>
      <c r="R1195" s="104">
        <v>51.0167</v>
      </c>
      <c r="S1195" s="124">
        <v>4.4667000000000003</v>
      </c>
      <c r="T1195" s="32">
        <v>0</v>
      </c>
      <c r="U1195" s="33">
        <v>0</v>
      </c>
      <c r="V1195" s="127">
        <v>0</v>
      </c>
      <c r="AT1195">
        <v>1</v>
      </c>
      <c r="AU1195" s="162">
        <f t="shared" si="90"/>
        <v>0</v>
      </c>
      <c r="AV1195" s="162">
        <f t="shared" si="91"/>
        <v>0</v>
      </c>
      <c r="AW1195" s="162">
        <f t="shared" si="92"/>
        <v>1</v>
      </c>
      <c r="AX1195" s="162">
        <f t="shared" si="93"/>
        <v>1</v>
      </c>
      <c r="AY1195" s="162">
        <f t="shared" si="94"/>
        <v>0</v>
      </c>
    </row>
    <row r="1196" spans="1:51">
      <c r="A1196" s="116" t="s">
        <v>3150</v>
      </c>
      <c r="B1196" s="116" t="s">
        <v>3151</v>
      </c>
      <c r="C1196" s="113" t="s">
        <v>3149</v>
      </c>
      <c r="D1196" s="113" t="s">
        <v>4163</v>
      </c>
      <c r="E1196" s="113"/>
      <c r="F1196" s="66" t="s">
        <v>156</v>
      </c>
      <c r="G1196" s="66"/>
      <c r="J1196" s="29">
        <v>0</v>
      </c>
      <c r="K1196" s="114">
        <v>1620</v>
      </c>
      <c r="L1196" s="115">
        <v>1624</v>
      </c>
      <c r="M1196" s="27">
        <v>0</v>
      </c>
      <c r="N1196" s="27">
        <v>0</v>
      </c>
      <c r="Q1196" s="35" t="s">
        <v>103</v>
      </c>
      <c r="R1196" s="104">
        <v>51.0167</v>
      </c>
      <c r="S1196" s="124">
        <v>4.4667000000000003</v>
      </c>
      <c r="T1196" s="32">
        <v>0</v>
      </c>
      <c r="U1196" s="33">
        <v>0</v>
      </c>
      <c r="V1196" s="127">
        <v>0</v>
      </c>
      <c r="AT1196">
        <v>1</v>
      </c>
      <c r="AU1196" s="162">
        <f t="shared" si="90"/>
        <v>0</v>
      </c>
      <c r="AV1196" s="162">
        <f t="shared" si="91"/>
        <v>0</v>
      </c>
      <c r="AW1196" s="162">
        <f t="shared" si="92"/>
        <v>1</v>
      </c>
      <c r="AX1196" s="162">
        <f t="shared" si="93"/>
        <v>1</v>
      </c>
      <c r="AY1196" s="162">
        <f t="shared" si="94"/>
        <v>0</v>
      </c>
    </row>
    <row r="1197" spans="1:51">
      <c r="A1197" s="116" t="s">
        <v>3153</v>
      </c>
      <c r="B1197" s="116" t="s">
        <v>3154</v>
      </c>
      <c r="C1197" s="117" t="s">
        <v>3152</v>
      </c>
      <c r="D1197" s="113" t="s">
        <v>4163</v>
      </c>
      <c r="E1197" s="117"/>
      <c r="F1197" s="66" t="s">
        <v>74</v>
      </c>
      <c r="G1197" s="66"/>
      <c r="J1197" s="29">
        <v>0</v>
      </c>
      <c r="K1197" s="114">
        <v>1620</v>
      </c>
      <c r="L1197" s="115">
        <v>1624</v>
      </c>
      <c r="M1197" s="27">
        <v>0</v>
      </c>
      <c r="N1197" s="27">
        <v>0</v>
      </c>
      <c r="Q1197" s="35" t="s">
        <v>103</v>
      </c>
      <c r="R1197" s="104">
        <v>51.0167</v>
      </c>
      <c r="S1197" s="124">
        <v>4.4667000000000003</v>
      </c>
      <c r="T1197" s="32">
        <v>0</v>
      </c>
      <c r="U1197" s="33">
        <v>0</v>
      </c>
      <c r="V1197" s="127">
        <v>0</v>
      </c>
      <c r="AT1197">
        <v>1</v>
      </c>
      <c r="AU1197" s="162">
        <f t="shared" si="90"/>
        <v>0</v>
      </c>
      <c r="AV1197" s="162">
        <f t="shared" si="91"/>
        <v>0</v>
      </c>
      <c r="AW1197" s="162">
        <f t="shared" si="92"/>
        <v>1</v>
      </c>
      <c r="AX1197" s="162">
        <f t="shared" si="93"/>
        <v>1</v>
      </c>
      <c r="AY1197" s="162">
        <f t="shared" si="94"/>
        <v>0</v>
      </c>
    </row>
    <row r="1198" spans="1:51">
      <c r="A1198" s="116" t="s">
        <v>3156</v>
      </c>
      <c r="B1198" s="116" t="s">
        <v>3157</v>
      </c>
      <c r="C1198" s="113" t="s">
        <v>3155</v>
      </c>
      <c r="D1198" s="113" t="s">
        <v>4163</v>
      </c>
      <c r="E1198" s="113"/>
      <c r="F1198" s="114" t="s">
        <v>344</v>
      </c>
      <c r="G1198" s="114"/>
      <c r="J1198" s="29">
        <v>0</v>
      </c>
      <c r="K1198" s="114">
        <v>1620</v>
      </c>
      <c r="L1198" s="115">
        <v>1624</v>
      </c>
      <c r="M1198" s="27">
        <v>0</v>
      </c>
      <c r="N1198" s="27">
        <v>0</v>
      </c>
      <c r="Q1198" s="35" t="s">
        <v>103</v>
      </c>
      <c r="R1198" s="104">
        <v>51.0167</v>
      </c>
      <c r="S1198" s="124">
        <v>4.4667000000000003</v>
      </c>
      <c r="T1198" s="32">
        <v>0</v>
      </c>
      <c r="U1198" s="33">
        <v>0</v>
      </c>
      <c r="V1198" s="127">
        <v>0</v>
      </c>
      <c r="AT1198">
        <v>1</v>
      </c>
      <c r="AU1198" s="162">
        <f t="shared" si="90"/>
        <v>0</v>
      </c>
      <c r="AV1198" s="162">
        <f t="shared" si="91"/>
        <v>0</v>
      </c>
      <c r="AW1198" s="162">
        <f t="shared" si="92"/>
        <v>1</v>
      </c>
      <c r="AX1198" s="162">
        <f t="shared" si="93"/>
        <v>1</v>
      </c>
      <c r="AY1198" s="162">
        <f t="shared" si="94"/>
        <v>0</v>
      </c>
    </row>
    <row r="1199" spans="1:51">
      <c r="A1199" s="116" t="s">
        <v>3159</v>
      </c>
      <c r="B1199" s="116" t="s">
        <v>3160</v>
      </c>
      <c r="C1199" s="117" t="s">
        <v>3158</v>
      </c>
      <c r="D1199" s="113" t="s">
        <v>4163</v>
      </c>
      <c r="E1199" s="117"/>
      <c r="F1199" s="114" t="s">
        <v>344</v>
      </c>
      <c r="G1199" s="114"/>
      <c r="J1199" s="29">
        <v>0</v>
      </c>
      <c r="K1199" s="114">
        <v>1620</v>
      </c>
      <c r="L1199" s="115">
        <v>1624</v>
      </c>
      <c r="M1199" s="27">
        <v>0</v>
      </c>
      <c r="N1199" s="27">
        <v>0</v>
      </c>
      <c r="Q1199" s="35" t="s">
        <v>103</v>
      </c>
      <c r="R1199" s="104">
        <v>51.0167</v>
      </c>
      <c r="S1199" s="124">
        <v>4.4667000000000003</v>
      </c>
      <c r="T1199" s="32">
        <v>0</v>
      </c>
      <c r="U1199" s="33">
        <v>0</v>
      </c>
      <c r="V1199" s="127">
        <v>0</v>
      </c>
      <c r="AT1199">
        <v>1</v>
      </c>
      <c r="AU1199" s="162">
        <f t="shared" si="90"/>
        <v>0</v>
      </c>
      <c r="AV1199" s="162">
        <f t="shared" si="91"/>
        <v>0</v>
      </c>
      <c r="AW1199" s="162">
        <f t="shared" si="92"/>
        <v>1</v>
      </c>
      <c r="AX1199" s="162">
        <f t="shared" si="93"/>
        <v>1</v>
      </c>
      <c r="AY1199" s="162">
        <f t="shared" si="94"/>
        <v>0</v>
      </c>
    </row>
    <row r="1200" spans="1:51">
      <c r="A1200" s="116" t="s">
        <v>3162</v>
      </c>
      <c r="B1200" s="116" t="s">
        <v>2651</v>
      </c>
      <c r="C1200" s="113" t="s">
        <v>3161</v>
      </c>
      <c r="D1200" s="113" t="s">
        <v>4163</v>
      </c>
      <c r="E1200" s="113"/>
      <c r="F1200" s="66" t="s">
        <v>156</v>
      </c>
      <c r="G1200" s="66"/>
      <c r="J1200" s="29">
        <v>0</v>
      </c>
      <c r="K1200" s="114">
        <v>1620</v>
      </c>
      <c r="L1200" s="115">
        <v>1624</v>
      </c>
      <c r="M1200" s="27">
        <v>0</v>
      </c>
      <c r="N1200" s="27">
        <v>0</v>
      </c>
      <c r="Q1200" s="35" t="s">
        <v>103</v>
      </c>
      <c r="R1200" s="104">
        <v>51.0167</v>
      </c>
      <c r="S1200" s="124">
        <v>4.4667000000000003</v>
      </c>
      <c r="T1200" s="32">
        <v>0</v>
      </c>
      <c r="U1200" s="33">
        <v>0</v>
      </c>
      <c r="V1200" s="127">
        <v>0</v>
      </c>
      <c r="AT1200">
        <v>1</v>
      </c>
      <c r="AU1200" s="162">
        <f t="shared" si="90"/>
        <v>0</v>
      </c>
      <c r="AV1200" s="162">
        <f t="shared" si="91"/>
        <v>0</v>
      </c>
      <c r="AW1200" s="162">
        <f t="shared" si="92"/>
        <v>1</v>
      </c>
      <c r="AX1200" s="162">
        <f t="shared" si="93"/>
        <v>1</v>
      </c>
      <c r="AY1200" s="162">
        <f t="shared" si="94"/>
        <v>0</v>
      </c>
    </row>
    <row r="1201" spans="1:51">
      <c r="A1201" s="116" t="s">
        <v>3164</v>
      </c>
      <c r="B1201" s="116" t="s">
        <v>3165</v>
      </c>
      <c r="C1201" s="117" t="s">
        <v>3163</v>
      </c>
      <c r="D1201" s="113" t="s">
        <v>4163</v>
      </c>
      <c r="E1201" s="117"/>
      <c r="F1201" s="114" t="s">
        <v>344</v>
      </c>
      <c r="G1201" s="114"/>
      <c r="J1201" s="29">
        <v>0</v>
      </c>
      <c r="K1201" s="114">
        <v>1620</v>
      </c>
      <c r="L1201" s="115">
        <v>1624</v>
      </c>
      <c r="M1201" s="27">
        <v>0</v>
      </c>
      <c r="N1201" s="27">
        <v>0</v>
      </c>
      <c r="Q1201" s="35" t="s">
        <v>103</v>
      </c>
      <c r="R1201" s="104">
        <v>51.0167</v>
      </c>
      <c r="S1201" s="124">
        <v>4.4667000000000003</v>
      </c>
      <c r="T1201" s="32">
        <v>0</v>
      </c>
      <c r="U1201" s="33">
        <v>0</v>
      </c>
      <c r="V1201" s="127">
        <v>0</v>
      </c>
      <c r="AT1201">
        <v>1</v>
      </c>
      <c r="AU1201" s="162">
        <f t="shared" si="90"/>
        <v>0</v>
      </c>
      <c r="AV1201" s="162">
        <f t="shared" si="91"/>
        <v>0</v>
      </c>
      <c r="AW1201" s="162">
        <f t="shared" si="92"/>
        <v>1</v>
      </c>
      <c r="AX1201" s="162">
        <f t="shared" si="93"/>
        <v>1</v>
      </c>
      <c r="AY1201" s="162">
        <f t="shared" si="94"/>
        <v>0</v>
      </c>
    </row>
    <row r="1202" spans="1:51">
      <c r="A1202" s="116" t="s">
        <v>3167</v>
      </c>
      <c r="B1202" s="116" t="s">
        <v>2673</v>
      </c>
      <c r="C1202" s="113" t="s">
        <v>3166</v>
      </c>
      <c r="D1202" s="113" t="s">
        <v>4163</v>
      </c>
      <c r="E1202" s="113"/>
      <c r="F1202" s="66" t="s">
        <v>74</v>
      </c>
      <c r="G1202" s="66"/>
      <c r="J1202" s="29">
        <v>0</v>
      </c>
      <c r="K1202" s="114">
        <v>1620</v>
      </c>
      <c r="L1202" s="115">
        <v>1624</v>
      </c>
      <c r="M1202" s="27">
        <v>0</v>
      </c>
      <c r="N1202" s="27">
        <v>0</v>
      </c>
      <c r="Q1202" s="35" t="s">
        <v>103</v>
      </c>
      <c r="R1202" s="104">
        <v>51.0167</v>
      </c>
      <c r="S1202" s="124">
        <v>4.4667000000000003</v>
      </c>
      <c r="T1202" s="32">
        <v>0</v>
      </c>
      <c r="U1202" s="33">
        <v>0</v>
      </c>
      <c r="V1202" s="127">
        <v>0</v>
      </c>
      <c r="AT1202">
        <v>1</v>
      </c>
      <c r="AU1202" s="162">
        <f t="shared" si="90"/>
        <v>0</v>
      </c>
      <c r="AV1202" s="162">
        <f t="shared" si="91"/>
        <v>0</v>
      </c>
      <c r="AW1202" s="162">
        <f t="shared" si="92"/>
        <v>1</v>
      </c>
      <c r="AX1202" s="162">
        <f t="shared" si="93"/>
        <v>1</v>
      </c>
      <c r="AY1202" s="162">
        <f t="shared" si="94"/>
        <v>0</v>
      </c>
    </row>
    <row r="1203" spans="1:51">
      <c r="A1203" s="116" t="s">
        <v>3169</v>
      </c>
      <c r="B1203" s="116" t="s">
        <v>3170</v>
      </c>
      <c r="C1203" s="117" t="s">
        <v>3168</v>
      </c>
      <c r="D1203" s="113" t="s">
        <v>4163</v>
      </c>
      <c r="E1203" s="117"/>
      <c r="F1203" s="66" t="s">
        <v>43</v>
      </c>
      <c r="G1203" s="66"/>
      <c r="J1203" s="29">
        <v>0</v>
      </c>
      <c r="K1203" s="114">
        <v>1621</v>
      </c>
      <c r="L1203" s="115">
        <v>1625</v>
      </c>
      <c r="M1203" s="27">
        <v>0</v>
      </c>
      <c r="N1203" s="27">
        <v>0</v>
      </c>
      <c r="Q1203" s="35" t="s">
        <v>103</v>
      </c>
      <c r="R1203" s="104">
        <v>51.0167</v>
      </c>
      <c r="S1203" s="124">
        <v>4.4667000000000003</v>
      </c>
      <c r="T1203" s="32">
        <v>0</v>
      </c>
      <c r="U1203" s="33">
        <v>0</v>
      </c>
      <c r="V1203" s="127">
        <v>0</v>
      </c>
      <c r="AT1203">
        <v>1</v>
      </c>
      <c r="AU1203" s="162">
        <f t="shared" si="90"/>
        <v>0</v>
      </c>
      <c r="AV1203" s="162">
        <f t="shared" si="91"/>
        <v>0</v>
      </c>
      <c r="AW1203" s="162">
        <f t="shared" si="92"/>
        <v>1</v>
      </c>
      <c r="AX1203" s="162">
        <f t="shared" si="93"/>
        <v>1</v>
      </c>
      <c r="AY1203" s="162">
        <f t="shared" si="94"/>
        <v>0</v>
      </c>
    </row>
    <row r="1204" spans="1:51">
      <c r="A1204" s="116" t="s">
        <v>3172</v>
      </c>
      <c r="B1204" s="116" t="s">
        <v>3173</v>
      </c>
      <c r="C1204" s="113" t="s">
        <v>3171</v>
      </c>
      <c r="D1204" s="113" t="s">
        <v>4163</v>
      </c>
      <c r="E1204" s="113"/>
      <c r="F1204" s="66" t="s">
        <v>43</v>
      </c>
      <c r="G1204" s="66"/>
      <c r="J1204" s="29">
        <v>0</v>
      </c>
      <c r="K1204" s="114">
        <v>1622</v>
      </c>
      <c r="L1204" s="115">
        <v>1626</v>
      </c>
      <c r="M1204" s="27">
        <v>0</v>
      </c>
      <c r="N1204" s="27">
        <v>0</v>
      </c>
      <c r="Q1204" s="35" t="s">
        <v>103</v>
      </c>
      <c r="R1204" s="104">
        <v>51.0167</v>
      </c>
      <c r="S1204" s="124">
        <v>4.4667000000000003</v>
      </c>
      <c r="T1204" s="32">
        <v>0</v>
      </c>
      <c r="U1204" s="33">
        <v>0</v>
      </c>
      <c r="V1204" s="127">
        <v>0</v>
      </c>
      <c r="AT1204">
        <v>1</v>
      </c>
      <c r="AU1204" s="162">
        <f t="shared" si="90"/>
        <v>0</v>
      </c>
      <c r="AV1204" s="162">
        <f t="shared" si="91"/>
        <v>0</v>
      </c>
      <c r="AW1204" s="162">
        <f t="shared" si="92"/>
        <v>0</v>
      </c>
      <c r="AX1204" s="162">
        <f t="shared" si="93"/>
        <v>1</v>
      </c>
      <c r="AY1204" s="162">
        <f t="shared" si="94"/>
        <v>0</v>
      </c>
    </row>
    <row r="1205" spans="1:51">
      <c r="A1205" s="116" t="s">
        <v>3175</v>
      </c>
      <c r="B1205" s="116" t="s">
        <v>3176</v>
      </c>
      <c r="C1205" s="117" t="s">
        <v>3174</v>
      </c>
      <c r="D1205" s="113" t="s">
        <v>4163</v>
      </c>
      <c r="E1205" s="117"/>
      <c r="F1205" s="66" t="s">
        <v>223</v>
      </c>
      <c r="G1205" s="66"/>
      <c r="J1205" s="29">
        <v>0</v>
      </c>
      <c r="K1205" s="114">
        <v>1624</v>
      </c>
      <c r="L1205" s="115">
        <v>1628</v>
      </c>
      <c r="M1205" s="27">
        <v>0</v>
      </c>
      <c r="N1205" s="27">
        <v>0</v>
      </c>
      <c r="Q1205" s="35" t="s">
        <v>103</v>
      </c>
      <c r="R1205" s="104">
        <v>51.0167</v>
      </c>
      <c r="S1205" s="124">
        <v>4.4667000000000003</v>
      </c>
      <c r="T1205" s="32">
        <v>0</v>
      </c>
      <c r="U1205" s="33">
        <v>0</v>
      </c>
      <c r="V1205" s="127">
        <v>0</v>
      </c>
      <c r="AT1205">
        <v>1</v>
      </c>
      <c r="AU1205" s="162">
        <f t="shared" si="90"/>
        <v>0</v>
      </c>
      <c r="AV1205" s="162">
        <f t="shared" si="91"/>
        <v>0</v>
      </c>
      <c r="AW1205" s="162">
        <f t="shared" si="92"/>
        <v>0</v>
      </c>
      <c r="AX1205" s="162">
        <f t="shared" si="93"/>
        <v>1</v>
      </c>
      <c r="AY1205" s="162">
        <f t="shared" si="94"/>
        <v>0</v>
      </c>
    </row>
    <row r="1206" spans="1:51">
      <c r="A1206" s="116" t="s">
        <v>3178</v>
      </c>
      <c r="B1206" s="116" t="s">
        <v>1986</v>
      </c>
      <c r="C1206" s="113" t="s">
        <v>3177</v>
      </c>
      <c r="D1206" s="113" t="s">
        <v>4163</v>
      </c>
      <c r="E1206" s="113"/>
      <c r="F1206" s="66" t="s">
        <v>74</v>
      </c>
      <c r="G1206" s="66"/>
      <c r="J1206" s="29">
        <v>0</v>
      </c>
      <c r="K1206" s="114">
        <v>1624</v>
      </c>
      <c r="L1206" s="115">
        <v>1628</v>
      </c>
      <c r="M1206" s="27">
        <v>0</v>
      </c>
      <c r="N1206" s="27">
        <v>0</v>
      </c>
      <c r="Q1206" s="35" t="s">
        <v>103</v>
      </c>
      <c r="R1206" s="104">
        <v>51.0167</v>
      </c>
      <c r="S1206" s="124">
        <v>4.4667000000000003</v>
      </c>
      <c r="T1206" s="32">
        <v>0</v>
      </c>
      <c r="U1206" s="33">
        <v>0</v>
      </c>
      <c r="V1206" s="127">
        <v>0</v>
      </c>
      <c r="AT1206">
        <v>1</v>
      </c>
      <c r="AU1206" s="162">
        <f t="shared" si="90"/>
        <v>0</v>
      </c>
      <c r="AV1206" s="162">
        <f t="shared" si="91"/>
        <v>0</v>
      </c>
      <c r="AW1206" s="162">
        <f t="shared" si="92"/>
        <v>0</v>
      </c>
      <c r="AX1206" s="162">
        <f t="shared" si="93"/>
        <v>1</v>
      </c>
      <c r="AY1206" s="162">
        <f t="shared" si="94"/>
        <v>0</v>
      </c>
    </row>
    <row r="1207" spans="1:51">
      <c r="A1207" s="116" t="s">
        <v>3180</v>
      </c>
      <c r="B1207" s="116" t="s">
        <v>2557</v>
      </c>
      <c r="C1207" s="117" t="s">
        <v>3179</v>
      </c>
      <c r="D1207" s="113" t="s">
        <v>4163</v>
      </c>
      <c r="E1207" s="117"/>
      <c r="F1207" s="66" t="s">
        <v>156</v>
      </c>
      <c r="G1207" s="66"/>
      <c r="J1207" s="29">
        <v>0</v>
      </c>
      <c r="K1207" s="114">
        <v>1624</v>
      </c>
      <c r="L1207" s="115">
        <v>1628</v>
      </c>
      <c r="M1207" s="27">
        <v>0</v>
      </c>
      <c r="N1207" s="27">
        <v>0</v>
      </c>
      <c r="Q1207" s="35" t="s">
        <v>103</v>
      </c>
      <c r="R1207" s="104">
        <v>51.0167</v>
      </c>
      <c r="S1207" s="124">
        <v>4.4667000000000003</v>
      </c>
      <c r="T1207" s="32">
        <v>0</v>
      </c>
      <c r="U1207" s="33">
        <v>0</v>
      </c>
      <c r="V1207" s="127">
        <v>0</v>
      </c>
      <c r="AT1207">
        <v>1</v>
      </c>
      <c r="AU1207" s="162">
        <f t="shared" si="90"/>
        <v>0</v>
      </c>
      <c r="AV1207" s="162">
        <f t="shared" si="91"/>
        <v>0</v>
      </c>
      <c r="AW1207" s="162">
        <f t="shared" si="92"/>
        <v>0</v>
      </c>
      <c r="AX1207" s="162">
        <f t="shared" si="93"/>
        <v>1</v>
      </c>
      <c r="AY1207" s="162">
        <f t="shared" si="94"/>
        <v>0</v>
      </c>
    </row>
    <row r="1208" spans="1:51">
      <c r="A1208" s="116" t="s">
        <v>3182</v>
      </c>
      <c r="B1208" s="116" t="s">
        <v>3183</v>
      </c>
      <c r="C1208" s="113" t="s">
        <v>3181</v>
      </c>
      <c r="D1208" s="113" t="s">
        <v>4163</v>
      </c>
      <c r="E1208" s="113"/>
      <c r="F1208" s="66" t="s">
        <v>74</v>
      </c>
      <c r="G1208" s="66"/>
      <c r="J1208" s="29">
        <v>0</v>
      </c>
      <c r="K1208" s="114">
        <v>1624</v>
      </c>
      <c r="L1208" s="115">
        <v>1628</v>
      </c>
      <c r="M1208" s="27">
        <v>0</v>
      </c>
      <c r="N1208" s="27">
        <v>0</v>
      </c>
      <c r="Q1208" s="35" t="s">
        <v>103</v>
      </c>
      <c r="R1208" s="104">
        <v>51.0167</v>
      </c>
      <c r="S1208" s="124">
        <v>4.4667000000000003</v>
      </c>
      <c r="T1208" s="32">
        <v>0</v>
      </c>
      <c r="U1208" s="33">
        <v>0</v>
      </c>
      <c r="V1208" s="127">
        <v>0</v>
      </c>
      <c r="AT1208">
        <v>1</v>
      </c>
      <c r="AU1208" s="162">
        <f t="shared" si="90"/>
        <v>0</v>
      </c>
      <c r="AV1208" s="162">
        <f t="shared" si="91"/>
        <v>0</v>
      </c>
      <c r="AW1208" s="162">
        <f t="shared" si="92"/>
        <v>0</v>
      </c>
      <c r="AX1208" s="162">
        <f t="shared" si="93"/>
        <v>1</v>
      </c>
      <c r="AY1208" s="162">
        <f t="shared" si="94"/>
        <v>0</v>
      </c>
    </row>
    <row r="1209" spans="1:51">
      <c r="A1209" s="116" t="s">
        <v>3185</v>
      </c>
      <c r="B1209" s="116" t="s">
        <v>3186</v>
      </c>
      <c r="C1209" s="117" t="s">
        <v>3184</v>
      </c>
      <c r="D1209" s="113" t="s">
        <v>4163</v>
      </c>
      <c r="E1209" s="117"/>
      <c r="F1209" s="66" t="s">
        <v>43</v>
      </c>
      <c r="G1209" s="66"/>
      <c r="J1209" s="29">
        <v>0</v>
      </c>
      <c r="K1209" s="114">
        <v>1625</v>
      </c>
      <c r="L1209" s="115">
        <v>1629</v>
      </c>
      <c r="M1209" s="27">
        <v>0</v>
      </c>
      <c r="N1209" s="27">
        <v>0</v>
      </c>
      <c r="Q1209" s="35" t="s">
        <v>103</v>
      </c>
      <c r="R1209" s="104">
        <v>51.0167</v>
      </c>
      <c r="S1209" s="124">
        <v>4.4667000000000003</v>
      </c>
      <c r="T1209" s="32">
        <v>0</v>
      </c>
      <c r="U1209" s="33">
        <v>0</v>
      </c>
      <c r="V1209" s="127">
        <v>0</v>
      </c>
      <c r="AT1209">
        <v>1</v>
      </c>
      <c r="AU1209" s="162">
        <f t="shared" si="90"/>
        <v>0</v>
      </c>
      <c r="AV1209" s="162">
        <f t="shared" si="91"/>
        <v>0</v>
      </c>
      <c r="AW1209" s="162">
        <f t="shared" si="92"/>
        <v>0</v>
      </c>
      <c r="AX1209" s="162">
        <f t="shared" si="93"/>
        <v>1</v>
      </c>
      <c r="AY1209" s="162">
        <f t="shared" si="94"/>
        <v>0</v>
      </c>
    </row>
    <row r="1210" spans="1:51">
      <c r="A1210" s="116" t="s">
        <v>3188</v>
      </c>
      <c r="B1210" s="116" t="s">
        <v>3189</v>
      </c>
      <c r="C1210" s="113" t="s">
        <v>3187</v>
      </c>
      <c r="D1210" s="113" t="s">
        <v>4163</v>
      </c>
      <c r="E1210" s="113"/>
      <c r="F1210" s="114" t="s">
        <v>344</v>
      </c>
      <c r="G1210" s="114"/>
      <c r="J1210" s="29">
        <v>0</v>
      </c>
      <c r="K1210" s="114">
        <v>1625</v>
      </c>
      <c r="L1210" s="115">
        <v>1629</v>
      </c>
      <c r="M1210" s="27">
        <v>0</v>
      </c>
      <c r="N1210" s="27">
        <v>0</v>
      </c>
      <c r="Q1210" s="35" t="s">
        <v>103</v>
      </c>
      <c r="R1210" s="104">
        <v>51.0167</v>
      </c>
      <c r="S1210" s="124">
        <v>4.4667000000000003</v>
      </c>
      <c r="T1210" s="32">
        <v>0</v>
      </c>
      <c r="U1210" s="33">
        <v>0</v>
      </c>
      <c r="V1210" s="127">
        <v>0</v>
      </c>
      <c r="AT1210">
        <v>1</v>
      </c>
      <c r="AU1210" s="162">
        <f t="shared" si="90"/>
        <v>0</v>
      </c>
      <c r="AV1210" s="162">
        <f t="shared" si="91"/>
        <v>0</v>
      </c>
      <c r="AW1210" s="162">
        <f t="shared" si="92"/>
        <v>0</v>
      </c>
      <c r="AX1210" s="162">
        <f t="shared" si="93"/>
        <v>1</v>
      </c>
      <c r="AY1210" s="162">
        <f t="shared" si="94"/>
        <v>0</v>
      </c>
    </row>
    <row r="1211" spans="1:51">
      <c r="A1211" s="116" t="s">
        <v>3191</v>
      </c>
      <c r="B1211" s="116" t="s">
        <v>3192</v>
      </c>
      <c r="C1211" s="117" t="s">
        <v>3190</v>
      </c>
      <c r="D1211" s="113" t="s">
        <v>4163</v>
      </c>
      <c r="E1211" s="117"/>
      <c r="F1211" s="66" t="s">
        <v>74</v>
      </c>
      <c r="G1211" s="66"/>
      <c r="J1211" s="29">
        <v>0</v>
      </c>
      <c r="K1211" s="114">
        <v>1625</v>
      </c>
      <c r="L1211" s="115">
        <v>1629</v>
      </c>
      <c r="M1211" s="27">
        <v>0</v>
      </c>
      <c r="N1211" s="27">
        <v>0</v>
      </c>
      <c r="Q1211" s="35" t="s">
        <v>103</v>
      </c>
      <c r="R1211" s="104">
        <v>51.0167</v>
      </c>
      <c r="S1211" s="124">
        <v>4.4667000000000003</v>
      </c>
      <c r="T1211" s="32">
        <v>0</v>
      </c>
      <c r="U1211" s="33">
        <v>0</v>
      </c>
      <c r="V1211" s="127">
        <v>0</v>
      </c>
      <c r="AT1211">
        <v>1</v>
      </c>
      <c r="AU1211" s="162">
        <f t="shared" si="90"/>
        <v>0</v>
      </c>
      <c r="AV1211" s="162">
        <f t="shared" si="91"/>
        <v>0</v>
      </c>
      <c r="AW1211" s="162">
        <f t="shared" si="92"/>
        <v>0</v>
      </c>
      <c r="AX1211" s="162">
        <f t="shared" si="93"/>
        <v>1</v>
      </c>
      <c r="AY1211" s="162">
        <f t="shared" si="94"/>
        <v>0</v>
      </c>
    </row>
    <row r="1212" spans="1:51">
      <c r="A1212" s="116" t="s">
        <v>3194</v>
      </c>
      <c r="B1212" s="116" t="s">
        <v>3079</v>
      </c>
      <c r="C1212" s="113" t="s">
        <v>3193</v>
      </c>
      <c r="D1212" s="113" t="s">
        <v>4163</v>
      </c>
      <c r="E1212" s="113"/>
      <c r="F1212" s="66" t="s">
        <v>223</v>
      </c>
      <c r="G1212" s="66"/>
      <c r="J1212" s="29">
        <v>0</v>
      </c>
      <c r="K1212" s="114">
        <v>1625</v>
      </c>
      <c r="L1212" s="115">
        <v>1629</v>
      </c>
      <c r="M1212" s="27">
        <v>0</v>
      </c>
      <c r="N1212" s="27">
        <v>0</v>
      </c>
      <c r="Q1212" s="35" t="s">
        <v>103</v>
      </c>
      <c r="R1212" s="104">
        <v>51.0167</v>
      </c>
      <c r="S1212" s="124">
        <v>4.4667000000000003</v>
      </c>
      <c r="T1212" s="32">
        <v>0</v>
      </c>
      <c r="U1212" s="33">
        <v>0</v>
      </c>
      <c r="V1212" s="127">
        <v>0</v>
      </c>
      <c r="AT1212">
        <v>1</v>
      </c>
      <c r="AU1212" s="162">
        <f t="shared" si="90"/>
        <v>0</v>
      </c>
      <c r="AV1212" s="162">
        <f t="shared" si="91"/>
        <v>0</v>
      </c>
      <c r="AW1212" s="162">
        <f t="shared" si="92"/>
        <v>0</v>
      </c>
      <c r="AX1212" s="162">
        <f t="shared" si="93"/>
        <v>1</v>
      </c>
      <c r="AY1212" s="162">
        <f t="shared" si="94"/>
        <v>0</v>
      </c>
    </row>
    <row r="1213" spans="1:51">
      <c r="A1213" s="116" t="s">
        <v>3196</v>
      </c>
      <c r="B1213" s="116" t="s">
        <v>1712</v>
      </c>
      <c r="C1213" s="117" t="s">
        <v>3195</v>
      </c>
      <c r="D1213" s="113" t="s">
        <v>4163</v>
      </c>
      <c r="E1213" s="117"/>
      <c r="F1213" s="114" t="s">
        <v>344</v>
      </c>
      <c r="G1213" s="114"/>
      <c r="J1213" s="29">
        <v>0</v>
      </c>
      <c r="K1213" s="114">
        <v>1625</v>
      </c>
      <c r="L1213" s="115">
        <v>1629</v>
      </c>
      <c r="M1213" s="27">
        <v>0</v>
      </c>
      <c r="N1213" s="27">
        <v>0</v>
      </c>
      <c r="Q1213" s="35" t="s">
        <v>103</v>
      </c>
      <c r="R1213" s="104">
        <v>51.0167</v>
      </c>
      <c r="S1213" s="124">
        <v>4.4667000000000003</v>
      </c>
      <c r="T1213" s="32">
        <v>0</v>
      </c>
      <c r="U1213" s="33">
        <v>0</v>
      </c>
      <c r="V1213" s="127">
        <v>0</v>
      </c>
      <c r="AT1213">
        <v>1</v>
      </c>
      <c r="AU1213" s="162">
        <f t="shared" si="90"/>
        <v>0</v>
      </c>
      <c r="AV1213" s="162">
        <f t="shared" si="91"/>
        <v>0</v>
      </c>
      <c r="AW1213" s="162">
        <f t="shared" si="92"/>
        <v>0</v>
      </c>
      <c r="AX1213" s="162">
        <f t="shared" si="93"/>
        <v>1</v>
      </c>
      <c r="AY1213" s="162">
        <f t="shared" si="94"/>
        <v>0</v>
      </c>
    </row>
    <row r="1214" spans="1:51">
      <c r="A1214" s="116" t="s">
        <v>3198</v>
      </c>
      <c r="B1214" s="116" t="s">
        <v>2852</v>
      </c>
      <c r="C1214" s="113" t="s">
        <v>3197</v>
      </c>
      <c r="D1214" s="113" t="s">
        <v>4163</v>
      </c>
      <c r="E1214" s="113"/>
      <c r="F1214" s="66" t="s">
        <v>156</v>
      </c>
      <c r="G1214" s="66"/>
      <c r="J1214" s="29">
        <v>0</v>
      </c>
      <c r="K1214" s="114">
        <v>1625</v>
      </c>
      <c r="L1214" s="115">
        <v>1629</v>
      </c>
      <c r="M1214" s="27">
        <v>0</v>
      </c>
      <c r="N1214" s="27">
        <v>0</v>
      </c>
      <c r="Q1214" s="35" t="s">
        <v>103</v>
      </c>
      <c r="R1214" s="104">
        <v>51.0167</v>
      </c>
      <c r="S1214" s="124">
        <v>4.4667000000000003</v>
      </c>
      <c r="T1214" s="32">
        <v>0</v>
      </c>
      <c r="U1214" s="33">
        <v>0</v>
      </c>
      <c r="V1214" s="127">
        <v>0</v>
      </c>
      <c r="AT1214">
        <v>1</v>
      </c>
      <c r="AU1214" s="162">
        <f t="shared" si="90"/>
        <v>0</v>
      </c>
      <c r="AV1214" s="162">
        <f t="shared" si="91"/>
        <v>0</v>
      </c>
      <c r="AW1214" s="162">
        <f t="shared" si="92"/>
        <v>0</v>
      </c>
      <c r="AX1214" s="162">
        <f t="shared" si="93"/>
        <v>1</v>
      </c>
      <c r="AY1214" s="162">
        <f t="shared" si="94"/>
        <v>0</v>
      </c>
    </row>
    <row r="1215" spans="1:51">
      <c r="A1215" s="116" t="s">
        <v>3200</v>
      </c>
      <c r="B1215" s="116" t="s">
        <v>2889</v>
      </c>
      <c r="C1215" s="117" t="s">
        <v>3199</v>
      </c>
      <c r="D1215" s="113" t="s">
        <v>4163</v>
      </c>
      <c r="E1215" s="117"/>
      <c r="F1215" s="66" t="s">
        <v>74</v>
      </c>
      <c r="G1215" s="66"/>
      <c r="J1215" s="29">
        <v>0</v>
      </c>
      <c r="K1215" s="114">
        <v>1625</v>
      </c>
      <c r="L1215" s="115">
        <v>1629</v>
      </c>
      <c r="M1215" s="27">
        <v>0</v>
      </c>
      <c r="N1215" s="27">
        <v>0</v>
      </c>
      <c r="Q1215" s="35" t="s">
        <v>103</v>
      </c>
      <c r="R1215" s="104">
        <v>51.0167</v>
      </c>
      <c r="S1215" s="124">
        <v>4.4667000000000003</v>
      </c>
      <c r="T1215" s="32">
        <v>0</v>
      </c>
      <c r="U1215" s="33">
        <v>0</v>
      </c>
      <c r="V1215" s="127">
        <v>0</v>
      </c>
      <c r="AT1215">
        <v>1</v>
      </c>
      <c r="AU1215" s="162">
        <f t="shared" si="90"/>
        <v>0</v>
      </c>
      <c r="AV1215" s="162">
        <f t="shared" si="91"/>
        <v>0</v>
      </c>
      <c r="AW1215" s="162">
        <f t="shared" si="92"/>
        <v>0</v>
      </c>
      <c r="AX1215" s="162">
        <f t="shared" si="93"/>
        <v>1</v>
      </c>
      <c r="AY1215" s="162">
        <f t="shared" si="94"/>
        <v>0</v>
      </c>
    </row>
    <row r="1216" spans="1:51">
      <c r="A1216" s="116" t="s">
        <v>3202</v>
      </c>
      <c r="B1216" s="116" t="s">
        <v>3203</v>
      </c>
      <c r="C1216" s="113" t="s">
        <v>3201</v>
      </c>
      <c r="D1216" s="113" t="s">
        <v>4163</v>
      </c>
      <c r="E1216" s="113"/>
      <c r="F1216" s="66" t="s">
        <v>74</v>
      </c>
      <c r="G1216" s="66"/>
      <c r="J1216" s="29">
        <v>0</v>
      </c>
      <c r="K1216" s="114">
        <v>1626</v>
      </c>
      <c r="L1216" s="115">
        <v>1630</v>
      </c>
      <c r="M1216" s="27">
        <v>0</v>
      </c>
      <c r="N1216" s="27">
        <v>0</v>
      </c>
      <c r="Q1216" s="35" t="s">
        <v>103</v>
      </c>
      <c r="R1216" s="104">
        <v>51.0167</v>
      </c>
      <c r="S1216" s="124">
        <v>4.4667000000000003</v>
      </c>
      <c r="T1216" s="32">
        <v>0</v>
      </c>
      <c r="U1216" s="33">
        <v>0</v>
      </c>
      <c r="V1216" s="127">
        <v>0</v>
      </c>
      <c r="AT1216">
        <v>1</v>
      </c>
      <c r="AU1216" s="162">
        <f t="shared" si="90"/>
        <v>0</v>
      </c>
      <c r="AV1216" s="162">
        <f t="shared" si="91"/>
        <v>0</v>
      </c>
      <c r="AW1216" s="162">
        <f t="shared" si="92"/>
        <v>0</v>
      </c>
      <c r="AX1216" s="162">
        <f t="shared" si="93"/>
        <v>1</v>
      </c>
      <c r="AY1216" s="162">
        <f t="shared" si="94"/>
        <v>0</v>
      </c>
    </row>
    <row r="1217" spans="1:51">
      <c r="A1217" s="116" t="s">
        <v>3205</v>
      </c>
      <c r="B1217" s="116" t="s">
        <v>1971</v>
      </c>
      <c r="C1217" s="117" t="s">
        <v>3204</v>
      </c>
      <c r="D1217" s="113" t="s">
        <v>4163</v>
      </c>
      <c r="E1217" s="117"/>
      <c r="F1217" s="66" t="s">
        <v>156</v>
      </c>
      <c r="G1217" s="66"/>
      <c r="J1217" s="29">
        <v>0</v>
      </c>
      <c r="K1217" s="114">
        <v>1626</v>
      </c>
      <c r="L1217" s="115">
        <v>1630</v>
      </c>
      <c r="M1217" s="27">
        <v>0</v>
      </c>
      <c r="N1217" s="27">
        <v>0</v>
      </c>
      <c r="Q1217" s="35" t="s">
        <v>103</v>
      </c>
      <c r="R1217" s="104">
        <v>51.0167</v>
      </c>
      <c r="S1217" s="124">
        <v>4.4667000000000003</v>
      </c>
      <c r="T1217" s="32">
        <v>0</v>
      </c>
      <c r="U1217" s="33">
        <v>0</v>
      </c>
      <c r="V1217" s="127">
        <v>0</v>
      </c>
      <c r="AT1217">
        <v>1</v>
      </c>
      <c r="AU1217" s="162">
        <f t="shared" si="90"/>
        <v>0</v>
      </c>
      <c r="AV1217" s="162">
        <f t="shared" si="91"/>
        <v>0</v>
      </c>
      <c r="AW1217" s="162">
        <f t="shared" si="92"/>
        <v>0</v>
      </c>
      <c r="AX1217" s="162">
        <f t="shared" si="93"/>
        <v>1</v>
      </c>
      <c r="AY1217" s="162">
        <f t="shared" si="94"/>
        <v>0</v>
      </c>
    </row>
    <row r="1218" spans="1:51">
      <c r="A1218" s="116" t="s">
        <v>3207</v>
      </c>
      <c r="B1218" s="116" t="s">
        <v>3208</v>
      </c>
      <c r="C1218" s="113" t="s">
        <v>3206</v>
      </c>
      <c r="D1218" s="113" t="s">
        <v>4163</v>
      </c>
      <c r="E1218" s="113"/>
      <c r="F1218" s="66" t="s">
        <v>74</v>
      </c>
      <c r="G1218" s="66"/>
      <c r="J1218" s="29">
        <v>0</v>
      </c>
      <c r="K1218" s="114">
        <v>1626</v>
      </c>
      <c r="L1218" s="115">
        <v>1630</v>
      </c>
      <c r="M1218" s="27">
        <v>0</v>
      </c>
      <c r="N1218" s="27">
        <v>0</v>
      </c>
      <c r="Q1218" s="35" t="s">
        <v>103</v>
      </c>
      <c r="R1218" s="104">
        <v>51.0167</v>
      </c>
      <c r="S1218" s="124">
        <v>4.4667000000000003</v>
      </c>
      <c r="T1218" s="32">
        <v>0</v>
      </c>
      <c r="U1218" s="33">
        <v>0</v>
      </c>
      <c r="V1218" s="127">
        <v>0</v>
      </c>
      <c r="AT1218">
        <v>1</v>
      </c>
      <c r="AU1218" s="162">
        <f t="shared" si="90"/>
        <v>0</v>
      </c>
      <c r="AV1218" s="162">
        <f t="shared" si="91"/>
        <v>0</v>
      </c>
      <c r="AW1218" s="162">
        <f t="shared" si="92"/>
        <v>0</v>
      </c>
      <c r="AX1218" s="162">
        <f t="shared" si="93"/>
        <v>1</v>
      </c>
      <c r="AY1218" s="162">
        <f t="shared" si="94"/>
        <v>0</v>
      </c>
    </row>
    <row r="1219" spans="1:51">
      <c r="A1219" s="116" t="s">
        <v>3210</v>
      </c>
      <c r="B1219" s="116" t="s">
        <v>3211</v>
      </c>
      <c r="C1219" s="117" t="s">
        <v>3209</v>
      </c>
      <c r="D1219" s="113" t="s">
        <v>4163</v>
      </c>
      <c r="E1219" s="117"/>
      <c r="F1219" s="66" t="s">
        <v>74</v>
      </c>
      <c r="G1219" s="66"/>
      <c r="J1219" s="29">
        <v>0</v>
      </c>
      <c r="K1219" s="114">
        <v>1626</v>
      </c>
      <c r="L1219" s="115">
        <v>1630</v>
      </c>
      <c r="M1219" s="27">
        <v>0</v>
      </c>
      <c r="N1219" s="27">
        <v>0</v>
      </c>
      <c r="Q1219" s="35" t="s">
        <v>103</v>
      </c>
      <c r="R1219" s="104">
        <v>51.0167</v>
      </c>
      <c r="S1219" s="124">
        <v>4.4667000000000003</v>
      </c>
      <c r="T1219" s="32">
        <v>0</v>
      </c>
      <c r="U1219" s="33">
        <v>0</v>
      </c>
      <c r="V1219" s="127">
        <v>0</v>
      </c>
      <c r="AT1219">
        <v>1</v>
      </c>
      <c r="AU1219" s="162">
        <f t="shared" ref="AU1219:AU1282" si="95">IF(AND(K1219&lt;=1570,L1219&gt;=1540),1,0)</f>
        <v>0</v>
      </c>
      <c r="AV1219" s="162">
        <f t="shared" ref="AV1219:AV1282" si="96">IF(AND(K1219&lt;=1608,L1219&gt;=1571),1,0)</f>
        <v>0</v>
      </c>
      <c r="AW1219" s="162">
        <f t="shared" ref="AW1219:AW1282" si="97">IF(AND(K1219&lt;=1621,L1219&gt;=1609),1,0)</f>
        <v>0</v>
      </c>
      <c r="AX1219" s="162">
        <f t="shared" ref="AX1219:AX1282" si="98">IF(AND(K1219&lt;=1648,L1219&gt;=1622),1,0)</f>
        <v>1</v>
      </c>
      <c r="AY1219" s="162">
        <f t="shared" ref="AY1219:AY1282" si="99">IF(AND(K1219&lt;=1680,L1219&gt;=1649),1,0)</f>
        <v>0</v>
      </c>
    </row>
    <row r="1220" spans="1:51">
      <c r="A1220" s="116" t="s">
        <v>3213</v>
      </c>
      <c r="B1220" s="116" t="s">
        <v>3214</v>
      </c>
      <c r="C1220" s="113" t="s">
        <v>3212</v>
      </c>
      <c r="D1220" s="113" t="s">
        <v>4163</v>
      </c>
      <c r="E1220" s="113"/>
      <c r="F1220" s="66" t="s">
        <v>74</v>
      </c>
      <c r="G1220" s="66"/>
      <c r="J1220" s="29">
        <v>0</v>
      </c>
      <c r="K1220" s="114">
        <v>1626</v>
      </c>
      <c r="L1220" s="115">
        <v>1630</v>
      </c>
      <c r="M1220" s="27">
        <v>0</v>
      </c>
      <c r="N1220" s="27">
        <v>0</v>
      </c>
      <c r="Q1220" s="35" t="s">
        <v>103</v>
      </c>
      <c r="R1220" s="104">
        <v>51.0167</v>
      </c>
      <c r="S1220" s="124">
        <v>4.4667000000000003</v>
      </c>
      <c r="T1220" s="32">
        <v>0</v>
      </c>
      <c r="U1220" s="33">
        <v>0</v>
      </c>
      <c r="V1220" s="127">
        <v>0</v>
      </c>
      <c r="AT1220">
        <v>1</v>
      </c>
      <c r="AU1220" s="162">
        <f t="shared" si="95"/>
        <v>0</v>
      </c>
      <c r="AV1220" s="162">
        <f t="shared" si="96"/>
        <v>0</v>
      </c>
      <c r="AW1220" s="162">
        <f t="shared" si="97"/>
        <v>0</v>
      </c>
      <c r="AX1220" s="162">
        <f t="shared" si="98"/>
        <v>1</v>
      </c>
      <c r="AY1220" s="162">
        <f t="shared" si="99"/>
        <v>0</v>
      </c>
    </row>
    <row r="1221" spans="1:51">
      <c r="A1221" s="116" t="s">
        <v>3216</v>
      </c>
      <c r="B1221" s="116" t="s">
        <v>3217</v>
      </c>
      <c r="C1221" s="117" t="s">
        <v>3215</v>
      </c>
      <c r="D1221" s="113" t="s">
        <v>4163</v>
      </c>
      <c r="E1221" s="117"/>
      <c r="F1221" s="66" t="s">
        <v>74</v>
      </c>
      <c r="G1221" s="66"/>
      <c r="J1221" s="29">
        <v>0</v>
      </c>
      <c r="K1221" s="114">
        <v>1626</v>
      </c>
      <c r="L1221" s="115">
        <v>1630</v>
      </c>
      <c r="M1221" s="27">
        <v>0</v>
      </c>
      <c r="N1221" s="27">
        <v>0</v>
      </c>
      <c r="Q1221" s="35" t="s">
        <v>103</v>
      </c>
      <c r="R1221" s="104">
        <v>51.0167</v>
      </c>
      <c r="S1221" s="124">
        <v>4.4667000000000003</v>
      </c>
      <c r="T1221" s="32">
        <v>0</v>
      </c>
      <c r="U1221" s="33">
        <v>0</v>
      </c>
      <c r="V1221" s="127">
        <v>0</v>
      </c>
      <c r="AT1221">
        <v>1</v>
      </c>
      <c r="AU1221" s="162">
        <f t="shared" si="95"/>
        <v>0</v>
      </c>
      <c r="AV1221" s="162">
        <f t="shared" si="96"/>
        <v>0</v>
      </c>
      <c r="AW1221" s="162">
        <f t="shared" si="97"/>
        <v>0</v>
      </c>
      <c r="AX1221" s="162">
        <f t="shared" si="98"/>
        <v>1</v>
      </c>
      <c r="AY1221" s="162">
        <f t="shared" si="99"/>
        <v>0</v>
      </c>
    </row>
    <row r="1222" spans="1:51">
      <c r="A1222" s="116" t="s">
        <v>3219</v>
      </c>
      <c r="B1222" s="116" t="s">
        <v>3220</v>
      </c>
      <c r="C1222" s="113" t="s">
        <v>3218</v>
      </c>
      <c r="D1222" s="113" t="s">
        <v>4163</v>
      </c>
      <c r="E1222" s="113"/>
      <c r="F1222" s="114" t="s">
        <v>344</v>
      </c>
      <c r="G1222" s="114"/>
      <c r="J1222" s="29">
        <v>0</v>
      </c>
      <c r="K1222" s="114">
        <v>1626</v>
      </c>
      <c r="L1222" s="115">
        <v>1630</v>
      </c>
      <c r="M1222" s="27">
        <v>0</v>
      </c>
      <c r="N1222" s="27">
        <v>0</v>
      </c>
      <c r="Q1222" s="35" t="s">
        <v>103</v>
      </c>
      <c r="R1222" s="104">
        <v>51.0167</v>
      </c>
      <c r="S1222" s="124">
        <v>4.4667000000000003</v>
      </c>
      <c r="T1222" s="32">
        <v>0</v>
      </c>
      <c r="U1222" s="33">
        <v>0</v>
      </c>
      <c r="V1222" s="127">
        <v>0</v>
      </c>
      <c r="AT1222">
        <v>1</v>
      </c>
      <c r="AU1222" s="162">
        <f t="shared" si="95"/>
        <v>0</v>
      </c>
      <c r="AV1222" s="162">
        <f t="shared" si="96"/>
        <v>0</v>
      </c>
      <c r="AW1222" s="162">
        <f t="shared" si="97"/>
        <v>0</v>
      </c>
      <c r="AX1222" s="162">
        <f t="shared" si="98"/>
        <v>1</v>
      </c>
      <c r="AY1222" s="162">
        <f t="shared" si="99"/>
        <v>0</v>
      </c>
    </row>
    <row r="1223" spans="1:51">
      <c r="A1223" s="116" t="s">
        <v>3222</v>
      </c>
      <c r="B1223" s="116" t="s">
        <v>3223</v>
      </c>
      <c r="C1223" s="117" t="s">
        <v>3221</v>
      </c>
      <c r="D1223" s="113" t="s">
        <v>4163</v>
      </c>
      <c r="E1223" s="117"/>
      <c r="F1223" s="66" t="s">
        <v>74</v>
      </c>
      <c r="G1223" s="66"/>
      <c r="J1223" s="29">
        <v>0</v>
      </c>
      <c r="K1223" s="114">
        <v>1627</v>
      </c>
      <c r="L1223" s="115">
        <v>1631</v>
      </c>
      <c r="M1223" s="27">
        <v>0</v>
      </c>
      <c r="N1223" s="27">
        <v>0</v>
      </c>
      <c r="Q1223" s="35" t="s">
        <v>103</v>
      </c>
      <c r="R1223" s="104">
        <v>51.0167</v>
      </c>
      <c r="S1223" s="124">
        <v>4.4667000000000003</v>
      </c>
      <c r="T1223" s="32">
        <v>0</v>
      </c>
      <c r="U1223" s="33">
        <v>0</v>
      </c>
      <c r="V1223" s="127">
        <v>0</v>
      </c>
      <c r="AT1223">
        <v>1</v>
      </c>
      <c r="AU1223" s="162">
        <f t="shared" si="95"/>
        <v>0</v>
      </c>
      <c r="AV1223" s="162">
        <f t="shared" si="96"/>
        <v>0</v>
      </c>
      <c r="AW1223" s="162">
        <f t="shared" si="97"/>
        <v>0</v>
      </c>
      <c r="AX1223" s="162">
        <f t="shared" si="98"/>
        <v>1</v>
      </c>
      <c r="AY1223" s="162">
        <f t="shared" si="99"/>
        <v>0</v>
      </c>
    </row>
    <row r="1224" spans="1:51">
      <c r="A1224" s="116" t="s">
        <v>3225</v>
      </c>
      <c r="B1224" s="116" t="s">
        <v>3226</v>
      </c>
      <c r="C1224" s="117" t="s">
        <v>3224</v>
      </c>
      <c r="D1224" s="113" t="s">
        <v>4163</v>
      </c>
      <c r="E1224" s="117"/>
      <c r="F1224" s="66" t="s">
        <v>74</v>
      </c>
      <c r="G1224" s="66"/>
      <c r="J1224" s="29">
        <v>0</v>
      </c>
      <c r="K1224" s="114">
        <v>1627</v>
      </c>
      <c r="L1224" s="115">
        <v>1631</v>
      </c>
      <c r="M1224" s="27">
        <v>0</v>
      </c>
      <c r="N1224" s="27">
        <v>0</v>
      </c>
      <c r="Q1224" s="35" t="s">
        <v>103</v>
      </c>
      <c r="R1224" s="104">
        <v>51.0167</v>
      </c>
      <c r="S1224" s="124">
        <v>4.4667000000000003</v>
      </c>
      <c r="T1224" s="32">
        <v>0</v>
      </c>
      <c r="U1224" s="33">
        <v>0</v>
      </c>
      <c r="V1224" s="127">
        <v>0</v>
      </c>
      <c r="AT1224">
        <v>1</v>
      </c>
      <c r="AU1224" s="162">
        <f t="shared" si="95"/>
        <v>0</v>
      </c>
      <c r="AV1224" s="162">
        <f t="shared" si="96"/>
        <v>0</v>
      </c>
      <c r="AW1224" s="162">
        <f t="shared" si="97"/>
        <v>0</v>
      </c>
      <c r="AX1224" s="162">
        <f t="shared" si="98"/>
        <v>1</v>
      </c>
      <c r="AY1224" s="162">
        <f t="shared" si="99"/>
        <v>0</v>
      </c>
    </row>
    <row r="1225" spans="1:51">
      <c r="A1225" s="116" t="s">
        <v>3229</v>
      </c>
      <c r="B1225" s="116" t="s">
        <v>1948</v>
      </c>
      <c r="C1225" s="117" t="s">
        <v>3228</v>
      </c>
      <c r="D1225" s="113" t="s">
        <v>4163</v>
      </c>
      <c r="E1225" s="117"/>
      <c r="F1225" s="66" t="s">
        <v>74</v>
      </c>
      <c r="G1225" s="66"/>
      <c r="J1225" s="29">
        <v>0</v>
      </c>
      <c r="K1225" s="114">
        <v>1628</v>
      </c>
      <c r="L1225" s="115">
        <v>1632</v>
      </c>
      <c r="M1225" s="27">
        <v>0</v>
      </c>
      <c r="N1225" s="27">
        <v>0</v>
      </c>
      <c r="Q1225" s="35" t="s">
        <v>103</v>
      </c>
      <c r="R1225" s="104">
        <v>51.0167</v>
      </c>
      <c r="S1225" s="124">
        <v>4.4667000000000003</v>
      </c>
      <c r="T1225" s="32">
        <v>0</v>
      </c>
      <c r="U1225" s="33">
        <v>0</v>
      </c>
      <c r="V1225" s="127">
        <v>0</v>
      </c>
      <c r="AT1225">
        <v>1</v>
      </c>
      <c r="AU1225" s="162">
        <f t="shared" si="95"/>
        <v>0</v>
      </c>
      <c r="AV1225" s="162">
        <f t="shared" si="96"/>
        <v>0</v>
      </c>
      <c r="AW1225" s="162">
        <f t="shared" si="97"/>
        <v>0</v>
      </c>
      <c r="AX1225" s="162">
        <f t="shared" si="98"/>
        <v>1</v>
      </c>
      <c r="AY1225" s="162">
        <f t="shared" si="99"/>
        <v>0</v>
      </c>
    </row>
    <row r="1226" spans="1:51">
      <c r="A1226" s="116" t="s">
        <v>3231</v>
      </c>
      <c r="B1226" s="116" t="s">
        <v>3232</v>
      </c>
      <c r="C1226" s="113" t="s">
        <v>3230</v>
      </c>
      <c r="D1226" s="113" t="s">
        <v>4163</v>
      </c>
      <c r="E1226" s="113"/>
      <c r="F1226" s="66" t="s">
        <v>74</v>
      </c>
      <c r="G1226" s="66"/>
      <c r="J1226" s="29">
        <v>0</v>
      </c>
      <c r="K1226" s="114">
        <v>1628</v>
      </c>
      <c r="L1226" s="115">
        <v>1632</v>
      </c>
      <c r="M1226" s="27">
        <v>0</v>
      </c>
      <c r="N1226" s="27">
        <v>0</v>
      </c>
      <c r="Q1226" s="35" t="s">
        <v>103</v>
      </c>
      <c r="R1226" s="104">
        <v>51.0167</v>
      </c>
      <c r="S1226" s="124">
        <v>4.4667000000000003</v>
      </c>
      <c r="T1226" s="32">
        <v>0</v>
      </c>
      <c r="U1226" s="33">
        <v>0</v>
      </c>
      <c r="V1226" s="127">
        <v>0</v>
      </c>
      <c r="AT1226">
        <v>1</v>
      </c>
      <c r="AU1226" s="162">
        <f t="shared" si="95"/>
        <v>0</v>
      </c>
      <c r="AV1226" s="162">
        <f t="shared" si="96"/>
        <v>0</v>
      </c>
      <c r="AW1226" s="162">
        <f t="shared" si="97"/>
        <v>0</v>
      </c>
      <c r="AX1226" s="162">
        <f t="shared" si="98"/>
        <v>1</v>
      </c>
      <c r="AY1226" s="162">
        <f t="shared" si="99"/>
        <v>0</v>
      </c>
    </row>
    <row r="1227" spans="1:51">
      <c r="A1227" s="116" t="s">
        <v>3234</v>
      </c>
      <c r="B1227" s="116" t="s">
        <v>2645</v>
      </c>
      <c r="C1227" s="117" t="s">
        <v>3233</v>
      </c>
      <c r="D1227" s="113" t="s">
        <v>4163</v>
      </c>
      <c r="E1227" s="117"/>
      <c r="F1227" s="66" t="s">
        <v>43</v>
      </c>
      <c r="G1227" s="66"/>
      <c r="J1227" s="29">
        <v>0</v>
      </c>
      <c r="K1227" s="114">
        <v>1628</v>
      </c>
      <c r="L1227" s="115">
        <v>1632</v>
      </c>
      <c r="M1227" s="27">
        <v>0</v>
      </c>
      <c r="N1227" s="27">
        <v>0</v>
      </c>
      <c r="Q1227" s="35" t="s">
        <v>103</v>
      </c>
      <c r="R1227" s="104">
        <v>51.0167</v>
      </c>
      <c r="S1227" s="124">
        <v>4.4667000000000003</v>
      </c>
      <c r="T1227" s="32">
        <v>0</v>
      </c>
      <c r="U1227" s="33">
        <v>0</v>
      </c>
      <c r="V1227" s="127">
        <v>0</v>
      </c>
      <c r="AT1227">
        <v>1</v>
      </c>
      <c r="AU1227" s="162">
        <f t="shared" si="95"/>
        <v>0</v>
      </c>
      <c r="AV1227" s="162">
        <f t="shared" si="96"/>
        <v>0</v>
      </c>
      <c r="AW1227" s="162">
        <f t="shared" si="97"/>
        <v>0</v>
      </c>
      <c r="AX1227" s="162">
        <f t="shared" si="98"/>
        <v>1</v>
      </c>
      <c r="AY1227" s="162">
        <f t="shared" si="99"/>
        <v>0</v>
      </c>
    </row>
    <row r="1228" spans="1:51">
      <c r="A1228" s="116" t="s">
        <v>3236</v>
      </c>
      <c r="B1228" s="116" t="s">
        <v>3237</v>
      </c>
      <c r="C1228" s="113" t="s">
        <v>3235</v>
      </c>
      <c r="D1228" s="113" t="s">
        <v>4163</v>
      </c>
      <c r="E1228" s="113"/>
      <c r="F1228" s="66" t="s">
        <v>223</v>
      </c>
      <c r="G1228" s="66"/>
      <c r="J1228" s="29">
        <v>0</v>
      </c>
      <c r="K1228" s="114">
        <v>1628</v>
      </c>
      <c r="L1228" s="115">
        <v>1632</v>
      </c>
      <c r="M1228" s="27">
        <v>0</v>
      </c>
      <c r="N1228" s="27">
        <v>0</v>
      </c>
      <c r="Q1228" s="35" t="s">
        <v>103</v>
      </c>
      <c r="R1228" s="104">
        <v>51.0167</v>
      </c>
      <c r="S1228" s="124">
        <v>4.4667000000000003</v>
      </c>
      <c r="T1228" s="32">
        <v>0</v>
      </c>
      <c r="U1228" s="33">
        <v>0</v>
      </c>
      <c r="V1228" s="127">
        <v>0</v>
      </c>
      <c r="AT1228">
        <v>1</v>
      </c>
      <c r="AU1228" s="162">
        <f t="shared" si="95"/>
        <v>0</v>
      </c>
      <c r="AV1228" s="162">
        <f t="shared" si="96"/>
        <v>0</v>
      </c>
      <c r="AW1228" s="162">
        <f t="shared" si="97"/>
        <v>0</v>
      </c>
      <c r="AX1228" s="162">
        <f t="shared" si="98"/>
        <v>1</v>
      </c>
      <c r="AY1228" s="162">
        <f t="shared" si="99"/>
        <v>0</v>
      </c>
    </row>
    <row r="1229" spans="1:51">
      <c r="A1229" s="116" t="s">
        <v>3239</v>
      </c>
      <c r="B1229" s="116" t="s">
        <v>3240</v>
      </c>
      <c r="C1229" s="117" t="s">
        <v>3238</v>
      </c>
      <c r="D1229" s="113" t="s">
        <v>4163</v>
      </c>
      <c r="E1229" s="117"/>
      <c r="F1229" s="66" t="s">
        <v>74</v>
      </c>
      <c r="G1229" s="66"/>
      <c r="J1229" s="29">
        <v>0</v>
      </c>
      <c r="K1229" s="114">
        <v>1628</v>
      </c>
      <c r="L1229" s="115">
        <v>1632</v>
      </c>
      <c r="M1229" s="27">
        <v>0</v>
      </c>
      <c r="N1229" s="27">
        <v>0</v>
      </c>
      <c r="Q1229" s="35" t="s">
        <v>103</v>
      </c>
      <c r="R1229" s="104">
        <v>51.0167</v>
      </c>
      <c r="S1229" s="124">
        <v>4.4667000000000003</v>
      </c>
      <c r="T1229" s="32">
        <v>0</v>
      </c>
      <c r="U1229" s="33">
        <v>0</v>
      </c>
      <c r="V1229" s="127">
        <v>0</v>
      </c>
      <c r="AT1229">
        <v>1</v>
      </c>
      <c r="AU1229" s="162">
        <f t="shared" si="95"/>
        <v>0</v>
      </c>
      <c r="AV1229" s="162">
        <f t="shared" si="96"/>
        <v>0</v>
      </c>
      <c r="AW1229" s="162">
        <f t="shared" si="97"/>
        <v>0</v>
      </c>
      <c r="AX1229" s="162">
        <f t="shared" si="98"/>
        <v>1</v>
      </c>
      <c r="AY1229" s="162">
        <f t="shared" si="99"/>
        <v>0</v>
      </c>
    </row>
    <row r="1230" spans="1:51">
      <c r="A1230" s="116" t="s">
        <v>3242</v>
      </c>
      <c r="B1230" s="116" t="s">
        <v>3243</v>
      </c>
      <c r="C1230" s="113" t="s">
        <v>3241</v>
      </c>
      <c r="D1230" s="113" t="s">
        <v>4163</v>
      </c>
      <c r="E1230" s="113"/>
      <c r="F1230" s="66" t="s">
        <v>43</v>
      </c>
      <c r="G1230" s="66"/>
      <c r="J1230" s="29">
        <v>0</v>
      </c>
      <c r="K1230" s="114">
        <v>1628</v>
      </c>
      <c r="L1230" s="115">
        <v>1632</v>
      </c>
      <c r="M1230" s="27">
        <v>0</v>
      </c>
      <c r="N1230" s="27">
        <v>0</v>
      </c>
      <c r="Q1230" s="35" t="s">
        <v>103</v>
      </c>
      <c r="R1230" s="104">
        <v>51.0167</v>
      </c>
      <c r="S1230" s="124">
        <v>4.4667000000000003</v>
      </c>
      <c r="T1230" s="32">
        <v>0</v>
      </c>
      <c r="U1230" s="33">
        <v>0</v>
      </c>
      <c r="V1230" s="127">
        <v>0</v>
      </c>
      <c r="AT1230">
        <v>1</v>
      </c>
      <c r="AU1230" s="162">
        <f t="shared" si="95"/>
        <v>0</v>
      </c>
      <c r="AV1230" s="162">
        <f t="shared" si="96"/>
        <v>0</v>
      </c>
      <c r="AW1230" s="162">
        <f t="shared" si="97"/>
        <v>0</v>
      </c>
      <c r="AX1230" s="162">
        <f t="shared" si="98"/>
        <v>1</v>
      </c>
      <c r="AY1230" s="162">
        <f t="shared" si="99"/>
        <v>0</v>
      </c>
    </row>
    <row r="1231" spans="1:51">
      <c r="A1231" s="116" t="s">
        <v>805</v>
      </c>
      <c r="B1231" s="116" t="s">
        <v>1658</v>
      </c>
      <c r="C1231" s="117" t="s">
        <v>3244</v>
      </c>
      <c r="D1231" s="113" t="s">
        <v>4163</v>
      </c>
      <c r="E1231" s="117"/>
      <c r="F1231" s="66" t="s">
        <v>43</v>
      </c>
      <c r="G1231" s="66"/>
      <c r="J1231" s="29">
        <v>0</v>
      </c>
      <c r="K1231" s="114">
        <v>1628</v>
      </c>
      <c r="L1231" s="115">
        <v>1632</v>
      </c>
      <c r="M1231" s="27">
        <v>0</v>
      </c>
      <c r="N1231" s="27">
        <v>0</v>
      </c>
      <c r="Q1231" s="35" t="s">
        <v>103</v>
      </c>
      <c r="R1231" s="104">
        <v>51.0167</v>
      </c>
      <c r="S1231" s="124">
        <v>4.4667000000000003</v>
      </c>
      <c r="T1231" s="32">
        <v>0</v>
      </c>
      <c r="U1231" s="33">
        <v>0</v>
      </c>
      <c r="V1231" s="127">
        <v>0</v>
      </c>
      <c r="AT1231">
        <v>1</v>
      </c>
      <c r="AU1231" s="162">
        <f t="shared" si="95"/>
        <v>0</v>
      </c>
      <c r="AV1231" s="162">
        <f t="shared" si="96"/>
        <v>0</v>
      </c>
      <c r="AW1231" s="162">
        <f t="shared" si="97"/>
        <v>0</v>
      </c>
      <c r="AX1231" s="162">
        <f t="shared" si="98"/>
        <v>1</v>
      </c>
      <c r="AY1231" s="162">
        <f t="shared" si="99"/>
        <v>0</v>
      </c>
    </row>
    <row r="1232" spans="1:51">
      <c r="A1232" s="116" t="s">
        <v>3246</v>
      </c>
      <c r="B1232" s="116" t="s">
        <v>3247</v>
      </c>
      <c r="C1232" s="113" t="s">
        <v>3245</v>
      </c>
      <c r="D1232" s="113" t="s">
        <v>4163</v>
      </c>
      <c r="E1232" s="113"/>
      <c r="F1232" s="66" t="s">
        <v>74</v>
      </c>
      <c r="G1232" s="66"/>
      <c r="J1232" s="29">
        <v>0</v>
      </c>
      <c r="K1232" s="114">
        <v>1628</v>
      </c>
      <c r="L1232" s="115">
        <v>1632</v>
      </c>
      <c r="M1232" s="27">
        <v>0</v>
      </c>
      <c r="N1232" s="27">
        <v>0</v>
      </c>
      <c r="Q1232" s="35" t="s">
        <v>103</v>
      </c>
      <c r="R1232" s="104">
        <v>51.0167</v>
      </c>
      <c r="S1232" s="124">
        <v>4.4667000000000003</v>
      </c>
      <c r="T1232" s="32">
        <v>0</v>
      </c>
      <c r="U1232" s="33">
        <v>0</v>
      </c>
      <c r="V1232" s="127">
        <v>0</v>
      </c>
      <c r="AT1232">
        <v>1</v>
      </c>
      <c r="AU1232" s="162">
        <f t="shared" si="95"/>
        <v>0</v>
      </c>
      <c r="AV1232" s="162">
        <f t="shared" si="96"/>
        <v>0</v>
      </c>
      <c r="AW1232" s="162">
        <f t="shared" si="97"/>
        <v>0</v>
      </c>
      <c r="AX1232" s="162">
        <f t="shared" si="98"/>
        <v>1</v>
      </c>
      <c r="AY1232" s="162">
        <f t="shared" si="99"/>
        <v>0</v>
      </c>
    </row>
    <row r="1233" spans="1:51">
      <c r="A1233" s="116" t="s">
        <v>3249</v>
      </c>
      <c r="B1233" s="116" t="s">
        <v>3250</v>
      </c>
      <c r="C1233" s="117" t="s">
        <v>3248</v>
      </c>
      <c r="D1233" s="113" t="s">
        <v>4163</v>
      </c>
      <c r="E1233" s="117"/>
      <c r="F1233" s="66" t="s">
        <v>43</v>
      </c>
      <c r="G1233" s="66"/>
      <c r="J1233" s="29">
        <v>0</v>
      </c>
      <c r="K1233" s="114">
        <v>1628</v>
      </c>
      <c r="L1233" s="115">
        <v>1632</v>
      </c>
      <c r="M1233" s="27">
        <v>0</v>
      </c>
      <c r="N1233" s="27">
        <v>0</v>
      </c>
      <c r="Q1233" s="35" t="s">
        <v>103</v>
      </c>
      <c r="R1233" s="104">
        <v>51.0167</v>
      </c>
      <c r="S1233" s="124">
        <v>4.4667000000000003</v>
      </c>
      <c r="T1233" s="32">
        <v>0</v>
      </c>
      <c r="U1233" s="33">
        <v>0</v>
      </c>
      <c r="V1233" s="127">
        <v>0</v>
      </c>
      <c r="AT1233">
        <v>1</v>
      </c>
      <c r="AU1233" s="162">
        <f t="shared" si="95"/>
        <v>0</v>
      </c>
      <c r="AV1233" s="162">
        <f t="shared" si="96"/>
        <v>0</v>
      </c>
      <c r="AW1233" s="162">
        <f t="shared" si="97"/>
        <v>0</v>
      </c>
      <c r="AX1233" s="162">
        <f t="shared" si="98"/>
        <v>1</v>
      </c>
      <c r="AY1233" s="162">
        <f t="shared" si="99"/>
        <v>0</v>
      </c>
    </row>
    <row r="1234" spans="1:51">
      <c r="A1234" s="116" t="s">
        <v>3252</v>
      </c>
      <c r="B1234" s="116" t="s">
        <v>3253</v>
      </c>
      <c r="C1234" s="113" t="s">
        <v>3251</v>
      </c>
      <c r="D1234" s="113" t="s">
        <v>4163</v>
      </c>
      <c r="E1234" s="113"/>
      <c r="F1234" s="66" t="s">
        <v>156</v>
      </c>
      <c r="G1234" s="66"/>
      <c r="J1234" s="29">
        <v>0</v>
      </c>
      <c r="K1234" s="114">
        <v>1628</v>
      </c>
      <c r="L1234" s="115">
        <v>1632</v>
      </c>
      <c r="M1234" s="27">
        <v>0</v>
      </c>
      <c r="N1234" s="27">
        <v>0</v>
      </c>
      <c r="Q1234" s="35" t="s">
        <v>103</v>
      </c>
      <c r="R1234" s="104">
        <v>51.0167</v>
      </c>
      <c r="S1234" s="124">
        <v>4.4667000000000003</v>
      </c>
      <c r="T1234" s="32">
        <v>0</v>
      </c>
      <c r="U1234" s="33">
        <v>0</v>
      </c>
      <c r="V1234" s="127">
        <v>0</v>
      </c>
      <c r="AT1234">
        <v>1</v>
      </c>
      <c r="AU1234" s="162">
        <f t="shared" si="95"/>
        <v>0</v>
      </c>
      <c r="AV1234" s="162">
        <f t="shared" si="96"/>
        <v>0</v>
      </c>
      <c r="AW1234" s="162">
        <f t="shared" si="97"/>
        <v>0</v>
      </c>
      <c r="AX1234" s="162">
        <f t="shared" si="98"/>
        <v>1</v>
      </c>
      <c r="AY1234" s="162">
        <f t="shared" si="99"/>
        <v>0</v>
      </c>
    </row>
    <row r="1235" spans="1:51">
      <c r="A1235" s="116" t="s">
        <v>3255</v>
      </c>
      <c r="B1235" s="116" t="s">
        <v>2962</v>
      </c>
      <c r="C1235" s="117" t="s">
        <v>3254</v>
      </c>
      <c r="D1235" s="113" t="s">
        <v>4163</v>
      </c>
      <c r="E1235" s="117"/>
      <c r="F1235" s="114" t="s">
        <v>344</v>
      </c>
      <c r="G1235" s="114"/>
      <c r="J1235" s="29">
        <v>0</v>
      </c>
      <c r="K1235" s="114">
        <v>1629</v>
      </c>
      <c r="L1235" s="115">
        <v>1633</v>
      </c>
      <c r="M1235" s="27">
        <v>0</v>
      </c>
      <c r="N1235" s="27">
        <v>0</v>
      </c>
      <c r="Q1235" s="35" t="s">
        <v>103</v>
      </c>
      <c r="R1235" s="104">
        <v>51.0167</v>
      </c>
      <c r="S1235" s="124">
        <v>4.4667000000000003</v>
      </c>
      <c r="T1235" s="32">
        <v>0</v>
      </c>
      <c r="U1235" s="33">
        <v>0</v>
      </c>
      <c r="V1235" s="127">
        <v>0</v>
      </c>
      <c r="AT1235">
        <v>1</v>
      </c>
      <c r="AU1235" s="162">
        <f t="shared" si="95"/>
        <v>0</v>
      </c>
      <c r="AV1235" s="162">
        <f t="shared" si="96"/>
        <v>0</v>
      </c>
      <c r="AW1235" s="162">
        <f t="shared" si="97"/>
        <v>0</v>
      </c>
      <c r="AX1235" s="162">
        <f t="shared" si="98"/>
        <v>1</v>
      </c>
      <c r="AY1235" s="162">
        <f t="shared" si="99"/>
        <v>0</v>
      </c>
    </row>
    <row r="1236" spans="1:51">
      <c r="A1236" s="116" t="s">
        <v>3257</v>
      </c>
      <c r="B1236" s="116" t="s">
        <v>3258</v>
      </c>
      <c r="C1236" s="113" t="s">
        <v>3256</v>
      </c>
      <c r="D1236" s="113" t="s">
        <v>4163</v>
      </c>
      <c r="E1236" s="113"/>
      <c r="F1236" s="66" t="s">
        <v>74</v>
      </c>
      <c r="G1236" s="66"/>
      <c r="J1236" s="29">
        <v>0</v>
      </c>
      <c r="K1236" s="114">
        <v>1629</v>
      </c>
      <c r="L1236" s="115">
        <v>1633</v>
      </c>
      <c r="M1236" s="27">
        <v>0</v>
      </c>
      <c r="N1236" s="27">
        <v>0</v>
      </c>
      <c r="Q1236" s="35" t="s">
        <v>103</v>
      </c>
      <c r="R1236" s="104">
        <v>51.0167</v>
      </c>
      <c r="S1236" s="124">
        <v>4.4667000000000003</v>
      </c>
      <c r="T1236" s="32">
        <v>0</v>
      </c>
      <c r="U1236" s="33">
        <v>0</v>
      </c>
      <c r="V1236" s="127">
        <v>0</v>
      </c>
      <c r="AT1236">
        <v>1</v>
      </c>
      <c r="AU1236" s="162">
        <f t="shared" si="95"/>
        <v>0</v>
      </c>
      <c r="AV1236" s="162">
        <f t="shared" si="96"/>
        <v>0</v>
      </c>
      <c r="AW1236" s="162">
        <f t="shared" si="97"/>
        <v>0</v>
      </c>
      <c r="AX1236" s="162">
        <f t="shared" si="98"/>
        <v>1</v>
      </c>
      <c r="AY1236" s="162">
        <f t="shared" si="99"/>
        <v>0</v>
      </c>
    </row>
    <row r="1237" spans="1:51">
      <c r="A1237" s="116" t="s">
        <v>2871</v>
      </c>
      <c r="B1237" s="116" t="s">
        <v>2872</v>
      </c>
      <c r="C1237" s="117" t="s">
        <v>3259</v>
      </c>
      <c r="D1237" s="113" t="s">
        <v>4163</v>
      </c>
      <c r="E1237" s="117"/>
      <c r="F1237" s="66" t="s">
        <v>43</v>
      </c>
      <c r="G1237" s="66"/>
      <c r="J1237" s="29">
        <v>0</v>
      </c>
      <c r="K1237" s="114">
        <v>1629</v>
      </c>
      <c r="L1237" s="115">
        <v>1633</v>
      </c>
      <c r="M1237" s="27">
        <v>0</v>
      </c>
      <c r="N1237" s="27">
        <v>0</v>
      </c>
      <c r="Q1237" s="35" t="s">
        <v>103</v>
      </c>
      <c r="R1237" s="104">
        <v>51.0167</v>
      </c>
      <c r="S1237" s="124">
        <v>4.4667000000000003</v>
      </c>
      <c r="T1237" s="32">
        <v>0</v>
      </c>
      <c r="U1237" s="33">
        <v>0</v>
      </c>
      <c r="V1237" s="127">
        <v>0</v>
      </c>
      <c r="AT1237">
        <v>1</v>
      </c>
      <c r="AU1237" s="162">
        <f t="shared" si="95"/>
        <v>0</v>
      </c>
      <c r="AV1237" s="162">
        <f t="shared" si="96"/>
        <v>0</v>
      </c>
      <c r="AW1237" s="162">
        <f t="shared" si="97"/>
        <v>0</v>
      </c>
      <c r="AX1237" s="162">
        <f t="shared" si="98"/>
        <v>1</v>
      </c>
      <c r="AY1237" s="162">
        <f t="shared" si="99"/>
        <v>0</v>
      </c>
    </row>
    <row r="1238" spans="1:51">
      <c r="A1238" s="116" t="s">
        <v>3261</v>
      </c>
      <c r="B1238" s="116" t="s">
        <v>2930</v>
      </c>
      <c r="C1238" s="113" t="s">
        <v>3260</v>
      </c>
      <c r="D1238" s="113" t="s">
        <v>4163</v>
      </c>
      <c r="E1238" s="113"/>
      <c r="F1238" s="66" t="s">
        <v>43</v>
      </c>
      <c r="G1238" s="66"/>
      <c r="J1238" s="29">
        <v>0</v>
      </c>
      <c r="K1238" s="114">
        <v>1629</v>
      </c>
      <c r="L1238" s="115">
        <v>1633</v>
      </c>
      <c r="M1238" s="27">
        <v>0</v>
      </c>
      <c r="N1238" s="27">
        <v>0</v>
      </c>
      <c r="Q1238" s="35" t="s">
        <v>103</v>
      </c>
      <c r="R1238" s="104">
        <v>51.0167</v>
      </c>
      <c r="S1238" s="124">
        <v>4.4667000000000003</v>
      </c>
      <c r="T1238" s="32">
        <v>0</v>
      </c>
      <c r="U1238" s="33">
        <v>0</v>
      </c>
      <c r="V1238" s="127">
        <v>0</v>
      </c>
      <c r="AT1238">
        <v>1</v>
      </c>
      <c r="AU1238" s="162">
        <f t="shared" si="95"/>
        <v>0</v>
      </c>
      <c r="AV1238" s="162">
        <f t="shared" si="96"/>
        <v>0</v>
      </c>
      <c r="AW1238" s="162">
        <f t="shared" si="97"/>
        <v>0</v>
      </c>
      <c r="AX1238" s="162">
        <f t="shared" si="98"/>
        <v>1</v>
      </c>
      <c r="AY1238" s="162">
        <f t="shared" si="99"/>
        <v>0</v>
      </c>
    </row>
    <row r="1239" spans="1:51">
      <c r="A1239" s="116" t="s">
        <v>3263</v>
      </c>
      <c r="B1239" s="116" t="s">
        <v>3264</v>
      </c>
      <c r="C1239" s="117" t="s">
        <v>3262</v>
      </c>
      <c r="D1239" s="113" t="s">
        <v>4163</v>
      </c>
      <c r="E1239" s="117"/>
      <c r="F1239" s="66" t="s">
        <v>74</v>
      </c>
      <c r="G1239" s="66"/>
      <c r="J1239" s="29">
        <v>0</v>
      </c>
      <c r="K1239" s="114">
        <v>1629</v>
      </c>
      <c r="L1239" s="115">
        <v>1633</v>
      </c>
      <c r="M1239" s="27">
        <v>0</v>
      </c>
      <c r="N1239" s="27">
        <v>0</v>
      </c>
      <c r="Q1239" s="35" t="s">
        <v>103</v>
      </c>
      <c r="R1239" s="104">
        <v>51.0167</v>
      </c>
      <c r="S1239" s="124">
        <v>4.4667000000000003</v>
      </c>
      <c r="T1239" s="32">
        <v>0</v>
      </c>
      <c r="U1239" s="33">
        <v>0</v>
      </c>
      <c r="V1239" s="127">
        <v>0</v>
      </c>
      <c r="AT1239">
        <v>1</v>
      </c>
      <c r="AU1239" s="162">
        <f t="shared" si="95"/>
        <v>0</v>
      </c>
      <c r="AV1239" s="162">
        <f t="shared" si="96"/>
        <v>0</v>
      </c>
      <c r="AW1239" s="162">
        <f t="shared" si="97"/>
        <v>0</v>
      </c>
      <c r="AX1239" s="162">
        <f t="shared" si="98"/>
        <v>1</v>
      </c>
      <c r="AY1239" s="162">
        <f t="shared" si="99"/>
        <v>0</v>
      </c>
    </row>
    <row r="1240" spans="1:51">
      <c r="A1240" s="116" t="s">
        <v>3267</v>
      </c>
      <c r="B1240" s="116" t="s">
        <v>2519</v>
      </c>
      <c r="C1240" s="117" t="s">
        <v>3266</v>
      </c>
      <c r="D1240" s="113" t="s">
        <v>4163</v>
      </c>
      <c r="E1240" s="117"/>
      <c r="F1240" s="66" t="s">
        <v>156</v>
      </c>
      <c r="G1240" s="66"/>
      <c r="J1240" s="29">
        <v>0</v>
      </c>
      <c r="K1240" s="114">
        <v>1629</v>
      </c>
      <c r="L1240" s="115">
        <v>1633</v>
      </c>
      <c r="M1240" s="27">
        <v>0</v>
      </c>
      <c r="N1240" s="27">
        <v>0</v>
      </c>
      <c r="Q1240" s="35" t="s">
        <v>103</v>
      </c>
      <c r="R1240" s="104">
        <v>51.0167</v>
      </c>
      <c r="S1240" s="124">
        <v>4.4667000000000003</v>
      </c>
      <c r="T1240" s="32">
        <v>0</v>
      </c>
      <c r="U1240" s="33">
        <v>0</v>
      </c>
      <c r="V1240" s="127">
        <v>0</v>
      </c>
      <c r="AT1240">
        <v>1</v>
      </c>
      <c r="AU1240" s="162">
        <f t="shared" si="95"/>
        <v>0</v>
      </c>
      <c r="AV1240" s="162">
        <f t="shared" si="96"/>
        <v>0</v>
      </c>
      <c r="AW1240" s="162">
        <f t="shared" si="97"/>
        <v>0</v>
      </c>
      <c r="AX1240" s="162">
        <f t="shared" si="98"/>
        <v>1</v>
      </c>
      <c r="AY1240" s="162">
        <f t="shared" si="99"/>
        <v>0</v>
      </c>
    </row>
    <row r="1241" spans="1:51">
      <c r="A1241" s="116" t="s">
        <v>3269</v>
      </c>
      <c r="B1241" s="116" t="s">
        <v>3270</v>
      </c>
      <c r="C1241" s="113" t="s">
        <v>3268</v>
      </c>
      <c r="D1241" s="113" t="s">
        <v>4163</v>
      </c>
      <c r="E1241" s="113"/>
      <c r="F1241" s="66" t="s">
        <v>43</v>
      </c>
      <c r="G1241" s="66"/>
      <c r="J1241" s="29">
        <v>0</v>
      </c>
      <c r="K1241" s="114">
        <v>1630</v>
      </c>
      <c r="L1241" s="115">
        <v>1634</v>
      </c>
      <c r="M1241" s="27">
        <v>0</v>
      </c>
      <c r="N1241" s="27">
        <v>0</v>
      </c>
      <c r="Q1241" s="35" t="s">
        <v>103</v>
      </c>
      <c r="R1241" s="104">
        <v>51.0167</v>
      </c>
      <c r="S1241" s="124">
        <v>4.4667000000000003</v>
      </c>
      <c r="T1241" s="32">
        <v>0</v>
      </c>
      <c r="U1241" s="33">
        <v>0</v>
      </c>
      <c r="V1241" s="127">
        <v>0</v>
      </c>
      <c r="AT1241">
        <v>1</v>
      </c>
      <c r="AU1241" s="162">
        <f t="shared" si="95"/>
        <v>0</v>
      </c>
      <c r="AV1241" s="162">
        <f t="shared" si="96"/>
        <v>0</v>
      </c>
      <c r="AW1241" s="162">
        <f t="shared" si="97"/>
        <v>0</v>
      </c>
      <c r="AX1241" s="162">
        <f t="shared" si="98"/>
        <v>1</v>
      </c>
      <c r="AY1241" s="162">
        <f t="shared" si="99"/>
        <v>0</v>
      </c>
    </row>
    <row r="1242" spans="1:51">
      <c r="A1242" s="116" t="s">
        <v>3272</v>
      </c>
      <c r="B1242" s="116" t="s">
        <v>3273</v>
      </c>
      <c r="C1242" s="117" t="s">
        <v>3271</v>
      </c>
      <c r="D1242" s="113" t="s">
        <v>4163</v>
      </c>
      <c r="E1242" s="117"/>
      <c r="F1242" s="66" t="s">
        <v>43</v>
      </c>
      <c r="G1242" s="66"/>
      <c r="J1242" s="29">
        <v>0</v>
      </c>
      <c r="K1242" s="114">
        <v>1630</v>
      </c>
      <c r="L1242" s="115">
        <v>1634</v>
      </c>
      <c r="M1242" s="27">
        <v>0</v>
      </c>
      <c r="N1242" s="27">
        <v>0</v>
      </c>
      <c r="Q1242" s="35" t="s">
        <v>103</v>
      </c>
      <c r="R1242" s="104">
        <v>51.0167</v>
      </c>
      <c r="S1242" s="124">
        <v>4.4667000000000003</v>
      </c>
      <c r="T1242" s="32">
        <v>0</v>
      </c>
      <c r="U1242" s="33">
        <v>0</v>
      </c>
      <c r="V1242" s="127">
        <v>0</v>
      </c>
      <c r="AT1242">
        <v>1</v>
      </c>
      <c r="AU1242" s="162">
        <f t="shared" si="95"/>
        <v>0</v>
      </c>
      <c r="AV1242" s="162">
        <f t="shared" si="96"/>
        <v>0</v>
      </c>
      <c r="AW1242" s="162">
        <f t="shared" si="97"/>
        <v>0</v>
      </c>
      <c r="AX1242" s="162">
        <f t="shared" si="98"/>
        <v>1</v>
      </c>
      <c r="AY1242" s="162">
        <f t="shared" si="99"/>
        <v>0</v>
      </c>
    </row>
    <row r="1243" spans="1:51">
      <c r="A1243" s="116" t="s">
        <v>3275</v>
      </c>
      <c r="B1243" s="116" t="s">
        <v>3276</v>
      </c>
      <c r="C1243" s="113" t="s">
        <v>3274</v>
      </c>
      <c r="D1243" s="113" t="s">
        <v>4163</v>
      </c>
      <c r="E1243" s="113"/>
      <c r="F1243" s="114" t="s">
        <v>344</v>
      </c>
      <c r="G1243" s="114"/>
      <c r="J1243" s="29">
        <v>0</v>
      </c>
      <c r="K1243" s="114">
        <v>1630</v>
      </c>
      <c r="L1243" s="115">
        <v>1634</v>
      </c>
      <c r="M1243" s="27">
        <v>0</v>
      </c>
      <c r="N1243" s="27">
        <v>0</v>
      </c>
      <c r="Q1243" s="35" t="s">
        <v>103</v>
      </c>
      <c r="R1243" s="104">
        <v>51.0167</v>
      </c>
      <c r="S1243" s="124">
        <v>4.4667000000000003</v>
      </c>
      <c r="T1243" s="32">
        <v>0</v>
      </c>
      <c r="U1243" s="33">
        <v>0</v>
      </c>
      <c r="V1243" s="127">
        <v>0</v>
      </c>
      <c r="AT1243">
        <v>1</v>
      </c>
      <c r="AU1243" s="162">
        <f t="shared" si="95"/>
        <v>0</v>
      </c>
      <c r="AV1243" s="162">
        <f t="shared" si="96"/>
        <v>0</v>
      </c>
      <c r="AW1243" s="162">
        <f t="shared" si="97"/>
        <v>0</v>
      </c>
      <c r="AX1243" s="162">
        <f t="shared" si="98"/>
        <v>1</v>
      </c>
      <c r="AY1243" s="162">
        <f t="shared" si="99"/>
        <v>0</v>
      </c>
    </row>
    <row r="1244" spans="1:51">
      <c r="A1244" s="116" t="s">
        <v>3278</v>
      </c>
      <c r="B1244" s="116" t="s">
        <v>3279</v>
      </c>
      <c r="C1244" s="117" t="s">
        <v>3277</v>
      </c>
      <c r="D1244" s="113" t="s">
        <v>4163</v>
      </c>
      <c r="E1244" s="117"/>
      <c r="F1244" s="66" t="s">
        <v>43</v>
      </c>
      <c r="G1244" s="66"/>
      <c r="J1244" s="29">
        <v>0</v>
      </c>
      <c r="K1244" s="114">
        <v>1630</v>
      </c>
      <c r="L1244" s="115">
        <v>1634</v>
      </c>
      <c r="M1244" s="27">
        <v>0</v>
      </c>
      <c r="N1244" s="27">
        <v>0</v>
      </c>
      <c r="Q1244" s="35" t="s">
        <v>103</v>
      </c>
      <c r="R1244" s="104">
        <v>51.0167</v>
      </c>
      <c r="S1244" s="124">
        <v>4.4667000000000003</v>
      </c>
      <c r="T1244" s="32">
        <v>0</v>
      </c>
      <c r="U1244" s="33">
        <v>0</v>
      </c>
      <c r="V1244" s="127">
        <v>0</v>
      </c>
      <c r="AT1244">
        <v>1</v>
      </c>
      <c r="AU1244" s="162">
        <f t="shared" si="95"/>
        <v>0</v>
      </c>
      <c r="AV1244" s="162">
        <f t="shared" si="96"/>
        <v>0</v>
      </c>
      <c r="AW1244" s="162">
        <f t="shared" si="97"/>
        <v>0</v>
      </c>
      <c r="AX1244" s="162">
        <f t="shared" si="98"/>
        <v>1</v>
      </c>
      <c r="AY1244" s="162">
        <f t="shared" si="99"/>
        <v>0</v>
      </c>
    </row>
    <row r="1245" spans="1:51">
      <c r="A1245" s="116" t="s">
        <v>3282</v>
      </c>
      <c r="B1245" s="116" t="s">
        <v>2213</v>
      </c>
      <c r="C1245" s="117" t="s">
        <v>3281</v>
      </c>
      <c r="D1245" s="113" t="s">
        <v>4163</v>
      </c>
      <c r="E1245" s="117"/>
      <c r="F1245" s="66" t="s">
        <v>74</v>
      </c>
      <c r="G1245" s="66"/>
      <c r="J1245" s="29">
        <v>0</v>
      </c>
      <c r="K1245" s="114">
        <v>1630</v>
      </c>
      <c r="L1245" s="115">
        <v>1634</v>
      </c>
      <c r="M1245" s="27">
        <v>0</v>
      </c>
      <c r="N1245" s="27">
        <v>0</v>
      </c>
      <c r="Q1245" s="35" t="s">
        <v>103</v>
      </c>
      <c r="R1245" s="104">
        <v>51.0167</v>
      </c>
      <c r="S1245" s="124">
        <v>4.4667000000000003</v>
      </c>
      <c r="T1245" s="32">
        <v>0</v>
      </c>
      <c r="U1245" s="33">
        <v>0</v>
      </c>
      <c r="V1245" s="127">
        <v>0</v>
      </c>
      <c r="AT1245">
        <v>1</v>
      </c>
      <c r="AU1245" s="162">
        <f t="shared" si="95"/>
        <v>0</v>
      </c>
      <c r="AV1245" s="162">
        <f t="shared" si="96"/>
        <v>0</v>
      </c>
      <c r="AW1245" s="162">
        <f t="shared" si="97"/>
        <v>0</v>
      </c>
      <c r="AX1245" s="162">
        <f t="shared" si="98"/>
        <v>1</v>
      </c>
      <c r="AY1245" s="162">
        <f t="shared" si="99"/>
        <v>0</v>
      </c>
    </row>
    <row r="1246" spans="1:51">
      <c r="A1246" s="116" t="s">
        <v>3284</v>
      </c>
      <c r="B1246" s="116" t="s">
        <v>3285</v>
      </c>
      <c r="C1246" s="113" t="s">
        <v>3283</v>
      </c>
      <c r="D1246" s="113" t="s">
        <v>4163</v>
      </c>
      <c r="E1246" s="113"/>
      <c r="F1246" s="66" t="s">
        <v>43</v>
      </c>
      <c r="G1246" s="66"/>
      <c r="J1246" s="29">
        <v>0</v>
      </c>
      <c r="K1246" s="114">
        <v>1630</v>
      </c>
      <c r="L1246" s="115">
        <v>1634</v>
      </c>
      <c r="M1246" s="27">
        <v>0</v>
      </c>
      <c r="N1246" s="27">
        <v>0</v>
      </c>
      <c r="Q1246" s="35" t="s">
        <v>103</v>
      </c>
      <c r="R1246" s="104">
        <v>51.0167</v>
      </c>
      <c r="S1246" s="124">
        <v>4.4667000000000003</v>
      </c>
      <c r="T1246" s="32">
        <v>0</v>
      </c>
      <c r="U1246" s="33">
        <v>0</v>
      </c>
      <c r="V1246" s="127">
        <v>0</v>
      </c>
      <c r="AT1246">
        <v>1</v>
      </c>
      <c r="AU1246" s="162">
        <f t="shared" si="95"/>
        <v>0</v>
      </c>
      <c r="AV1246" s="162">
        <f t="shared" si="96"/>
        <v>0</v>
      </c>
      <c r="AW1246" s="162">
        <f t="shared" si="97"/>
        <v>0</v>
      </c>
      <c r="AX1246" s="162">
        <f t="shared" si="98"/>
        <v>1</v>
      </c>
      <c r="AY1246" s="162">
        <f t="shared" si="99"/>
        <v>0</v>
      </c>
    </row>
    <row r="1247" spans="1:51">
      <c r="A1247" s="116" t="s">
        <v>3287</v>
      </c>
      <c r="B1247" s="116" t="s">
        <v>3226</v>
      </c>
      <c r="C1247" s="117" t="s">
        <v>3286</v>
      </c>
      <c r="D1247" s="113" t="s">
        <v>4163</v>
      </c>
      <c r="E1247" s="117"/>
      <c r="F1247" s="66" t="s">
        <v>223</v>
      </c>
      <c r="G1247" s="66"/>
      <c r="J1247" s="29">
        <v>0</v>
      </c>
      <c r="K1247" s="114">
        <v>1630</v>
      </c>
      <c r="L1247" s="115">
        <v>1634</v>
      </c>
      <c r="M1247" s="27">
        <v>0</v>
      </c>
      <c r="N1247" s="27">
        <v>0</v>
      </c>
      <c r="Q1247" s="35" t="s">
        <v>103</v>
      </c>
      <c r="R1247" s="104">
        <v>51.0167</v>
      </c>
      <c r="S1247" s="124">
        <v>4.4667000000000003</v>
      </c>
      <c r="T1247" s="32">
        <v>0</v>
      </c>
      <c r="U1247" s="33">
        <v>0</v>
      </c>
      <c r="V1247" s="127">
        <v>0</v>
      </c>
      <c r="AT1247">
        <v>1</v>
      </c>
      <c r="AU1247" s="162">
        <f t="shared" si="95"/>
        <v>0</v>
      </c>
      <c r="AV1247" s="162">
        <f t="shared" si="96"/>
        <v>0</v>
      </c>
      <c r="AW1247" s="162">
        <f t="shared" si="97"/>
        <v>0</v>
      </c>
      <c r="AX1247" s="162">
        <f t="shared" si="98"/>
        <v>1</v>
      </c>
      <c r="AY1247" s="162">
        <f t="shared" si="99"/>
        <v>0</v>
      </c>
    </row>
    <row r="1248" spans="1:51">
      <c r="A1248" s="116" t="s">
        <v>3289</v>
      </c>
      <c r="B1248" s="116" t="s">
        <v>3290</v>
      </c>
      <c r="C1248" s="113" t="s">
        <v>3288</v>
      </c>
      <c r="D1248" s="113" t="s">
        <v>4163</v>
      </c>
      <c r="E1248" s="113"/>
      <c r="F1248" s="66" t="s">
        <v>43</v>
      </c>
      <c r="G1248" s="66"/>
      <c r="J1248" s="29">
        <v>0</v>
      </c>
      <c r="K1248" s="114">
        <v>1630</v>
      </c>
      <c r="L1248" s="115">
        <v>1634</v>
      </c>
      <c r="M1248" s="27">
        <v>0</v>
      </c>
      <c r="N1248" s="27">
        <v>0</v>
      </c>
      <c r="Q1248" s="35" t="s">
        <v>103</v>
      </c>
      <c r="R1248" s="104">
        <v>51.0167</v>
      </c>
      <c r="S1248" s="124">
        <v>4.4667000000000003</v>
      </c>
      <c r="T1248" s="32">
        <v>0</v>
      </c>
      <c r="U1248" s="33">
        <v>0</v>
      </c>
      <c r="V1248" s="127">
        <v>0</v>
      </c>
      <c r="AT1248">
        <v>1</v>
      </c>
      <c r="AU1248" s="162">
        <f t="shared" si="95"/>
        <v>0</v>
      </c>
      <c r="AV1248" s="162">
        <f t="shared" si="96"/>
        <v>0</v>
      </c>
      <c r="AW1248" s="162">
        <f t="shared" si="97"/>
        <v>0</v>
      </c>
      <c r="AX1248" s="162">
        <f t="shared" si="98"/>
        <v>1</v>
      </c>
      <c r="AY1248" s="162">
        <f t="shared" si="99"/>
        <v>0</v>
      </c>
    </row>
    <row r="1249" spans="1:51">
      <c r="A1249" s="116" t="s">
        <v>3292</v>
      </c>
      <c r="B1249" s="116" t="s">
        <v>3293</v>
      </c>
      <c r="C1249" s="117" t="s">
        <v>3291</v>
      </c>
      <c r="D1249" s="113" t="s">
        <v>4163</v>
      </c>
      <c r="E1249" s="117"/>
      <c r="F1249" s="114" t="s">
        <v>344</v>
      </c>
      <c r="G1249" s="114"/>
      <c r="J1249" s="29">
        <v>0</v>
      </c>
      <c r="K1249" s="114">
        <v>1630</v>
      </c>
      <c r="L1249" s="115">
        <v>1634</v>
      </c>
      <c r="M1249" s="27">
        <v>0</v>
      </c>
      <c r="N1249" s="27">
        <v>0</v>
      </c>
      <c r="Q1249" s="35" t="s">
        <v>103</v>
      </c>
      <c r="R1249" s="104">
        <v>51.0167</v>
      </c>
      <c r="S1249" s="124">
        <v>4.4667000000000003</v>
      </c>
      <c r="T1249" s="32">
        <v>0</v>
      </c>
      <c r="U1249" s="33">
        <v>0</v>
      </c>
      <c r="V1249" s="127">
        <v>0</v>
      </c>
      <c r="AT1249">
        <v>1</v>
      </c>
      <c r="AU1249" s="162">
        <f t="shared" si="95"/>
        <v>0</v>
      </c>
      <c r="AV1249" s="162">
        <f t="shared" si="96"/>
        <v>0</v>
      </c>
      <c r="AW1249" s="162">
        <f t="shared" si="97"/>
        <v>0</v>
      </c>
      <c r="AX1249" s="162">
        <f t="shared" si="98"/>
        <v>1</v>
      </c>
      <c r="AY1249" s="162">
        <f t="shared" si="99"/>
        <v>0</v>
      </c>
    </row>
    <row r="1250" spans="1:51">
      <c r="A1250" s="116" t="s">
        <v>3295</v>
      </c>
      <c r="B1250" s="116" t="s">
        <v>1658</v>
      </c>
      <c r="C1250" s="113" t="s">
        <v>3294</v>
      </c>
      <c r="D1250" s="113" t="s">
        <v>4163</v>
      </c>
      <c r="E1250" s="113"/>
      <c r="F1250" s="66" t="s">
        <v>43</v>
      </c>
      <c r="G1250" s="66"/>
      <c r="J1250" s="29">
        <v>0</v>
      </c>
      <c r="K1250" s="114">
        <v>1630</v>
      </c>
      <c r="L1250" s="115">
        <v>1634</v>
      </c>
      <c r="M1250" s="27">
        <v>0</v>
      </c>
      <c r="N1250" s="27">
        <v>0</v>
      </c>
      <c r="Q1250" s="35" t="s">
        <v>103</v>
      </c>
      <c r="R1250" s="104">
        <v>51.0167</v>
      </c>
      <c r="S1250" s="124">
        <v>4.4667000000000003</v>
      </c>
      <c r="T1250" s="32">
        <v>0</v>
      </c>
      <c r="U1250" s="33">
        <v>0</v>
      </c>
      <c r="V1250" s="127">
        <v>0</v>
      </c>
      <c r="AT1250">
        <v>1</v>
      </c>
      <c r="AU1250" s="162">
        <f t="shared" si="95"/>
        <v>0</v>
      </c>
      <c r="AV1250" s="162">
        <f t="shared" si="96"/>
        <v>0</v>
      </c>
      <c r="AW1250" s="162">
        <f t="shared" si="97"/>
        <v>0</v>
      </c>
      <c r="AX1250" s="162">
        <f t="shared" si="98"/>
        <v>1</v>
      </c>
      <c r="AY1250" s="162">
        <f t="shared" si="99"/>
        <v>0</v>
      </c>
    </row>
    <row r="1251" spans="1:51">
      <c r="A1251" s="116" t="s">
        <v>3297</v>
      </c>
      <c r="B1251" s="116" t="s">
        <v>3298</v>
      </c>
      <c r="C1251" s="117" t="s">
        <v>3296</v>
      </c>
      <c r="D1251" s="113" t="s">
        <v>4163</v>
      </c>
      <c r="E1251" s="117"/>
      <c r="F1251" s="66" t="s">
        <v>74</v>
      </c>
      <c r="G1251" s="66"/>
      <c r="J1251" s="29">
        <v>0</v>
      </c>
      <c r="K1251" s="114">
        <v>1630</v>
      </c>
      <c r="L1251" s="115">
        <v>1634</v>
      </c>
      <c r="M1251" s="27">
        <v>0</v>
      </c>
      <c r="N1251" s="27">
        <v>0</v>
      </c>
      <c r="Q1251" s="35" t="s">
        <v>103</v>
      </c>
      <c r="R1251" s="104">
        <v>51.0167</v>
      </c>
      <c r="S1251" s="124">
        <v>4.4667000000000003</v>
      </c>
      <c r="T1251" s="32">
        <v>0</v>
      </c>
      <c r="U1251" s="33">
        <v>0</v>
      </c>
      <c r="V1251" s="127">
        <v>0</v>
      </c>
      <c r="AT1251">
        <v>1</v>
      </c>
      <c r="AU1251" s="162">
        <f t="shared" si="95"/>
        <v>0</v>
      </c>
      <c r="AV1251" s="162">
        <f t="shared" si="96"/>
        <v>0</v>
      </c>
      <c r="AW1251" s="162">
        <f t="shared" si="97"/>
        <v>0</v>
      </c>
      <c r="AX1251" s="162">
        <f t="shared" si="98"/>
        <v>1</v>
      </c>
      <c r="AY1251" s="162">
        <f t="shared" si="99"/>
        <v>0</v>
      </c>
    </row>
    <row r="1252" spans="1:51">
      <c r="A1252" s="116" t="s">
        <v>3300</v>
      </c>
      <c r="B1252" s="116" t="s">
        <v>3040</v>
      </c>
      <c r="C1252" s="113" t="s">
        <v>3299</v>
      </c>
      <c r="D1252" s="113" t="s">
        <v>4163</v>
      </c>
      <c r="E1252" s="113"/>
      <c r="F1252" s="114" t="s">
        <v>344</v>
      </c>
      <c r="G1252" s="114"/>
      <c r="J1252" s="29">
        <v>0</v>
      </c>
      <c r="K1252" s="114">
        <v>1630</v>
      </c>
      <c r="L1252" s="115">
        <v>1634</v>
      </c>
      <c r="M1252" s="27">
        <v>0</v>
      </c>
      <c r="N1252" s="27">
        <v>0</v>
      </c>
      <c r="Q1252" s="35" t="s">
        <v>103</v>
      </c>
      <c r="R1252" s="104">
        <v>51.0167</v>
      </c>
      <c r="S1252" s="124">
        <v>4.4667000000000003</v>
      </c>
      <c r="T1252" s="32">
        <v>0</v>
      </c>
      <c r="U1252" s="33">
        <v>0</v>
      </c>
      <c r="V1252" s="127">
        <v>0</v>
      </c>
      <c r="AT1252">
        <v>1</v>
      </c>
      <c r="AU1252" s="162">
        <f t="shared" si="95"/>
        <v>0</v>
      </c>
      <c r="AV1252" s="162">
        <f t="shared" si="96"/>
        <v>0</v>
      </c>
      <c r="AW1252" s="162">
        <f t="shared" si="97"/>
        <v>0</v>
      </c>
      <c r="AX1252" s="162">
        <f t="shared" si="98"/>
        <v>1</v>
      </c>
      <c r="AY1252" s="162">
        <f t="shared" si="99"/>
        <v>0</v>
      </c>
    </row>
    <row r="1253" spans="1:51">
      <c r="A1253" s="116" t="s">
        <v>3302</v>
      </c>
      <c r="B1253" s="116" t="s">
        <v>2458</v>
      </c>
      <c r="C1253" s="117" t="s">
        <v>3301</v>
      </c>
      <c r="D1253" s="113" t="s">
        <v>4163</v>
      </c>
      <c r="E1253" s="117"/>
      <c r="F1253" s="114" t="s">
        <v>344</v>
      </c>
      <c r="G1253" s="114"/>
      <c r="J1253" s="29">
        <v>0</v>
      </c>
      <c r="K1253" s="114">
        <v>1630</v>
      </c>
      <c r="L1253" s="115">
        <v>1634</v>
      </c>
      <c r="M1253" s="27">
        <v>0</v>
      </c>
      <c r="N1253" s="27">
        <v>0</v>
      </c>
      <c r="Q1253" s="35" t="s">
        <v>103</v>
      </c>
      <c r="R1253" s="104">
        <v>51.0167</v>
      </c>
      <c r="S1253" s="124">
        <v>4.4667000000000003</v>
      </c>
      <c r="T1253" s="32">
        <v>0</v>
      </c>
      <c r="U1253" s="33">
        <v>0</v>
      </c>
      <c r="V1253" s="127">
        <v>0</v>
      </c>
      <c r="AT1253">
        <v>1</v>
      </c>
      <c r="AU1253" s="162">
        <f t="shared" si="95"/>
        <v>0</v>
      </c>
      <c r="AV1253" s="162">
        <f t="shared" si="96"/>
        <v>0</v>
      </c>
      <c r="AW1253" s="162">
        <f t="shared" si="97"/>
        <v>0</v>
      </c>
      <c r="AX1253" s="162">
        <f t="shared" si="98"/>
        <v>1</v>
      </c>
      <c r="AY1253" s="162">
        <f t="shared" si="99"/>
        <v>0</v>
      </c>
    </row>
    <row r="1254" spans="1:51">
      <c r="A1254" s="116" t="s">
        <v>3304</v>
      </c>
      <c r="B1254" s="116" t="s">
        <v>1948</v>
      </c>
      <c r="C1254" s="113" t="s">
        <v>3303</v>
      </c>
      <c r="D1254" s="113" t="s">
        <v>4163</v>
      </c>
      <c r="E1254" s="113"/>
      <c r="F1254" s="66" t="s">
        <v>39</v>
      </c>
      <c r="G1254" s="66"/>
      <c r="J1254" s="29">
        <v>0</v>
      </c>
      <c r="K1254" s="114">
        <v>1631</v>
      </c>
      <c r="L1254" s="115">
        <v>1635</v>
      </c>
      <c r="M1254" s="27">
        <v>0</v>
      </c>
      <c r="N1254" s="27">
        <v>0</v>
      </c>
      <c r="Q1254" s="35" t="s">
        <v>103</v>
      </c>
      <c r="R1254" s="104">
        <v>51.0167</v>
      </c>
      <c r="S1254" s="124">
        <v>4.4667000000000003</v>
      </c>
      <c r="T1254" s="32">
        <v>0</v>
      </c>
      <c r="U1254" s="33">
        <v>0</v>
      </c>
      <c r="V1254" s="127">
        <v>0</v>
      </c>
      <c r="AT1254">
        <v>1</v>
      </c>
      <c r="AU1254" s="162">
        <f t="shared" si="95"/>
        <v>0</v>
      </c>
      <c r="AV1254" s="162">
        <f t="shared" si="96"/>
        <v>0</v>
      </c>
      <c r="AW1254" s="162">
        <f t="shared" si="97"/>
        <v>0</v>
      </c>
      <c r="AX1254" s="162">
        <f t="shared" si="98"/>
        <v>1</v>
      </c>
      <c r="AY1254" s="162">
        <f t="shared" si="99"/>
        <v>0</v>
      </c>
    </row>
    <row r="1255" spans="1:51">
      <c r="A1255" s="116" t="s">
        <v>3306</v>
      </c>
      <c r="B1255" s="116" t="s">
        <v>3307</v>
      </c>
      <c r="C1255" s="117" t="s">
        <v>3305</v>
      </c>
      <c r="D1255" s="113" t="s">
        <v>4163</v>
      </c>
      <c r="E1255" s="117"/>
      <c r="F1255" s="66" t="s">
        <v>156</v>
      </c>
      <c r="G1255" s="66"/>
      <c r="J1255" s="29">
        <v>0</v>
      </c>
      <c r="K1255" s="114">
        <v>1631</v>
      </c>
      <c r="L1255" s="115">
        <v>1635</v>
      </c>
      <c r="M1255" s="27">
        <v>0</v>
      </c>
      <c r="N1255" s="27">
        <v>0</v>
      </c>
      <c r="Q1255" s="35" t="s">
        <v>103</v>
      </c>
      <c r="R1255" s="104">
        <v>51.0167</v>
      </c>
      <c r="S1255" s="124">
        <v>4.4667000000000003</v>
      </c>
      <c r="T1255" s="32">
        <v>0</v>
      </c>
      <c r="U1255" s="33">
        <v>0</v>
      </c>
      <c r="V1255" s="127">
        <v>0</v>
      </c>
      <c r="AT1255">
        <v>1</v>
      </c>
      <c r="AU1255" s="162">
        <f t="shared" si="95"/>
        <v>0</v>
      </c>
      <c r="AV1255" s="162">
        <f t="shared" si="96"/>
        <v>0</v>
      </c>
      <c r="AW1255" s="162">
        <f t="shared" si="97"/>
        <v>0</v>
      </c>
      <c r="AX1255" s="162">
        <f t="shared" si="98"/>
        <v>1</v>
      </c>
      <c r="AY1255" s="162">
        <f t="shared" si="99"/>
        <v>0</v>
      </c>
    </row>
    <row r="1256" spans="1:51">
      <c r="A1256" s="116" t="s">
        <v>3309</v>
      </c>
      <c r="B1256" s="116" t="s">
        <v>3310</v>
      </c>
      <c r="C1256" s="113" t="s">
        <v>3308</v>
      </c>
      <c r="D1256" s="113" t="s">
        <v>4163</v>
      </c>
      <c r="E1256" s="113"/>
      <c r="F1256" s="66" t="s">
        <v>43</v>
      </c>
      <c r="G1256" s="66"/>
      <c r="J1256" s="29">
        <v>0</v>
      </c>
      <c r="K1256" s="114">
        <v>1631</v>
      </c>
      <c r="L1256" s="115">
        <v>1635</v>
      </c>
      <c r="M1256" s="27">
        <v>0</v>
      </c>
      <c r="N1256" s="27">
        <v>0</v>
      </c>
      <c r="Q1256" s="35" t="s">
        <v>103</v>
      </c>
      <c r="R1256" s="104">
        <v>51.0167</v>
      </c>
      <c r="S1256" s="124">
        <v>4.4667000000000003</v>
      </c>
      <c r="T1256" s="32">
        <v>0</v>
      </c>
      <c r="U1256" s="33">
        <v>0</v>
      </c>
      <c r="V1256" s="127">
        <v>0</v>
      </c>
      <c r="AT1256">
        <v>1</v>
      </c>
      <c r="AU1256" s="162">
        <f t="shared" si="95"/>
        <v>0</v>
      </c>
      <c r="AV1256" s="162">
        <f t="shared" si="96"/>
        <v>0</v>
      </c>
      <c r="AW1256" s="162">
        <f t="shared" si="97"/>
        <v>0</v>
      </c>
      <c r="AX1256" s="162">
        <f t="shared" si="98"/>
        <v>1</v>
      </c>
      <c r="AY1256" s="162">
        <f t="shared" si="99"/>
        <v>0</v>
      </c>
    </row>
    <row r="1257" spans="1:51">
      <c r="A1257" s="116" t="s">
        <v>3312</v>
      </c>
      <c r="B1257" s="116" t="s">
        <v>3313</v>
      </c>
      <c r="C1257" s="117" t="s">
        <v>3311</v>
      </c>
      <c r="D1257" s="113" t="s">
        <v>4163</v>
      </c>
      <c r="E1257" s="117"/>
      <c r="F1257" s="66" t="s">
        <v>43</v>
      </c>
      <c r="G1257" s="66"/>
      <c r="J1257" s="29">
        <v>0</v>
      </c>
      <c r="K1257" s="114">
        <v>1631</v>
      </c>
      <c r="L1257" s="115">
        <v>1635</v>
      </c>
      <c r="M1257" s="27">
        <v>0</v>
      </c>
      <c r="N1257" s="27">
        <v>0</v>
      </c>
      <c r="Q1257" s="35" t="s">
        <v>103</v>
      </c>
      <c r="R1257" s="104">
        <v>51.0167</v>
      </c>
      <c r="S1257" s="124">
        <v>4.4667000000000003</v>
      </c>
      <c r="T1257" s="32">
        <v>0</v>
      </c>
      <c r="U1257" s="33">
        <v>0</v>
      </c>
      <c r="V1257" s="127">
        <v>0</v>
      </c>
      <c r="AT1257">
        <v>1</v>
      </c>
      <c r="AU1257" s="162">
        <f t="shared" si="95"/>
        <v>0</v>
      </c>
      <c r="AV1257" s="162">
        <f t="shared" si="96"/>
        <v>0</v>
      </c>
      <c r="AW1257" s="162">
        <f t="shared" si="97"/>
        <v>0</v>
      </c>
      <c r="AX1257" s="162">
        <f t="shared" si="98"/>
        <v>1</v>
      </c>
      <c r="AY1257" s="162">
        <f t="shared" si="99"/>
        <v>0</v>
      </c>
    </row>
    <row r="1258" spans="1:51">
      <c r="A1258" s="116" t="s">
        <v>3315</v>
      </c>
      <c r="B1258" s="116" t="s">
        <v>3316</v>
      </c>
      <c r="C1258" s="113" t="s">
        <v>3314</v>
      </c>
      <c r="D1258" s="113" t="s">
        <v>4163</v>
      </c>
      <c r="E1258" s="113"/>
      <c r="F1258" s="66" t="s">
        <v>43</v>
      </c>
      <c r="G1258" s="66"/>
      <c r="J1258" s="29">
        <v>0</v>
      </c>
      <c r="K1258" s="114">
        <v>1631</v>
      </c>
      <c r="L1258" s="115">
        <v>1635</v>
      </c>
      <c r="M1258" s="27">
        <v>0</v>
      </c>
      <c r="N1258" s="27">
        <v>0</v>
      </c>
      <c r="Q1258" s="35" t="s">
        <v>103</v>
      </c>
      <c r="R1258" s="104">
        <v>51.0167</v>
      </c>
      <c r="S1258" s="124">
        <v>4.4667000000000003</v>
      </c>
      <c r="T1258" s="32">
        <v>0</v>
      </c>
      <c r="U1258" s="33">
        <v>0</v>
      </c>
      <c r="V1258" s="127">
        <v>0</v>
      </c>
      <c r="AT1258">
        <v>1</v>
      </c>
      <c r="AU1258" s="162">
        <f t="shared" si="95"/>
        <v>0</v>
      </c>
      <c r="AV1258" s="162">
        <f t="shared" si="96"/>
        <v>0</v>
      </c>
      <c r="AW1258" s="162">
        <f t="shared" si="97"/>
        <v>0</v>
      </c>
      <c r="AX1258" s="162">
        <f t="shared" si="98"/>
        <v>1</v>
      </c>
      <c r="AY1258" s="162">
        <f t="shared" si="99"/>
        <v>0</v>
      </c>
    </row>
    <row r="1259" spans="1:51">
      <c r="A1259" s="116" t="s">
        <v>3318</v>
      </c>
      <c r="B1259" s="116" t="s">
        <v>2346</v>
      </c>
      <c r="C1259" s="117" t="s">
        <v>3317</v>
      </c>
      <c r="D1259" s="113" t="s">
        <v>4163</v>
      </c>
      <c r="E1259" s="117"/>
      <c r="F1259" s="114" t="s">
        <v>344</v>
      </c>
      <c r="G1259" s="114"/>
      <c r="J1259" s="29">
        <v>0</v>
      </c>
      <c r="K1259" s="114">
        <v>1631</v>
      </c>
      <c r="L1259" s="115">
        <v>1635</v>
      </c>
      <c r="M1259" s="27">
        <v>0</v>
      </c>
      <c r="N1259" s="27">
        <v>0</v>
      </c>
      <c r="Q1259" s="35" t="s">
        <v>103</v>
      </c>
      <c r="R1259" s="104">
        <v>51.0167</v>
      </c>
      <c r="S1259" s="124">
        <v>4.4667000000000003</v>
      </c>
      <c r="T1259" s="32">
        <v>0</v>
      </c>
      <c r="U1259" s="33">
        <v>0</v>
      </c>
      <c r="V1259" s="127">
        <v>0</v>
      </c>
      <c r="AT1259">
        <v>1</v>
      </c>
      <c r="AU1259" s="162">
        <f t="shared" si="95"/>
        <v>0</v>
      </c>
      <c r="AV1259" s="162">
        <f t="shared" si="96"/>
        <v>0</v>
      </c>
      <c r="AW1259" s="162">
        <f t="shared" si="97"/>
        <v>0</v>
      </c>
      <c r="AX1259" s="162">
        <f t="shared" si="98"/>
        <v>1</v>
      </c>
      <c r="AY1259" s="162">
        <f t="shared" si="99"/>
        <v>0</v>
      </c>
    </row>
    <row r="1260" spans="1:51">
      <c r="A1260" s="116" t="s">
        <v>3320</v>
      </c>
      <c r="B1260" s="116" t="s">
        <v>2458</v>
      </c>
      <c r="C1260" s="113" t="s">
        <v>3319</v>
      </c>
      <c r="D1260" s="113" t="s">
        <v>4163</v>
      </c>
      <c r="E1260" s="113"/>
      <c r="F1260" s="66" t="s">
        <v>43</v>
      </c>
      <c r="G1260" s="66"/>
      <c r="J1260" s="29">
        <v>0</v>
      </c>
      <c r="K1260" s="114">
        <v>1631</v>
      </c>
      <c r="L1260" s="115">
        <v>1635</v>
      </c>
      <c r="M1260" s="27">
        <v>0</v>
      </c>
      <c r="N1260" s="27">
        <v>0</v>
      </c>
      <c r="Q1260" s="35" t="s">
        <v>103</v>
      </c>
      <c r="R1260" s="104">
        <v>51.0167</v>
      </c>
      <c r="S1260" s="124">
        <v>4.4667000000000003</v>
      </c>
      <c r="T1260" s="32">
        <v>0</v>
      </c>
      <c r="U1260" s="33">
        <v>0</v>
      </c>
      <c r="V1260" s="127">
        <v>0</v>
      </c>
      <c r="AT1260">
        <v>1</v>
      </c>
      <c r="AU1260" s="162">
        <f t="shared" si="95"/>
        <v>0</v>
      </c>
      <c r="AV1260" s="162">
        <f t="shared" si="96"/>
        <v>0</v>
      </c>
      <c r="AW1260" s="162">
        <f t="shared" si="97"/>
        <v>0</v>
      </c>
      <c r="AX1260" s="162">
        <f t="shared" si="98"/>
        <v>1</v>
      </c>
      <c r="AY1260" s="162">
        <f t="shared" si="99"/>
        <v>0</v>
      </c>
    </row>
    <row r="1261" spans="1:51">
      <c r="A1261" s="116" t="s">
        <v>3322</v>
      </c>
      <c r="B1261" s="116" t="s">
        <v>2567</v>
      </c>
      <c r="C1261" s="117" t="s">
        <v>3321</v>
      </c>
      <c r="D1261" s="113" t="s">
        <v>4163</v>
      </c>
      <c r="E1261" s="117"/>
      <c r="F1261" s="66" t="s">
        <v>74</v>
      </c>
      <c r="G1261" s="66"/>
      <c r="J1261" s="29">
        <v>0</v>
      </c>
      <c r="K1261" s="114">
        <v>1631</v>
      </c>
      <c r="L1261" s="115">
        <v>1635</v>
      </c>
      <c r="M1261" s="27">
        <v>0</v>
      </c>
      <c r="N1261" s="27">
        <v>0</v>
      </c>
      <c r="Q1261" s="35" t="s">
        <v>103</v>
      </c>
      <c r="R1261" s="104">
        <v>51.0167</v>
      </c>
      <c r="S1261" s="124">
        <v>4.4667000000000003</v>
      </c>
      <c r="T1261" s="32">
        <v>0</v>
      </c>
      <c r="U1261" s="33">
        <v>0</v>
      </c>
      <c r="V1261" s="127">
        <v>0</v>
      </c>
      <c r="AT1261">
        <v>1</v>
      </c>
      <c r="AU1261" s="162">
        <f t="shared" si="95"/>
        <v>0</v>
      </c>
      <c r="AV1261" s="162">
        <f t="shared" si="96"/>
        <v>0</v>
      </c>
      <c r="AW1261" s="162">
        <f t="shared" si="97"/>
        <v>0</v>
      </c>
      <c r="AX1261" s="162">
        <f t="shared" si="98"/>
        <v>1</v>
      </c>
      <c r="AY1261" s="162">
        <f t="shared" si="99"/>
        <v>0</v>
      </c>
    </row>
    <row r="1262" spans="1:51">
      <c r="A1262" s="116" t="s">
        <v>3324</v>
      </c>
      <c r="B1262" s="116" t="s">
        <v>2043</v>
      </c>
      <c r="C1262" s="113" t="s">
        <v>3323</v>
      </c>
      <c r="D1262" s="113" t="s">
        <v>4163</v>
      </c>
      <c r="E1262" s="113"/>
      <c r="F1262" s="66" t="s">
        <v>74</v>
      </c>
      <c r="G1262" s="66"/>
      <c r="J1262" s="29">
        <v>0</v>
      </c>
      <c r="K1262" s="114">
        <v>1631</v>
      </c>
      <c r="L1262" s="115">
        <v>1635</v>
      </c>
      <c r="M1262" s="27">
        <v>0</v>
      </c>
      <c r="N1262" s="27">
        <v>0</v>
      </c>
      <c r="Q1262" s="35" t="s">
        <v>103</v>
      </c>
      <c r="R1262" s="104">
        <v>51.0167</v>
      </c>
      <c r="S1262" s="124">
        <v>4.4667000000000003</v>
      </c>
      <c r="T1262" s="32">
        <v>0</v>
      </c>
      <c r="U1262" s="33">
        <v>0</v>
      </c>
      <c r="V1262" s="127">
        <v>0</v>
      </c>
      <c r="AT1262">
        <v>1</v>
      </c>
      <c r="AU1262" s="162">
        <f t="shared" si="95"/>
        <v>0</v>
      </c>
      <c r="AV1262" s="162">
        <f t="shared" si="96"/>
        <v>0</v>
      </c>
      <c r="AW1262" s="162">
        <f t="shared" si="97"/>
        <v>0</v>
      </c>
      <c r="AX1262" s="162">
        <f t="shared" si="98"/>
        <v>1</v>
      </c>
      <c r="AY1262" s="162">
        <f t="shared" si="99"/>
        <v>0</v>
      </c>
    </row>
    <row r="1263" spans="1:51">
      <c r="A1263" s="116" t="s">
        <v>3326</v>
      </c>
      <c r="B1263" s="116" t="s">
        <v>3327</v>
      </c>
      <c r="C1263" s="117" t="s">
        <v>3325</v>
      </c>
      <c r="D1263" s="113" t="s">
        <v>4163</v>
      </c>
      <c r="E1263" s="117"/>
      <c r="F1263" s="66" t="s">
        <v>74</v>
      </c>
      <c r="G1263" s="66"/>
      <c r="J1263" s="29">
        <v>0</v>
      </c>
      <c r="K1263" s="114">
        <v>1632</v>
      </c>
      <c r="L1263" s="115">
        <v>1636</v>
      </c>
      <c r="M1263" s="27">
        <v>0</v>
      </c>
      <c r="N1263" s="27">
        <v>0</v>
      </c>
      <c r="Q1263" s="35" t="s">
        <v>103</v>
      </c>
      <c r="R1263" s="104">
        <v>51.0167</v>
      </c>
      <c r="S1263" s="124">
        <v>4.4667000000000003</v>
      </c>
      <c r="T1263" s="32">
        <v>0</v>
      </c>
      <c r="U1263" s="33">
        <v>0</v>
      </c>
      <c r="V1263" s="127">
        <v>0</v>
      </c>
      <c r="AT1263">
        <v>1</v>
      </c>
      <c r="AU1263" s="162">
        <f t="shared" si="95"/>
        <v>0</v>
      </c>
      <c r="AV1263" s="162">
        <f t="shared" si="96"/>
        <v>0</v>
      </c>
      <c r="AW1263" s="162">
        <f t="shared" si="97"/>
        <v>0</v>
      </c>
      <c r="AX1263" s="162">
        <f t="shared" si="98"/>
        <v>1</v>
      </c>
      <c r="AY1263" s="162">
        <f t="shared" si="99"/>
        <v>0</v>
      </c>
    </row>
    <row r="1264" spans="1:51">
      <c r="A1264" s="116" t="s">
        <v>3329</v>
      </c>
      <c r="B1264" s="116" t="s">
        <v>2666</v>
      </c>
      <c r="C1264" s="113" t="s">
        <v>3328</v>
      </c>
      <c r="D1264" s="113" t="s">
        <v>4163</v>
      </c>
      <c r="E1264" s="113"/>
      <c r="F1264" s="66" t="s">
        <v>74</v>
      </c>
      <c r="G1264" s="66"/>
      <c r="J1264" s="29">
        <v>0</v>
      </c>
      <c r="K1264" s="114">
        <v>1632</v>
      </c>
      <c r="L1264" s="115">
        <v>1636</v>
      </c>
      <c r="M1264" s="27">
        <v>0</v>
      </c>
      <c r="N1264" s="27">
        <v>0</v>
      </c>
      <c r="Q1264" s="35" t="s">
        <v>103</v>
      </c>
      <c r="R1264" s="104">
        <v>51.0167</v>
      </c>
      <c r="S1264" s="124">
        <v>4.4667000000000003</v>
      </c>
      <c r="T1264" s="32">
        <v>0</v>
      </c>
      <c r="U1264" s="33">
        <v>0</v>
      </c>
      <c r="V1264" s="127">
        <v>0</v>
      </c>
      <c r="AT1264">
        <v>1</v>
      </c>
      <c r="AU1264" s="162">
        <f t="shared" si="95"/>
        <v>0</v>
      </c>
      <c r="AV1264" s="162">
        <f t="shared" si="96"/>
        <v>0</v>
      </c>
      <c r="AW1264" s="162">
        <f t="shared" si="97"/>
        <v>0</v>
      </c>
      <c r="AX1264" s="162">
        <f t="shared" si="98"/>
        <v>1</v>
      </c>
      <c r="AY1264" s="162">
        <f t="shared" si="99"/>
        <v>0</v>
      </c>
    </row>
    <row r="1265" spans="1:51">
      <c r="A1265" s="116" t="s">
        <v>3332</v>
      </c>
      <c r="B1265" s="116" t="s">
        <v>2303</v>
      </c>
      <c r="C1265" s="113" t="s">
        <v>3331</v>
      </c>
      <c r="D1265" s="113" t="s">
        <v>4163</v>
      </c>
      <c r="E1265" s="113"/>
      <c r="F1265" s="66" t="s">
        <v>156</v>
      </c>
      <c r="G1265" s="66"/>
      <c r="J1265" s="29">
        <v>0</v>
      </c>
      <c r="K1265" s="114">
        <v>1632</v>
      </c>
      <c r="L1265" s="115">
        <v>1636</v>
      </c>
      <c r="M1265" s="27">
        <v>0</v>
      </c>
      <c r="N1265" s="27">
        <v>0</v>
      </c>
      <c r="Q1265" s="35" t="s">
        <v>103</v>
      </c>
      <c r="R1265" s="104">
        <v>51.0167</v>
      </c>
      <c r="S1265" s="124">
        <v>4.4667000000000003</v>
      </c>
      <c r="T1265" s="32">
        <v>0</v>
      </c>
      <c r="U1265" s="33">
        <v>0</v>
      </c>
      <c r="V1265" s="127">
        <v>0</v>
      </c>
      <c r="AT1265">
        <v>1</v>
      </c>
      <c r="AU1265" s="162">
        <f t="shared" si="95"/>
        <v>0</v>
      </c>
      <c r="AV1265" s="162">
        <f t="shared" si="96"/>
        <v>0</v>
      </c>
      <c r="AW1265" s="162">
        <f t="shared" si="97"/>
        <v>0</v>
      </c>
      <c r="AX1265" s="162">
        <f t="shared" si="98"/>
        <v>1</v>
      </c>
      <c r="AY1265" s="162">
        <f t="shared" si="99"/>
        <v>0</v>
      </c>
    </row>
    <row r="1266" spans="1:51">
      <c r="A1266" s="116" t="s">
        <v>3334</v>
      </c>
      <c r="B1266" s="116" t="s">
        <v>3335</v>
      </c>
      <c r="C1266" s="117" t="s">
        <v>3333</v>
      </c>
      <c r="D1266" s="113" t="s">
        <v>4163</v>
      </c>
      <c r="E1266" s="117"/>
      <c r="F1266" s="66" t="s">
        <v>43</v>
      </c>
      <c r="G1266" s="66"/>
      <c r="J1266" s="29">
        <v>0</v>
      </c>
      <c r="K1266" s="114">
        <v>1632</v>
      </c>
      <c r="L1266" s="115">
        <v>1636</v>
      </c>
      <c r="M1266" s="27">
        <v>0</v>
      </c>
      <c r="N1266" s="27">
        <v>0</v>
      </c>
      <c r="Q1266" s="35" t="s">
        <v>103</v>
      </c>
      <c r="R1266" s="104">
        <v>51.0167</v>
      </c>
      <c r="S1266" s="124">
        <v>4.4667000000000003</v>
      </c>
      <c r="T1266" s="32">
        <v>0</v>
      </c>
      <c r="U1266" s="33">
        <v>0</v>
      </c>
      <c r="V1266" s="127">
        <v>0</v>
      </c>
      <c r="AT1266">
        <v>1</v>
      </c>
      <c r="AU1266" s="162">
        <f t="shared" si="95"/>
        <v>0</v>
      </c>
      <c r="AV1266" s="162">
        <f t="shared" si="96"/>
        <v>0</v>
      </c>
      <c r="AW1266" s="162">
        <f t="shared" si="97"/>
        <v>0</v>
      </c>
      <c r="AX1266" s="162">
        <f t="shared" si="98"/>
        <v>1</v>
      </c>
      <c r="AY1266" s="162">
        <f t="shared" si="99"/>
        <v>0</v>
      </c>
    </row>
    <row r="1267" spans="1:51">
      <c r="A1267" s="116" t="s">
        <v>3337</v>
      </c>
      <c r="B1267" s="116" t="s">
        <v>3338</v>
      </c>
      <c r="C1267" s="113" t="s">
        <v>3336</v>
      </c>
      <c r="D1267" s="113" t="s">
        <v>4163</v>
      </c>
      <c r="E1267" s="113"/>
      <c r="F1267" s="114" t="s">
        <v>344</v>
      </c>
      <c r="G1267" s="114"/>
      <c r="J1267" s="29">
        <v>0</v>
      </c>
      <c r="K1267" s="114">
        <v>1632</v>
      </c>
      <c r="L1267" s="115">
        <v>1636</v>
      </c>
      <c r="M1267" s="27">
        <v>0</v>
      </c>
      <c r="N1267" s="27">
        <v>0</v>
      </c>
      <c r="Q1267" s="35" t="s">
        <v>103</v>
      </c>
      <c r="R1267" s="104">
        <v>51.0167</v>
      </c>
      <c r="S1267" s="124">
        <v>4.4667000000000003</v>
      </c>
      <c r="T1267" s="32">
        <v>0</v>
      </c>
      <c r="U1267" s="33">
        <v>0</v>
      </c>
      <c r="V1267" s="127">
        <v>0</v>
      </c>
      <c r="AT1267">
        <v>1</v>
      </c>
      <c r="AU1267" s="162">
        <f t="shared" si="95"/>
        <v>0</v>
      </c>
      <c r="AV1267" s="162">
        <f t="shared" si="96"/>
        <v>0</v>
      </c>
      <c r="AW1267" s="162">
        <f t="shared" si="97"/>
        <v>0</v>
      </c>
      <c r="AX1267" s="162">
        <f t="shared" si="98"/>
        <v>1</v>
      </c>
      <c r="AY1267" s="162">
        <f t="shared" si="99"/>
        <v>0</v>
      </c>
    </row>
    <row r="1268" spans="1:51">
      <c r="A1268" s="116" t="s">
        <v>3340</v>
      </c>
      <c r="B1268" s="116" t="s">
        <v>3341</v>
      </c>
      <c r="C1268" s="117" t="s">
        <v>3339</v>
      </c>
      <c r="D1268" s="113" t="s">
        <v>4163</v>
      </c>
      <c r="E1268" s="117"/>
      <c r="F1268" s="66" t="s">
        <v>43</v>
      </c>
      <c r="G1268" s="66"/>
      <c r="J1268" s="29">
        <v>0</v>
      </c>
      <c r="K1268" s="114">
        <v>1632</v>
      </c>
      <c r="L1268" s="115">
        <v>1636</v>
      </c>
      <c r="M1268" s="27">
        <v>0</v>
      </c>
      <c r="N1268" s="27">
        <v>0</v>
      </c>
      <c r="Q1268" s="35" t="s">
        <v>103</v>
      </c>
      <c r="R1268" s="104">
        <v>51.0167</v>
      </c>
      <c r="S1268" s="124">
        <v>4.4667000000000003</v>
      </c>
      <c r="T1268" s="32">
        <v>0</v>
      </c>
      <c r="U1268" s="33">
        <v>0</v>
      </c>
      <c r="V1268" s="127">
        <v>0</v>
      </c>
      <c r="AT1268">
        <v>1</v>
      </c>
      <c r="AU1268" s="162">
        <f t="shared" si="95"/>
        <v>0</v>
      </c>
      <c r="AV1268" s="162">
        <f t="shared" si="96"/>
        <v>0</v>
      </c>
      <c r="AW1268" s="162">
        <f t="shared" si="97"/>
        <v>0</v>
      </c>
      <c r="AX1268" s="162">
        <f t="shared" si="98"/>
        <v>1</v>
      </c>
      <c r="AY1268" s="162">
        <f t="shared" si="99"/>
        <v>0</v>
      </c>
    </row>
    <row r="1269" spans="1:51">
      <c r="A1269" s="116" t="s">
        <v>3343</v>
      </c>
      <c r="B1269" s="116" t="s">
        <v>3344</v>
      </c>
      <c r="C1269" s="113" t="s">
        <v>3342</v>
      </c>
      <c r="D1269" s="113" t="s">
        <v>4163</v>
      </c>
      <c r="E1269" s="113"/>
      <c r="F1269" s="66" t="s">
        <v>43</v>
      </c>
      <c r="G1269" s="66"/>
      <c r="J1269" s="29">
        <v>0</v>
      </c>
      <c r="K1269" s="114">
        <v>1633</v>
      </c>
      <c r="L1269" s="115">
        <v>1637</v>
      </c>
      <c r="M1269" s="27">
        <v>0</v>
      </c>
      <c r="N1269" s="27">
        <v>0</v>
      </c>
      <c r="Q1269" s="35" t="s">
        <v>103</v>
      </c>
      <c r="R1269" s="104">
        <v>51.0167</v>
      </c>
      <c r="S1269" s="124">
        <v>4.4667000000000003</v>
      </c>
      <c r="T1269" s="32">
        <v>0</v>
      </c>
      <c r="U1269" s="33">
        <v>0</v>
      </c>
      <c r="V1269" s="127">
        <v>0</v>
      </c>
      <c r="AT1269">
        <v>1</v>
      </c>
      <c r="AU1269" s="162">
        <f t="shared" si="95"/>
        <v>0</v>
      </c>
      <c r="AV1269" s="162">
        <f t="shared" si="96"/>
        <v>0</v>
      </c>
      <c r="AW1269" s="162">
        <f t="shared" si="97"/>
        <v>0</v>
      </c>
      <c r="AX1269" s="162">
        <f t="shared" si="98"/>
        <v>1</v>
      </c>
      <c r="AY1269" s="162">
        <f t="shared" si="99"/>
        <v>0</v>
      </c>
    </row>
    <row r="1270" spans="1:51">
      <c r="A1270" s="116" t="s">
        <v>3346</v>
      </c>
      <c r="B1270" s="116" t="s">
        <v>3347</v>
      </c>
      <c r="C1270" s="117" t="s">
        <v>3345</v>
      </c>
      <c r="D1270" s="113" t="s">
        <v>4163</v>
      </c>
      <c r="E1270" s="117"/>
      <c r="F1270" s="66" t="s">
        <v>43</v>
      </c>
      <c r="G1270" s="66"/>
      <c r="J1270" s="29">
        <v>0</v>
      </c>
      <c r="K1270" s="114">
        <v>1633</v>
      </c>
      <c r="L1270" s="115">
        <v>1637</v>
      </c>
      <c r="M1270" s="27">
        <v>0</v>
      </c>
      <c r="N1270" s="27">
        <v>0</v>
      </c>
      <c r="Q1270" s="35" t="s">
        <v>103</v>
      </c>
      <c r="R1270" s="104">
        <v>51.0167</v>
      </c>
      <c r="S1270" s="124">
        <v>4.4667000000000003</v>
      </c>
      <c r="T1270" s="32">
        <v>0</v>
      </c>
      <c r="U1270" s="33">
        <v>0</v>
      </c>
      <c r="V1270" s="127">
        <v>0</v>
      </c>
      <c r="AT1270">
        <v>1</v>
      </c>
      <c r="AU1270" s="162">
        <f t="shared" si="95"/>
        <v>0</v>
      </c>
      <c r="AV1270" s="162">
        <f t="shared" si="96"/>
        <v>0</v>
      </c>
      <c r="AW1270" s="162">
        <f t="shared" si="97"/>
        <v>0</v>
      </c>
      <c r="AX1270" s="162">
        <f t="shared" si="98"/>
        <v>1</v>
      </c>
      <c r="AY1270" s="162">
        <f t="shared" si="99"/>
        <v>0</v>
      </c>
    </row>
    <row r="1271" spans="1:51">
      <c r="A1271" s="116" t="s">
        <v>3334</v>
      </c>
      <c r="B1271" s="116" t="s">
        <v>3335</v>
      </c>
      <c r="C1271" s="113" t="s">
        <v>3348</v>
      </c>
      <c r="D1271" s="113" t="s">
        <v>4163</v>
      </c>
      <c r="E1271" s="113"/>
      <c r="F1271" s="66" t="s">
        <v>43</v>
      </c>
      <c r="G1271" s="66"/>
      <c r="J1271" s="29">
        <v>0</v>
      </c>
      <c r="K1271" s="114">
        <v>1633</v>
      </c>
      <c r="L1271" s="115">
        <v>1637</v>
      </c>
      <c r="M1271" s="27">
        <v>0</v>
      </c>
      <c r="N1271" s="27">
        <v>0</v>
      </c>
      <c r="Q1271" s="35" t="s">
        <v>103</v>
      </c>
      <c r="R1271" s="104">
        <v>51.0167</v>
      </c>
      <c r="S1271" s="124">
        <v>4.4667000000000003</v>
      </c>
      <c r="T1271" s="32">
        <v>0</v>
      </c>
      <c r="U1271" s="33">
        <v>0</v>
      </c>
      <c r="V1271" s="127">
        <v>0</v>
      </c>
      <c r="AT1271">
        <v>1</v>
      </c>
      <c r="AU1271" s="162">
        <f t="shared" si="95"/>
        <v>0</v>
      </c>
      <c r="AV1271" s="162">
        <f t="shared" si="96"/>
        <v>0</v>
      </c>
      <c r="AW1271" s="162">
        <f t="shared" si="97"/>
        <v>0</v>
      </c>
      <c r="AX1271" s="162">
        <f t="shared" si="98"/>
        <v>1</v>
      </c>
      <c r="AY1271" s="162">
        <f t="shared" si="99"/>
        <v>0</v>
      </c>
    </row>
    <row r="1272" spans="1:51">
      <c r="A1272" s="116" t="s">
        <v>3351</v>
      </c>
      <c r="B1272" s="116" t="s">
        <v>3352</v>
      </c>
      <c r="C1272" s="113" t="s">
        <v>3350</v>
      </c>
      <c r="D1272" s="113" t="s">
        <v>4163</v>
      </c>
      <c r="E1272" s="113"/>
      <c r="F1272" s="66" t="s">
        <v>74</v>
      </c>
      <c r="G1272" s="66"/>
      <c r="J1272" s="29">
        <v>0</v>
      </c>
      <c r="K1272" s="114">
        <v>1633</v>
      </c>
      <c r="L1272" s="115">
        <v>1637</v>
      </c>
      <c r="M1272" s="27">
        <v>0</v>
      </c>
      <c r="N1272" s="27">
        <v>0</v>
      </c>
      <c r="Q1272" s="35" t="s">
        <v>103</v>
      </c>
      <c r="R1272" s="104">
        <v>51.0167</v>
      </c>
      <c r="S1272" s="124">
        <v>4.4667000000000003</v>
      </c>
      <c r="T1272" s="32">
        <v>0</v>
      </c>
      <c r="U1272" s="33">
        <v>0</v>
      </c>
      <c r="V1272" s="127">
        <v>0</v>
      </c>
      <c r="AT1272">
        <v>1</v>
      </c>
      <c r="AU1272" s="162">
        <f t="shared" si="95"/>
        <v>0</v>
      </c>
      <c r="AV1272" s="162">
        <f t="shared" si="96"/>
        <v>0</v>
      </c>
      <c r="AW1272" s="162">
        <f t="shared" si="97"/>
        <v>0</v>
      </c>
      <c r="AX1272" s="162">
        <f t="shared" si="98"/>
        <v>1</v>
      </c>
      <c r="AY1272" s="162">
        <f t="shared" si="99"/>
        <v>0</v>
      </c>
    </row>
    <row r="1273" spans="1:51">
      <c r="A1273" s="116" t="s">
        <v>3354</v>
      </c>
      <c r="B1273" s="116" t="s">
        <v>2812</v>
      </c>
      <c r="C1273" s="117" t="s">
        <v>3353</v>
      </c>
      <c r="D1273" s="113" t="s">
        <v>4163</v>
      </c>
      <c r="E1273" s="117"/>
      <c r="F1273" s="114" t="s">
        <v>344</v>
      </c>
      <c r="G1273" s="114"/>
      <c r="J1273" s="29">
        <v>0</v>
      </c>
      <c r="K1273" s="114">
        <v>1633</v>
      </c>
      <c r="L1273" s="115">
        <v>1637</v>
      </c>
      <c r="M1273" s="27">
        <v>0</v>
      </c>
      <c r="N1273" s="27">
        <v>0</v>
      </c>
      <c r="Q1273" s="35" t="s">
        <v>103</v>
      </c>
      <c r="R1273" s="104">
        <v>51.0167</v>
      </c>
      <c r="S1273" s="124">
        <v>4.4667000000000003</v>
      </c>
      <c r="T1273" s="32">
        <v>0</v>
      </c>
      <c r="U1273" s="33">
        <v>0</v>
      </c>
      <c r="V1273" s="127">
        <v>0</v>
      </c>
      <c r="AT1273">
        <v>1</v>
      </c>
      <c r="AU1273" s="162">
        <f t="shared" si="95"/>
        <v>0</v>
      </c>
      <c r="AV1273" s="162">
        <f t="shared" si="96"/>
        <v>0</v>
      </c>
      <c r="AW1273" s="162">
        <f t="shared" si="97"/>
        <v>0</v>
      </c>
      <c r="AX1273" s="162">
        <f t="shared" si="98"/>
        <v>1</v>
      </c>
      <c r="AY1273" s="162">
        <f t="shared" si="99"/>
        <v>0</v>
      </c>
    </row>
    <row r="1274" spans="1:51">
      <c r="A1274" s="116" t="s">
        <v>3356</v>
      </c>
      <c r="B1274" s="116" t="s">
        <v>3357</v>
      </c>
      <c r="C1274" s="113" t="s">
        <v>3355</v>
      </c>
      <c r="D1274" s="113" t="s">
        <v>4163</v>
      </c>
      <c r="E1274" s="113"/>
      <c r="F1274" s="66" t="s">
        <v>43</v>
      </c>
      <c r="G1274" s="66"/>
      <c r="J1274" s="29">
        <v>0</v>
      </c>
      <c r="K1274" s="114">
        <v>1634</v>
      </c>
      <c r="L1274" s="115">
        <v>1638</v>
      </c>
      <c r="M1274" s="27">
        <v>0</v>
      </c>
      <c r="N1274" s="27">
        <v>0</v>
      </c>
      <c r="Q1274" s="35" t="s">
        <v>103</v>
      </c>
      <c r="R1274" s="104">
        <v>51.0167</v>
      </c>
      <c r="S1274" s="124">
        <v>4.4667000000000003</v>
      </c>
      <c r="T1274" s="32">
        <v>0</v>
      </c>
      <c r="U1274" s="33">
        <v>0</v>
      </c>
      <c r="V1274" s="127">
        <v>0</v>
      </c>
      <c r="AT1274">
        <v>1</v>
      </c>
      <c r="AU1274" s="162">
        <f t="shared" si="95"/>
        <v>0</v>
      </c>
      <c r="AV1274" s="162">
        <f t="shared" si="96"/>
        <v>0</v>
      </c>
      <c r="AW1274" s="162">
        <f t="shared" si="97"/>
        <v>0</v>
      </c>
      <c r="AX1274" s="162">
        <f t="shared" si="98"/>
        <v>1</v>
      </c>
      <c r="AY1274" s="162">
        <f t="shared" si="99"/>
        <v>0</v>
      </c>
    </row>
    <row r="1275" spans="1:51">
      <c r="A1275" s="116" t="s">
        <v>3359</v>
      </c>
      <c r="B1275" s="116" t="s">
        <v>3360</v>
      </c>
      <c r="C1275" s="117" t="s">
        <v>3358</v>
      </c>
      <c r="D1275" s="113" t="s">
        <v>4163</v>
      </c>
      <c r="E1275" s="117"/>
      <c r="F1275" s="66" t="s">
        <v>156</v>
      </c>
      <c r="G1275" s="66"/>
      <c r="J1275" s="29">
        <v>0</v>
      </c>
      <c r="K1275" s="114">
        <v>1634</v>
      </c>
      <c r="L1275" s="115">
        <v>1638</v>
      </c>
      <c r="M1275" s="27">
        <v>0</v>
      </c>
      <c r="N1275" s="27">
        <v>0</v>
      </c>
      <c r="Q1275" s="35" t="s">
        <v>103</v>
      </c>
      <c r="R1275" s="104">
        <v>51.0167</v>
      </c>
      <c r="S1275" s="124">
        <v>4.4667000000000003</v>
      </c>
      <c r="T1275" s="32">
        <v>0</v>
      </c>
      <c r="U1275" s="33">
        <v>0</v>
      </c>
      <c r="V1275" s="127">
        <v>0</v>
      </c>
      <c r="AT1275">
        <v>1</v>
      </c>
      <c r="AU1275" s="162">
        <f t="shared" si="95"/>
        <v>0</v>
      </c>
      <c r="AV1275" s="162">
        <f t="shared" si="96"/>
        <v>0</v>
      </c>
      <c r="AW1275" s="162">
        <f t="shared" si="97"/>
        <v>0</v>
      </c>
      <c r="AX1275" s="162">
        <f t="shared" si="98"/>
        <v>1</v>
      </c>
      <c r="AY1275" s="162">
        <f t="shared" si="99"/>
        <v>0</v>
      </c>
    </row>
    <row r="1276" spans="1:51">
      <c r="A1276" s="116" t="s">
        <v>3362</v>
      </c>
      <c r="B1276" s="116" t="s">
        <v>3363</v>
      </c>
      <c r="C1276" s="113" t="s">
        <v>3361</v>
      </c>
      <c r="D1276" s="113" t="s">
        <v>4163</v>
      </c>
      <c r="E1276" s="113"/>
      <c r="F1276" s="66" t="s">
        <v>74</v>
      </c>
      <c r="G1276" s="66"/>
      <c r="J1276" s="29">
        <v>0</v>
      </c>
      <c r="K1276" s="114">
        <v>1634</v>
      </c>
      <c r="L1276" s="115">
        <v>1638</v>
      </c>
      <c r="M1276" s="27">
        <v>0</v>
      </c>
      <c r="N1276" s="27">
        <v>0</v>
      </c>
      <c r="Q1276" s="35" t="s">
        <v>103</v>
      </c>
      <c r="R1276" s="104">
        <v>51.0167</v>
      </c>
      <c r="S1276" s="124">
        <v>4.4667000000000003</v>
      </c>
      <c r="T1276" s="32">
        <v>0</v>
      </c>
      <c r="U1276" s="33">
        <v>0</v>
      </c>
      <c r="V1276" s="127">
        <v>0</v>
      </c>
      <c r="AT1276">
        <v>1</v>
      </c>
      <c r="AU1276" s="162">
        <f t="shared" si="95"/>
        <v>0</v>
      </c>
      <c r="AV1276" s="162">
        <f t="shared" si="96"/>
        <v>0</v>
      </c>
      <c r="AW1276" s="162">
        <f t="shared" si="97"/>
        <v>0</v>
      </c>
      <c r="AX1276" s="162">
        <f t="shared" si="98"/>
        <v>1</v>
      </c>
      <c r="AY1276" s="162">
        <f t="shared" si="99"/>
        <v>0</v>
      </c>
    </row>
    <row r="1277" spans="1:51">
      <c r="A1277" s="116" t="s">
        <v>3365</v>
      </c>
      <c r="B1277" s="116" t="s">
        <v>3366</v>
      </c>
      <c r="C1277" s="113" t="s">
        <v>3364</v>
      </c>
      <c r="D1277" s="113" t="s">
        <v>4163</v>
      </c>
      <c r="E1277" s="113"/>
      <c r="F1277" s="66" t="s">
        <v>74</v>
      </c>
      <c r="G1277" s="66"/>
      <c r="J1277" s="29">
        <v>0</v>
      </c>
      <c r="K1277" s="114">
        <v>1634</v>
      </c>
      <c r="L1277" s="115">
        <v>1638</v>
      </c>
      <c r="M1277" s="27">
        <v>0</v>
      </c>
      <c r="N1277" s="27">
        <v>0</v>
      </c>
      <c r="Q1277" s="35" t="s">
        <v>103</v>
      </c>
      <c r="R1277" s="104">
        <v>51.0167</v>
      </c>
      <c r="S1277" s="124">
        <v>4.4667000000000003</v>
      </c>
      <c r="T1277" s="32">
        <v>0</v>
      </c>
      <c r="U1277" s="33">
        <v>0</v>
      </c>
      <c r="V1277" s="127">
        <v>0</v>
      </c>
      <c r="AT1277">
        <v>1</v>
      </c>
      <c r="AU1277" s="162">
        <f t="shared" si="95"/>
        <v>0</v>
      </c>
      <c r="AV1277" s="162">
        <f t="shared" si="96"/>
        <v>0</v>
      </c>
      <c r="AW1277" s="162">
        <f t="shared" si="97"/>
        <v>0</v>
      </c>
      <c r="AX1277" s="162">
        <f t="shared" si="98"/>
        <v>1</v>
      </c>
      <c r="AY1277" s="162">
        <f t="shared" si="99"/>
        <v>0</v>
      </c>
    </row>
    <row r="1278" spans="1:51">
      <c r="A1278" s="116" t="s">
        <v>2710</v>
      </c>
      <c r="B1278" s="116" t="s">
        <v>2711</v>
      </c>
      <c r="C1278" s="117" t="s">
        <v>3367</v>
      </c>
      <c r="D1278" s="113" t="s">
        <v>4163</v>
      </c>
      <c r="E1278" s="117"/>
      <c r="F1278" s="66" t="s">
        <v>43</v>
      </c>
      <c r="G1278" s="66"/>
      <c r="J1278" s="29">
        <v>0</v>
      </c>
      <c r="K1278" s="114">
        <v>1634</v>
      </c>
      <c r="L1278" s="115">
        <v>1638</v>
      </c>
      <c r="M1278" s="27">
        <v>0</v>
      </c>
      <c r="N1278" s="27">
        <v>0</v>
      </c>
      <c r="Q1278" s="35" t="s">
        <v>103</v>
      </c>
      <c r="R1278" s="104">
        <v>51.0167</v>
      </c>
      <c r="S1278" s="124">
        <v>4.4667000000000003</v>
      </c>
      <c r="T1278" s="32">
        <v>0</v>
      </c>
      <c r="U1278" s="33">
        <v>0</v>
      </c>
      <c r="V1278" s="127">
        <v>0</v>
      </c>
      <c r="AT1278">
        <v>1</v>
      </c>
      <c r="AU1278" s="162">
        <f t="shared" si="95"/>
        <v>0</v>
      </c>
      <c r="AV1278" s="162">
        <f t="shared" si="96"/>
        <v>0</v>
      </c>
      <c r="AW1278" s="162">
        <f t="shared" si="97"/>
        <v>0</v>
      </c>
      <c r="AX1278" s="162">
        <f t="shared" si="98"/>
        <v>1</v>
      </c>
      <c r="AY1278" s="162">
        <f t="shared" si="99"/>
        <v>0</v>
      </c>
    </row>
    <row r="1279" spans="1:51">
      <c r="A1279" s="116" t="s">
        <v>3369</v>
      </c>
      <c r="B1279" s="116" t="s">
        <v>2375</v>
      </c>
      <c r="C1279" s="113" t="s">
        <v>3368</v>
      </c>
      <c r="D1279" s="113" t="s">
        <v>4163</v>
      </c>
      <c r="E1279" s="113"/>
      <c r="F1279" s="66" t="s">
        <v>43</v>
      </c>
      <c r="G1279" s="66"/>
      <c r="J1279" s="29">
        <v>0</v>
      </c>
      <c r="K1279" s="114">
        <v>1635</v>
      </c>
      <c r="L1279" s="115">
        <v>1639</v>
      </c>
      <c r="M1279" s="27">
        <v>0</v>
      </c>
      <c r="N1279" s="27">
        <v>0</v>
      </c>
      <c r="Q1279" s="35" t="s">
        <v>103</v>
      </c>
      <c r="R1279" s="104">
        <v>51.0167</v>
      </c>
      <c r="S1279" s="124">
        <v>4.4667000000000003</v>
      </c>
      <c r="T1279" s="32">
        <v>0</v>
      </c>
      <c r="U1279" s="33">
        <v>0</v>
      </c>
      <c r="V1279" s="127">
        <v>0</v>
      </c>
      <c r="AT1279">
        <v>1</v>
      </c>
      <c r="AU1279" s="162">
        <f t="shared" si="95"/>
        <v>0</v>
      </c>
      <c r="AV1279" s="162">
        <f t="shared" si="96"/>
        <v>0</v>
      </c>
      <c r="AW1279" s="162">
        <f t="shared" si="97"/>
        <v>0</v>
      </c>
      <c r="AX1279" s="162">
        <f t="shared" si="98"/>
        <v>1</v>
      </c>
      <c r="AY1279" s="162">
        <f t="shared" si="99"/>
        <v>0</v>
      </c>
    </row>
    <row r="1280" spans="1:51">
      <c r="A1280" s="116" t="s">
        <v>3371</v>
      </c>
      <c r="B1280" s="116" t="s">
        <v>3372</v>
      </c>
      <c r="C1280" s="117" t="s">
        <v>3370</v>
      </c>
      <c r="D1280" s="113" t="s">
        <v>4163</v>
      </c>
      <c r="E1280" s="117"/>
      <c r="F1280" s="66" t="s">
        <v>43</v>
      </c>
      <c r="G1280" s="66"/>
      <c r="J1280" s="29">
        <v>0</v>
      </c>
      <c r="K1280" s="114">
        <v>1635</v>
      </c>
      <c r="L1280" s="115">
        <v>1639</v>
      </c>
      <c r="M1280" s="27">
        <v>0</v>
      </c>
      <c r="N1280" s="27">
        <v>0</v>
      </c>
      <c r="Q1280" s="35" t="s">
        <v>103</v>
      </c>
      <c r="R1280" s="104">
        <v>51.0167</v>
      </c>
      <c r="S1280" s="124">
        <v>4.4667000000000003</v>
      </c>
      <c r="T1280" s="32">
        <v>0</v>
      </c>
      <c r="U1280" s="33">
        <v>0</v>
      </c>
      <c r="V1280" s="127">
        <v>0</v>
      </c>
      <c r="AT1280">
        <v>1</v>
      </c>
      <c r="AU1280" s="162">
        <f t="shared" si="95"/>
        <v>0</v>
      </c>
      <c r="AV1280" s="162">
        <f t="shared" si="96"/>
        <v>0</v>
      </c>
      <c r="AW1280" s="162">
        <f t="shared" si="97"/>
        <v>0</v>
      </c>
      <c r="AX1280" s="162">
        <f t="shared" si="98"/>
        <v>1</v>
      </c>
      <c r="AY1280" s="162">
        <f t="shared" si="99"/>
        <v>0</v>
      </c>
    </row>
    <row r="1281" spans="1:51">
      <c r="A1281" s="116" t="s">
        <v>3374</v>
      </c>
      <c r="B1281" s="116" t="s">
        <v>2043</v>
      </c>
      <c r="C1281" s="113" t="s">
        <v>3373</v>
      </c>
      <c r="D1281" s="113" t="s">
        <v>4163</v>
      </c>
      <c r="E1281" s="113"/>
      <c r="F1281" s="66" t="s">
        <v>74</v>
      </c>
      <c r="G1281" s="66"/>
      <c r="J1281" s="29">
        <v>0</v>
      </c>
      <c r="K1281" s="114">
        <v>1635</v>
      </c>
      <c r="L1281" s="115">
        <v>1639</v>
      </c>
      <c r="M1281" s="27">
        <v>0</v>
      </c>
      <c r="N1281" s="27">
        <v>0</v>
      </c>
      <c r="Q1281" s="35" t="s">
        <v>103</v>
      </c>
      <c r="R1281" s="104">
        <v>51.0167</v>
      </c>
      <c r="S1281" s="124">
        <v>4.4667000000000003</v>
      </c>
      <c r="T1281" s="32">
        <v>0</v>
      </c>
      <c r="U1281" s="33">
        <v>0</v>
      </c>
      <c r="V1281" s="127">
        <v>0</v>
      </c>
      <c r="AT1281">
        <v>1</v>
      </c>
      <c r="AU1281" s="162">
        <f t="shared" si="95"/>
        <v>0</v>
      </c>
      <c r="AV1281" s="162">
        <f t="shared" si="96"/>
        <v>0</v>
      </c>
      <c r="AW1281" s="162">
        <f t="shared" si="97"/>
        <v>0</v>
      </c>
      <c r="AX1281" s="162">
        <f t="shared" si="98"/>
        <v>1</v>
      </c>
      <c r="AY1281" s="162">
        <f t="shared" si="99"/>
        <v>0</v>
      </c>
    </row>
    <row r="1282" spans="1:51">
      <c r="A1282" s="116" t="s">
        <v>3376</v>
      </c>
      <c r="B1282" s="116" t="s">
        <v>2397</v>
      </c>
      <c r="C1282" s="117" t="s">
        <v>3375</v>
      </c>
      <c r="D1282" s="113" t="s">
        <v>4163</v>
      </c>
      <c r="E1282" s="117"/>
      <c r="F1282" s="66" t="s">
        <v>74</v>
      </c>
      <c r="G1282" s="66"/>
      <c r="J1282" s="29">
        <v>0</v>
      </c>
      <c r="K1282" s="114">
        <v>1635</v>
      </c>
      <c r="L1282" s="115">
        <v>1639</v>
      </c>
      <c r="M1282" s="27">
        <v>0</v>
      </c>
      <c r="N1282" s="27">
        <v>0</v>
      </c>
      <c r="Q1282" s="35" t="s">
        <v>103</v>
      </c>
      <c r="R1282" s="104">
        <v>51.0167</v>
      </c>
      <c r="S1282" s="124">
        <v>4.4667000000000003</v>
      </c>
      <c r="T1282" s="32">
        <v>0</v>
      </c>
      <c r="U1282" s="33">
        <v>0</v>
      </c>
      <c r="V1282" s="127">
        <v>0</v>
      </c>
      <c r="AT1282">
        <v>1</v>
      </c>
      <c r="AU1282" s="162">
        <f t="shared" si="95"/>
        <v>0</v>
      </c>
      <c r="AV1282" s="162">
        <f t="shared" si="96"/>
        <v>0</v>
      </c>
      <c r="AW1282" s="162">
        <f t="shared" si="97"/>
        <v>0</v>
      </c>
      <c r="AX1282" s="162">
        <f t="shared" si="98"/>
        <v>1</v>
      </c>
      <c r="AY1282" s="162">
        <f t="shared" si="99"/>
        <v>0</v>
      </c>
    </row>
    <row r="1283" spans="1:51">
      <c r="A1283" s="116" t="s">
        <v>3378</v>
      </c>
      <c r="B1283" s="116" t="s">
        <v>3379</v>
      </c>
      <c r="C1283" s="113" t="s">
        <v>3377</v>
      </c>
      <c r="D1283" s="113" t="s">
        <v>4163</v>
      </c>
      <c r="E1283" s="113"/>
      <c r="F1283" s="66" t="s">
        <v>43</v>
      </c>
      <c r="G1283" s="66"/>
      <c r="J1283" s="29">
        <v>0</v>
      </c>
      <c r="K1283" s="114">
        <v>1636</v>
      </c>
      <c r="L1283" s="115">
        <v>1640</v>
      </c>
      <c r="M1283" s="27">
        <v>0</v>
      </c>
      <c r="N1283" s="27">
        <v>0</v>
      </c>
      <c r="Q1283" s="35" t="s">
        <v>103</v>
      </c>
      <c r="R1283" s="104">
        <v>51.0167</v>
      </c>
      <c r="S1283" s="124">
        <v>4.4667000000000003</v>
      </c>
      <c r="T1283" s="32">
        <v>0</v>
      </c>
      <c r="U1283" s="33">
        <v>0</v>
      </c>
      <c r="V1283" s="127">
        <v>0</v>
      </c>
      <c r="AT1283">
        <v>1</v>
      </c>
      <c r="AU1283" s="162">
        <f t="shared" ref="AU1283:AU1346" si="100">IF(AND(K1283&lt;=1570,L1283&gt;=1540),1,0)</f>
        <v>0</v>
      </c>
      <c r="AV1283" s="162">
        <f t="shared" ref="AV1283:AV1346" si="101">IF(AND(K1283&lt;=1608,L1283&gt;=1571),1,0)</f>
        <v>0</v>
      </c>
      <c r="AW1283" s="162">
        <f t="shared" ref="AW1283:AW1346" si="102">IF(AND(K1283&lt;=1621,L1283&gt;=1609),1,0)</f>
        <v>0</v>
      </c>
      <c r="AX1283" s="162">
        <f t="shared" ref="AX1283:AX1346" si="103">IF(AND(K1283&lt;=1648,L1283&gt;=1622),1,0)</f>
        <v>1</v>
      </c>
      <c r="AY1283" s="162">
        <f t="shared" ref="AY1283:AY1346" si="104">IF(AND(K1283&lt;=1680,L1283&gt;=1649),1,0)</f>
        <v>0</v>
      </c>
    </row>
    <row r="1284" spans="1:51">
      <c r="A1284" s="116" t="s">
        <v>3381</v>
      </c>
      <c r="B1284" s="116" t="s">
        <v>2419</v>
      </c>
      <c r="C1284" s="117" t="s">
        <v>3380</v>
      </c>
      <c r="D1284" s="113" t="s">
        <v>4163</v>
      </c>
      <c r="E1284" s="117"/>
      <c r="F1284" s="66" t="s">
        <v>74</v>
      </c>
      <c r="G1284" s="66"/>
      <c r="J1284" s="29">
        <v>0</v>
      </c>
      <c r="K1284" s="114">
        <v>1636</v>
      </c>
      <c r="L1284" s="115">
        <v>1640</v>
      </c>
      <c r="M1284" s="27">
        <v>0</v>
      </c>
      <c r="N1284" s="27">
        <v>0</v>
      </c>
      <c r="Q1284" s="35" t="s">
        <v>103</v>
      </c>
      <c r="R1284" s="104">
        <v>51.0167</v>
      </c>
      <c r="S1284" s="124">
        <v>4.4667000000000003</v>
      </c>
      <c r="T1284" s="32">
        <v>0</v>
      </c>
      <c r="U1284" s="33">
        <v>0</v>
      </c>
      <c r="V1284" s="127">
        <v>0</v>
      </c>
      <c r="AT1284">
        <v>1</v>
      </c>
      <c r="AU1284" s="162">
        <f t="shared" si="100"/>
        <v>0</v>
      </c>
      <c r="AV1284" s="162">
        <f t="shared" si="101"/>
        <v>0</v>
      </c>
      <c r="AW1284" s="162">
        <f t="shared" si="102"/>
        <v>0</v>
      </c>
      <c r="AX1284" s="162">
        <f t="shared" si="103"/>
        <v>1</v>
      </c>
      <c r="AY1284" s="162">
        <f t="shared" si="104"/>
        <v>0</v>
      </c>
    </row>
    <row r="1285" spans="1:51">
      <c r="A1285" s="116" t="s">
        <v>3383</v>
      </c>
      <c r="B1285" s="116" t="s">
        <v>3384</v>
      </c>
      <c r="C1285" s="113" t="s">
        <v>3382</v>
      </c>
      <c r="D1285" s="113" t="s">
        <v>4163</v>
      </c>
      <c r="E1285" s="113"/>
      <c r="F1285" s="66" t="s">
        <v>74</v>
      </c>
      <c r="G1285" s="66"/>
      <c r="J1285" s="29">
        <v>0</v>
      </c>
      <c r="K1285" s="114">
        <v>1636</v>
      </c>
      <c r="L1285" s="115">
        <v>1640</v>
      </c>
      <c r="M1285" s="27">
        <v>0</v>
      </c>
      <c r="N1285" s="27">
        <v>0</v>
      </c>
      <c r="Q1285" s="35" t="s">
        <v>103</v>
      </c>
      <c r="R1285" s="104">
        <v>51.0167</v>
      </c>
      <c r="S1285" s="124">
        <v>4.4667000000000003</v>
      </c>
      <c r="T1285" s="32">
        <v>0</v>
      </c>
      <c r="U1285" s="33">
        <v>0</v>
      </c>
      <c r="V1285" s="127">
        <v>0</v>
      </c>
      <c r="AT1285">
        <v>1</v>
      </c>
      <c r="AU1285" s="162">
        <f t="shared" si="100"/>
        <v>0</v>
      </c>
      <c r="AV1285" s="162">
        <f t="shared" si="101"/>
        <v>0</v>
      </c>
      <c r="AW1285" s="162">
        <f t="shared" si="102"/>
        <v>0</v>
      </c>
      <c r="AX1285" s="162">
        <f t="shared" si="103"/>
        <v>1</v>
      </c>
      <c r="AY1285" s="162">
        <f t="shared" si="104"/>
        <v>0</v>
      </c>
    </row>
    <row r="1286" spans="1:51">
      <c r="A1286" s="116" t="s">
        <v>3386</v>
      </c>
      <c r="B1286" s="116" t="s">
        <v>3387</v>
      </c>
      <c r="C1286" s="117" t="s">
        <v>3385</v>
      </c>
      <c r="D1286" s="113" t="s">
        <v>4163</v>
      </c>
      <c r="E1286" s="117"/>
      <c r="F1286" s="66" t="s">
        <v>156</v>
      </c>
      <c r="G1286" s="66"/>
      <c r="J1286" s="29">
        <v>0</v>
      </c>
      <c r="K1286" s="114">
        <v>1637</v>
      </c>
      <c r="L1286" s="115">
        <v>1641</v>
      </c>
      <c r="M1286" s="27">
        <v>0</v>
      </c>
      <c r="N1286" s="27">
        <v>0</v>
      </c>
      <c r="Q1286" s="35" t="s">
        <v>103</v>
      </c>
      <c r="R1286" s="104">
        <v>51.0167</v>
      </c>
      <c r="S1286" s="124">
        <v>4.4667000000000003</v>
      </c>
      <c r="T1286" s="32">
        <v>0</v>
      </c>
      <c r="U1286" s="33">
        <v>0</v>
      </c>
      <c r="V1286" s="127">
        <v>0</v>
      </c>
      <c r="AT1286">
        <v>1</v>
      </c>
      <c r="AU1286" s="162">
        <f t="shared" si="100"/>
        <v>0</v>
      </c>
      <c r="AV1286" s="162">
        <f t="shared" si="101"/>
        <v>0</v>
      </c>
      <c r="AW1286" s="162">
        <f t="shared" si="102"/>
        <v>0</v>
      </c>
      <c r="AX1286" s="162">
        <f t="shared" si="103"/>
        <v>1</v>
      </c>
      <c r="AY1286" s="162">
        <f t="shared" si="104"/>
        <v>0</v>
      </c>
    </row>
    <row r="1287" spans="1:51">
      <c r="A1287" s="116" t="s">
        <v>3389</v>
      </c>
      <c r="B1287" s="116" t="s">
        <v>3390</v>
      </c>
      <c r="C1287" s="113" t="s">
        <v>3388</v>
      </c>
      <c r="D1287" s="113" t="s">
        <v>4163</v>
      </c>
      <c r="E1287" s="113"/>
      <c r="F1287" s="66" t="s">
        <v>43</v>
      </c>
      <c r="G1287" s="66"/>
      <c r="J1287" s="29">
        <v>0</v>
      </c>
      <c r="K1287" s="114">
        <v>1637</v>
      </c>
      <c r="L1287" s="115">
        <v>1641</v>
      </c>
      <c r="M1287" s="27">
        <v>0</v>
      </c>
      <c r="N1287" s="27">
        <v>0</v>
      </c>
      <c r="Q1287" s="35" t="s">
        <v>103</v>
      </c>
      <c r="R1287" s="104">
        <v>51.0167</v>
      </c>
      <c r="S1287" s="124">
        <v>4.4667000000000003</v>
      </c>
      <c r="T1287" s="32">
        <v>0</v>
      </c>
      <c r="U1287" s="33">
        <v>0</v>
      </c>
      <c r="V1287" s="127">
        <v>0</v>
      </c>
      <c r="AT1287">
        <v>1</v>
      </c>
      <c r="AU1287" s="162">
        <f t="shared" si="100"/>
        <v>0</v>
      </c>
      <c r="AV1287" s="162">
        <f t="shared" si="101"/>
        <v>0</v>
      </c>
      <c r="AW1287" s="162">
        <f t="shared" si="102"/>
        <v>0</v>
      </c>
      <c r="AX1287" s="162">
        <f t="shared" si="103"/>
        <v>1</v>
      </c>
      <c r="AY1287" s="162">
        <f t="shared" si="104"/>
        <v>0</v>
      </c>
    </row>
    <row r="1288" spans="1:51">
      <c r="A1288" s="116" t="s">
        <v>3393</v>
      </c>
      <c r="B1288" s="116" t="s">
        <v>3394</v>
      </c>
      <c r="C1288" s="113" t="s">
        <v>3392</v>
      </c>
      <c r="D1288" s="113" t="s">
        <v>4163</v>
      </c>
      <c r="E1288" s="113"/>
      <c r="F1288" s="66" t="s">
        <v>43</v>
      </c>
      <c r="G1288" s="66"/>
      <c r="J1288" s="29">
        <v>0</v>
      </c>
      <c r="K1288" s="114">
        <v>1638</v>
      </c>
      <c r="L1288" s="115">
        <v>1642</v>
      </c>
      <c r="M1288" s="27">
        <v>0</v>
      </c>
      <c r="N1288" s="27">
        <v>0</v>
      </c>
      <c r="Q1288" s="35" t="s">
        <v>103</v>
      </c>
      <c r="R1288" s="104">
        <v>51.0167</v>
      </c>
      <c r="S1288" s="124">
        <v>4.4667000000000003</v>
      </c>
      <c r="T1288" s="32">
        <v>0</v>
      </c>
      <c r="U1288" s="33">
        <v>0</v>
      </c>
      <c r="V1288" s="127">
        <v>0</v>
      </c>
      <c r="AT1288">
        <v>1</v>
      </c>
      <c r="AU1288" s="162">
        <f t="shared" si="100"/>
        <v>0</v>
      </c>
      <c r="AV1288" s="162">
        <f t="shared" si="101"/>
        <v>0</v>
      </c>
      <c r="AW1288" s="162">
        <f t="shared" si="102"/>
        <v>0</v>
      </c>
      <c r="AX1288" s="162">
        <f t="shared" si="103"/>
        <v>1</v>
      </c>
      <c r="AY1288" s="162">
        <f t="shared" si="104"/>
        <v>0</v>
      </c>
    </row>
    <row r="1289" spans="1:51">
      <c r="A1289" s="116" t="s">
        <v>3396</v>
      </c>
      <c r="B1289" s="116" t="s">
        <v>3397</v>
      </c>
      <c r="C1289" s="117" t="s">
        <v>3395</v>
      </c>
      <c r="D1289" s="113" t="s">
        <v>4163</v>
      </c>
      <c r="E1289" s="117"/>
      <c r="F1289" s="66" t="s">
        <v>43</v>
      </c>
      <c r="G1289" s="66"/>
      <c r="J1289" s="29">
        <v>0</v>
      </c>
      <c r="K1289" s="114">
        <v>1638</v>
      </c>
      <c r="L1289" s="115">
        <v>1642</v>
      </c>
      <c r="M1289" s="27">
        <v>0</v>
      </c>
      <c r="N1289" s="27">
        <v>0</v>
      </c>
      <c r="Q1289" s="35" t="s">
        <v>103</v>
      </c>
      <c r="R1289" s="104">
        <v>51.0167</v>
      </c>
      <c r="S1289" s="124">
        <v>4.4667000000000003</v>
      </c>
      <c r="T1289" s="32">
        <v>0</v>
      </c>
      <c r="U1289" s="33">
        <v>0</v>
      </c>
      <c r="V1289" s="127">
        <v>0</v>
      </c>
      <c r="AT1289">
        <v>1</v>
      </c>
      <c r="AU1289" s="162">
        <f t="shared" si="100"/>
        <v>0</v>
      </c>
      <c r="AV1289" s="162">
        <f t="shared" si="101"/>
        <v>0</v>
      </c>
      <c r="AW1289" s="162">
        <f t="shared" si="102"/>
        <v>0</v>
      </c>
      <c r="AX1289" s="162">
        <f t="shared" si="103"/>
        <v>1</v>
      </c>
      <c r="AY1289" s="162">
        <f t="shared" si="104"/>
        <v>0</v>
      </c>
    </row>
    <row r="1290" spans="1:51">
      <c r="A1290" s="116" t="s">
        <v>3399</v>
      </c>
      <c r="B1290" s="116" t="s">
        <v>3400</v>
      </c>
      <c r="C1290" s="117" t="s">
        <v>3398</v>
      </c>
      <c r="D1290" s="113" t="s">
        <v>4163</v>
      </c>
      <c r="E1290" s="117"/>
      <c r="F1290" s="66" t="s">
        <v>43</v>
      </c>
      <c r="G1290" s="66"/>
      <c r="J1290" s="29">
        <v>0</v>
      </c>
      <c r="K1290" s="114">
        <v>1638</v>
      </c>
      <c r="L1290" s="115">
        <v>1642</v>
      </c>
      <c r="M1290" s="27">
        <v>0</v>
      </c>
      <c r="N1290" s="27">
        <v>0</v>
      </c>
      <c r="Q1290" s="35" t="s">
        <v>103</v>
      </c>
      <c r="R1290" s="104">
        <v>51.0167</v>
      </c>
      <c r="S1290" s="124">
        <v>4.4667000000000003</v>
      </c>
      <c r="T1290" s="32">
        <v>0</v>
      </c>
      <c r="U1290" s="33">
        <v>0</v>
      </c>
      <c r="V1290" s="127">
        <v>0</v>
      </c>
      <c r="AT1290">
        <v>1</v>
      </c>
      <c r="AU1290" s="162">
        <f t="shared" si="100"/>
        <v>0</v>
      </c>
      <c r="AV1290" s="162">
        <f t="shared" si="101"/>
        <v>0</v>
      </c>
      <c r="AW1290" s="162">
        <f t="shared" si="102"/>
        <v>0</v>
      </c>
      <c r="AX1290" s="162">
        <f t="shared" si="103"/>
        <v>1</v>
      </c>
      <c r="AY1290" s="162">
        <f t="shared" si="104"/>
        <v>0</v>
      </c>
    </row>
    <row r="1291" spans="1:51">
      <c r="A1291" s="116" t="s">
        <v>3402</v>
      </c>
      <c r="B1291" s="116" t="s">
        <v>3403</v>
      </c>
      <c r="C1291" s="113" t="s">
        <v>3401</v>
      </c>
      <c r="D1291" s="113" t="s">
        <v>4163</v>
      </c>
      <c r="E1291" s="113"/>
      <c r="F1291" s="66" t="s">
        <v>43</v>
      </c>
      <c r="G1291" s="66"/>
      <c r="J1291" s="29">
        <v>0</v>
      </c>
      <c r="K1291" s="114">
        <v>1638</v>
      </c>
      <c r="L1291" s="115">
        <v>1642</v>
      </c>
      <c r="M1291" s="27">
        <v>0</v>
      </c>
      <c r="N1291" s="27">
        <v>0</v>
      </c>
      <c r="Q1291" s="35" t="s">
        <v>103</v>
      </c>
      <c r="R1291" s="104">
        <v>51.0167</v>
      </c>
      <c r="S1291" s="124">
        <v>4.4667000000000003</v>
      </c>
      <c r="T1291" s="32">
        <v>0</v>
      </c>
      <c r="U1291" s="33">
        <v>0</v>
      </c>
      <c r="V1291" s="127">
        <v>0</v>
      </c>
      <c r="AT1291">
        <v>1</v>
      </c>
      <c r="AU1291" s="162">
        <f t="shared" si="100"/>
        <v>0</v>
      </c>
      <c r="AV1291" s="162">
        <f t="shared" si="101"/>
        <v>0</v>
      </c>
      <c r="AW1291" s="162">
        <f t="shared" si="102"/>
        <v>0</v>
      </c>
      <c r="AX1291" s="162">
        <f t="shared" si="103"/>
        <v>1</v>
      </c>
      <c r="AY1291" s="162">
        <f t="shared" si="104"/>
        <v>0</v>
      </c>
    </row>
    <row r="1292" spans="1:51">
      <c r="A1292" s="116" t="s">
        <v>3405</v>
      </c>
      <c r="B1292" s="116" t="s">
        <v>3406</v>
      </c>
      <c r="C1292" s="117" t="s">
        <v>3404</v>
      </c>
      <c r="D1292" s="113" t="s">
        <v>4163</v>
      </c>
      <c r="E1292" s="117"/>
      <c r="F1292" s="66" t="s">
        <v>43</v>
      </c>
      <c r="G1292" s="66"/>
      <c r="J1292" s="29">
        <v>0</v>
      </c>
      <c r="K1292" s="114">
        <v>1638</v>
      </c>
      <c r="L1292" s="115">
        <v>1642</v>
      </c>
      <c r="M1292" s="27">
        <v>0</v>
      </c>
      <c r="N1292" s="27">
        <v>0</v>
      </c>
      <c r="Q1292" s="35" t="s">
        <v>103</v>
      </c>
      <c r="R1292" s="104">
        <v>51.0167</v>
      </c>
      <c r="S1292" s="124">
        <v>4.4667000000000003</v>
      </c>
      <c r="T1292" s="32">
        <v>0</v>
      </c>
      <c r="U1292" s="33">
        <v>0</v>
      </c>
      <c r="V1292" s="127">
        <v>0</v>
      </c>
      <c r="AT1292">
        <v>1</v>
      </c>
      <c r="AU1292" s="162">
        <f t="shared" si="100"/>
        <v>0</v>
      </c>
      <c r="AV1292" s="162">
        <f t="shared" si="101"/>
        <v>0</v>
      </c>
      <c r="AW1292" s="162">
        <f t="shared" si="102"/>
        <v>0</v>
      </c>
      <c r="AX1292" s="162">
        <f t="shared" si="103"/>
        <v>1</v>
      </c>
      <c r="AY1292" s="162">
        <f t="shared" si="104"/>
        <v>0</v>
      </c>
    </row>
    <row r="1293" spans="1:51">
      <c r="A1293" s="116" t="s">
        <v>3408</v>
      </c>
      <c r="B1293" s="116" t="s">
        <v>3409</v>
      </c>
      <c r="C1293" s="113" t="s">
        <v>3407</v>
      </c>
      <c r="D1293" s="113" t="s">
        <v>4163</v>
      </c>
      <c r="E1293" s="113"/>
      <c r="F1293" s="66" t="s">
        <v>74</v>
      </c>
      <c r="G1293" s="66"/>
      <c r="J1293" s="29">
        <v>0</v>
      </c>
      <c r="K1293" s="114">
        <v>1638</v>
      </c>
      <c r="L1293" s="115">
        <v>1642</v>
      </c>
      <c r="M1293" s="27">
        <v>0</v>
      </c>
      <c r="N1293" s="27">
        <v>0</v>
      </c>
      <c r="Q1293" s="35" t="s">
        <v>103</v>
      </c>
      <c r="R1293" s="104">
        <v>51.0167</v>
      </c>
      <c r="S1293" s="124">
        <v>4.4667000000000003</v>
      </c>
      <c r="T1293" s="32">
        <v>0</v>
      </c>
      <c r="U1293" s="33">
        <v>0</v>
      </c>
      <c r="V1293" s="127">
        <v>0</v>
      </c>
      <c r="AT1293">
        <v>1</v>
      </c>
      <c r="AU1293" s="162">
        <f t="shared" si="100"/>
        <v>0</v>
      </c>
      <c r="AV1293" s="162">
        <f t="shared" si="101"/>
        <v>0</v>
      </c>
      <c r="AW1293" s="162">
        <f t="shared" si="102"/>
        <v>0</v>
      </c>
      <c r="AX1293" s="162">
        <f t="shared" si="103"/>
        <v>1</v>
      </c>
      <c r="AY1293" s="162">
        <f t="shared" si="104"/>
        <v>0</v>
      </c>
    </row>
    <row r="1294" spans="1:51">
      <c r="A1294" s="116" t="s">
        <v>3411</v>
      </c>
      <c r="B1294" s="116" t="s">
        <v>3412</v>
      </c>
      <c r="C1294" s="117" t="s">
        <v>3410</v>
      </c>
      <c r="D1294" s="113" t="s">
        <v>4163</v>
      </c>
      <c r="E1294" s="117"/>
      <c r="F1294" s="66" t="s">
        <v>74</v>
      </c>
      <c r="G1294" s="66"/>
      <c r="J1294" s="29">
        <v>0</v>
      </c>
      <c r="K1294" s="114">
        <v>1638</v>
      </c>
      <c r="L1294" s="115">
        <v>1642</v>
      </c>
      <c r="M1294" s="27">
        <v>0</v>
      </c>
      <c r="N1294" s="27">
        <v>0</v>
      </c>
      <c r="Q1294" s="35" t="s">
        <v>103</v>
      </c>
      <c r="R1294" s="104">
        <v>51.0167</v>
      </c>
      <c r="S1294" s="124">
        <v>4.4667000000000003</v>
      </c>
      <c r="T1294" s="32">
        <v>0</v>
      </c>
      <c r="U1294" s="33">
        <v>0</v>
      </c>
      <c r="V1294" s="127">
        <v>0</v>
      </c>
      <c r="AT1294">
        <v>1</v>
      </c>
      <c r="AU1294" s="162">
        <f t="shared" si="100"/>
        <v>0</v>
      </c>
      <c r="AV1294" s="162">
        <f t="shared" si="101"/>
        <v>0</v>
      </c>
      <c r="AW1294" s="162">
        <f t="shared" si="102"/>
        <v>0</v>
      </c>
      <c r="AX1294" s="162">
        <f t="shared" si="103"/>
        <v>1</v>
      </c>
      <c r="AY1294" s="162">
        <f t="shared" si="104"/>
        <v>0</v>
      </c>
    </row>
    <row r="1295" spans="1:51">
      <c r="A1295" s="116" t="s">
        <v>3414</v>
      </c>
      <c r="B1295" s="116" t="s">
        <v>3415</v>
      </c>
      <c r="C1295" s="113" t="s">
        <v>3413</v>
      </c>
      <c r="D1295" s="113" t="s">
        <v>4163</v>
      </c>
      <c r="E1295" s="113"/>
      <c r="F1295" s="66" t="s">
        <v>74</v>
      </c>
      <c r="G1295" s="66"/>
      <c r="J1295" s="29">
        <v>0</v>
      </c>
      <c r="K1295" s="114">
        <v>1639</v>
      </c>
      <c r="L1295" s="115">
        <v>1643</v>
      </c>
      <c r="M1295" s="27">
        <v>0</v>
      </c>
      <c r="N1295" s="27">
        <v>0</v>
      </c>
      <c r="Q1295" s="35" t="s">
        <v>103</v>
      </c>
      <c r="R1295" s="104">
        <v>51.0167</v>
      </c>
      <c r="S1295" s="124">
        <v>4.4667000000000003</v>
      </c>
      <c r="T1295" s="32">
        <v>0</v>
      </c>
      <c r="U1295" s="33">
        <v>0</v>
      </c>
      <c r="V1295" s="127">
        <v>0</v>
      </c>
      <c r="AT1295">
        <v>1</v>
      </c>
      <c r="AU1295" s="162">
        <f t="shared" si="100"/>
        <v>0</v>
      </c>
      <c r="AV1295" s="162">
        <f t="shared" si="101"/>
        <v>0</v>
      </c>
      <c r="AW1295" s="162">
        <f t="shared" si="102"/>
        <v>0</v>
      </c>
      <c r="AX1295" s="162">
        <f t="shared" si="103"/>
        <v>1</v>
      </c>
      <c r="AY1295" s="162">
        <f t="shared" si="104"/>
        <v>0</v>
      </c>
    </row>
    <row r="1296" spans="1:51">
      <c r="A1296" s="116" t="s">
        <v>3417</v>
      </c>
      <c r="B1296" s="116" t="s">
        <v>3418</v>
      </c>
      <c r="C1296" s="117" t="s">
        <v>3416</v>
      </c>
      <c r="D1296" s="113" t="s">
        <v>4163</v>
      </c>
      <c r="E1296" s="117"/>
      <c r="F1296" s="66" t="s">
        <v>74</v>
      </c>
      <c r="G1296" s="66"/>
      <c r="J1296" s="29">
        <v>0</v>
      </c>
      <c r="K1296" s="114">
        <v>1639</v>
      </c>
      <c r="L1296" s="115">
        <v>1643</v>
      </c>
      <c r="M1296" s="27">
        <v>0</v>
      </c>
      <c r="N1296" s="27">
        <v>0</v>
      </c>
      <c r="Q1296" s="35" t="s">
        <v>103</v>
      </c>
      <c r="R1296" s="104">
        <v>51.0167</v>
      </c>
      <c r="S1296" s="124">
        <v>4.4667000000000003</v>
      </c>
      <c r="T1296" s="32">
        <v>0</v>
      </c>
      <c r="U1296" s="33">
        <v>0</v>
      </c>
      <c r="V1296" s="127">
        <v>0</v>
      </c>
      <c r="AT1296">
        <v>1</v>
      </c>
      <c r="AU1296" s="162">
        <f t="shared" si="100"/>
        <v>0</v>
      </c>
      <c r="AV1296" s="162">
        <f t="shared" si="101"/>
        <v>0</v>
      </c>
      <c r="AW1296" s="162">
        <f t="shared" si="102"/>
        <v>0</v>
      </c>
      <c r="AX1296" s="162">
        <f t="shared" si="103"/>
        <v>1</v>
      </c>
      <c r="AY1296" s="162">
        <f t="shared" si="104"/>
        <v>0</v>
      </c>
    </row>
    <row r="1297" spans="1:51">
      <c r="A1297" s="116" t="s">
        <v>3420</v>
      </c>
      <c r="B1297" s="116" t="s">
        <v>2553</v>
      </c>
      <c r="C1297" s="113" t="s">
        <v>3419</v>
      </c>
      <c r="D1297" s="113" t="s">
        <v>4163</v>
      </c>
      <c r="E1297" s="113"/>
      <c r="F1297" s="66" t="s">
        <v>43</v>
      </c>
      <c r="G1297" s="66"/>
      <c r="J1297" s="29">
        <v>0</v>
      </c>
      <c r="K1297" s="114">
        <v>1639</v>
      </c>
      <c r="L1297" s="115">
        <v>1643</v>
      </c>
      <c r="M1297" s="27">
        <v>0</v>
      </c>
      <c r="N1297" s="27">
        <v>0</v>
      </c>
      <c r="Q1297" s="35" t="s">
        <v>103</v>
      </c>
      <c r="R1297" s="104">
        <v>51.0167</v>
      </c>
      <c r="S1297" s="124">
        <v>4.4667000000000003</v>
      </c>
      <c r="T1297" s="32">
        <v>0</v>
      </c>
      <c r="U1297" s="33">
        <v>0</v>
      </c>
      <c r="V1297" s="127">
        <v>0</v>
      </c>
      <c r="AT1297">
        <v>1</v>
      </c>
      <c r="AU1297" s="162">
        <f t="shared" si="100"/>
        <v>0</v>
      </c>
      <c r="AV1297" s="162">
        <f t="shared" si="101"/>
        <v>0</v>
      </c>
      <c r="AW1297" s="162">
        <f t="shared" si="102"/>
        <v>0</v>
      </c>
      <c r="AX1297" s="162">
        <f t="shared" si="103"/>
        <v>1</v>
      </c>
      <c r="AY1297" s="162">
        <f t="shared" si="104"/>
        <v>0</v>
      </c>
    </row>
    <row r="1298" spans="1:51">
      <c r="A1298" s="116" t="s">
        <v>3422</v>
      </c>
      <c r="B1298" s="116" t="s">
        <v>3423</v>
      </c>
      <c r="C1298" s="117" t="s">
        <v>3421</v>
      </c>
      <c r="D1298" s="113" t="s">
        <v>4163</v>
      </c>
      <c r="E1298" s="117"/>
      <c r="F1298" s="66" t="s">
        <v>156</v>
      </c>
      <c r="G1298" s="66"/>
      <c r="J1298" s="29">
        <v>0</v>
      </c>
      <c r="K1298" s="114">
        <v>1640</v>
      </c>
      <c r="L1298" s="115">
        <v>1644</v>
      </c>
      <c r="M1298" s="27">
        <v>0</v>
      </c>
      <c r="N1298" s="27">
        <v>0</v>
      </c>
      <c r="Q1298" s="35" t="s">
        <v>103</v>
      </c>
      <c r="R1298" s="104">
        <v>51.0167</v>
      </c>
      <c r="S1298" s="124">
        <v>4.4667000000000003</v>
      </c>
      <c r="T1298" s="32">
        <v>0</v>
      </c>
      <c r="U1298" s="33">
        <v>0</v>
      </c>
      <c r="V1298" s="127">
        <v>0</v>
      </c>
      <c r="AT1298">
        <v>1</v>
      </c>
      <c r="AU1298" s="162">
        <f t="shared" si="100"/>
        <v>0</v>
      </c>
      <c r="AV1298" s="162">
        <f t="shared" si="101"/>
        <v>0</v>
      </c>
      <c r="AW1298" s="162">
        <f t="shared" si="102"/>
        <v>0</v>
      </c>
      <c r="AX1298" s="162">
        <f t="shared" si="103"/>
        <v>1</v>
      </c>
      <c r="AY1298" s="162">
        <f t="shared" si="104"/>
        <v>0</v>
      </c>
    </row>
    <row r="1299" spans="1:51">
      <c r="A1299" s="116" t="s">
        <v>3425</v>
      </c>
      <c r="B1299" s="116" t="s">
        <v>3426</v>
      </c>
      <c r="C1299" s="113" t="s">
        <v>3424</v>
      </c>
      <c r="D1299" s="113" t="s">
        <v>4163</v>
      </c>
      <c r="E1299" s="113"/>
      <c r="F1299" s="66" t="s">
        <v>223</v>
      </c>
      <c r="G1299" s="66"/>
      <c r="J1299" s="29">
        <v>0</v>
      </c>
      <c r="K1299" s="114">
        <v>1641</v>
      </c>
      <c r="L1299" s="115">
        <v>1645</v>
      </c>
      <c r="M1299" s="27">
        <v>0</v>
      </c>
      <c r="N1299" s="27">
        <v>0</v>
      </c>
      <c r="Q1299" s="35" t="s">
        <v>103</v>
      </c>
      <c r="R1299" s="104">
        <v>51.0167</v>
      </c>
      <c r="S1299" s="124">
        <v>4.4667000000000003</v>
      </c>
      <c r="T1299" s="32">
        <v>0</v>
      </c>
      <c r="U1299" s="33">
        <v>0</v>
      </c>
      <c r="V1299" s="127">
        <v>0</v>
      </c>
      <c r="AT1299">
        <v>1</v>
      </c>
      <c r="AU1299" s="162">
        <f t="shared" si="100"/>
        <v>0</v>
      </c>
      <c r="AV1299" s="162">
        <f t="shared" si="101"/>
        <v>0</v>
      </c>
      <c r="AW1299" s="162">
        <f t="shared" si="102"/>
        <v>0</v>
      </c>
      <c r="AX1299" s="162">
        <f t="shared" si="103"/>
        <v>1</v>
      </c>
      <c r="AY1299" s="162">
        <f t="shared" si="104"/>
        <v>0</v>
      </c>
    </row>
    <row r="1300" spans="1:51">
      <c r="A1300" s="116" t="s">
        <v>3429</v>
      </c>
      <c r="B1300" s="116" t="s">
        <v>1837</v>
      </c>
      <c r="C1300" s="113" t="s">
        <v>3428</v>
      </c>
      <c r="D1300" s="113" t="s">
        <v>4163</v>
      </c>
      <c r="E1300" s="113"/>
      <c r="F1300" s="66" t="s">
        <v>43</v>
      </c>
      <c r="G1300" s="66"/>
      <c r="J1300" s="29">
        <v>0</v>
      </c>
      <c r="K1300" s="114">
        <v>1641</v>
      </c>
      <c r="L1300" s="115">
        <v>1645</v>
      </c>
      <c r="M1300" s="27">
        <v>0</v>
      </c>
      <c r="N1300" s="27">
        <v>0</v>
      </c>
      <c r="Q1300" s="35" t="s">
        <v>103</v>
      </c>
      <c r="R1300" s="104">
        <v>51.0167</v>
      </c>
      <c r="S1300" s="124">
        <v>4.4667000000000003</v>
      </c>
      <c r="T1300" s="32">
        <v>0</v>
      </c>
      <c r="U1300" s="33">
        <v>0</v>
      </c>
      <c r="V1300" s="127">
        <v>0</v>
      </c>
      <c r="AT1300">
        <v>1</v>
      </c>
      <c r="AU1300" s="162">
        <f t="shared" si="100"/>
        <v>0</v>
      </c>
      <c r="AV1300" s="162">
        <f t="shared" si="101"/>
        <v>0</v>
      </c>
      <c r="AW1300" s="162">
        <f t="shared" si="102"/>
        <v>0</v>
      </c>
      <c r="AX1300" s="162">
        <f t="shared" si="103"/>
        <v>1</v>
      </c>
      <c r="AY1300" s="162">
        <f t="shared" si="104"/>
        <v>0</v>
      </c>
    </row>
    <row r="1301" spans="1:51">
      <c r="A1301" s="116" t="s">
        <v>3431</v>
      </c>
      <c r="B1301" s="116" t="s">
        <v>3432</v>
      </c>
      <c r="C1301" s="117" t="s">
        <v>3430</v>
      </c>
      <c r="D1301" s="113" t="s">
        <v>4163</v>
      </c>
      <c r="E1301" s="117"/>
      <c r="F1301" s="66" t="s">
        <v>156</v>
      </c>
      <c r="G1301" s="66"/>
      <c r="J1301" s="29">
        <v>0</v>
      </c>
      <c r="K1301" s="114">
        <v>1641</v>
      </c>
      <c r="L1301" s="115">
        <v>1645</v>
      </c>
      <c r="M1301" s="27">
        <v>0</v>
      </c>
      <c r="N1301" s="27">
        <v>0</v>
      </c>
      <c r="Q1301" s="35" t="s">
        <v>103</v>
      </c>
      <c r="R1301" s="104">
        <v>51.0167</v>
      </c>
      <c r="S1301" s="124">
        <v>4.4667000000000003</v>
      </c>
      <c r="T1301" s="32">
        <v>0</v>
      </c>
      <c r="U1301" s="33">
        <v>0</v>
      </c>
      <c r="V1301" s="127">
        <v>0</v>
      </c>
      <c r="AT1301">
        <v>1</v>
      </c>
      <c r="AU1301" s="162">
        <f t="shared" si="100"/>
        <v>0</v>
      </c>
      <c r="AV1301" s="162">
        <f t="shared" si="101"/>
        <v>0</v>
      </c>
      <c r="AW1301" s="162">
        <f t="shared" si="102"/>
        <v>0</v>
      </c>
      <c r="AX1301" s="162">
        <f t="shared" si="103"/>
        <v>1</v>
      </c>
      <c r="AY1301" s="162">
        <f t="shared" si="104"/>
        <v>0</v>
      </c>
    </row>
    <row r="1302" spans="1:51">
      <c r="A1302" s="116" t="s">
        <v>3435</v>
      </c>
      <c r="B1302" s="116" t="s">
        <v>3436</v>
      </c>
      <c r="C1302" s="117" t="s">
        <v>3434</v>
      </c>
      <c r="D1302" s="113" t="s">
        <v>4163</v>
      </c>
      <c r="E1302" s="117"/>
      <c r="F1302" s="66" t="s">
        <v>74</v>
      </c>
      <c r="G1302" s="66"/>
      <c r="J1302" s="29">
        <v>0</v>
      </c>
      <c r="K1302" s="114">
        <v>1641</v>
      </c>
      <c r="L1302" s="115">
        <v>1645</v>
      </c>
      <c r="M1302" s="27">
        <v>0</v>
      </c>
      <c r="N1302" s="27">
        <v>0</v>
      </c>
      <c r="Q1302" s="35" t="s">
        <v>103</v>
      </c>
      <c r="R1302" s="104">
        <v>51.0167</v>
      </c>
      <c r="S1302" s="124">
        <v>4.4667000000000003</v>
      </c>
      <c r="T1302" s="32">
        <v>0</v>
      </c>
      <c r="U1302" s="33">
        <v>0</v>
      </c>
      <c r="V1302" s="127">
        <v>0</v>
      </c>
      <c r="AT1302">
        <v>1</v>
      </c>
      <c r="AU1302" s="162">
        <f t="shared" si="100"/>
        <v>0</v>
      </c>
      <c r="AV1302" s="162">
        <f t="shared" si="101"/>
        <v>0</v>
      </c>
      <c r="AW1302" s="162">
        <f t="shared" si="102"/>
        <v>0</v>
      </c>
      <c r="AX1302" s="162">
        <f t="shared" si="103"/>
        <v>1</v>
      </c>
      <c r="AY1302" s="162">
        <f t="shared" si="104"/>
        <v>0</v>
      </c>
    </row>
    <row r="1303" spans="1:51">
      <c r="A1303" s="116" t="s">
        <v>3438</v>
      </c>
      <c r="B1303" s="116" t="s">
        <v>2839</v>
      </c>
      <c r="C1303" s="113" t="s">
        <v>3437</v>
      </c>
      <c r="D1303" s="113" t="s">
        <v>4163</v>
      </c>
      <c r="E1303" s="113"/>
      <c r="F1303" s="66" t="s">
        <v>43</v>
      </c>
      <c r="G1303" s="66"/>
      <c r="J1303" s="29">
        <v>0</v>
      </c>
      <c r="K1303" s="114">
        <v>1641</v>
      </c>
      <c r="L1303" s="115">
        <v>1645</v>
      </c>
      <c r="M1303" s="27">
        <v>0</v>
      </c>
      <c r="N1303" s="27">
        <v>0</v>
      </c>
      <c r="Q1303" s="35" t="s">
        <v>103</v>
      </c>
      <c r="R1303" s="104">
        <v>51.0167</v>
      </c>
      <c r="S1303" s="124">
        <v>4.4667000000000003</v>
      </c>
      <c r="T1303" s="32">
        <v>0</v>
      </c>
      <c r="U1303" s="33">
        <v>0</v>
      </c>
      <c r="V1303" s="127">
        <v>0</v>
      </c>
      <c r="AT1303">
        <v>1</v>
      </c>
      <c r="AU1303" s="162">
        <f t="shared" si="100"/>
        <v>0</v>
      </c>
      <c r="AV1303" s="162">
        <f t="shared" si="101"/>
        <v>0</v>
      </c>
      <c r="AW1303" s="162">
        <f t="shared" si="102"/>
        <v>0</v>
      </c>
      <c r="AX1303" s="162">
        <f t="shared" si="103"/>
        <v>1</v>
      </c>
      <c r="AY1303" s="162">
        <f t="shared" si="104"/>
        <v>0</v>
      </c>
    </row>
    <row r="1304" spans="1:51">
      <c r="A1304" s="116" t="s">
        <v>3440</v>
      </c>
      <c r="B1304" s="116" t="s">
        <v>3441</v>
      </c>
      <c r="C1304" s="117" t="s">
        <v>3439</v>
      </c>
      <c r="D1304" s="113" t="s">
        <v>4163</v>
      </c>
      <c r="E1304" s="117"/>
      <c r="F1304" s="66" t="s">
        <v>74</v>
      </c>
      <c r="G1304" s="66"/>
      <c r="J1304" s="29">
        <v>0</v>
      </c>
      <c r="K1304" s="114">
        <v>1641</v>
      </c>
      <c r="L1304" s="115">
        <v>1645</v>
      </c>
      <c r="M1304" s="27">
        <v>0</v>
      </c>
      <c r="N1304" s="27">
        <v>0</v>
      </c>
      <c r="Q1304" s="35" t="s">
        <v>103</v>
      </c>
      <c r="R1304" s="104">
        <v>51.0167</v>
      </c>
      <c r="S1304" s="124">
        <v>4.4667000000000003</v>
      </c>
      <c r="T1304" s="32">
        <v>0</v>
      </c>
      <c r="U1304" s="33">
        <v>0</v>
      </c>
      <c r="V1304" s="127">
        <v>0</v>
      </c>
      <c r="AT1304">
        <v>1</v>
      </c>
      <c r="AU1304" s="162">
        <f t="shared" si="100"/>
        <v>0</v>
      </c>
      <c r="AV1304" s="162">
        <f t="shared" si="101"/>
        <v>0</v>
      </c>
      <c r="AW1304" s="162">
        <f t="shared" si="102"/>
        <v>0</v>
      </c>
      <c r="AX1304" s="162">
        <f t="shared" si="103"/>
        <v>1</v>
      </c>
      <c r="AY1304" s="162">
        <f t="shared" si="104"/>
        <v>0</v>
      </c>
    </row>
    <row r="1305" spans="1:51">
      <c r="A1305" s="116" t="s">
        <v>3443</v>
      </c>
      <c r="B1305" s="116" t="s">
        <v>3444</v>
      </c>
      <c r="C1305" s="113" t="s">
        <v>3442</v>
      </c>
      <c r="D1305" s="113" t="s">
        <v>4163</v>
      </c>
      <c r="E1305" s="113"/>
      <c r="F1305" s="66" t="s">
        <v>74</v>
      </c>
      <c r="G1305" s="66"/>
      <c r="J1305" s="29">
        <v>0</v>
      </c>
      <c r="K1305" s="114">
        <v>1642</v>
      </c>
      <c r="L1305" s="115">
        <v>1646</v>
      </c>
      <c r="M1305" s="27">
        <v>0</v>
      </c>
      <c r="N1305" s="27">
        <v>0</v>
      </c>
      <c r="Q1305" s="35" t="s">
        <v>103</v>
      </c>
      <c r="R1305" s="104">
        <v>51.0167</v>
      </c>
      <c r="S1305" s="124">
        <v>4.4667000000000003</v>
      </c>
      <c r="T1305" s="32">
        <v>0</v>
      </c>
      <c r="U1305" s="33">
        <v>0</v>
      </c>
      <c r="V1305" s="127">
        <v>0</v>
      </c>
      <c r="AT1305">
        <v>1</v>
      </c>
      <c r="AU1305" s="162">
        <f t="shared" si="100"/>
        <v>0</v>
      </c>
      <c r="AV1305" s="162">
        <f t="shared" si="101"/>
        <v>0</v>
      </c>
      <c r="AW1305" s="162">
        <f t="shared" si="102"/>
        <v>0</v>
      </c>
      <c r="AX1305" s="162">
        <f t="shared" si="103"/>
        <v>1</v>
      </c>
      <c r="AY1305" s="162">
        <f t="shared" si="104"/>
        <v>0</v>
      </c>
    </row>
    <row r="1306" spans="1:51">
      <c r="A1306" s="116" t="s">
        <v>3446</v>
      </c>
      <c r="B1306" s="116" t="s">
        <v>1652</v>
      </c>
      <c r="C1306" s="117" t="s">
        <v>3445</v>
      </c>
      <c r="D1306" s="113" t="s">
        <v>4163</v>
      </c>
      <c r="E1306" s="117"/>
      <c r="F1306" s="66" t="s">
        <v>43</v>
      </c>
      <c r="G1306" s="66"/>
      <c r="J1306" s="29">
        <v>0</v>
      </c>
      <c r="K1306" s="114">
        <v>1642</v>
      </c>
      <c r="L1306" s="115">
        <v>1646</v>
      </c>
      <c r="M1306" s="27">
        <v>0</v>
      </c>
      <c r="N1306" s="27">
        <v>0</v>
      </c>
      <c r="Q1306" s="35" t="s">
        <v>103</v>
      </c>
      <c r="R1306" s="104">
        <v>51.0167</v>
      </c>
      <c r="S1306" s="124">
        <v>4.4667000000000003</v>
      </c>
      <c r="T1306" s="32">
        <v>0</v>
      </c>
      <c r="U1306" s="33">
        <v>0</v>
      </c>
      <c r="V1306" s="127">
        <v>0</v>
      </c>
      <c r="AT1306">
        <v>1</v>
      </c>
      <c r="AU1306" s="162">
        <f t="shared" si="100"/>
        <v>0</v>
      </c>
      <c r="AV1306" s="162">
        <f t="shared" si="101"/>
        <v>0</v>
      </c>
      <c r="AW1306" s="162">
        <f t="shared" si="102"/>
        <v>0</v>
      </c>
      <c r="AX1306" s="162">
        <f t="shared" si="103"/>
        <v>1</v>
      </c>
      <c r="AY1306" s="162">
        <f t="shared" si="104"/>
        <v>0</v>
      </c>
    </row>
    <row r="1307" spans="1:51">
      <c r="A1307" s="116" t="s">
        <v>3448</v>
      </c>
      <c r="B1307" s="116" t="s">
        <v>3449</v>
      </c>
      <c r="C1307" s="113" t="s">
        <v>3447</v>
      </c>
      <c r="D1307" s="113" t="s">
        <v>4163</v>
      </c>
      <c r="E1307" s="113"/>
      <c r="F1307" s="66" t="s">
        <v>43</v>
      </c>
      <c r="G1307" s="66"/>
      <c r="J1307" s="29">
        <v>0</v>
      </c>
      <c r="K1307" s="114">
        <v>1642</v>
      </c>
      <c r="L1307" s="115">
        <v>1646</v>
      </c>
      <c r="M1307" s="27">
        <v>0</v>
      </c>
      <c r="N1307" s="27">
        <v>0</v>
      </c>
      <c r="Q1307" s="35" t="s">
        <v>103</v>
      </c>
      <c r="R1307" s="104">
        <v>51.0167</v>
      </c>
      <c r="S1307" s="124">
        <v>4.4667000000000003</v>
      </c>
      <c r="T1307" s="32">
        <v>0</v>
      </c>
      <c r="U1307" s="33">
        <v>0</v>
      </c>
      <c r="V1307" s="127">
        <v>0</v>
      </c>
      <c r="AT1307">
        <v>1</v>
      </c>
      <c r="AU1307" s="162">
        <f t="shared" si="100"/>
        <v>0</v>
      </c>
      <c r="AV1307" s="162">
        <f t="shared" si="101"/>
        <v>0</v>
      </c>
      <c r="AW1307" s="162">
        <f t="shared" si="102"/>
        <v>0</v>
      </c>
      <c r="AX1307" s="162">
        <f t="shared" si="103"/>
        <v>1</v>
      </c>
      <c r="AY1307" s="162">
        <f t="shared" si="104"/>
        <v>0</v>
      </c>
    </row>
    <row r="1308" spans="1:51">
      <c r="A1308" s="116" t="s">
        <v>3451</v>
      </c>
      <c r="B1308" s="116" t="s">
        <v>2927</v>
      </c>
      <c r="C1308" s="117" t="s">
        <v>3450</v>
      </c>
      <c r="D1308" s="113" t="s">
        <v>4163</v>
      </c>
      <c r="E1308" s="117"/>
      <c r="F1308" s="66" t="s">
        <v>43</v>
      </c>
      <c r="G1308" s="66"/>
      <c r="J1308" s="29">
        <v>0</v>
      </c>
      <c r="K1308" s="114">
        <v>1643</v>
      </c>
      <c r="L1308" s="115">
        <v>1647</v>
      </c>
      <c r="M1308" s="27">
        <v>0</v>
      </c>
      <c r="N1308" s="27">
        <v>0</v>
      </c>
      <c r="Q1308" s="35" t="s">
        <v>103</v>
      </c>
      <c r="R1308" s="104">
        <v>51.0167</v>
      </c>
      <c r="S1308" s="124">
        <v>4.4667000000000003</v>
      </c>
      <c r="T1308" s="32">
        <v>0</v>
      </c>
      <c r="U1308" s="33">
        <v>0</v>
      </c>
      <c r="V1308" s="127">
        <v>0</v>
      </c>
      <c r="AT1308">
        <v>1</v>
      </c>
      <c r="AU1308" s="162">
        <f t="shared" si="100"/>
        <v>0</v>
      </c>
      <c r="AV1308" s="162">
        <f t="shared" si="101"/>
        <v>0</v>
      </c>
      <c r="AW1308" s="162">
        <f t="shared" si="102"/>
        <v>0</v>
      </c>
      <c r="AX1308" s="162">
        <f t="shared" si="103"/>
        <v>1</v>
      </c>
      <c r="AY1308" s="162">
        <f t="shared" si="104"/>
        <v>0</v>
      </c>
    </row>
    <row r="1309" spans="1:51">
      <c r="A1309" s="116" t="s">
        <v>3453</v>
      </c>
      <c r="B1309" s="116" t="s">
        <v>3454</v>
      </c>
      <c r="C1309" s="113" t="s">
        <v>3452</v>
      </c>
      <c r="D1309" s="113" t="s">
        <v>4163</v>
      </c>
      <c r="E1309" s="113"/>
      <c r="F1309" s="66" t="s">
        <v>223</v>
      </c>
      <c r="G1309" s="66"/>
      <c r="J1309" s="29">
        <v>0</v>
      </c>
      <c r="K1309" s="114">
        <v>1643</v>
      </c>
      <c r="L1309" s="115">
        <v>1647</v>
      </c>
      <c r="M1309" s="27">
        <v>0</v>
      </c>
      <c r="N1309" s="27">
        <v>0</v>
      </c>
      <c r="Q1309" s="35" t="s">
        <v>103</v>
      </c>
      <c r="R1309" s="104">
        <v>51.0167</v>
      </c>
      <c r="S1309" s="124">
        <v>4.4667000000000003</v>
      </c>
      <c r="T1309" s="32">
        <v>0</v>
      </c>
      <c r="U1309" s="33">
        <v>0</v>
      </c>
      <c r="V1309" s="127">
        <v>0</v>
      </c>
      <c r="AT1309">
        <v>1</v>
      </c>
      <c r="AU1309" s="162">
        <f t="shared" si="100"/>
        <v>0</v>
      </c>
      <c r="AV1309" s="162">
        <f t="shared" si="101"/>
        <v>0</v>
      </c>
      <c r="AW1309" s="162">
        <f t="shared" si="102"/>
        <v>0</v>
      </c>
      <c r="AX1309" s="162">
        <f t="shared" si="103"/>
        <v>1</v>
      </c>
      <c r="AY1309" s="162">
        <f t="shared" si="104"/>
        <v>0</v>
      </c>
    </row>
    <row r="1310" spans="1:51">
      <c r="A1310" s="116" t="s">
        <v>3456</v>
      </c>
      <c r="B1310" s="116" t="s">
        <v>3457</v>
      </c>
      <c r="C1310" s="117" t="s">
        <v>3455</v>
      </c>
      <c r="D1310" s="113" t="s">
        <v>4163</v>
      </c>
      <c r="E1310" s="117"/>
      <c r="F1310" s="66" t="s">
        <v>43</v>
      </c>
      <c r="G1310" s="66"/>
      <c r="J1310" s="29">
        <v>0</v>
      </c>
      <c r="K1310" s="114">
        <v>1644</v>
      </c>
      <c r="L1310" s="115">
        <v>1648</v>
      </c>
      <c r="M1310" s="27">
        <v>0</v>
      </c>
      <c r="N1310" s="27">
        <v>0</v>
      </c>
      <c r="Q1310" s="35" t="s">
        <v>103</v>
      </c>
      <c r="R1310" s="104">
        <v>51.0167</v>
      </c>
      <c r="S1310" s="124">
        <v>4.4667000000000003</v>
      </c>
      <c r="T1310" s="32">
        <v>0</v>
      </c>
      <c r="U1310" s="33">
        <v>0</v>
      </c>
      <c r="V1310" s="127">
        <v>0</v>
      </c>
      <c r="AT1310">
        <v>1</v>
      </c>
      <c r="AU1310" s="162">
        <f t="shared" si="100"/>
        <v>0</v>
      </c>
      <c r="AV1310" s="162">
        <f t="shared" si="101"/>
        <v>0</v>
      </c>
      <c r="AW1310" s="162">
        <f t="shared" si="102"/>
        <v>0</v>
      </c>
      <c r="AX1310" s="162">
        <f t="shared" si="103"/>
        <v>1</v>
      </c>
      <c r="AY1310" s="162">
        <f t="shared" si="104"/>
        <v>0</v>
      </c>
    </row>
    <row r="1311" spans="1:51">
      <c r="A1311" s="116" t="s">
        <v>3459</v>
      </c>
      <c r="B1311" s="116" t="s">
        <v>3460</v>
      </c>
      <c r="C1311" s="113" t="s">
        <v>3458</v>
      </c>
      <c r="D1311" s="113" t="s">
        <v>4163</v>
      </c>
      <c r="E1311" s="113"/>
      <c r="F1311" s="66" t="s">
        <v>43</v>
      </c>
      <c r="G1311" s="66"/>
      <c r="J1311" s="29">
        <v>0</v>
      </c>
      <c r="K1311" s="114">
        <v>1644</v>
      </c>
      <c r="L1311" s="115">
        <v>1648</v>
      </c>
      <c r="M1311" s="27">
        <v>0</v>
      </c>
      <c r="N1311" s="27">
        <v>0</v>
      </c>
      <c r="Q1311" s="35" t="s">
        <v>103</v>
      </c>
      <c r="R1311" s="104">
        <v>51.0167</v>
      </c>
      <c r="S1311" s="124">
        <v>4.4667000000000003</v>
      </c>
      <c r="T1311" s="32">
        <v>0</v>
      </c>
      <c r="U1311" s="33">
        <v>0</v>
      </c>
      <c r="V1311" s="127">
        <v>0</v>
      </c>
      <c r="AT1311">
        <v>1</v>
      </c>
      <c r="AU1311" s="162">
        <f t="shared" si="100"/>
        <v>0</v>
      </c>
      <c r="AV1311" s="162">
        <f t="shared" si="101"/>
        <v>0</v>
      </c>
      <c r="AW1311" s="162">
        <f t="shared" si="102"/>
        <v>0</v>
      </c>
      <c r="AX1311" s="162">
        <f t="shared" si="103"/>
        <v>1</v>
      </c>
      <c r="AY1311" s="162">
        <f t="shared" si="104"/>
        <v>0</v>
      </c>
    </row>
    <row r="1312" spans="1:51">
      <c r="A1312" s="116" t="s">
        <v>3462</v>
      </c>
      <c r="B1312" s="116" t="s">
        <v>3463</v>
      </c>
      <c r="C1312" s="117" t="s">
        <v>3461</v>
      </c>
      <c r="D1312" s="113" t="s">
        <v>4163</v>
      </c>
      <c r="E1312" s="117"/>
      <c r="F1312" s="66" t="s">
        <v>43</v>
      </c>
      <c r="G1312" s="66"/>
      <c r="J1312" s="29">
        <v>0</v>
      </c>
      <c r="K1312" s="114">
        <v>1644</v>
      </c>
      <c r="L1312" s="115">
        <v>1648</v>
      </c>
      <c r="M1312" s="27">
        <v>0</v>
      </c>
      <c r="N1312" s="27">
        <v>0</v>
      </c>
      <c r="Q1312" s="35" t="s">
        <v>103</v>
      </c>
      <c r="R1312" s="104">
        <v>51.0167</v>
      </c>
      <c r="S1312" s="124">
        <v>4.4667000000000003</v>
      </c>
      <c r="T1312" s="32">
        <v>0</v>
      </c>
      <c r="U1312" s="33">
        <v>0</v>
      </c>
      <c r="V1312" s="127">
        <v>0</v>
      </c>
      <c r="AT1312">
        <v>1</v>
      </c>
      <c r="AU1312" s="162">
        <f t="shared" si="100"/>
        <v>0</v>
      </c>
      <c r="AV1312" s="162">
        <f t="shared" si="101"/>
        <v>0</v>
      </c>
      <c r="AW1312" s="162">
        <f t="shared" si="102"/>
        <v>0</v>
      </c>
      <c r="AX1312" s="162">
        <f t="shared" si="103"/>
        <v>1</v>
      </c>
      <c r="AY1312" s="162">
        <f t="shared" si="104"/>
        <v>0</v>
      </c>
    </row>
    <row r="1313" spans="1:51">
      <c r="A1313" s="116" t="s">
        <v>2636</v>
      </c>
      <c r="B1313" s="116" t="s">
        <v>1986</v>
      </c>
      <c r="C1313" s="113" t="s">
        <v>3464</v>
      </c>
      <c r="D1313" s="113" t="s">
        <v>4163</v>
      </c>
      <c r="E1313" s="113"/>
      <c r="F1313" s="66" t="s">
        <v>74</v>
      </c>
      <c r="G1313" s="66"/>
      <c r="J1313" s="29">
        <v>0</v>
      </c>
      <c r="K1313" s="114">
        <v>1644</v>
      </c>
      <c r="L1313" s="115">
        <v>1648</v>
      </c>
      <c r="M1313" s="27">
        <v>0</v>
      </c>
      <c r="N1313" s="27">
        <v>0</v>
      </c>
      <c r="Q1313" s="35" t="s">
        <v>103</v>
      </c>
      <c r="R1313" s="104">
        <v>51.0167</v>
      </c>
      <c r="S1313" s="124">
        <v>4.4667000000000003</v>
      </c>
      <c r="T1313" s="32">
        <v>0</v>
      </c>
      <c r="U1313" s="33">
        <v>0</v>
      </c>
      <c r="V1313" s="127">
        <v>0</v>
      </c>
      <c r="AT1313">
        <v>1</v>
      </c>
      <c r="AU1313" s="162">
        <f t="shared" si="100"/>
        <v>0</v>
      </c>
      <c r="AV1313" s="162">
        <f t="shared" si="101"/>
        <v>0</v>
      </c>
      <c r="AW1313" s="162">
        <f t="shared" si="102"/>
        <v>0</v>
      </c>
      <c r="AX1313" s="162">
        <f t="shared" si="103"/>
        <v>1</v>
      </c>
      <c r="AY1313" s="162">
        <f t="shared" si="104"/>
        <v>0</v>
      </c>
    </row>
    <row r="1314" spans="1:51">
      <c r="A1314" s="116" t="s">
        <v>3466</v>
      </c>
      <c r="B1314" s="116" t="s">
        <v>3467</v>
      </c>
      <c r="C1314" s="117" t="s">
        <v>3465</v>
      </c>
      <c r="D1314" s="113" t="s">
        <v>4163</v>
      </c>
      <c r="E1314" s="117"/>
      <c r="F1314" s="66" t="s">
        <v>74</v>
      </c>
      <c r="G1314" s="66"/>
      <c r="J1314" s="29">
        <v>0</v>
      </c>
      <c r="K1314" s="114">
        <v>1644</v>
      </c>
      <c r="L1314" s="115">
        <v>1648</v>
      </c>
      <c r="M1314" s="27">
        <v>0</v>
      </c>
      <c r="N1314" s="27">
        <v>0</v>
      </c>
      <c r="Q1314" s="35" t="s">
        <v>103</v>
      </c>
      <c r="R1314" s="104">
        <v>51.0167</v>
      </c>
      <c r="S1314" s="124">
        <v>4.4667000000000003</v>
      </c>
      <c r="T1314" s="32">
        <v>0</v>
      </c>
      <c r="U1314" s="33">
        <v>0</v>
      </c>
      <c r="V1314" s="127">
        <v>0</v>
      </c>
      <c r="AT1314">
        <v>1</v>
      </c>
      <c r="AU1314" s="162">
        <f t="shared" si="100"/>
        <v>0</v>
      </c>
      <c r="AV1314" s="162">
        <f t="shared" si="101"/>
        <v>0</v>
      </c>
      <c r="AW1314" s="162">
        <f t="shared" si="102"/>
        <v>0</v>
      </c>
      <c r="AX1314" s="162">
        <f t="shared" si="103"/>
        <v>1</v>
      </c>
      <c r="AY1314" s="162">
        <f t="shared" si="104"/>
        <v>0</v>
      </c>
    </row>
    <row r="1315" spans="1:51">
      <c r="A1315" s="116" t="s">
        <v>3469</v>
      </c>
      <c r="B1315" s="116" t="s">
        <v>3165</v>
      </c>
      <c r="C1315" s="113" t="s">
        <v>3468</v>
      </c>
      <c r="D1315" s="113" t="s">
        <v>4163</v>
      </c>
      <c r="E1315" s="113"/>
      <c r="F1315" s="66" t="s">
        <v>74</v>
      </c>
      <c r="G1315" s="66"/>
      <c r="J1315" s="29">
        <v>0</v>
      </c>
      <c r="K1315" s="114">
        <v>1644</v>
      </c>
      <c r="L1315" s="115">
        <v>1648</v>
      </c>
      <c r="M1315" s="27">
        <v>0</v>
      </c>
      <c r="N1315" s="27">
        <v>0</v>
      </c>
      <c r="Q1315" s="35" t="s">
        <v>103</v>
      </c>
      <c r="R1315" s="104">
        <v>51.0167</v>
      </c>
      <c r="S1315" s="124">
        <v>4.4667000000000003</v>
      </c>
      <c r="T1315" s="32">
        <v>0</v>
      </c>
      <c r="U1315" s="33">
        <v>0</v>
      </c>
      <c r="V1315" s="127">
        <v>0</v>
      </c>
      <c r="AT1315">
        <v>1</v>
      </c>
      <c r="AU1315" s="162">
        <f t="shared" si="100"/>
        <v>0</v>
      </c>
      <c r="AV1315" s="162">
        <f t="shared" si="101"/>
        <v>0</v>
      </c>
      <c r="AW1315" s="162">
        <f t="shared" si="102"/>
        <v>0</v>
      </c>
      <c r="AX1315" s="162">
        <f t="shared" si="103"/>
        <v>1</v>
      </c>
      <c r="AY1315" s="162">
        <f t="shared" si="104"/>
        <v>0</v>
      </c>
    </row>
    <row r="1316" spans="1:51">
      <c r="A1316" s="116" t="s">
        <v>3471</v>
      </c>
      <c r="B1316" s="116" t="s">
        <v>3472</v>
      </c>
      <c r="C1316" s="117" t="s">
        <v>3470</v>
      </c>
      <c r="D1316" s="113" t="s">
        <v>4163</v>
      </c>
      <c r="E1316" s="117"/>
      <c r="F1316" s="114" t="s">
        <v>39</v>
      </c>
      <c r="G1316" s="114"/>
      <c r="J1316" s="29">
        <v>0</v>
      </c>
      <c r="K1316" s="114">
        <v>1645</v>
      </c>
      <c r="L1316" s="115">
        <v>1649</v>
      </c>
      <c r="M1316" s="27">
        <v>0</v>
      </c>
      <c r="N1316" s="27">
        <v>0</v>
      </c>
      <c r="Q1316" s="35" t="s">
        <v>103</v>
      </c>
      <c r="R1316" s="104">
        <v>51.0167</v>
      </c>
      <c r="S1316" s="124">
        <v>4.4667000000000003</v>
      </c>
      <c r="T1316" s="32">
        <v>0</v>
      </c>
      <c r="U1316" s="33">
        <v>0</v>
      </c>
      <c r="V1316" s="127">
        <v>0</v>
      </c>
      <c r="AT1316">
        <v>1</v>
      </c>
      <c r="AU1316" s="162">
        <f t="shared" si="100"/>
        <v>0</v>
      </c>
      <c r="AV1316" s="162">
        <f t="shared" si="101"/>
        <v>0</v>
      </c>
      <c r="AW1316" s="162">
        <f t="shared" si="102"/>
        <v>0</v>
      </c>
      <c r="AX1316" s="162">
        <f t="shared" si="103"/>
        <v>1</v>
      </c>
      <c r="AY1316" s="162">
        <f t="shared" si="104"/>
        <v>1</v>
      </c>
    </row>
    <row r="1317" spans="1:51">
      <c r="A1317" s="116" t="s">
        <v>3474</v>
      </c>
      <c r="B1317" s="116" t="s">
        <v>3475</v>
      </c>
      <c r="C1317" s="113" t="s">
        <v>3473</v>
      </c>
      <c r="D1317" s="113" t="s">
        <v>4163</v>
      </c>
      <c r="E1317" s="113"/>
      <c r="F1317" s="66" t="s">
        <v>1297</v>
      </c>
      <c r="G1317" s="66"/>
      <c r="J1317" s="29">
        <v>0</v>
      </c>
      <c r="K1317" s="114">
        <v>1645</v>
      </c>
      <c r="L1317" s="115">
        <v>1649</v>
      </c>
      <c r="M1317" s="27">
        <v>0</v>
      </c>
      <c r="N1317" s="27">
        <v>0</v>
      </c>
      <c r="Q1317" s="35" t="s">
        <v>103</v>
      </c>
      <c r="R1317" s="104">
        <v>51.0167</v>
      </c>
      <c r="S1317" s="124">
        <v>4.4667000000000003</v>
      </c>
      <c r="T1317" s="32">
        <v>0</v>
      </c>
      <c r="U1317" s="33">
        <v>0</v>
      </c>
      <c r="V1317" s="127">
        <v>0</v>
      </c>
      <c r="AT1317">
        <v>1</v>
      </c>
      <c r="AU1317" s="162">
        <f t="shared" si="100"/>
        <v>0</v>
      </c>
      <c r="AV1317" s="162">
        <f t="shared" si="101"/>
        <v>0</v>
      </c>
      <c r="AW1317" s="162">
        <f t="shared" si="102"/>
        <v>0</v>
      </c>
      <c r="AX1317" s="162">
        <f t="shared" si="103"/>
        <v>1</v>
      </c>
      <c r="AY1317" s="162">
        <f t="shared" si="104"/>
        <v>1</v>
      </c>
    </row>
    <row r="1318" spans="1:51">
      <c r="A1318" s="116" t="s">
        <v>3477</v>
      </c>
      <c r="B1318" s="116" t="s">
        <v>3478</v>
      </c>
      <c r="C1318" s="117" t="s">
        <v>3476</v>
      </c>
      <c r="D1318" s="113" t="s">
        <v>4163</v>
      </c>
      <c r="E1318" s="117"/>
      <c r="F1318" s="66" t="s">
        <v>43</v>
      </c>
      <c r="G1318" s="66"/>
      <c r="J1318" s="29">
        <v>0</v>
      </c>
      <c r="K1318" s="114">
        <v>1645</v>
      </c>
      <c r="L1318" s="115">
        <v>1649</v>
      </c>
      <c r="M1318" s="27">
        <v>0</v>
      </c>
      <c r="N1318" s="27">
        <v>0</v>
      </c>
      <c r="Q1318" s="35" t="s">
        <v>103</v>
      </c>
      <c r="R1318" s="104">
        <v>51.0167</v>
      </c>
      <c r="S1318" s="124">
        <v>4.4667000000000003</v>
      </c>
      <c r="T1318" s="32">
        <v>0</v>
      </c>
      <c r="U1318" s="33">
        <v>0</v>
      </c>
      <c r="V1318" s="127">
        <v>0</v>
      </c>
      <c r="AT1318">
        <v>1</v>
      </c>
      <c r="AU1318" s="162">
        <f t="shared" si="100"/>
        <v>0</v>
      </c>
      <c r="AV1318" s="162">
        <f t="shared" si="101"/>
        <v>0</v>
      </c>
      <c r="AW1318" s="162">
        <f t="shared" si="102"/>
        <v>0</v>
      </c>
      <c r="AX1318" s="162">
        <f t="shared" si="103"/>
        <v>1</v>
      </c>
      <c r="AY1318" s="162">
        <f t="shared" si="104"/>
        <v>1</v>
      </c>
    </row>
    <row r="1319" spans="1:51">
      <c r="A1319" s="116" t="s">
        <v>3480</v>
      </c>
      <c r="B1319" s="116" t="s">
        <v>3481</v>
      </c>
      <c r="C1319" s="113" t="s">
        <v>3479</v>
      </c>
      <c r="D1319" s="113" t="s">
        <v>4163</v>
      </c>
      <c r="E1319" s="113"/>
      <c r="F1319" s="66" t="s">
        <v>43</v>
      </c>
      <c r="G1319" s="66"/>
      <c r="J1319" s="29">
        <v>0</v>
      </c>
      <c r="K1319" s="114">
        <v>1645</v>
      </c>
      <c r="L1319" s="115">
        <v>1649</v>
      </c>
      <c r="M1319" s="27">
        <v>0</v>
      </c>
      <c r="N1319" s="27">
        <v>0</v>
      </c>
      <c r="Q1319" s="35" t="s">
        <v>103</v>
      </c>
      <c r="R1319" s="104">
        <v>51.0167</v>
      </c>
      <c r="S1319" s="124">
        <v>4.4667000000000003</v>
      </c>
      <c r="T1319" s="32">
        <v>0</v>
      </c>
      <c r="U1319" s="33">
        <v>0</v>
      </c>
      <c r="V1319" s="127">
        <v>0</v>
      </c>
      <c r="AT1319">
        <v>1</v>
      </c>
      <c r="AU1319" s="162">
        <f t="shared" si="100"/>
        <v>0</v>
      </c>
      <c r="AV1319" s="162">
        <f t="shared" si="101"/>
        <v>0</v>
      </c>
      <c r="AW1319" s="162">
        <f t="shared" si="102"/>
        <v>0</v>
      </c>
      <c r="AX1319" s="162">
        <f t="shared" si="103"/>
        <v>1</v>
      </c>
      <c r="AY1319" s="162">
        <f t="shared" si="104"/>
        <v>1</v>
      </c>
    </row>
    <row r="1320" spans="1:51">
      <c r="A1320" s="116" t="s">
        <v>3483</v>
      </c>
      <c r="B1320" s="116" t="s">
        <v>3484</v>
      </c>
      <c r="C1320" s="117" t="s">
        <v>3482</v>
      </c>
      <c r="D1320" s="113" t="s">
        <v>4163</v>
      </c>
      <c r="E1320" s="117"/>
      <c r="F1320" s="66" t="s">
        <v>43</v>
      </c>
      <c r="G1320" s="66"/>
      <c r="J1320" s="29">
        <v>0</v>
      </c>
      <c r="K1320" s="114">
        <v>1645</v>
      </c>
      <c r="L1320" s="115">
        <v>1649</v>
      </c>
      <c r="M1320" s="27">
        <v>0</v>
      </c>
      <c r="N1320" s="27">
        <v>0</v>
      </c>
      <c r="Q1320" s="35" t="s">
        <v>103</v>
      </c>
      <c r="R1320" s="104">
        <v>51.0167</v>
      </c>
      <c r="S1320" s="124">
        <v>4.4667000000000003</v>
      </c>
      <c r="T1320" s="32">
        <v>0</v>
      </c>
      <c r="U1320" s="33">
        <v>0</v>
      </c>
      <c r="V1320" s="127">
        <v>0</v>
      </c>
      <c r="AT1320">
        <v>1</v>
      </c>
      <c r="AU1320" s="162">
        <f t="shared" si="100"/>
        <v>0</v>
      </c>
      <c r="AV1320" s="162">
        <f t="shared" si="101"/>
        <v>0</v>
      </c>
      <c r="AW1320" s="162">
        <f t="shared" si="102"/>
        <v>0</v>
      </c>
      <c r="AX1320" s="162">
        <f t="shared" si="103"/>
        <v>1</v>
      </c>
      <c r="AY1320" s="162">
        <f t="shared" si="104"/>
        <v>1</v>
      </c>
    </row>
    <row r="1321" spans="1:51">
      <c r="A1321" s="116" t="s">
        <v>3486</v>
      </c>
      <c r="B1321" s="116" t="s">
        <v>2776</v>
      </c>
      <c r="C1321" s="113" t="s">
        <v>3485</v>
      </c>
      <c r="D1321" s="113" t="s">
        <v>4163</v>
      </c>
      <c r="E1321" s="113"/>
      <c r="F1321" s="66" t="s">
        <v>156</v>
      </c>
      <c r="G1321" s="66"/>
      <c r="J1321" s="29">
        <v>0</v>
      </c>
      <c r="K1321" s="114">
        <v>1646</v>
      </c>
      <c r="L1321" s="115">
        <v>1650</v>
      </c>
      <c r="M1321" s="27">
        <v>0</v>
      </c>
      <c r="N1321" s="27">
        <v>0</v>
      </c>
      <c r="Q1321" s="35" t="s">
        <v>103</v>
      </c>
      <c r="R1321" s="104">
        <v>51.0167</v>
      </c>
      <c r="S1321" s="124">
        <v>4.4667000000000003</v>
      </c>
      <c r="T1321" s="32">
        <v>0</v>
      </c>
      <c r="U1321" s="33">
        <v>0</v>
      </c>
      <c r="V1321" s="127">
        <v>0</v>
      </c>
      <c r="AT1321">
        <v>1</v>
      </c>
      <c r="AU1321" s="162">
        <f t="shared" si="100"/>
        <v>0</v>
      </c>
      <c r="AV1321" s="162">
        <f t="shared" si="101"/>
        <v>0</v>
      </c>
      <c r="AW1321" s="162">
        <f t="shared" si="102"/>
        <v>0</v>
      </c>
      <c r="AX1321" s="162">
        <f t="shared" si="103"/>
        <v>1</v>
      </c>
      <c r="AY1321" s="162">
        <f t="shared" si="104"/>
        <v>1</v>
      </c>
    </row>
    <row r="1322" spans="1:51">
      <c r="A1322" s="116" t="s">
        <v>3488</v>
      </c>
      <c r="B1322" s="116" t="s">
        <v>3489</v>
      </c>
      <c r="C1322" s="117" t="s">
        <v>3487</v>
      </c>
      <c r="D1322" s="113" t="s">
        <v>4163</v>
      </c>
      <c r="E1322" s="117"/>
      <c r="F1322" s="114" t="s">
        <v>39</v>
      </c>
      <c r="G1322" s="114"/>
      <c r="J1322" s="29">
        <v>0</v>
      </c>
      <c r="K1322" s="114">
        <v>1646</v>
      </c>
      <c r="L1322" s="115">
        <v>1650</v>
      </c>
      <c r="M1322" s="27">
        <v>0</v>
      </c>
      <c r="N1322" s="27">
        <v>0</v>
      </c>
      <c r="Q1322" s="35" t="s">
        <v>103</v>
      </c>
      <c r="R1322" s="104">
        <v>51.0167</v>
      </c>
      <c r="S1322" s="124">
        <v>4.4667000000000003</v>
      </c>
      <c r="T1322" s="32">
        <v>0</v>
      </c>
      <c r="U1322" s="33">
        <v>0</v>
      </c>
      <c r="V1322" s="127">
        <v>0</v>
      </c>
      <c r="AT1322">
        <v>1</v>
      </c>
      <c r="AU1322" s="162">
        <f t="shared" si="100"/>
        <v>0</v>
      </c>
      <c r="AV1322" s="162">
        <f t="shared" si="101"/>
        <v>0</v>
      </c>
      <c r="AW1322" s="162">
        <f t="shared" si="102"/>
        <v>0</v>
      </c>
      <c r="AX1322" s="162">
        <f t="shared" si="103"/>
        <v>1</v>
      </c>
      <c r="AY1322" s="162">
        <f t="shared" si="104"/>
        <v>1</v>
      </c>
    </row>
    <row r="1323" spans="1:51">
      <c r="A1323" s="116" t="s">
        <v>1205</v>
      </c>
      <c r="B1323" s="116" t="s">
        <v>2549</v>
      </c>
      <c r="C1323" s="113" t="s">
        <v>3490</v>
      </c>
      <c r="D1323" s="113" t="s">
        <v>4163</v>
      </c>
      <c r="E1323" s="113"/>
      <c r="F1323" s="114" t="s">
        <v>75</v>
      </c>
      <c r="G1323" s="114"/>
      <c r="J1323" s="29">
        <v>0</v>
      </c>
      <c r="K1323" s="114">
        <v>1646</v>
      </c>
      <c r="L1323" s="115">
        <v>1650</v>
      </c>
      <c r="M1323" s="27">
        <v>0</v>
      </c>
      <c r="N1323" s="27">
        <v>0</v>
      </c>
      <c r="Q1323" s="35" t="s">
        <v>103</v>
      </c>
      <c r="R1323" s="104">
        <v>51.0167</v>
      </c>
      <c r="S1323" s="124">
        <v>4.4667000000000003</v>
      </c>
      <c r="T1323" s="32">
        <v>0</v>
      </c>
      <c r="U1323" s="33">
        <v>0</v>
      </c>
      <c r="V1323" s="127">
        <v>0</v>
      </c>
      <c r="AT1323">
        <v>1</v>
      </c>
      <c r="AU1323" s="162">
        <f t="shared" si="100"/>
        <v>0</v>
      </c>
      <c r="AV1323" s="162">
        <f t="shared" si="101"/>
        <v>0</v>
      </c>
      <c r="AW1323" s="162">
        <f t="shared" si="102"/>
        <v>0</v>
      </c>
      <c r="AX1323" s="162">
        <f t="shared" si="103"/>
        <v>1</v>
      </c>
      <c r="AY1323" s="162">
        <f t="shared" si="104"/>
        <v>1</v>
      </c>
    </row>
    <row r="1324" spans="1:51">
      <c r="A1324" s="116" t="s">
        <v>3492</v>
      </c>
      <c r="B1324" s="116" t="s">
        <v>2553</v>
      </c>
      <c r="C1324" s="117" t="s">
        <v>3491</v>
      </c>
      <c r="D1324" s="113" t="s">
        <v>4163</v>
      </c>
      <c r="E1324" s="117"/>
      <c r="F1324" s="66" t="s">
        <v>74</v>
      </c>
      <c r="G1324" s="66"/>
      <c r="J1324" s="29">
        <v>0</v>
      </c>
      <c r="K1324" s="114">
        <v>1646</v>
      </c>
      <c r="L1324" s="115">
        <v>1650</v>
      </c>
      <c r="M1324" s="27">
        <v>0</v>
      </c>
      <c r="N1324" s="27">
        <v>0</v>
      </c>
      <c r="Q1324" s="35" t="s">
        <v>103</v>
      </c>
      <c r="R1324" s="104">
        <v>51.0167</v>
      </c>
      <c r="S1324" s="124">
        <v>4.4667000000000003</v>
      </c>
      <c r="T1324" s="32">
        <v>0</v>
      </c>
      <c r="U1324" s="33">
        <v>0</v>
      </c>
      <c r="V1324" s="127">
        <v>0</v>
      </c>
      <c r="AT1324">
        <v>1</v>
      </c>
      <c r="AU1324" s="162">
        <f t="shared" si="100"/>
        <v>0</v>
      </c>
      <c r="AV1324" s="162">
        <f t="shared" si="101"/>
        <v>0</v>
      </c>
      <c r="AW1324" s="162">
        <f t="shared" si="102"/>
        <v>0</v>
      </c>
      <c r="AX1324" s="162">
        <f t="shared" si="103"/>
        <v>1</v>
      </c>
      <c r="AY1324" s="162">
        <f t="shared" si="104"/>
        <v>1</v>
      </c>
    </row>
    <row r="1325" spans="1:51">
      <c r="A1325" s="116" t="s">
        <v>3494</v>
      </c>
      <c r="B1325" s="116" t="s">
        <v>3495</v>
      </c>
      <c r="C1325" s="113" t="s">
        <v>3493</v>
      </c>
      <c r="D1325" s="113" t="s">
        <v>4163</v>
      </c>
      <c r="E1325" s="113"/>
      <c r="F1325" s="66" t="s">
        <v>43</v>
      </c>
      <c r="G1325" s="66"/>
      <c r="J1325" s="29">
        <v>0</v>
      </c>
      <c r="K1325" s="114">
        <v>1647</v>
      </c>
      <c r="L1325" s="115">
        <v>1651</v>
      </c>
      <c r="M1325" s="27">
        <v>0</v>
      </c>
      <c r="N1325" s="27">
        <v>0</v>
      </c>
      <c r="Q1325" s="35" t="s">
        <v>103</v>
      </c>
      <c r="R1325" s="104">
        <v>51.0167</v>
      </c>
      <c r="S1325" s="124">
        <v>4.4667000000000003</v>
      </c>
      <c r="T1325" s="32">
        <v>0</v>
      </c>
      <c r="U1325" s="33">
        <v>0</v>
      </c>
      <c r="V1325" s="127">
        <v>0</v>
      </c>
      <c r="AT1325">
        <v>1</v>
      </c>
      <c r="AU1325" s="162">
        <f t="shared" si="100"/>
        <v>0</v>
      </c>
      <c r="AV1325" s="162">
        <f t="shared" si="101"/>
        <v>0</v>
      </c>
      <c r="AW1325" s="162">
        <f t="shared" si="102"/>
        <v>0</v>
      </c>
      <c r="AX1325" s="162">
        <f t="shared" si="103"/>
        <v>1</v>
      </c>
      <c r="AY1325" s="162">
        <f t="shared" si="104"/>
        <v>1</v>
      </c>
    </row>
    <row r="1326" spans="1:51">
      <c r="A1326" s="116" t="s">
        <v>3497</v>
      </c>
      <c r="B1326" s="116" t="s">
        <v>3498</v>
      </c>
      <c r="C1326" s="117" t="s">
        <v>3496</v>
      </c>
      <c r="D1326" s="113" t="s">
        <v>4163</v>
      </c>
      <c r="E1326" s="117"/>
      <c r="F1326" s="66" t="s">
        <v>43</v>
      </c>
      <c r="G1326" s="66"/>
      <c r="J1326" s="29">
        <v>0</v>
      </c>
      <c r="K1326" s="114">
        <v>1647</v>
      </c>
      <c r="L1326" s="115">
        <v>1651</v>
      </c>
      <c r="M1326" s="27">
        <v>0</v>
      </c>
      <c r="N1326" s="27">
        <v>0</v>
      </c>
      <c r="Q1326" s="35" t="s">
        <v>103</v>
      </c>
      <c r="R1326" s="104">
        <v>51.0167</v>
      </c>
      <c r="S1326" s="124">
        <v>4.4667000000000003</v>
      </c>
      <c r="T1326" s="32">
        <v>0</v>
      </c>
      <c r="U1326" s="33">
        <v>0</v>
      </c>
      <c r="V1326" s="127">
        <v>0</v>
      </c>
      <c r="AT1326">
        <v>1</v>
      </c>
      <c r="AU1326" s="162">
        <f t="shared" si="100"/>
        <v>0</v>
      </c>
      <c r="AV1326" s="162">
        <f t="shared" si="101"/>
        <v>0</v>
      </c>
      <c r="AW1326" s="162">
        <f t="shared" si="102"/>
        <v>0</v>
      </c>
      <c r="AX1326" s="162">
        <f t="shared" si="103"/>
        <v>1</v>
      </c>
      <c r="AY1326" s="162">
        <f t="shared" si="104"/>
        <v>1</v>
      </c>
    </row>
    <row r="1327" spans="1:51">
      <c r="A1327" s="116" t="s">
        <v>3500</v>
      </c>
      <c r="B1327" s="116" t="s">
        <v>3501</v>
      </c>
      <c r="C1327" s="113" t="s">
        <v>3499</v>
      </c>
      <c r="D1327" s="113" t="s">
        <v>4163</v>
      </c>
      <c r="E1327" s="113"/>
      <c r="F1327" s="66" t="s">
        <v>43</v>
      </c>
      <c r="G1327" s="66"/>
      <c r="J1327" s="29">
        <v>0</v>
      </c>
      <c r="K1327" s="114">
        <v>1647</v>
      </c>
      <c r="L1327" s="115">
        <v>1651</v>
      </c>
      <c r="M1327" s="27">
        <v>0</v>
      </c>
      <c r="N1327" s="27">
        <v>0</v>
      </c>
      <c r="Q1327" s="35" t="s">
        <v>103</v>
      </c>
      <c r="R1327" s="104">
        <v>51.0167</v>
      </c>
      <c r="S1327" s="124">
        <v>4.4667000000000003</v>
      </c>
      <c r="T1327" s="32">
        <v>0</v>
      </c>
      <c r="U1327" s="33">
        <v>0</v>
      </c>
      <c r="V1327" s="127">
        <v>0</v>
      </c>
      <c r="AT1327">
        <v>1</v>
      </c>
      <c r="AU1327" s="162">
        <f t="shared" si="100"/>
        <v>0</v>
      </c>
      <c r="AV1327" s="162">
        <f t="shared" si="101"/>
        <v>0</v>
      </c>
      <c r="AW1327" s="162">
        <f t="shared" si="102"/>
        <v>0</v>
      </c>
      <c r="AX1327" s="162">
        <f t="shared" si="103"/>
        <v>1</v>
      </c>
      <c r="AY1327" s="162">
        <f t="shared" si="104"/>
        <v>1</v>
      </c>
    </row>
    <row r="1328" spans="1:51">
      <c r="A1328" s="116" t="s">
        <v>3503</v>
      </c>
      <c r="B1328" s="116" t="s">
        <v>1886</v>
      </c>
      <c r="C1328" s="117" t="s">
        <v>3502</v>
      </c>
      <c r="D1328" s="113" t="s">
        <v>4163</v>
      </c>
      <c r="E1328" s="117"/>
      <c r="F1328" s="66" t="s">
        <v>43</v>
      </c>
      <c r="G1328" s="66"/>
      <c r="J1328" s="29">
        <v>0</v>
      </c>
      <c r="K1328" s="114">
        <v>1647</v>
      </c>
      <c r="L1328" s="115">
        <v>1651</v>
      </c>
      <c r="M1328" s="27">
        <v>0</v>
      </c>
      <c r="N1328" s="27">
        <v>0</v>
      </c>
      <c r="Q1328" s="35" t="s">
        <v>103</v>
      </c>
      <c r="R1328" s="104">
        <v>51.0167</v>
      </c>
      <c r="S1328" s="124">
        <v>4.4667000000000003</v>
      </c>
      <c r="T1328" s="32">
        <v>0</v>
      </c>
      <c r="U1328" s="33">
        <v>0</v>
      </c>
      <c r="V1328" s="127">
        <v>0</v>
      </c>
      <c r="AT1328">
        <v>1</v>
      </c>
      <c r="AU1328" s="162">
        <f t="shared" si="100"/>
        <v>0</v>
      </c>
      <c r="AV1328" s="162">
        <f t="shared" si="101"/>
        <v>0</v>
      </c>
      <c r="AW1328" s="162">
        <f t="shared" si="102"/>
        <v>0</v>
      </c>
      <c r="AX1328" s="162">
        <f t="shared" si="103"/>
        <v>1</v>
      </c>
      <c r="AY1328" s="162">
        <f t="shared" si="104"/>
        <v>1</v>
      </c>
    </row>
    <row r="1329" spans="1:51">
      <c r="A1329" s="116" t="s">
        <v>3506</v>
      </c>
      <c r="B1329" s="116" t="s">
        <v>3507</v>
      </c>
      <c r="C1329" s="117" t="s">
        <v>3505</v>
      </c>
      <c r="D1329" s="113" t="s">
        <v>4163</v>
      </c>
      <c r="E1329" s="117"/>
      <c r="F1329" s="66" t="s">
        <v>43</v>
      </c>
      <c r="G1329" s="66"/>
      <c r="J1329" s="29">
        <v>0</v>
      </c>
      <c r="K1329" s="114">
        <v>1648</v>
      </c>
      <c r="L1329" s="115">
        <v>1652</v>
      </c>
      <c r="M1329" s="27">
        <v>0</v>
      </c>
      <c r="N1329" s="27">
        <v>0</v>
      </c>
      <c r="Q1329" s="35" t="s">
        <v>103</v>
      </c>
      <c r="R1329" s="104">
        <v>51.0167</v>
      </c>
      <c r="S1329" s="124">
        <v>4.4667000000000003</v>
      </c>
      <c r="T1329" s="32">
        <v>0</v>
      </c>
      <c r="U1329" s="33">
        <v>0</v>
      </c>
      <c r="V1329" s="127">
        <v>0</v>
      </c>
      <c r="AT1329">
        <v>1</v>
      </c>
      <c r="AU1329" s="162">
        <f t="shared" si="100"/>
        <v>0</v>
      </c>
      <c r="AV1329" s="162">
        <f t="shared" si="101"/>
        <v>0</v>
      </c>
      <c r="AW1329" s="162">
        <f t="shared" si="102"/>
        <v>0</v>
      </c>
      <c r="AX1329" s="162">
        <f t="shared" si="103"/>
        <v>1</v>
      </c>
      <c r="AY1329" s="162">
        <f t="shared" si="104"/>
        <v>1</v>
      </c>
    </row>
    <row r="1330" spans="1:51">
      <c r="A1330" s="116" t="s">
        <v>3509</v>
      </c>
      <c r="B1330" s="116" t="s">
        <v>2642</v>
      </c>
      <c r="C1330" s="113" t="s">
        <v>3508</v>
      </c>
      <c r="D1330" s="113" t="s">
        <v>4163</v>
      </c>
      <c r="E1330" s="113"/>
      <c r="F1330" s="66" t="s">
        <v>43</v>
      </c>
      <c r="G1330" s="66"/>
      <c r="J1330" s="29">
        <v>0</v>
      </c>
      <c r="K1330" s="114">
        <v>1648</v>
      </c>
      <c r="L1330" s="115">
        <v>1652</v>
      </c>
      <c r="M1330" s="27">
        <v>0</v>
      </c>
      <c r="N1330" s="27">
        <v>0</v>
      </c>
      <c r="Q1330" s="35" t="s">
        <v>103</v>
      </c>
      <c r="R1330" s="104">
        <v>51.0167</v>
      </c>
      <c r="S1330" s="124">
        <v>4.4667000000000003</v>
      </c>
      <c r="T1330" s="32">
        <v>0</v>
      </c>
      <c r="U1330" s="33">
        <v>0</v>
      </c>
      <c r="V1330" s="127">
        <v>0</v>
      </c>
      <c r="AT1330">
        <v>1</v>
      </c>
      <c r="AU1330" s="162">
        <f t="shared" si="100"/>
        <v>0</v>
      </c>
      <c r="AV1330" s="162">
        <f t="shared" si="101"/>
        <v>0</v>
      </c>
      <c r="AW1330" s="162">
        <f t="shared" si="102"/>
        <v>0</v>
      </c>
      <c r="AX1330" s="162">
        <f t="shared" si="103"/>
        <v>1</v>
      </c>
      <c r="AY1330" s="162">
        <f t="shared" si="104"/>
        <v>1</v>
      </c>
    </row>
    <row r="1331" spans="1:51">
      <c r="A1331" s="116" t="s">
        <v>3511</v>
      </c>
      <c r="B1331" s="116" t="s">
        <v>3512</v>
      </c>
      <c r="C1331" s="117" t="s">
        <v>3510</v>
      </c>
      <c r="D1331" s="113" t="s">
        <v>4163</v>
      </c>
      <c r="E1331" s="117"/>
      <c r="F1331" s="66" t="s">
        <v>74</v>
      </c>
      <c r="G1331" s="66"/>
      <c r="J1331" s="29">
        <v>0</v>
      </c>
      <c r="K1331" s="114">
        <v>1649</v>
      </c>
      <c r="L1331" s="115">
        <v>1653</v>
      </c>
      <c r="M1331" s="27">
        <v>0</v>
      </c>
      <c r="N1331" s="27">
        <v>0</v>
      </c>
      <c r="Q1331" s="35" t="s">
        <v>103</v>
      </c>
      <c r="R1331" s="104">
        <v>51.0167</v>
      </c>
      <c r="S1331" s="124">
        <v>4.4667000000000003</v>
      </c>
      <c r="T1331" s="32">
        <v>0</v>
      </c>
      <c r="U1331" s="33">
        <v>0</v>
      </c>
      <c r="V1331" s="127">
        <v>0</v>
      </c>
      <c r="AT1331">
        <v>1</v>
      </c>
      <c r="AU1331" s="162">
        <f t="shared" si="100"/>
        <v>0</v>
      </c>
      <c r="AV1331" s="162">
        <f t="shared" si="101"/>
        <v>0</v>
      </c>
      <c r="AW1331" s="162">
        <f t="shared" si="102"/>
        <v>0</v>
      </c>
      <c r="AX1331" s="162">
        <f t="shared" si="103"/>
        <v>0</v>
      </c>
      <c r="AY1331" s="162">
        <f t="shared" si="104"/>
        <v>1</v>
      </c>
    </row>
    <row r="1332" spans="1:51">
      <c r="A1332" s="116" t="s">
        <v>3514</v>
      </c>
      <c r="B1332" s="116" t="s">
        <v>3515</v>
      </c>
      <c r="C1332" s="113" t="s">
        <v>3513</v>
      </c>
      <c r="D1332" s="113" t="s">
        <v>4163</v>
      </c>
      <c r="E1332" s="113"/>
      <c r="F1332" s="66" t="s">
        <v>43</v>
      </c>
      <c r="G1332" s="66"/>
      <c r="J1332" s="29">
        <v>0</v>
      </c>
      <c r="K1332" s="114">
        <v>1649</v>
      </c>
      <c r="L1332" s="115">
        <v>1653</v>
      </c>
      <c r="M1332" s="27">
        <v>0</v>
      </c>
      <c r="N1332" s="27">
        <v>0</v>
      </c>
      <c r="Q1332" s="35" t="s">
        <v>103</v>
      </c>
      <c r="R1332" s="104">
        <v>51.0167</v>
      </c>
      <c r="S1332" s="124">
        <v>4.4667000000000003</v>
      </c>
      <c r="T1332" s="32">
        <v>0</v>
      </c>
      <c r="U1332" s="33">
        <v>0</v>
      </c>
      <c r="V1332" s="127">
        <v>0</v>
      </c>
      <c r="AT1332">
        <v>1</v>
      </c>
      <c r="AU1332" s="162">
        <f t="shared" si="100"/>
        <v>0</v>
      </c>
      <c r="AV1332" s="162">
        <f t="shared" si="101"/>
        <v>0</v>
      </c>
      <c r="AW1332" s="162">
        <f t="shared" si="102"/>
        <v>0</v>
      </c>
      <c r="AX1332" s="162">
        <f t="shared" si="103"/>
        <v>0</v>
      </c>
      <c r="AY1332" s="162">
        <f t="shared" si="104"/>
        <v>1</v>
      </c>
    </row>
    <row r="1333" spans="1:51">
      <c r="A1333" s="116" t="s">
        <v>3517</v>
      </c>
      <c r="B1333" s="116" t="s">
        <v>1938</v>
      </c>
      <c r="C1333" s="117" t="s">
        <v>3516</v>
      </c>
      <c r="D1333" s="113" t="s">
        <v>4163</v>
      </c>
      <c r="E1333" s="117"/>
      <c r="F1333" s="66" t="s">
        <v>43</v>
      </c>
      <c r="G1333" s="66"/>
      <c r="J1333" s="29">
        <v>0</v>
      </c>
      <c r="K1333" s="114">
        <v>1649</v>
      </c>
      <c r="L1333" s="115">
        <v>1653</v>
      </c>
      <c r="M1333" s="27">
        <v>0</v>
      </c>
      <c r="N1333" s="27">
        <v>0</v>
      </c>
      <c r="Q1333" s="35" t="s">
        <v>103</v>
      </c>
      <c r="R1333" s="104">
        <v>51.0167</v>
      </c>
      <c r="S1333" s="124">
        <v>4.4667000000000003</v>
      </c>
      <c r="T1333" s="32">
        <v>0</v>
      </c>
      <c r="U1333" s="33">
        <v>0</v>
      </c>
      <c r="V1333" s="127">
        <v>0</v>
      </c>
      <c r="AT1333">
        <v>1</v>
      </c>
      <c r="AU1333" s="162">
        <f t="shared" si="100"/>
        <v>0</v>
      </c>
      <c r="AV1333" s="162">
        <f t="shared" si="101"/>
        <v>0</v>
      </c>
      <c r="AW1333" s="162">
        <f t="shared" si="102"/>
        <v>0</v>
      </c>
      <c r="AX1333" s="162">
        <f t="shared" si="103"/>
        <v>0</v>
      </c>
      <c r="AY1333" s="162">
        <f t="shared" si="104"/>
        <v>1</v>
      </c>
    </row>
    <row r="1334" spans="1:51">
      <c r="A1334" s="116" t="s">
        <v>3519</v>
      </c>
      <c r="B1334" s="116" t="s">
        <v>3520</v>
      </c>
      <c r="C1334" s="117" t="s">
        <v>3518</v>
      </c>
      <c r="D1334" s="113" t="s">
        <v>4163</v>
      </c>
      <c r="E1334" s="117"/>
      <c r="F1334" s="66" t="s">
        <v>74</v>
      </c>
      <c r="G1334" s="66"/>
      <c r="J1334" s="29">
        <v>0</v>
      </c>
      <c r="K1334" s="114">
        <v>1650</v>
      </c>
      <c r="L1334" s="115">
        <v>1654</v>
      </c>
      <c r="M1334" s="27">
        <v>0</v>
      </c>
      <c r="N1334" s="27">
        <v>0</v>
      </c>
      <c r="Q1334" s="35" t="s">
        <v>103</v>
      </c>
      <c r="R1334" s="104">
        <v>51.0167</v>
      </c>
      <c r="S1334" s="124">
        <v>4.4667000000000003</v>
      </c>
      <c r="T1334" s="32">
        <v>0</v>
      </c>
      <c r="U1334" s="33">
        <v>0</v>
      </c>
      <c r="V1334" s="127">
        <v>0</v>
      </c>
      <c r="AT1334">
        <v>1</v>
      </c>
      <c r="AU1334" s="162">
        <f t="shared" si="100"/>
        <v>0</v>
      </c>
      <c r="AV1334" s="162">
        <f t="shared" si="101"/>
        <v>0</v>
      </c>
      <c r="AW1334" s="162">
        <f t="shared" si="102"/>
        <v>0</v>
      </c>
      <c r="AX1334" s="162">
        <f t="shared" si="103"/>
        <v>0</v>
      </c>
      <c r="AY1334" s="162">
        <f t="shared" si="104"/>
        <v>1</v>
      </c>
    </row>
    <row r="1335" spans="1:51">
      <c r="A1335" s="116" t="s">
        <v>3522</v>
      </c>
      <c r="B1335" s="116" t="s">
        <v>3523</v>
      </c>
      <c r="C1335" s="113" t="s">
        <v>3521</v>
      </c>
      <c r="D1335" s="113" t="s">
        <v>4163</v>
      </c>
      <c r="E1335" s="113"/>
      <c r="F1335" s="66" t="s">
        <v>74</v>
      </c>
      <c r="G1335" s="66"/>
      <c r="J1335" s="29">
        <v>0</v>
      </c>
      <c r="K1335" s="114">
        <v>1650</v>
      </c>
      <c r="L1335" s="115">
        <v>1654</v>
      </c>
      <c r="M1335" s="27">
        <v>0</v>
      </c>
      <c r="N1335" s="27">
        <v>0</v>
      </c>
      <c r="Q1335" s="35" t="s">
        <v>103</v>
      </c>
      <c r="R1335" s="104">
        <v>51.0167</v>
      </c>
      <c r="S1335" s="124">
        <v>4.4667000000000003</v>
      </c>
      <c r="T1335" s="32">
        <v>0</v>
      </c>
      <c r="U1335" s="33">
        <v>0</v>
      </c>
      <c r="V1335" s="127">
        <v>0</v>
      </c>
      <c r="AT1335">
        <v>1</v>
      </c>
      <c r="AU1335" s="162">
        <f t="shared" si="100"/>
        <v>0</v>
      </c>
      <c r="AV1335" s="162">
        <f t="shared" si="101"/>
        <v>0</v>
      </c>
      <c r="AW1335" s="162">
        <f t="shared" si="102"/>
        <v>0</v>
      </c>
      <c r="AX1335" s="162">
        <f t="shared" si="103"/>
        <v>0</v>
      </c>
      <c r="AY1335" s="162">
        <f t="shared" si="104"/>
        <v>1</v>
      </c>
    </row>
    <row r="1336" spans="1:51">
      <c r="A1336" s="116" t="s">
        <v>3526</v>
      </c>
      <c r="B1336" s="116" t="s">
        <v>3527</v>
      </c>
      <c r="C1336" s="113" t="s">
        <v>3525</v>
      </c>
      <c r="D1336" s="113" t="s">
        <v>4163</v>
      </c>
      <c r="E1336" s="113"/>
      <c r="F1336" s="66" t="s">
        <v>43</v>
      </c>
      <c r="G1336" s="66"/>
      <c r="J1336" s="29">
        <v>0</v>
      </c>
      <c r="K1336" s="114">
        <v>1650</v>
      </c>
      <c r="L1336" s="115">
        <v>1654</v>
      </c>
      <c r="M1336" s="27">
        <v>0</v>
      </c>
      <c r="N1336" s="27">
        <v>0</v>
      </c>
      <c r="Q1336" s="35" t="s">
        <v>103</v>
      </c>
      <c r="R1336" s="104">
        <v>51.0167</v>
      </c>
      <c r="S1336" s="124">
        <v>4.4667000000000003</v>
      </c>
      <c r="T1336" s="32">
        <v>0</v>
      </c>
      <c r="U1336" s="33">
        <v>0</v>
      </c>
      <c r="V1336" s="127">
        <v>0</v>
      </c>
      <c r="AT1336">
        <v>1</v>
      </c>
      <c r="AU1336" s="162">
        <f t="shared" si="100"/>
        <v>0</v>
      </c>
      <c r="AV1336" s="162">
        <f t="shared" si="101"/>
        <v>0</v>
      </c>
      <c r="AW1336" s="162">
        <f t="shared" si="102"/>
        <v>0</v>
      </c>
      <c r="AX1336" s="162">
        <f t="shared" si="103"/>
        <v>0</v>
      </c>
      <c r="AY1336" s="162">
        <f t="shared" si="104"/>
        <v>1</v>
      </c>
    </row>
    <row r="1337" spans="1:51">
      <c r="A1337" s="116" t="s">
        <v>3529</v>
      </c>
      <c r="B1337" s="116" t="s">
        <v>3530</v>
      </c>
      <c r="C1337" s="117" t="s">
        <v>3528</v>
      </c>
      <c r="D1337" s="113" t="s">
        <v>4163</v>
      </c>
      <c r="E1337" s="117"/>
      <c r="F1337" s="66" t="s">
        <v>43</v>
      </c>
      <c r="G1337" s="66"/>
      <c r="J1337" s="29">
        <v>0</v>
      </c>
      <c r="K1337" s="114">
        <v>1650</v>
      </c>
      <c r="L1337" s="115">
        <v>1654</v>
      </c>
      <c r="M1337" s="27">
        <v>0</v>
      </c>
      <c r="N1337" s="27">
        <v>0</v>
      </c>
      <c r="Q1337" s="35" t="s">
        <v>103</v>
      </c>
      <c r="R1337" s="104">
        <v>51.0167</v>
      </c>
      <c r="S1337" s="124">
        <v>4.4667000000000003</v>
      </c>
      <c r="T1337" s="32">
        <v>0</v>
      </c>
      <c r="U1337" s="33">
        <v>0</v>
      </c>
      <c r="V1337" s="127">
        <v>0</v>
      </c>
      <c r="AT1337">
        <v>1</v>
      </c>
      <c r="AU1337" s="162">
        <f t="shared" si="100"/>
        <v>0</v>
      </c>
      <c r="AV1337" s="162">
        <f t="shared" si="101"/>
        <v>0</v>
      </c>
      <c r="AW1337" s="162">
        <f t="shared" si="102"/>
        <v>0</v>
      </c>
      <c r="AX1337" s="162">
        <f t="shared" si="103"/>
        <v>0</v>
      </c>
      <c r="AY1337" s="162">
        <f t="shared" si="104"/>
        <v>1</v>
      </c>
    </row>
    <row r="1338" spans="1:51">
      <c r="A1338" s="116" t="s">
        <v>3532</v>
      </c>
      <c r="B1338" s="116" t="s">
        <v>1899</v>
      </c>
      <c r="C1338" s="113" t="s">
        <v>3531</v>
      </c>
      <c r="D1338" s="113" t="s">
        <v>4163</v>
      </c>
      <c r="E1338" s="113"/>
      <c r="F1338" s="66" t="s">
        <v>156</v>
      </c>
      <c r="G1338" s="66"/>
      <c r="J1338" s="29">
        <v>0</v>
      </c>
      <c r="K1338" s="114">
        <v>1650</v>
      </c>
      <c r="L1338" s="115">
        <v>1654</v>
      </c>
      <c r="M1338" s="27">
        <v>0</v>
      </c>
      <c r="N1338" s="27">
        <v>0</v>
      </c>
      <c r="Q1338" s="35" t="s">
        <v>103</v>
      </c>
      <c r="R1338" s="104">
        <v>51.0167</v>
      </c>
      <c r="S1338" s="124">
        <v>4.4667000000000003</v>
      </c>
      <c r="T1338" s="32">
        <v>0</v>
      </c>
      <c r="U1338" s="33">
        <v>0</v>
      </c>
      <c r="V1338" s="127">
        <v>0</v>
      </c>
      <c r="AT1338">
        <v>1</v>
      </c>
      <c r="AU1338" s="162">
        <f t="shared" si="100"/>
        <v>0</v>
      </c>
      <c r="AV1338" s="162">
        <f t="shared" si="101"/>
        <v>0</v>
      </c>
      <c r="AW1338" s="162">
        <f t="shared" si="102"/>
        <v>0</v>
      </c>
      <c r="AX1338" s="162">
        <f t="shared" si="103"/>
        <v>0</v>
      </c>
      <c r="AY1338" s="162">
        <f t="shared" si="104"/>
        <v>1</v>
      </c>
    </row>
    <row r="1339" spans="1:51">
      <c r="A1339" s="116" t="s">
        <v>3534</v>
      </c>
      <c r="B1339" s="116" t="s">
        <v>3460</v>
      </c>
      <c r="C1339" s="117" t="s">
        <v>3533</v>
      </c>
      <c r="D1339" s="113" t="s">
        <v>4163</v>
      </c>
      <c r="E1339" s="117"/>
      <c r="F1339" s="66" t="s">
        <v>74</v>
      </c>
      <c r="G1339" s="66"/>
      <c r="J1339" s="29">
        <v>0</v>
      </c>
      <c r="K1339" s="114">
        <v>1651</v>
      </c>
      <c r="L1339" s="115">
        <v>1655</v>
      </c>
      <c r="M1339" s="27">
        <v>0</v>
      </c>
      <c r="N1339" s="27">
        <v>0</v>
      </c>
      <c r="Q1339" s="35" t="s">
        <v>103</v>
      </c>
      <c r="R1339" s="104">
        <v>51.0167</v>
      </c>
      <c r="S1339" s="124">
        <v>4.4667000000000003</v>
      </c>
      <c r="T1339" s="32">
        <v>0</v>
      </c>
      <c r="U1339" s="33">
        <v>0</v>
      </c>
      <c r="V1339" s="127">
        <v>0</v>
      </c>
      <c r="AT1339">
        <v>1</v>
      </c>
      <c r="AU1339" s="162">
        <f t="shared" si="100"/>
        <v>0</v>
      </c>
      <c r="AV1339" s="162">
        <f t="shared" si="101"/>
        <v>0</v>
      </c>
      <c r="AW1339" s="162">
        <f t="shared" si="102"/>
        <v>0</v>
      </c>
      <c r="AX1339" s="162">
        <f t="shared" si="103"/>
        <v>0</v>
      </c>
      <c r="AY1339" s="162">
        <f t="shared" si="104"/>
        <v>1</v>
      </c>
    </row>
    <row r="1340" spans="1:51">
      <c r="A1340" s="116" t="s">
        <v>3536</v>
      </c>
      <c r="B1340" s="116" t="s">
        <v>3537</v>
      </c>
      <c r="C1340" s="113" t="s">
        <v>3535</v>
      </c>
      <c r="D1340" s="113" t="s">
        <v>4163</v>
      </c>
      <c r="E1340" s="113"/>
      <c r="F1340" s="66" t="s">
        <v>74</v>
      </c>
      <c r="G1340" s="66"/>
      <c r="J1340" s="29">
        <v>0</v>
      </c>
      <c r="K1340" s="114">
        <v>1651</v>
      </c>
      <c r="L1340" s="115">
        <v>1655</v>
      </c>
      <c r="M1340" s="27">
        <v>0</v>
      </c>
      <c r="N1340" s="27">
        <v>0</v>
      </c>
      <c r="Q1340" s="35" t="s">
        <v>103</v>
      </c>
      <c r="R1340" s="104">
        <v>51.0167</v>
      </c>
      <c r="S1340" s="124">
        <v>4.4667000000000003</v>
      </c>
      <c r="T1340" s="32">
        <v>0</v>
      </c>
      <c r="U1340" s="33">
        <v>0</v>
      </c>
      <c r="V1340" s="127">
        <v>0</v>
      </c>
      <c r="AT1340">
        <v>1</v>
      </c>
      <c r="AU1340" s="162">
        <f t="shared" si="100"/>
        <v>0</v>
      </c>
      <c r="AV1340" s="162">
        <f t="shared" si="101"/>
        <v>0</v>
      </c>
      <c r="AW1340" s="162">
        <f t="shared" si="102"/>
        <v>0</v>
      </c>
      <c r="AX1340" s="162">
        <f t="shared" si="103"/>
        <v>0</v>
      </c>
      <c r="AY1340" s="162">
        <f t="shared" si="104"/>
        <v>1</v>
      </c>
    </row>
    <row r="1341" spans="1:51">
      <c r="A1341" s="116" t="s">
        <v>3540</v>
      </c>
      <c r="B1341" s="116" t="s">
        <v>3541</v>
      </c>
      <c r="C1341" s="113" t="s">
        <v>3539</v>
      </c>
      <c r="D1341" s="113" t="s">
        <v>4163</v>
      </c>
      <c r="E1341" s="113"/>
      <c r="F1341" s="66" t="s">
        <v>43</v>
      </c>
      <c r="G1341" s="66"/>
      <c r="J1341" s="29">
        <v>0</v>
      </c>
      <c r="K1341" s="114">
        <v>1651</v>
      </c>
      <c r="L1341" s="115">
        <v>1655</v>
      </c>
      <c r="M1341" s="27">
        <v>0</v>
      </c>
      <c r="N1341" s="27">
        <v>0</v>
      </c>
      <c r="Q1341" s="35" t="s">
        <v>103</v>
      </c>
      <c r="R1341" s="104">
        <v>51.0167</v>
      </c>
      <c r="S1341" s="124">
        <v>4.4667000000000003</v>
      </c>
      <c r="T1341" s="32">
        <v>0</v>
      </c>
      <c r="U1341" s="33">
        <v>0</v>
      </c>
      <c r="V1341" s="127">
        <v>0</v>
      </c>
      <c r="AT1341">
        <v>1</v>
      </c>
      <c r="AU1341" s="162">
        <f t="shared" si="100"/>
        <v>0</v>
      </c>
      <c r="AV1341" s="162">
        <f t="shared" si="101"/>
        <v>0</v>
      </c>
      <c r="AW1341" s="162">
        <f t="shared" si="102"/>
        <v>0</v>
      </c>
      <c r="AX1341" s="162">
        <f t="shared" si="103"/>
        <v>0</v>
      </c>
      <c r="AY1341" s="162">
        <f t="shared" si="104"/>
        <v>1</v>
      </c>
    </row>
    <row r="1342" spans="1:51">
      <c r="A1342" s="116" t="s">
        <v>3543</v>
      </c>
      <c r="B1342" s="116" t="s">
        <v>3544</v>
      </c>
      <c r="C1342" s="117" t="s">
        <v>3542</v>
      </c>
      <c r="D1342" s="113" t="s">
        <v>4163</v>
      </c>
      <c r="E1342" s="117"/>
      <c r="F1342" s="66" t="s">
        <v>156</v>
      </c>
      <c r="G1342" s="66"/>
      <c r="J1342" s="29">
        <v>0</v>
      </c>
      <c r="K1342" s="114">
        <v>1651</v>
      </c>
      <c r="L1342" s="115">
        <v>1655</v>
      </c>
      <c r="M1342" s="27">
        <v>0</v>
      </c>
      <c r="N1342" s="27">
        <v>0</v>
      </c>
      <c r="Q1342" s="35" t="s">
        <v>103</v>
      </c>
      <c r="R1342" s="104">
        <v>51.0167</v>
      </c>
      <c r="S1342" s="124">
        <v>4.4667000000000003</v>
      </c>
      <c r="T1342" s="32">
        <v>0</v>
      </c>
      <c r="U1342" s="33">
        <v>0</v>
      </c>
      <c r="V1342" s="127">
        <v>0</v>
      </c>
      <c r="AT1342">
        <v>1</v>
      </c>
      <c r="AU1342" s="162">
        <f t="shared" si="100"/>
        <v>0</v>
      </c>
      <c r="AV1342" s="162">
        <f t="shared" si="101"/>
        <v>0</v>
      </c>
      <c r="AW1342" s="162">
        <f t="shared" si="102"/>
        <v>0</v>
      </c>
      <c r="AX1342" s="162">
        <f t="shared" si="103"/>
        <v>0</v>
      </c>
      <c r="AY1342" s="162">
        <f t="shared" si="104"/>
        <v>1</v>
      </c>
    </row>
    <row r="1343" spans="1:51">
      <c r="A1343" s="116" t="s">
        <v>3546</v>
      </c>
      <c r="B1343" s="116" t="s">
        <v>3085</v>
      </c>
      <c r="C1343" s="113" t="s">
        <v>3545</v>
      </c>
      <c r="D1343" s="113" t="s">
        <v>4163</v>
      </c>
      <c r="E1343" s="113"/>
      <c r="F1343" s="66" t="s">
        <v>74</v>
      </c>
      <c r="G1343" s="66"/>
      <c r="J1343" s="29">
        <v>0</v>
      </c>
      <c r="K1343" s="114">
        <v>1651</v>
      </c>
      <c r="L1343" s="115">
        <v>1655</v>
      </c>
      <c r="M1343" s="27">
        <v>0</v>
      </c>
      <c r="N1343" s="27">
        <v>0</v>
      </c>
      <c r="Q1343" s="35" t="s">
        <v>103</v>
      </c>
      <c r="R1343" s="104">
        <v>51.0167</v>
      </c>
      <c r="S1343" s="124">
        <v>4.4667000000000003</v>
      </c>
      <c r="T1343" s="32">
        <v>0</v>
      </c>
      <c r="U1343" s="33">
        <v>0</v>
      </c>
      <c r="V1343" s="127">
        <v>0</v>
      </c>
      <c r="AT1343">
        <v>1</v>
      </c>
      <c r="AU1343" s="162">
        <f t="shared" si="100"/>
        <v>0</v>
      </c>
      <c r="AV1343" s="162">
        <f t="shared" si="101"/>
        <v>0</v>
      </c>
      <c r="AW1343" s="162">
        <f t="shared" si="102"/>
        <v>0</v>
      </c>
      <c r="AX1343" s="162">
        <f t="shared" si="103"/>
        <v>0</v>
      </c>
      <c r="AY1343" s="162">
        <f t="shared" si="104"/>
        <v>1</v>
      </c>
    </row>
    <row r="1344" spans="1:51">
      <c r="A1344" s="116" t="s">
        <v>3548</v>
      </c>
      <c r="B1344" s="116" t="s">
        <v>3549</v>
      </c>
      <c r="C1344" s="117" t="s">
        <v>3547</v>
      </c>
      <c r="D1344" s="113" t="s">
        <v>4163</v>
      </c>
      <c r="E1344" s="117"/>
      <c r="F1344" s="66" t="s">
        <v>43</v>
      </c>
      <c r="G1344" s="66"/>
      <c r="J1344" s="29">
        <v>0</v>
      </c>
      <c r="K1344" s="114">
        <v>1651</v>
      </c>
      <c r="L1344" s="115">
        <v>1655</v>
      </c>
      <c r="M1344" s="27">
        <v>0</v>
      </c>
      <c r="N1344" s="27">
        <v>0</v>
      </c>
      <c r="Q1344" s="35" t="s">
        <v>103</v>
      </c>
      <c r="R1344" s="104">
        <v>51.0167</v>
      </c>
      <c r="S1344" s="124">
        <v>4.4667000000000003</v>
      </c>
      <c r="T1344" s="32">
        <v>0</v>
      </c>
      <c r="U1344" s="33">
        <v>0</v>
      </c>
      <c r="V1344" s="127">
        <v>0</v>
      </c>
      <c r="AT1344">
        <v>1</v>
      </c>
      <c r="AU1344" s="162">
        <f t="shared" si="100"/>
        <v>0</v>
      </c>
      <c r="AV1344" s="162">
        <f t="shared" si="101"/>
        <v>0</v>
      </c>
      <c r="AW1344" s="162">
        <f t="shared" si="102"/>
        <v>0</v>
      </c>
      <c r="AX1344" s="162">
        <f t="shared" si="103"/>
        <v>0</v>
      </c>
      <c r="AY1344" s="162">
        <f t="shared" si="104"/>
        <v>1</v>
      </c>
    </row>
    <row r="1345" spans="1:51">
      <c r="A1345" s="116" t="s">
        <v>3551</v>
      </c>
      <c r="B1345" s="116" t="s">
        <v>3552</v>
      </c>
      <c r="C1345" s="113" t="s">
        <v>3550</v>
      </c>
      <c r="D1345" s="113" t="s">
        <v>4163</v>
      </c>
      <c r="E1345" s="113"/>
      <c r="F1345" s="66" t="s">
        <v>43</v>
      </c>
      <c r="G1345" s="66"/>
      <c r="J1345" s="29">
        <v>0</v>
      </c>
      <c r="K1345" s="114">
        <v>1651</v>
      </c>
      <c r="L1345" s="115">
        <v>1655</v>
      </c>
      <c r="M1345" s="27">
        <v>0</v>
      </c>
      <c r="N1345" s="27">
        <v>0</v>
      </c>
      <c r="Q1345" s="35" t="s">
        <v>103</v>
      </c>
      <c r="R1345" s="104">
        <v>51.0167</v>
      </c>
      <c r="S1345" s="124">
        <v>4.4667000000000003</v>
      </c>
      <c r="T1345" s="32">
        <v>0</v>
      </c>
      <c r="U1345" s="33">
        <v>0</v>
      </c>
      <c r="V1345" s="127">
        <v>0</v>
      </c>
      <c r="AT1345">
        <v>1</v>
      </c>
      <c r="AU1345" s="162">
        <f t="shared" si="100"/>
        <v>0</v>
      </c>
      <c r="AV1345" s="162">
        <f t="shared" si="101"/>
        <v>0</v>
      </c>
      <c r="AW1345" s="162">
        <f t="shared" si="102"/>
        <v>0</v>
      </c>
      <c r="AX1345" s="162">
        <f t="shared" si="103"/>
        <v>0</v>
      </c>
      <c r="AY1345" s="162">
        <f t="shared" si="104"/>
        <v>1</v>
      </c>
    </row>
    <row r="1346" spans="1:51">
      <c r="A1346" s="116" t="s">
        <v>3554</v>
      </c>
      <c r="B1346" s="116" t="s">
        <v>3555</v>
      </c>
      <c r="C1346" s="117" t="s">
        <v>3553</v>
      </c>
      <c r="D1346" s="113" t="s">
        <v>4163</v>
      </c>
      <c r="E1346" s="117"/>
      <c r="F1346" s="66" t="s">
        <v>43</v>
      </c>
      <c r="G1346" s="66"/>
      <c r="J1346" s="29">
        <v>0</v>
      </c>
      <c r="K1346" s="114">
        <v>1651</v>
      </c>
      <c r="L1346" s="115">
        <v>1655</v>
      </c>
      <c r="M1346" s="27">
        <v>0</v>
      </c>
      <c r="N1346" s="27">
        <v>0</v>
      </c>
      <c r="Q1346" s="35" t="s">
        <v>103</v>
      </c>
      <c r="R1346" s="104">
        <v>51.0167</v>
      </c>
      <c r="S1346" s="124">
        <v>4.4667000000000003</v>
      </c>
      <c r="T1346" s="32">
        <v>0</v>
      </c>
      <c r="U1346" s="33">
        <v>0</v>
      </c>
      <c r="V1346" s="127">
        <v>0</v>
      </c>
      <c r="AT1346">
        <v>1</v>
      </c>
      <c r="AU1346" s="162">
        <f t="shared" si="100"/>
        <v>0</v>
      </c>
      <c r="AV1346" s="162">
        <f t="shared" si="101"/>
        <v>0</v>
      </c>
      <c r="AW1346" s="162">
        <f t="shared" si="102"/>
        <v>0</v>
      </c>
      <c r="AX1346" s="162">
        <f t="shared" si="103"/>
        <v>0</v>
      </c>
      <c r="AY1346" s="162">
        <f t="shared" si="104"/>
        <v>1</v>
      </c>
    </row>
    <row r="1347" spans="1:51">
      <c r="A1347" s="116" t="s">
        <v>3557</v>
      </c>
      <c r="B1347" s="116" t="s">
        <v>3558</v>
      </c>
      <c r="C1347" s="113" t="s">
        <v>3556</v>
      </c>
      <c r="D1347" s="113" t="s">
        <v>4163</v>
      </c>
      <c r="E1347" s="113"/>
      <c r="F1347" s="66" t="s">
        <v>43</v>
      </c>
      <c r="G1347" s="66"/>
      <c r="J1347" s="29">
        <v>0</v>
      </c>
      <c r="K1347" s="114">
        <v>1652</v>
      </c>
      <c r="L1347" s="115">
        <v>1656</v>
      </c>
      <c r="M1347" s="27">
        <v>0</v>
      </c>
      <c r="N1347" s="27">
        <v>0</v>
      </c>
      <c r="Q1347" s="35" t="s">
        <v>103</v>
      </c>
      <c r="R1347" s="104">
        <v>51.0167</v>
      </c>
      <c r="S1347" s="124">
        <v>4.4667000000000003</v>
      </c>
      <c r="T1347" s="32">
        <v>0</v>
      </c>
      <c r="U1347" s="33">
        <v>0</v>
      </c>
      <c r="V1347" s="127">
        <v>0</v>
      </c>
      <c r="AT1347">
        <v>1</v>
      </c>
      <c r="AU1347" s="162">
        <f t="shared" ref="AU1347:AU1410" si="105">IF(AND(K1347&lt;=1570,L1347&gt;=1540),1,0)</f>
        <v>0</v>
      </c>
      <c r="AV1347" s="162">
        <f t="shared" ref="AV1347:AV1410" si="106">IF(AND(K1347&lt;=1608,L1347&gt;=1571),1,0)</f>
        <v>0</v>
      </c>
      <c r="AW1347" s="162">
        <f t="shared" ref="AW1347:AW1410" si="107">IF(AND(K1347&lt;=1621,L1347&gt;=1609),1,0)</f>
        <v>0</v>
      </c>
      <c r="AX1347" s="162">
        <f t="shared" ref="AX1347:AX1410" si="108">IF(AND(K1347&lt;=1648,L1347&gt;=1622),1,0)</f>
        <v>0</v>
      </c>
      <c r="AY1347" s="162">
        <f t="shared" ref="AY1347:AY1410" si="109">IF(AND(K1347&lt;=1680,L1347&gt;=1649),1,0)</f>
        <v>1</v>
      </c>
    </row>
    <row r="1348" spans="1:51">
      <c r="A1348" s="116" t="s">
        <v>3560</v>
      </c>
      <c r="B1348" s="116" t="s">
        <v>2687</v>
      </c>
      <c r="C1348" s="117" t="s">
        <v>3559</v>
      </c>
      <c r="D1348" s="113" t="s">
        <v>4163</v>
      </c>
      <c r="E1348" s="117"/>
      <c r="F1348" s="66" t="s">
        <v>223</v>
      </c>
      <c r="G1348" s="66"/>
      <c r="J1348" s="29">
        <v>0</v>
      </c>
      <c r="K1348" s="114">
        <v>1652</v>
      </c>
      <c r="L1348" s="115">
        <v>1656</v>
      </c>
      <c r="M1348" s="27">
        <v>0</v>
      </c>
      <c r="N1348" s="27">
        <v>0</v>
      </c>
      <c r="Q1348" s="35" t="s">
        <v>103</v>
      </c>
      <c r="R1348" s="104">
        <v>51.0167</v>
      </c>
      <c r="S1348" s="124">
        <v>4.4667000000000003</v>
      </c>
      <c r="T1348" s="32">
        <v>0</v>
      </c>
      <c r="U1348" s="33">
        <v>0</v>
      </c>
      <c r="V1348" s="127">
        <v>0</v>
      </c>
      <c r="AT1348">
        <v>1</v>
      </c>
      <c r="AU1348" s="162">
        <f t="shared" si="105"/>
        <v>0</v>
      </c>
      <c r="AV1348" s="162">
        <f t="shared" si="106"/>
        <v>0</v>
      </c>
      <c r="AW1348" s="162">
        <f t="shared" si="107"/>
        <v>0</v>
      </c>
      <c r="AX1348" s="162">
        <f t="shared" si="108"/>
        <v>0</v>
      </c>
      <c r="AY1348" s="162">
        <f t="shared" si="109"/>
        <v>1</v>
      </c>
    </row>
    <row r="1349" spans="1:51">
      <c r="A1349" s="116" t="s">
        <v>3563</v>
      </c>
      <c r="B1349" s="116" t="s">
        <v>3564</v>
      </c>
      <c r="C1349" s="117" t="s">
        <v>3562</v>
      </c>
      <c r="D1349" s="113" t="s">
        <v>4163</v>
      </c>
      <c r="E1349" s="117"/>
      <c r="F1349" s="66" t="s">
        <v>43</v>
      </c>
      <c r="G1349" s="66"/>
      <c r="J1349" s="29">
        <v>0</v>
      </c>
      <c r="K1349" s="114">
        <v>1653</v>
      </c>
      <c r="L1349" s="115">
        <v>1657</v>
      </c>
      <c r="M1349" s="27">
        <v>0</v>
      </c>
      <c r="N1349" s="27">
        <v>0</v>
      </c>
      <c r="Q1349" s="35" t="s">
        <v>103</v>
      </c>
      <c r="R1349" s="104">
        <v>51.0167</v>
      </c>
      <c r="S1349" s="124">
        <v>4.4667000000000003</v>
      </c>
      <c r="T1349" s="32">
        <v>0</v>
      </c>
      <c r="U1349" s="33">
        <v>0</v>
      </c>
      <c r="V1349" s="127">
        <v>0</v>
      </c>
      <c r="AT1349">
        <v>1</v>
      </c>
      <c r="AU1349" s="162">
        <f t="shared" si="105"/>
        <v>0</v>
      </c>
      <c r="AV1349" s="162">
        <f t="shared" si="106"/>
        <v>0</v>
      </c>
      <c r="AW1349" s="162">
        <f t="shared" si="107"/>
        <v>0</v>
      </c>
      <c r="AX1349" s="162">
        <f t="shared" si="108"/>
        <v>0</v>
      </c>
      <c r="AY1349" s="162">
        <f t="shared" si="109"/>
        <v>1</v>
      </c>
    </row>
    <row r="1350" spans="1:51">
      <c r="A1350" s="116" t="s">
        <v>3566</v>
      </c>
      <c r="B1350" s="116" t="s">
        <v>3415</v>
      </c>
      <c r="C1350" s="113" t="s">
        <v>3565</v>
      </c>
      <c r="D1350" s="113" t="s">
        <v>4163</v>
      </c>
      <c r="E1350" s="113"/>
      <c r="F1350" s="66" t="s">
        <v>74</v>
      </c>
      <c r="G1350" s="66"/>
      <c r="J1350" s="29">
        <v>0</v>
      </c>
      <c r="K1350" s="114">
        <v>1653</v>
      </c>
      <c r="L1350" s="115">
        <v>1657</v>
      </c>
      <c r="M1350" s="27">
        <v>0</v>
      </c>
      <c r="N1350" s="27">
        <v>0</v>
      </c>
      <c r="Q1350" s="35" t="s">
        <v>103</v>
      </c>
      <c r="R1350" s="104">
        <v>51.0167</v>
      </c>
      <c r="S1350" s="124">
        <v>4.4667000000000003</v>
      </c>
      <c r="T1350" s="32">
        <v>0</v>
      </c>
      <c r="U1350" s="33">
        <v>0</v>
      </c>
      <c r="V1350" s="127">
        <v>0</v>
      </c>
      <c r="AT1350">
        <v>1</v>
      </c>
      <c r="AU1350" s="162">
        <f t="shared" si="105"/>
        <v>0</v>
      </c>
      <c r="AV1350" s="162">
        <f t="shared" si="106"/>
        <v>0</v>
      </c>
      <c r="AW1350" s="162">
        <f t="shared" si="107"/>
        <v>0</v>
      </c>
      <c r="AX1350" s="162">
        <f t="shared" si="108"/>
        <v>0</v>
      </c>
      <c r="AY1350" s="162">
        <f t="shared" si="109"/>
        <v>1</v>
      </c>
    </row>
    <row r="1351" spans="1:51">
      <c r="A1351" s="116" t="s">
        <v>3568</v>
      </c>
      <c r="B1351" s="116" t="s">
        <v>3569</v>
      </c>
      <c r="C1351" s="117" t="s">
        <v>3567</v>
      </c>
      <c r="D1351" s="113" t="s">
        <v>4163</v>
      </c>
      <c r="E1351" s="117"/>
      <c r="F1351" s="66" t="s">
        <v>43</v>
      </c>
      <c r="G1351" s="66"/>
      <c r="J1351" s="29">
        <v>0</v>
      </c>
      <c r="K1351" s="114">
        <v>1653</v>
      </c>
      <c r="L1351" s="115">
        <v>1657</v>
      </c>
      <c r="M1351" s="27">
        <v>0</v>
      </c>
      <c r="N1351" s="27">
        <v>0</v>
      </c>
      <c r="Q1351" s="35" t="s">
        <v>103</v>
      </c>
      <c r="R1351" s="104">
        <v>51.0167</v>
      </c>
      <c r="S1351" s="124">
        <v>4.4667000000000003</v>
      </c>
      <c r="T1351" s="32">
        <v>0</v>
      </c>
      <c r="U1351" s="33">
        <v>0</v>
      </c>
      <c r="V1351" s="127">
        <v>0</v>
      </c>
      <c r="AT1351">
        <v>1</v>
      </c>
      <c r="AU1351" s="162">
        <f t="shared" si="105"/>
        <v>0</v>
      </c>
      <c r="AV1351" s="162">
        <f t="shared" si="106"/>
        <v>0</v>
      </c>
      <c r="AW1351" s="162">
        <f t="shared" si="107"/>
        <v>0</v>
      </c>
      <c r="AX1351" s="162">
        <f t="shared" si="108"/>
        <v>0</v>
      </c>
      <c r="AY1351" s="162">
        <f t="shared" si="109"/>
        <v>1</v>
      </c>
    </row>
    <row r="1352" spans="1:51">
      <c r="A1352" s="116" t="s">
        <v>3571</v>
      </c>
      <c r="B1352" s="116" t="s">
        <v>3572</v>
      </c>
      <c r="C1352" s="113" t="s">
        <v>3570</v>
      </c>
      <c r="D1352" s="113" t="s">
        <v>4163</v>
      </c>
      <c r="E1352" s="113"/>
      <c r="F1352" s="66" t="s">
        <v>156</v>
      </c>
      <c r="G1352" s="66"/>
      <c r="J1352" s="29">
        <v>0</v>
      </c>
      <c r="K1352" s="114">
        <v>1653</v>
      </c>
      <c r="L1352" s="115">
        <v>1657</v>
      </c>
      <c r="M1352" s="27">
        <v>0</v>
      </c>
      <c r="N1352" s="27">
        <v>0</v>
      </c>
      <c r="Q1352" s="35" t="s">
        <v>103</v>
      </c>
      <c r="R1352" s="104">
        <v>51.0167</v>
      </c>
      <c r="S1352" s="124">
        <v>4.4667000000000003</v>
      </c>
      <c r="T1352" s="32">
        <v>0</v>
      </c>
      <c r="U1352" s="33">
        <v>0</v>
      </c>
      <c r="V1352" s="127">
        <v>0</v>
      </c>
      <c r="AT1352">
        <v>1</v>
      </c>
      <c r="AU1352" s="162">
        <f t="shared" si="105"/>
        <v>0</v>
      </c>
      <c r="AV1352" s="162">
        <f t="shared" si="106"/>
        <v>0</v>
      </c>
      <c r="AW1352" s="162">
        <f t="shared" si="107"/>
        <v>0</v>
      </c>
      <c r="AX1352" s="162">
        <f t="shared" si="108"/>
        <v>0</v>
      </c>
      <c r="AY1352" s="162">
        <f t="shared" si="109"/>
        <v>1</v>
      </c>
    </row>
    <row r="1353" spans="1:51">
      <c r="A1353" s="116" t="s">
        <v>3574</v>
      </c>
      <c r="B1353" s="116" t="s">
        <v>3520</v>
      </c>
      <c r="C1353" s="117" t="s">
        <v>3573</v>
      </c>
      <c r="D1353" s="113" t="s">
        <v>4163</v>
      </c>
      <c r="E1353" s="117"/>
      <c r="F1353" s="66" t="s">
        <v>156</v>
      </c>
      <c r="G1353" s="66"/>
      <c r="J1353" s="29">
        <v>0</v>
      </c>
      <c r="K1353" s="114">
        <v>1653</v>
      </c>
      <c r="L1353" s="115">
        <v>1657</v>
      </c>
      <c r="M1353" s="27">
        <v>0</v>
      </c>
      <c r="N1353" s="27">
        <v>0</v>
      </c>
      <c r="Q1353" s="35" t="s">
        <v>103</v>
      </c>
      <c r="R1353" s="104">
        <v>51.0167</v>
      </c>
      <c r="S1353" s="124">
        <v>4.4667000000000003</v>
      </c>
      <c r="T1353" s="32">
        <v>0</v>
      </c>
      <c r="U1353" s="33">
        <v>0</v>
      </c>
      <c r="V1353" s="127">
        <v>0</v>
      </c>
      <c r="AT1353">
        <v>1</v>
      </c>
      <c r="AU1353" s="162">
        <f t="shared" si="105"/>
        <v>0</v>
      </c>
      <c r="AV1353" s="162">
        <f t="shared" si="106"/>
        <v>0</v>
      </c>
      <c r="AW1353" s="162">
        <f t="shared" si="107"/>
        <v>0</v>
      </c>
      <c r="AX1353" s="162">
        <f t="shared" si="108"/>
        <v>0</v>
      </c>
      <c r="AY1353" s="162">
        <f t="shared" si="109"/>
        <v>1</v>
      </c>
    </row>
    <row r="1354" spans="1:51">
      <c r="A1354" s="116" t="s">
        <v>3576</v>
      </c>
      <c r="B1354" s="116" t="s">
        <v>3577</v>
      </c>
      <c r="C1354" s="113" t="s">
        <v>3575</v>
      </c>
      <c r="D1354" s="113" t="s">
        <v>4163</v>
      </c>
      <c r="E1354" s="113"/>
      <c r="F1354" s="66" t="s">
        <v>74</v>
      </c>
      <c r="G1354" s="66"/>
      <c r="J1354" s="29">
        <v>0</v>
      </c>
      <c r="K1354" s="114">
        <v>1653</v>
      </c>
      <c r="L1354" s="115">
        <v>1657</v>
      </c>
      <c r="M1354" s="27">
        <v>0</v>
      </c>
      <c r="N1354" s="27">
        <v>0</v>
      </c>
      <c r="Q1354" s="35" t="s">
        <v>103</v>
      </c>
      <c r="R1354" s="104">
        <v>51.0167</v>
      </c>
      <c r="S1354" s="124">
        <v>4.4667000000000003</v>
      </c>
      <c r="T1354" s="32">
        <v>0</v>
      </c>
      <c r="U1354" s="33">
        <v>0</v>
      </c>
      <c r="V1354" s="127">
        <v>0</v>
      </c>
      <c r="AT1354">
        <v>1</v>
      </c>
      <c r="AU1354" s="162">
        <f t="shared" si="105"/>
        <v>0</v>
      </c>
      <c r="AV1354" s="162">
        <f t="shared" si="106"/>
        <v>0</v>
      </c>
      <c r="AW1354" s="162">
        <f t="shared" si="107"/>
        <v>0</v>
      </c>
      <c r="AX1354" s="162">
        <f t="shared" si="108"/>
        <v>0</v>
      </c>
      <c r="AY1354" s="162">
        <f t="shared" si="109"/>
        <v>1</v>
      </c>
    </row>
    <row r="1355" spans="1:51">
      <c r="A1355" s="116" t="s">
        <v>3579</v>
      </c>
      <c r="B1355" s="116" t="s">
        <v>3580</v>
      </c>
      <c r="C1355" s="117" t="s">
        <v>3578</v>
      </c>
      <c r="D1355" s="113" t="s">
        <v>4163</v>
      </c>
      <c r="E1355" s="117"/>
      <c r="F1355" s="66" t="s">
        <v>43</v>
      </c>
      <c r="G1355" s="66"/>
      <c r="J1355" s="29">
        <v>0</v>
      </c>
      <c r="K1355" s="114">
        <v>1653</v>
      </c>
      <c r="L1355" s="115">
        <v>1657</v>
      </c>
      <c r="M1355" s="27">
        <v>0</v>
      </c>
      <c r="N1355" s="27">
        <v>0</v>
      </c>
      <c r="Q1355" s="35" t="s">
        <v>103</v>
      </c>
      <c r="R1355" s="104">
        <v>51.0167</v>
      </c>
      <c r="S1355" s="124">
        <v>4.4667000000000003</v>
      </c>
      <c r="T1355" s="32">
        <v>0</v>
      </c>
      <c r="U1355" s="33">
        <v>0</v>
      </c>
      <c r="V1355" s="127">
        <v>0</v>
      </c>
      <c r="AT1355">
        <v>1</v>
      </c>
      <c r="AU1355" s="162">
        <f t="shared" si="105"/>
        <v>0</v>
      </c>
      <c r="AV1355" s="162">
        <f t="shared" si="106"/>
        <v>0</v>
      </c>
      <c r="AW1355" s="162">
        <f t="shared" si="107"/>
        <v>0</v>
      </c>
      <c r="AX1355" s="162">
        <f t="shared" si="108"/>
        <v>0</v>
      </c>
      <c r="AY1355" s="162">
        <f t="shared" si="109"/>
        <v>1</v>
      </c>
    </row>
    <row r="1356" spans="1:51">
      <c r="A1356" s="116" t="s">
        <v>3582</v>
      </c>
      <c r="B1356" s="116" t="s">
        <v>3583</v>
      </c>
      <c r="C1356" s="113" t="s">
        <v>3581</v>
      </c>
      <c r="D1356" s="113" t="s">
        <v>4163</v>
      </c>
      <c r="E1356" s="113"/>
      <c r="F1356" s="66" t="s">
        <v>74</v>
      </c>
      <c r="G1356" s="66"/>
      <c r="J1356" s="29">
        <v>0</v>
      </c>
      <c r="K1356" s="114">
        <v>1653</v>
      </c>
      <c r="L1356" s="115">
        <v>1657</v>
      </c>
      <c r="M1356" s="27">
        <v>0</v>
      </c>
      <c r="N1356" s="27">
        <v>0</v>
      </c>
      <c r="Q1356" s="35" t="s">
        <v>103</v>
      </c>
      <c r="R1356" s="104">
        <v>51.0167</v>
      </c>
      <c r="S1356" s="124">
        <v>4.4667000000000003</v>
      </c>
      <c r="T1356" s="32">
        <v>0</v>
      </c>
      <c r="U1356" s="33">
        <v>0</v>
      </c>
      <c r="V1356" s="127">
        <v>0</v>
      </c>
      <c r="AT1356">
        <v>1</v>
      </c>
      <c r="AU1356" s="162">
        <f t="shared" si="105"/>
        <v>0</v>
      </c>
      <c r="AV1356" s="162">
        <f t="shared" si="106"/>
        <v>0</v>
      </c>
      <c r="AW1356" s="162">
        <f t="shared" si="107"/>
        <v>0</v>
      </c>
      <c r="AX1356" s="162">
        <f t="shared" si="108"/>
        <v>0</v>
      </c>
      <c r="AY1356" s="162">
        <f t="shared" si="109"/>
        <v>1</v>
      </c>
    </row>
    <row r="1357" spans="1:51">
      <c r="A1357" s="116" t="s">
        <v>3585</v>
      </c>
      <c r="B1357" s="116" t="s">
        <v>3586</v>
      </c>
      <c r="C1357" s="117" t="s">
        <v>3584</v>
      </c>
      <c r="D1357" s="113" t="s">
        <v>4163</v>
      </c>
      <c r="E1357" s="117"/>
      <c r="F1357" s="66" t="s">
        <v>74</v>
      </c>
      <c r="G1357" s="66"/>
      <c r="J1357" s="29">
        <v>0</v>
      </c>
      <c r="K1357" s="114">
        <v>1653</v>
      </c>
      <c r="L1357" s="115">
        <v>1657</v>
      </c>
      <c r="M1357" s="27">
        <v>0</v>
      </c>
      <c r="N1357" s="27">
        <v>0</v>
      </c>
      <c r="Q1357" s="35" t="s">
        <v>103</v>
      </c>
      <c r="R1357" s="104">
        <v>51.0167</v>
      </c>
      <c r="S1357" s="124">
        <v>4.4667000000000003</v>
      </c>
      <c r="T1357" s="32">
        <v>0</v>
      </c>
      <c r="U1357" s="33">
        <v>0</v>
      </c>
      <c r="V1357" s="127">
        <v>0</v>
      </c>
      <c r="AT1357">
        <v>1</v>
      </c>
      <c r="AU1357" s="162">
        <f t="shared" si="105"/>
        <v>0</v>
      </c>
      <c r="AV1357" s="162">
        <f t="shared" si="106"/>
        <v>0</v>
      </c>
      <c r="AW1357" s="162">
        <f t="shared" si="107"/>
        <v>0</v>
      </c>
      <c r="AX1357" s="162">
        <f t="shared" si="108"/>
        <v>0</v>
      </c>
      <c r="AY1357" s="162">
        <f t="shared" si="109"/>
        <v>1</v>
      </c>
    </row>
    <row r="1358" spans="1:51">
      <c r="A1358" s="116" t="s">
        <v>3588</v>
      </c>
      <c r="B1358" s="116" t="s">
        <v>3589</v>
      </c>
      <c r="C1358" s="113" t="s">
        <v>3587</v>
      </c>
      <c r="D1358" s="113" t="s">
        <v>4163</v>
      </c>
      <c r="E1358" s="113"/>
      <c r="F1358" s="66" t="s">
        <v>74</v>
      </c>
      <c r="G1358" s="66"/>
      <c r="J1358" s="29">
        <v>0</v>
      </c>
      <c r="K1358" s="114">
        <v>1654</v>
      </c>
      <c r="L1358" s="115">
        <v>1658</v>
      </c>
      <c r="M1358" s="27">
        <v>0</v>
      </c>
      <c r="N1358" s="27">
        <v>0</v>
      </c>
      <c r="Q1358" s="35" t="s">
        <v>103</v>
      </c>
      <c r="R1358" s="104">
        <v>51.0167</v>
      </c>
      <c r="S1358" s="124">
        <v>4.4667000000000003</v>
      </c>
      <c r="T1358" s="32">
        <v>0</v>
      </c>
      <c r="U1358" s="33">
        <v>0</v>
      </c>
      <c r="V1358" s="127">
        <v>0</v>
      </c>
      <c r="AT1358">
        <v>1</v>
      </c>
      <c r="AU1358" s="162">
        <f t="shared" si="105"/>
        <v>0</v>
      </c>
      <c r="AV1358" s="162">
        <f t="shared" si="106"/>
        <v>0</v>
      </c>
      <c r="AW1358" s="162">
        <f t="shared" si="107"/>
        <v>0</v>
      </c>
      <c r="AX1358" s="162">
        <f t="shared" si="108"/>
        <v>0</v>
      </c>
      <c r="AY1358" s="162">
        <f t="shared" si="109"/>
        <v>1</v>
      </c>
    </row>
    <row r="1359" spans="1:51">
      <c r="A1359" s="116" t="s">
        <v>3462</v>
      </c>
      <c r="B1359" s="116" t="s">
        <v>3463</v>
      </c>
      <c r="C1359" s="117" t="s">
        <v>3590</v>
      </c>
      <c r="D1359" s="113" t="s">
        <v>4163</v>
      </c>
      <c r="E1359" s="117"/>
      <c r="F1359" s="66" t="s">
        <v>43</v>
      </c>
      <c r="G1359" s="66"/>
      <c r="J1359" s="29">
        <v>0</v>
      </c>
      <c r="K1359" s="114">
        <v>1654</v>
      </c>
      <c r="L1359" s="115">
        <v>1658</v>
      </c>
      <c r="M1359" s="27">
        <v>0</v>
      </c>
      <c r="N1359" s="27">
        <v>0</v>
      </c>
      <c r="Q1359" s="35" t="s">
        <v>103</v>
      </c>
      <c r="R1359" s="104">
        <v>51.0167</v>
      </c>
      <c r="S1359" s="124">
        <v>4.4667000000000003</v>
      </c>
      <c r="T1359" s="32">
        <v>0</v>
      </c>
      <c r="U1359" s="33">
        <v>0</v>
      </c>
      <c r="V1359" s="127">
        <v>0</v>
      </c>
      <c r="AT1359">
        <v>1</v>
      </c>
      <c r="AU1359" s="162">
        <f t="shared" si="105"/>
        <v>0</v>
      </c>
      <c r="AV1359" s="162">
        <f t="shared" si="106"/>
        <v>0</v>
      </c>
      <c r="AW1359" s="162">
        <f t="shared" si="107"/>
        <v>0</v>
      </c>
      <c r="AX1359" s="162">
        <f t="shared" si="108"/>
        <v>0</v>
      </c>
      <c r="AY1359" s="162">
        <f t="shared" si="109"/>
        <v>1</v>
      </c>
    </row>
    <row r="1360" spans="1:51">
      <c r="A1360" s="116" t="s">
        <v>3592</v>
      </c>
      <c r="B1360" s="116" t="s">
        <v>3593</v>
      </c>
      <c r="C1360" s="113" t="s">
        <v>3591</v>
      </c>
      <c r="D1360" s="113" t="s">
        <v>4163</v>
      </c>
      <c r="E1360" s="113"/>
      <c r="F1360" s="66" t="s">
        <v>74</v>
      </c>
      <c r="G1360" s="66"/>
      <c r="J1360" s="29">
        <v>0</v>
      </c>
      <c r="K1360" s="114">
        <v>1654</v>
      </c>
      <c r="L1360" s="115">
        <v>1658</v>
      </c>
      <c r="M1360" s="27">
        <v>0</v>
      </c>
      <c r="N1360" s="27">
        <v>0</v>
      </c>
      <c r="Q1360" s="35" t="s">
        <v>103</v>
      </c>
      <c r="R1360" s="104">
        <v>51.0167</v>
      </c>
      <c r="S1360" s="124">
        <v>4.4667000000000003</v>
      </c>
      <c r="T1360" s="32">
        <v>0</v>
      </c>
      <c r="U1360" s="33">
        <v>0</v>
      </c>
      <c r="V1360" s="127">
        <v>0</v>
      </c>
      <c r="AT1360">
        <v>1</v>
      </c>
      <c r="AU1360" s="162">
        <f t="shared" si="105"/>
        <v>0</v>
      </c>
      <c r="AV1360" s="162">
        <f t="shared" si="106"/>
        <v>0</v>
      </c>
      <c r="AW1360" s="162">
        <f t="shared" si="107"/>
        <v>0</v>
      </c>
      <c r="AX1360" s="162">
        <f t="shared" si="108"/>
        <v>0</v>
      </c>
      <c r="AY1360" s="162">
        <f t="shared" si="109"/>
        <v>1</v>
      </c>
    </row>
    <row r="1361" spans="1:51">
      <c r="A1361" s="116" t="s">
        <v>3595</v>
      </c>
      <c r="B1361" s="116" t="s">
        <v>3596</v>
      </c>
      <c r="C1361" s="117" t="s">
        <v>3594</v>
      </c>
      <c r="D1361" s="113" t="s">
        <v>4163</v>
      </c>
      <c r="E1361" s="117"/>
      <c r="F1361" s="66" t="s">
        <v>43</v>
      </c>
      <c r="G1361" s="66"/>
      <c r="J1361" s="29">
        <v>0</v>
      </c>
      <c r="K1361" s="114">
        <v>1654</v>
      </c>
      <c r="L1361" s="115">
        <v>1658</v>
      </c>
      <c r="M1361" s="27">
        <v>0</v>
      </c>
      <c r="N1361" s="27">
        <v>0</v>
      </c>
      <c r="Q1361" s="35" t="s">
        <v>103</v>
      </c>
      <c r="R1361" s="104">
        <v>51.0167</v>
      </c>
      <c r="S1361" s="124">
        <v>4.4667000000000003</v>
      </c>
      <c r="T1361" s="32">
        <v>0</v>
      </c>
      <c r="U1361" s="33">
        <v>0</v>
      </c>
      <c r="V1361" s="127">
        <v>0</v>
      </c>
      <c r="AT1361">
        <v>1</v>
      </c>
      <c r="AU1361" s="162">
        <f t="shared" si="105"/>
        <v>0</v>
      </c>
      <c r="AV1361" s="162">
        <f t="shared" si="106"/>
        <v>0</v>
      </c>
      <c r="AW1361" s="162">
        <f t="shared" si="107"/>
        <v>0</v>
      </c>
      <c r="AX1361" s="162">
        <f t="shared" si="108"/>
        <v>0</v>
      </c>
      <c r="AY1361" s="162">
        <f t="shared" si="109"/>
        <v>1</v>
      </c>
    </row>
    <row r="1362" spans="1:51">
      <c r="A1362" s="116" t="s">
        <v>3598</v>
      </c>
      <c r="B1362" s="116" t="s">
        <v>3599</v>
      </c>
      <c r="C1362" s="113" t="s">
        <v>3597</v>
      </c>
      <c r="D1362" s="113" t="s">
        <v>4163</v>
      </c>
      <c r="E1362" s="113"/>
      <c r="F1362" s="66" t="s">
        <v>43</v>
      </c>
      <c r="G1362" s="66"/>
      <c r="J1362" s="29">
        <v>0</v>
      </c>
      <c r="K1362" s="114">
        <v>1654</v>
      </c>
      <c r="L1362" s="115">
        <v>1658</v>
      </c>
      <c r="M1362" s="27">
        <v>0</v>
      </c>
      <c r="N1362" s="27">
        <v>0</v>
      </c>
      <c r="Q1362" s="35" t="s">
        <v>103</v>
      </c>
      <c r="R1362" s="104">
        <v>51.0167</v>
      </c>
      <c r="S1362" s="124">
        <v>4.4667000000000003</v>
      </c>
      <c r="T1362" s="32">
        <v>0</v>
      </c>
      <c r="U1362" s="33">
        <v>0</v>
      </c>
      <c r="V1362" s="127">
        <v>0</v>
      </c>
      <c r="AT1362">
        <v>1</v>
      </c>
      <c r="AU1362" s="162">
        <f t="shared" si="105"/>
        <v>0</v>
      </c>
      <c r="AV1362" s="162">
        <f t="shared" si="106"/>
        <v>0</v>
      </c>
      <c r="AW1362" s="162">
        <f t="shared" si="107"/>
        <v>0</v>
      </c>
      <c r="AX1362" s="162">
        <f t="shared" si="108"/>
        <v>0</v>
      </c>
      <c r="AY1362" s="162">
        <f t="shared" si="109"/>
        <v>1</v>
      </c>
    </row>
    <row r="1363" spans="1:51">
      <c r="A1363" s="116" t="s">
        <v>3601</v>
      </c>
      <c r="B1363" s="116" t="s">
        <v>3602</v>
      </c>
      <c r="C1363" s="113" t="s">
        <v>3600</v>
      </c>
      <c r="D1363" s="113" t="s">
        <v>4163</v>
      </c>
      <c r="E1363" s="113"/>
      <c r="F1363" s="66" t="s">
        <v>43</v>
      </c>
      <c r="G1363" s="66"/>
      <c r="J1363" s="29">
        <v>0</v>
      </c>
      <c r="K1363" s="114">
        <v>1655</v>
      </c>
      <c r="L1363" s="115">
        <v>1659</v>
      </c>
      <c r="M1363" s="27">
        <v>0</v>
      </c>
      <c r="N1363" s="27">
        <v>0</v>
      </c>
      <c r="Q1363" s="35" t="s">
        <v>103</v>
      </c>
      <c r="R1363" s="104">
        <v>51.0167</v>
      </c>
      <c r="S1363" s="124">
        <v>4.4667000000000003</v>
      </c>
      <c r="T1363" s="32">
        <v>0</v>
      </c>
      <c r="U1363" s="33">
        <v>0</v>
      </c>
      <c r="V1363" s="127">
        <v>0</v>
      </c>
      <c r="AT1363">
        <v>1</v>
      </c>
      <c r="AU1363" s="162">
        <f t="shared" si="105"/>
        <v>0</v>
      </c>
      <c r="AV1363" s="162">
        <f t="shared" si="106"/>
        <v>0</v>
      </c>
      <c r="AW1363" s="162">
        <f t="shared" si="107"/>
        <v>0</v>
      </c>
      <c r="AX1363" s="162">
        <f t="shared" si="108"/>
        <v>0</v>
      </c>
      <c r="AY1363" s="162">
        <f t="shared" si="109"/>
        <v>1</v>
      </c>
    </row>
    <row r="1364" spans="1:51">
      <c r="A1364" s="116" t="s">
        <v>3604</v>
      </c>
      <c r="B1364" s="116" t="s">
        <v>2711</v>
      </c>
      <c r="C1364" s="117" t="s">
        <v>3603</v>
      </c>
      <c r="D1364" s="113" t="s">
        <v>4163</v>
      </c>
      <c r="E1364" s="117"/>
      <c r="F1364" s="66" t="s">
        <v>43</v>
      </c>
      <c r="G1364" s="66"/>
      <c r="J1364" s="29">
        <v>0</v>
      </c>
      <c r="K1364" s="114">
        <v>1655</v>
      </c>
      <c r="L1364" s="115">
        <v>1659</v>
      </c>
      <c r="M1364" s="27">
        <v>0</v>
      </c>
      <c r="N1364" s="27">
        <v>0</v>
      </c>
      <c r="Q1364" s="35" t="s">
        <v>103</v>
      </c>
      <c r="R1364" s="104">
        <v>51.0167</v>
      </c>
      <c r="S1364" s="124">
        <v>4.4667000000000003</v>
      </c>
      <c r="T1364" s="32">
        <v>0</v>
      </c>
      <c r="U1364" s="33">
        <v>0</v>
      </c>
      <c r="V1364" s="127">
        <v>0</v>
      </c>
      <c r="AT1364">
        <v>1</v>
      </c>
      <c r="AU1364" s="162">
        <f t="shared" si="105"/>
        <v>0</v>
      </c>
      <c r="AV1364" s="162">
        <f t="shared" si="106"/>
        <v>0</v>
      </c>
      <c r="AW1364" s="162">
        <f t="shared" si="107"/>
        <v>0</v>
      </c>
      <c r="AX1364" s="162">
        <f t="shared" si="108"/>
        <v>0</v>
      </c>
      <c r="AY1364" s="162">
        <f t="shared" si="109"/>
        <v>1</v>
      </c>
    </row>
    <row r="1365" spans="1:51">
      <c r="A1365" s="116" t="s">
        <v>3606</v>
      </c>
      <c r="B1365" s="116" t="s">
        <v>2492</v>
      </c>
      <c r="C1365" s="113" t="s">
        <v>3605</v>
      </c>
      <c r="D1365" s="113" t="s">
        <v>4163</v>
      </c>
      <c r="E1365" s="113"/>
      <c r="F1365" s="66" t="s">
        <v>43</v>
      </c>
      <c r="G1365" s="66"/>
      <c r="J1365" s="29">
        <v>0</v>
      </c>
      <c r="K1365" s="114">
        <v>1655</v>
      </c>
      <c r="L1365" s="115">
        <v>1659</v>
      </c>
      <c r="M1365" s="27">
        <v>0</v>
      </c>
      <c r="N1365" s="27">
        <v>0</v>
      </c>
      <c r="Q1365" s="35" t="s">
        <v>103</v>
      </c>
      <c r="R1365" s="104">
        <v>51.0167</v>
      </c>
      <c r="S1365" s="124">
        <v>4.4667000000000003</v>
      </c>
      <c r="T1365" s="32">
        <v>0</v>
      </c>
      <c r="U1365" s="33">
        <v>0</v>
      </c>
      <c r="V1365" s="127">
        <v>0</v>
      </c>
      <c r="AT1365">
        <v>1</v>
      </c>
      <c r="AU1365" s="162">
        <f t="shared" si="105"/>
        <v>0</v>
      </c>
      <c r="AV1365" s="162">
        <f t="shared" si="106"/>
        <v>0</v>
      </c>
      <c r="AW1365" s="162">
        <f t="shared" si="107"/>
        <v>0</v>
      </c>
      <c r="AX1365" s="162">
        <f t="shared" si="108"/>
        <v>0</v>
      </c>
      <c r="AY1365" s="162">
        <f t="shared" si="109"/>
        <v>1</v>
      </c>
    </row>
    <row r="1366" spans="1:51">
      <c r="A1366" s="116" t="s">
        <v>3608</v>
      </c>
      <c r="B1366" s="116" t="s">
        <v>3609</v>
      </c>
      <c r="C1366" s="117" t="s">
        <v>3607</v>
      </c>
      <c r="D1366" s="113" t="s">
        <v>4163</v>
      </c>
      <c r="E1366" s="117"/>
      <c r="F1366" s="66" t="s">
        <v>74</v>
      </c>
      <c r="G1366" s="66"/>
      <c r="J1366" s="29">
        <v>0</v>
      </c>
      <c r="K1366" s="114">
        <v>1655</v>
      </c>
      <c r="L1366" s="115">
        <v>1659</v>
      </c>
      <c r="M1366" s="27">
        <v>0</v>
      </c>
      <c r="N1366" s="27">
        <v>0</v>
      </c>
      <c r="Q1366" s="35" t="s">
        <v>103</v>
      </c>
      <c r="R1366" s="104">
        <v>51.0167</v>
      </c>
      <c r="S1366" s="124">
        <v>4.4667000000000003</v>
      </c>
      <c r="T1366" s="32">
        <v>0</v>
      </c>
      <c r="U1366" s="33">
        <v>0</v>
      </c>
      <c r="V1366" s="127">
        <v>0</v>
      </c>
      <c r="AT1366">
        <v>1</v>
      </c>
      <c r="AU1366" s="162">
        <f t="shared" si="105"/>
        <v>0</v>
      </c>
      <c r="AV1366" s="162">
        <f t="shared" si="106"/>
        <v>0</v>
      </c>
      <c r="AW1366" s="162">
        <f t="shared" si="107"/>
        <v>0</v>
      </c>
      <c r="AX1366" s="162">
        <f t="shared" si="108"/>
        <v>0</v>
      </c>
      <c r="AY1366" s="162">
        <f t="shared" si="109"/>
        <v>1</v>
      </c>
    </row>
    <row r="1367" spans="1:51">
      <c r="A1367" s="116" t="s">
        <v>3611</v>
      </c>
      <c r="B1367" s="116" t="s">
        <v>2463</v>
      </c>
      <c r="C1367" s="113" t="s">
        <v>3610</v>
      </c>
      <c r="D1367" s="113" t="s">
        <v>4163</v>
      </c>
      <c r="E1367" s="113"/>
      <c r="F1367" s="66" t="s">
        <v>43</v>
      </c>
      <c r="G1367" s="66"/>
      <c r="J1367" s="29">
        <v>0</v>
      </c>
      <c r="K1367" s="114">
        <v>1655</v>
      </c>
      <c r="L1367" s="115">
        <v>1659</v>
      </c>
      <c r="M1367" s="27">
        <v>0</v>
      </c>
      <c r="N1367" s="27">
        <v>0</v>
      </c>
      <c r="Q1367" s="35" t="s">
        <v>103</v>
      </c>
      <c r="R1367" s="104">
        <v>51.0167</v>
      </c>
      <c r="S1367" s="124">
        <v>4.4667000000000003</v>
      </c>
      <c r="T1367" s="32">
        <v>0</v>
      </c>
      <c r="U1367" s="33">
        <v>0</v>
      </c>
      <c r="V1367" s="127">
        <v>0</v>
      </c>
      <c r="AT1367">
        <v>1</v>
      </c>
      <c r="AU1367" s="162">
        <f t="shared" si="105"/>
        <v>0</v>
      </c>
      <c r="AV1367" s="162">
        <f t="shared" si="106"/>
        <v>0</v>
      </c>
      <c r="AW1367" s="162">
        <f t="shared" si="107"/>
        <v>0</v>
      </c>
      <c r="AX1367" s="162">
        <f t="shared" si="108"/>
        <v>0</v>
      </c>
      <c r="AY1367" s="162">
        <f t="shared" si="109"/>
        <v>1</v>
      </c>
    </row>
    <row r="1368" spans="1:51">
      <c r="A1368" s="116" t="s">
        <v>3613</v>
      </c>
      <c r="B1368" s="116" t="s">
        <v>2463</v>
      </c>
      <c r="C1368" s="117" t="s">
        <v>3612</v>
      </c>
      <c r="D1368" s="113" t="s">
        <v>4163</v>
      </c>
      <c r="E1368" s="117"/>
      <c r="F1368" s="66" t="s">
        <v>43</v>
      </c>
      <c r="G1368" s="66"/>
      <c r="J1368" s="29">
        <v>0</v>
      </c>
      <c r="K1368" s="114">
        <v>1655</v>
      </c>
      <c r="L1368" s="115">
        <v>1659</v>
      </c>
      <c r="M1368" s="27">
        <v>0</v>
      </c>
      <c r="N1368" s="27">
        <v>0</v>
      </c>
      <c r="Q1368" s="35" t="s">
        <v>103</v>
      </c>
      <c r="R1368" s="104">
        <v>51.0167</v>
      </c>
      <c r="S1368" s="124">
        <v>4.4667000000000003</v>
      </c>
      <c r="T1368" s="32">
        <v>0</v>
      </c>
      <c r="U1368" s="33">
        <v>0</v>
      </c>
      <c r="V1368" s="127">
        <v>0</v>
      </c>
      <c r="AT1368">
        <v>1</v>
      </c>
      <c r="AU1368" s="162">
        <f t="shared" si="105"/>
        <v>0</v>
      </c>
      <c r="AV1368" s="162">
        <f t="shared" si="106"/>
        <v>0</v>
      </c>
      <c r="AW1368" s="162">
        <f t="shared" si="107"/>
        <v>0</v>
      </c>
      <c r="AX1368" s="162">
        <f t="shared" si="108"/>
        <v>0</v>
      </c>
      <c r="AY1368" s="162">
        <f t="shared" si="109"/>
        <v>1</v>
      </c>
    </row>
    <row r="1369" spans="1:51">
      <c r="A1369" s="116" t="s">
        <v>3615</v>
      </c>
      <c r="B1369" s="116" t="s">
        <v>3616</v>
      </c>
      <c r="C1369" s="117" t="s">
        <v>3614</v>
      </c>
      <c r="D1369" s="113" t="s">
        <v>4163</v>
      </c>
      <c r="E1369" s="117"/>
      <c r="F1369" s="66" t="s">
        <v>43</v>
      </c>
      <c r="G1369" s="66"/>
      <c r="J1369" s="29">
        <v>0</v>
      </c>
      <c r="K1369" s="114">
        <v>1656</v>
      </c>
      <c r="L1369" s="115">
        <v>1660</v>
      </c>
      <c r="M1369" s="27">
        <v>0</v>
      </c>
      <c r="N1369" s="27">
        <v>0</v>
      </c>
      <c r="Q1369" s="35" t="s">
        <v>103</v>
      </c>
      <c r="R1369" s="104">
        <v>51.0167</v>
      </c>
      <c r="S1369" s="124">
        <v>4.4667000000000003</v>
      </c>
      <c r="T1369" s="32">
        <v>0</v>
      </c>
      <c r="U1369" s="33">
        <v>0</v>
      </c>
      <c r="V1369" s="127">
        <v>0</v>
      </c>
      <c r="AT1369">
        <v>1</v>
      </c>
      <c r="AU1369" s="162">
        <f t="shared" si="105"/>
        <v>0</v>
      </c>
      <c r="AV1369" s="162">
        <f t="shared" si="106"/>
        <v>0</v>
      </c>
      <c r="AW1369" s="162">
        <f t="shared" si="107"/>
        <v>0</v>
      </c>
      <c r="AX1369" s="162">
        <f t="shared" si="108"/>
        <v>0</v>
      </c>
      <c r="AY1369" s="162">
        <f t="shared" si="109"/>
        <v>1</v>
      </c>
    </row>
    <row r="1370" spans="1:51">
      <c r="A1370" s="116" t="s">
        <v>3618</v>
      </c>
      <c r="B1370" s="116" t="s">
        <v>2539</v>
      </c>
      <c r="C1370" s="113" t="s">
        <v>3617</v>
      </c>
      <c r="D1370" s="113" t="s">
        <v>4163</v>
      </c>
      <c r="E1370" s="113"/>
      <c r="F1370" s="66" t="s">
        <v>43</v>
      </c>
      <c r="G1370" s="66"/>
      <c r="J1370" s="29">
        <v>0</v>
      </c>
      <c r="K1370" s="114">
        <v>1656</v>
      </c>
      <c r="L1370" s="115">
        <v>1660</v>
      </c>
      <c r="M1370" s="27">
        <v>0</v>
      </c>
      <c r="N1370" s="27">
        <v>0</v>
      </c>
      <c r="Q1370" s="35" t="s">
        <v>103</v>
      </c>
      <c r="R1370" s="104">
        <v>51.0167</v>
      </c>
      <c r="S1370" s="124">
        <v>4.4667000000000003</v>
      </c>
      <c r="T1370" s="32">
        <v>0</v>
      </c>
      <c r="U1370" s="33">
        <v>0</v>
      </c>
      <c r="V1370" s="127">
        <v>0</v>
      </c>
      <c r="AT1370">
        <v>1</v>
      </c>
      <c r="AU1370" s="162">
        <f t="shared" si="105"/>
        <v>0</v>
      </c>
      <c r="AV1370" s="162">
        <f t="shared" si="106"/>
        <v>0</v>
      </c>
      <c r="AW1370" s="162">
        <f t="shared" si="107"/>
        <v>0</v>
      </c>
      <c r="AX1370" s="162">
        <f t="shared" si="108"/>
        <v>0</v>
      </c>
      <c r="AY1370" s="162">
        <f t="shared" si="109"/>
        <v>1</v>
      </c>
    </row>
    <row r="1371" spans="1:51">
      <c r="A1371" s="116" t="s">
        <v>3620</v>
      </c>
      <c r="B1371" s="116" t="s">
        <v>3120</v>
      </c>
      <c r="C1371" s="117" t="s">
        <v>3619</v>
      </c>
      <c r="D1371" s="113" t="s">
        <v>4163</v>
      </c>
      <c r="E1371" s="117"/>
      <c r="F1371" s="66" t="s">
        <v>1297</v>
      </c>
      <c r="G1371" s="66"/>
      <c r="J1371" s="29">
        <v>0</v>
      </c>
      <c r="K1371" s="114">
        <v>1656</v>
      </c>
      <c r="L1371" s="115">
        <v>1660</v>
      </c>
      <c r="M1371" s="27">
        <v>0</v>
      </c>
      <c r="N1371" s="27">
        <v>0</v>
      </c>
      <c r="Q1371" s="35" t="s">
        <v>103</v>
      </c>
      <c r="R1371" s="104">
        <v>51.0167</v>
      </c>
      <c r="S1371" s="124">
        <v>4.4667000000000003</v>
      </c>
      <c r="T1371" s="32">
        <v>0</v>
      </c>
      <c r="U1371" s="33">
        <v>0</v>
      </c>
      <c r="V1371" s="127">
        <v>0</v>
      </c>
      <c r="AT1371">
        <v>1</v>
      </c>
      <c r="AU1371" s="162">
        <f t="shared" si="105"/>
        <v>0</v>
      </c>
      <c r="AV1371" s="162">
        <f t="shared" si="106"/>
        <v>0</v>
      </c>
      <c r="AW1371" s="162">
        <f t="shared" si="107"/>
        <v>0</v>
      </c>
      <c r="AX1371" s="162">
        <f t="shared" si="108"/>
        <v>0</v>
      </c>
      <c r="AY1371" s="162">
        <f t="shared" si="109"/>
        <v>1</v>
      </c>
    </row>
    <row r="1372" spans="1:51">
      <c r="A1372" s="116" t="s">
        <v>3622</v>
      </c>
      <c r="B1372" s="116" t="s">
        <v>3623</v>
      </c>
      <c r="C1372" s="113" t="s">
        <v>3621</v>
      </c>
      <c r="D1372" s="113" t="s">
        <v>4163</v>
      </c>
      <c r="E1372" s="113"/>
      <c r="F1372" s="66" t="s">
        <v>43</v>
      </c>
      <c r="G1372" s="66"/>
      <c r="J1372" s="29">
        <v>0</v>
      </c>
      <c r="K1372" s="114">
        <v>1656</v>
      </c>
      <c r="L1372" s="115">
        <v>1660</v>
      </c>
      <c r="M1372" s="27">
        <v>0</v>
      </c>
      <c r="N1372" s="27">
        <v>0</v>
      </c>
      <c r="Q1372" s="35" t="s">
        <v>103</v>
      </c>
      <c r="R1372" s="104">
        <v>51.0167</v>
      </c>
      <c r="S1372" s="124">
        <v>4.4667000000000003</v>
      </c>
      <c r="T1372" s="32">
        <v>0</v>
      </c>
      <c r="U1372" s="33">
        <v>0</v>
      </c>
      <c r="V1372" s="127">
        <v>0</v>
      </c>
      <c r="AT1372">
        <v>1</v>
      </c>
      <c r="AU1372" s="162">
        <f t="shared" si="105"/>
        <v>0</v>
      </c>
      <c r="AV1372" s="162">
        <f t="shared" si="106"/>
        <v>0</v>
      </c>
      <c r="AW1372" s="162">
        <f t="shared" si="107"/>
        <v>0</v>
      </c>
      <c r="AX1372" s="162">
        <f t="shared" si="108"/>
        <v>0</v>
      </c>
      <c r="AY1372" s="162">
        <f t="shared" si="109"/>
        <v>1</v>
      </c>
    </row>
    <row r="1373" spans="1:51">
      <c r="A1373" s="116" t="s">
        <v>3625</v>
      </c>
      <c r="B1373" s="116" t="s">
        <v>3626</v>
      </c>
      <c r="C1373" s="117" t="s">
        <v>3624</v>
      </c>
      <c r="D1373" s="113" t="s">
        <v>4163</v>
      </c>
      <c r="E1373" s="117"/>
      <c r="F1373" s="66" t="s">
        <v>74</v>
      </c>
      <c r="G1373" s="66"/>
      <c r="J1373" s="29">
        <v>0</v>
      </c>
      <c r="K1373" s="114">
        <v>1656</v>
      </c>
      <c r="L1373" s="115">
        <v>1660</v>
      </c>
      <c r="M1373" s="27">
        <v>0</v>
      </c>
      <c r="N1373" s="27">
        <v>0</v>
      </c>
      <c r="Q1373" s="35" t="s">
        <v>103</v>
      </c>
      <c r="R1373" s="104">
        <v>51.0167</v>
      </c>
      <c r="S1373" s="124">
        <v>4.4667000000000003</v>
      </c>
      <c r="T1373" s="32">
        <v>0</v>
      </c>
      <c r="U1373" s="33">
        <v>0</v>
      </c>
      <c r="V1373" s="127">
        <v>0</v>
      </c>
      <c r="AT1373">
        <v>1</v>
      </c>
      <c r="AU1373" s="162">
        <f t="shared" si="105"/>
        <v>0</v>
      </c>
      <c r="AV1373" s="162">
        <f t="shared" si="106"/>
        <v>0</v>
      </c>
      <c r="AW1373" s="162">
        <f t="shared" si="107"/>
        <v>0</v>
      </c>
      <c r="AX1373" s="162">
        <f t="shared" si="108"/>
        <v>0</v>
      </c>
      <c r="AY1373" s="162">
        <f t="shared" si="109"/>
        <v>1</v>
      </c>
    </row>
    <row r="1374" spans="1:51">
      <c r="A1374" s="116" t="s">
        <v>3628</v>
      </c>
      <c r="B1374" s="116" t="s">
        <v>3151</v>
      </c>
      <c r="C1374" s="113" t="s">
        <v>3627</v>
      </c>
      <c r="D1374" s="113" t="s">
        <v>4163</v>
      </c>
      <c r="E1374" s="113"/>
      <c r="F1374" s="66" t="s">
        <v>156</v>
      </c>
      <c r="G1374" s="66"/>
      <c r="J1374" s="29">
        <v>0</v>
      </c>
      <c r="K1374" s="114">
        <v>1657</v>
      </c>
      <c r="L1374" s="115">
        <v>1661</v>
      </c>
      <c r="M1374" s="27">
        <v>0</v>
      </c>
      <c r="N1374" s="27">
        <v>0</v>
      </c>
      <c r="Q1374" s="35" t="s">
        <v>103</v>
      </c>
      <c r="R1374" s="104">
        <v>51.0167</v>
      </c>
      <c r="S1374" s="124">
        <v>4.4667000000000003</v>
      </c>
      <c r="T1374" s="32">
        <v>0</v>
      </c>
      <c r="U1374" s="33">
        <v>0</v>
      </c>
      <c r="V1374" s="127">
        <v>0</v>
      </c>
      <c r="AT1374">
        <v>1</v>
      </c>
      <c r="AU1374" s="162">
        <f t="shared" si="105"/>
        <v>0</v>
      </c>
      <c r="AV1374" s="162">
        <f t="shared" si="106"/>
        <v>0</v>
      </c>
      <c r="AW1374" s="162">
        <f t="shared" si="107"/>
        <v>0</v>
      </c>
      <c r="AX1374" s="162">
        <f t="shared" si="108"/>
        <v>0</v>
      </c>
      <c r="AY1374" s="162">
        <f t="shared" si="109"/>
        <v>1</v>
      </c>
    </row>
    <row r="1375" spans="1:51">
      <c r="A1375" s="116" t="s">
        <v>3630</v>
      </c>
      <c r="B1375" s="116" t="s">
        <v>3631</v>
      </c>
      <c r="C1375" s="117" t="s">
        <v>3629</v>
      </c>
      <c r="D1375" s="113" t="s">
        <v>4163</v>
      </c>
      <c r="E1375" s="117"/>
      <c r="F1375" s="66" t="s">
        <v>156</v>
      </c>
      <c r="G1375" s="66"/>
      <c r="J1375" s="29">
        <v>0</v>
      </c>
      <c r="K1375" s="114">
        <v>1657</v>
      </c>
      <c r="L1375" s="115">
        <v>1661</v>
      </c>
      <c r="M1375" s="27">
        <v>0</v>
      </c>
      <c r="N1375" s="27">
        <v>0</v>
      </c>
      <c r="Q1375" s="35" t="s">
        <v>103</v>
      </c>
      <c r="R1375" s="104">
        <v>51.0167</v>
      </c>
      <c r="S1375" s="124">
        <v>4.4667000000000003</v>
      </c>
      <c r="T1375" s="32">
        <v>0</v>
      </c>
      <c r="U1375" s="33">
        <v>0</v>
      </c>
      <c r="V1375" s="127">
        <v>0</v>
      </c>
      <c r="AT1375">
        <v>1</v>
      </c>
      <c r="AU1375" s="162">
        <f t="shared" si="105"/>
        <v>0</v>
      </c>
      <c r="AV1375" s="162">
        <f t="shared" si="106"/>
        <v>0</v>
      </c>
      <c r="AW1375" s="162">
        <f t="shared" si="107"/>
        <v>0</v>
      </c>
      <c r="AX1375" s="162">
        <f t="shared" si="108"/>
        <v>0</v>
      </c>
      <c r="AY1375" s="162">
        <f t="shared" si="109"/>
        <v>1</v>
      </c>
    </row>
    <row r="1376" spans="1:51">
      <c r="A1376" s="116" t="s">
        <v>3633</v>
      </c>
      <c r="B1376" s="116" t="s">
        <v>3634</v>
      </c>
      <c r="C1376" s="113" t="s">
        <v>3632</v>
      </c>
      <c r="D1376" s="113" t="s">
        <v>4163</v>
      </c>
      <c r="E1376" s="113"/>
      <c r="F1376" s="66" t="s">
        <v>43</v>
      </c>
      <c r="G1376" s="66"/>
      <c r="J1376" s="29">
        <v>0</v>
      </c>
      <c r="K1376" s="114">
        <v>1657</v>
      </c>
      <c r="L1376" s="115">
        <v>1661</v>
      </c>
      <c r="M1376" s="27">
        <v>0</v>
      </c>
      <c r="N1376" s="27">
        <v>0</v>
      </c>
      <c r="Q1376" s="35" t="s">
        <v>103</v>
      </c>
      <c r="R1376" s="104">
        <v>51.0167</v>
      </c>
      <c r="S1376" s="124">
        <v>4.4667000000000003</v>
      </c>
      <c r="T1376" s="32">
        <v>0</v>
      </c>
      <c r="U1376" s="33">
        <v>0</v>
      </c>
      <c r="V1376" s="127">
        <v>0</v>
      </c>
      <c r="AT1376">
        <v>1</v>
      </c>
      <c r="AU1376" s="162">
        <f t="shared" si="105"/>
        <v>0</v>
      </c>
      <c r="AV1376" s="162">
        <f t="shared" si="106"/>
        <v>0</v>
      </c>
      <c r="AW1376" s="162">
        <f t="shared" si="107"/>
        <v>0</v>
      </c>
      <c r="AX1376" s="162">
        <f t="shared" si="108"/>
        <v>0</v>
      </c>
      <c r="AY1376" s="162">
        <f t="shared" si="109"/>
        <v>1</v>
      </c>
    </row>
    <row r="1377" spans="1:51">
      <c r="A1377" s="116" t="s">
        <v>3636</v>
      </c>
      <c r="B1377" s="116" t="s">
        <v>1683</v>
      </c>
      <c r="C1377" s="117" t="s">
        <v>3635</v>
      </c>
      <c r="D1377" s="113" t="s">
        <v>4163</v>
      </c>
      <c r="E1377" s="117"/>
      <c r="F1377" s="66" t="s">
        <v>223</v>
      </c>
      <c r="G1377" s="66"/>
      <c r="J1377" s="29">
        <v>0</v>
      </c>
      <c r="K1377" s="114">
        <v>1657</v>
      </c>
      <c r="L1377" s="115">
        <v>1661</v>
      </c>
      <c r="M1377" s="27">
        <v>0</v>
      </c>
      <c r="N1377" s="27">
        <v>0</v>
      </c>
      <c r="Q1377" s="35" t="s">
        <v>103</v>
      </c>
      <c r="R1377" s="104">
        <v>51.0167</v>
      </c>
      <c r="S1377" s="124">
        <v>4.4667000000000003</v>
      </c>
      <c r="T1377" s="32">
        <v>0</v>
      </c>
      <c r="U1377" s="33">
        <v>0</v>
      </c>
      <c r="V1377" s="127">
        <v>0</v>
      </c>
      <c r="AT1377">
        <v>1</v>
      </c>
      <c r="AU1377" s="162">
        <f t="shared" si="105"/>
        <v>0</v>
      </c>
      <c r="AV1377" s="162">
        <f t="shared" si="106"/>
        <v>0</v>
      </c>
      <c r="AW1377" s="162">
        <f t="shared" si="107"/>
        <v>0</v>
      </c>
      <c r="AX1377" s="162">
        <f t="shared" si="108"/>
        <v>0</v>
      </c>
      <c r="AY1377" s="162">
        <f t="shared" si="109"/>
        <v>1</v>
      </c>
    </row>
    <row r="1378" spans="1:51">
      <c r="A1378" s="116" t="s">
        <v>3638</v>
      </c>
      <c r="B1378" s="116" t="s">
        <v>3639</v>
      </c>
      <c r="C1378" s="113" t="s">
        <v>3637</v>
      </c>
      <c r="D1378" s="113" t="s">
        <v>4163</v>
      </c>
      <c r="E1378" s="113"/>
      <c r="F1378" s="66" t="s">
        <v>43</v>
      </c>
      <c r="G1378" s="66"/>
      <c r="J1378" s="29">
        <v>0</v>
      </c>
      <c r="K1378" s="114">
        <v>1658</v>
      </c>
      <c r="L1378" s="115">
        <v>1662</v>
      </c>
      <c r="M1378" s="27">
        <v>0</v>
      </c>
      <c r="N1378" s="27">
        <v>0</v>
      </c>
      <c r="Q1378" s="35" t="s">
        <v>103</v>
      </c>
      <c r="R1378" s="104">
        <v>51.0167</v>
      </c>
      <c r="S1378" s="124">
        <v>4.4667000000000003</v>
      </c>
      <c r="T1378" s="32">
        <v>0</v>
      </c>
      <c r="U1378" s="33">
        <v>0</v>
      </c>
      <c r="V1378" s="127">
        <v>0</v>
      </c>
      <c r="AT1378">
        <v>1</v>
      </c>
      <c r="AU1378" s="162">
        <f t="shared" si="105"/>
        <v>0</v>
      </c>
      <c r="AV1378" s="162">
        <f t="shared" si="106"/>
        <v>0</v>
      </c>
      <c r="AW1378" s="162">
        <f t="shared" si="107"/>
        <v>0</v>
      </c>
      <c r="AX1378" s="162">
        <f t="shared" si="108"/>
        <v>0</v>
      </c>
      <c r="AY1378" s="162">
        <f t="shared" si="109"/>
        <v>1</v>
      </c>
    </row>
    <row r="1379" spans="1:51">
      <c r="A1379" s="116" t="s">
        <v>3641</v>
      </c>
      <c r="B1379" s="116" t="s">
        <v>2718</v>
      </c>
      <c r="C1379" s="117" t="s">
        <v>3640</v>
      </c>
      <c r="D1379" s="113" t="s">
        <v>4163</v>
      </c>
      <c r="E1379" s="117"/>
      <c r="F1379" s="66" t="s">
        <v>223</v>
      </c>
      <c r="G1379" s="66"/>
      <c r="J1379" s="29">
        <v>0</v>
      </c>
      <c r="K1379" s="114">
        <v>1659</v>
      </c>
      <c r="L1379" s="115">
        <v>1663</v>
      </c>
      <c r="M1379" s="27">
        <v>0</v>
      </c>
      <c r="N1379" s="27">
        <v>0</v>
      </c>
      <c r="Q1379" s="35" t="s">
        <v>103</v>
      </c>
      <c r="R1379" s="104">
        <v>51.0167</v>
      </c>
      <c r="S1379" s="124">
        <v>4.4667000000000003</v>
      </c>
      <c r="T1379" s="32">
        <v>0</v>
      </c>
      <c r="U1379" s="33">
        <v>0</v>
      </c>
      <c r="V1379" s="127">
        <v>0</v>
      </c>
      <c r="AT1379">
        <v>1</v>
      </c>
      <c r="AU1379" s="162">
        <f t="shared" si="105"/>
        <v>0</v>
      </c>
      <c r="AV1379" s="162">
        <f t="shared" si="106"/>
        <v>0</v>
      </c>
      <c r="AW1379" s="162">
        <f t="shared" si="107"/>
        <v>0</v>
      </c>
      <c r="AX1379" s="162">
        <f t="shared" si="108"/>
        <v>0</v>
      </c>
      <c r="AY1379" s="162">
        <f t="shared" si="109"/>
        <v>1</v>
      </c>
    </row>
    <row r="1380" spans="1:51">
      <c r="A1380" s="116" t="s">
        <v>3643</v>
      </c>
      <c r="B1380" s="116" t="s">
        <v>3644</v>
      </c>
      <c r="C1380" s="113" t="s">
        <v>3642</v>
      </c>
      <c r="D1380" s="113" t="s">
        <v>4163</v>
      </c>
      <c r="E1380" s="113"/>
      <c r="F1380" s="66" t="s">
        <v>43</v>
      </c>
      <c r="G1380" s="66"/>
      <c r="J1380" s="29">
        <v>0</v>
      </c>
      <c r="K1380" s="114">
        <v>1659</v>
      </c>
      <c r="L1380" s="115">
        <v>1663</v>
      </c>
      <c r="M1380" s="27">
        <v>0</v>
      </c>
      <c r="N1380" s="27">
        <v>0</v>
      </c>
      <c r="Q1380" s="35" t="s">
        <v>103</v>
      </c>
      <c r="R1380" s="104">
        <v>51.0167</v>
      </c>
      <c r="S1380" s="124">
        <v>4.4667000000000003</v>
      </c>
      <c r="T1380" s="32">
        <v>0</v>
      </c>
      <c r="U1380" s="33">
        <v>0</v>
      </c>
      <c r="V1380" s="127">
        <v>0</v>
      </c>
      <c r="AT1380">
        <v>1</v>
      </c>
      <c r="AU1380" s="162">
        <f t="shared" si="105"/>
        <v>0</v>
      </c>
      <c r="AV1380" s="162">
        <f t="shared" si="106"/>
        <v>0</v>
      </c>
      <c r="AW1380" s="162">
        <f t="shared" si="107"/>
        <v>0</v>
      </c>
      <c r="AX1380" s="162">
        <f t="shared" si="108"/>
        <v>0</v>
      </c>
      <c r="AY1380" s="162">
        <f t="shared" si="109"/>
        <v>1</v>
      </c>
    </row>
    <row r="1381" spans="1:51">
      <c r="A1381" s="116" t="s">
        <v>3646</v>
      </c>
      <c r="B1381" s="116" t="s">
        <v>3647</v>
      </c>
      <c r="C1381" s="117" t="s">
        <v>3645</v>
      </c>
      <c r="D1381" s="113" t="s">
        <v>4163</v>
      </c>
      <c r="E1381" s="117"/>
      <c r="F1381" s="66" t="s">
        <v>74</v>
      </c>
      <c r="G1381" s="66"/>
      <c r="J1381" s="29">
        <v>0</v>
      </c>
      <c r="K1381" s="114">
        <v>1659</v>
      </c>
      <c r="L1381" s="115">
        <v>1663</v>
      </c>
      <c r="M1381" s="27">
        <v>0</v>
      </c>
      <c r="N1381" s="27">
        <v>0</v>
      </c>
      <c r="Q1381" s="35" t="s">
        <v>103</v>
      </c>
      <c r="R1381" s="104">
        <v>51.0167</v>
      </c>
      <c r="S1381" s="124">
        <v>4.4667000000000003</v>
      </c>
      <c r="T1381" s="32">
        <v>0</v>
      </c>
      <c r="U1381" s="33">
        <v>0</v>
      </c>
      <c r="V1381" s="127">
        <v>0</v>
      </c>
      <c r="AT1381">
        <v>1</v>
      </c>
      <c r="AU1381" s="162">
        <f t="shared" si="105"/>
        <v>0</v>
      </c>
      <c r="AV1381" s="162">
        <f t="shared" si="106"/>
        <v>0</v>
      </c>
      <c r="AW1381" s="162">
        <f t="shared" si="107"/>
        <v>0</v>
      </c>
      <c r="AX1381" s="162">
        <f t="shared" si="108"/>
        <v>0</v>
      </c>
      <c r="AY1381" s="162">
        <f t="shared" si="109"/>
        <v>1</v>
      </c>
    </row>
    <row r="1382" spans="1:51">
      <c r="A1382" s="116" t="s">
        <v>3649</v>
      </c>
      <c r="B1382" s="116" t="s">
        <v>2718</v>
      </c>
      <c r="C1382" s="113" t="s">
        <v>3648</v>
      </c>
      <c r="D1382" s="113" t="s">
        <v>4163</v>
      </c>
      <c r="E1382" s="113"/>
      <c r="F1382" s="66" t="s">
        <v>43</v>
      </c>
      <c r="G1382" s="66"/>
      <c r="J1382" s="29">
        <v>0</v>
      </c>
      <c r="K1382" s="114">
        <v>1660</v>
      </c>
      <c r="L1382" s="115">
        <v>1664</v>
      </c>
      <c r="M1382" s="27">
        <v>0</v>
      </c>
      <c r="N1382" s="27">
        <v>0</v>
      </c>
      <c r="Q1382" s="35" t="s">
        <v>103</v>
      </c>
      <c r="R1382" s="104">
        <v>51.0167</v>
      </c>
      <c r="S1382" s="124">
        <v>4.4667000000000003</v>
      </c>
      <c r="T1382" s="32">
        <v>0</v>
      </c>
      <c r="U1382" s="33">
        <v>0</v>
      </c>
      <c r="V1382" s="127">
        <v>0</v>
      </c>
      <c r="AT1382">
        <v>1</v>
      </c>
      <c r="AU1382" s="162">
        <f t="shared" si="105"/>
        <v>0</v>
      </c>
      <c r="AV1382" s="162">
        <f t="shared" si="106"/>
        <v>0</v>
      </c>
      <c r="AW1382" s="162">
        <f t="shared" si="107"/>
        <v>0</v>
      </c>
      <c r="AX1382" s="162">
        <f t="shared" si="108"/>
        <v>0</v>
      </c>
      <c r="AY1382" s="162">
        <f t="shared" si="109"/>
        <v>1</v>
      </c>
    </row>
    <row r="1383" spans="1:51">
      <c r="A1383" s="116" t="s">
        <v>3651</v>
      </c>
      <c r="B1383" s="116" t="s">
        <v>3652</v>
      </c>
      <c r="C1383" s="117" t="s">
        <v>3650</v>
      </c>
      <c r="D1383" s="113" t="s">
        <v>4163</v>
      </c>
      <c r="E1383" s="117"/>
      <c r="F1383" s="66" t="s">
        <v>223</v>
      </c>
      <c r="G1383" s="66"/>
      <c r="J1383" s="29">
        <v>0</v>
      </c>
      <c r="K1383" s="114">
        <v>1660</v>
      </c>
      <c r="L1383" s="115">
        <v>1664</v>
      </c>
      <c r="M1383" s="27">
        <v>0</v>
      </c>
      <c r="N1383" s="27">
        <v>0</v>
      </c>
      <c r="Q1383" s="35" t="s">
        <v>103</v>
      </c>
      <c r="R1383" s="104">
        <v>51.0167</v>
      </c>
      <c r="S1383" s="124">
        <v>4.4667000000000003</v>
      </c>
      <c r="T1383" s="32">
        <v>0</v>
      </c>
      <c r="U1383" s="33">
        <v>0</v>
      </c>
      <c r="V1383" s="127">
        <v>0</v>
      </c>
      <c r="AT1383">
        <v>1</v>
      </c>
      <c r="AU1383" s="162">
        <f t="shared" si="105"/>
        <v>0</v>
      </c>
      <c r="AV1383" s="162">
        <f t="shared" si="106"/>
        <v>0</v>
      </c>
      <c r="AW1383" s="162">
        <f t="shared" si="107"/>
        <v>0</v>
      </c>
      <c r="AX1383" s="162">
        <f t="shared" si="108"/>
        <v>0</v>
      </c>
      <c r="AY1383" s="162">
        <f t="shared" si="109"/>
        <v>1</v>
      </c>
    </row>
    <row r="1384" spans="1:51">
      <c r="A1384" s="116" t="s">
        <v>3654</v>
      </c>
      <c r="B1384" s="116" t="s">
        <v>3655</v>
      </c>
      <c r="C1384" s="113" t="s">
        <v>3653</v>
      </c>
      <c r="D1384" s="113" t="s">
        <v>4163</v>
      </c>
      <c r="E1384" s="113"/>
      <c r="F1384" s="66" t="s">
        <v>223</v>
      </c>
      <c r="G1384" s="66"/>
      <c r="J1384" s="29">
        <v>0</v>
      </c>
      <c r="K1384" s="114">
        <v>1660</v>
      </c>
      <c r="L1384" s="115">
        <v>1664</v>
      </c>
      <c r="M1384" s="27">
        <v>0</v>
      </c>
      <c r="N1384" s="27">
        <v>0</v>
      </c>
      <c r="Q1384" s="35" t="s">
        <v>103</v>
      </c>
      <c r="R1384" s="104">
        <v>51.0167</v>
      </c>
      <c r="S1384" s="124">
        <v>4.4667000000000003</v>
      </c>
      <c r="T1384" s="32">
        <v>0</v>
      </c>
      <c r="U1384" s="33">
        <v>0</v>
      </c>
      <c r="V1384" s="127">
        <v>0</v>
      </c>
      <c r="AT1384">
        <v>1</v>
      </c>
      <c r="AU1384" s="162">
        <f t="shared" si="105"/>
        <v>0</v>
      </c>
      <c r="AV1384" s="162">
        <f t="shared" si="106"/>
        <v>0</v>
      </c>
      <c r="AW1384" s="162">
        <f t="shared" si="107"/>
        <v>0</v>
      </c>
      <c r="AX1384" s="162">
        <f t="shared" si="108"/>
        <v>0</v>
      </c>
      <c r="AY1384" s="162">
        <f t="shared" si="109"/>
        <v>1</v>
      </c>
    </row>
    <row r="1385" spans="1:51">
      <c r="A1385" s="116" t="s">
        <v>807</v>
      </c>
      <c r="B1385" s="116" t="s">
        <v>1658</v>
      </c>
      <c r="C1385" s="117" t="s">
        <v>3656</v>
      </c>
      <c r="D1385" s="113" t="s">
        <v>4163</v>
      </c>
      <c r="E1385" s="117"/>
      <c r="F1385" s="66" t="s">
        <v>223</v>
      </c>
      <c r="G1385" s="66"/>
      <c r="J1385" s="29">
        <v>0</v>
      </c>
      <c r="K1385" s="114">
        <v>1660</v>
      </c>
      <c r="L1385" s="115">
        <v>1664</v>
      </c>
      <c r="M1385" s="27">
        <v>0</v>
      </c>
      <c r="N1385" s="27">
        <v>0</v>
      </c>
      <c r="Q1385" s="35" t="s">
        <v>103</v>
      </c>
      <c r="R1385" s="104">
        <v>51.0167</v>
      </c>
      <c r="S1385" s="124">
        <v>4.4667000000000003</v>
      </c>
      <c r="T1385" s="32">
        <v>0</v>
      </c>
      <c r="U1385" s="33">
        <v>0</v>
      </c>
      <c r="V1385" s="127">
        <v>0</v>
      </c>
      <c r="AT1385">
        <v>1</v>
      </c>
      <c r="AU1385" s="162">
        <f t="shared" si="105"/>
        <v>0</v>
      </c>
      <c r="AV1385" s="162">
        <f t="shared" si="106"/>
        <v>0</v>
      </c>
      <c r="AW1385" s="162">
        <f t="shared" si="107"/>
        <v>0</v>
      </c>
      <c r="AX1385" s="162">
        <f t="shared" si="108"/>
        <v>0</v>
      </c>
      <c r="AY1385" s="162">
        <f t="shared" si="109"/>
        <v>1</v>
      </c>
    </row>
    <row r="1386" spans="1:51">
      <c r="A1386" s="116" t="s">
        <v>3658</v>
      </c>
      <c r="B1386" s="116" t="s">
        <v>3151</v>
      </c>
      <c r="C1386" s="113" t="s">
        <v>3657</v>
      </c>
      <c r="D1386" s="113" t="s">
        <v>4163</v>
      </c>
      <c r="E1386" s="113"/>
      <c r="F1386" s="66" t="s">
        <v>156</v>
      </c>
      <c r="G1386" s="66"/>
      <c r="J1386" s="29">
        <v>0</v>
      </c>
      <c r="K1386" s="114">
        <v>1660</v>
      </c>
      <c r="L1386" s="115">
        <v>1664</v>
      </c>
      <c r="M1386" s="27">
        <v>0</v>
      </c>
      <c r="N1386" s="27">
        <v>0</v>
      </c>
      <c r="Q1386" s="35" t="s">
        <v>103</v>
      </c>
      <c r="R1386" s="104">
        <v>51.0167</v>
      </c>
      <c r="S1386" s="124">
        <v>4.4667000000000003</v>
      </c>
      <c r="T1386" s="32">
        <v>0</v>
      </c>
      <c r="U1386" s="33">
        <v>0</v>
      </c>
      <c r="V1386" s="127">
        <v>0</v>
      </c>
      <c r="AT1386">
        <v>1</v>
      </c>
      <c r="AU1386" s="162">
        <f t="shared" si="105"/>
        <v>0</v>
      </c>
      <c r="AV1386" s="162">
        <f t="shared" si="106"/>
        <v>0</v>
      </c>
      <c r="AW1386" s="162">
        <f t="shared" si="107"/>
        <v>0</v>
      </c>
      <c r="AX1386" s="162">
        <f t="shared" si="108"/>
        <v>0</v>
      </c>
      <c r="AY1386" s="162">
        <f t="shared" si="109"/>
        <v>1</v>
      </c>
    </row>
    <row r="1387" spans="1:51">
      <c r="A1387" s="116" t="s">
        <v>3660</v>
      </c>
      <c r="B1387" s="116" t="s">
        <v>2039</v>
      </c>
      <c r="C1387" s="117" t="s">
        <v>3659</v>
      </c>
      <c r="D1387" s="113" t="s">
        <v>4163</v>
      </c>
      <c r="E1387" s="117"/>
      <c r="F1387" s="66" t="s">
        <v>74</v>
      </c>
      <c r="G1387" s="66"/>
      <c r="J1387" s="29">
        <v>0</v>
      </c>
      <c r="K1387" s="114">
        <v>1660</v>
      </c>
      <c r="L1387" s="115">
        <v>1664</v>
      </c>
      <c r="M1387" s="27">
        <v>0</v>
      </c>
      <c r="N1387" s="27">
        <v>0</v>
      </c>
      <c r="Q1387" s="35" t="s">
        <v>103</v>
      </c>
      <c r="R1387" s="104">
        <v>51.0167</v>
      </c>
      <c r="S1387" s="124">
        <v>4.4667000000000003</v>
      </c>
      <c r="T1387" s="32">
        <v>0</v>
      </c>
      <c r="U1387" s="33">
        <v>0</v>
      </c>
      <c r="V1387" s="127">
        <v>0</v>
      </c>
      <c r="AT1387">
        <v>1</v>
      </c>
      <c r="AU1387" s="162">
        <f t="shared" si="105"/>
        <v>0</v>
      </c>
      <c r="AV1387" s="162">
        <f t="shared" si="106"/>
        <v>0</v>
      </c>
      <c r="AW1387" s="162">
        <f t="shared" si="107"/>
        <v>0</v>
      </c>
      <c r="AX1387" s="162">
        <f t="shared" si="108"/>
        <v>0</v>
      </c>
      <c r="AY1387" s="162">
        <f t="shared" si="109"/>
        <v>1</v>
      </c>
    </row>
    <row r="1388" spans="1:51">
      <c r="A1388" s="116" t="s">
        <v>3662</v>
      </c>
      <c r="B1388" s="116" t="s">
        <v>3555</v>
      </c>
      <c r="C1388" s="113" t="s">
        <v>3661</v>
      </c>
      <c r="D1388" s="113" t="s">
        <v>4163</v>
      </c>
      <c r="E1388" s="113"/>
      <c r="F1388" s="66" t="s">
        <v>43</v>
      </c>
      <c r="G1388" s="66"/>
      <c r="J1388" s="29">
        <v>0</v>
      </c>
      <c r="K1388" s="114">
        <v>1660</v>
      </c>
      <c r="L1388" s="115">
        <v>1664</v>
      </c>
      <c r="M1388" s="27">
        <v>0</v>
      </c>
      <c r="N1388" s="27">
        <v>0</v>
      </c>
      <c r="Q1388" s="35" t="s">
        <v>103</v>
      </c>
      <c r="R1388" s="104">
        <v>51.0167</v>
      </c>
      <c r="S1388" s="124">
        <v>4.4667000000000003</v>
      </c>
      <c r="T1388" s="32">
        <v>0</v>
      </c>
      <c r="U1388" s="33">
        <v>0</v>
      </c>
      <c r="V1388" s="127">
        <v>0</v>
      </c>
      <c r="AT1388">
        <v>1</v>
      </c>
      <c r="AU1388" s="162">
        <f t="shared" si="105"/>
        <v>0</v>
      </c>
      <c r="AV1388" s="162">
        <f t="shared" si="106"/>
        <v>0</v>
      </c>
      <c r="AW1388" s="162">
        <f t="shared" si="107"/>
        <v>0</v>
      </c>
      <c r="AX1388" s="162">
        <f t="shared" si="108"/>
        <v>0</v>
      </c>
      <c r="AY1388" s="162">
        <f t="shared" si="109"/>
        <v>1</v>
      </c>
    </row>
    <row r="1389" spans="1:51">
      <c r="A1389" s="116" t="s">
        <v>3664</v>
      </c>
      <c r="B1389" s="116" t="s">
        <v>2715</v>
      </c>
      <c r="C1389" s="117" t="s">
        <v>3663</v>
      </c>
      <c r="D1389" s="113" t="s">
        <v>4163</v>
      </c>
      <c r="E1389" s="117"/>
      <c r="F1389" s="66" t="s">
        <v>43</v>
      </c>
      <c r="G1389" s="66"/>
      <c r="J1389" s="29">
        <v>0</v>
      </c>
      <c r="K1389" s="114">
        <v>1660</v>
      </c>
      <c r="L1389" s="115">
        <v>1664</v>
      </c>
      <c r="M1389" s="27">
        <v>0</v>
      </c>
      <c r="N1389" s="27">
        <v>0</v>
      </c>
      <c r="Q1389" s="35" t="s">
        <v>103</v>
      </c>
      <c r="R1389" s="104">
        <v>51.0167</v>
      </c>
      <c r="S1389" s="124">
        <v>4.4667000000000003</v>
      </c>
      <c r="T1389" s="32">
        <v>0</v>
      </c>
      <c r="U1389" s="33">
        <v>0</v>
      </c>
      <c r="V1389" s="127">
        <v>0</v>
      </c>
      <c r="AT1389">
        <v>1</v>
      </c>
      <c r="AU1389" s="162">
        <f t="shared" si="105"/>
        <v>0</v>
      </c>
      <c r="AV1389" s="162">
        <f t="shared" si="106"/>
        <v>0</v>
      </c>
      <c r="AW1389" s="162">
        <f t="shared" si="107"/>
        <v>0</v>
      </c>
      <c r="AX1389" s="162">
        <f t="shared" si="108"/>
        <v>0</v>
      </c>
      <c r="AY1389" s="162">
        <f t="shared" si="109"/>
        <v>1</v>
      </c>
    </row>
    <row r="1390" spans="1:51">
      <c r="A1390" s="116" t="s">
        <v>3666</v>
      </c>
      <c r="B1390" s="116" t="s">
        <v>3223</v>
      </c>
      <c r="C1390" s="113" t="s">
        <v>3665</v>
      </c>
      <c r="D1390" s="113" t="s">
        <v>4163</v>
      </c>
      <c r="E1390" s="113"/>
      <c r="F1390" s="66" t="s">
        <v>43</v>
      </c>
      <c r="G1390" s="66"/>
      <c r="J1390" s="29">
        <v>0</v>
      </c>
      <c r="K1390" s="114">
        <v>1661</v>
      </c>
      <c r="L1390" s="115">
        <v>1665</v>
      </c>
      <c r="M1390" s="27">
        <v>0</v>
      </c>
      <c r="N1390" s="27">
        <v>0</v>
      </c>
      <c r="Q1390" s="35" t="s">
        <v>103</v>
      </c>
      <c r="R1390" s="104">
        <v>51.0167</v>
      </c>
      <c r="S1390" s="124">
        <v>4.4667000000000003</v>
      </c>
      <c r="T1390" s="32">
        <v>0</v>
      </c>
      <c r="U1390" s="33">
        <v>0</v>
      </c>
      <c r="V1390" s="127">
        <v>0</v>
      </c>
      <c r="AT1390">
        <v>1</v>
      </c>
      <c r="AU1390" s="162">
        <f t="shared" si="105"/>
        <v>0</v>
      </c>
      <c r="AV1390" s="162">
        <f t="shared" si="106"/>
        <v>0</v>
      </c>
      <c r="AW1390" s="162">
        <f t="shared" si="107"/>
        <v>0</v>
      </c>
      <c r="AX1390" s="162">
        <f t="shared" si="108"/>
        <v>0</v>
      </c>
      <c r="AY1390" s="162">
        <f t="shared" si="109"/>
        <v>1</v>
      </c>
    </row>
    <row r="1391" spans="1:51">
      <c r="A1391" s="116" t="s">
        <v>261</v>
      </c>
      <c r="B1391" s="116" t="s">
        <v>3668</v>
      </c>
      <c r="C1391" s="117" t="s">
        <v>3667</v>
      </c>
      <c r="D1391" s="113" t="s">
        <v>4163</v>
      </c>
      <c r="E1391" s="117"/>
      <c r="F1391" s="66" t="s">
        <v>43</v>
      </c>
      <c r="G1391" s="66"/>
      <c r="J1391" s="29">
        <v>0</v>
      </c>
      <c r="K1391" s="114">
        <v>1661</v>
      </c>
      <c r="L1391" s="115">
        <v>1665</v>
      </c>
      <c r="M1391" s="27">
        <v>0</v>
      </c>
      <c r="N1391" s="27">
        <v>0</v>
      </c>
      <c r="Q1391" s="35" t="s">
        <v>103</v>
      </c>
      <c r="R1391" s="104">
        <v>51.0167</v>
      </c>
      <c r="S1391" s="124">
        <v>4.4667000000000003</v>
      </c>
      <c r="T1391" s="32">
        <v>0</v>
      </c>
      <c r="U1391" s="33">
        <v>0</v>
      </c>
      <c r="V1391" s="127">
        <v>0</v>
      </c>
      <c r="AT1391">
        <v>1</v>
      </c>
      <c r="AU1391" s="162">
        <f t="shared" si="105"/>
        <v>0</v>
      </c>
      <c r="AV1391" s="162">
        <f t="shared" si="106"/>
        <v>0</v>
      </c>
      <c r="AW1391" s="162">
        <f t="shared" si="107"/>
        <v>0</v>
      </c>
      <c r="AX1391" s="162">
        <f t="shared" si="108"/>
        <v>0</v>
      </c>
      <c r="AY1391" s="162">
        <f t="shared" si="109"/>
        <v>1</v>
      </c>
    </row>
    <row r="1392" spans="1:51">
      <c r="A1392" s="116" t="s">
        <v>3620</v>
      </c>
      <c r="B1392" s="116" t="s">
        <v>3120</v>
      </c>
      <c r="C1392" s="113" t="s">
        <v>3669</v>
      </c>
      <c r="D1392" s="113" t="s">
        <v>4163</v>
      </c>
      <c r="E1392" s="113"/>
      <c r="F1392" s="66" t="s">
        <v>43</v>
      </c>
      <c r="G1392" s="66"/>
      <c r="J1392" s="29">
        <v>0</v>
      </c>
      <c r="K1392" s="114">
        <v>1661</v>
      </c>
      <c r="L1392" s="115">
        <v>1665</v>
      </c>
      <c r="M1392" s="27">
        <v>0</v>
      </c>
      <c r="N1392" s="27">
        <v>0</v>
      </c>
      <c r="Q1392" s="35" t="s">
        <v>103</v>
      </c>
      <c r="R1392" s="104">
        <v>51.0167</v>
      </c>
      <c r="S1392" s="124">
        <v>4.4667000000000003</v>
      </c>
      <c r="T1392" s="32">
        <v>0</v>
      </c>
      <c r="U1392" s="33">
        <v>0</v>
      </c>
      <c r="V1392" s="127">
        <v>0</v>
      </c>
      <c r="AT1392">
        <v>1</v>
      </c>
      <c r="AU1392" s="162">
        <f t="shared" si="105"/>
        <v>0</v>
      </c>
      <c r="AV1392" s="162">
        <f t="shared" si="106"/>
        <v>0</v>
      </c>
      <c r="AW1392" s="162">
        <f t="shared" si="107"/>
        <v>0</v>
      </c>
      <c r="AX1392" s="162">
        <f t="shared" si="108"/>
        <v>0</v>
      </c>
      <c r="AY1392" s="162">
        <f t="shared" si="109"/>
        <v>1</v>
      </c>
    </row>
    <row r="1393" spans="1:51">
      <c r="A1393" s="116" t="s">
        <v>3671</v>
      </c>
      <c r="B1393" s="116" t="s">
        <v>2241</v>
      </c>
      <c r="C1393" s="117" t="s">
        <v>3670</v>
      </c>
      <c r="D1393" s="113" t="s">
        <v>4163</v>
      </c>
      <c r="E1393" s="117"/>
      <c r="F1393" s="66" t="s">
        <v>74</v>
      </c>
      <c r="G1393" s="66"/>
      <c r="J1393" s="29">
        <v>0</v>
      </c>
      <c r="K1393" s="114">
        <v>1661</v>
      </c>
      <c r="L1393" s="115">
        <v>1665</v>
      </c>
      <c r="M1393" s="27">
        <v>0</v>
      </c>
      <c r="N1393" s="27">
        <v>0</v>
      </c>
      <c r="Q1393" s="35" t="s">
        <v>103</v>
      </c>
      <c r="R1393" s="104">
        <v>51.0167</v>
      </c>
      <c r="S1393" s="124">
        <v>4.4667000000000003</v>
      </c>
      <c r="T1393" s="32">
        <v>0</v>
      </c>
      <c r="U1393" s="33">
        <v>0</v>
      </c>
      <c r="V1393" s="127">
        <v>0</v>
      </c>
      <c r="AT1393">
        <v>1</v>
      </c>
      <c r="AU1393" s="162">
        <f t="shared" si="105"/>
        <v>0</v>
      </c>
      <c r="AV1393" s="162">
        <f t="shared" si="106"/>
        <v>0</v>
      </c>
      <c r="AW1393" s="162">
        <f t="shared" si="107"/>
        <v>0</v>
      </c>
      <c r="AX1393" s="162">
        <f t="shared" si="108"/>
        <v>0</v>
      </c>
      <c r="AY1393" s="162">
        <f t="shared" si="109"/>
        <v>1</v>
      </c>
    </row>
    <row r="1394" spans="1:51">
      <c r="A1394" s="116" t="s">
        <v>3673</v>
      </c>
      <c r="B1394" s="116" t="s">
        <v>2642</v>
      </c>
      <c r="C1394" s="113" t="s">
        <v>3672</v>
      </c>
      <c r="D1394" s="113" t="s">
        <v>4163</v>
      </c>
      <c r="E1394" s="113"/>
      <c r="F1394" s="66" t="s">
        <v>43</v>
      </c>
      <c r="G1394" s="66"/>
      <c r="J1394" s="29">
        <v>0</v>
      </c>
      <c r="K1394" s="114">
        <v>1661</v>
      </c>
      <c r="L1394" s="115">
        <v>1665</v>
      </c>
      <c r="M1394" s="27">
        <v>0</v>
      </c>
      <c r="N1394" s="27">
        <v>0</v>
      </c>
      <c r="Q1394" s="35" t="s">
        <v>103</v>
      </c>
      <c r="R1394" s="104">
        <v>51.0167</v>
      </c>
      <c r="S1394" s="124">
        <v>4.4667000000000003</v>
      </c>
      <c r="T1394" s="32">
        <v>0</v>
      </c>
      <c r="U1394" s="33">
        <v>0</v>
      </c>
      <c r="V1394" s="127">
        <v>0</v>
      </c>
      <c r="AT1394">
        <v>1</v>
      </c>
      <c r="AU1394" s="162">
        <f t="shared" si="105"/>
        <v>0</v>
      </c>
      <c r="AV1394" s="162">
        <f t="shared" si="106"/>
        <v>0</v>
      </c>
      <c r="AW1394" s="162">
        <f t="shared" si="107"/>
        <v>0</v>
      </c>
      <c r="AX1394" s="162">
        <f t="shared" si="108"/>
        <v>0</v>
      </c>
      <c r="AY1394" s="162">
        <f t="shared" si="109"/>
        <v>1</v>
      </c>
    </row>
    <row r="1395" spans="1:51">
      <c r="A1395" s="116" t="s">
        <v>3675</v>
      </c>
      <c r="B1395" s="116" t="s">
        <v>3676</v>
      </c>
      <c r="C1395" s="117" t="s">
        <v>3674</v>
      </c>
      <c r="D1395" s="113" t="s">
        <v>4163</v>
      </c>
      <c r="E1395" s="117"/>
      <c r="F1395" s="66" t="s">
        <v>223</v>
      </c>
      <c r="G1395" s="66"/>
      <c r="J1395" s="29">
        <v>0</v>
      </c>
      <c r="K1395" s="114">
        <v>1661</v>
      </c>
      <c r="L1395" s="115">
        <v>1665</v>
      </c>
      <c r="M1395" s="27">
        <v>0</v>
      </c>
      <c r="N1395" s="27">
        <v>0</v>
      </c>
      <c r="Q1395" s="35" t="s">
        <v>103</v>
      </c>
      <c r="R1395" s="104">
        <v>51.0167</v>
      </c>
      <c r="S1395" s="124">
        <v>4.4667000000000003</v>
      </c>
      <c r="T1395" s="32">
        <v>0</v>
      </c>
      <c r="U1395" s="33">
        <v>0</v>
      </c>
      <c r="V1395" s="127">
        <v>0</v>
      </c>
      <c r="AT1395">
        <v>1</v>
      </c>
      <c r="AU1395" s="162">
        <f t="shared" si="105"/>
        <v>0</v>
      </c>
      <c r="AV1395" s="162">
        <f t="shared" si="106"/>
        <v>0</v>
      </c>
      <c r="AW1395" s="162">
        <f t="shared" si="107"/>
        <v>0</v>
      </c>
      <c r="AX1395" s="162">
        <f t="shared" si="108"/>
        <v>0</v>
      </c>
      <c r="AY1395" s="162">
        <f t="shared" si="109"/>
        <v>1</v>
      </c>
    </row>
    <row r="1396" spans="1:51">
      <c r="A1396" s="116" t="s">
        <v>3678</v>
      </c>
      <c r="B1396" s="116" t="s">
        <v>3679</v>
      </c>
      <c r="C1396" s="113" t="s">
        <v>3677</v>
      </c>
      <c r="D1396" s="113" t="s">
        <v>4163</v>
      </c>
      <c r="E1396" s="113"/>
      <c r="F1396" s="66" t="s">
        <v>74</v>
      </c>
      <c r="G1396" s="66"/>
      <c r="J1396" s="29">
        <v>0</v>
      </c>
      <c r="K1396" s="114">
        <v>1662</v>
      </c>
      <c r="L1396" s="115">
        <v>1666</v>
      </c>
      <c r="M1396" s="27">
        <v>0</v>
      </c>
      <c r="N1396" s="27">
        <v>0</v>
      </c>
      <c r="Q1396" s="35" t="s">
        <v>103</v>
      </c>
      <c r="R1396" s="104">
        <v>51.0167</v>
      </c>
      <c r="S1396" s="124">
        <v>4.4667000000000003</v>
      </c>
      <c r="T1396" s="32">
        <v>0</v>
      </c>
      <c r="U1396" s="33">
        <v>0</v>
      </c>
      <c r="V1396" s="127">
        <v>0</v>
      </c>
      <c r="AT1396">
        <v>1</v>
      </c>
      <c r="AU1396" s="162">
        <f t="shared" si="105"/>
        <v>0</v>
      </c>
      <c r="AV1396" s="162">
        <f t="shared" si="106"/>
        <v>0</v>
      </c>
      <c r="AW1396" s="162">
        <f t="shared" si="107"/>
        <v>0</v>
      </c>
      <c r="AX1396" s="162">
        <f t="shared" si="108"/>
        <v>0</v>
      </c>
      <c r="AY1396" s="162">
        <f t="shared" si="109"/>
        <v>1</v>
      </c>
    </row>
    <row r="1397" spans="1:51">
      <c r="A1397" s="116" t="s">
        <v>3681</v>
      </c>
      <c r="B1397" s="116" t="s">
        <v>3668</v>
      </c>
      <c r="C1397" s="117" t="s">
        <v>3680</v>
      </c>
      <c r="D1397" s="113" t="s">
        <v>4163</v>
      </c>
      <c r="E1397" s="117"/>
      <c r="F1397" s="66" t="s">
        <v>74</v>
      </c>
      <c r="G1397" s="66"/>
      <c r="J1397" s="29">
        <v>0</v>
      </c>
      <c r="K1397" s="114">
        <v>1662</v>
      </c>
      <c r="L1397" s="115">
        <v>1666</v>
      </c>
      <c r="M1397" s="27">
        <v>0</v>
      </c>
      <c r="N1397" s="27">
        <v>0</v>
      </c>
      <c r="Q1397" s="35" t="s">
        <v>103</v>
      </c>
      <c r="R1397" s="104">
        <v>51.0167</v>
      </c>
      <c r="S1397" s="124">
        <v>4.4667000000000003</v>
      </c>
      <c r="T1397" s="32">
        <v>0</v>
      </c>
      <c r="U1397" s="33">
        <v>0</v>
      </c>
      <c r="V1397" s="127">
        <v>0</v>
      </c>
      <c r="AT1397">
        <v>1</v>
      </c>
      <c r="AU1397" s="162">
        <f t="shared" si="105"/>
        <v>0</v>
      </c>
      <c r="AV1397" s="162">
        <f t="shared" si="106"/>
        <v>0</v>
      </c>
      <c r="AW1397" s="162">
        <f t="shared" si="107"/>
        <v>0</v>
      </c>
      <c r="AX1397" s="162">
        <f t="shared" si="108"/>
        <v>0</v>
      </c>
      <c r="AY1397" s="162">
        <f t="shared" si="109"/>
        <v>1</v>
      </c>
    </row>
    <row r="1398" spans="1:51">
      <c r="A1398" s="116" t="s">
        <v>3683</v>
      </c>
      <c r="B1398" s="116" t="s">
        <v>3684</v>
      </c>
      <c r="C1398" s="113" t="s">
        <v>3682</v>
      </c>
      <c r="D1398" s="113" t="s">
        <v>4163</v>
      </c>
      <c r="E1398" s="113"/>
      <c r="F1398" s="66" t="s">
        <v>43</v>
      </c>
      <c r="G1398" s="66"/>
      <c r="J1398" s="29">
        <v>0</v>
      </c>
      <c r="K1398" s="114">
        <v>1662</v>
      </c>
      <c r="L1398" s="115">
        <v>1666</v>
      </c>
      <c r="M1398" s="27">
        <v>0</v>
      </c>
      <c r="N1398" s="27">
        <v>0</v>
      </c>
      <c r="Q1398" s="35" t="s">
        <v>103</v>
      </c>
      <c r="R1398" s="104">
        <v>51.0167</v>
      </c>
      <c r="S1398" s="124">
        <v>4.4667000000000003</v>
      </c>
      <c r="T1398" s="32">
        <v>0</v>
      </c>
      <c r="U1398" s="33">
        <v>0</v>
      </c>
      <c r="V1398" s="127">
        <v>0</v>
      </c>
      <c r="AT1398">
        <v>1</v>
      </c>
      <c r="AU1398" s="162">
        <f t="shared" si="105"/>
        <v>0</v>
      </c>
      <c r="AV1398" s="162">
        <f t="shared" si="106"/>
        <v>0</v>
      </c>
      <c r="AW1398" s="162">
        <f t="shared" si="107"/>
        <v>0</v>
      </c>
      <c r="AX1398" s="162">
        <f t="shared" si="108"/>
        <v>0</v>
      </c>
      <c r="AY1398" s="162">
        <f t="shared" si="109"/>
        <v>1</v>
      </c>
    </row>
    <row r="1399" spans="1:51">
      <c r="A1399" s="116" t="s">
        <v>3686</v>
      </c>
      <c r="B1399" s="116" t="s">
        <v>1652</v>
      </c>
      <c r="C1399" s="117" t="s">
        <v>3685</v>
      </c>
      <c r="D1399" s="113" t="s">
        <v>4163</v>
      </c>
      <c r="E1399" s="117"/>
      <c r="F1399" s="66" t="s">
        <v>43</v>
      </c>
      <c r="G1399" s="66"/>
      <c r="J1399" s="29">
        <v>0</v>
      </c>
      <c r="K1399" s="114">
        <v>1662</v>
      </c>
      <c r="L1399" s="115">
        <v>1666</v>
      </c>
      <c r="M1399" s="27">
        <v>0</v>
      </c>
      <c r="N1399" s="27">
        <v>0</v>
      </c>
      <c r="Q1399" s="35" t="s">
        <v>103</v>
      </c>
      <c r="R1399" s="104">
        <v>51.0167</v>
      </c>
      <c r="S1399" s="124">
        <v>4.4667000000000003</v>
      </c>
      <c r="T1399" s="32">
        <v>0</v>
      </c>
      <c r="U1399" s="33">
        <v>0</v>
      </c>
      <c r="V1399" s="127">
        <v>0</v>
      </c>
      <c r="AT1399">
        <v>1</v>
      </c>
      <c r="AU1399" s="162">
        <f t="shared" si="105"/>
        <v>0</v>
      </c>
      <c r="AV1399" s="162">
        <f t="shared" si="106"/>
        <v>0</v>
      </c>
      <c r="AW1399" s="162">
        <f t="shared" si="107"/>
        <v>0</v>
      </c>
      <c r="AX1399" s="162">
        <f t="shared" si="108"/>
        <v>0</v>
      </c>
      <c r="AY1399" s="162">
        <f t="shared" si="109"/>
        <v>1</v>
      </c>
    </row>
    <row r="1400" spans="1:51">
      <c r="A1400" s="116" t="s">
        <v>3688</v>
      </c>
      <c r="B1400" s="116" t="s">
        <v>2442</v>
      </c>
      <c r="C1400" s="113" t="s">
        <v>3687</v>
      </c>
      <c r="D1400" s="113" t="s">
        <v>4163</v>
      </c>
      <c r="E1400" s="113"/>
      <c r="F1400" s="66" t="s">
        <v>74</v>
      </c>
      <c r="G1400" s="66"/>
      <c r="J1400" s="29">
        <v>0</v>
      </c>
      <c r="K1400" s="114">
        <v>1662</v>
      </c>
      <c r="L1400" s="115">
        <v>1666</v>
      </c>
      <c r="M1400" s="27">
        <v>0</v>
      </c>
      <c r="N1400" s="27">
        <v>0</v>
      </c>
      <c r="Q1400" s="35" t="s">
        <v>103</v>
      </c>
      <c r="R1400" s="104">
        <v>51.0167</v>
      </c>
      <c r="S1400" s="124">
        <v>4.4667000000000003</v>
      </c>
      <c r="T1400" s="32">
        <v>0</v>
      </c>
      <c r="U1400" s="33">
        <v>0</v>
      </c>
      <c r="V1400" s="127">
        <v>0</v>
      </c>
      <c r="AT1400">
        <v>1</v>
      </c>
      <c r="AU1400" s="162">
        <f t="shared" si="105"/>
        <v>0</v>
      </c>
      <c r="AV1400" s="162">
        <f t="shared" si="106"/>
        <v>0</v>
      </c>
      <c r="AW1400" s="162">
        <f t="shared" si="107"/>
        <v>0</v>
      </c>
      <c r="AX1400" s="162">
        <f t="shared" si="108"/>
        <v>0</v>
      </c>
      <c r="AY1400" s="162">
        <f t="shared" si="109"/>
        <v>1</v>
      </c>
    </row>
    <row r="1401" spans="1:51">
      <c r="A1401" s="116" t="s">
        <v>3690</v>
      </c>
      <c r="B1401" s="116" t="s">
        <v>3691</v>
      </c>
      <c r="C1401" s="117" t="s">
        <v>3689</v>
      </c>
      <c r="D1401" s="113" t="s">
        <v>4163</v>
      </c>
      <c r="E1401" s="117"/>
      <c r="F1401" s="66" t="s">
        <v>74</v>
      </c>
      <c r="G1401" s="66"/>
      <c r="J1401" s="29">
        <v>0</v>
      </c>
      <c r="K1401" s="114">
        <v>1663</v>
      </c>
      <c r="L1401" s="115">
        <v>1667</v>
      </c>
      <c r="M1401" s="27">
        <v>0</v>
      </c>
      <c r="N1401" s="27">
        <v>0</v>
      </c>
      <c r="Q1401" s="35" t="s">
        <v>103</v>
      </c>
      <c r="R1401" s="104">
        <v>51.0167</v>
      </c>
      <c r="S1401" s="124">
        <v>4.4667000000000003</v>
      </c>
      <c r="T1401" s="32">
        <v>0</v>
      </c>
      <c r="U1401" s="33">
        <v>0</v>
      </c>
      <c r="V1401" s="127">
        <v>0</v>
      </c>
      <c r="AT1401">
        <v>1</v>
      </c>
      <c r="AU1401" s="162">
        <f t="shared" si="105"/>
        <v>0</v>
      </c>
      <c r="AV1401" s="162">
        <f t="shared" si="106"/>
        <v>0</v>
      </c>
      <c r="AW1401" s="162">
        <f t="shared" si="107"/>
        <v>0</v>
      </c>
      <c r="AX1401" s="162">
        <f t="shared" si="108"/>
        <v>0</v>
      </c>
      <c r="AY1401" s="162">
        <f t="shared" si="109"/>
        <v>1</v>
      </c>
    </row>
    <row r="1402" spans="1:51">
      <c r="A1402" s="116" t="s">
        <v>3693</v>
      </c>
      <c r="B1402" s="116" t="s">
        <v>3694</v>
      </c>
      <c r="C1402" s="113" t="s">
        <v>3692</v>
      </c>
      <c r="D1402" s="113" t="s">
        <v>4163</v>
      </c>
      <c r="E1402" s="113"/>
      <c r="F1402" s="66" t="s">
        <v>223</v>
      </c>
      <c r="G1402" s="66"/>
      <c r="J1402" s="29">
        <v>0</v>
      </c>
      <c r="K1402" s="114">
        <v>1663</v>
      </c>
      <c r="L1402" s="115">
        <v>1667</v>
      </c>
      <c r="M1402" s="27">
        <v>0</v>
      </c>
      <c r="N1402" s="27">
        <v>0</v>
      </c>
      <c r="Q1402" s="35" t="s">
        <v>103</v>
      </c>
      <c r="R1402" s="104">
        <v>51.0167</v>
      </c>
      <c r="S1402" s="124">
        <v>4.4667000000000003</v>
      </c>
      <c r="T1402" s="32">
        <v>0</v>
      </c>
      <c r="U1402" s="33">
        <v>0</v>
      </c>
      <c r="V1402" s="127">
        <v>0</v>
      </c>
      <c r="AT1402">
        <v>1</v>
      </c>
      <c r="AU1402" s="162">
        <f t="shared" si="105"/>
        <v>0</v>
      </c>
      <c r="AV1402" s="162">
        <f t="shared" si="106"/>
        <v>0</v>
      </c>
      <c r="AW1402" s="162">
        <f t="shared" si="107"/>
        <v>0</v>
      </c>
      <c r="AX1402" s="162">
        <f t="shared" si="108"/>
        <v>0</v>
      </c>
      <c r="AY1402" s="162">
        <f t="shared" si="109"/>
        <v>1</v>
      </c>
    </row>
    <row r="1403" spans="1:51">
      <c r="A1403" s="116" t="s">
        <v>3696</v>
      </c>
      <c r="B1403" s="116" t="s">
        <v>2099</v>
      </c>
      <c r="C1403" s="117" t="s">
        <v>3695</v>
      </c>
      <c r="D1403" s="113" t="s">
        <v>4163</v>
      </c>
      <c r="E1403" s="117"/>
      <c r="F1403" s="66" t="s">
        <v>74</v>
      </c>
      <c r="G1403" s="66"/>
      <c r="J1403" s="29">
        <v>0</v>
      </c>
      <c r="K1403" s="114">
        <v>1663</v>
      </c>
      <c r="L1403" s="115">
        <v>1667</v>
      </c>
      <c r="M1403" s="27">
        <v>0</v>
      </c>
      <c r="N1403" s="27">
        <v>0</v>
      </c>
      <c r="Q1403" s="35" t="s">
        <v>103</v>
      </c>
      <c r="R1403" s="104">
        <v>51.0167</v>
      </c>
      <c r="S1403" s="124">
        <v>4.4667000000000003</v>
      </c>
      <c r="T1403" s="32">
        <v>0</v>
      </c>
      <c r="U1403" s="33">
        <v>0</v>
      </c>
      <c r="V1403" s="127">
        <v>0</v>
      </c>
      <c r="AT1403">
        <v>1</v>
      </c>
      <c r="AU1403" s="162">
        <f t="shared" si="105"/>
        <v>0</v>
      </c>
      <c r="AV1403" s="162">
        <f t="shared" si="106"/>
        <v>0</v>
      </c>
      <c r="AW1403" s="162">
        <f t="shared" si="107"/>
        <v>0</v>
      </c>
      <c r="AX1403" s="162">
        <f t="shared" si="108"/>
        <v>0</v>
      </c>
      <c r="AY1403" s="162">
        <f t="shared" si="109"/>
        <v>1</v>
      </c>
    </row>
    <row r="1404" spans="1:51">
      <c r="A1404" s="116" t="s">
        <v>3698</v>
      </c>
      <c r="B1404" s="116" t="s">
        <v>1231</v>
      </c>
      <c r="C1404" s="113" t="s">
        <v>3697</v>
      </c>
      <c r="D1404" s="113" t="s">
        <v>4163</v>
      </c>
      <c r="E1404" s="113"/>
      <c r="F1404" s="66" t="s">
        <v>74</v>
      </c>
      <c r="G1404" s="66"/>
      <c r="J1404" s="29">
        <v>0</v>
      </c>
      <c r="K1404" s="114">
        <v>1663</v>
      </c>
      <c r="L1404" s="115">
        <v>1667</v>
      </c>
      <c r="M1404" s="27">
        <v>0</v>
      </c>
      <c r="N1404" s="27">
        <v>0</v>
      </c>
      <c r="Q1404" s="35" t="s">
        <v>103</v>
      </c>
      <c r="R1404" s="104">
        <v>51.0167</v>
      </c>
      <c r="S1404" s="124">
        <v>4.4667000000000003</v>
      </c>
      <c r="T1404" s="32">
        <v>0</v>
      </c>
      <c r="U1404" s="33">
        <v>0</v>
      </c>
      <c r="V1404" s="127">
        <v>0</v>
      </c>
      <c r="AT1404">
        <v>1</v>
      </c>
      <c r="AU1404" s="162">
        <f t="shared" si="105"/>
        <v>0</v>
      </c>
      <c r="AV1404" s="162">
        <f t="shared" si="106"/>
        <v>0</v>
      </c>
      <c r="AW1404" s="162">
        <f t="shared" si="107"/>
        <v>0</v>
      </c>
      <c r="AX1404" s="162">
        <f t="shared" si="108"/>
        <v>0</v>
      </c>
      <c r="AY1404" s="162">
        <f t="shared" si="109"/>
        <v>1</v>
      </c>
    </row>
    <row r="1405" spans="1:51">
      <c r="A1405" s="116" t="s">
        <v>3700</v>
      </c>
      <c r="B1405" s="116" t="s">
        <v>2804</v>
      </c>
      <c r="C1405" s="117" t="s">
        <v>3699</v>
      </c>
      <c r="D1405" s="113" t="s">
        <v>4163</v>
      </c>
      <c r="E1405" s="117"/>
      <c r="F1405" s="66" t="s">
        <v>74</v>
      </c>
      <c r="G1405" s="66"/>
      <c r="J1405" s="29">
        <v>0</v>
      </c>
      <c r="K1405" s="114">
        <v>1663</v>
      </c>
      <c r="L1405" s="115">
        <v>1667</v>
      </c>
      <c r="M1405" s="27">
        <v>0</v>
      </c>
      <c r="N1405" s="27">
        <v>0</v>
      </c>
      <c r="Q1405" s="35" t="s">
        <v>103</v>
      </c>
      <c r="R1405" s="104">
        <v>51.0167</v>
      </c>
      <c r="S1405" s="124">
        <v>4.4667000000000003</v>
      </c>
      <c r="T1405" s="32">
        <v>0</v>
      </c>
      <c r="U1405" s="33">
        <v>0</v>
      </c>
      <c r="V1405" s="127">
        <v>0</v>
      </c>
      <c r="AT1405">
        <v>1</v>
      </c>
      <c r="AU1405" s="162">
        <f t="shared" si="105"/>
        <v>0</v>
      </c>
      <c r="AV1405" s="162">
        <f t="shared" si="106"/>
        <v>0</v>
      </c>
      <c r="AW1405" s="162">
        <f t="shared" si="107"/>
        <v>0</v>
      </c>
      <c r="AX1405" s="162">
        <f t="shared" si="108"/>
        <v>0</v>
      </c>
      <c r="AY1405" s="162">
        <f t="shared" si="109"/>
        <v>1</v>
      </c>
    </row>
    <row r="1406" spans="1:51">
      <c r="A1406" s="116" t="s">
        <v>3703</v>
      </c>
      <c r="B1406" s="116" t="s">
        <v>3226</v>
      </c>
      <c r="C1406" s="117" t="s">
        <v>3702</v>
      </c>
      <c r="D1406" s="113" t="s">
        <v>4163</v>
      </c>
      <c r="E1406" s="117"/>
      <c r="F1406" s="66" t="s">
        <v>43</v>
      </c>
      <c r="G1406" s="66"/>
      <c r="J1406" s="29">
        <v>0</v>
      </c>
      <c r="K1406" s="114">
        <v>1664</v>
      </c>
      <c r="L1406" s="115">
        <v>1668</v>
      </c>
      <c r="M1406" s="27">
        <v>0</v>
      </c>
      <c r="N1406" s="27">
        <v>0</v>
      </c>
      <c r="Q1406" s="35" t="s">
        <v>103</v>
      </c>
      <c r="R1406" s="104">
        <v>51.0167</v>
      </c>
      <c r="S1406" s="124">
        <v>4.4667000000000003</v>
      </c>
      <c r="T1406" s="32">
        <v>0</v>
      </c>
      <c r="U1406" s="33">
        <v>0</v>
      </c>
      <c r="V1406" s="127">
        <v>0</v>
      </c>
      <c r="AT1406">
        <v>1</v>
      </c>
      <c r="AU1406" s="162">
        <f t="shared" si="105"/>
        <v>0</v>
      </c>
      <c r="AV1406" s="162">
        <f t="shared" si="106"/>
        <v>0</v>
      </c>
      <c r="AW1406" s="162">
        <f t="shared" si="107"/>
        <v>0</v>
      </c>
      <c r="AX1406" s="162">
        <f t="shared" si="108"/>
        <v>0</v>
      </c>
      <c r="AY1406" s="162">
        <f t="shared" si="109"/>
        <v>1</v>
      </c>
    </row>
    <row r="1407" spans="1:51">
      <c r="A1407" s="116" t="s">
        <v>3705</v>
      </c>
      <c r="B1407" s="116" t="s">
        <v>1652</v>
      </c>
      <c r="C1407" s="113" t="s">
        <v>3704</v>
      </c>
      <c r="D1407" s="113" t="s">
        <v>4163</v>
      </c>
      <c r="E1407" s="113"/>
      <c r="F1407" s="66" t="s">
        <v>74</v>
      </c>
      <c r="G1407" s="66"/>
      <c r="J1407" s="29">
        <v>0</v>
      </c>
      <c r="K1407" s="114">
        <v>1664</v>
      </c>
      <c r="L1407" s="115">
        <v>1668</v>
      </c>
      <c r="M1407" s="27">
        <v>0</v>
      </c>
      <c r="N1407" s="27">
        <v>0</v>
      </c>
      <c r="Q1407" s="35" t="s">
        <v>103</v>
      </c>
      <c r="R1407" s="104">
        <v>51.0167</v>
      </c>
      <c r="S1407" s="124">
        <v>4.4667000000000003</v>
      </c>
      <c r="T1407" s="32">
        <v>0</v>
      </c>
      <c r="U1407" s="33">
        <v>0</v>
      </c>
      <c r="V1407" s="127">
        <v>0</v>
      </c>
      <c r="AT1407">
        <v>1</v>
      </c>
      <c r="AU1407" s="162">
        <f t="shared" si="105"/>
        <v>0</v>
      </c>
      <c r="AV1407" s="162">
        <f t="shared" si="106"/>
        <v>0</v>
      </c>
      <c r="AW1407" s="162">
        <f t="shared" si="107"/>
        <v>0</v>
      </c>
      <c r="AX1407" s="162">
        <f t="shared" si="108"/>
        <v>0</v>
      </c>
      <c r="AY1407" s="162">
        <f t="shared" si="109"/>
        <v>1</v>
      </c>
    </row>
    <row r="1408" spans="1:51">
      <c r="A1408" s="116" t="s">
        <v>3707</v>
      </c>
      <c r="B1408" s="116" t="s">
        <v>3708</v>
      </c>
      <c r="C1408" s="117" t="s">
        <v>3706</v>
      </c>
      <c r="D1408" s="113" t="s">
        <v>4163</v>
      </c>
      <c r="E1408" s="117"/>
      <c r="F1408" s="66" t="s">
        <v>43</v>
      </c>
      <c r="G1408" s="66"/>
      <c r="J1408" s="29">
        <v>0</v>
      </c>
      <c r="K1408" s="114">
        <v>1665</v>
      </c>
      <c r="L1408" s="115">
        <v>1669</v>
      </c>
      <c r="M1408" s="27">
        <v>0</v>
      </c>
      <c r="N1408" s="27">
        <v>0</v>
      </c>
      <c r="Q1408" s="35" t="s">
        <v>103</v>
      </c>
      <c r="R1408" s="104">
        <v>51.0167</v>
      </c>
      <c r="S1408" s="124">
        <v>4.4667000000000003</v>
      </c>
      <c r="T1408" s="32">
        <v>0</v>
      </c>
      <c r="U1408" s="33">
        <v>0</v>
      </c>
      <c r="V1408" s="127">
        <v>0</v>
      </c>
      <c r="AT1408">
        <v>1</v>
      </c>
      <c r="AU1408" s="162">
        <f t="shared" si="105"/>
        <v>0</v>
      </c>
      <c r="AV1408" s="162">
        <f t="shared" si="106"/>
        <v>0</v>
      </c>
      <c r="AW1408" s="162">
        <f t="shared" si="107"/>
        <v>0</v>
      </c>
      <c r="AX1408" s="162">
        <f t="shared" si="108"/>
        <v>0</v>
      </c>
      <c r="AY1408" s="162">
        <f t="shared" si="109"/>
        <v>1</v>
      </c>
    </row>
    <row r="1409" spans="1:51">
      <c r="A1409" s="116" t="s">
        <v>3710</v>
      </c>
      <c r="B1409" s="116" t="s">
        <v>1837</v>
      </c>
      <c r="C1409" s="113" t="s">
        <v>3709</v>
      </c>
      <c r="D1409" s="113" t="s">
        <v>4163</v>
      </c>
      <c r="E1409" s="113"/>
      <c r="F1409" s="66" t="s">
        <v>156</v>
      </c>
      <c r="G1409" s="66"/>
      <c r="J1409" s="29">
        <v>0</v>
      </c>
      <c r="K1409" s="114">
        <v>1665</v>
      </c>
      <c r="L1409" s="115">
        <v>1669</v>
      </c>
      <c r="M1409" s="27">
        <v>0</v>
      </c>
      <c r="N1409" s="27">
        <v>0</v>
      </c>
      <c r="Q1409" s="35" t="s">
        <v>103</v>
      </c>
      <c r="R1409" s="104">
        <v>51.0167</v>
      </c>
      <c r="S1409" s="124">
        <v>4.4667000000000003</v>
      </c>
      <c r="T1409" s="32">
        <v>0</v>
      </c>
      <c r="U1409" s="33">
        <v>0</v>
      </c>
      <c r="V1409" s="127">
        <v>0</v>
      </c>
      <c r="AT1409">
        <v>1</v>
      </c>
      <c r="AU1409" s="162">
        <f t="shared" si="105"/>
        <v>0</v>
      </c>
      <c r="AV1409" s="162">
        <f t="shared" si="106"/>
        <v>0</v>
      </c>
      <c r="AW1409" s="162">
        <f t="shared" si="107"/>
        <v>0</v>
      </c>
      <c r="AX1409" s="162">
        <f t="shared" si="108"/>
        <v>0</v>
      </c>
      <c r="AY1409" s="162">
        <f t="shared" si="109"/>
        <v>1</v>
      </c>
    </row>
    <row r="1410" spans="1:51">
      <c r="A1410" s="116" t="s">
        <v>3712</v>
      </c>
      <c r="B1410" s="116" t="s">
        <v>3713</v>
      </c>
      <c r="C1410" s="117" t="s">
        <v>3711</v>
      </c>
      <c r="D1410" s="113" t="s">
        <v>4163</v>
      </c>
      <c r="E1410" s="117"/>
      <c r="F1410" s="66" t="s">
        <v>43</v>
      </c>
      <c r="G1410" s="66"/>
      <c r="J1410" s="29">
        <v>0</v>
      </c>
      <c r="K1410" s="114">
        <v>1665</v>
      </c>
      <c r="L1410" s="115">
        <v>1669</v>
      </c>
      <c r="M1410" s="27">
        <v>0</v>
      </c>
      <c r="N1410" s="27">
        <v>0</v>
      </c>
      <c r="Q1410" s="35" t="s">
        <v>103</v>
      </c>
      <c r="R1410" s="104">
        <v>51.0167</v>
      </c>
      <c r="S1410" s="124">
        <v>4.4667000000000003</v>
      </c>
      <c r="T1410" s="32">
        <v>0</v>
      </c>
      <c r="U1410" s="33">
        <v>0</v>
      </c>
      <c r="V1410" s="127">
        <v>0</v>
      </c>
      <c r="AT1410">
        <v>1</v>
      </c>
      <c r="AU1410" s="162">
        <f t="shared" si="105"/>
        <v>0</v>
      </c>
      <c r="AV1410" s="162">
        <f t="shared" si="106"/>
        <v>0</v>
      </c>
      <c r="AW1410" s="162">
        <f t="shared" si="107"/>
        <v>0</v>
      </c>
      <c r="AX1410" s="162">
        <f t="shared" si="108"/>
        <v>0</v>
      </c>
      <c r="AY1410" s="162">
        <f t="shared" si="109"/>
        <v>1</v>
      </c>
    </row>
    <row r="1411" spans="1:51">
      <c r="A1411" s="116" t="s">
        <v>3715</v>
      </c>
      <c r="B1411" s="116" t="s">
        <v>2945</v>
      </c>
      <c r="C1411" s="113" t="s">
        <v>3714</v>
      </c>
      <c r="D1411" s="113" t="s">
        <v>4163</v>
      </c>
      <c r="E1411" s="113"/>
      <c r="F1411" s="66" t="s">
        <v>74</v>
      </c>
      <c r="G1411" s="66"/>
      <c r="J1411" s="29">
        <v>0</v>
      </c>
      <c r="K1411" s="114">
        <v>1665</v>
      </c>
      <c r="L1411" s="115">
        <v>1669</v>
      </c>
      <c r="M1411" s="27">
        <v>0</v>
      </c>
      <c r="N1411" s="27">
        <v>0</v>
      </c>
      <c r="Q1411" s="35" t="s">
        <v>103</v>
      </c>
      <c r="R1411" s="104">
        <v>51.0167</v>
      </c>
      <c r="S1411" s="124">
        <v>4.4667000000000003</v>
      </c>
      <c r="T1411" s="32">
        <v>0</v>
      </c>
      <c r="U1411" s="33">
        <v>0</v>
      </c>
      <c r="V1411" s="127">
        <v>0</v>
      </c>
      <c r="AT1411">
        <v>1</v>
      </c>
      <c r="AU1411" s="162">
        <f t="shared" ref="AU1411:AU1474" si="110">IF(AND(K1411&lt;=1570,L1411&gt;=1540),1,0)</f>
        <v>0</v>
      </c>
      <c r="AV1411" s="162">
        <f t="shared" ref="AV1411:AV1474" si="111">IF(AND(K1411&lt;=1608,L1411&gt;=1571),1,0)</f>
        <v>0</v>
      </c>
      <c r="AW1411" s="162">
        <f t="shared" ref="AW1411:AW1474" si="112">IF(AND(K1411&lt;=1621,L1411&gt;=1609),1,0)</f>
        <v>0</v>
      </c>
      <c r="AX1411" s="162">
        <f t="shared" ref="AX1411:AX1474" si="113">IF(AND(K1411&lt;=1648,L1411&gt;=1622),1,0)</f>
        <v>0</v>
      </c>
      <c r="AY1411" s="162">
        <f t="shared" ref="AY1411:AY1474" si="114">IF(AND(K1411&lt;=1680,L1411&gt;=1649),1,0)</f>
        <v>1</v>
      </c>
    </row>
    <row r="1412" spans="1:51">
      <c r="A1412" s="116" t="s">
        <v>3717</v>
      </c>
      <c r="B1412" s="116" t="s">
        <v>2568</v>
      </c>
      <c r="C1412" s="117" t="s">
        <v>3716</v>
      </c>
      <c r="D1412" s="113" t="s">
        <v>4163</v>
      </c>
      <c r="E1412" s="117"/>
      <c r="F1412" s="66" t="s">
        <v>74</v>
      </c>
      <c r="G1412" s="66"/>
      <c r="J1412" s="29">
        <v>0</v>
      </c>
      <c r="K1412" s="114">
        <v>1665</v>
      </c>
      <c r="L1412" s="115">
        <v>1669</v>
      </c>
      <c r="M1412" s="27">
        <v>0</v>
      </c>
      <c r="N1412" s="27">
        <v>0</v>
      </c>
      <c r="Q1412" s="35" t="s">
        <v>103</v>
      </c>
      <c r="R1412" s="104">
        <v>51.0167</v>
      </c>
      <c r="S1412" s="124">
        <v>4.4667000000000003</v>
      </c>
      <c r="T1412" s="32">
        <v>0</v>
      </c>
      <c r="U1412" s="33">
        <v>0</v>
      </c>
      <c r="V1412" s="127">
        <v>0</v>
      </c>
      <c r="AT1412">
        <v>1</v>
      </c>
      <c r="AU1412" s="162">
        <f t="shared" si="110"/>
        <v>0</v>
      </c>
      <c r="AV1412" s="162">
        <f t="shared" si="111"/>
        <v>0</v>
      </c>
      <c r="AW1412" s="162">
        <f t="shared" si="112"/>
        <v>0</v>
      </c>
      <c r="AX1412" s="162">
        <f t="shared" si="113"/>
        <v>0</v>
      </c>
      <c r="AY1412" s="162">
        <f t="shared" si="114"/>
        <v>1</v>
      </c>
    </row>
    <row r="1413" spans="1:51">
      <c r="A1413" s="116" t="s">
        <v>3719</v>
      </c>
      <c r="B1413" s="116" t="s">
        <v>3720</v>
      </c>
      <c r="C1413" s="113" t="s">
        <v>3718</v>
      </c>
      <c r="D1413" s="113" t="s">
        <v>4163</v>
      </c>
      <c r="E1413" s="113"/>
      <c r="F1413" s="66" t="s">
        <v>43</v>
      </c>
      <c r="G1413" s="66"/>
      <c r="J1413" s="29">
        <v>0</v>
      </c>
      <c r="K1413" s="114">
        <v>1666</v>
      </c>
      <c r="L1413" s="115">
        <v>1670</v>
      </c>
      <c r="M1413" s="27">
        <v>0</v>
      </c>
      <c r="N1413" s="27">
        <v>0</v>
      </c>
      <c r="Q1413" s="35" t="s">
        <v>103</v>
      </c>
      <c r="R1413" s="104">
        <v>51.0167</v>
      </c>
      <c r="S1413" s="124">
        <v>4.4667000000000003</v>
      </c>
      <c r="T1413" s="32">
        <v>0</v>
      </c>
      <c r="U1413" s="33">
        <v>0</v>
      </c>
      <c r="V1413" s="127">
        <v>0</v>
      </c>
      <c r="AT1413">
        <v>1</v>
      </c>
      <c r="AU1413" s="162">
        <f t="shared" si="110"/>
        <v>0</v>
      </c>
      <c r="AV1413" s="162">
        <f t="shared" si="111"/>
        <v>0</v>
      </c>
      <c r="AW1413" s="162">
        <f t="shared" si="112"/>
        <v>0</v>
      </c>
      <c r="AX1413" s="162">
        <f t="shared" si="113"/>
        <v>0</v>
      </c>
      <c r="AY1413" s="162">
        <f t="shared" si="114"/>
        <v>1</v>
      </c>
    </row>
    <row r="1414" spans="1:51">
      <c r="A1414" s="116" t="s">
        <v>3722</v>
      </c>
      <c r="B1414" s="116" t="s">
        <v>3723</v>
      </c>
      <c r="C1414" s="117" t="s">
        <v>3721</v>
      </c>
      <c r="D1414" s="113" t="s">
        <v>4163</v>
      </c>
      <c r="E1414" s="117"/>
      <c r="F1414" s="66" t="s">
        <v>43</v>
      </c>
      <c r="G1414" s="66"/>
      <c r="J1414" s="29">
        <v>0</v>
      </c>
      <c r="K1414" s="114">
        <v>1666</v>
      </c>
      <c r="L1414" s="115">
        <v>1670</v>
      </c>
      <c r="M1414" s="27">
        <v>0</v>
      </c>
      <c r="N1414" s="27">
        <v>0</v>
      </c>
      <c r="Q1414" s="35" t="s">
        <v>103</v>
      </c>
      <c r="R1414" s="104">
        <v>51.0167</v>
      </c>
      <c r="S1414" s="124">
        <v>4.4667000000000003</v>
      </c>
      <c r="T1414" s="32">
        <v>0</v>
      </c>
      <c r="U1414" s="33">
        <v>0</v>
      </c>
      <c r="V1414" s="127">
        <v>0</v>
      </c>
      <c r="AT1414">
        <v>1</v>
      </c>
      <c r="AU1414" s="162">
        <f t="shared" si="110"/>
        <v>0</v>
      </c>
      <c r="AV1414" s="162">
        <f t="shared" si="111"/>
        <v>0</v>
      </c>
      <c r="AW1414" s="162">
        <f t="shared" si="112"/>
        <v>0</v>
      </c>
      <c r="AX1414" s="162">
        <f t="shared" si="113"/>
        <v>0</v>
      </c>
      <c r="AY1414" s="162">
        <f t="shared" si="114"/>
        <v>1</v>
      </c>
    </row>
    <row r="1415" spans="1:51">
      <c r="A1415" s="116" t="s">
        <v>3725</v>
      </c>
      <c r="B1415" s="116" t="s">
        <v>3726</v>
      </c>
      <c r="C1415" s="113" t="s">
        <v>3724</v>
      </c>
      <c r="D1415" s="113" t="s">
        <v>4163</v>
      </c>
      <c r="E1415" s="113"/>
      <c r="F1415" s="66" t="s">
        <v>74</v>
      </c>
      <c r="G1415" s="66"/>
      <c r="J1415" s="29">
        <v>0</v>
      </c>
      <c r="K1415" s="114">
        <v>1666</v>
      </c>
      <c r="L1415" s="115">
        <v>1670</v>
      </c>
      <c r="M1415" s="27">
        <v>0</v>
      </c>
      <c r="N1415" s="27">
        <v>0</v>
      </c>
      <c r="Q1415" s="35" t="s">
        <v>103</v>
      </c>
      <c r="R1415" s="104">
        <v>51.0167</v>
      </c>
      <c r="S1415" s="124">
        <v>4.4667000000000003</v>
      </c>
      <c r="T1415" s="32">
        <v>0</v>
      </c>
      <c r="U1415" s="33">
        <v>0</v>
      </c>
      <c r="V1415" s="127">
        <v>0</v>
      </c>
      <c r="AT1415">
        <v>1</v>
      </c>
      <c r="AU1415" s="162">
        <f t="shared" si="110"/>
        <v>0</v>
      </c>
      <c r="AV1415" s="162">
        <f t="shared" si="111"/>
        <v>0</v>
      </c>
      <c r="AW1415" s="162">
        <f t="shared" si="112"/>
        <v>0</v>
      </c>
      <c r="AX1415" s="162">
        <f t="shared" si="113"/>
        <v>0</v>
      </c>
      <c r="AY1415" s="162">
        <f t="shared" si="114"/>
        <v>1</v>
      </c>
    </row>
    <row r="1416" spans="1:51">
      <c r="A1416" s="116" t="s">
        <v>3728</v>
      </c>
      <c r="B1416" s="116" t="s">
        <v>3729</v>
      </c>
      <c r="C1416" s="113" t="s">
        <v>3727</v>
      </c>
      <c r="D1416" s="113" t="s">
        <v>4163</v>
      </c>
      <c r="E1416" s="113"/>
      <c r="F1416" s="66" t="s">
        <v>74</v>
      </c>
      <c r="G1416" s="66"/>
      <c r="J1416" s="29">
        <v>0</v>
      </c>
      <c r="K1416" s="114">
        <v>1666</v>
      </c>
      <c r="L1416" s="115">
        <v>1670</v>
      </c>
      <c r="M1416" s="27">
        <v>0</v>
      </c>
      <c r="N1416" s="27">
        <v>0</v>
      </c>
      <c r="Q1416" s="35" t="s">
        <v>103</v>
      </c>
      <c r="R1416" s="104">
        <v>51.0167</v>
      </c>
      <c r="S1416" s="124">
        <v>4.4667000000000003</v>
      </c>
      <c r="T1416" s="32">
        <v>0</v>
      </c>
      <c r="U1416" s="33">
        <v>0</v>
      </c>
      <c r="V1416" s="127">
        <v>0</v>
      </c>
      <c r="AT1416">
        <v>1</v>
      </c>
      <c r="AU1416" s="162">
        <f t="shared" si="110"/>
        <v>0</v>
      </c>
      <c r="AV1416" s="162">
        <f t="shared" si="111"/>
        <v>0</v>
      </c>
      <c r="AW1416" s="162">
        <f t="shared" si="112"/>
        <v>0</v>
      </c>
      <c r="AX1416" s="162">
        <f t="shared" si="113"/>
        <v>0</v>
      </c>
      <c r="AY1416" s="162">
        <f t="shared" si="114"/>
        <v>1</v>
      </c>
    </row>
    <row r="1417" spans="1:51">
      <c r="A1417" s="116" t="s">
        <v>3731</v>
      </c>
      <c r="B1417" s="116" t="s">
        <v>1652</v>
      </c>
      <c r="C1417" s="117" t="s">
        <v>3730</v>
      </c>
      <c r="D1417" s="113" t="s">
        <v>4163</v>
      </c>
      <c r="E1417" s="117"/>
      <c r="F1417" s="66" t="s">
        <v>74</v>
      </c>
      <c r="G1417" s="66"/>
      <c r="J1417" s="29">
        <v>0</v>
      </c>
      <c r="K1417" s="114">
        <v>1666</v>
      </c>
      <c r="L1417" s="115">
        <v>1670</v>
      </c>
      <c r="M1417" s="27">
        <v>0</v>
      </c>
      <c r="N1417" s="27">
        <v>0</v>
      </c>
      <c r="Q1417" s="35" t="s">
        <v>103</v>
      </c>
      <c r="R1417" s="104">
        <v>51.0167</v>
      </c>
      <c r="S1417" s="124">
        <v>4.4667000000000003</v>
      </c>
      <c r="T1417" s="32">
        <v>0</v>
      </c>
      <c r="U1417" s="33">
        <v>0</v>
      </c>
      <c r="V1417" s="127">
        <v>0</v>
      </c>
      <c r="AT1417">
        <v>1</v>
      </c>
      <c r="AU1417" s="162">
        <f t="shared" si="110"/>
        <v>0</v>
      </c>
      <c r="AV1417" s="162">
        <f t="shared" si="111"/>
        <v>0</v>
      </c>
      <c r="AW1417" s="162">
        <f t="shared" si="112"/>
        <v>0</v>
      </c>
      <c r="AX1417" s="162">
        <f t="shared" si="113"/>
        <v>0</v>
      </c>
      <c r="AY1417" s="162">
        <f t="shared" si="114"/>
        <v>1</v>
      </c>
    </row>
    <row r="1418" spans="1:51">
      <c r="A1418" s="116" t="s">
        <v>3733</v>
      </c>
      <c r="B1418" s="116" t="s">
        <v>3734</v>
      </c>
      <c r="C1418" s="113" t="s">
        <v>3732</v>
      </c>
      <c r="D1418" s="113" t="s">
        <v>4163</v>
      </c>
      <c r="E1418" s="113"/>
      <c r="F1418" s="66" t="s">
        <v>223</v>
      </c>
      <c r="G1418" s="66"/>
      <c r="J1418" s="29">
        <v>0</v>
      </c>
      <c r="K1418" s="114">
        <v>1667</v>
      </c>
      <c r="L1418" s="115">
        <v>1671</v>
      </c>
      <c r="M1418" s="27">
        <v>0</v>
      </c>
      <c r="N1418" s="27">
        <v>0</v>
      </c>
      <c r="Q1418" s="35" t="s">
        <v>103</v>
      </c>
      <c r="R1418" s="104">
        <v>51.0167</v>
      </c>
      <c r="S1418" s="124">
        <v>4.4667000000000003</v>
      </c>
      <c r="T1418" s="32">
        <v>0</v>
      </c>
      <c r="U1418" s="33">
        <v>0</v>
      </c>
      <c r="V1418" s="127">
        <v>0</v>
      </c>
      <c r="AT1418">
        <v>1</v>
      </c>
      <c r="AU1418" s="162">
        <f t="shared" si="110"/>
        <v>0</v>
      </c>
      <c r="AV1418" s="162">
        <f t="shared" si="111"/>
        <v>0</v>
      </c>
      <c r="AW1418" s="162">
        <f t="shared" si="112"/>
        <v>0</v>
      </c>
      <c r="AX1418" s="162">
        <f t="shared" si="113"/>
        <v>0</v>
      </c>
      <c r="AY1418" s="162">
        <f t="shared" si="114"/>
        <v>1</v>
      </c>
    </row>
    <row r="1419" spans="1:51">
      <c r="A1419" s="116" t="s">
        <v>3736</v>
      </c>
      <c r="B1419" s="116" t="s">
        <v>3694</v>
      </c>
      <c r="C1419" s="117" t="s">
        <v>3735</v>
      </c>
      <c r="D1419" s="113" t="s">
        <v>4163</v>
      </c>
      <c r="E1419" s="117"/>
      <c r="F1419" s="66" t="s">
        <v>223</v>
      </c>
      <c r="G1419" s="66"/>
      <c r="J1419" s="29">
        <v>0</v>
      </c>
      <c r="K1419" s="114">
        <v>1668</v>
      </c>
      <c r="L1419" s="115">
        <v>1672</v>
      </c>
      <c r="M1419" s="27">
        <v>0</v>
      </c>
      <c r="N1419" s="27">
        <v>0</v>
      </c>
      <c r="Q1419" s="35" t="s">
        <v>103</v>
      </c>
      <c r="R1419" s="104">
        <v>51.0167</v>
      </c>
      <c r="S1419" s="124">
        <v>4.4667000000000003</v>
      </c>
      <c r="T1419" s="32">
        <v>0</v>
      </c>
      <c r="U1419" s="33">
        <v>0</v>
      </c>
      <c r="V1419" s="127">
        <v>0</v>
      </c>
      <c r="AT1419">
        <v>1</v>
      </c>
      <c r="AU1419" s="162">
        <f t="shared" si="110"/>
        <v>0</v>
      </c>
      <c r="AV1419" s="162">
        <f t="shared" si="111"/>
        <v>0</v>
      </c>
      <c r="AW1419" s="162">
        <f t="shared" si="112"/>
        <v>0</v>
      </c>
      <c r="AX1419" s="162">
        <f t="shared" si="113"/>
        <v>0</v>
      </c>
      <c r="AY1419" s="162">
        <f t="shared" si="114"/>
        <v>1</v>
      </c>
    </row>
    <row r="1420" spans="1:51">
      <c r="A1420" s="116" t="s">
        <v>3738</v>
      </c>
      <c r="B1420" s="116" t="s">
        <v>2666</v>
      </c>
      <c r="C1420" s="113" t="s">
        <v>3737</v>
      </c>
      <c r="D1420" s="113" t="s">
        <v>4163</v>
      </c>
      <c r="E1420" s="113"/>
      <c r="F1420" s="66" t="s">
        <v>74</v>
      </c>
      <c r="G1420" s="66"/>
      <c r="J1420" s="29">
        <v>0</v>
      </c>
      <c r="K1420" s="114">
        <v>1669</v>
      </c>
      <c r="L1420" s="115">
        <v>1673</v>
      </c>
      <c r="M1420" s="27">
        <v>0</v>
      </c>
      <c r="N1420" s="27">
        <v>0</v>
      </c>
      <c r="Q1420" s="35" t="s">
        <v>103</v>
      </c>
      <c r="R1420" s="104">
        <v>51.0167</v>
      </c>
      <c r="S1420" s="124">
        <v>4.4667000000000003</v>
      </c>
      <c r="T1420" s="32">
        <v>0</v>
      </c>
      <c r="U1420" s="33">
        <v>0</v>
      </c>
      <c r="V1420" s="127">
        <v>0</v>
      </c>
      <c r="AT1420">
        <v>1</v>
      </c>
      <c r="AU1420" s="162">
        <f t="shared" si="110"/>
        <v>0</v>
      </c>
      <c r="AV1420" s="162">
        <f t="shared" si="111"/>
        <v>0</v>
      </c>
      <c r="AW1420" s="162">
        <f t="shared" si="112"/>
        <v>0</v>
      </c>
      <c r="AX1420" s="162">
        <f t="shared" si="113"/>
        <v>0</v>
      </c>
      <c r="AY1420" s="162">
        <f t="shared" si="114"/>
        <v>1</v>
      </c>
    </row>
    <row r="1421" spans="1:51">
      <c r="A1421" s="116" t="s">
        <v>3740</v>
      </c>
      <c r="B1421" s="116" t="s">
        <v>3741</v>
      </c>
      <c r="C1421" s="117" t="s">
        <v>3739</v>
      </c>
      <c r="D1421" s="113" t="s">
        <v>4163</v>
      </c>
      <c r="E1421" s="117"/>
      <c r="F1421" s="66" t="s">
        <v>74</v>
      </c>
      <c r="G1421" s="66"/>
      <c r="J1421" s="29">
        <v>0</v>
      </c>
      <c r="K1421" s="114">
        <v>1669</v>
      </c>
      <c r="L1421" s="115">
        <v>1673</v>
      </c>
      <c r="M1421" s="27">
        <v>0</v>
      </c>
      <c r="N1421" s="27">
        <v>0</v>
      </c>
      <c r="Q1421" s="35" t="s">
        <v>103</v>
      </c>
      <c r="R1421" s="104">
        <v>51.0167</v>
      </c>
      <c r="S1421" s="124">
        <v>4.4667000000000003</v>
      </c>
      <c r="T1421" s="32">
        <v>0</v>
      </c>
      <c r="U1421" s="33">
        <v>0</v>
      </c>
      <c r="V1421" s="127">
        <v>0</v>
      </c>
      <c r="AT1421">
        <v>1</v>
      </c>
      <c r="AU1421" s="162">
        <f t="shared" si="110"/>
        <v>0</v>
      </c>
      <c r="AV1421" s="162">
        <f t="shared" si="111"/>
        <v>0</v>
      </c>
      <c r="AW1421" s="162">
        <f t="shared" si="112"/>
        <v>0</v>
      </c>
      <c r="AX1421" s="162">
        <f t="shared" si="113"/>
        <v>0</v>
      </c>
      <c r="AY1421" s="162">
        <f t="shared" si="114"/>
        <v>1</v>
      </c>
    </row>
    <row r="1422" spans="1:51">
      <c r="A1422" s="116" t="s">
        <v>3743</v>
      </c>
      <c r="B1422" s="116" t="s">
        <v>3744</v>
      </c>
      <c r="C1422" s="113" t="s">
        <v>3742</v>
      </c>
      <c r="D1422" s="113" t="s">
        <v>4163</v>
      </c>
      <c r="E1422" s="113"/>
      <c r="F1422" s="66" t="s">
        <v>74</v>
      </c>
      <c r="G1422" s="66"/>
      <c r="J1422" s="29">
        <v>0</v>
      </c>
      <c r="K1422" s="114">
        <v>1670</v>
      </c>
      <c r="L1422" s="115">
        <v>1674</v>
      </c>
      <c r="M1422" s="27">
        <v>0</v>
      </c>
      <c r="N1422" s="27">
        <v>0</v>
      </c>
      <c r="Q1422" s="35" t="s">
        <v>103</v>
      </c>
      <c r="R1422" s="104">
        <v>51.0167</v>
      </c>
      <c r="S1422" s="124">
        <v>4.4667000000000003</v>
      </c>
      <c r="T1422" s="32">
        <v>0</v>
      </c>
      <c r="U1422" s="33">
        <v>0</v>
      </c>
      <c r="V1422" s="127">
        <v>0</v>
      </c>
      <c r="AT1422">
        <v>1</v>
      </c>
      <c r="AU1422" s="162">
        <f t="shared" si="110"/>
        <v>0</v>
      </c>
      <c r="AV1422" s="162">
        <f t="shared" si="111"/>
        <v>0</v>
      </c>
      <c r="AW1422" s="162">
        <f t="shared" si="112"/>
        <v>0</v>
      </c>
      <c r="AX1422" s="162">
        <f t="shared" si="113"/>
        <v>0</v>
      </c>
      <c r="AY1422" s="162">
        <f t="shared" si="114"/>
        <v>1</v>
      </c>
    </row>
    <row r="1423" spans="1:51">
      <c r="A1423" s="116" t="s">
        <v>3746</v>
      </c>
      <c r="B1423" s="116" t="s">
        <v>3747</v>
      </c>
      <c r="C1423" s="117" t="s">
        <v>3745</v>
      </c>
      <c r="D1423" s="113" t="s">
        <v>4163</v>
      </c>
      <c r="E1423" s="117"/>
      <c r="F1423" s="66" t="s">
        <v>74</v>
      </c>
      <c r="G1423" s="66"/>
      <c r="J1423" s="29">
        <v>0</v>
      </c>
      <c r="K1423" s="114">
        <v>1670</v>
      </c>
      <c r="L1423" s="115">
        <v>1674</v>
      </c>
      <c r="M1423" s="27">
        <v>0</v>
      </c>
      <c r="N1423" s="27">
        <v>0</v>
      </c>
      <c r="Q1423" s="35" t="s">
        <v>103</v>
      </c>
      <c r="R1423" s="104">
        <v>51.0167</v>
      </c>
      <c r="S1423" s="124">
        <v>4.4667000000000003</v>
      </c>
      <c r="T1423" s="32">
        <v>0</v>
      </c>
      <c r="U1423" s="33">
        <v>0</v>
      </c>
      <c r="V1423" s="127">
        <v>0</v>
      </c>
      <c r="AT1423">
        <v>1</v>
      </c>
      <c r="AU1423" s="162">
        <f t="shared" si="110"/>
        <v>0</v>
      </c>
      <c r="AV1423" s="162">
        <f t="shared" si="111"/>
        <v>0</v>
      </c>
      <c r="AW1423" s="162">
        <f t="shared" si="112"/>
        <v>0</v>
      </c>
      <c r="AX1423" s="162">
        <f t="shared" si="113"/>
        <v>0</v>
      </c>
      <c r="AY1423" s="162">
        <f t="shared" si="114"/>
        <v>1</v>
      </c>
    </row>
    <row r="1424" spans="1:51">
      <c r="A1424" s="116" t="s">
        <v>3671</v>
      </c>
      <c r="B1424" s="116" t="s">
        <v>2241</v>
      </c>
      <c r="C1424" s="113" t="s">
        <v>3748</v>
      </c>
      <c r="D1424" s="113" t="s">
        <v>4163</v>
      </c>
      <c r="E1424" s="113"/>
      <c r="F1424" s="66" t="s">
        <v>39</v>
      </c>
      <c r="G1424" s="66"/>
      <c r="J1424" s="29">
        <v>0</v>
      </c>
      <c r="K1424" s="114">
        <v>1670</v>
      </c>
      <c r="L1424" s="115">
        <v>1674</v>
      </c>
      <c r="M1424" s="27">
        <v>0</v>
      </c>
      <c r="N1424" s="27">
        <v>0</v>
      </c>
      <c r="Q1424" s="35" t="s">
        <v>103</v>
      </c>
      <c r="R1424" s="104">
        <v>51.0167</v>
      </c>
      <c r="S1424" s="124">
        <v>4.4667000000000003</v>
      </c>
      <c r="T1424" s="32">
        <v>0</v>
      </c>
      <c r="U1424" s="33">
        <v>0</v>
      </c>
      <c r="V1424" s="127">
        <v>0</v>
      </c>
      <c r="AT1424">
        <v>1</v>
      </c>
      <c r="AU1424" s="162">
        <f t="shared" si="110"/>
        <v>0</v>
      </c>
      <c r="AV1424" s="162">
        <f t="shared" si="111"/>
        <v>0</v>
      </c>
      <c r="AW1424" s="162">
        <f t="shared" si="112"/>
        <v>0</v>
      </c>
      <c r="AX1424" s="162">
        <f t="shared" si="113"/>
        <v>0</v>
      </c>
      <c r="AY1424" s="162">
        <f t="shared" si="114"/>
        <v>1</v>
      </c>
    </row>
    <row r="1425" spans="1:51">
      <c r="A1425" s="116" t="s">
        <v>3750</v>
      </c>
      <c r="B1425" s="116" t="s">
        <v>3751</v>
      </c>
      <c r="C1425" s="117" t="s">
        <v>3749</v>
      </c>
      <c r="D1425" s="113" t="s">
        <v>4163</v>
      </c>
      <c r="E1425" s="117"/>
      <c r="F1425" s="66" t="s">
        <v>223</v>
      </c>
      <c r="G1425" s="66"/>
      <c r="J1425" s="29">
        <v>0</v>
      </c>
      <c r="K1425" s="114">
        <v>1671</v>
      </c>
      <c r="L1425" s="115">
        <v>1675</v>
      </c>
      <c r="M1425" s="27">
        <v>0</v>
      </c>
      <c r="N1425" s="27">
        <v>0</v>
      </c>
      <c r="Q1425" s="35" t="s">
        <v>103</v>
      </c>
      <c r="R1425" s="104">
        <v>51.0167</v>
      </c>
      <c r="S1425" s="124">
        <v>4.4667000000000003</v>
      </c>
      <c r="T1425" s="32">
        <v>0</v>
      </c>
      <c r="U1425" s="33">
        <v>0</v>
      </c>
      <c r="V1425" s="127">
        <v>0</v>
      </c>
      <c r="AT1425">
        <v>1</v>
      </c>
      <c r="AU1425" s="162">
        <f t="shared" si="110"/>
        <v>0</v>
      </c>
      <c r="AV1425" s="162">
        <f t="shared" si="111"/>
        <v>0</v>
      </c>
      <c r="AW1425" s="162">
        <f t="shared" si="112"/>
        <v>0</v>
      </c>
      <c r="AX1425" s="162">
        <f t="shared" si="113"/>
        <v>0</v>
      </c>
      <c r="AY1425" s="162">
        <f t="shared" si="114"/>
        <v>1</v>
      </c>
    </row>
    <row r="1426" spans="1:51">
      <c r="A1426" s="116" t="s">
        <v>3753</v>
      </c>
      <c r="B1426" s="116" t="s">
        <v>3754</v>
      </c>
      <c r="C1426" s="113" t="s">
        <v>3752</v>
      </c>
      <c r="D1426" s="113" t="s">
        <v>4163</v>
      </c>
      <c r="E1426" s="113"/>
      <c r="F1426" s="66" t="s">
        <v>223</v>
      </c>
      <c r="G1426" s="66"/>
      <c r="J1426" s="29">
        <v>0</v>
      </c>
      <c r="K1426" s="114">
        <v>1671</v>
      </c>
      <c r="L1426" s="115">
        <v>1675</v>
      </c>
      <c r="M1426" s="27">
        <v>0</v>
      </c>
      <c r="N1426" s="27">
        <v>0</v>
      </c>
      <c r="Q1426" s="35" t="s">
        <v>103</v>
      </c>
      <c r="R1426" s="104">
        <v>51.0167</v>
      </c>
      <c r="S1426" s="124">
        <v>4.4667000000000003</v>
      </c>
      <c r="T1426" s="32">
        <v>0</v>
      </c>
      <c r="U1426" s="33">
        <v>0</v>
      </c>
      <c r="V1426" s="127">
        <v>0</v>
      </c>
      <c r="AT1426">
        <v>1</v>
      </c>
      <c r="AU1426" s="162">
        <f t="shared" si="110"/>
        <v>0</v>
      </c>
      <c r="AV1426" s="162">
        <f t="shared" si="111"/>
        <v>0</v>
      </c>
      <c r="AW1426" s="162">
        <f t="shared" si="112"/>
        <v>0</v>
      </c>
      <c r="AX1426" s="162">
        <f t="shared" si="113"/>
        <v>0</v>
      </c>
      <c r="AY1426" s="162">
        <f t="shared" si="114"/>
        <v>1</v>
      </c>
    </row>
    <row r="1427" spans="1:51">
      <c r="A1427" s="116" t="s">
        <v>3756</v>
      </c>
      <c r="B1427" s="116" t="s">
        <v>3757</v>
      </c>
      <c r="C1427" s="117" t="s">
        <v>3755</v>
      </c>
      <c r="D1427" s="113" t="s">
        <v>4163</v>
      </c>
      <c r="E1427" s="117"/>
      <c r="F1427" s="66" t="s">
        <v>43</v>
      </c>
      <c r="G1427" s="66"/>
      <c r="J1427" s="29">
        <v>0</v>
      </c>
      <c r="K1427" s="114">
        <v>1671</v>
      </c>
      <c r="L1427" s="115">
        <v>1675</v>
      </c>
      <c r="M1427" s="27">
        <v>0</v>
      </c>
      <c r="N1427" s="27">
        <v>0</v>
      </c>
      <c r="Q1427" s="35" t="s">
        <v>103</v>
      </c>
      <c r="R1427" s="104">
        <v>51.0167</v>
      </c>
      <c r="S1427" s="124">
        <v>4.4667000000000003</v>
      </c>
      <c r="T1427" s="32">
        <v>0</v>
      </c>
      <c r="U1427" s="33">
        <v>0</v>
      </c>
      <c r="V1427" s="127">
        <v>0</v>
      </c>
      <c r="AT1427">
        <v>1</v>
      </c>
      <c r="AU1427" s="162">
        <f t="shared" si="110"/>
        <v>0</v>
      </c>
      <c r="AV1427" s="162">
        <f t="shared" si="111"/>
        <v>0</v>
      </c>
      <c r="AW1427" s="162">
        <f t="shared" si="112"/>
        <v>0</v>
      </c>
      <c r="AX1427" s="162">
        <f t="shared" si="113"/>
        <v>0</v>
      </c>
      <c r="AY1427" s="162">
        <f t="shared" si="114"/>
        <v>1</v>
      </c>
    </row>
    <row r="1428" spans="1:51">
      <c r="A1428" s="116" t="s">
        <v>3759</v>
      </c>
      <c r="B1428" s="116" t="s">
        <v>2804</v>
      </c>
      <c r="C1428" s="113" t="s">
        <v>3758</v>
      </c>
      <c r="D1428" s="113" t="s">
        <v>4163</v>
      </c>
      <c r="E1428" s="113"/>
      <c r="F1428" s="66" t="s">
        <v>74</v>
      </c>
      <c r="G1428" s="66"/>
      <c r="J1428" s="29">
        <v>0</v>
      </c>
      <c r="K1428" s="114">
        <v>1671</v>
      </c>
      <c r="L1428" s="115">
        <v>1675</v>
      </c>
      <c r="M1428" s="27">
        <v>0</v>
      </c>
      <c r="N1428" s="27">
        <v>0</v>
      </c>
      <c r="Q1428" s="35" t="s">
        <v>103</v>
      </c>
      <c r="R1428" s="104">
        <v>51.0167</v>
      </c>
      <c r="S1428" s="124">
        <v>4.4667000000000003</v>
      </c>
      <c r="T1428" s="32">
        <v>0</v>
      </c>
      <c r="U1428" s="33">
        <v>0</v>
      </c>
      <c r="V1428" s="127">
        <v>0</v>
      </c>
      <c r="AT1428">
        <v>1</v>
      </c>
      <c r="AU1428" s="162">
        <f t="shared" si="110"/>
        <v>0</v>
      </c>
      <c r="AV1428" s="162">
        <f t="shared" si="111"/>
        <v>0</v>
      </c>
      <c r="AW1428" s="162">
        <f t="shared" si="112"/>
        <v>0</v>
      </c>
      <c r="AX1428" s="162">
        <f t="shared" si="113"/>
        <v>0</v>
      </c>
      <c r="AY1428" s="162">
        <f t="shared" si="114"/>
        <v>1</v>
      </c>
    </row>
    <row r="1429" spans="1:51">
      <c r="A1429" s="116" t="s">
        <v>3761</v>
      </c>
      <c r="B1429" s="116" t="s">
        <v>3762</v>
      </c>
      <c r="C1429" s="117" t="s">
        <v>3760</v>
      </c>
      <c r="D1429" s="113" t="s">
        <v>4163</v>
      </c>
      <c r="E1429" s="117"/>
      <c r="F1429" s="66" t="s">
        <v>74</v>
      </c>
      <c r="G1429" s="66"/>
      <c r="J1429" s="29">
        <v>0</v>
      </c>
      <c r="K1429" s="114">
        <v>1672</v>
      </c>
      <c r="L1429" s="115">
        <v>1676</v>
      </c>
      <c r="M1429" s="27">
        <v>0</v>
      </c>
      <c r="N1429" s="27">
        <v>0</v>
      </c>
      <c r="Q1429" s="35" t="s">
        <v>103</v>
      </c>
      <c r="R1429" s="104">
        <v>51.0167</v>
      </c>
      <c r="S1429" s="124">
        <v>4.4667000000000003</v>
      </c>
      <c r="T1429" s="32">
        <v>0</v>
      </c>
      <c r="U1429" s="33">
        <v>0</v>
      </c>
      <c r="V1429" s="127">
        <v>0</v>
      </c>
      <c r="AT1429">
        <v>1</v>
      </c>
      <c r="AU1429" s="162">
        <f t="shared" si="110"/>
        <v>0</v>
      </c>
      <c r="AV1429" s="162">
        <f t="shared" si="111"/>
        <v>0</v>
      </c>
      <c r="AW1429" s="162">
        <f t="shared" si="112"/>
        <v>0</v>
      </c>
      <c r="AX1429" s="162">
        <f t="shared" si="113"/>
        <v>0</v>
      </c>
      <c r="AY1429" s="162">
        <f t="shared" si="114"/>
        <v>1</v>
      </c>
    </row>
    <row r="1430" spans="1:51">
      <c r="A1430" s="116" t="s">
        <v>3764</v>
      </c>
      <c r="B1430" s="116" t="s">
        <v>3765</v>
      </c>
      <c r="C1430" s="113" t="s">
        <v>3763</v>
      </c>
      <c r="D1430" s="113" t="s">
        <v>4163</v>
      </c>
      <c r="E1430" s="113"/>
      <c r="F1430" s="66" t="s">
        <v>223</v>
      </c>
      <c r="G1430" s="66"/>
      <c r="J1430" s="29">
        <v>0</v>
      </c>
      <c r="K1430" s="114">
        <v>1672</v>
      </c>
      <c r="L1430" s="115">
        <v>1676</v>
      </c>
      <c r="M1430" s="27">
        <v>0</v>
      </c>
      <c r="N1430" s="27">
        <v>0</v>
      </c>
      <c r="Q1430" s="35" t="s">
        <v>103</v>
      </c>
      <c r="R1430" s="104">
        <v>51.0167</v>
      </c>
      <c r="S1430" s="124">
        <v>4.4667000000000003</v>
      </c>
      <c r="T1430" s="32">
        <v>0</v>
      </c>
      <c r="U1430" s="33">
        <v>0</v>
      </c>
      <c r="V1430" s="127">
        <v>0</v>
      </c>
      <c r="AT1430">
        <v>1</v>
      </c>
      <c r="AU1430" s="162">
        <f t="shared" si="110"/>
        <v>0</v>
      </c>
      <c r="AV1430" s="162">
        <f t="shared" si="111"/>
        <v>0</v>
      </c>
      <c r="AW1430" s="162">
        <f t="shared" si="112"/>
        <v>0</v>
      </c>
      <c r="AX1430" s="162">
        <f t="shared" si="113"/>
        <v>0</v>
      </c>
      <c r="AY1430" s="162">
        <f t="shared" si="114"/>
        <v>1</v>
      </c>
    </row>
    <row r="1431" spans="1:51">
      <c r="A1431" s="116" t="s">
        <v>3767</v>
      </c>
      <c r="B1431" s="116" t="s">
        <v>3768</v>
      </c>
      <c r="C1431" s="117" t="s">
        <v>3766</v>
      </c>
      <c r="D1431" s="113" t="s">
        <v>4163</v>
      </c>
      <c r="E1431" s="117"/>
      <c r="F1431" s="66" t="s">
        <v>74</v>
      </c>
      <c r="G1431" s="66"/>
      <c r="J1431" s="29">
        <v>0</v>
      </c>
      <c r="K1431" s="114">
        <v>1672</v>
      </c>
      <c r="L1431" s="115">
        <v>1676</v>
      </c>
      <c r="M1431" s="27">
        <v>0</v>
      </c>
      <c r="N1431" s="27">
        <v>0</v>
      </c>
      <c r="Q1431" s="35" t="s">
        <v>103</v>
      </c>
      <c r="R1431" s="104">
        <v>51.0167</v>
      </c>
      <c r="S1431" s="124">
        <v>4.4667000000000003</v>
      </c>
      <c r="T1431" s="32">
        <v>0</v>
      </c>
      <c r="U1431" s="33">
        <v>0</v>
      </c>
      <c r="V1431" s="127">
        <v>0</v>
      </c>
      <c r="AT1431">
        <v>1</v>
      </c>
      <c r="AU1431" s="162">
        <f t="shared" si="110"/>
        <v>0</v>
      </c>
      <c r="AV1431" s="162">
        <f t="shared" si="111"/>
        <v>0</v>
      </c>
      <c r="AW1431" s="162">
        <f t="shared" si="112"/>
        <v>0</v>
      </c>
      <c r="AX1431" s="162">
        <f t="shared" si="113"/>
        <v>0</v>
      </c>
      <c r="AY1431" s="162">
        <f t="shared" si="114"/>
        <v>1</v>
      </c>
    </row>
    <row r="1432" spans="1:51">
      <c r="A1432" s="116" t="s">
        <v>3770</v>
      </c>
      <c r="B1432" s="116" t="s">
        <v>3771</v>
      </c>
      <c r="C1432" s="113" t="s">
        <v>3769</v>
      </c>
      <c r="D1432" s="113" t="s">
        <v>4163</v>
      </c>
      <c r="E1432" s="113"/>
      <c r="F1432" s="66" t="s">
        <v>223</v>
      </c>
      <c r="G1432" s="66"/>
      <c r="J1432" s="29">
        <v>0</v>
      </c>
      <c r="K1432" s="114">
        <v>1672</v>
      </c>
      <c r="L1432" s="115">
        <v>1676</v>
      </c>
      <c r="M1432" s="27">
        <v>0</v>
      </c>
      <c r="N1432" s="27">
        <v>0</v>
      </c>
      <c r="Q1432" s="35" t="s">
        <v>103</v>
      </c>
      <c r="R1432" s="104">
        <v>51.0167</v>
      </c>
      <c r="S1432" s="124">
        <v>4.4667000000000003</v>
      </c>
      <c r="T1432" s="32">
        <v>0</v>
      </c>
      <c r="U1432" s="33">
        <v>0</v>
      </c>
      <c r="V1432" s="127">
        <v>0</v>
      </c>
      <c r="AT1432">
        <v>1</v>
      </c>
      <c r="AU1432" s="162">
        <f t="shared" si="110"/>
        <v>0</v>
      </c>
      <c r="AV1432" s="162">
        <f t="shared" si="111"/>
        <v>0</v>
      </c>
      <c r="AW1432" s="162">
        <f t="shared" si="112"/>
        <v>0</v>
      </c>
      <c r="AX1432" s="162">
        <f t="shared" si="113"/>
        <v>0</v>
      </c>
      <c r="AY1432" s="162">
        <f t="shared" si="114"/>
        <v>1</v>
      </c>
    </row>
    <row r="1433" spans="1:51">
      <c r="A1433" s="116" t="s">
        <v>3773</v>
      </c>
      <c r="B1433" s="116" t="s">
        <v>3774</v>
      </c>
      <c r="C1433" s="117" t="s">
        <v>3772</v>
      </c>
      <c r="D1433" s="113" t="s">
        <v>4163</v>
      </c>
      <c r="E1433" s="117"/>
      <c r="F1433" s="66" t="s">
        <v>74</v>
      </c>
      <c r="G1433" s="66"/>
      <c r="J1433" s="29">
        <v>0</v>
      </c>
      <c r="K1433" s="114">
        <v>1672</v>
      </c>
      <c r="L1433" s="115">
        <v>1676</v>
      </c>
      <c r="M1433" s="27">
        <v>0</v>
      </c>
      <c r="N1433" s="27">
        <v>0</v>
      </c>
      <c r="Q1433" s="35" t="s">
        <v>103</v>
      </c>
      <c r="R1433" s="104">
        <v>51.0167</v>
      </c>
      <c r="S1433" s="124">
        <v>4.4667000000000003</v>
      </c>
      <c r="T1433" s="32">
        <v>0</v>
      </c>
      <c r="U1433" s="33">
        <v>0</v>
      </c>
      <c r="V1433" s="127">
        <v>0</v>
      </c>
      <c r="AT1433">
        <v>1</v>
      </c>
      <c r="AU1433" s="162">
        <f t="shared" si="110"/>
        <v>0</v>
      </c>
      <c r="AV1433" s="162">
        <f t="shared" si="111"/>
        <v>0</v>
      </c>
      <c r="AW1433" s="162">
        <f t="shared" si="112"/>
        <v>0</v>
      </c>
      <c r="AX1433" s="162">
        <f t="shared" si="113"/>
        <v>0</v>
      </c>
      <c r="AY1433" s="162">
        <f t="shared" si="114"/>
        <v>1</v>
      </c>
    </row>
    <row r="1434" spans="1:51">
      <c r="A1434" s="116" t="s">
        <v>3776</v>
      </c>
      <c r="B1434" s="116" t="s">
        <v>3338</v>
      </c>
      <c r="C1434" s="113" t="s">
        <v>3775</v>
      </c>
      <c r="D1434" s="113" t="s">
        <v>4163</v>
      </c>
      <c r="E1434" s="113"/>
      <c r="F1434" s="66" t="s">
        <v>223</v>
      </c>
      <c r="G1434" s="66"/>
      <c r="J1434" s="29">
        <v>0</v>
      </c>
      <c r="K1434" s="114">
        <v>1672</v>
      </c>
      <c r="L1434" s="115">
        <v>1676</v>
      </c>
      <c r="M1434" s="27">
        <v>0</v>
      </c>
      <c r="N1434" s="27">
        <v>0</v>
      </c>
      <c r="Q1434" s="35" t="s">
        <v>103</v>
      </c>
      <c r="R1434" s="104">
        <v>51.0167</v>
      </c>
      <c r="S1434" s="124">
        <v>4.4667000000000003</v>
      </c>
      <c r="T1434" s="32">
        <v>0</v>
      </c>
      <c r="U1434" s="33">
        <v>0</v>
      </c>
      <c r="V1434" s="127">
        <v>0</v>
      </c>
      <c r="AT1434">
        <v>1</v>
      </c>
      <c r="AU1434" s="162">
        <f t="shared" si="110"/>
        <v>0</v>
      </c>
      <c r="AV1434" s="162">
        <f t="shared" si="111"/>
        <v>0</v>
      </c>
      <c r="AW1434" s="162">
        <f t="shared" si="112"/>
        <v>0</v>
      </c>
      <c r="AX1434" s="162">
        <f t="shared" si="113"/>
        <v>0</v>
      </c>
      <c r="AY1434" s="162">
        <f t="shared" si="114"/>
        <v>1</v>
      </c>
    </row>
    <row r="1435" spans="1:51">
      <c r="A1435" s="116" t="s">
        <v>3778</v>
      </c>
      <c r="B1435" s="116" t="s">
        <v>3779</v>
      </c>
      <c r="C1435" s="117" t="s">
        <v>3777</v>
      </c>
      <c r="D1435" s="113" t="s">
        <v>4163</v>
      </c>
      <c r="E1435" s="117"/>
      <c r="F1435" s="66" t="s">
        <v>43</v>
      </c>
      <c r="G1435" s="66"/>
      <c r="J1435" s="29">
        <v>0</v>
      </c>
      <c r="K1435" s="114">
        <v>1673</v>
      </c>
      <c r="L1435" s="115">
        <v>1677</v>
      </c>
      <c r="M1435" s="27">
        <v>0</v>
      </c>
      <c r="N1435" s="27">
        <v>0</v>
      </c>
      <c r="Q1435" s="35" t="s">
        <v>103</v>
      </c>
      <c r="R1435" s="104">
        <v>51.0167</v>
      </c>
      <c r="S1435" s="124">
        <v>4.4667000000000003</v>
      </c>
      <c r="T1435" s="32">
        <v>0</v>
      </c>
      <c r="U1435" s="33">
        <v>0</v>
      </c>
      <c r="V1435" s="127">
        <v>0</v>
      </c>
      <c r="AT1435">
        <v>1</v>
      </c>
      <c r="AU1435" s="162">
        <f t="shared" si="110"/>
        <v>0</v>
      </c>
      <c r="AV1435" s="162">
        <f t="shared" si="111"/>
        <v>0</v>
      </c>
      <c r="AW1435" s="162">
        <f t="shared" si="112"/>
        <v>0</v>
      </c>
      <c r="AX1435" s="162">
        <f t="shared" si="113"/>
        <v>0</v>
      </c>
      <c r="AY1435" s="162">
        <f t="shared" si="114"/>
        <v>1</v>
      </c>
    </row>
    <row r="1436" spans="1:51">
      <c r="A1436" s="116" t="s">
        <v>3781</v>
      </c>
      <c r="B1436" s="116" t="s">
        <v>3782</v>
      </c>
      <c r="C1436" s="113" t="s">
        <v>3780</v>
      </c>
      <c r="D1436" s="113" t="s">
        <v>4163</v>
      </c>
      <c r="E1436" s="113"/>
      <c r="F1436" s="66" t="s">
        <v>43</v>
      </c>
      <c r="G1436" s="66"/>
      <c r="J1436" s="29">
        <v>0</v>
      </c>
      <c r="K1436" s="114">
        <v>1673</v>
      </c>
      <c r="L1436" s="115">
        <v>1677</v>
      </c>
      <c r="M1436" s="27">
        <v>0</v>
      </c>
      <c r="N1436" s="27">
        <v>0</v>
      </c>
      <c r="Q1436" s="35" t="s">
        <v>103</v>
      </c>
      <c r="R1436" s="104">
        <v>51.0167</v>
      </c>
      <c r="S1436" s="124">
        <v>4.4667000000000003</v>
      </c>
      <c r="T1436" s="32">
        <v>0</v>
      </c>
      <c r="U1436" s="33">
        <v>0</v>
      </c>
      <c r="V1436" s="127">
        <v>0</v>
      </c>
      <c r="AT1436">
        <v>1</v>
      </c>
      <c r="AU1436" s="162">
        <f t="shared" si="110"/>
        <v>0</v>
      </c>
      <c r="AV1436" s="162">
        <f t="shared" si="111"/>
        <v>0</v>
      </c>
      <c r="AW1436" s="162">
        <f t="shared" si="112"/>
        <v>0</v>
      </c>
      <c r="AX1436" s="162">
        <f t="shared" si="113"/>
        <v>0</v>
      </c>
      <c r="AY1436" s="162">
        <f t="shared" si="114"/>
        <v>1</v>
      </c>
    </row>
    <row r="1437" spans="1:51">
      <c r="A1437" s="116" t="s">
        <v>3784</v>
      </c>
      <c r="B1437" s="116" t="s">
        <v>2779</v>
      </c>
      <c r="C1437" s="117" t="s">
        <v>3783</v>
      </c>
      <c r="D1437" s="113" t="s">
        <v>4163</v>
      </c>
      <c r="E1437" s="117"/>
      <c r="F1437" s="66" t="s">
        <v>223</v>
      </c>
      <c r="G1437" s="66"/>
      <c r="J1437" s="29">
        <v>0</v>
      </c>
      <c r="K1437" s="114">
        <v>1674</v>
      </c>
      <c r="L1437" s="115">
        <v>1678</v>
      </c>
      <c r="M1437" s="27">
        <v>0</v>
      </c>
      <c r="N1437" s="27">
        <v>0</v>
      </c>
      <c r="Q1437" s="35" t="s">
        <v>103</v>
      </c>
      <c r="R1437" s="104">
        <v>51.0167</v>
      </c>
      <c r="S1437" s="124">
        <v>4.4667000000000003</v>
      </c>
      <c r="T1437" s="32">
        <v>0</v>
      </c>
      <c r="U1437" s="33">
        <v>0</v>
      </c>
      <c r="V1437" s="127">
        <v>0</v>
      </c>
      <c r="AT1437">
        <v>1</v>
      </c>
      <c r="AU1437" s="162">
        <f t="shared" si="110"/>
        <v>0</v>
      </c>
      <c r="AV1437" s="162">
        <f t="shared" si="111"/>
        <v>0</v>
      </c>
      <c r="AW1437" s="162">
        <f t="shared" si="112"/>
        <v>0</v>
      </c>
      <c r="AX1437" s="162">
        <f t="shared" si="113"/>
        <v>0</v>
      </c>
      <c r="AY1437" s="162">
        <f t="shared" si="114"/>
        <v>1</v>
      </c>
    </row>
    <row r="1438" spans="1:51">
      <c r="A1438" s="116" t="s">
        <v>3786</v>
      </c>
      <c r="B1438" s="116" t="s">
        <v>3787</v>
      </c>
      <c r="C1438" s="113" t="s">
        <v>3785</v>
      </c>
      <c r="D1438" s="113" t="s">
        <v>4163</v>
      </c>
      <c r="E1438" s="113"/>
      <c r="F1438" s="66" t="s">
        <v>43</v>
      </c>
      <c r="G1438" s="66"/>
      <c r="J1438" s="29">
        <v>0</v>
      </c>
      <c r="K1438" s="114">
        <v>1674</v>
      </c>
      <c r="L1438" s="115">
        <v>1678</v>
      </c>
      <c r="M1438" s="27">
        <v>0</v>
      </c>
      <c r="N1438" s="27">
        <v>0</v>
      </c>
      <c r="Q1438" s="35" t="s">
        <v>103</v>
      </c>
      <c r="R1438" s="104">
        <v>51.0167</v>
      </c>
      <c r="S1438" s="124">
        <v>4.4667000000000003</v>
      </c>
      <c r="T1438" s="32">
        <v>0</v>
      </c>
      <c r="U1438" s="33">
        <v>0</v>
      </c>
      <c r="V1438" s="127">
        <v>0</v>
      </c>
      <c r="AT1438">
        <v>1</v>
      </c>
      <c r="AU1438" s="162">
        <f t="shared" si="110"/>
        <v>0</v>
      </c>
      <c r="AV1438" s="162">
        <f t="shared" si="111"/>
        <v>0</v>
      </c>
      <c r="AW1438" s="162">
        <f t="shared" si="112"/>
        <v>0</v>
      </c>
      <c r="AX1438" s="162">
        <f t="shared" si="113"/>
        <v>0</v>
      </c>
      <c r="AY1438" s="162">
        <f t="shared" si="114"/>
        <v>1</v>
      </c>
    </row>
    <row r="1439" spans="1:51">
      <c r="A1439" s="116" t="s">
        <v>3789</v>
      </c>
      <c r="B1439" s="116" t="s">
        <v>3790</v>
      </c>
      <c r="C1439" s="117" t="s">
        <v>3788</v>
      </c>
      <c r="D1439" s="113" t="s">
        <v>4163</v>
      </c>
      <c r="E1439" s="117"/>
      <c r="F1439" s="66" t="s">
        <v>43</v>
      </c>
      <c r="G1439" s="66"/>
      <c r="J1439" s="29">
        <v>0</v>
      </c>
      <c r="K1439" s="114">
        <v>1674</v>
      </c>
      <c r="L1439" s="115">
        <v>1678</v>
      </c>
      <c r="M1439" s="27">
        <v>0</v>
      </c>
      <c r="N1439" s="27">
        <v>0</v>
      </c>
      <c r="Q1439" s="35" t="s">
        <v>103</v>
      </c>
      <c r="R1439" s="104">
        <v>51.0167</v>
      </c>
      <c r="S1439" s="124">
        <v>4.4667000000000003</v>
      </c>
      <c r="T1439" s="32">
        <v>0</v>
      </c>
      <c r="U1439" s="33">
        <v>0</v>
      </c>
      <c r="V1439" s="127">
        <v>0</v>
      </c>
      <c r="AT1439">
        <v>1</v>
      </c>
      <c r="AU1439" s="162">
        <f t="shared" si="110"/>
        <v>0</v>
      </c>
      <c r="AV1439" s="162">
        <f t="shared" si="111"/>
        <v>0</v>
      </c>
      <c r="AW1439" s="162">
        <f t="shared" si="112"/>
        <v>0</v>
      </c>
      <c r="AX1439" s="162">
        <f t="shared" si="113"/>
        <v>0</v>
      </c>
      <c r="AY1439" s="162">
        <f t="shared" si="114"/>
        <v>1</v>
      </c>
    </row>
    <row r="1440" spans="1:51">
      <c r="A1440" s="116" t="s">
        <v>3792</v>
      </c>
      <c r="B1440" s="116" t="s">
        <v>3793</v>
      </c>
      <c r="C1440" s="113" t="s">
        <v>3791</v>
      </c>
      <c r="D1440" s="113" t="s">
        <v>4163</v>
      </c>
      <c r="E1440" s="113"/>
      <c r="F1440" s="66" t="s">
        <v>74</v>
      </c>
      <c r="G1440" s="66"/>
      <c r="J1440" s="29">
        <v>0</v>
      </c>
      <c r="K1440" s="114">
        <v>1674</v>
      </c>
      <c r="L1440" s="115">
        <v>1678</v>
      </c>
      <c r="M1440" s="27">
        <v>0</v>
      </c>
      <c r="N1440" s="27">
        <v>0</v>
      </c>
      <c r="Q1440" s="35" t="s">
        <v>103</v>
      </c>
      <c r="R1440" s="104">
        <v>51.0167</v>
      </c>
      <c r="S1440" s="124">
        <v>4.4667000000000003</v>
      </c>
      <c r="T1440" s="32">
        <v>0</v>
      </c>
      <c r="U1440" s="33">
        <v>0</v>
      </c>
      <c r="V1440" s="127">
        <v>0</v>
      </c>
      <c r="AT1440">
        <v>1</v>
      </c>
      <c r="AU1440" s="162">
        <f t="shared" si="110"/>
        <v>0</v>
      </c>
      <c r="AV1440" s="162">
        <f t="shared" si="111"/>
        <v>0</v>
      </c>
      <c r="AW1440" s="162">
        <f t="shared" si="112"/>
        <v>0</v>
      </c>
      <c r="AX1440" s="162">
        <f t="shared" si="113"/>
        <v>0</v>
      </c>
      <c r="AY1440" s="162">
        <f t="shared" si="114"/>
        <v>1</v>
      </c>
    </row>
    <row r="1441" spans="1:51">
      <c r="A1441" s="116" t="s">
        <v>3795</v>
      </c>
      <c r="B1441" s="116" t="s">
        <v>3796</v>
      </c>
      <c r="C1441" s="117" t="s">
        <v>3794</v>
      </c>
      <c r="D1441" s="113" t="s">
        <v>4163</v>
      </c>
      <c r="E1441" s="117"/>
      <c r="F1441" s="66" t="s">
        <v>223</v>
      </c>
      <c r="G1441" s="66"/>
      <c r="J1441" s="29">
        <v>0</v>
      </c>
      <c r="K1441" s="114">
        <v>1675</v>
      </c>
      <c r="L1441" s="115">
        <v>1679</v>
      </c>
      <c r="M1441" s="27">
        <v>0</v>
      </c>
      <c r="N1441" s="27">
        <v>0</v>
      </c>
      <c r="Q1441" s="35" t="s">
        <v>103</v>
      </c>
      <c r="R1441" s="104">
        <v>51.0167</v>
      </c>
      <c r="S1441" s="124">
        <v>4.4667000000000003</v>
      </c>
      <c r="T1441" s="32">
        <v>0</v>
      </c>
      <c r="U1441" s="33">
        <v>0</v>
      </c>
      <c r="V1441" s="127">
        <v>0</v>
      </c>
      <c r="AT1441">
        <v>1</v>
      </c>
      <c r="AU1441" s="162">
        <f t="shared" si="110"/>
        <v>0</v>
      </c>
      <c r="AV1441" s="162">
        <f t="shared" si="111"/>
        <v>0</v>
      </c>
      <c r="AW1441" s="162">
        <f t="shared" si="112"/>
        <v>0</v>
      </c>
      <c r="AX1441" s="162">
        <f t="shared" si="113"/>
        <v>0</v>
      </c>
      <c r="AY1441" s="162">
        <f t="shared" si="114"/>
        <v>1</v>
      </c>
    </row>
    <row r="1442" spans="1:51">
      <c r="A1442" s="116" t="s">
        <v>3798</v>
      </c>
      <c r="B1442" s="116" t="s">
        <v>3799</v>
      </c>
      <c r="C1442" s="113" t="s">
        <v>3797</v>
      </c>
      <c r="D1442" s="113" t="s">
        <v>4163</v>
      </c>
      <c r="E1442" s="113"/>
      <c r="F1442" s="66" t="s">
        <v>43</v>
      </c>
      <c r="G1442" s="66"/>
      <c r="J1442" s="29">
        <v>0</v>
      </c>
      <c r="K1442" s="114">
        <v>1676</v>
      </c>
      <c r="L1442" s="115">
        <v>1680</v>
      </c>
      <c r="M1442" s="27">
        <v>0</v>
      </c>
      <c r="N1442" s="27">
        <v>0</v>
      </c>
      <c r="Q1442" s="35" t="s">
        <v>103</v>
      </c>
      <c r="R1442" s="104">
        <v>51.0167</v>
      </c>
      <c r="S1442" s="124">
        <v>4.4667000000000003</v>
      </c>
      <c r="T1442" s="32">
        <v>0</v>
      </c>
      <c r="U1442" s="33">
        <v>0</v>
      </c>
      <c r="V1442" s="127">
        <v>0</v>
      </c>
      <c r="AT1442">
        <v>1</v>
      </c>
      <c r="AU1442" s="162">
        <f t="shared" si="110"/>
        <v>0</v>
      </c>
      <c r="AV1442" s="162">
        <f t="shared" si="111"/>
        <v>0</v>
      </c>
      <c r="AW1442" s="162">
        <f t="shared" si="112"/>
        <v>0</v>
      </c>
      <c r="AX1442" s="162">
        <f t="shared" si="113"/>
        <v>0</v>
      </c>
      <c r="AY1442" s="162">
        <f t="shared" si="114"/>
        <v>1</v>
      </c>
    </row>
    <row r="1443" spans="1:51">
      <c r="A1443" s="116" t="s">
        <v>3801</v>
      </c>
      <c r="B1443" s="116" t="s">
        <v>3802</v>
      </c>
      <c r="C1443" s="117" t="s">
        <v>3800</v>
      </c>
      <c r="D1443" s="113" t="s">
        <v>4163</v>
      </c>
      <c r="E1443" s="117"/>
      <c r="F1443" s="66" t="s">
        <v>74</v>
      </c>
      <c r="G1443" s="66"/>
      <c r="J1443" s="29">
        <v>0</v>
      </c>
      <c r="K1443" s="114">
        <v>1676</v>
      </c>
      <c r="L1443" s="115">
        <v>1680</v>
      </c>
      <c r="M1443" s="27">
        <v>0</v>
      </c>
      <c r="N1443" s="27">
        <v>0</v>
      </c>
      <c r="Q1443" s="35" t="s">
        <v>103</v>
      </c>
      <c r="R1443" s="104">
        <v>51.0167</v>
      </c>
      <c r="S1443" s="124">
        <v>4.4667000000000003</v>
      </c>
      <c r="T1443" s="32">
        <v>0</v>
      </c>
      <c r="U1443" s="33">
        <v>0</v>
      </c>
      <c r="V1443" s="127">
        <v>0</v>
      </c>
      <c r="AT1443">
        <v>1</v>
      </c>
      <c r="AU1443" s="162">
        <f t="shared" si="110"/>
        <v>0</v>
      </c>
      <c r="AV1443" s="162">
        <f t="shared" si="111"/>
        <v>0</v>
      </c>
      <c r="AW1443" s="162">
        <f t="shared" si="112"/>
        <v>0</v>
      </c>
      <c r="AX1443" s="162">
        <f t="shared" si="113"/>
        <v>0</v>
      </c>
      <c r="AY1443" s="162">
        <f t="shared" si="114"/>
        <v>1</v>
      </c>
    </row>
    <row r="1444" spans="1:51">
      <c r="A1444" s="116" t="s">
        <v>3804</v>
      </c>
      <c r="B1444" s="116" t="s">
        <v>2104</v>
      </c>
      <c r="C1444" s="113" t="s">
        <v>3803</v>
      </c>
      <c r="D1444" s="113" t="s">
        <v>4163</v>
      </c>
      <c r="E1444" s="113"/>
      <c r="F1444" s="66" t="s">
        <v>43</v>
      </c>
      <c r="G1444" s="66"/>
      <c r="J1444" s="29">
        <v>0</v>
      </c>
      <c r="K1444" s="114">
        <v>1677</v>
      </c>
      <c r="L1444" s="115">
        <v>1681</v>
      </c>
      <c r="M1444" s="27">
        <v>0</v>
      </c>
      <c r="N1444" s="27">
        <v>0</v>
      </c>
      <c r="Q1444" s="35" t="s">
        <v>103</v>
      </c>
      <c r="R1444" s="104">
        <v>51.0167</v>
      </c>
      <c r="S1444" s="124">
        <v>4.4667000000000003</v>
      </c>
      <c r="T1444" s="32">
        <v>0</v>
      </c>
      <c r="U1444" s="33">
        <v>0</v>
      </c>
      <c r="V1444" s="127">
        <v>0</v>
      </c>
      <c r="AT1444">
        <v>1</v>
      </c>
      <c r="AU1444" s="162">
        <f t="shared" si="110"/>
        <v>0</v>
      </c>
      <c r="AV1444" s="162">
        <f t="shared" si="111"/>
        <v>0</v>
      </c>
      <c r="AW1444" s="162">
        <f t="shared" si="112"/>
        <v>0</v>
      </c>
      <c r="AX1444" s="162">
        <f t="shared" si="113"/>
        <v>0</v>
      </c>
      <c r="AY1444" s="162">
        <f t="shared" si="114"/>
        <v>1</v>
      </c>
    </row>
    <row r="1445" spans="1:51">
      <c r="A1445" s="116" t="s">
        <v>3806</v>
      </c>
      <c r="B1445" s="116" t="s">
        <v>3807</v>
      </c>
      <c r="C1445" s="117" t="s">
        <v>3805</v>
      </c>
      <c r="D1445" s="113" t="s">
        <v>4163</v>
      </c>
      <c r="E1445" s="117"/>
      <c r="F1445" s="66" t="s">
        <v>223</v>
      </c>
      <c r="G1445" s="66"/>
      <c r="J1445" s="29">
        <v>0</v>
      </c>
      <c r="K1445" s="114">
        <v>1681</v>
      </c>
      <c r="L1445" s="115">
        <v>1685</v>
      </c>
      <c r="M1445" s="27">
        <v>0</v>
      </c>
      <c r="N1445" s="27">
        <v>0</v>
      </c>
      <c r="Q1445" s="35" t="s">
        <v>103</v>
      </c>
      <c r="R1445" s="104">
        <v>51.0167</v>
      </c>
      <c r="S1445" s="124">
        <v>4.4667000000000003</v>
      </c>
      <c r="T1445" s="32">
        <v>0</v>
      </c>
      <c r="U1445" s="33">
        <v>0</v>
      </c>
      <c r="V1445" s="127">
        <v>0</v>
      </c>
      <c r="AT1445">
        <v>1</v>
      </c>
      <c r="AU1445" s="162">
        <f t="shared" si="110"/>
        <v>0</v>
      </c>
      <c r="AV1445" s="162">
        <f t="shared" si="111"/>
        <v>0</v>
      </c>
      <c r="AW1445" s="162">
        <f t="shared" si="112"/>
        <v>0</v>
      </c>
      <c r="AX1445" s="162">
        <f t="shared" si="113"/>
        <v>0</v>
      </c>
      <c r="AY1445" s="162">
        <f t="shared" si="114"/>
        <v>0</v>
      </c>
    </row>
    <row r="1446" spans="1:51">
      <c r="A1446" s="116" t="s">
        <v>3809</v>
      </c>
      <c r="B1446" s="116" t="s">
        <v>3810</v>
      </c>
      <c r="C1446" s="113" t="s">
        <v>3808</v>
      </c>
      <c r="D1446" s="113" t="s">
        <v>4163</v>
      </c>
      <c r="E1446" s="113"/>
      <c r="F1446" s="66" t="s">
        <v>74</v>
      </c>
      <c r="G1446" s="66"/>
      <c r="J1446" s="29">
        <v>0</v>
      </c>
      <c r="K1446" s="114">
        <v>1681</v>
      </c>
      <c r="L1446" s="115">
        <v>1685</v>
      </c>
      <c r="M1446" s="27">
        <v>0</v>
      </c>
      <c r="N1446" s="27">
        <v>0</v>
      </c>
      <c r="Q1446" s="35" t="s">
        <v>103</v>
      </c>
      <c r="R1446" s="104">
        <v>51.0167</v>
      </c>
      <c r="S1446" s="124">
        <v>4.4667000000000003</v>
      </c>
      <c r="T1446" s="32">
        <v>0</v>
      </c>
      <c r="U1446" s="33">
        <v>0</v>
      </c>
      <c r="V1446" s="127">
        <v>0</v>
      </c>
      <c r="AT1446">
        <v>1</v>
      </c>
      <c r="AU1446" s="162">
        <f t="shared" si="110"/>
        <v>0</v>
      </c>
      <c r="AV1446" s="162">
        <f t="shared" si="111"/>
        <v>0</v>
      </c>
      <c r="AW1446" s="162">
        <f t="shared" si="112"/>
        <v>0</v>
      </c>
      <c r="AX1446" s="162">
        <f t="shared" si="113"/>
        <v>0</v>
      </c>
      <c r="AY1446" s="162">
        <f t="shared" si="114"/>
        <v>0</v>
      </c>
    </row>
    <row r="1447" spans="1:51">
      <c r="A1447" s="116" t="s">
        <v>3812</v>
      </c>
      <c r="B1447" s="116" t="s">
        <v>3813</v>
      </c>
      <c r="C1447" s="117" t="s">
        <v>3811</v>
      </c>
      <c r="D1447" s="113" t="s">
        <v>4163</v>
      </c>
      <c r="E1447" s="117"/>
      <c r="F1447" s="66" t="s">
        <v>74</v>
      </c>
      <c r="G1447" s="66"/>
      <c r="J1447" s="29">
        <v>0</v>
      </c>
      <c r="K1447" s="114">
        <v>1681</v>
      </c>
      <c r="L1447" s="115">
        <v>1685</v>
      </c>
      <c r="M1447" s="27">
        <v>0</v>
      </c>
      <c r="N1447" s="27">
        <v>0</v>
      </c>
      <c r="Q1447" s="35" t="s">
        <v>103</v>
      </c>
      <c r="R1447" s="104">
        <v>51.0167</v>
      </c>
      <c r="S1447" s="124">
        <v>4.4667000000000003</v>
      </c>
      <c r="T1447" s="32">
        <v>0</v>
      </c>
      <c r="U1447" s="33">
        <v>0</v>
      </c>
      <c r="V1447" s="127">
        <v>0</v>
      </c>
      <c r="AT1447">
        <v>1</v>
      </c>
      <c r="AU1447" s="162">
        <f t="shared" si="110"/>
        <v>0</v>
      </c>
      <c r="AV1447" s="162">
        <f t="shared" si="111"/>
        <v>0</v>
      </c>
      <c r="AW1447" s="162">
        <f t="shared" si="112"/>
        <v>0</v>
      </c>
      <c r="AX1447" s="162">
        <f t="shared" si="113"/>
        <v>0</v>
      </c>
      <c r="AY1447" s="162">
        <f t="shared" si="114"/>
        <v>0</v>
      </c>
    </row>
    <row r="1448" spans="1:51">
      <c r="A1448" s="116" t="s">
        <v>3815</v>
      </c>
      <c r="B1448" s="116" t="s">
        <v>3816</v>
      </c>
      <c r="C1448" s="113" t="s">
        <v>3814</v>
      </c>
      <c r="D1448" s="113" t="s">
        <v>4163</v>
      </c>
      <c r="E1448" s="113"/>
      <c r="F1448" s="66" t="s">
        <v>74</v>
      </c>
      <c r="G1448" s="66"/>
      <c r="J1448" s="29">
        <v>0</v>
      </c>
      <c r="K1448" s="114">
        <v>1681</v>
      </c>
      <c r="L1448" s="115">
        <v>1685</v>
      </c>
      <c r="M1448" s="27">
        <v>0</v>
      </c>
      <c r="N1448" s="27">
        <v>0</v>
      </c>
      <c r="Q1448" s="35" t="s">
        <v>103</v>
      </c>
      <c r="R1448" s="104">
        <v>51.0167</v>
      </c>
      <c r="S1448" s="124">
        <v>4.4667000000000003</v>
      </c>
      <c r="T1448" s="32">
        <v>0</v>
      </c>
      <c r="U1448" s="33">
        <v>0</v>
      </c>
      <c r="V1448" s="127">
        <v>0</v>
      </c>
      <c r="AT1448">
        <v>1</v>
      </c>
      <c r="AU1448" s="162">
        <f t="shared" si="110"/>
        <v>0</v>
      </c>
      <c r="AV1448" s="162">
        <f t="shared" si="111"/>
        <v>0</v>
      </c>
      <c r="AW1448" s="162">
        <f t="shared" si="112"/>
        <v>0</v>
      </c>
      <c r="AX1448" s="162">
        <f t="shared" si="113"/>
        <v>0</v>
      </c>
      <c r="AY1448" s="162">
        <f t="shared" si="114"/>
        <v>0</v>
      </c>
    </row>
    <row r="1449" spans="1:51">
      <c r="A1449" s="116" t="s">
        <v>3818</v>
      </c>
      <c r="B1449" s="116" t="s">
        <v>3819</v>
      </c>
      <c r="C1449" s="117" t="s">
        <v>3817</v>
      </c>
      <c r="D1449" s="113" t="s">
        <v>4163</v>
      </c>
      <c r="E1449" s="117"/>
      <c r="F1449" s="66" t="s">
        <v>74</v>
      </c>
      <c r="G1449" s="66"/>
      <c r="J1449" s="29">
        <v>0</v>
      </c>
      <c r="K1449" s="114">
        <v>1682</v>
      </c>
      <c r="L1449" s="115">
        <v>1686</v>
      </c>
      <c r="M1449" s="27">
        <v>0</v>
      </c>
      <c r="N1449" s="27">
        <v>0</v>
      </c>
      <c r="Q1449" s="35" t="s">
        <v>103</v>
      </c>
      <c r="R1449" s="104">
        <v>51.0167</v>
      </c>
      <c r="S1449" s="124">
        <v>4.4667000000000003</v>
      </c>
      <c r="T1449" s="32">
        <v>0</v>
      </c>
      <c r="U1449" s="33">
        <v>0</v>
      </c>
      <c r="V1449" s="127">
        <v>0</v>
      </c>
      <c r="AT1449">
        <v>1</v>
      </c>
      <c r="AU1449" s="162">
        <f t="shared" si="110"/>
        <v>0</v>
      </c>
      <c r="AV1449" s="162">
        <f t="shared" si="111"/>
        <v>0</v>
      </c>
      <c r="AW1449" s="162">
        <f t="shared" si="112"/>
        <v>0</v>
      </c>
      <c r="AX1449" s="162">
        <f t="shared" si="113"/>
        <v>0</v>
      </c>
      <c r="AY1449" s="162">
        <f t="shared" si="114"/>
        <v>0</v>
      </c>
    </row>
    <row r="1450" spans="1:51">
      <c r="A1450" s="116" t="s">
        <v>3821</v>
      </c>
      <c r="B1450" s="116" t="s">
        <v>3822</v>
      </c>
      <c r="C1450" s="113" t="s">
        <v>3820</v>
      </c>
      <c r="D1450" s="113" t="s">
        <v>4163</v>
      </c>
      <c r="E1450" s="113"/>
      <c r="F1450" s="66" t="s">
        <v>39</v>
      </c>
      <c r="G1450" s="66"/>
      <c r="J1450" s="29">
        <v>0</v>
      </c>
      <c r="K1450" s="114">
        <v>1682</v>
      </c>
      <c r="L1450" s="115">
        <v>1686</v>
      </c>
      <c r="M1450" s="27">
        <v>0</v>
      </c>
      <c r="N1450" s="27">
        <v>0</v>
      </c>
      <c r="Q1450" s="35" t="s">
        <v>103</v>
      </c>
      <c r="R1450" s="104">
        <v>51.0167</v>
      </c>
      <c r="S1450" s="124">
        <v>4.4667000000000003</v>
      </c>
      <c r="T1450" s="32">
        <v>0</v>
      </c>
      <c r="U1450" s="33">
        <v>0</v>
      </c>
      <c r="V1450" s="127">
        <v>0</v>
      </c>
      <c r="AT1450">
        <v>1</v>
      </c>
      <c r="AU1450" s="162">
        <f t="shared" si="110"/>
        <v>0</v>
      </c>
      <c r="AV1450" s="162">
        <f t="shared" si="111"/>
        <v>0</v>
      </c>
      <c r="AW1450" s="162">
        <f t="shared" si="112"/>
        <v>0</v>
      </c>
      <c r="AX1450" s="162">
        <f t="shared" si="113"/>
        <v>0</v>
      </c>
      <c r="AY1450" s="162">
        <f t="shared" si="114"/>
        <v>0</v>
      </c>
    </row>
    <row r="1451" spans="1:51">
      <c r="A1451" s="116" t="s">
        <v>3824</v>
      </c>
      <c r="B1451" s="116" t="s">
        <v>3825</v>
      </c>
      <c r="C1451" s="117" t="s">
        <v>3823</v>
      </c>
      <c r="D1451" s="113" t="s">
        <v>4163</v>
      </c>
      <c r="E1451" s="117"/>
      <c r="F1451" s="66" t="s">
        <v>43</v>
      </c>
      <c r="G1451" s="66"/>
      <c r="J1451" s="29">
        <v>0</v>
      </c>
      <c r="K1451" s="114">
        <v>1682</v>
      </c>
      <c r="L1451" s="115">
        <v>1686</v>
      </c>
      <c r="M1451" s="27">
        <v>0</v>
      </c>
      <c r="N1451" s="27">
        <v>0</v>
      </c>
      <c r="Q1451" s="35" t="s">
        <v>103</v>
      </c>
      <c r="R1451" s="104">
        <v>51.0167</v>
      </c>
      <c r="S1451" s="124">
        <v>4.4667000000000003</v>
      </c>
      <c r="T1451" s="32">
        <v>0</v>
      </c>
      <c r="U1451" s="33">
        <v>0</v>
      </c>
      <c r="V1451" s="127">
        <v>0</v>
      </c>
      <c r="AT1451">
        <v>1</v>
      </c>
      <c r="AU1451" s="162">
        <f t="shared" si="110"/>
        <v>0</v>
      </c>
      <c r="AV1451" s="162">
        <f t="shared" si="111"/>
        <v>0</v>
      </c>
      <c r="AW1451" s="162">
        <f t="shared" si="112"/>
        <v>0</v>
      </c>
      <c r="AX1451" s="162">
        <f t="shared" si="113"/>
        <v>0</v>
      </c>
      <c r="AY1451" s="162">
        <f t="shared" si="114"/>
        <v>0</v>
      </c>
    </row>
    <row r="1452" spans="1:51">
      <c r="A1452" s="116" t="s">
        <v>3827</v>
      </c>
      <c r="B1452" s="116" t="s">
        <v>2779</v>
      </c>
      <c r="C1452" s="113" t="s">
        <v>3826</v>
      </c>
      <c r="D1452" s="113" t="s">
        <v>4163</v>
      </c>
      <c r="E1452" s="113"/>
      <c r="F1452" s="66" t="s">
        <v>74</v>
      </c>
      <c r="G1452" s="66"/>
      <c r="J1452" s="29">
        <v>0</v>
      </c>
      <c r="K1452" s="114">
        <v>1682</v>
      </c>
      <c r="L1452" s="115">
        <v>1686</v>
      </c>
      <c r="M1452" s="27">
        <v>0</v>
      </c>
      <c r="N1452" s="27">
        <v>0</v>
      </c>
      <c r="Q1452" s="35" t="s">
        <v>103</v>
      </c>
      <c r="R1452" s="104">
        <v>51.0167</v>
      </c>
      <c r="S1452" s="124">
        <v>4.4667000000000003</v>
      </c>
      <c r="T1452" s="32">
        <v>0</v>
      </c>
      <c r="U1452" s="33">
        <v>0</v>
      </c>
      <c r="V1452" s="127">
        <v>0</v>
      </c>
      <c r="AT1452">
        <v>1</v>
      </c>
      <c r="AU1452" s="162">
        <f t="shared" si="110"/>
        <v>0</v>
      </c>
      <c r="AV1452" s="162">
        <f t="shared" si="111"/>
        <v>0</v>
      </c>
      <c r="AW1452" s="162">
        <f t="shared" si="112"/>
        <v>0</v>
      </c>
      <c r="AX1452" s="162">
        <f t="shared" si="113"/>
        <v>0</v>
      </c>
      <c r="AY1452" s="162">
        <f t="shared" si="114"/>
        <v>0</v>
      </c>
    </row>
    <row r="1453" spans="1:51">
      <c r="A1453" s="116" t="s">
        <v>3829</v>
      </c>
      <c r="B1453" s="116" t="s">
        <v>3830</v>
      </c>
      <c r="C1453" s="117" t="s">
        <v>3828</v>
      </c>
      <c r="D1453" s="113" t="s">
        <v>4163</v>
      </c>
      <c r="E1453" s="117"/>
      <c r="F1453" s="66" t="s">
        <v>74</v>
      </c>
      <c r="G1453" s="66"/>
      <c r="J1453" s="29">
        <v>0</v>
      </c>
      <c r="K1453" s="114">
        <v>1684</v>
      </c>
      <c r="L1453" s="115">
        <v>1688</v>
      </c>
      <c r="M1453" s="27">
        <v>0</v>
      </c>
      <c r="N1453" s="27">
        <v>0</v>
      </c>
      <c r="Q1453" s="35" t="s">
        <v>103</v>
      </c>
      <c r="R1453" s="104">
        <v>51.0167</v>
      </c>
      <c r="S1453" s="124">
        <v>4.4667000000000003</v>
      </c>
      <c r="T1453" s="32">
        <v>0</v>
      </c>
      <c r="U1453" s="33">
        <v>0</v>
      </c>
      <c r="V1453" s="127">
        <v>0</v>
      </c>
      <c r="AT1453">
        <v>1</v>
      </c>
      <c r="AU1453" s="162">
        <f t="shared" si="110"/>
        <v>0</v>
      </c>
      <c r="AV1453" s="162">
        <f t="shared" si="111"/>
        <v>0</v>
      </c>
      <c r="AW1453" s="162">
        <f t="shared" si="112"/>
        <v>0</v>
      </c>
      <c r="AX1453" s="162">
        <f t="shared" si="113"/>
        <v>0</v>
      </c>
      <c r="AY1453" s="162">
        <f t="shared" si="114"/>
        <v>0</v>
      </c>
    </row>
    <row r="1454" spans="1:51">
      <c r="A1454" s="116" t="s">
        <v>3832</v>
      </c>
      <c r="B1454" s="116" t="s">
        <v>3833</v>
      </c>
      <c r="C1454" s="113" t="s">
        <v>3831</v>
      </c>
      <c r="D1454" s="113" t="s">
        <v>4163</v>
      </c>
      <c r="E1454" s="113"/>
      <c r="F1454" s="66" t="s">
        <v>74</v>
      </c>
      <c r="G1454" s="66"/>
      <c r="J1454" s="29">
        <v>0</v>
      </c>
      <c r="K1454" s="114">
        <v>1684</v>
      </c>
      <c r="L1454" s="115">
        <v>1688</v>
      </c>
      <c r="M1454" s="27">
        <v>0</v>
      </c>
      <c r="N1454" s="27">
        <v>0</v>
      </c>
      <c r="Q1454" s="35" t="s">
        <v>103</v>
      </c>
      <c r="R1454" s="104">
        <v>51.0167</v>
      </c>
      <c r="S1454" s="124">
        <v>4.4667000000000003</v>
      </c>
      <c r="T1454" s="32">
        <v>0</v>
      </c>
      <c r="U1454" s="33">
        <v>0</v>
      </c>
      <c r="V1454" s="127">
        <v>0</v>
      </c>
      <c r="AT1454">
        <v>1</v>
      </c>
      <c r="AU1454" s="162">
        <f t="shared" si="110"/>
        <v>0</v>
      </c>
      <c r="AV1454" s="162">
        <f t="shared" si="111"/>
        <v>0</v>
      </c>
      <c r="AW1454" s="162">
        <f t="shared" si="112"/>
        <v>0</v>
      </c>
      <c r="AX1454" s="162">
        <f t="shared" si="113"/>
        <v>0</v>
      </c>
      <c r="AY1454" s="162">
        <f t="shared" si="114"/>
        <v>0</v>
      </c>
    </row>
    <row r="1455" spans="1:51">
      <c r="A1455" s="116" t="s">
        <v>3835</v>
      </c>
      <c r="B1455" s="116" t="s">
        <v>3836</v>
      </c>
      <c r="C1455" s="117" t="s">
        <v>3834</v>
      </c>
      <c r="D1455" s="113" t="s">
        <v>4163</v>
      </c>
      <c r="E1455" s="117"/>
      <c r="F1455" s="66" t="s">
        <v>156</v>
      </c>
      <c r="G1455" s="66"/>
      <c r="J1455" s="29">
        <v>0</v>
      </c>
      <c r="K1455" s="114">
        <v>1684</v>
      </c>
      <c r="L1455" s="115">
        <v>1688</v>
      </c>
      <c r="M1455" s="27">
        <v>0</v>
      </c>
      <c r="N1455" s="27">
        <v>0</v>
      </c>
      <c r="Q1455" s="35" t="s">
        <v>103</v>
      </c>
      <c r="R1455" s="104">
        <v>51.0167</v>
      </c>
      <c r="S1455" s="124">
        <v>4.4667000000000003</v>
      </c>
      <c r="T1455" s="32">
        <v>0</v>
      </c>
      <c r="U1455" s="33">
        <v>0</v>
      </c>
      <c r="V1455" s="127">
        <v>0</v>
      </c>
      <c r="AT1455">
        <v>1</v>
      </c>
      <c r="AU1455" s="162">
        <f t="shared" si="110"/>
        <v>0</v>
      </c>
      <c r="AV1455" s="162">
        <f t="shared" si="111"/>
        <v>0</v>
      </c>
      <c r="AW1455" s="162">
        <f t="shared" si="112"/>
        <v>0</v>
      </c>
      <c r="AX1455" s="162">
        <f t="shared" si="113"/>
        <v>0</v>
      </c>
      <c r="AY1455" s="162">
        <f t="shared" si="114"/>
        <v>0</v>
      </c>
    </row>
    <row r="1456" spans="1:51">
      <c r="A1456" s="116" t="s">
        <v>3838</v>
      </c>
      <c r="B1456" s="116" t="s">
        <v>3839</v>
      </c>
      <c r="C1456" s="113" t="s">
        <v>3837</v>
      </c>
      <c r="D1456" s="113" t="s">
        <v>4163</v>
      </c>
      <c r="E1456" s="113"/>
      <c r="F1456" s="66" t="s">
        <v>74</v>
      </c>
      <c r="G1456" s="66"/>
      <c r="J1456" s="29">
        <v>0</v>
      </c>
      <c r="K1456" s="114">
        <v>1684</v>
      </c>
      <c r="L1456" s="115">
        <v>1688</v>
      </c>
      <c r="M1456" s="27">
        <v>0</v>
      </c>
      <c r="N1456" s="27">
        <v>0</v>
      </c>
      <c r="Q1456" s="35" t="s">
        <v>103</v>
      </c>
      <c r="R1456" s="104">
        <v>51.0167</v>
      </c>
      <c r="S1456" s="124">
        <v>4.4667000000000003</v>
      </c>
      <c r="T1456" s="32">
        <v>0</v>
      </c>
      <c r="U1456" s="33">
        <v>0</v>
      </c>
      <c r="V1456" s="127">
        <v>0</v>
      </c>
      <c r="AT1456">
        <v>1</v>
      </c>
      <c r="AU1456" s="162">
        <f t="shared" si="110"/>
        <v>0</v>
      </c>
      <c r="AV1456" s="162">
        <f t="shared" si="111"/>
        <v>0</v>
      </c>
      <c r="AW1456" s="162">
        <f t="shared" si="112"/>
        <v>0</v>
      </c>
      <c r="AX1456" s="162">
        <f t="shared" si="113"/>
        <v>0</v>
      </c>
      <c r="AY1456" s="162">
        <f t="shared" si="114"/>
        <v>0</v>
      </c>
    </row>
    <row r="1457" spans="1:51">
      <c r="A1457" s="116" t="s">
        <v>3841</v>
      </c>
      <c r="B1457" s="116" t="s">
        <v>2660</v>
      </c>
      <c r="C1457" s="117" t="s">
        <v>3840</v>
      </c>
      <c r="D1457" s="113" t="s">
        <v>4163</v>
      </c>
      <c r="E1457" s="117"/>
      <c r="F1457" s="66" t="s">
        <v>156</v>
      </c>
      <c r="G1457" s="66"/>
      <c r="J1457" s="29">
        <v>0</v>
      </c>
      <c r="K1457" s="114">
        <v>1684</v>
      </c>
      <c r="L1457" s="115">
        <v>1688</v>
      </c>
      <c r="M1457" s="27">
        <v>0</v>
      </c>
      <c r="N1457" s="27">
        <v>0</v>
      </c>
      <c r="Q1457" s="35" t="s">
        <v>103</v>
      </c>
      <c r="R1457" s="104">
        <v>51.0167</v>
      </c>
      <c r="S1457" s="124">
        <v>4.4667000000000003</v>
      </c>
      <c r="T1457" s="32">
        <v>0</v>
      </c>
      <c r="U1457" s="33">
        <v>0</v>
      </c>
      <c r="V1457" s="127">
        <v>0</v>
      </c>
      <c r="AT1457">
        <v>1</v>
      </c>
      <c r="AU1457" s="162">
        <f t="shared" si="110"/>
        <v>0</v>
      </c>
      <c r="AV1457" s="162">
        <f t="shared" si="111"/>
        <v>0</v>
      </c>
      <c r="AW1457" s="162">
        <f t="shared" si="112"/>
        <v>0</v>
      </c>
      <c r="AX1457" s="162">
        <f t="shared" si="113"/>
        <v>0</v>
      </c>
      <c r="AY1457" s="162">
        <f t="shared" si="114"/>
        <v>0</v>
      </c>
    </row>
    <row r="1458" spans="1:51">
      <c r="A1458" s="116" t="s">
        <v>3843</v>
      </c>
      <c r="B1458" s="116" t="s">
        <v>3844</v>
      </c>
      <c r="C1458" s="113" t="s">
        <v>3842</v>
      </c>
      <c r="D1458" s="113" t="s">
        <v>4163</v>
      </c>
      <c r="E1458" s="113"/>
      <c r="F1458" s="66" t="s">
        <v>74</v>
      </c>
      <c r="G1458" s="66"/>
      <c r="J1458" s="29">
        <v>0</v>
      </c>
      <c r="K1458" s="114">
        <v>1685</v>
      </c>
      <c r="L1458" s="115">
        <v>1689</v>
      </c>
      <c r="M1458" s="27">
        <v>0</v>
      </c>
      <c r="N1458" s="27">
        <v>0</v>
      </c>
      <c r="Q1458" s="35" t="s">
        <v>103</v>
      </c>
      <c r="R1458" s="104">
        <v>51.0167</v>
      </c>
      <c r="S1458" s="124">
        <v>4.4667000000000003</v>
      </c>
      <c r="T1458" s="32">
        <v>0</v>
      </c>
      <c r="U1458" s="33">
        <v>0</v>
      </c>
      <c r="V1458" s="127">
        <v>0</v>
      </c>
      <c r="AT1458">
        <v>1</v>
      </c>
      <c r="AU1458" s="162">
        <f t="shared" si="110"/>
        <v>0</v>
      </c>
      <c r="AV1458" s="162">
        <f t="shared" si="111"/>
        <v>0</v>
      </c>
      <c r="AW1458" s="162">
        <f t="shared" si="112"/>
        <v>0</v>
      </c>
      <c r="AX1458" s="162">
        <f t="shared" si="113"/>
        <v>0</v>
      </c>
      <c r="AY1458" s="162">
        <f t="shared" si="114"/>
        <v>0</v>
      </c>
    </row>
    <row r="1459" spans="1:51">
      <c r="A1459" s="116" t="s">
        <v>3846</v>
      </c>
      <c r="B1459" s="116" t="s">
        <v>3847</v>
      </c>
      <c r="C1459" s="117" t="s">
        <v>3845</v>
      </c>
      <c r="D1459" s="113" t="s">
        <v>4163</v>
      </c>
      <c r="E1459" s="117"/>
      <c r="F1459" s="66" t="s">
        <v>43</v>
      </c>
      <c r="G1459" s="66"/>
      <c r="J1459" s="29">
        <v>0</v>
      </c>
      <c r="K1459" s="114">
        <v>1685</v>
      </c>
      <c r="L1459" s="115">
        <v>1689</v>
      </c>
      <c r="M1459" s="27">
        <v>0</v>
      </c>
      <c r="N1459" s="27">
        <v>0</v>
      </c>
      <c r="Q1459" s="35" t="s">
        <v>103</v>
      </c>
      <c r="R1459" s="104">
        <v>51.0167</v>
      </c>
      <c r="S1459" s="124">
        <v>4.4667000000000003</v>
      </c>
      <c r="T1459" s="32">
        <v>0</v>
      </c>
      <c r="U1459" s="33">
        <v>0</v>
      </c>
      <c r="V1459" s="127">
        <v>0</v>
      </c>
      <c r="AT1459">
        <v>1</v>
      </c>
      <c r="AU1459" s="162">
        <f t="shared" si="110"/>
        <v>0</v>
      </c>
      <c r="AV1459" s="162">
        <f t="shared" si="111"/>
        <v>0</v>
      </c>
      <c r="AW1459" s="162">
        <f t="shared" si="112"/>
        <v>0</v>
      </c>
      <c r="AX1459" s="162">
        <f t="shared" si="113"/>
        <v>0</v>
      </c>
      <c r="AY1459" s="162">
        <f t="shared" si="114"/>
        <v>0</v>
      </c>
    </row>
    <row r="1460" spans="1:51">
      <c r="A1460" s="116" t="s">
        <v>3849</v>
      </c>
      <c r="B1460" s="116" t="s">
        <v>3850</v>
      </c>
      <c r="C1460" s="113" t="s">
        <v>3848</v>
      </c>
      <c r="D1460" s="113" t="s">
        <v>4163</v>
      </c>
      <c r="E1460" s="113"/>
      <c r="F1460" s="66" t="s">
        <v>74</v>
      </c>
      <c r="G1460" s="66"/>
      <c r="J1460" s="29">
        <v>0</v>
      </c>
      <c r="K1460" s="114">
        <v>1687</v>
      </c>
      <c r="L1460" s="115">
        <v>1691</v>
      </c>
      <c r="M1460" s="27">
        <v>0</v>
      </c>
      <c r="N1460" s="27">
        <v>0</v>
      </c>
      <c r="Q1460" s="35" t="s">
        <v>103</v>
      </c>
      <c r="R1460" s="104">
        <v>51.0167</v>
      </c>
      <c r="S1460" s="124">
        <v>4.4667000000000003</v>
      </c>
      <c r="T1460" s="32">
        <v>0</v>
      </c>
      <c r="U1460" s="33">
        <v>0</v>
      </c>
      <c r="V1460" s="127">
        <v>0</v>
      </c>
      <c r="AT1460">
        <v>1</v>
      </c>
      <c r="AU1460" s="162">
        <f t="shared" si="110"/>
        <v>0</v>
      </c>
      <c r="AV1460" s="162">
        <f t="shared" si="111"/>
        <v>0</v>
      </c>
      <c r="AW1460" s="162">
        <f t="shared" si="112"/>
        <v>0</v>
      </c>
      <c r="AX1460" s="162">
        <f t="shared" si="113"/>
        <v>0</v>
      </c>
      <c r="AY1460" s="162">
        <f t="shared" si="114"/>
        <v>0</v>
      </c>
    </row>
    <row r="1461" spans="1:51">
      <c r="A1461" s="116" t="s">
        <v>3759</v>
      </c>
      <c r="B1461" s="116" t="s">
        <v>2804</v>
      </c>
      <c r="C1461" s="117" t="s">
        <v>3851</v>
      </c>
      <c r="D1461" s="113" t="s">
        <v>4163</v>
      </c>
      <c r="E1461" s="117"/>
      <c r="F1461" s="66" t="s">
        <v>74</v>
      </c>
      <c r="G1461" s="66"/>
      <c r="J1461" s="29">
        <v>0</v>
      </c>
      <c r="K1461" s="114">
        <v>1687</v>
      </c>
      <c r="L1461" s="115">
        <v>1691</v>
      </c>
      <c r="M1461" s="27">
        <v>0</v>
      </c>
      <c r="N1461" s="27">
        <v>0</v>
      </c>
      <c r="Q1461" s="35" t="s">
        <v>103</v>
      </c>
      <c r="R1461" s="104">
        <v>51.0167</v>
      </c>
      <c r="S1461" s="124">
        <v>4.4667000000000003</v>
      </c>
      <c r="T1461" s="32">
        <v>0</v>
      </c>
      <c r="U1461" s="33">
        <v>0</v>
      </c>
      <c r="V1461" s="127">
        <v>0</v>
      </c>
      <c r="AT1461">
        <v>1</v>
      </c>
      <c r="AU1461" s="162">
        <f t="shared" si="110"/>
        <v>0</v>
      </c>
      <c r="AV1461" s="162">
        <f t="shared" si="111"/>
        <v>0</v>
      </c>
      <c r="AW1461" s="162">
        <f t="shared" si="112"/>
        <v>0</v>
      </c>
      <c r="AX1461" s="162">
        <f t="shared" si="113"/>
        <v>0</v>
      </c>
      <c r="AY1461" s="162">
        <f t="shared" si="114"/>
        <v>0</v>
      </c>
    </row>
    <row r="1462" spans="1:51">
      <c r="A1462" s="116" t="s">
        <v>3853</v>
      </c>
      <c r="B1462" s="116" t="s">
        <v>3854</v>
      </c>
      <c r="C1462" s="113" t="s">
        <v>3852</v>
      </c>
      <c r="D1462" s="113" t="s">
        <v>4163</v>
      </c>
      <c r="E1462" s="113"/>
      <c r="F1462" s="66" t="s">
        <v>43</v>
      </c>
      <c r="G1462" s="66"/>
      <c r="J1462" s="29">
        <v>0</v>
      </c>
      <c r="K1462" s="114">
        <v>1689</v>
      </c>
      <c r="L1462" s="115">
        <v>1693</v>
      </c>
      <c r="M1462" s="27">
        <v>0</v>
      </c>
      <c r="N1462" s="27">
        <v>0</v>
      </c>
      <c r="Q1462" s="35" t="s">
        <v>103</v>
      </c>
      <c r="R1462" s="104">
        <v>51.0167</v>
      </c>
      <c r="S1462" s="124">
        <v>4.4667000000000003</v>
      </c>
      <c r="T1462" s="32">
        <v>0</v>
      </c>
      <c r="U1462" s="33">
        <v>0</v>
      </c>
      <c r="V1462" s="127">
        <v>0</v>
      </c>
      <c r="AT1462">
        <v>1</v>
      </c>
      <c r="AU1462" s="162">
        <f t="shared" si="110"/>
        <v>0</v>
      </c>
      <c r="AV1462" s="162">
        <f t="shared" si="111"/>
        <v>0</v>
      </c>
      <c r="AW1462" s="162">
        <f t="shared" si="112"/>
        <v>0</v>
      </c>
      <c r="AX1462" s="162">
        <f t="shared" si="113"/>
        <v>0</v>
      </c>
      <c r="AY1462" s="162">
        <f t="shared" si="114"/>
        <v>0</v>
      </c>
    </row>
    <row r="1463" spans="1:51">
      <c r="A1463" s="116" t="s">
        <v>3856</v>
      </c>
      <c r="B1463" s="116" t="s">
        <v>3857</v>
      </c>
      <c r="C1463" s="117" t="s">
        <v>3855</v>
      </c>
      <c r="D1463" s="113" t="s">
        <v>4163</v>
      </c>
      <c r="E1463" s="117"/>
      <c r="F1463" s="66" t="s">
        <v>1297</v>
      </c>
      <c r="G1463" s="66"/>
      <c r="J1463" s="29">
        <v>0</v>
      </c>
      <c r="K1463" s="114">
        <v>1691</v>
      </c>
      <c r="L1463" s="115">
        <v>1695</v>
      </c>
      <c r="M1463" s="27">
        <v>0</v>
      </c>
      <c r="N1463" s="27">
        <v>0</v>
      </c>
      <c r="Q1463" s="35" t="s">
        <v>103</v>
      </c>
      <c r="R1463" s="104">
        <v>51.0167</v>
      </c>
      <c r="S1463" s="124">
        <v>4.4667000000000003</v>
      </c>
      <c r="T1463" s="32">
        <v>0</v>
      </c>
      <c r="U1463" s="33">
        <v>0</v>
      </c>
      <c r="V1463" s="127">
        <v>0</v>
      </c>
      <c r="AT1463">
        <v>1</v>
      </c>
      <c r="AU1463" s="162">
        <f t="shared" si="110"/>
        <v>0</v>
      </c>
      <c r="AV1463" s="162">
        <f t="shared" si="111"/>
        <v>0</v>
      </c>
      <c r="AW1463" s="162">
        <f t="shared" si="112"/>
        <v>0</v>
      </c>
      <c r="AX1463" s="162">
        <f t="shared" si="113"/>
        <v>0</v>
      </c>
      <c r="AY1463" s="162">
        <f t="shared" si="114"/>
        <v>0</v>
      </c>
    </row>
    <row r="1464" spans="1:51">
      <c r="A1464" s="116" t="s">
        <v>3859</v>
      </c>
      <c r="B1464" s="116" t="s">
        <v>3860</v>
      </c>
      <c r="C1464" s="113" t="s">
        <v>3858</v>
      </c>
      <c r="D1464" s="113" t="s">
        <v>4163</v>
      </c>
      <c r="E1464" s="113"/>
      <c r="F1464" s="66" t="s">
        <v>43</v>
      </c>
      <c r="G1464" s="66"/>
      <c r="J1464" s="29">
        <v>0</v>
      </c>
      <c r="K1464" s="114">
        <v>1691</v>
      </c>
      <c r="L1464" s="115">
        <v>1695</v>
      </c>
      <c r="M1464" s="27">
        <v>0</v>
      </c>
      <c r="N1464" s="27">
        <v>0</v>
      </c>
      <c r="Q1464" s="35" t="s">
        <v>103</v>
      </c>
      <c r="R1464" s="104">
        <v>51.0167</v>
      </c>
      <c r="S1464" s="124">
        <v>4.4667000000000003</v>
      </c>
      <c r="T1464" s="32">
        <v>0</v>
      </c>
      <c r="U1464" s="33">
        <v>0</v>
      </c>
      <c r="V1464" s="127">
        <v>0</v>
      </c>
      <c r="AT1464">
        <v>1</v>
      </c>
      <c r="AU1464" s="162">
        <f t="shared" si="110"/>
        <v>0</v>
      </c>
      <c r="AV1464" s="162">
        <f t="shared" si="111"/>
        <v>0</v>
      </c>
      <c r="AW1464" s="162">
        <f t="shared" si="112"/>
        <v>0</v>
      </c>
      <c r="AX1464" s="162">
        <f t="shared" si="113"/>
        <v>0</v>
      </c>
      <c r="AY1464" s="162">
        <f t="shared" si="114"/>
        <v>0</v>
      </c>
    </row>
    <row r="1465" spans="1:51">
      <c r="A1465" s="116" t="s">
        <v>3862</v>
      </c>
      <c r="B1465" s="116" t="s">
        <v>3863</v>
      </c>
      <c r="C1465" s="113" t="s">
        <v>3861</v>
      </c>
      <c r="D1465" s="113" t="s">
        <v>4163</v>
      </c>
      <c r="E1465" s="113"/>
      <c r="F1465" s="66" t="s">
        <v>43</v>
      </c>
      <c r="G1465" s="66"/>
      <c r="J1465" s="29">
        <v>0</v>
      </c>
      <c r="K1465" s="114">
        <v>1691</v>
      </c>
      <c r="L1465" s="115">
        <v>1695</v>
      </c>
      <c r="M1465" s="27">
        <v>0</v>
      </c>
      <c r="N1465" s="27">
        <v>0</v>
      </c>
      <c r="Q1465" s="35" t="s">
        <v>103</v>
      </c>
      <c r="R1465" s="104">
        <v>51.0167</v>
      </c>
      <c r="S1465" s="124">
        <v>4.4667000000000003</v>
      </c>
      <c r="T1465" s="32">
        <v>0</v>
      </c>
      <c r="U1465" s="33">
        <v>0</v>
      </c>
      <c r="V1465" s="127">
        <v>0</v>
      </c>
      <c r="AT1465">
        <v>1</v>
      </c>
      <c r="AU1465" s="162">
        <f t="shared" si="110"/>
        <v>0</v>
      </c>
      <c r="AV1465" s="162">
        <f t="shared" si="111"/>
        <v>0</v>
      </c>
      <c r="AW1465" s="162">
        <f t="shared" si="112"/>
        <v>0</v>
      </c>
      <c r="AX1465" s="162">
        <f t="shared" si="113"/>
        <v>0</v>
      </c>
      <c r="AY1465" s="162">
        <f t="shared" si="114"/>
        <v>0</v>
      </c>
    </row>
    <row r="1466" spans="1:51">
      <c r="A1466" s="116" t="s">
        <v>3865</v>
      </c>
      <c r="B1466" s="116" t="s">
        <v>3866</v>
      </c>
      <c r="C1466" s="117" t="s">
        <v>3864</v>
      </c>
      <c r="D1466" s="113" t="s">
        <v>4163</v>
      </c>
      <c r="E1466" s="117"/>
      <c r="F1466" s="66" t="s">
        <v>43</v>
      </c>
      <c r="G1466" s="66"/>
      <c r="J1466" s="29">
        <v>0</v>
      </c>
      <c r="K1466" s="114">
        <v>1693</v>
      </c>
      <c r="L1466" s="115">
        <v>1697</v>
      </c>
      <c r="M1466" s="27">
        <v>0</v>
      </c>
      <c r="N1466" s="27">
        <v>0</v>
      </c>
      <c r="Q1466" s="35" t="s">
        <v>103</v>
      </c>
      <c r="R1466" s="104">
        <v>51.0167</v>
      </c>
      <c r="S1466" s="124">
        <v>4.4667000000000003</v>
      </c>
      <c r="T1466" s="32">
        <v>0</v>
      </c>
      <c r="U1466" s="33">
        <v>0</v>
      </c>
      <c r="V1466" s="127">
        <v>0</v>
      </c>
      <c r="AT1466">
        <v>1</v>
      </c>
      <c r="AU1466" s="162">
        <f t="shared" si="110"/>
        <v>0</v>
      </c>
      <c r="AV1466" s="162">
        <f t="shared" si="111"/>
        <v>0</v>
      </c>
      <c r="AW1466" s="162">
        <f t="shared" si="112"/>
        <v>0</v>
      </c>
      <c r="AX1466" s="162">
        <f t="shared" si="113"/>
        <v>0</v>
      </c>
      <c r="AY1466" s="162">
        <f t="shared" si="114"/>
        <v>0</v>
      </c>
    </row>
    <row r="1467" spans="1:51">
      <c r="A1467" s="116" t="s">
        <v>3868</v>
      </c>
      <c r="B1467" s="116" t="s">
        <v>3869</v>
      </c>
      <c r="C1467" s="113" t="s">
        <v>3867</v>
      </c>
      <c r="D1467" s="113" t="s">
        <v>4163</v>
      </c>
      <c r="E1467" s="113"/>
      <c r="F1467" s="66" t="s">
        <v>156</v>
      </c>
      <c r="G1467" s="66"/>
      <c r="J1467" s="29">
        <v>0</v>
      </c>
      <c r="K1467" s="114">
        <v>1694</v>
      </c>
      <c r="L1467" s="115">
        <v>1698</v>
      </c>
      <c r="M1467" s="27">
        <v>0</v>
      </c>
      <c r="N1467" s="27">
        <v>0</v>
      </c>
      <c r="Q1467" s="35" t="s">
        <v>103</v>
      </c>
      <c r="R1467" s="104">
        <v>51.0167</v>
      </c>
      <c r="S1467" s="124">
        <v>4.4667000000000003</v>
      </c>
      <c r="T1467" s="32">
        <v>0</v>
      </c>
      <c r="U1467" s="33">
        <v>0</v>
      </c>
      <c r="V1467" s="127">
        <v>0</v>
      </c>
      <c r="AT1467">
        <v>1</v>
      </c>
      <c r="AU1467" s="162">
        <f t="shared" si="110"/>
        <v>0</v>
      </c>
      <c r="AV1467" s="162">
        <f t="shared" si="111"/>
        <v>0</v>
      </c>
      <c r="AW1467" s="162">
        <f t="shared" si="112"/>
        <v>0</v>
      </c>
      <c r="AX1467" s="162">
        <f t="shared" si="113"/>
        <v>0</v>
      </c>
      <c r="AY1467" s="162">
        <f t="shared" si="114"/>
        <v>0</v>
      </c>
    </row>
    <row r="1468" spans="1:51">
      <c r="A1468" s="116" t="s">
        <v>3871</v>
      </c>
      <c r="B1468" s="116" t="s">
        <v>3872</v>
      </c>
      <c r="C1468" s="117" t="s">
        <v>3870</v>
      </c>
      <c r="D1468" s="113" t="s">
        <v>4163</v>
      </c>
      <c r="E1468" s="117"/>
      <c r="F1468" s="66" t="s">
        <v>1297</v>
      </c>
      <c r="G1468" s="66"/>
      <c r="J1468" s="29">
        <v>0</v>
      </c>
      <c r="K1468" s="114">
        <v>1694</v>
      </c>
      <c r="L1468" s="115">
        <v>1698</v>
      </c>
      <c r="M1468" s="27">
        <v>0</v>
      </c>
      <c r="N1468" s="27">
        <v>0</v>
      </c>
      <c r="Q1468" s="35" t="s">
        <v>103</v>
      </c>
      <c r="R1468" s="104">
        <v>51.0167</v>
      </c>
      <c r="S1468" s="124">
        <v>4.4667000000000003</v>
      </c>
      <c r="T1468" s="32">
        <v>0</v>
      </c>
      <c r="U1468" s="33">
        <v>0</v>
      </c>
      <c r="V1468" s="127">
        <v>0</v>
      </c>
      <c r="AT1468">
        <v>1</v>
      </c>
      <c r="AU1468" s="162">
        <f t="shared" si="110"/>
        <v>0</v>
      </c>
      <c r="AV1468" s="162">
        <f t="shared" si="111"/>
        <v>0</v>
      </c>
      <c r="AW1468" s="162">
        <f t="shared" si="112"/>
        <v>0</v>
      </c>
      <c r="AX1468" s="162">
        <f t="shared" si="113"/>
        <v>0</v>
      </c>
      <c r="AY1468" s="162">
        <f t="shared" si="114"/>
        <v>0</v>
      </c>
    </row>
    <row r="1469" spans="1:51">
      <c r="A1469" s="116" t="s">
        <v>3874</v>
      </c>
      <c r="B1469" s="116" t="s">
        <v>3875</v>
      </c>
      <c r="C1469" s="113" t="s">
        <v>3873</v>
      </c>
      <c r="D1469" s="113" t="s">
        <v>4163</v>
      </c>
      <c r="E1469" s="113"/>
      <c r="F1469" s="66" t="s">
        <v>43</v>
      </c>
      <c r="G1469" s="66"/>
      <c r="J1469" s="29">
        <v>0</v>
      </c>
      <c r="K1469" s="114">
        <v>1694</v>
      </c>
      <c r="L1469" s="115">
        <v>1698</v>
      </c>
      <c r="M1469" s="27">
        <v>0</v>
      </c>
      <c r="N1469" s="27">
        <v>0</v>
      </c>
      <c r="Q1469" s="35" t="s">
        <v>103</v>
      </c>
      <c r="R1469" s="104">
        <v>51.0167</v>
      </c>
      <c r="S1469" s="124">
        <v>4.4667000000000003</v>
      </c>
      <c r="T1469" s="32">
        <v>0</v>
      </c>
      <c r="U1469" s="33">
        <v>0</v>
      </c>
      <c r="V1469" s="127">
        <v>0</v>
      </c>
      <c r="AT1469">
        <v>1</v>
      </c>
      <c r="AU1469" s="162">
        <f t="shared" si="110"/>
        <v>0</v>
      </c>
      <c r="AV1469" s="162">
        <f t="shared" si="111"/>
        <v>0</v>
      </c>
      <c r="AW1469" s="162">
        <f t="shared" si="112"/>
        <v>0</v>
      </c>
      <c r="AX1469" s="162">
        <f t="shared" si="113"/>
        <v>0</v>
      </c>
      <c r="AY1469" s="162">
        <f t="shared" si="114"/>
        <v>0</v>
      </c>
    </row>
    <row r="1470" spans="1:51">
      <c r="A1470" s="116" t="s">
        <v>3877</v>
      </c>
      <c r="B1470" s="116" t="s">
        <v>2672</v>
      </c>
      <c r="C1470" s="117" t="s">
        <v>3876</v>
      </c>
      <c r="D1470" s="113" t="s">
        <v>4163</v>
      </c>
      <c r="E1470" s="117"/>
      <c r="F1470" s="66" t="s">
        <v>74</v>
      </c>
      <c r="G1470" s="66"/>
      <c r="J1470" s="29">
        <v>0</v>
      </c>
      <c r="K1470" s="114">
        <v>1694</v>
      </c>
      <c r="L1470" s="115">
        <v>1698</v>
      </c>
      <c r="M1470" s="27">
        <v>0</v>
      </c>
      <c r="N1470" s="27">
        <v>0</v>
      </c>
      <c r="Q1470" s="35" t="s">
        <v>103</v>
      </c>
      <c r="R1470" s="104">
        <v>51.0167</v>
      </c>
      <c r="S1470" s="124">
        <v>4.4667000000000003</v>
      </c>
      <c r="T1470" s="32">
        <v>0</v>
      </c>
      <c r="U1470" s="33">
        <v>0</v>
      </c>
      <c r="V1470" s="127">
        <v>0</v>
      </c>
      <c r="AT1470">
        <v>1</v>
      </c>
      <c r="AU1470" s="162">
        <f t="shared" si="110"/>
        <v>0</v>
      </c>
      <c r="AV1470" s="162">
        <f t="shared" si="111"/>
        <v>0</v>
      </c>
      <c r="AW1470" s="162">
        <f t="shared" si="112"/>
        <v>0</v>
      </c>
      <c r="AX1470" s="162">
        <f t="shared" si="113"/>
        <v>0</v>
      </c>
      <c r="AY1470" s="162">
        <f t="shared" si="114"/>
        <v>0</v>
      </c>
    </row>
    <row r="1471" spans="1:51">
      <c r="A1471" s="116" t="s">
        <v>3879</v>
      </c>
      <c r="B1471" s="116" t="s">
        <v>3183</v>
      </c>
      <c r="C1471" s="113" t="s">
        <v>3878</v>
      </c>
      <c r="D1471" s="113" t="s">
        <v>4163</v>
      </c>
      <c r="E1471" s="113"/>
      <c r="F1471" s="66" t="s">
        <v>74</v>
      </c>
      <c r="G1471" s="66"/>
      <c r="J1471" s="29">
        <v>0</v>
      </c>
      <c r="K1471" s="114">
        <v>1695</v>
      </c>
      <c r="L1471" s="115">
        <v>1699</v>
      </c>
      <c r="M1471" s="27">
        <v>0</v>
      </c>
      <c r="N1471" s="27">
        <v>0</v>
      </c>
      <c r="Q1471" s="35" t="s">
        <v>103</v>
      </c>
      <c r="R1471" s="104">
        <v>51.0167</v>
      </c>
      <c r="S1471" s="124">
        <v>4.4667000000000003</v>
      </c>
      <c r="T1471" s="32">
        <v>0</v>
      </c>
      <c r="U1471" s="33">
        <v>0</v>
      </c>
      <c r="V1471" s="127">
        <v>0</v>
      </c>
      <c r="AT1471">
        <v>1</v>
      </c>
      <c r="AU1471" s="162">
        <f t="shared" si="110"/>
        <v>0</v>
      </c>
      <c r="AV1471" s="162">
        <f t="shared" si="111"/>
        <v>0</v>
      </c>
      <c r="AW1471" s="162">
        <f t="shared" si="112"/>
        <v>0</v>
      </c>
      <c r="AX1471" s="162">
        <f t="shared" si="113"/>
        <v>0</v>
      </c>
      <c r="AY1471" s="162">
        <f t="shared" si="114"/>
        <v>0</v>
      </c>
    </row>
    <row r="1472" spans="1:51">
      <c r="A1472" s="116" t="s">
        <v>1177</v>
      </c>
      <c r="B1472" s="116" t="s">
        <v>2241</v>
      </c>
      <c r="C1472" s="117" t="s">
        <v>3880</v>
      </c>
      <c r="D1472" s="113" t="s">
        <v>4163</v>
      </c>
      <c r="E1472" s="117"/>
      <c r="F1472" s="66" t="s">
        <v>74</v>
      </c>
      <c r="G1472" s="66"/>
      <c r="J1472" s="29">
        <v>0</v>
      </c>
      <c r="K1472" s="114">
        <v>1696</v>
      </c>
      <c r="L1472" s="115">
        <v>1700</v>
      </c>
      <c r="M1472" s="27">
        <v>0</v>
      </c>
      <c r="N1472" s="27">
        <v>0</v>
      </c>
      <c r="Q1472" s="35" t="s">
        <v>103</v>
      </c>
      <c r="R1472" s="104">
        <v>51.0167</v>
      </c>
      <c r="S1472" s="124">
        <v>4.4667000000000003</v>
      </c>
      <c r="T1472" s="32">
        <v>0</v>
      </c>
      <c r="U1472" s="33">
        <v>0</v>
      </c>
      <c r="V1472" s="127">
        <v>0</v>
      </c>
      <c r="AT1472">
        <v>1</v>
      </c>
      <c r="AU1472" s="162">
        <f t="shared" si="110"/>
        <v>0</v>
      </c>
      <c r="AV1472" s="162">
        <f t="shared" si="111"/>
        <v>0</v>
      </c>
      <c r="AW1472" s="162">
        <f t="shared" si="112"/>
        <v>0</v>
      </c>
      <c r="AX1472" s="162">
        <f t="shared" si="113"/>
        <v>0</v>
      </c>
      <c r="AY1472" s="162">
        <f t="shared" si="114"/>
        <v>0</v>
      </c>
    </row>
    <row r="1473" spans="1:51">
      <c r="A1473" s="116" t="s">
        <v>3883</v>
      </c>
      <c r="B1473" s="116" t="s">
        <v>3884</v>
      </c>
      <c r="C1473" s="117" t="s">
        <v>3882</v>
      </c>
      <c r="D1473" s="113" t="s">
        <v>4163</v>
      </c>
      <c r="E1473" s="117"/>
      <c r="F1473" s="66" t="s">
        <v>43</v>
      </c>
      <c r="G1473" s="66"/>
      <c r="J1473" s="29">
        <v>0</v>
      </c>
      <c r="K1473" s="66" t="s">
        <v>143</v>
      </c>
      <c r="L1473" s="119" t="s">
        <v>143</v>
      </c>
      <c r="M1473" s="27">
        <v>0</v>
      </c>
      <c r="N1473" s="27">
        <v>0</v>
      </c>
      <c r="Q1473" s="35" t="s">
        <v>103</v>
      </c>
      <c r="R1473" s="104">
        <v>51.0167</v>
      </c>
      <c r="S1473" s="124">
        <v>4.4667000000000003</v>
      </c>
      <c r="T1473" s="32">
        <v>0</v>
      </c>
      <c r="U1473" s="33">
        <v>0</v>
      </c>
      <c r="V1473" s="127">
        <v>0</v>
      </c>
      <c r="AT1473">
        <v>1</v>
      </c>
      <c r="AU1473" s="162">
        <f t="shared" si="110"/>
        <v>0</v>
      </c>
      <c r="AV1473" s="162">
        <f t="shared" si="111"/>
        <v>0</v>
      </c>
      <c r="AW1473" s="162">
        <f t="shared" si="112"/>
        <v>0</v>
      </c>
      <c r="AX1473" s="162">
        <f t="shared" si="113"/>
        <v>0</v>
      </c>
      <c r="AY1473" s="162">
        <f t="shared" si="114"/>
        <v>0</v>
      </c>
    </row>
    <row r="1474" spans="1:51">
      <c r="A1474" s="116" t="s">
        <v>3886</v>
      </c>
      <c r="B1474" s="116" t="s">
        <v>3887</v>
      </c>
      <c r="C1474" s="113" t="s">
        <v>3885</v>
      </c>
      <c r="D1474" s="113" t="s">
        <v>4163</v>
      </c>
      <c r="E1474" s="113"/>
      <c r="F1474" s="66" t="s">
        <v>43</v>
      </c>
      <c r="G1474" s="66"/>
      <c r="J1474" s="29">
        <v>0</v>
      </c>
      <c r="K1474" s="66" t="s">
        <v>143</v>
      </c>
      <c r="L1474" s="119" t="s">
        <v>143</v>
      </c>
      <c r="M1474" s="27">
        <v>0</v>
      </c>
      <c r="N1474" s="27">
        <v>0</v>
      </c>
      <c r="Q1474" s="35" t="s">
        <v>103</v>
      </c>
      <c r="R1474" s="104">
        <v>51.0167</v>
      </c>
      <c r="S1474" s="124">
        <v>4.4667000000000003</v>
      </c>
      <c r="T1474" s="32">
        <v>0</v>
      </c>
      <c r="U1474" s="33">
        <v>0</v>
      </c>
      <c r="V1474" s="127">
        <v>0</v>
      </c>
      <c r="AT1474">
        <v>1</v>
      </c>
      <c r="AU1474" s="162">
        <f t="shared" si="110"/>
        <v>0</v>
      </c>
      <c r="AV1474" s="162">
        <f t="shared" si="111"/>
        <v>0</v>
      </c>
      <c r="AW1474" s="162">
        <f t="shared" si="112"/>
        <v>0</v>
      </c>
      <c r="AX1474" s="162">
        <f t="shared" si="113"/>
        <v>0</v>
      </c>
      <c r="AY1474" s="162">
        <f t="shared" si="114"/>
        <v>0</v>
      </c>
    </row>
    <row r="1475" spans="1:51" s="150" customFormat="1">
      <c r="A1475" s="128" t="s">
        <v>46</v>
      </c>
      <c r="B1475" s="129" t="s">
        <v>3895</v>
      </c>
      <c r="C1475" s="130" t="s">
        <v>47</v>
      </c>
      <c r="D1475" s="131" t="s">
        <v>4162</v>
      </c>
      <c r="E1475" s="131"/>
      <c r="F1475" s="132" t="s">
        <v>43</v>
      </c>
      <c r="G1475" s="76" t="s">
        <v>48</v>
      </c>
      <c r="H1475" s="77"/>
      <c r="I1475" s="77"/>
      <c r="J1475" s="133">
        <v>0</v>
      </c>
      <c r="K1475" s="134">
        <v>1592</v>
      </c>
      <c r="L1475" s="132">
        <v>1595</v>
      </c>
      <c r="M1475" s="77">
        <v>0</v>
      </c>
      <c r="N1475" s="77">
        <v>0</v>
      </c>
      <c r="O1475" s="133"/>
      <c r="P1475" s="135">
        <v>1603</v>
      </c>
      <c r="Q1475" s="132" t="str">
        <f>Y1475</f>
        <v>Danzig</v>
      </c>
      <c r="R1475" s="136">
        <v>54.35</v>
      </c>
      <c r="S1475" s="137">
        <v>18.666699999999999</v>
      </c>
      <c r="T1475" s="138">
        <v>1</v>
      </c>
      <c r="U1475" s="139">
        <v>1</v>
      </c>
      <c r="V1475" s="140">
        <v>1</v>
      </c>
      <c r="W1475" s="134">
        <v>1592</v>
      </c>
      <c r="X1475" s="132">
        <v>1595</v>
      </c>
      <c r="Y1475" s="141" t="s">
        <v>49</v>
      </c>
      <c r="Z1475" s="142">
        <v>1596</v>
      </c>
      <c r="AA1475" s="132">
        <v>1599</v>
      </c>
      <c r="AB1475" s="143" t="s">
        <v>50</v>
      </c>
      <c r="AC1475" s="142">
        <v>1600</v>
      </c>
      <c r="AD1475" s="132"/>
      <c r="AE1475" s="143" t="s">
        <v>51</v>
      </c>
      <c r="AF1475" s="134"/>
      <c r="AG1475" s="141"/>
      <c r="AH1475" s="144"/>
      <c r="AI1475" s="145"/>
      <c r="AJ1475" s="133"/>
      <c r="AK1475" s="146"/>
      <c r="AL1475" s="146"/>
      <c r="AM1475" s="146"/>
      <c r="AN1475" s="146"/>
      <c r="AO1475" s="131"/>
      <c r="AP1475" s="147"/>
      <c r="AQ1475" s="148"/>
      <c r="AR1475" s="149"/>
      <c r="AS1475" s="131" t="s">
        <v>52</v>
      </c>
      <c r="AT1475" s="148">
        <v>1</v>
      </c>
      <c r="AU1475" s="162">
        <f t="shared" ref="AU1475:AU1538" si="115">IF(AND(K1475&lt;=1570,L1475&gt;=1540),1,0)</f>
        <v>0</v>
      </c>
      <c r="AV1475" s="162">
        <f t="shared" ref="AV1475:AV1538" si="116">IF(AND(K1475&lt;=1608,L1475&gt;=1571),1,0)</f>
        <v>1</v>
      </c>
      <c r="AW1475" s="162">
        <f t="shared" ref="AW1475:AW1538" si="117">IF(AND(K1475&lt;=1621,L1475&gt;=1609),1,0)</f>
        <v>0</v>
      </c>
      <c r="AX1475" s="162">
        <f t="shared" ref="AX1475:AX1538" si="118">IF(AND(K1475&lt;=1648,L1475&gt;=1622),1,0)</f>
        <v>0</v>
      </c>
      <c r="AY1475" s="162">
        <f t="shared" ref="AY1475:AY1538" si="119">IF(AND(K1475&lt;=1680,L1475&gt;=1649),1,0)</f>
        <v>0</v>
      </c>
    </row>
    <row r="1476" spans="1:51">
      <c r="A1476" s="44" t="s">
        <v>56</v>
      </c>
      <c r="B1476" s="45" t="s">
        <v>3897</v>
      </c>
      <c r="C1476" s="23" t="s">
        <v>57</v>
      </c>
      <c r="D1476" s="120" t="s">
        <v>4162</v>
      </c>
      <c r="E1476" s="24"/>
      <c r="F1476" s="25" t="s">
        <v>43</v>
      </c>
      <c r="G1476" s="26"/>
      <c r="H1476" s="27"/>
      <c r="I1476" s="27"/>
      <c r="J1476" s="29">
        <v>0</v>
      </c>
      <c r="K1476" s="34">
        <v>1599</v>
      </c>
      <c r="L1476" s="35"/>
      <c r="M1476" s="27">
        <v>0</v>
      </c>
      <c r="N1476" s="27">
        <v>0</v>
      </c>
      <c r="O1476" s="28" t="s">
        <v>58</v>
      </c>
      <c r="P1476" s="31" t="s">
        <v>59</v>
      </c>
      <c r="Q1476" s="25" t="str">
        <f t="shared" ref="Q1476:Q1539" si="120">Y1476</f>
        <v>Brussels</v>
      </c>
      <c r="R1476" s="104">
        <v>50.85</v>
      </c>
      <c r="S1476" s="124">
        <v>4.3499999999999996</v>
      </c>
      <c r="T1476" s="32">
        <v>1</v>
      </c>
      <c r="U1476" s="33">
        <v>1</v>
      </c>
      <c r="V1476" s="140">
        <v>1</v>
      </c>
      <c r="W1476" s="34">
        <v>1599</v>
      </c>
      <c r="X1476" s="35"/>
      <c r="Y1476" s="35" t="s">
        <v>60</v>
      </c>
      <c r="Z1476" s="34"/>
      <c r="AA1476" s="35"/>
      <c r="AB1476" s="36"/>
      <c r="AC1476" s="34"/>
      <c r="AD1476" s="35"/>
      <c r="AE1476" s="36"/>
      <c r="AF1476" s="34"/>
      <c r="AG1476" s="35"/>
      <c r="AH1476" s="36"/>
      <c r="AI1476" s="37"/>
      <c r="AJ1476" s="38"/>
      <c r="AK1476" s="39"/>
      <c r="AL1476" s="39"/>
      <c r="AM1476" s="39"/>
      <c r="AN1476" s="39"/>
      <c r="AO1476" s="40"/>
      <c r="AP1476" s="41"/>
      <c r="AQ1476" s="42"/>
      <c r="AR1476" s="43"/>
      <c r="AS1476" s="40" t="s">
        <v>55</v>
      </c>
      <c r="AT1476" s="42">
        <v>1</v>
      </c>
      <c r="AU1476" s="162">
        <f t="shared" si="115"/>
        <v>0</v>
      </c>
      <c r="AV1476" s="162">
        <f t="shared" si="116"/>
        <v>0</v>
      </c>
      <c r="AW1476" s="162">
        <f t="shared" si="117"/>
        <v>0</v>
      </c>
      <c r="AX1476" s="162">
        <f t="shared" si="118"/>
        <v>0</v>
      </c>
      <c r="AY1476" s="162">
        <f t="shared" si="119"/>
        <v>0</v>
      </c>
    </row>
    <row r="1477" spans="1:51">
      <c r="A1477" s="44" t="s">
        <v>61</v>
      </c>
      <c r="B1477" s="45" t="s">
        <v>3898</v>
      </c>
      <c r="C1477" s="23" t="s">
        <v>62</v>
      </c>
      <c r="D1477" s="120" t="s">
        <v>4162</v>
      </c>
      <c r="E1477" s="24"/>
      <c r="F1477" s="25" t="s">
        <v>43</v>
      </c>
      <c r="G1477" s="26"/>
      <c r="H1477" s="27"/>
      <c r="I1477" s="27"/>
      <c r="J1477" s="29">
        <v>0</v>
      </c>
      <c r="K1477" s="34">
        <v>1580</v>
      </c>
      <c r="L1477" s="35"/>
      <c r="M1477" s="27">
        <v>0</v>
      </c>
      <c r="N1477" s="27">
        <v>0</v>
      </c>
      <c r="O1477" s="28"/>
      <c r="P1477" s="31"/>
      <c r="Q1477" s="25" t="str">
        <f t="shared" si="120"/>
        <v>Antwerp</v>
      </c>
      <c r="R1477" s="104">
        <v>51.216700000000003</v>
      </c>
      <c r="S1477" s="124">
        <v>4.4000000000000004</v>
      </c>
      <c r="T1477" s="32">
        <v>1</v>
      </c>
      <c r="U1477" s="33">
        <v>1</v>
      </c>
      <c r="V1477" s="140">
        <v>1</v>
      </c>
      <c r="W1477" s="34">
        <v>1580</v>
      </c>
      <c r="X1477" s="35"/>
      <c r="Y1477" s="35" t="s">
        <v>63</v>
      </c>
      <c r="Z1477" s="34"/>
      <c r="AA1477" s="35"/>
      <c r="AB1477" s="36"/>
      <c r="AC1477" s="34"/>
      <c r="AD1477" s="35"/>
      <c r="AE1477" s="36"/>
      <c r="AF1477" s="34"/>
      <c r="AG1477" s="35"/>
      <c r="AH1477" s="36"/>
      <c r="AI1477" s="37"/>
      <c r="AJ1477" s="38"/>
      <c r="AK1477" s="39"/>
      <c r="AL1477" s="39"/>
      <c r="AM1477" s="39"/>
      <c r="AN1477" s="49"/>
      <c r="AO1477" s="40"/>
      <c r="AP1477" s="41"/>
      <c r="AQ1477" s="42"/>
      <c r="AR1477" s="43"/>
      <c r="AS1477" s="40" t="s">
        <v>64</v>
      </c>
      <c r="AT1477" s="42">
        <v>1</v>
      </c>
      <c r="AU1477" s="162">
        <f t="shared" si="115"/>
        <v>0</v>
      </c>
      <c r="AV1477" s="162">
        <f t="shared" si="116"/>
        <v>0</v>
      </c>
      <c r="AW1477" s="162">
        <f t="shared" si="117"/>
        <v>0</v>
      </c>
      <c r="AX1477" s="162">
        <f t="shared" si="118"/>
        <v>0</v>
      </c>
      <c r="AY1477" s="162">
        <f t="shared" si="119"/>
        <v>0</v>
      </c>
    </row>
    <row r="1478" spans="1:51">
      <c r="A1478" s="44" t="s">
        <v>67</v>
      </c>
      <c r="B1478" s="45" t="s">
        <v>3900</v>
      </c>
      <c r="C1478" s="23" t="s">
        <v>68</v>
      </c>
      <c r="D1478" s="120" t="s">
        <v>4162</v>
      </c>
      <c r="E1478" s="24"/>
      <c r="F1478" s="25" t="s">
        <v>43</v>
      </c>
      <c r="G1478" s="26"/>
      <c r="H1478" s="27"/>
      <c r="I1478" s="27"/>
      <c r="J1478" s="29">
        <v>0</v>
      </c>
      <c r="K1478" s="34">
        <v>1594</v>
      </c>
      <c r="L1478" s="35"/>
      <c r="M1478" s="27">
        <v>0</v>
      </c>
      <c r="N1478" s="27">
        <v>0</v>
      </c>
      <c r="O1478" s="28"/>
      <c r="P1478" s="31"/>
      <c r="Q1478" s="25" t="str">
        <f t="shared" si="120"/>
        <v>Delft</v>
      </c>
      <c r="R1478" s="104">
        <v>52.0167</v>
      </c>
      <c r="S1478" s="124">
        <v>4.3666999999999998</v>
      </c>
      <c r="T1478" s="32">
        <v>1</v>
      </c>
      <c r="U1478" s="33">
        <v>1</v>
      </c>
      <c r="V1478" s="140">
        <v>1</v>
      </c>
      <c r="W1478" s="34">
        <v>1594</v>
      </c>
      <c r="X1478" s="35"/>
      <c r="Y1478" s="35" t="s">
        <v>69</v>
      </c>
      <c r="Z1478" s="34"/>
      <c r="AA1478" s="35"/>
      <c r="AB1478" s="36"/>
      <c r="AC1478" s="34"/>
      <c r="AD1478" s="35"/>
      <c r="AE1478" s="36"/>
      <c r="AF1478" s="34"/>
      <c r="AG1478" s="35"/>
      <c r="AH1478" s="36"/>
      <c r="AI1478" s="37"/>
      <c r="AJ1478" s="38"/>
      <c r="AK1478" s="39"/>
      <c r="AL1478" s="39"/>
      <c r="AM1478" s="39"/>
      <c r="AN1478" s="49"/>
      <c r="AO1478" s="40"/>
      <c r="AP1478" s="41"/>
      <c r="AQ1478" s="42"/>
      <c r="AR1478" s="43"/>
      <c r="AS1478" s="40" t="s">
        <v>55</v>
      </c>
      <c r="AT1478" s="42">
        <v>1</v>
      </c>
      <c r="AU1478" s="162">
        <f t="shared" si="115"/>
        <v>0</v>
      </c>
      <c r="AV1478" s="162">
        <f t="shared" si="116"/>
        <v>0</v>
      </c>
      <c r="AW1478" s="162">
        <f t="shared" si="117"/>
        <v>0</v>
      </c>
      <c r="AX1478" s="162">
        <f t="shared" si="118"/>
        <v>0</v>
      </c>
      <c r="AY1478" s="162">
        <f t="shared" si="119"/>
        <v>0</v>
      </c>
    </row>
    <row r="1479" spans="1:51">
      <c r="A1479" s="44" t="s">
        <v>100</v>
      </c>
      <c r="B1479" s="45" t="s">
        <v>3701</v>
      </c>
      <c r="C1479" s="23" t="s">
        <v>101</v>
      </c>
      <c r="D1479" s="120" t="s">
        <v>4162</v>
      </c>
      <c r="E1479" s="24">
        <v>1</v>
      </c>
      <c r="F1479" s="25" t="s">
        <v>43</v>
      </c>
      <c r="G1479" s="25"/>
      <c r="H1479" s="27">
        <v>1</v>
      </c>
      <c r="I1479" s="27"/>
      <c r="J1479" s="29">
        <v>1</v>
      </c>
      <c r="K1479" s="34">
        <v>1554</v>
      </c>
      <c r="L1479" s="35">
        <v>1555</v>
      </c>
      <c r="M1479" s="27">
        <v>0</v>
      </c>
      <c r="N1479" s="27">
        <v>0</v>
      </c>
      <c r="O1479" s="28">
        <v>1526</v>
      </c>
      <c r="P1479" s="31">
        <v>1573</v>
      </c>
      <c r="Q1479" s="25" t="str">
        <f t="shared" si="120"/>
        <v>Rome</v>
      </c>
      <c r="R1479" s="104">
        <v>43</v>
      </c>
      <c r="S1479" s="124">
        <v>12</v>
      </c>
      <c r="T1479" s="32">
        <v>0</v>
      </c>
      <c r="U1479" s="33">
        <v>1</v>
      </c>
      <c r="V1479" s="140">
        <v>1</v>
      </c>
      <c r="W1479" s="34">
        <v>1554</v>
      </c>
      <c r="X1479" s="35">
        <v>1555</v>
      </c>
      <c r="Y1479" s="35" t="s">
        <v>102</v>
      </c>
      <c r="Z1479" s="34">
        <v>1555</v>
      </c>
      <c r="AA1479" s="35"/>
      <c r="AB1479" s="36" t="s">
        <v>103</v>
      </c>
      <c r="AC1479" s="34"/>
      <c r="AD1479" s="35"/>
      <c r="AE1479" s="36"/>
      <c r="AF1479" s="34"/>
      <c r="AG1479" s="35"/>
      <c r="AH1479" s="36"/>
      <c r="AI1479" s="37"/>
      <c r="AJ1479" s="38"/>
      <c r="AK1479" s="39"/>
      <c r="AL1479" s="39"/>
      <c r="AM1479" s="39"/>
      <c r="AN1479" s="49"/>
      <c r="AO1479" s="59" t="s">
        <v>104</v>
      </c>
      <c r="AP1479" s="56" t="s">
        <v>105</v>
      </c>
      <c r="AQ1479" s="57"/>
      <c r="AR1479" s="58"/>
      <c r="AS1479" s="40" t="s">
        <v>106</v>
      </c>
      <c r="AT1479" s="42">
        <v>1</v>
      </c>
      <c r="AU1479" s="162">
        <f t="shared" si="115"/>
        <v>1</v>
      </c>
      <c r="AV1479" s="162">
        <f t="shared" si="116"/>
        <v>0</v>
      </c>
      <c r="AW1479" s="162">
        <f t="shared" si="117"/>
        <v>0</v>
      </c>
      <c r="AX1479" s="162">
        <f t="shared" si="118"/>
        <v>0</v>
      </c>
      <c r="AY1479" s="162">
        <f t="shared" si="119"/>
        <v>0</v>
      </c>
    </row>
    <row r="1480" spans="1:51">
      <c r="A1480" s="44" t="s">
        <v>127</v>
      </c>
      <c r="B1480" s="45" t="s">
        <v>3223</v>
      </c>
      <c r="C1480" s="23" t="s">
        <v>128</v>
      </c>
      <c r="D1480" s="120" t="s">
        <v>4162</v>
      </c>
      <c r="E1480" s="24"/>
      <c r="F1480" s="25" t="s">
        <v>43</v>
      </c>
      <c r="G1480" s="25"/>
      <c r="H1480" s="27">
        <v>1</v>
      </c>
      <c r="I1480" s="27"/>
      <c r="J1480" s="29">
        <v>0</v>
      </c>
      <c r="K1480" s="34">
        <v>1544</v>
      </c>
      <c r="L1480" s="25">
        <v>1556</v>
      </c>
      <c r="M1480" s="27">
        <v>0</v>
      </c>
      <c r="N1480" s="27">
        <v>0</v>
      </c>
      <c r="O1480" s="28"/>
      <c r="P1480" s="31"/>
      <c r="Q1480" s="25" t="str">
        <f t="shared" si="120"/>
        <v>Antwerp</v>
      </c>
      <c r="R1480" s="104">
        <v>51.216700000000003</v>
      </c>
      <c r="S1480" s="124">
        <v>4.4000000000000004</v>
      </c>
      <c r="T1480" s="32">
        <v>0</v>
      </c>
      <c r="U1480" s="33">
        <v>1</v>
      </c>
      <c r="V1480" s="140">
        <v>1</v>
      </c>
      <c r="W1480" s="34">
        <v>1544</v>
      </c>
      <c r="X1480" s="25">
        <v>1556</v>
      </c>
      <c r="Y1480" s="35" t="s">
        <v>63</v>
      </c>
      <c r="Z1480" s="34"/>
      <c r="AA1480" s="35"/>
      <c r="AB1480" s="36"/>
      <c r="AC1480" s="34"/>
      <c r="AD1480" s="35"/>
      <c r="AE1480" s="36"/>
      <c r="AF1480" s="34"/>
      <c r="AG1480" s="35"/>
      <c r="AH1480" s="36"/>
      <c r="AI1480" s="37"/>
      <c r="AJ1480" s="38"/>
      <c r="AK1480" s="39"/>
      <c r="AL1480" s="39"/>
      <c r="AM1480" s="39"/>
      <c r="AN1480" s="49"/>
      <c r="AO1480" s="40"/>
      <c r="AP1480" s="41"/>
      <c r="AQ1480" s="42"/>
      <c r="AR1480" s="43"/>
      <c r="AS1480" s="40" t="s">
        <v>55</v>
      </c>
      <c r="AT1480" s="42">
        <v>1</v>
      </c>
      <c r="AU1480" s="162">
        <f t="shared" si="115"/>
        <v>1</v>
      </c>
      <c r="AV1480" s="162">
        <f t="shared" si="116"/>
        <v>0</v>
      </c>
      <c r="AW1480" s="162">
        <f t="shared" si="117"/>
        <v>0</v>
      </c>
      <c r="AX1480" s="162">
        <f t="shared" si="118"/>
        <v>0</v>
      </c>
      <c r="AY1480" s="162">
        <f t="shared" si="119"/>
        <v>0</v>
      </c>
    </row>
    <row r="1481" spans="1:51">
      <c r="A1481" s="44" t="s">
        <v>137</v>
      </c>
      <c r="B1481" s="45" t="s">
        <v>3223</v>
      </c>
      <c r="C1481" s="23" t="s">
        <v>138</v>
      </c>
      <c r="D1481" s="120" t="s">
        <v>4162</v>
      </c>
      <c r="E1481" s="24">
        <v>2</v>
      </c>
      <c r="F1481" s="25" t="s">
        <v>43</v>
      </c>
      <c r="G1481" s="26"/>
      <c r="H1481" s="27"/>
      <c r="I1481" s="27"/>
      <c r="J1481" s="29">
        <v>1</v>
      </c>
      <c r="K1481" s="34">
        <v>1580</v>
      </c>
      <c r="L1481" s="35"/>
      <c r="M1481" s="27">
        <v>0</v>
      </c>
      <c r="N1481" s="27">
        <v>0</v>
      </c>
      <c r="O1481" s="28"/>
      <c r="P1481" s="31"/>
      <c r="Q1481" s="25" t="str">
        <f t="shared" si="120"/>
        <v>Antwerp</v>
      </c>
      <c r="R1481" s="104">
        <v>51.216700000000003</v>
      </c>
      <c r="S1481" s="124">
        <v>4.4000000000000004</v>
      </c>
      <c r="T1481" s="32">
        <v>1</v>
      </c>
      <c r="U1481" s="33">
        <v>1</v>
      </c>
      <c r="V1481" s="140">
        <v>1</v>
      </c>
      <c r="W1481" s="34">
        <v>1580</v>
      </c>
      <c r="X1481" s="35"/>
      <c r="Y1481" s="35" t="s">
        <v>63</v>
      </c>
      <c r="Z1481" s="34"/>
      <c r="AA1481" s="35"/>
      <c r="AB1481" s="36"/>
      <c r="AC1481" s="34"/>
      <c r="AD1481" s="35"/>
      <c r="AE1481" s="36"/>
      <c r="AF1481" s="34"/>
      <c r="AG1481" s="35"/>
      <c r="AH1481" s="36"/>
      <c r="AI1481" s="37"/>
      <c r="AJ1481" s="38"/>
      <c r="AK1481" s="39"/>
      <c r="AL1481" s="39"/>
      <c r="AM1481" s="39"/>
      <c r="AN1481" s="49"/>
      <c r="AO1481" s="40"/>
      <c r="AP1481" s="41"/>
      <c r="AQ1481" s="42"/>
      <c r="AR1481" s="43"/>
      <c r="AS1481" s="40" t="s">
        <v>40</v>
      </c>
      <c r="AT1481" s="42">
        <v>1</v>
      </c>
      <c r="AU1481" s="162">
        <f t="shared" si="115"/>
        <v>0</v>
      </c>
      <c r="AV1481" s="162">
        <f t="shared" si="116"/>
        <v>0</v>
      </c>
      <c r="AW1481" s="162">
        <f t="shared" si="117"/>
        <v>0</v>
      </c>
      <c r="AX1481" s="162">
        <f t="shared" si="118"/>
        <v>0</v>
      </c>
      <c r="AY1481" s="162">
        <f t="shared" si="119"/>
        <v>0</v>
      </c>
    </row>
    <row r="1482" spans="1:51">
      <c r="A1482" s="44" t="s">
        <v>141</v>
      </c>
      <c r="B1482" s="45" t="s">
        <v>3906</v>
      </c>
      <c r="C1482" s="23" t="s">
        <v>142</v>
      </c>
      <c r="D1482" s="120" t="s">
        <v>4162</v>
      </c>
      <c r="E1482" s="24"/>
      <c r="F1482" s="25" t="s">
        <v>43</v>
      </c>
      <c r="G1482" s="26"/>
      <c r="H1482" s="27"/>
      <c r="I1482" s="27"/>
      <c r="J1482" s="29">
        <v>0</v>
      </c>
      <c r="K1482" s="34">
        <v>1594</v>
      </c>
      <c r="L1482" s="35"/>
      <c r="M1482" s="27">
        <v>0</v>
      </c>
      <c r="N1482" s="27">
        <v>0</v>
      </c>
      <c r="O1482" s="28" t="s">
        <v>143</v>
      </c>
      <c r="P1482" s="31" t="s">
        <v>144</v>
      </c>
      <c r="Q1482" s="25" t="str">
        <f t="shared" si="120"/>
        <v>Amsterdam</v>
      </c>
      <c r="R1482" s="104">
        <v>52.373100000000001</v>
      </c>
      <c r="S1482" s="124">
        <v>4.8921999999999999</v>
      </c>
      <c r="T1482" s="32">
        <v>1</v>
      </c>
      <c r="U1482" s="33">
        <v>1</v>
      </c>
      <c r="V1482" s="140">
        <v>1</v>
      </c>
      <c r="W1482" s="34">
        <v>1594</v>
      </c>
      <c r="X1482" s="35"/>
      <c r="Y1482" s="35" t="s">
        <v>51</v>
      </c>
      <c r="Z1482" s="34"/>
      <c r="AA1482" s="35"/>
      <c r="AB1482" s="36"/>
      <c r="AC1482" s="34"/>
      <c r="AD1482" s="35"/>
      <c r="AE1482" s="36"/>
      <c r="AF1482" s="34"/>
      <c r="AG1482" s="35"/>
      <c r="AH1482" s="36"/>
      <c r="AI1482" s="37"/>
      <c r="AJ1482" s="38"/>
      <c r="AK1482" s="39"/>
      <c r="AL1482" s="39"/>
      <c r="AM1482" s="39"/>
      <c r="AN1482" s="49"/>
      <c r="AO1482" s="40"/>
      <c r="AP1482" s="41"/>
      <c r="AQ1482" s="42"/>
      <c r="AR1482" s="43"/>
      <c r="AS1482" s="40" t="s">
        <v>55</v>
      </c>
      <c r="AT1482" s="42">
        <v>1</v>
      </c>
      <c r="AU1482" s="162">
        <f t="shared" si="115"/>
        <v>0</v>
      </c>
      <c r="AV1482" s="162">
        <f t="shared" si="116"/>
        <v>0</v>
      </c>
      <c r="AW1482" s="162">
        <f t="shared" si="117"/>
        <v>0</v>
      </c>
      <c r="AX1482" s="162">
        <f t="shared" si="118"/>
        <v>0</v>
      </c>
      <c r="AY1482" s="162">
        <f t="shared" si="119"/>
        <v>0</v>
      </c>
    </row>
    <row r="1483" spans="1:51">
      <c r="A1483" s="44" t="s">
        <v>148</v>
      </c>
      <c r="B1483" s="45" t="s">
        <v>2959</v>
      </c>
      <c r="C1483" s="23" t="s">
        <v>149</v>
      </c>
      <c r="D1483" s="120" t="s">
        <v>4162</v>
      </c>
      <c r="E1483" s="24"/>
      <c r="F1483" s="25" t="s">
        <v>43</v>
      </c>
      <c r="G1483" s="51"/>
      <c r="H1483" s="52"/>
      <c r="I1483" s="52"/>
      <c r="J1483" s="29">
        <v>0</v>
      </c>
      <c r="K1483" s="34">
        <v>1655</v>
      </c>
      <c r="L1483" s="35"/>
      <c r="M1483" s="27">
        <v>0</v>
      </c>
      <c r="N1483" s="27">
        <v>0</v>
      </c>
      <c r="O1483" s="28" t="s">
        <v>150</v>
      </c>
      <c r="P1483" s="31" t="s">
        <v>151</v>
      </c>
      <c r="Q1483" s="25" t="str">
        <f t="shared" si="120"/>
        <v>Paris</v>
      </c>
      <c r="R1483" s="104">
        <v>48.856699999999996</v>
      </c>
      <c r="S1483" s="124">
        <v>2.3508</v>
      </c>
      <c r="T1483" s="32">
        <v>0</v>
      </c>
      <c r="U1483" s="33">
        <v>1</v>
      </c>
      <c r="V1483" s="140">
        <v>1</v>
      </c>
      <c r="W1483" s="34">
        <v>1655</v>
      </c>
      <c r="X1483" s="35"/>
      <c r="Y1483" s="62" t="s">
        <v>152</v>
      </c>
      <c r="Z1483" s="34">
        <v>1686</v>
      </c>
      <c r="AA1483" s="35"/>
      <c r="AB1483" s="36" t="s">
        <v>153</v>
      </c>
      <c r="AC1483" s="34"/>
      <c r="AD1483" s="35"/>
      <c r="AE1483" s="36"/>
      <c r="AF1483" s="34"/>
      <c r="AG1483" s="35"/>
      <c r="AH1483" s="36"/>
      <c r="AI1483" s="37"/>
      <c r="AJ1483" s="38"/>
      <c r="AK1483" s="39"/>
      <c r="AL1483" s="39"/>
      <c r="AM1483" s="39"/>
      <c r="AN1483" s="49"/>
      <c r="AO1483" s="42" t="s">
        <v>88</v>
      </c>
      <c r="AP1483" s="41" t="s">
        <v>154</v>
      </c>
      <c r="AQ1483" s="42"/>
      <c r="AR1483" s="43"/>
      <c r="AS1483" s="40" t="s">
        <v>55</v>
      </c>
      <c r="AT1483" s="42">
        <v>1</v>
      </c>
      <c r="AU1483" s="162">
        <f t="shared" si="115"/>
        <v>0</v>
      </c>
      <c r="AV1483" s="162">
        <f t="shared" si="116"/>
        <v>0</v>
      </c>
      <c r="AW1483" s="162">
        <f t="shared" si="117"/>
        <v>0</v>
      </c>
      <c r="AX1483" s="162">
        <f t="shared" si="118"/>
        <v>0</v>
      </c>
      <c r="AY1483" s="162">
        <f t="shared" si="119"/>
        <v>0</v>
      </c>
    </row>
    <row r="1484" spans="1:51">
      <c r="A1484" s="44" t="s">
        <v>179</v>
      </c>
      <c r="B1484" s="45" t="s">
        <v>3911</v>
      </c>
      <c r="C1484" s="23" t="s">
        <v>180</v>
      </c>
      <c r="D1484" s="120" t="s">
        <v>4162</v>
      </c>
      <c r="E1484" s="24">
        <v>1</v>
      </c>
      <c r="F1484" s="25" t="s">
        <v>39</v>
      </c>
      <c r="G1484" s="26"/>
      <c r="H1484" s="27"/>
      <c r="I1484" s="27"/>
      <c r="J1484" s="29">
        <v>1</v>
      </c>
      <c r="K1484" s="34">
        <v>1572</v>
      </c>
      <c r="L1484" s="35"/>
      <c r="M1484" s="27">
        <v>0</v>
      </c>
      <c r="N1484" s="27">
        <v>0</v>
      </c>
      <c r="O1484" s="28" t="s">
        <v>181</v>
      </c>
      <c r="P1484" s="31">
        <v>1596</v>
      </c>
      <c r="Q1484" s="25" t="str">
        <f t="shared" si="120"/>
        <v>Amsterdam</v>
      </c>
      <c r="R1484" s="104">
        <v>52.373100000000001</v>
      </c>
      <c r="S1484" s="124">
        <v>4.8921999999999999</v>
      </c>
      <c r="T1484" s="32">
        <v>1</v>
      </c>
      <c r="U1484" s="33">
        <v>1</v>
      </c>
      <c r="V1484" s="140">
        <v>1</v>
      </c>
      <c r="W1484" s="34">
        <v>1572</v>
      </c>
      <c r="X1484" s="35"/>
      <c r="Y1484" s="35" t="s">
        <v>51</v>
      </c>
      <c r="Z1484" s="34"/>
      <c r="AA1484" s="35"/>
      <c r="AB1484" s="36"/>
      <c r="AC1484" s="34"/>
      <c r="AD1484" s="35"/>
      <c r="AE1484" s="36"/>
      <c r="AF1484" s="34"/>
      <c r="AG1484" s="35"/>
      <c r="AH1484" s="36"/>
      <c r="AI1484" s="37"/>
      <c r="AJ1484" s="38"/>
      <c r="AK1484" s="39"/>
      <c r="AL1484" s="39"/>
      <c r="AM1484" s="39"/>
      <c r="AN1484" s="49"/>
      <c r="AO1484" s="40"/>
      <c r="AP1484" s="41"/>
      <c r="AQ1484" s="42"/>
      <c r="AR1484" s="43"/>
      <c r="AS1484" s="40" t="s">
        <v>40</v>
      </c>
      <c r="AT1484" s="42">
        <v>1</v>
      </c>
      <c r="AU1484" s="162">
        <f t="shared" si="115"/>
        <v>0</v>
      </c>
      <c r="AV1484" s="162">
        <f t="shared" si="116"/>
        <v>0</v>
      </c>
      <c r="AW1484" s="162">
        <f t="shared" si="117"/>
        <v>0</v>
      </c>
      <c r="AX1484" s="162">
        <f t="shared" si="118"/>
        <v>0</v>
      </c>
      <c r="AY1484" s="162">
        <f t="shared" si="119"/>
        <v>0</v>
      </c>
    </row>
    <row r="1485" spans="1:51">
      <c r="A1485" s="44" t="s">
        <v>184</v>
      </c>
      <c r="B1485" s="45" t="s">
        <v>3913</v>
      </c>
      <c r="C1485" s="23" t="s">
        <v>185</v>
      </c>
      <c r="D1485" s="120" t="s">
        <v>4162</v>
      </c>
      <c r="E1485" s="24"/>
      <c r="F1485" s="25" t="s">
        <v>43</v>
      </c>
      <c r="G1485" s="26"/>
      <c r="H1485" s="27"/>
      <c r="I1485" s="27"/>
      <c r="J1485" s="29">
        <v>0</v>
      </c>
      <c r="K1485" s="34">
        <v>1577</v>
      </c>
      <c r="L1485" s="35"/>
      <c r="M1485" s="27">
        <v>0</v>
      </c>
      <c r="N1485" s="27">
        <v>0</v>
      </c>
      <c r="O1485" s="27">
        <v>1536</v>
      </c>
      <c r="P1485" s="31"/>
      <c r="Q1485" s="25" t="str">
        <f t="shared" si="120"/>
        <v>Antwerp</v>
      </c>
      <c r="R1485" s="104">
        <v>51.216700000000003</v>
      </c>
      <c r="S1485" s="124">
        <v>4.4000000000000004</v>
      </c>
      <c r="T1485" s="32">
        <v>1</v>
      </c>
      <c r="U1485" s="33">
        <v>1</v>
      </c>
      <c r="V1485" s="140">
        <v>1</v>
      </c>
      <c r="W1485" s="34">
        <v>1577</v>
      </c>
      <c r="X1485" s="35"/>
      <c r="Y1485" s="35" t="s">
        <v>63</v>
      </c>
      <c r="Z1485" s="34"/>
      <c r="AA1485" s="35"/>
      <c r="AB1485" s="36"/>
      <c r="AC1485" s="34"/>
      <c r="AD1485" s="35"/>
      <c r="AE1485" s="36"/>
      <c r="AF1485" s="34"/>
      <c r="AG1485" s="35"/>
      <c r="AH1485" s="36"/>
      <c r="AI1485" s="37"/>
      <c r="AJ1485" s="38"/>
      <c r="AK1485" s="39"/>
      <c r="AL1485" s="39"/>
      <c r="AM1485" s="39"/>
      <c r="AN1485" s="49"/>
      <c r="AO1485" s="42" t="s">
        <v>186</v>
      </c>
      <c r="AP1485" s="43" t="s">
        <v>177</v>
      </c>
      <c r="AQ1485" s="42"/>
      <c r="AR1485" s="43"/>
      <c r="AS1485" s="40" t="s">
        <v>55</v>
      </c>
      <c r="AT1485" s="42">
        <v>1</v>
      </c>
      <c r="AU1485" s="162">
        <f t="shared" si="115"/>
        <v>0</v>
      </c>
      <c r="AV1485" s="162">
        <f t="shared" si="116"/>
        <v>0</v>
      </c>
      <c r="AW1485" s="162">
        <f t="shared" si="117"/>
        <v>0</v>
      </c>
      <c r="AX1485" s="162">
        <f t="shared" si="118"/>
        <v>0</v>
      </c>
      <c r="AY1485" s="162">
        <f t="shared" si="119"/>
        <v>0</v>
      </c>
    </row>
    <row r="1486" spans="1:51">
      <c r="A1486" s="44" t="s">
        <v>177</v>
      </c>
      <c r="B1486" s="45" t="s">
        <v>3913</v>
      </c>
      <c r="C1486" s="23" t="s">
        <v>187</v>
      </c>
      <c r="D1486" s="120" t="s">
        <v>4162</v>
      </c>
      <c r="E1486" s="24">
        <v>4</v>
      </c>
      <c r="F1486" s="25" t="s">
        <v>43</v>
      </c>
      <c r="G1486" s="25"/>
      <c r="H1486" s="27">
        <v>1</v>
      </c>
      <c r="I1486" s="27"/>
      <c r="J1486" s="29">
        <v>1</v>
      </c>
      <c r="K1486" s="34">
        <v>1572</v>
      </c>
      <c r="L1486" s="35">
        <v>1584</v>
      </c>
      <c r="M1486" s="27">
        <v>0</v>
      </c>
      <c r="N1486" s="27">
        <v>0</v>
      </c>
      <c r="O1486" s="28" t="s">
        <v>188</v>
      </c>
      <c r="P1486" s="31" t="s">
        <v>189</v>
      </c>
      <c r="Q1486" s="25" t="str">
        <f t="shared" si="120"/>
        <v>Antwerp</v>
      </c>
      <c r="R1486" s="104">
        <v>51.216700000000003</v>
      </c>
      <c r="S1486" s="124">
        <v>4.4000000000000004</v>
      </c>
      <c r="T1486" s="32">
        <v>1</v>
      </c>
      <c r="U1486" s="33">
        <v>1</v>
      </c>
      <c r="V1486" s="140">
        <v>1</v>
      </c>
      <c r="W1486" s="34">
        <v>1572</v>
      </c>
      <c r="X1486" s="35">
        <v>1584</v>
      </c>
      <c r="Y1486" s="35" t="s">
        <v>63</v>
      </c>
      <c r="Z1486" s="34">
        <v>1584</v>
      </c>
      <c r="AA1486" s="35">
        <v>1586</v>
      </c>
      <c r="AB1486" s="36" t="s">
        <v>190</v>
      </c>
      <c r="AC1486" s="34">
        <v>1586</v>
      </c>
      <c r="AD1486" s="35">
        <v>1586</v>
      </c>
      <c r="AE1486" s="36" t="s">
        <v>191</v>
      </c>
      <c r="AF1486" s="34">
        <v>1586</v>
      </c>
      <c r="AG1486" s="35">
        <v>1593</v>
      </c>
      <c r="AH1486" s="36" t="s">
        <v>51</v>
      </c>
      <c r="AI1486" s="37"/>
      <c r="AJ1486" s="38"/>
      <c r="AK1486" s="39"/>
      <c r="AL1486" s="39"/>
      <c r="AM1486" s="39"/>
      <c r="AN1486" s="49"/>
      <c r="AO1486" s="42" t="s">
        <v>186</v>
      </c>
      <c r="AP1486" s="43" t="s">
        <v>192</v>
      </c>
      <c r="AQ1486" s="42"/>
      <c r="AR1486" s="43"/>
      <c r="AS1486" s="40" t="s">
        <v>193</v>
      </c>
      <c r="AT1486" s="42">
        <v>1</v>
      </c>
      <c r="AU1486" s="162">
        <f t="shared" si="115"/>
        <v>0</v>
      </c>
      <c r="AV1486" s="162">
        <f t="shared" si="116"/>
        <v>1</v>
      </c>
      <c r="AW1486" s="162">
        <f t="shared" si="117"/>
        <v>0</v>
      </c>
      <c r="AX1486" s="162">
        <f t="shared" si="118"/>
        <v>0</v>
      </c>
      <c r="AY1486" s="162">
        <f t="shared" si="119"/>
        <v>0</v>
      </c>
    </row>
    <row r="1487" spans="1:51">
      <c r="A1487" s="44" t="s">
        <v>192</v>
      </c>
      <c r="B1487" s="45" t="s">
        <v>3913</v>
      </c>
      <c r="C1487" s="23" t="s">
        <v>194</v>
      </c>
      <c r="D1487" s="120" t="s">
        <v>4162</v>
      </c>
      <c r="E1487" s="24">
        <v>2</v>
      </c>
      <c r="F1487" s="25" t="s">
        <v>43</v>
      </c>
      <c r="G1487" s="26"/>
      <c r="H1487" s="27"/>
      <c r="I1487" s="27"/>
      <c r="J1487" s="29">
        <v>1</v>
      </c>
      <c r="K1487" s="34">
        <v>1579</v>
      </c>
      <c r="L1487" s="35"/>
      <c r="M1487" s="27">
        <v>0</v>
      </c>
      <c r="N1487" s="27">
        <v>0</v>
      </c>
      <c r="O1487" s="28" t="s">
        <v>143</v>
      </c>
      <c r="P1487" s="31" t="s">
        <v>136</v>
      </c>
      <c r="Q1487" s="25" t="str">
        <f t="shared" si="120"/>
        <v>Dordrecht</v>
      </c>
      <c r="R1487" s="104">
        <v>51.816699999999997</v>
      </c>
      <c r="S1487" s="124">
        <v>4.6666999999999996</v>
      </c>
      <c r="T1487" s="32">
        <v>1</v>
      </c>
      <c r="U1487" s="33">
        <v>1</v>
      </c>
      <c r="V1487" s="140">
        <v>1</v>
      </c>
      <c r="W1487" s="34">
        <v>1579</v>
      </c>
      <c r="X1487" s="35"/>
      <c r="Y1487" s="35" t="s">
        <v>191</v>
      </c>
      <c r="Z1487" s="34">
        <v>1589</v>
      </c>
      <c r="AA1487" s="35"/>
      <c r="AB1487" s="36" t="s">
        <v>51</v>
      </c>
      <c r="AC1487" s="34"/>
      <c r="AD1487" s="35"/>
      <c r="AE1487" s="36"/>
      <c r="AF1487" s="34"/>
      <c r="AG1487" s="35"/>
      <c r="AH1487" s="36"/>
      <c r="AI1487" s="37"/>
      <c r="AJ1487" s="38"/>
      <c r="AK1487" s="39"/>
      <c r="AL1487" s="39"/>
      <c r="AM1487" s="39"/>
      <c r="AN1487" s="49"/>
      <c r="AO1487" s="42" t="s">
        <v>186</v>
      </c>
      <c r="AP1487" s="43" t="s">
        <v>177</v>
      </c>
      <c r="AQ1487" s="42"/>
      <c r="AR1487" s="43"/>
      <c r="AS1487" s="40" t="s">
        <v>193</v>
      </c>
      <c r="AT1487" s="42">
        <v>1</v>
      </c>
      <c r="AU1487" s="162">
        <f t="shared" si="115"/>
        <v>0</v>
      </c>
      <c r="AV1487" s="162">
        <f t="shared" si="116"/>
        <v>0</v>
      </c>
      <c r="AW1487" s="162">
        <f t="shared" si="117"/>
        <v>0</v>
      </c>
      <c r="AX1487" s="162">
        <f t="shared" si="118"/>
        <v>0</v>
      </c>
      <c r="AY1487" s="162">
        <f t="shared" si="119"/>
        <v>0</v>
      </c>
    </row>
    <row r="1488" spans="1:51">
      <c r="A1488" s="44" t="s">
        <v>195</v>
      </c>
      <c r="B1488" s="45" t="s">
        <v>3913</v>
      </c>
      <c r="C1488" s="23" t="s">
        <v>196</v>
      </c>
      <c r="D1488" s="120" t="s">
        <v>4162</v>
      </c>
      <c r="E1488" s="24"/>
      <c r="F1488" s="25" t="s">
        <v>43</v>
      </c>
      <c r="G1488" s="26"/>
      <c r="H1488" s="27"/>
      <c r="I1488" s="27"/>
      <c r="J1488" s="29">
        <v>0</v>
      </c>
      <c r="K1488" s="63">
        <v>1579</v>
      </c>
      <c r="L1488" s="62"/>
      <c r="M1488" s="27">
        <v>0</v>
      </c>
      <c r="N1488" s="27">
        <v>0</v>
      </c>
      <c r="O1488" s="28" t="s">
        <v>197</v>
      </c>
      <c r="P1488" s="31" t="s">
        <v>198</v>
      </c>
      <c r="Q1488" s="25" t="str">
        <f t="shared" si="120"/>
        <v>Dordrecht</v>
      </c>
      <c r="R1488" s="104">
        <v>51.816699999999997</v>
      </c>
      <c r="S1488" s="124">
        <v>4.6666999999999996</v>
      </c>
      <c r="T1488" s="32">
        <v>1</v>
      </c>
      <c r="U1488" s="33">
        <v>1</v>
      </c>
      <c r="V1488" s="140">
        <v>1</v>
      </c>
      <c r="W1488" s="63">
        <v>1579</v>
      </c>
      <c r="X1488" s="62"/>
      <c r="Y1488" s="62" t="s">
        <v>191</v>
      </c>
      <c r="Z1488" s="63">
        <v>1589</v>
      </c>
      <c r="AA1488" s="62"/>
      <c r="AB1488" s="64" t="s">
        <v>51</v>
      </c>
      <c r="AC1488" s="63"/>
      <c r="AD1488" s="62"/>
      <c r="AE1488" s="64"/>
      <c r="AF1488" s="63"/>
      <c r="AG1488" s="62"/>
      <c r="AH1488" s="64"/>
      <c r="AI1488" s="65"/>
      <c r="AJ1488" s="38"/>
      <c r="AK1488" s="66"/>
      <c r="AL1488" s="39"/>
      <c r="AM1488" s="39"/>
      <c r="AN1488" s="49"/>
      <c r="AO1488" s="42" t="s">
        <v>88</v>
      </c>
      <c r="AP1488" s="43" t="s">
        <v>192</v>
      </c>
      <c r="AQ1488" s="42"/>
      <c r="AR1488" s="43"/>
      <c r="AS1488" s="40" t="s">
        <v>199</v>
      </c>
      <c r="AT1488" s="42">
        <v>1</v>
      </c>
      <c r="AU1488" s="162">
        <f t="shared" si="115"/>
        <v>0</v>
      </c>
      <c r="AV1488" s="162">
        <f t="shared" si="116"/>
        <v>0</v>
      </c>
      <c r="AW1488" s="162">
        <f t="shared" si="117"/>
        <v>0</v>
      </c>
      <c r="AX1488" s="162">
        <f t="shared" si="118"/>
        <v>0</v>
      </c>
      <c r="AY1488" s="162">
        <f t="shared" si="119"/>
        <v>0</v>
      </c>
    </row>
    <row r="1489" spans="1:51">
      <c r="A1489" s="44" t="s">
        <v>200</v>
      </c>
      <c r="B1489" s="45" t="s">
        <v>3913</v>
      </c>
      <c r="C1489" s="23" t="s">
        <v>201</v>
      </c>
      <c r="D1489" s="120" t="s">
        <v>4162</v>
      </c>
      <c r="E1489" s="24"/>
      <c r="F1489" s="25" t="s">
        <v>43</v>
      </c>
      <c r="G1489" s="26"/>
      <c r="H1489" s="27"/>
      <c r="I1489" s="27"/>
      <c r="J1489" s="29">
        <v>0</v>
      </c>
      <c r="K1489" s="63">
        <v>1579</v>
      </c>
      <c r="L1489" s="62"/>
      <c r="M1489" s="27">
        <v>0</v>
      </c>
      <c r="N1489" s="27">
        <v>0</v>
      </c>
      <c r="O1489" s="28" t="s">
        <v>202</v>
      </c>
      <c r="P1489" s="31" t="s">
        <v>203</v>
      </c>
      <c r="Q1489" s="25" t="str">
        <f t="shared" si="120"/>
        <v>Dordrecht</v>
      </c>
      <c r="R1489" s="104">
        <v>51.816699999999997</v>
      </c>
      <c r="S1489" s="124">
        <v>4.6666999999999996</v>
      </c>
      <c r="T1489" s="32">
        <v>1</v>
      </c>
      <c r="U1489" s="33">
        <v>1</v>
      </c>
      <c r="V1489" s="140">
        <v>1</v>
      </c>
      <c r="W1489" s="63">
        <v>1579</v>
      </c>
      <c r="X1489" s="62"/>
      <c r="Y1489" s="62" t="s">
        <v>191</v>
      </c>
      <c r="Z1489" s="63">
        <v>1589</v>
      </c>
      <c r="AA1489" s="62"/>
      <c r="AB1489" s="64" t="s">
        <v>51</v>
      </c>
      <c r="AC1489" s="63"/>
      <c r="AD1489" s="62"/>
      <c r="AE1489" s="64"/>
      <c r="AF1489" s="63"/>
      <c r="AG1489" s="62"/>
      <c r="AH1489" s="64"/>
      <c r="AI1489" s="65"/>
      <c r="AJ1489" s="38"/>
      <c r="AK1489" s="66"/>
      <c r="AL1489" s="39"/>
      <c r="AM1489" s="39"/>
      <c r="AN1489" s="49"/>
      <c r="AO1489" s="42" t="s">
        <v>88</v>
      </c>
      <c r="AP1489" s="43" t="s">
        <v>192</v>
      </c>
      <c r="AQ1489" s="42"/>
      <c r="AR1489" s="43"/>
      <c r="AS1489" s="40" t="s">
        <v>199</v>
      </c>
      <c r="AT1489" s="42">
        <v>1</v>
      </c>
      <c r="AU1489" s="162">
        <f t="shared" si="115"/>
        <v>0</v>
      </c>
      <c r="AV1489" s="162">
        <f t="shared" si="116"/>
        <v>0</v>
      </c>
      <c r="AW1489" s="162">
        <f t="shared" si="117"/>
        <v>0</v>
      </c>
      <c r="AX1489" s="162">
        <f t="shared" si="118"/>
        <v>0</v>
      </c>
      <c r="AY1489" s="162">
        <f t="shared" si="119"/>
        <v>0</v>
      </c>
    </row>
    <row r="1490" spans="1:51">
      <c r="A1490" s="44" t="s">
        <v>215</v>
      </c>
      <c r="B1490" s="45" t="s">
        <v>3918</v>
      </c>
      <c r="C1490" s="23" t="s">
        <v>216</v>
      </c>
      <c r="D1490" s="120" t="s">
        <v>4162</v>
      </c>
      <c r="E1490" s="24"/>
      <c r="F1490" s="25" t="s">
        <v>43</v>
      </c>
      <c r="G1490" s="26"/>
      <c r="H1490" s="27"/>
      <c r="I1490" s="27"/>
      <c r="J1490" s="29">
        <v>0</v>
      </c>
      <c r="K1490" s="34">
        <v>1572</v>
      </c>
      <c r="L1490" s="35"/>
      <c r="M1490" s="27">
        <v>0</v>
      </c>
      <c r="N1490" s="27">
        <v>0</v>
      </c>
      <c r="O1490" s="28" t="s">
        <v>143</v>
      </c>
      <c r="P1490" s="31" t="s">
        <v>217</v>
      </c>
      <c r="Q1490" s="25" t="str">
        <f t="shared" si="120"/>
        <v>Cologne</v>
      </c>
      <c r="R1490" s="104">
        <v>50.95</v>
      </c>
      <c r="S1490" s="124">
        <v>6.9667000000000003</v>
      </c>
      <c r="T1490" s="32">
        <v>1</v>
      </c>
      <c r="U1490" s="33">
        <v>1</v>
      </c>
      <c r="V1490" s="140">
        <v>1</v>
      </c>
      <c r="W1490" s="34">
        <v>1572</v>
      </c>
      <c r="X1490" s="35"/>
      <c r="Y1490" s="35" t="s">
        <v>218</v>
      </c>
      <c r="Z1490" s="34"/>
      <c r="AA1490" s="35"/>
      <c r="AB1490" s="36"/>
      <c r="AC1490" s="34"/>
      <c r="AD1490" s="35"/>
      <c r="AE1490" s="36"/>
      <c r="AF1490" s="34"/>
      <c r="AG1490" s="35"/>
      <c r="AH1490" s="36"/>
      <c r="AI1490" s="37"/>
      <c r="AJ1490" s="38"/>
      <c r="AK1490" s="39"/>
      <c r="AL1490" s="39"/>
      <c r="AM1490" s="39"/>
      <c r="AN1490" s="49"/>
      <c r="AO1490" s="40"/>
      <c r="AP1490" s="41"/>
      <c r="AQ1490" s="42"/>
      <c r="AR1490" s="43"/>
      <c r="AS1490" s="40" t="s">
        <v>55</v>
      </c>
      <c r="AT1490" s="42">
        <v>1</v>
      </c>
      <c r="AU1490" s="162">
        <f t="shared" si="115"/>
        <v>0</v>
      </c>
      <c r="AV1490" s="162">
        <f t="shared" si="116"/>
        <v>0</v>
      </c>
      <c r="AW1490" s="162">
        <f t="shared" si="117"/>
        <v>0</v>
      </c>
      <c r="AX1490" s="162">
        <f t="shared" si="118"/>
        <v>0</v>
      </c>
      <c r="AY1490" s="162">
        <f t="shared" si="119"/>
        <v>0</v>
      </c>
    </row>
    <row r="1491" spans="1:51">
      <c r="A1491" s="44" t="s">
        <v>230</v>
      </c>
      <c r="B1491" s="45" t="s">
        <v>3922</v>
      </c>
      <c r="C1491" s="23" t="s">
        <v>231</v>
      </c>
      <c r="D1491" s="120" t="s">
        <v>4162</v>
      </c>
      <c r="E1491" s="24"/>
      <c r="F1491" s="25" t="s">
        <v>43</v>
      </c>
      <c r="G1491" s="26"/>
      <c r="H1491" s="27"/>
      <c r="I1491" s="27"/>
      <c r="J1491" s="29">
        <v>0</v>
      </c>
      <c r="K1491" s="34">
        <v>1570</v>
      </c>
      <c r="L1491" s="35"/>
      <c r="M1491" s="27">
        <v>0</v>
      </c>
      <c r="N1491" s="27">
        <v>0</v>
      </c>
      <c r="O1491" s="28"/>
      <c r="P1491" s="31"/>
      <c r="Q1491" s="25" t="str">
        <f t="shared" si="120"/>
        <v>Antwerp</v>
      </c>
      <c r="R1491" s="104">
        <v>51.216700000000003</v>
      </c>
      <c r="S1491" s="124">
        <v>4.4000000000000004</v>
      </c>
      <c r="T1491" s="32">
        <v>1</v>
      </c>
      <c r="U1491" s="33">
        <v>1</v>
      </c>
      <c r="V1491" s="140">
        <v>1</v>
      </c>
      <c r="W1491" s="34">
        <v>1570</v>
      </c>
      <c r="X1491" s="35"/>
      <c r="Y1491" s="35" t="s">
        <v>63</v>
      </c>
      <c r="Z1491" s="34"/>
      <c r="AA1491" s="35"/>
      <c r="AB1491" s="36"/>
      <c r="AC1491" s="34"/>
      <c r="AD1491" s="35"/>
      <c r="AE1491" s="36"/>
      <c r="AF1491" s="34"/>
      <c r="AG1491" s="35"/>
      <c r="AH1491" s="36"/>
      <c r="AI1491" s="37"/>
      <c r="AJ1491" s="38"/>
      <c r="AK1491" s="39"/>
      <c r="AL1491" s="39"/>
      <c r="AM1491" s="39"/>
      <c r="AN1491" s="49"/>
      <c r="AO1491" s="40"/>
      <c r="AP1491" s="41"/>
      <c r="AQ1491" s="42"/>
      <c r="AR1491" s="43"/>
      <c r="AS1491" s="40" t="s">
        <v>55</v>
      </c>
      <c r="AT1491" s="42">
        <v>1</v>
      </c>
      <c r="AU1491" s="162">
        <f t="shared" si="115"/>
        <v>0</v>
      </c>
      <c r="AV1491" s="162">
        <f t="shared" si="116"/>
        <v>0</v>
      </c>
      <c r="AW1491" s="162">
        <f t="shared" si="117"/>
        <v>0</v>
      </c>
      <c r="AX1491" s="162">
        <f t="shared" si="118"/>
        <v>0</v>
      </c>
      <c r="AY1491" s="162">
        <f t="shared" si="119"/>
        <v>0</v>
      </c>
    </row>
    <row r="1492" spans="1:51">
      <c r="A1492" s="44" t="s">
        <v>232</v>
      </c>
      <c r="B1492" s="45" t="s">
        <v>3923</v>
      </c>
      <c r="C1492" s="23" t="s">
        <v>233</v>
      </c>
      <c r="D1492" s="120" t="s">
        <v>4162</v>
      </c>
      <c r="E1492" s="24"/>
      <c r="F1492" s="25" t="s">
        <v>43</v>
      </c>
      <c r="G1492" s="26"/>
      <c r="H1492" s="27"/>
      <c r="I1492" s="27"/>
      <c r="J1492" s="29">
        <v>0</v>
      </c>
      <c r="K1492" s="34">
        <v>1597</v>
      </c>
      <c r="L1492" s="35"/>
      <c r="M1492" s="27">
        <v>0</v>
      </c>
      <c r="N1492" s="27">
        <v>0</v>
      </c>
      <c r="O1492" s="28"/>
      <c r="P1492" s="31"/>
      <c r="Q1492" s="25" t="str">
        <f t="shared" si="120"/>
        <v>Amsterdam</v>
      </c>
      <c r="R1492" s="104">
        <v>52.373100000000001</v>
      </c>
      <c r="S1492" s="124">
        <v>4.8921999999999999</v>
      </c>
      <c r="T1492" s="32">
        <v>1</v>
      </c>
      <c r="U1492" s="33">
        <v>1</v>
      </c>
      <c r="V1492" s="140">
        <v>1</v>
      </c>
      <c r="W1492" s="34">
        <v>1597</v>
      </c>
      <c r="X1492" s="35"/>
      <c r="Y1492" s="35" t="s">
        <v>51</v>
      </c>
      <c r="Z1492" s="34"/>
      <c r="AA1492" s="35"/>
      <c r="AB1492" s="36"/>
      <c r="AC1492" s="34"/>
      <c r="AD1492" s="35"/>
      <c r="AE1492" s="36"/>
      <c r="AF1492" s="34"/>
      <c r="AG1492" s="35"/>
      <c r="AH1492" s="36"/>
      <c r="AI1492" s="37"/>
      <c r="AJ1492" s="38"/>
      <c r="AK1492" s="39"/>
      <c r="AL1492" s="39"/>
      <c r="AM1492" s="39"/>
      <c r="AN1492" s="49"/>
      <c r="AO1492" s="40"/>
      <c r="AP1492" s="41"/>
      <c r="AQ1492" s="42"/>
      <c r="AR1492" s="43"/>
      <c r="AS1492" s="40" t="s">
        <v>55</v>
      </c>
      <c r="AT1492" s="42">
        <v>1</v>
      </c>
      <c r="AU1492" s="162">
        <f t="shared" si="115"/>
        <v>0</v>
      </c>
      <c r="AV1492" s="162">
        <f t="shared" si="116"/>
        <v>0</v>
      </c>
      <c r="AW1492" s="162">
        <f t="shared" si="117"/>
        <v>0</v>
      </c>
      <c r="AX1492" s="162">
        <f t="shared" si="118"/>
        <v>0</v>
      </c>
      <c r="AY1492" s="162">
        <f t="shared" si="119"/>
        <v>0</v>
      </c>
    </row>
    <row r="1493" spans="1:51">
      <c r="A1493" s="44" t="s">
        <v>243</v>
      </c>
      <c r="B1493" s="45" t="s">
        <v>3927</v>
      </c>
      <c r="C1493" s="23" t="s">
        <v>244</v>
      </c>
      <c r="D1493" s="120" t="s">
        <v>4162</v>
      </c>
      <c r="E1493" s="24">
        <v>1</v>
      </c>
      <c r="F1493" s="25" t="s">
        <v>43</v>
      </c>
      <c r="G1493" s="26"/>
      <c r="H1493" s="27"/>
      <c r="I1493" s="27">
        <v>1</v>
      </c>
      <c r="J1493" s="29">
        <v>1</v>
      </c>
      <c r="K1493" s="34">
        <v>1575</v>
      </c>
      <c r="L1493" s="35"/>
      <c r="M1493" s="27">
        <v>0</v>
      </c>
      <c r="N1493" s="27">
        <v>0</v>
      </c>
      <c r="O1493" s="28" t="s">
        <v>245</v>
      </c>
      <c r="P1493" s="31" t="s">
        <v>246</v>
      </c>
      <c r="Q1493" s="25" t="str">
        <f t="shared" si="120"/>
        <v>Gent</v>
      </c>
      <c r="R1493" s="104">
        <v>51.05</v>
      </c>
      <c r="S1493" s="124">
        <v>3.7332999999999998</v>
      </c>
      <c r="T1493" s="32">
        <v>1</v>
      </c>
      <c r="U1493" s="33">
        <v>1</v>
      </c>
      <c r="V1493" s="140">
        <v>1</v>
      </c>
      <c r="W1493" s="34">
        <v>1575</v>
      </c>
      <c r="X1493" s="35"/>
      <c r="Y1493" s="35" t="s">
        <v>247</v>
      </c>
      <c r="Z1493" s="34">
        <v>1579</v>
      </c>
      <c r="AA1493" s="35"/>
      <c r="AB1493" s="36" t="s">
        <v>248</v>
      </c>
      <c r="AC1493" s="47">
        <v>1586</v>
      </c>
      <c r="AD1493" s="25">
        <v>1618</v>
      </c>
      <c r="AE1493" s="48" t="s">
        <v>51</v>
      </c>
      <c r="AF1493" s="34"/>
      <c r="AG1493" s="35"/>
      <c r="AH1493" s="36"/>
      <c r="AI1493" s="37"/>
      <c r="AJ1493" s="38">
        <v>1</v>
      </c>
      <c r="AK1493" s="39"/>
      <c r="AL1493" s="39"/>
      <c r="AM1493" s="39"/>
      <c r="AN1493" s="49"/>
      <c r="AO1493" s="40"/>
      <c r="AP1493" s="41"/>
      <c r="AQ1493" s="42"/>
      <c r="AR1493" s="43"/>
      <c r="AS1493" s="40" t="s">
        <v>249</v>
      </c>
      <c r="AT1493" s="42">
        <v>1</v>
      </c>
      <c r="AU1493" s="162">
        <f t="shared" si="115"/>
        <v>0</v>
      </c>
      <c r="AV1493" s="162">
        <f t="shared" si="116"/>
        <v>0</v>
      </c>
      <c r="AW1493" s="162">
        <f t="shared" si="117"/>
        <v>0</v>
      </c>
      <c r="AX1493" s="162">
        <f t="shared" si="118"/>
        <v>0</v>
      </c>
      <c r="AY1493" s="162">
        <f t="shared" si="119"/>
        <v>0</v>
      </c>
    </row>
    <row r="1494" spans="1:51">
      <c r="A1494" s="44" t="s">
        <v>250</v>
      </c>
      <c r="B1494" s="45" t="s">
        <v>3927</v>
      </c>
      <c r="C1494" s="23" t="s">
        <v>251</v>
      </c>
      <c r="D1494" s="120" t="s">
        <v>4162</v>
      </c>
      <c r="E1494" s="24"/>
      <c r="F1494" s="25" t="s">
        <v>43</v>
      </c>
      <c r="G1494" s="26"/>
      <c r="H1494" s="27"/>
      <c r="I1494" s="27"/>
      <c r="J1494" s="29">
        <v>0</v>
      </c>
      <c r="K1494" s="34">
        <v>1593</v>
      </c>
      <c r="L1494" s="35"/>
      <c r="M1494" s="27">
        <v>0</v>
      </c>
      <c r="N1494" s="27">
        <v>0</v>
      </c>
      <c r="O1494" s="28" t="s">
        <v>252</v>
      </c>
      <c r="P1494" s="31" t="s">
        <v>143</v>
      </c>
      <c r="Q1494" s="25" t="str">
        <f t="shared" si="120"/>
        <v>Amsterdam</v>
      </c>
      <c r="R1494" s="104">
        <v>52.373100000000001</v>
      </c>
      <c r="S1494" s="124">
        <v>4.8921999999999999</v>
      </c>
      <c r="T1494" s="32">
        <v>1</v>
      </c>
      <c r="U1494" s="33">
        <v>1</v>
      </c>
      <c r="V1494" s="140">
        <v>1</v>
      </c>
      <c r="W1494" s="34">
        <v>1593</v>
      </c>
      <c r="X1494" s="35"/>
      <c r="Y1494" s="35" t="s">
        <v>51</v>
      </c>
      <c r="Z1494" s="34"/>
      <c r="AA1494" s="35"/>
      <c r="AB1494" s="36"/>
      <c r="AC1494" s="34"/>
      <c r="AD1494" s="35"/>
      <c r="AE1494" s="36"/>
      <c r="AF1494" s="34"/>
      <c r="AG1494" s="35"/>
      <c r="AH1494" s="36"/>
      <c r="AI1494" s="37"/>
      <c r="AJ1494" s="38"/>
      <c r="AK1494" s="39"/>
      <c r="AL1494" s="39"/>
      <c r="AM1494" s="39"/>
      <c r="AN1494" s="49"/>
      <c r="AO1494" s="40"/>
      <c r="AP1494" s="41"/>
      <c r="AQ1494" s="42"/>
      <c r="AR1494" s="43"/>
      <c r="AS1494" s="40" t="s">
        <v>55</v>
      </c>
      <c r="AT1494" s="42">
        <v>1</v>
      </c>
      <c r="AU1494" s="162">
        <f t="shared" si="115"/>
        <v>0</v>
      </c>
      <c r="AV1494" s="162">
        <f t="shared" si="116"/>
        <v>0</v>
      </c>
      <c r="AW1494" s="162">
        <f t="shared" si="117"/>
        <v>0</v>
      </c>
      <c r="AX1494" s="162">
        <f t="shared" si="118"/>
        <v>0</v>
      </c>
      <c r="AY1494" s="162">
        <f t="shared" si="119"/>
        <v>0</v>
      </c>
    </row>
    <row r="1495" spans="1:51">
      <c r="A1495" s="44" t="s">
        <v>272</v>
      </c>
      <c r="B1495" s="45" t="s">
        <v>2210</v>
      </c>
      <c r="C1495" s="23" t="s">
        <v>273</v>
      </c>
      <c r="D1495" s="120" t="s">
        <v>4162</v>
      </c>
      <c r="E1495" s="24"/>
      <c r="F1495" s="25" t="s">
        <v>43</v>
      </c>
      <c r="G1495" s="26" t="s">
        <v>156</v>
      </c>
      <c r="H1495" s="27"/>
      <c r="I1495" s="27"/>
      <c r="J1495" s="29">
        <v>0</v>
      </c>
      <c r="K1495" s="34">
        <v>1699</v>
      </c>
      <c r="L1495" s="35"/>
      <c r="M1495" s="27">
        <v>0</v>
      </c>
      <c r="N1495" s="27">
        <v>0</v>
      </c>
      <c r="O1495" s="28" t="s">
        <v>274</v>
      </c>
      <c r="P1495" s="31" t="s">
        <v>275</v>
      </c>
      <c r="Q1495" s="25" t="str">
        <f t="shared" si="120"/>
        <v>Amsterdam</v>
      </c>
      <c r="R1495" s="104">
        <v>52.373100000000001</v>
      </c>
      <c r="S1495" s="124">
        <v>4.8921999999999999</v>
      </c>
      <c r="T1495" s="32">
        <v>0</v>
      </c>
      <c r="U1495" s="33">
        <v>1</v>
      </c>
      <c r="V1495" s="140">
        <v>1</v>
      </c>
      <c r="W1495" s="34">
        <v>1699</v>
      </c>
      <c r="X1495" s="35"/>
      <c r="Y1495" s="35" t="s">
        <v>51</v>
      </c>
      <c r="Z1495" s="34">
        <v>1705</v>
      </c>
      <c r="AA1495" s="35"/>
      <c r="AB1495" s="36" t="s">
        <v>276</v>
      </c>
      <c r="AC1495" s="34"/>
      <c r="AD1495" s="35"/>
      <c r="AE1495" s="36"/>
      <c r="AF1495" s="34"/>
      <c r="AG1495" s="35"/>
      <c r="AH1495" s="36"/>
      <c r="AI1495" s="37"/>
      <c r="AJ1495" s="38"/>
      <c r="AK1495" s="39"/>
      <c r="AL1495" s="39"/>
      <c r="AM1495" s="39"/>
      <c r="AN1495" s="49"/>
      <c r="AO1495" s="42" t="s">
        <v>88</v>
      </c>
      <c r="AP1495" s="43" t="s">
        <v>277</v>
      </c>
      <c r="AQ1495" s="42"/>
      <c r="AR1495" s="43"/>
      <c r="AS1495" s="40" t="s">
        <v>55</v>
      </c>
      <c r="AT1495" s="42">
        <v>1</v>
      </c>
      <c r="AU1495" s="162">
        <f t="shared" si="115"/>
        <v>0</v>
      </c>
      <c r="AV1495" s="162">
        <f t="shared" si="116"/>
        <v>0</v>
      </c>
      <c r="AW1495" s="162">
        <f t="shared" si="117"/>
        <v>0</v>
      </c>
      <c r="AX1495" s="162">
        <f t="shared" si="118"/>
        <v>0</v>
      </c>
      <c r="AY1495" s="162">
        <f t="shared" si="119"/>
        <v>0</v>
      </c>
    </row>
    <row r="1496" spans="1:51">
      <c r="A1496" s="44" t="s">
        <v>271</v>
      </c>
      <c r="B1496" s="45" t="s">
        <v>2210</v>
      </c>
      <c r="C1496" s="23" t="s">
        <v>294</v>
      </c>
      <c r="D1496" s="120" t="s">
        <v>4162</v>
      </c>
      <c r="E1496" s="24">
        <v>3</v>
      </c>
      <c r="F1496" s="25" t="s">
        <v>43</v>
      </c>
      <c r="G1496" s="26"/>
      <c r="H1496" s="27"/>
      <c r="I1496" s="27"/>
      <c r="J1496" s="29">
        <v>1</v>
      </c>
      <c r="K1496" s="47">
        <v>1531</v>
      </c>
      <c r="L1496" s="25">
        <v>1539</v>
      </c>
      <c r="M1496" s="27">
        <v>0</v>
      </c>
      <c r="N1496" s="27">
        <v>0</v>
      </c>
      <c r="O1496" s="28" t="s">
        <v>295</v>
      </c>
      <c r="P1496" s="31" t="s">
        <v>296</v>
      </c>
      <c r="Q1496" s="25" t="str">
        <f t="shared" si="120"/>
        <v>Rome</v>
      </c>
      <c r="R1496" s="104">
        <v>43</v>
      </c>
      <c r="S1496" s="124">
        <v>12</v>
      </c>
      <c r="T1496" s="32">
        <v>0</v>
      </c>
      <c r="U1496" s="75">
        <v>1</v>
      </c>
      <c r="V1496" s="140">
        <v>1</v>
      </c>
      <c r="W1496" s="47">
        <v>1531</v>
      </c>
      <c r="X1496" s="25">
        <v>1539</v>
      </c>
      <c r="Y1496" s="25" t="s">
        <v>102</v>
      </c>
      <c r="Z1496" s="47">
        <v>1539</v>
      </c>
      <c r="AA1496" s="25">
        <v>1543</v>
      </c>
      <c r="AB1496" s="48" t="s">
        <v>103</v>
      </c>
      <c r="AC1496" s="47">
        <v>1543</v>
      </c>
      <c r="AD1496" s="25">
        <v>1563</v>
      </c>
      <c r="AE1496" s="48" t="s">
        <v>60</v>
      </c>
      <c r="AF1496" s="47">
        <v>1563</v>
      </c>
      <c r="AG1496" s="25">
        <v>1592</v>
      </c>
      <c r="AH1496" s="48" t="s">
        <v>103</v>
      </c>
      <c r="AI1496" s="37"/>
      <c r="AJ1496" s="38"/>
      <c r="AK1496" s="39"/>
      <c r="AL1496" s="39"/>
      <c r="AM1496" s="39"/>
      <c r="AN1496" s="49"/>
      <c r="AO1496" s="40"/>
      <c r="AP1496" s="41"/>
      <c r="AQ1496" s="42"/>
      <c r="AR1496" s="43"/>
      <c r="AS1496" s="40" t="s">
        <v>55</v>
      </c>
      <c r="AT1496" s="42">
        <v>1</v>
      </c>
      <c r="AU1496" s="162">
        <f t="shared" si="115"/>
        <v>0</v>
      </c>
      <c r="AV1496" s="162">
        <f t="shared" si="116"/>
        <v>0</v>
      </c>
      <c r="AW1496" s="162">
        <f t="shared" si="117"/>
        <v>0</v>
      </c>
      <c r="AX1496" s="162">
        <f t="shared" si="118"/>
        <v>0</v>
      </c>
      <c r="AY1496" s="162">
        <f t="shared" si="119"/>
        <v>0</v>
      </c>
    </row>
    <row r="1497" spans="1:51">
      <c r="A1497" s="44" t="s">
        <v>300</v>
      </c>
      <c r="B1497" s="45" t="s">
        <v>2210</v>
      </c>
      <c r="C1497" s="23" t="s">
        <v>301</v>
      </c>
      <c r="D1497" s="120" t="s">
        <v>4162</v>
      </c>
      <c r="E1497" s="24">
        <v>4</v>
      </c>
      <c r="F1497" s="25" t="s">
        <v>43</v>
      </c>
      <c r="G1497" s="26"/>
      <c r="H1497" s="27"/>
      <c r="I1497" s="27"/>
      <c r="J1497" s="29">
        <v>1</v>
      </c>
      <c r="K1497" s="34">
        <v>1585</v>
      </c>
      <c r="L1497" s="35">
        <v>1585</v>
      </c>
      <c r="M1497" s="27">
        <v>0</v>
      </c>
      <c r="N1497" s="27">
        <v>0</v>
      </c>
      <c r="O1497" s="28">
        <v>1540</v>
      </c>
      <c r="P1497" s="31">
        <v>1616</v>
      </c>
      <c r="Q1497" s="25" t="str">
        <f t="shared" si="120"/>
        <v>Antwerp</v>
      </c>
      <c r="R1497" s="104">
        <v>51.216700000000003</v>
      </c>
      <c r="S1497" s="124">
        <v>4.4000000000000004</v>
      </c>
      <c r="T1497" s="32">
        <v>1</v>
      </c>
      <c r="U1497" s="33">
        <v>1</v>
      </c>
      <c r="V1497" s="140">
        <v>1</v>
      </c>
      <c r="W1497" s="34">
        <v>1585</v>
      </c>
      <c r="X1497" s="35">
        <v>1585</v>
      </c>
      <c r="Y1497" s="35" t="s">
        <v>63</v>
      </c>
      <c r="Z1497" s="34">
        <v>1586</v>
      </c>
      <c r="AA1497" s="35">
        <v>1616</v>
      </c>
      <c r="AB1497" s="36" t="s">
        <v>60</v>
      </c>
      <c r="AC1497" s="34"/>
      <c r="AD1497" s="35"/>
      <c r="AE1497" s="36"/>
      <c r="AF1497" s="34"/>
      <c r="AG1497" s="35"/>
      <c r="AH1497" s="36"/>
      <c r="AI1497" s="37"/>
      <c r="AJ1497" s="38"/>
      <c r="AK1497" s="39"/>
      <c r="AL1497" s="39"/>
      <c r="AM1497" s="39"/>
      <c r="AN1497" s="49"/>
      <c r="AO1497" s="42" t="s">
        <v>88</v>
      </c>
      <c r="AP1497" s="43" t="s">
        <v>271</v>
      </c>
      <c r="AQ1497" s="42"/>
      <c r="AR1497" s="43"/>
      <c r="AS1497" s="42" t="s">
        <v>298</v>
      </c>
      <c r="AT1497" s="42">
        <v>1</v>
      </c>
      <c r="AU1497" s="162">
        <f t="shared" si="115"/>
        <v>0</v>
      </c>
      <c r="AV1497" s="162">
        <f t="shared" si="116"/>
        <v>1</v>
      </c>
      <c r="AW1497" s="162">
        <f t="shared" si="117"/>
        <v>0</v>
      </c>
      <c r="AX1497" s="162">
        <f t="shared" si="118"/>
        <v>0</v>
      </c>
      <c r="AY1497" s="162">
        <f t="shared" si="119"/>
        <v>0</v>
      </c>
    </row>
    <row r="1498" spans="1:51">
      <c r="A1498" s="44" t="s">
        <v>304</v>
      </c>
      <c r="B1498" s="45" t="s">
        <v>2210</v>
      </c>
      <c r="C1498" s="23" t="s">
        <v>305</v>
      </c>
      <c r="D1498" s="120" t="s">
        <v>4162</v>
      </c>
      <c r="E1498" s="24"/>
      <c r="F1498" s="25" t="s">
        <v>43</v>
      </c>
      <c r="G1498" s="26"/>
      <c r="H1498" s="27"/>
      <c r="I1498" s="27"/>
      <c r="J1498" s="29">
        <v>0</v>
      </c>
      <c r="K1498" s="34">
        <v>1570</v>
      </c>
      <c r="L1498" s="35">
        <v>1570</v>
      </c>
      <c r="M1498" s="27">
        <v>0</v>
      </c>
      <c r="N1498" s="27">
        <v>0</v>
      </c>
      <c r="O1498" s="28">
        <v>1546</v>
      </c>
      <c r="P1498" s="31">
        <v>1584</v>
      </c>
      <c r="Q1498" s="25" t="str">
        <f t="shared" si="120"/>
        <v>Italy</v>
      </c>
      <c r="R1498" s="104">
        <v>43</v>
      </c>
      <c r="S1498" s="124">
        <v>12</v>
      </c>
      <c r="T1498" s="32">
        <v>1</v>
      </c>
      <c r="U1498" s="75">
        <v>1</v>
      </c>
      <c r="V1498" s="140">
        <v>1</v>
      </c>
      <c r="W1498" s="34">
        <v>1570</v>
      </c>
      <c r="X1498" s="35">
        <v>1570</v>
      </c>
      <c r="Y1498" s="35" t="s">
        <v>306</v>
      </c>
      <c r="Z1498" s="34">
        <v>1571</v>
      </c>
      <c r="AA1498" s="35">
        <v>1571</v>
      </c>
      <c r="AB1498" s="36" t="s">
        <v>103</v>
      </c>
      <c r="AC1498" s="34">
        <v>1574</v>
      </c>
      <c r="AD1498" s="35">
        <v>1583</v>
      </c>
      <c r="AE1498" s="36" t="s">
        <v>306</v>
      </c>
      <c r="AF1498" s="34">
        <v>1584</v>
      </c>
      <c r="AG1498" s="35">
        <v>1584</v>
      </c>
      <c r="AH1498" s="36" t="s">
        <v>307</v>
      </c>
      <c r="AI1498" s="37"/>
      <c r="AJ1498" s="38"/>
      <c r="AK1498" s="39"/>
      <c r="AL1498" s="39"/>
      <c r="AM1498" s="39"/>
      <c r="AN1498" s="49"/>
      <c r="AO1498" s="42" t="s">
        <v>88</v>
      </c>
      <c r="AP1498" s="43" t="s">
        <v>271</v>
      </c>
      <c r="AQ1498" s="42"/>
      <c r="AR1498" s="43"/>
      <c r="AS1498" s="40" t="s">
        <v>55</v>
      </c>
      <c r="AT1498" s="42">
        <v>1</v>
      </c>
      <c r="AU1498" s="162">
        <f t="shared" si="115"/>
        <v>1</v>
      </c>
      <c r="AV1498" s="162">
        <f t="shared" si="116"/>
        <v>0</v>
      </c>
      <c r="AW1498" s="162">
        <f t="shared" si="117"/>
        <v>0</v>
      </c>
      <c r="AX1498" s="162">
        <f t="shared" si="118"/>
        <v>0</v>
      </c>
      <c r="AY1498" s="162">
        <f t="shared" si="119"/>
        <v>0</v>
      </c>
    </row>
    <row r="1499" spans="1:51">
      <c r="A1499" s="44" t="s">
        <v>318</v>
      </c>
      <c r="B1499" s="45" t="s">
        <v>3929</v>
      </c>
      <c r="C1499" s="23" t="s">
        <v>319</v>
      </c>
      <c r="D1499" s="120" t="s">
        <v>4162</v>
      </c>
      <c r="E1499" s="24">
        <v>2</v>
      </c>
      <c r="F1499" s="25" t="s">
        <v>43</v>
      </c>
      <c r="G1499" s="25"/>
      <c r="H1499" s="27">
        <v>1</v>
      </c>
      <c r="I1499" s="27"/>
      <c r="J1499" s="29">
        <v>1</v>
      </c>
      <c r="K1499" s="34">
        <v>1600</v>
      </c>
      <c r="L1499" s="35" t="s">
        <v>320</v>
      </c>
      <c r="M1499" s="27">
        <v>0</v>
      </c>
      <c r="N1499" s="67">
        <v>1</v>
      </c>
      <c r="O1499" s="28">
        <v>1563</v>
      </c>
      <c r="P1499" s="31" t="s">
        <v>320</v>
      </c>
      <c r="Q1499" s="25" t="str">
        <f t="shared" si="120"/>
        <v>Antwerp</v>
      </c>
      <c r="R1499" s="104">
        <v>51.216700000000003</v>
      </c>
      <c r="S1499" s="124">
        <v>4.4000000000000004</v>
      </c>
      <c r="T1499" s="32">
        <v>1</v>
      </c>
      <c r="U1499" s="33">
        <v>1</v>
      </c>
      <c r="V1499" s="140">
        <v>1</v>
      </c>
      <c r="W1499" s="34">
        <v>1600</v>
      </c>
      <c r="X1499" s="35" t="s">
        <v>320</v>
      </c>
      <c r="Y1499" s="35" t="s">
        <v>63</v>
      </c>
      <c r="Z1499" s="34"/>
      <c r="AA1499" s="35"/>
      <c r="AB1499" s="36"/>
      <c r="AC1499" s="34"/>
      <c r="AD1499" s="35"/>
      <c r="AE1499" s="36"/>
      <c r="AF1499" s="34"/>
      <c r="AG1499" s="35"/>
      <c r="AH1499" s="36"/>
      <c r="AI1499" s="37"/>
      <c r="AJ1499" s="38">
        <v>1</v>
      </c>
      <c r="AK1499" s="39" t="s">
        <v>78</v>
      </c>
      <c r="AL1499" s="39"/>
      <c r="AM1499" s="39"/>
      <c r="AN1499" s="49" t="s">
        <v>76</v>
      </c>
      <c r="AO1499" s="40"/>
      <c r="AP1499" s="41"/>
      <c r="AQ1499" s="42"/>
      <c r="AR1499" s="43"/>
      <c r="AS1499" s="40" t="s">
        <v>321</v>
      </c>
      <c r="AT1499" s="42">
        <v>1</v>
      </c>
      <c r="AU1499" s="162">
        <f t="shared" si="115"/>
        <v>0</v>
      </c>
      <c r="AV1499" s="162">
        <f t="shared" si="116"/>
        <v>1</v>
      </c>
      <c r="AW1499" s="162">
        <f t="shared" si="117"/>
        <v>1</v>
      </c>
      <c r="AX1499" s="162">
        <f t="shared" si="118"/>
        <v>1</v>
      </c>
      <c r="AY1499" s="162">
        <f t="shared" si="119"/>
        <v>1</v>
      </c>
    </row>
    <row r="1500" spans="1:51">
      <c r="A1500" s="44" t="s">
        <v>324</v>
      </c>
      <c r="B1500" s="45" t="s">
        <v>3232</v>
      </c>
      <c r="C1500" s="23" t="s">
        <v>325</v>
      </c>
      <c r="D1500" s="120" t="s">
        <v>4162</v>
      </c>
      <c r="E1500" s="24"/>
      <c r="F1500" s="25" t="s">
        <v>43</v>
      </c>
      <c r="G1500" s="25"/>
      <c r="H1500" s="27"/>
      <c r="I1500" s="27"/>
      <c r="J1500" s="29">
        <v>0</v>
      </c>
      <c r="K1500" s="34">
        <v>1667</v>
      </c>
      <c r="L1500" s="35">
        <v>1667</v>
      </c>
      <c r="M1500" s="27">
        <v>0</v>
      </c>
      <c r="N1500" s="27">
        <v>0</v>
      </c>
      <c r="O1500" s="28">
        <v>1639</v>
      </c>
      <c r="P1500" s="31">
        <v>1667</v>
      </c>
      <c r="Q1500" s="25" t="str">
        <f t="shared" si="120"/>
        <v>Rome</v>
      </c>
      <c r="R1500" s="104">
        <v>43</v>
      </c>
      <c r="S1500" s="124">
        <v>12</v>
      </c>
      <c r="T1500" s="32">
        <v>0</v>
      </c>
      <c r="U1500" s="33">
        <v>1</v>
      </c>
      <c r="V1500" s="140">
        <v>1</v>
      </c>
      <c r="W1500" s="34">
        <v>1667</v>
      </c>
      <c r="X1500" s="35">
        <v>1667</v>
      </c>
      <c r="Y1500" s="35" t="s">
        <v>102</v>
      </c>
      <c r="Z1500" s="34"/>
      <c r="AA1500" s="35"/>
      <c r="AB1500" s="36"/>
      <c r="AC1500" s="34"/>
      <c r="AD1500" s="35"/>
      <c r="AE1500" s="36"/>
      <c r="AF1500" s="34"/>
      <c r="AG1500" s="35"/>
      <c r="AH1500" s="36"/>
      <c r="AI1500" s="37"/>
      <c r="AJ1500" s="38"/>
      <c r="AK1500" s="39"/>
      <c r="AL1500" s="39"/>
      <c r="AM1500" s="39"/>
      <c r="AN1500" s="49"/>
      <c r="AO1500" s="40"/>
      <c r="AP1500" s="41"/>
      <c r="AQ1500" s="42"/>
      <c r="AR1500" s="43"/>
      <c r="AS1500" s="40" t="s">
        <v>55</v>
      </c>
      <c r="AT1500" s="42">
        <v>1</v>
      </c>
      <c r="AU1500" s="162">
        <f t="shared" si="115"/>
        <v>0</v>
      </c>
      <c r="AV1500" s="162">
        <f t="shared" si="116"/>
        <v>0</v>
      </c>
      <c r="AW1500" s="162">
        <f t="shared" si="117"/>
        <v>0</v>
      </c>
      <c r="AX1500" s="162">
        <f t="shared" si="118"/>
        <v>0</v>
      </c>
      <c r="AY1500" s="162">
        <f t="shared" si="119"/>
        <v>1</v>
      </c>
    </row>
    <row r="1501" spans="1:51">
      <c r="A1501" s="44" t="s">
        <v>330</v>
      </c>
      <c r="B1501" s="45" t="s">
        <v>3932</v>
      </c>
      <c r="C1501" s="23" t="s">
        <v>331</v>
      </c>
      <c r="D1501" s="120" t="s">
        <v>4162</v>
      </c>
      <c r="E1501" s="24">
        <v>4</v>
      </c>
      <c r="F1501" s="25" t="s">
        <v>43</v>
      </c>
      <c r="G1501" s="76" t="s">
        <v>156</v>
      </c>
      <c r="H1501" s="77"/>
      <c r="I1501" s="77"/>
      <c r="J1501" s="29">
        <v>1</v>
      </c>
      <c r="K1501" s="57">
        <v>1593</v>
      </c>
      <c r="L1501" s="50">
        <v>1600</v>
      </c>
      <c r="M1501" s="27">
        <v>1</v>
      </c>
      <c r="N1501" s="27">
        <v>1</v>
      </c>
      <c r="O1501" s="28" t="s">
        <v>332</v>
      </c>
      <c r="P1501" s="31" t="s">
        <v>333</v>
      </c>
      <c r="Q1501" s="25" t="str">
        <f t="shared" si="120"/>
        <v>Gent</v>
      </c>
      <c r="R1501" s="104">
        <v>51.05</v>
      </c>
      <c r="S1501" s="124">
        <v>3.7332999999999998</v>
      </c>
      <c r="T1501" s="32">
        <v>1</v>
      </c>
      <c r="U1501" s="33">
        <v>1</v>
      </c>
      <c r="V1501" s="140">
        <v>1</v>
      </c>
      <c r="W1501" s="57">
        <v>1593</v>
      </c>
      <c r="X1501" s="50">
        <v>1600</v>
      </c>
      <c r="Y1501" s="50" t="s">
        <v>247</v>
      </c>
      <c r="Z1501" s="57">
        <v>1601</v>
      </c>
      <c r="AA1501" s="50">
        <v>1621</v>
      </c>
      <c r="AB1501" s="58" t="s">
        <v>63</v>
      </c>
      <c r="AC1501" s="63"/>
      <c r="AD1501" s="62"/>
      <c r="AE1501" s="64"/>
      <c r="AF1501" s="63"/>
      <c r="AG1501" s="62"/>
      <c r="AH1501" s="64"/>
      <c r="AI1501" s="65"/>
      <c r="AJ1501" s="38"/>
      <c r="AK1501" s="66"/>
      <c r="AL1501" s="39"/>
      <c r="AM1501" s="39"/>
      <c r="AN1501" s="49"/>
      <c r="AO1501" s="40"/>
      <c r="AP1501" s="41"/>
      <c r="AQ1501" s="42"/>
      <c r="AR1501" s="43"/>
      <c r="AS1501" s="40" t="s">
        <v>40</v>
      </c>
      <c r="AT1501" s="42">
        <v>1</v>
      </c>
      <c r="AU1501" s="162">
        <f t="shared" si="115"/>
        <v>0</v>
      </c>
      <c r="AV1501" s="162">
        <f t="shared" si="116"/>
        <v>1</v>
      </c>
      <c r="AW1501" s="162">
        <f t="shared" si="117"/>
        <v>0</v>
      </c>
      <c r="AX1501" s="162">
        <f t="shared" si="118"/>
        <v>0</v>
      </c>
      <c r="AY1501" s="162">
        <f t="shared" si="119"/>
        <v>0</v>
      </c>
    </row>
    <row r="1502" spans="1:51">
      <c r="A1502" s="44" t="s">
        <v>334</v>
      </c>
      <c r="B1502" s="45" t="s">
        <v>3933</v>
      </c>
      <c r="C1502" s="23" t="s">
        <v>335</v>
      </c>
      <c r="D1502" s="120" t="s">
        <v>4162</v>
      </c>
      <c r="E1502" s="24"/>
      <c r="F1502" s="25" t="s">
        <v>43</v>
      </c>
      <c r="G1502" s="25"/>
      <c r="H1502" s="27">
        <v>1</v>
      </c>
      <c r="I1502" s="27"/>
      <c r="J1502" s="29">
        <v>0</v>
      </c>
      <c r="K1502" s="34">
        <v>1590</v>
      </c>
      <c r="L1502" s="35">
        <v>1613</v>
      </c>
      <c r="M1502" s="27">
        <v>0</v>
      </c>
      <c r="N1502" s="27">
        <v>0</v>
      </c>
      <c r="O1502" s="28"/>
      <c r="P1502" s="31"/>
      <c r="Q1502" s="25" t="str">
        <f t="shared" si="120"/>
        <v>Delft</v>
      </c>
      <c r="R1502" s="104">
        <v>52.0167</v>
      </c>
      <c r="S1502" s="124">
        <v>4.3666999999999998</v>
      </c>
      <c r="T1502" s="32">
        <v>1</v>
      </c>
      <c r="U1502" s="33">
        <v>1</v>
      </c>
      <c r="V1502" s="140">
        <v>1</v>
      </c>
      <c r="W1502" s="34">
        <v>1590</v>
      </c>
      <c r="X1502" s="35">
        <v>1613</v>
      </c>
      <c r="Y1502" s="35" t="s">
        <v>69</v>
      </c>
      <c r="Z1502" s="34"/>
      <c r="AA1502" s="35"/>
      <c r="AB1502" s="36"/>
      <c r="AC1502" s="34"/>
      <c r="AD1502" s="35"/>
      <c r="AE1502" s="36"/>
      <c r="AF1502" s="34"/>
      <c r="AG1502" s="35"/>
      <c r="AH1502" s="36"/>
      <c r="AI1502" s="37"/>
      <c r="AJ1502" s="38"/>
      <c r="AK1502" s="39"/>
      <c r="AL1502" s="39"/>
      <c r="AM1502" s="39"/>
      <c r="AN1502" s="49"/>
      <c r="AO1502" s="40"/>
      <c r="AP1502" s="41"/>
      <c r="AQ1502" s="42"/>
      <c r="AR1502" s="43"/>
      <c r="AS1502" s="40"/>
      <c r="AT1502" s="42">
        <v>1</v>
      </c>
      <c r="AU1502" s="162">
        <f t="shared" si="115"/>
        <v>0</v>
      </c>
      <c r="AV1502" s="162">
        <f t="shared" si="116"/>
        <v>1</v>
      </c>
      <c r="AW1502" s="162">
        <f t="shared" si="117"/>
        <v>1</v>
      </c>
      <c r="AX1502" s="162">
        <f t="shared" si="118"/>
        <v>0</v>
      </c>
      <c r="AY1502" s="162">
        <f t="shared" si="119"/>
        <v>0</v>
      </c>
    </row>
    <row r="1503" spans="1:51">
      <c r="A1503" s="44" t="s">
        <v>336</v>
      </c>
      <c r="B1503" s="45" t="s">
        <v>3933</v>
      </c>
      <c r="C1503" s="23" t="s">
        <v>337</v>
      </c>
      <c r="D1503" s="120" t="s">
        <v>4162</v>
      </c>
      <c r="E1503" s="24"/>
      <c r="F1503" s="25" t="s">
        <v>43</v>
      </c>
      <c r="G1503" s="25"/>
      <c r="H1503" s="27">
        <v>1</v>
      </c>
      <c r="I1503" s="27"/>
      <c r="J1503" s="29">
        <v>0</v>
      </c>
      <c r="K1503" s="34">
        <v>1601</v>
      </c>
      <c r="L1503" s="35">
        <v>1620</v>
      </c>
      <c r="M1503" s="27">
        <v>0</v>
      </c>
      <c r="N1503" s="27">
        <v>0</v>
      </c>
      <c r="O1503" s="28"/>
      <c r="P1503" s="31">
        <v>1620</v>
      </c>
      <c r="Q1503" s="25" t="str">
        <f t="shared" si="120"/>
        <v>Delft</v>
      </c>
      <c r="R1503" s="104">
        <v>52.0167</v>
      </c>
      <c r="S1503" s="124">
        <v>4.3666999999999998</v>
      </c>
      <c r="T1503" s="32">
        <v>1</v>
      </c>
      <c r="U1503" s="33">
        <v>1</v>
      </c>
      <c r="V1503" s="140">
        <v>1</v>
      </c>
      <c r="W1503" s="34">
        <v>1601</v>
      </c>
      <c r="X1503" s="35">
        <v>1620</v>
      </c>
      <c r="Y1503" s="35" t="s">
        <v>69</v>
      </c>
      <c r="Z1503" s="34"/>
      <c r="AA1503" s="35"/>
      <c r="AB1503" s="36"/>
      <c r="AC1503" s="34"/>
      <c r="AD1503" s="35"/>
      <c r="AE1503" s="36"/>
      <c r="AF1503" s="34"/>
      <c r="AG1503" s="35"/>
      <c r="AH1503" s="36"/>
      <c r="AI1503" s="37"/>
      <c r="AJ1503" s="38"/>
      <c r="AK1503" s="39"/>
      <c r="AL1503" s="39"/>
      <c r="AM1503" s="39"/>
      <c r="AN1503" s="49"/>
      <c r="AO1503" s="42" t="s">
        <v>88</v>
      </c>
      <c r="AP1503" s="43" t="s">
        <v>338</v>
      </c>
      <c r="AQ1503" s="42"/>
      <c r="AR1503" s="43"/>
      <c r="AS1503" s="42" t="s">
        <v>339</v>
      </c>
      <c r="AT1503" s="42">
        <v>1</v>
      </c>
      <c r="AU1503" s="162">
        <f t="shared" si="115"/>
        <v>0</v>
      </c>
      <c r="AV1503" s="162">
        <f t="shared" si="116"/>
        <v>1</v>
      </c>
      <c r="AW1503" s="162">
        <f t="shared" si="117"/>
        <v>1</v>
      </c>
      <c r="AX1503" s="162">
        <f t="shared" si="118"/>
        <v>0</v>
      </c>
      <c r="AY1503" s="162">
        <f t="shared" si="119"/>
        <v>0</v>
      </c>
    </row>
    <row r="1504" spans="1:51">
      <c r="A1504" s="44" t="s">
        <v>340</v>
      </c>
      <c r="B1504" s="45" t="s">
        <v>3933</v>
      </c>
      <c r="C1504" s="23" t="s">
        <v>341</v>
      </c>
      <c r="D1504" s="120" t="s">
        <v>4162</v>
      </c>
      <c r="E1504" s="24"/>
      <c r="F1504" s="25" t="s">
        <v>43</v>
      </c>
      <c r="G1504" s="25"/>
      <c r="H1504" s="27">
        <v>1</v>
      </c>
      <c r="I1504" s="27"/>
      <c r="J1504" s="29">
        <v>0</v>
      </c>
      <c r="K1504" s="34">
        <v>1573</v>
      </c>
      <c r="L1504" s="35">
        <v>1586</v>
      </c>
      <c r="M1504" s="27">
        <v>0</v>
      </c>
      <c r="N1504" s="27">
        <v>0</v>
      </c>
      <c r="O1504" s="28"/>
      <c r="P1504" s="31">
        <v>1609</v>
      </c>
      <c r="Q1504" s="25" t="str">
        <f t="shared" si="120"/>
        <v>Antwerp</v>
      </c>
      <c r="R1504" s="104">
        <v>51.216700000000003</v>
      </c>
      <c r="S1504" s="124">
        <v>4.4000000000000004</v>
      </c>
      <c r="T1504" s="32">
        <v>1</v>
      </c>
      <c r="U1504" s="33">
        <v>1</v>
      </c>
      <c r="V1504" s="140">
        <v>1</v>
      </c>
      <c r="W1504" s="34">
        <v>1573</v>
      </c>
      <c r="X1504" s="35">
        <v>1586</v>
      </c>
      <c r="Y1504" s="35" t="s">
        <v>63</v>
      </c>
      <c r="Z1504" s="34">
        <v>1586</v>
      </c>
      <c r="AA1504" s="35">
        <v>1609</v>
      </c>
      <c r="AB1504" s="36" t="s">
        <v>69</v>
      </c>
      <c r="AC1504" s="34"/>
      <c r="AD1504" s="35"/>
      <c r="AE1504" s="36"/>
      <c r="AF1504" s="34"/>
      <c r="AG1504" s="35"/>
      <c r="AH1504" s="36"/>
      <c r="AI1504" s="37"/>
      <c r="AJ1504" s="38"/>
      <c r="AK1504" s="39"/>
      <c r="AL1504" s="39"/>
      <c r="AM1504" s="39"/>
      <c r="AN1504" s="49"/>
      <c r="AO1504" s="42" t="s">
        <v>104</v>
      </c>
      <c r="AP1504" s="43" t="s">
        <v>336</v>
      </c>
      <c r="AQ1504" s="42"/>
      <c r="AR1504" s="43"/>
      <c r="AS1504" s="40"/>
      <c r="AT1504" s="42">
        <v>1</v>
      </c>
      <c r="AU1504" s="162">
        <f t="shared" si="115"/>
        <v>0</v>
      </c>
      <c r="AV1504" s="162">
        <f t="shared" si="116"/>
        <v>1</v>
      </c>
      <c r="AW1504" s="162">
        <f t="shared" si="117"/>
        <v>0</v>
      </c>
      <c r="AX1504" s="162">
        <f t="shared" si="118"/>
        <v>0</v>
      </c>
      <c r="AY1504" s="162">
        <f t="shared" si="119"/>
        <v>0</v>
      </c>
    </row>
    <row r="1505" spans="1:51">
      <c r="A1505" s="44" t="s">
        <v>370</v>
      </c>
      <c r="B1505" s="45" t="s">
        <v>3936</v>
      </c>
      <c r="C1505" s="23" t="s">
        <v>371</v>
      </c>
      <c r="D1505" s="120" t="s">
        <v>4162</v>
      </c>
      <c r="E1505" s="24"/>
      <c r="F1505" s="25" t="s">
        <v>43</v>
      </c>
      <c r="G1505" s="26"/>
      <c r="H1505" s="27"/>
      <c r="I1505" s="27"/>
      <c r="J1505" s="29">
        <v>0</v>
      </c>
      <c r="K1505" s="34">
        <v>1598</v>
      </c>
      <c r="L1505" s="35"/>
      <c r="M1505" s="27">
        <v>0</v>
      </c>
      <c r="N1505" s="27">
        <v>0</v>
      </c>
      <c r="O1505" s="28" t="s">
        <v>372</v>
      </c>
      <c r="P1505" s="31" t="s">
        <v>198</v>
      </c>
      <c r="Q1505" s="25" t="str">
        <f t="shared" si="120"/>
        <v>Leeuwarden</v>
      </c>
      <c r="R1505" s="104"/>
      <c r="S1505" s="124"/>
      <c r="T1505" s="32">
        <v>1</v>
      </c>
      <c r="U1505" s="33">
        <v>1</v>
      </c>
      <c r="V1505" s="140">
        <v>1</v>
      </c>
      <c r="W1505" s="34">
        <v>1598</v>
      </c>
      <c r="X1505" s="35"/>
      <c r="Y1505" s="35" t="s">
        <v>373</v>
      </c>
      <c r="Z1505" s="34"/>
      <c r="AA1505" s="35"/>
      <c r="AB1505" s="36"/>
      <c r="AC1505" s="34"/>
      <c r="AD1505" s="35"/>
      <c r="AE1505" s="36"/>
      <c r="AF1505" s="34"/>
      <c r="AG1505" s="35"/>
      <c r="AH1505" s="36"/>
      <c r="AI1505" s="37"/>
      <c r="AJ1505" s="38"/>
      <c r="AK1505" s="39"/>
      <c r="AL1505" s="39"/>
      <c r="AM1505" s="39"/>
      <c r="AN1505" s="49"/>
      <c r="AO1505" s="40"/>
      <c r="AP1505" s="41"/>
      <c r="AQ1505" s="42"/>
      <c r="AR1505" s="43"/>
      <c r="AS1505" s="40" t="s">
        <v>55</v>
      </c>
      <c r="AT1505" s="42">
        <v>1</v>
      </c>
      <c r="AU1505" s="162">
        <f t="shared" si="115"/>
        <v>0</v>
      </c>
      <c r="AV1505" s="162">
        <f t="shared" si="116"/>
        <v>0</v>
      </c>
      <c r="AW1505" s="162">
        <f t="shared" si="117"/>
        <v>0</v>
      </c>
      <c r="AX1505" s="162">
        <f t="shared" si="118"/>
        <v>0</v>
      </c>
      <c r="AY1505" s="162">
        <f t="shared" si="119"/>
        <v>0</v>
      </c>
    </row>
    <row r="1506" spans="1:51">
      <c r="A1506" s="44" t="s">
        <v>376</v>
      </c>
      <c r="B1506" s="45" t="s">
        <v>3936</v>
      </c>
      <c r="C1506" s="23" t="s">
        <v>377</v>
      </c>
      <c r="D1506" s="120" t="s">
        <v>4162</v>
      </c>
      <c r="E1506" s="24"/>
      <c r="F1506" s="25" t="s">
        <v>43</v>
      </c>
      <c r="G1506" s="26"/>
      <c r="H1506" s="27"/>
      <c r="I1506" s="27"/>
      <c r="J1506" s="29">
        <v>0</v>
      </c>
      <c r="K1506" s="34">
        <v>1619</v>
      </c>
      <c r="L1506" s="35"/>
      <c r="M1506" s="27">
        <v>1</v>
      </c>
      <c r="N1506" s="27">
        <v>1</v>
      </c>
      <c r="O1506" s="28"/>
      <c r="P1506" s="31"/>
      <c r="Q1506" s="25" t="str">
        <f t="shared" si="120"/>
        <v>Mechelen</v>
      </c>
      <c r="R1506" s="104">
        <v>51.0167</v>
      </c>
      <c r="S1506" s="124">
        <v>4.4667000000000003</v>
      </c>
      <c r="T1506" s="32">
        <v>1</v>
      </c>
      <c r="U1506" s="33">
        <v>1</v>
      </c>
      <c r="V1506" s="140">
        <v>1</v>
      </c>
      <c r="W1506" s="34">
        <v>1619</v>
      </c>
      <c r="X1506" s="35"/>
      <c r="Y1506" s="35" t="s">
        <v>103</v>
      </c>
      <c r="Z1506" s="34"/>
      <c r="AA1506" s="35"/>
      <c r="AB1506" s="36"/>
      <c r="AC1506" s="34"/>
      <c r="AD1506" s="35"/>
      <c r="AE1506" s="36"/>
      <c r="AF1506" s="34"/>
      <c r="AG1506" s="35"/>
      <c r="AH1506" s="36"/>
      <c r="AI1506" s="37"/>
      <c r="AJ1506" s="38"/>
      <c r="AK1506" s="39"/>
      <c r="AL1506" s="39"/>
      <c r="AM1506" s="39"/>
      <c r="AN1506" s="49"/>
      <c r="AO1506" s="40"/>
      <c r="AP1506" s="41"/>
      <c r="AQ1506" s="42"/>
      <c r="AR1506" s="43"/>
      <c r="AS1506" s="40" t="s">
        <v>55</v>
      </c>
      <c r="AT1506" s="42">
        <v>1</v>
      </c>
      <c r="AU1506" s="162">
        <f t="shared" si="115"/>
        <v>0</v>
      </c>
      <c r="AV1506" s="162">
        <f t="shared" si="116"/>
        <v>0</v>
      </c>
      <c r="AW1506" s="162">
        <f t="shared" si="117"/>
        <v>0</v>
      </c>
      <c r="AX1506" s="162">
        <f t="shared" si="118"/>
        <v>0</v>
      </c>
      <c r="AY1506" s="162">
        <f t="shared" si="119"/>
        <v>0</v>
      </c>
    </row>
    <row r="1507" spans="1:51">
      <c r="A1507" s="44" t="s">
        <v>380</v>
      </c>
      <c r="B1507" s="45" t="s">
        <v>3937</v>
      </c>
      <c r="C1507" s="23" t="s">
        <v>381</v>
      </c>
      <c r="D1507" s="120" t="s">
        <v>4162</v>
      </c>
      <c r="E1507" s="24"/>
      <c r="F1507" s="25" t="s">
        <v>43</v>
      </c>
      <c r="G1507" s="26"/>
      <c r="H1507" s="27"/>
      <c r="I1507" s="27"/>
      <c r="J1507" s="29">
        <v>0</v>
      </c>
      <c r="K1507" s="34">
        <v>1607</v>
      </c>
      <c r="L1507" s="35"/>
      <c r="M1507" s="27">
        <v>0</v>
      </c>
      <c r="N1507" s="27">
        <v>0</v>
      </c>
      <c r="O1507" s="28" t="s">
        <v>217</v>
      </c>
      <c r="P1507" s="31" t="s">
        <v>382</v>
      </c>
      <c r="Q1507" s="25" t="str">
        <f t="shared" si="120"/>
        <v>Antwerp</v>
      </c>
      <c r="R1507" s="104">
        <v>51.216700000000003</v>
      </c>
      <c r="S1507" s="124">
        <v>4.4000000000000004</v>
      </c>
      <c r="T1507" s="32">
        <v>1</v>
      </c>
      <c r="U1507" s="33">
        <v>1</v>
      </c>
      <c r="V1507" s="140">
        <v>1</v>
      </c>
      <c r="W1507" s="34">
        <v>1607</v>
      </c>
      <c r="X1507" s="35"/>
      <c r="Y1507" s="35" t="s">
        <v>63</v>
      </c>
      <c r="Z1507" s="34">
        <v>1643</v>
      </c>
      <c r="AA1507" s="35"/>
      <c r="AB1507" s="36"/>
      <c r="AC1507" s="34"/>
      <c r="AD1507" s="35"/>
      <c r="AE1507" s="36"/>
      <c r="AF1507" s="34"/>
      <c r="AG1507" s="35"/>
      <c r="AH1507" s="36"/>
      <c r="AI1507" s="37"/>
      <c r="AJ1507" s="38"/>
      <c r="AK1507" s="39"/>
      <c r="AL1507" s="39"/>
      <c r="AM1507" s="39"/>
      <c r="AN1507" s="49"/>
      <c r="AO1507" s="40"/>
      <c r="AP1507" s="41"/>
      <c r="AQ1507" s="42"/>
      <c r="AR1507" s="43"/>
      <c r="AS1507" s="40" t="s">
        <v>55</v>
      </c>
      <c r="AT1507" s="42">
        <v>1</v>
      </c>
      <c r="AU1507" s="162">
        <f t="shared" si="115"/>
        <v>0</v>
      </c>
      <c r="AV1507" s="162">
        <f t="shared" si="116"/>
        <v>0</v>
      </c>
      <c r="AW1507" s="162">
        <f t="shared" si="117"/>
        <v>0</v>
      </c>
      <c r="AX1507" s="162">
        <f t="shared" si="118"/>
        <v>0</v>
      </c>
      <c r="AY1507" s="162">
        <f t="shared" si="119"/>
        <v>0</v>
      </c>
    </row>
    <row r="1508" spans="1:51">
      <c r="A1508" s="44" t="s">
        <v>383</v>
      </c>
      <c r="B1508" s="45" t="s">
        <v>3937</v>
      </c>
      <c r="C1508" s="23" t="s">
        <v>384</v>
      </c>
      <c r="D1508" s="120" t="s">
        <v>4162</v>
      </c>
      <c r="E1508" s="24"/>
      <c r="F1508" s="25" t="s">
        <v>43</v>
      </c>
      <c r="G1508" s="25"/>
      <c r="H1508" s="27">
        <v>1</v>
      </c>
      <c r="I1508" s="27"/>
      <c r="J1508" s="29">
        <v>0</v>
      </c>
      <c r="K1508" s="34">
        <v>1627</v>
      </c>
      <c r="L1508" s="35"/>
      <c r="M1508" s="27">
        <v>0</v>
      </c>
      <c r="N1508" s="27">
        <v>0</v>
      </c>
      <c r="O1508" s="28"/>
      <c r="P1508" s="31"/>
      <c r="Q1508" s="25" t="str">
        <f t="shared" si="120"/>
        <v>Antwerp</v>
      </c>
      <c r="R1508" s="104">
        <v>51.216700000000003</v>
      </c>
      <c r="S1508" s="124">
        <v>4.4000000000000004</v>
      </c>
      <c r="T1508" s="32">
        <v>0</v>
      </c>
      <c r="U1508" s="33">
        <v>1</v>
      </c>
      <c r="V1508" s="140">
        <v>1</v>
      </c>
      <c r="W1508" s="34">
        <v>1627</v>
      </c>
      <c r="X1508" s="35"/>
      <c r="Y1508" s="35" t="s">
        <v>63</v>
      </c>
      <c r="Z1508" s="34">
        <v>1629</v>
      </c>
      <c r="AA1508" s="35"/>
      <c r="AB1508" s="36" t="s">
        <v>103</v>
      </c>
      <c r="AC1508" s="34"/>
      <c r="AD1508" s="35"/>
      <c r="AE1508" s="36"/>
      <c r="AF1508" s="34"/>
      <c r="AG1508" s="35"/>
      <c r="AH1508" s="36"/>
      <c r="AI1508" s="37"/>
      <c r="AJ1508" s="38"/>
      <c r="AK1508" s="39"/>
      <c r="AL1508" s="39"/>
      <c r="AM1508" s="39"/>
      <c r="AN1508" s="49"/>
      <c r="AO1508" s="40"/>
      <c r="AP1508" s="41"/>
      <c r="AQ1508" s="42"/>
      <c r="AR1508" s="43"/>
      <c r="AS1508" s="40" t="s">
        <v>55</v>
      </c>
      <c r="AT1508" s="42">
        <v>1</v>
      </c>
      <c r="AU1508" s="162">
        <f t="shared" si="115"/>
        <v>0</v>
      </c>
      <c r="AV1508" s="162">
        <f t="shared" si="116"/>
        <v>0</v>
      </c>
      <c r="AW1508" s="162">
        <f t="shared" si="117"/>
        <v>0</v>
      </c>
      <c r="AX1508" s="162">
        <f t="shared" si="118"/>
        <v>0</v>
      </c>
      <c r="AY1508" s="162">
        <f t="shared" si="119"/>
        <v>0</v>
      </c>
    </row>
    <row r="1509" spans="1:51">
      <c r="A1509" s="44" t="s">
        <v>427</v>
      </c>
      <c r="B1509" s="45" t="s">
        <v>2591</v>
      </c>
      <c r="C1509" s="23" t="s">
        <v>428</v>
      </c>
      <c r="D1509" s="120" t="s">
        <v>4162</v>
      </c>
      <c r="E1509" s="24"/>
      <c r="F1509" s="25" t="s">
        <v>43</v>
      </c>
      <c r="G1509" s="26" t="s">
        <v>429</v>
      </c>
      <c r="H1509" s="27"/>
      <c r="I1509" s="27"/>
      <c r="J1509" s="29">
        <v>0</v>
      </c>
      <c r="K1509" s="34">
        <v>1678</v>
      </c>
      <c r="L1509" s="35">
        <v>1679</v>
      </c>
      <c r="M1509" s="27">
        <v>1</v>
      </c>
      <c r="N1509" s="27">
        <v>0</v>
      </c>
      <c r="O1509" s="28">
        <v>1665</v>
      </c>
      <c r="P1509" s="31">
        <v>1679</v>
      </c>
      <c r="Q1509" s="25" t="str">
        <f t="shared" si="120"/>
        <v>Brussels</v>
      </c>
      <c r="R1509" s="104">
        <v>50.85</v>
      </c>
      <c r="S1509" s="124">
        <v>4.3499999999999996</v>
      </c>
      <c r="T1509" s="32">
        <v>0</v>
      </c>
      <c r="U1509" s="33">
        <v>1</v>
      </c>
      <c r="V1509" s="140">
        <v>1</v>
      </c>
      <c r="W1509" s="34">
        <v>1678</v>
      </c>
      <c r="X1509" s="35">
        <v>1679</v>
      </c>
      <c r="Y1509" s="35" t="s">
        <v>60</v>
      </c>
      <c r="Z1509" s="34"/>
      <c r="AA1509" s="35"/>
      <c r="AB1509" s="36"/>
      <c r="AC1509" s="34"/>
      <c r="AD1509" s="35"/>
      <c r="AE1509" s="36"/>
      <c r="AF1509" s="34"/>
      <c r="AG1509" s="35"/>
      <c r="AH1509" s="36"/>
      <c r="AI1509" s="37"/>
      <c r="AJ1509" s="38"/>
      <c r="AK1509" s="39"/>
      <c r="AL1509" s="39"/>
      <c r="AM1509" s="39"/>
      <c r="AN1509" s="49"/>
      <c r="AO1509" s="40"/>
      <c r="AP1509" s="41"/>
      <c r="AQ1509" s="42"/>
      <c r="AR1509" s="43"/>
      <c r="AS1509" s="40"/>
      <c r="AT1509" s="42">
        <v>1</v>
      </c>
      <c r="AU1509" s="162">
        <f t="shared" si="115"/>
        <v>0</v>
      </c>
      <c r="AV1509" s="162">
        <f t="shared" si="116"/>
        <v>0</v>
      </c>
      <c r="AW1509" s="162">
        <f t="shared" si="117"/>
        <v>0</v>
      </c>
      <c r="AX1509" s="162">
        <f t="shared" si="118"/>
        <v>0</v>
      </c>
      <c r="AY1509" s="162">
        <f t="shared" si="119"/>
        <v>1</v>
      </c>
    </row>
    <row r="1510" spans="1:51">
      <c r="A1510" s="44" t="s">
        <v>442</v>
      </c>
      <c r="B1510" s="45" t="s">
        <v>3945</v>
      </c>
      <c r="C1510" s="23" t="s">
        <v>443</v>
      </c>
      <c r="D1510" s="120" t="s">
        <v>4162</v>
      </c>
      <c r="E1510" s="24"/>
      <c r="F1510" s="25" t="s">
        <v>43</v>
      </c>
      <c r="G1510" s="26"/>
      <c r="H1510" s="27"/>
      <c r="I1510" s="27"/>
      <c r="J1510" s="29">
        <v>0</v>
      </c>
      <c r="K1510" s="34">
        <v>1557</v>
      </c>
      <c r="L1510" s="35">
        <v>1571</v>
      </c>
      <c r="M1510" s="27">
        <v>0</v>
      </c>
      <c r="N1510" s="27">
        <v>0</v>
      </c>
      <c r="O1510" s="28"/>
      <c r="P1510" s="31"/>
      <c r="Q1510" s="25" t="str">
        <f t="shared" si="120"/>
        <v>Antwerp</v>
      </c>
      <c r="R1510" s="104">
        <v>51.216700000000003</v>
      </c>
      <c r="S1510" s="124">
        <v>4.4000000000000004</v>
      </c>
      <c r="T1510" s="32">
        <v>0</v>
      </c>
      <c r="U1510" s="33">
        <v>1</v>
      </c>
      <c r="V1510" s="140">
        <v>1</v>
      </c>
      <c r="W1510" s="34">
        <v>1557</v>
      </c>
      <c r="X1510" s="35">
        <v>1571</v>
      </c>
      <c r="Y1510" s="35" t="s">
        <v>63</v>
      </c>
      <c r="Z1510" s="34"/>
      <c r="AA1510" s="35"/>
      <c r="AB1510" s="36"/>
      <c r="AC1510" s="34"/>
      <c r="AD1510" s="35"/>
      <c r="AE1510" s="36"/>
      <c r="AF1510" s="34"/>
      <c r="AG1510" s="35"/>
      <c r="AH1510" s="36"/>
      <c r="AI1510" s="37"/>
      <c r="AJ1510" s="38"/>
      <c r="AK1510" s="39"/>
      <c r="AL1510" s="39"/>
      <c r="AM1510" s="39"/>
      <c r="AN1510" s="49"/>
      <c r="AO1510" s="40"/>
      <c r="AP1510" s="41"/>
      <c r="AQ1510" s="42"/>
      <c r="AR1510" s="43"/>
      <c r="AS1510" s="40"/>
      <c r="AT1510" s="42">
        <v>1</v>
      </c>
      <c r="AU1510" s="162">
        <f t="shared" si="115"/>
        <v>1</v>
      </c>
      <c r="AV1510" s="162">
        <f t="shared" si="116"/>
        <v>1</v>
      </c>
      <c r="AW1510" s="162">
        <f t="shared" si="117"/>
        <v>0</v>
      </c>
      <c r="AX1510" s="162">
        <f t="shared" si="118"/>
        <v>0</v>
      </c>
      <c r="AY1510" s="162">
        <f t="shared" si="119"/>
        <v>0</v>
      </c>
    </row>
    <row r="1511" spans="1:51">
      <c r="A1511" s="44" t="s">
        <v>448</v>
      </c>
      <c r="B1511" s="45" t="s">
        <v>3947</v>
      </c>
      <c r="C1511" s="23" t="s">
        <v>449</v>
      </c>
      <c r="D1511" s="120" t="s">
        <v>4162</v>
      </c>
      <c r="E1511" s="24"/>
      <c r="F1511" s="25" t="s">
        <v>43</v>
      </c>
      <c r="G1511" s="71"/>
      <c r="H1511" s="27"/>
      <c r="I1511" s="27"/>
      <c r="J1511" s="29">
        <v>0</v>
      </c>
      <c r="K1511" s="34">
        <v>1607</v>
      </c>
      <c r="L1511" s="35"/>
      <c r="M1511" s="27">
        <v>0</v>
      </c>
      <c r="N1511" s="27">
        <v>0</v>
      </c>
      <c r="O1511" s="28"/>
      <c r="P1511" s="31"/>
      <c r="Q1511" s="25" t="str">
        <f t="shared" si="120"/>
        <v>Antwerp</v>
      </c>
      <c r="R1511" s="104">
        <v>51.216700000000003</v>
      </c>
      <c r="S1511" s="124">
        <v>4.4000000000000004</v>
      </c>
      <c r="T1511" s="32">
        <v>1</v>
      </c>
      <c r="U1511" s="33">
        <v>1</v>
      </c>
      <c r="V1511" s="140">
        <v>1</v>
      </c>
      <c r="W1511" s="34">
        <v>1607</v>
      </c>
      <c r="X1511" s="35"/>
      <c r="Y1511" s="35" t="s">
        <v>63</v>
      </c>
      <c r="Z1511" s="34"/>
      <c r="AA1511" s="35"/>
      <c r="AB1511" s="36"/>
      <c r="AC1511" s="34"/>
      <c r="AD1511" s="35"/>
      <c r="AE1511" s="36"/>
      <c r="AF1511" s="34"/>
      <c r="AG1511" s="35"/>
      <c r="AH1511" s="36"/>
      <c r="AI1511" s="37"/>
      <c r="AJ1511" s="38">
        <v>1</v>
      </c>
      <c r="AK1511" s="49" t="s">
        <v>110</v>
      </c>
      <c r="AL1511" s="49"/>
      <c r="AM1511" s="49"/>
      <c r="AN1511" s="49"/>
      <c r="AO1511" s="73"/>
      <c r="AP1511" s="85"/>
      <c r="AQ1511" s="69"/>
      <c r="AR1511" s="70"/>
      <c r="AS1511" s="40" t="s">
        <v>450</v>
      </c>
      <c r="AT1511" s="42">
        <v>1</v>
      </c>
      <c r="AU1511" s="162">
        <f t="shared" si="115"/>
        <v>0</v>
      </c>
      <c r="AV1511" s="162">
        <f t="shared" si="116"/>
        <v>0</v>
      </c>
      <c r="AW1511" s="162">
        <f t="shared" si="117"/>
        <v>0</v>
      </c>
      <c r="AX1511" s="162">
        <f t="shared" si="118"/>
        <v>0</v>
      </c>
      <c r="AY1511" s="162">
        <f t="shared" si="119"/>
        <v>0</v>
      </c>
    </row>
    <row r="1512" spans="1:51">
      <c r="A1512" s="44" t="s">
        <v>458</v>
      </c>
      <c r="B1512" s="45" t="s">
        <v>3949</v>
      </c>
      <c r="C1512" s="23" t="s">
        <v>459</v>
      </c>
      <c r="D1512" s="120" t="s">
        <v>4162</v>
      </c>
      <c r="E1512" s="24">
        <v>1</v>
      </c>
      <c r="F1512" s="25" t="s">
        <v>43</v>
      </c>
      <c r="G1512" s="26"/>
      <c r="H1512" s="27"/>
      <c r="I1512" s="27"/>
      <c r="J1512" s="29">
        <v>1</v>
      </c>
      <c r="K1512" s="34">
        <v>1570</v>
      </c>
      <c r="L1512" s="35">
        <v>1570</v>
      </c>
      <c r="M1512" s="27">
        <v>0</v>
      </c>
      <c r="N1512" s="27">
        <v>0</v>
      </c>
      <c r="O1512" s="28">
        <v>1527</v>
      </c>
      <c r="P1512" s="31">
        <v>1580</v>
      </c>
      <c r="Q1512" s="25" t="str">
        <f t="shared" si="120"/>
        <v>Leipzig</v>
      </c>
      <c r="R1512" s="104"/>
      <c r="S1512" s="124"/>
      <c r="T1512" s="32">
        <v>1</v>
      </c>
      <c r="U1512" s="33">
        <v>1</v>
      </c>
      <c r="V1512" s="140">
        <v>1</v>
      </c>
      <c r="W1512" s="34">
        <v>1570</v>
      </c>
      <c r="X1512" s="35">
        <v>1570</v>
      </c>
      <c r="Y1512" s="35" t="s">
        <v>460</v>
      </c>
      <c r="Z1512" s="34">
        <v>1570</v>
      </c>
      <c r="AA1512" s="35">
        <v>1580</v>
      </c>
      <c r="AB1512" s="36" t="s">
        <v>461</v>
      </c>
      <c r="AC1512" s="34"/>
      <c r="AD1512" s="35"/>
      <c r="AE1512" s="36"/>
      <c r="AF1512" s="34"/>
      <c r="AG1512" s="35"/>
      <c r="AH1512" s="36"/>
      <c r="AI1512" s="37"/>
      <c r="AJ1512" s="38"/>
      <c r="AK1512" s="39"/>
      <c r="AL1512" s="39"/>
      <c r="AM1512" s="39"/>
      <c r="AN1512" s="49"/>
      <c r="AO1512" s="40"/>
      <c r="AP1512" s="41"/>
      <c r="AQ1512" s="42"/>
      <c r="AR1512" s="43"/>
      <c r="AS1512" s="40" t="s">
        <v>40</v>
      </c>
      <c r="AT1512" s="42">
        <v>1</v>
      </c>
      <c r="AU1512" s="162">
        <f t="shared" si="115"/>
        <v>1</v>
      </c>
      <c r="AV1512" s="162">
        <f t="shared" si="116"/>
        <v>0</v>
      </c>
      <c r="AW1512" s="162">
        <f t="shared" si="117"/>
        <v>0</v>
      </c>
      <c r="AX1512" s="162">
        <f t="shared" si="118"/>
        <v>0</v>
      </c>
      <c r="AY1512" s="162">
        <f t="shared" si="119"/>
        <v>0</v>
      </c>
    </row>
    <row r="1513" spans="1:51">
      <c r="A1513" s="44" t="s">
        <v>472</v>
      </c>
      <c r="B1513" s="45" t="s">
        <v>3952</v>
      </c>
      <c r="C1513" s="23" t="s">
        <v>473</v>
      </c>
      <c r="D1513" s="120" t="s">
        <v>4162</v>
      </c>
      <c r="E1513" s="24"/>
      <c r="F1513" s="25" t="s">
        <v>43</v>
      </c>
      <c r="G1513" s="26"/>
      <c r="H1513" s="27"/>
      <c r="I1513" s="27"/>
      <c r="J1513" s="29">
        <v>0</v>
      </c>
      <c r="K1513" s="34">
        <v>1671</v>
      </c>
      <c r="L1513" s="35">
        <v>1680</v>
      </c>
      <c r="M1513" s="27">
        <v>0</v>
      </c>
      <c r="N1513" s="27">
        <v>0</v>
      </c>
      <c r="O1513" s="28">
        <v>1640</v>
      </c>
      <c r="P1513" s="31"/>
      <c r="Q1513" s="25" t="str">
        <f t="shared" si="120"/>
        <v>Rome</v>
      </c>
      <c r="R1513" s="104">
        <v>43</v>
      </c>
      <c r="S1513" s="124">
        <v>12</v>
      </c>
      <c r="T1513" s="32">
        <v>0</v>
      </c>
      <c r="U1513" s="33">
        <v>1</v>
      </c>
      <c r="V1513" s="140">
        <v>1</v>
      </c>
      <c r="W1513" s="34">
        <v>1671</v>
      </c>
      <c r="X1513" s="35">
        <v>1680</v>
      </c>
      <c r="Y1513" s="35" t="s">
        <v>102</v>
      </c>
      <c r="Z1513" s="34"/>
      <c r="AA1513" s="35"/>
      <c r="AB1513" s="36"/>
      <c r="AC1513" s="34"/>
      <c r="AD1513" s="35"/>
      <c r="AE1513" s="36"/>
      <c r="AF1513" s="34"/>
      <c r="AG1513" s="35"/>
      <c r="AH1513" s="36"/>
      <c r="AI1513" s="37"/>
      <c r="AJ1513" s="38"/>
      <c r="AK1513" s="39"/>
      <c r="AL1513" s="39"/>
      <c r="AM1513" s="39"/>
      <c r="AN1513" s="49"/>
      <c r="AO1513" s="40"/>
      <c r="AP1513" s="41"/>
      <c r="AQ1513" s="42"/>
      <c r="AR1513" s="43"/>
      <c r="AS1513" s="40"/>
      <c r="AT1513" s="42">
        <v>1</v>
      </c>
      <c r="AU1513" s="162">
        <f t="shared" si="115"/>
        <v>0</v>
      </c>
      <c r="AV1513" s="162">
        <f t="shared" si="116"/>
        <v>0</v>
      </c>
      <c r="AW1513" s="162">
        <f t="shared" si="117"/>
        <v>0</v>
      </c>
      <c r="AX1513" s="162">
        <f t="shared" si="118"/>
        <v>0</v>
      </c>
      <c r="AY1513" s="162">
        <f t="shared" si="119"/>
        <v>1</v>
      </c>
    </row>
    <row r="1514" spans="1:51">
      <c r="A1514" s="88" t="s">
        <v>474</v>
      </c>
      <c r="B1514" s="45" t="s">
        <v>3953</v>
      </c>
      <c r="C1514" s="23" t="s">
        <v>475</v>
      </c>
      <c r="D1514" s="120" t="s">
        <v>4162</v>
      </c>
      <c r="E1514" s="24">
        <v>7</v>
      </c>
      <c r="F1514" s="25" t="s">
        <v>43</v>
      </c>
      <c r="G1514" s="60"/>
      <c r="H1514" s="89"/>
      <c r="I1514" s="89"/>
      <c r="J1514" s="29">
        <v>1</v>
      </c>
      <c r="K1514" s="47">
        <v>1560</v>
      </c>
      <c r="L1514" s="91">
        <v>1578</v>
      </c>
      <c r="M1514" s="27">
        <v>1</v>
      </c>
      <c r="N1514" s="27">
        <v>0</v>
      </c>
      <c r="O1514" s="86">
        <v>1540</v>
      </c>
      <c r="P1514" s="31">
        <v>1624</v>
      </c>
      <c r="Q1514" s="25" t="str">
        <f t="shared" si="120"/>
        <v>Namur</v>
      </c>
      <c r="R1514" s="104"/>
      <c r="S1514" s="124"/>
      <c r="T1514" s="32">
        <v>0</v>
      </c>
      <c r="U1514" s="33">
        <v>1</v>
      </c>
      <c r="V1514" s="140">
        <v>1</v>
      </c>
      <c r="W1514" s="47">
        <v>1560</v>
      </c>
      <c r="X1514" s="91">
        <v>1578</v>
      </c>
      <c r="Y1514" s="91" t="s">
        <v>476</v>
      </c>
      <c r="Z1514" s="34">
        <v>1590</v>
      </c>
      <c r="AA1514" s="91">
        <v>1594</v>
      </c>
      <c r="AB1514" s="36" t="s">
        <v>60</v>
      </c>
      <c r="AC1514" s="34">
        <v>1594</v>
      </c>
      <c r="AD1514" s="91">
        <v>1597</v>
      </c>
      <c r="AE1514" s="36" t="s">
        <v>476</v>
      </c>
      <c r="AF1514" s="47">
        <v>1603</v>
      </c>
      <c r="AG1514" s="91">
        <v>1624</v>
      </c>
      <c r="AH1514" s="36" t="s">
        <v>103</v>
      </c>
      <c r="AI1514" s="37"/>
      <c r="AJ1514" s="92"/>
      <c r="AK1514" s="39"/>
      <c r="AL1514" s="39"/>
      <c r="AM1514" s="39"/>
      <c r="AN1514" s="39"/>
      <c r="AO1514" s="42" t="s">
        <v>104</v>
      </c>
      <c r="AP1514" s="43" t="s">
        <v>477</v>
      </c>
      <c r="AQ1514" s="42"/>
      <c r="AR1514" s="43"/>
      <c r="AS1514" s="40" t="s">
        <v>106</v>
      </c>
      <c r="AT1514" s="42">
        <v>1</v>
      </c>
      <c r="AU1514" s="162">
        <f t="shared" si="115"/>
        <v>1</v>
      </c>
      <c r="AV1514" s="162">
        <f t="shared" si="116"/>
        <v>1</v>
      </c>
      <c r="AW1514" s="162">
        <f t="shared" si="117"/>
        <v>0</v>
      </c>
      <c r="AX1514" s="162">
        <f t="shared" si="118"/>
        <v>0</v>
      </c>
      <c r="AY1514" s="162">
        <f t="shared" si="119"/>
        <v>0</v>
      </c>
    </row>
    <row r="1515" spans="1:51">
      <c r="A1515" s="44" t="s">
        <v>487</v>
      </c>
      <c r="B1515" s="45" t="s">
        <v>3956</v>
      </c>
      <c r="C1515" s="23" t="s">
        <v>488</v>
      </c>
      <c r="D1515" s="120" t="s">
        <v>4162</v>
      </c>
      <c r="E1515" s="24"/>
      <c r="F1515" s="25" t="s">
        <v>43</v>
      </c>
      <c r="G1515" s="26"/>
      <c r="H1515" s="27"/>
      <c r="I1515" s="27"/>
      <c r="J1515" s="29">
        <v>0</v>
      </c>
      <c r="K1515" s="34">
        <v>1544</v>
      </c>
      <c r="L1515" s="35"/>
      <c r="M1515" s="27">
        <v>0</v>
      </c>
      <c r="N1515" s="27">
        <v>0</v>
      </c>
      <c r="O1515" s="28"/>
      <c r="P1515" s="31"/>
      <c r="Q1515" s="25" t="str">
        <f t="shared" si="120"/>
        <v>Antwerp</v>
      </c>
      <c r="R1515" s="104">
        <v>51.216700000000003</v>
      </c>
      <c r="S1515" s="124">
        <v>4.4000000000000004</v>
      </c>
      <c r="T1515" s="32">
        <v>0</v>
      </c>
      <c r="U1515" s="33">
        <v>1</v>
      </c>
      <c r="V1515" s="140">
        <v>1</v>
      </c>
      <c r="W1515" s="34">
        <v>1544</v>
      </c>
      <c r="X1515" s="35"/>
      <c r="Y1515" s="35" t="s">
        <v>63</v>
      </c>
      <c r="Z1515" s="34"/>
      <c r="AA1515" s="35"/>
      <c r="AB1515" s="36"/>
      <c r="AC1515" s="34"/>
      <c r="AD1515" s="35"/>
      <c r="AE1515" s="36"/>
      <c r="AF1515" s="34"/>
      <c r="AG1515" s="35"/>
      <c r="AH1515" s="36"/>
      <c r="AI1515" s="37"/>
      <c r="AJ1515" s="38"/>
      <c r="AK1515" s="39"/>
      <c r="AL1515" s="39"/>
      <c r="AM1515" s="39"/>
      <c r="AN1515" s="49"/>
      <c r="AO1515" s="40"/>
      <c r="AP1515" s="41"/>
      <c r="AQ1515" s="42"/>
      <c r="AR1515" s="43"/>
      <c r="AS1515" s="40"/>
      <c r="AT1515" s="42">
        <v>1</v>
      </c>
      <c r="AU1515" s="162">
        <f t="shared" si="115"/>
        <v>0</v>
      </c>
      <c r="AV1515" s="162">
        <f t="shared" si="116"/>
        <v>0</v>
      </c>
      <c r="AW1515" s="162">
        <f t="shared" si="117"/>
        <v>0</v>
      </c>
      <c r="AX1515" s="162">
        <f t="shared" si="118"/>
        <v>0</v>
      </c>
      <c r="AY1515" s="162">
        <f t="shared" si="119"/>
        <v>0</v>
      </c>
    </row>
    <row r="1516" spans="1:51">
      <c r="A1516" s="44" t="s">
        <v>494</v>
      </c>
      <c r="B1516" s="45" t="s">
        <v>1837</v>
      </c>
      <c r="C1516" s="23" t="s">
        <v>495</v>
      </c>
      <c r="D1516" s="120" t="s">
        <v>4162</v>
      </c>
      <c r="E1516" s="24"/>
      <c r="F1516" s="25" t="s">
        <v>496</v>
      </c>
      <c r="G1516" s="26"/>
      <c r="H1516" s="27"/>
      <c r="I1516" s="27"/>
      <c r="J1516" s="29">
        <v>0</v>
      </c>
      <c r="K1516" s="34">
        <v>1574</v>
      </c>
      <c r="L1516" s="35"/>
      <c r="M1516" s="27">
        <v>0</v>
      </c>
      <c r="N1516" s="27">
        <v>0</v>
      </c>
      <c r="O1516" s="28"/>
      <c r="P1516" s="31">
        <v>1574</v>
      </c>
      <c r="Q1516" s="25" t="str">
        <f t="shared" si="120"/>
        <v>Constantinople</v>
      </c>
      <c r="R1516" s="104"/>
      <c r="S1516" s="124"/>
      <c r="T1516" s="32">
        <v>1</v>
      </c>
      <c r="U1516" s="33">
        <v>1</v>
      </c>
      <c r="V1516" s="140">
        <v>1</v>
      </c>
      <c r="W1516" s="34">
        <v>1574</v>
      </c>
      <c r="X1516" s="35"/>
      <c r="Y1516" s="35" t="s">
        <v>497</v>
      </c>
      <c r="Z1516" s="34"/>
      <c r="AA1516" s="35"/>
      <c r="AB1516" s="36"/>
      <c r="AC1516" s="34"/>
      <c r="AD1516" s="35"/>
      <c r="AE1516" s="36"/>
      <c r="AF1516" s="34"/>
      <c r="AG1516" s="35"/>
      <c r="AH1516" s="36"/>
      <c r="AI1516" s="37"/>
      <c r="AJ1516" s="38"/>
      <c r="AK1516" s="39"/>
      <c r="AL1516" s="39"/>
      <c r="AM1516" s="39"/>
      <c r="AN1516" s="49"/>
      <c r="AO1516" s="40"/>
      <c r="AP1516" s="41"/>
      <c r="AQ1516" s="42"/>
      <c r="AR1516" s="43"/>
      <c r="AS1516" s="40" t="s">
        <v>498</v>
      </c>
      <c r="AT1516" s="42">
        <v>1</v>
      </c>
      <c r="AU1516" s="162">
        <f t="shared" si="115"/>
        <v>0</v>
      </c>
      <c r="AV1516" s="162">
        <f t="shared" si="116"/>
        <v>0</v>
      </c>
      <c r="AW1516" s="162">
        <f t="shared" si="117"/>
        <v>0</v>
      </c>
      <c r="AX1516" s="162">
        <f t="shared" si="118"/>
        <v>0</v>
      </c>
      <c r="AY1516" s="162">
        <f t="shared" si="119"/>
        <v>0</v>
      </c>
    </row>
    <row r="1517" spans="1:51">
      <c r="A1517" s="44" t="s">
        <v>519</v>
      </c>
      <c r="B1517" s="45" t="s">
        <v>3966</v>
      </c>
      <c r="C1517" s="23" t="s">
        <v>520</v>
      </c>
      <c r="D1517" s="120" t="s">
        <v>4162</v>
      </c>
      <c r="E1517" s="24"/>
      <c r="F1517" s="25" t="s">
        <v>43</v>
      </c>
      <c r="G1517" s="26"/>
      <c r="H1517" s="27"/>
      <c r="I1517" s="27"/>
      <c r="J1517" s="29">
        <v>0</v>
      </c>
      <c r="K1517" s="34">
        <v>1604</v>
      </c>
      <c r="L1517" s="35"/>
      <c r="M1517" s="27">
        <v>0</v>
      </c>
      <c r="N1517" s="27">
        <v>0</v>
      </c>
      <c r="O1517" s="28">
        <v>1585</v>
      </c>
      <c r="P1517" s="31"/>
      <c r="Q1517" s="25" t="str">
        <f t="shared" si="120"/>
        <v>Amsterdam</v>
      </c>
      <c r="R1517" s="104">
        <v>52.373100000000001</v>
      </c>
      <c r="S1517" s="124">
        <v>4.8921999999999999</v>
      </c>
      <c r="T1517" s="32">
        <v>1</v>
      </c>
      <c r="U1517" s="33">
        <v>1</v>
      </c>
      <c r="V1517" s="140">
        <v>1</v>
      </c>
      <c r="W1517" s="34">
        <v>1604</v>
      </c>
      <c r="X1517" s="35"/>
      <c r="Y1517" s="35" t="s">
        <v>51</v>
      </c>
      <c r="Z1517" s="34"/>
      <c r="AA1517" s="35"/>
      <c r="AB1517" s="36"/>
      <c r="AC1517" s="34"/>
      <c r="AD1517" s="35"/>
      <c r="AE1517" s="36"/>
      <c r="AF1517" s="34"/>
      <c r="AG1517" s="35"/>
      <c r="AH1517" s="36"/>
      <c r="AI1517" s="37"/>
      <c r="AJ1517" s="38"/>
      <c r="AK1517" s="39"/>
      <c r="AL1517" s="39"/>
      <c r="AM1517" s="39"/>
      <c r="AN1517" s="49"/>
      <c r="AO1517" s="40"/>
      <c r="AP1517" s="41"/>
      <c r="AQ1517" s="42"/>
      <c r="AR1517" s="43"/>
      <c r="AS1517" s="40" t="s">
        <v>339</v>
      </c>
      <c r="AT1517" s="42">
        <v>1</v>
      </c>
      <c r="AU1517" s="162">
        <f t="shared" si="115"/>
        <v>0</v>
      </c>
      <c r="AV1517" s="162">
        <f t="shared" si="116"/>
        <v>0</v>
      </c>
      <c r="AW1517" s="162">
        <f t="shared" si="117"/>
        <v>0</v>
      </c>
      <c r="AX1517" s="162">
        <f t="shared" si="118"/>
        <v>0</v>
      </c>
      <c r="AY1517" s="162">
        <f t="shared" si="119"/>
        <v>0</v>
      </c>
    </row>
    <row r="1518" spans="1:51">
      <c r="A1518" s="44" t="s">
        <v>523</v>
      </c>
      <c r="B1518" s="45" t="s">
        <v>2378</v>
      </c>
      <c r="C1518" s="23" t="s">
        <v>524</v>
      </c>
      <c r="D1518" s="120" t="s">
        <v>4162</v>
      </c>
      <c r="E1518" s="24"/>
      <c r="F1518" s="25" t="s">
        <v>43</v>
      </c>
      <c r="G1518" s="26"/>
      <c r="H1518" s="27"/>
      <c r="I1518" s="27"/>
      <c r="J1518" s="29">
        <v>0</v>
      </c>
      <c r="K1518" s="47">
        <v>1599</v>
      </c>
      <c r="L1518" s="25">
        <v>1627</v>
      </c>
      <c r="M1518" s="27">
        <v>0</v>
      </c>
      <c r="N1518" s="27">
        <v>0</v>
      </c>
      <c r="O1518" s="28">
        <v>1577</v>
      </c>
      <c r="P1518" s="31">
        <v>1627</v>
      </c>
      <c r="Q1518" s="25" t="str">
        <f t="shared" si="120"/>
        <v>Rome</v>
      </c>
      <c r="R1518" s="104">
        <v>43</v>
      </c>
      <c r="S1518" s="124">
        <v>12</v>
      </c>
      <c r="T1518" s="32">
        <v>1</v>
      </c>
      <c r="U1518" s="75">
        <v>1</v>
      </c>
      <c r="V1518" s="140">
        <v>1</v>
      </c>
      <c r="W1518" s="47">
        <v>1599</v>
      </c>
      <c r="X1518" s="25">
        <v>1627</v>
      </c>
      <c r="Y1518" s="25" t="s">
        <v>102</v>
      </c>
      <c r="Z1518" s="34"/>
      <c r="AA1518" s="35"/>
      <c r="AB1518" s="36"/>
      <c r="AC1518" s="34"/>
      <c r="AD1518" s="35"/>
      <c r="AE1518" s="36"/>
      <c r="AF1518" s="34"/>
      <c r="AG1518" s="35"/>
      <c r="AH1518" s="36"/>
      <c r="AI1518" s="37"/>
      <c r="AJ1518" s="38"/>
      <c r="AK1518" s="39"/>
      <c r="AL1518" s="39"/>
      <c r="AM1518" s="39"/>
      <c r="AN1518" s="49"/>
      <c r="AO1518" s="40"/>
      <c r="AP1518" s="41"/>
      <c r="AQ1518" s="42"/>
      <c r="AR1518" s="43"/>
      <c r="AS1518" s="42" t="s">
        <v>55</v>
      </c>
      <c r="AT1518" s="42">
        <v>1</v>
      </c>
      <c r="AU1518" s="162">
        <f t="shared" si="115"/>
        <v>0</v>
      </c>
      <c r="AV1518" s="162">
        <f t="shared" si="116"/>
        <v>1</v>
      </c>
      <c r="AW1518" s="162">
        <f t="shared" si="117"/>
        <v>1</v>
      </c>
      <c r="AX1518" s="162">
        <f t="shared" si="118"/>
        <v>1</v>
      </c>
      <c r="AY1518" s="162">
        <f t="shared" si="119"/>
        <v>0</v>
      </c>
    </row>
    <row r="1519" spans="1:51">
      <c r="A1519" s="44" t="s">
        <v>525</v>
      </c>
      <c r="B1519" s="45" t="s">
        <v>1883</v>
      </c>
      <c r="C1519" s="23" t="s">
        <v>526</v>
      </c>
      <c r="D1519" s="120" t="s">
        <v>4162</v>
      </c>
      <c r="E1519" s="24">
        <v>1</v>
      </c>
      <c r="F1519" s="25" t="s">
        <v>39</v>
      </c>
      <c r="G1519" s="26"/>
      <c r="H1519" s="27"/>
      <c r="I1519" s="27"/>
      <c r="J1519" s="29">
        <v>1</v>
      </c>
      <c r="K1519" s="34">
        <v>1599</v>
      </c>
      <c r="L1519" s="35">
        <v>1627</v>
      </c>
      <c r="M1519" s="27">
        <v>0</v>
      </c>
      <c r="N1519" s="27">
        <v>0</v>
      </c>
      <c r="O1519" s="28"/>
      <c r="P1519" s="31"/>
      <c r="Q1519" s="25" t="str">
        <f t="shared" si="120"/>
        <v>Rome</v>
      </c>
      <c r="R1519" s="104">
        <v>43</v>
      </c>
      <c r="S1519" s="124">
        <v>12</v>
      </c>
      <c r="T1519" s="32">
        <v>1</v>
      </c>
      <c r="U1519" s="33">
        <v>1</v>
      </c>
      <c r="V1519" s="140">
        <v>1</v>
      </c>
      <c r="W1519" s="34">
        <v>1599</v>
      </c>
      <c r="X1519" s="35">
        <v>1627</v>
      </c>
      <c r="Y1519" s="35" t="s">
        <v>102</v>
      </c>
      <c r="Z1519" s="34"/>
      <c r="AA1519" s="35"/>
      <c r="AB1519" s="36"/>
      <c r="AC1519" s="34"/>
      <c r="AD1519" s="35"/>
      <c r="AE1519" s="36"/>
      <c r="AF1519" s="34"/>
      <c r="AG1519" s="35"/>
      <c r="AH1519" s="36"/>
      <c r="AI1519" s="37"/>
      <c r="AJ1519" s="38"/>
      <c r="AK1519" s="39"/>
      <c r="AL1519" s="39"/>
      <c r="AM1519" s="39"/>
      <c r="AN1519" s="49"/>
      <c r="AO1519" s="40"/>
      <c r="AP1519" s="41"/>
      <c r="AQ1519" s="42"/>
      <c r="AR1519" s="43"/>
      <c r="AS1519" s="40" t="s">
        <v>527</v>
      </c>
      <c r="AT1519" s="42">
        <v>1</v>
      </c>
      <c r="AU1519" s="162">
        <f t="shared" si="115"/>
        <v>0</v>
      </c>
      <c r="AV1519" s="162">
        <f t="shared" si="116"/>
        <v>1</v>
      </c>
      <c r="AW1519" s="162">
        <f t="shared" si="117"/>
        <v>1</v>
      </c>
      <c r="AX1519" s="162">
        <f t="shared" si="118"/>
        <v>1</v>
      </c>
      <c r="AY1519" s="162">
        <f t="shared" si="119"/>
        <v>0</v>
      </c>
    </row>
    <row r="1520" spans="1:51">
      <c r="A1520" s="44" t="s">
        <v>534</v>
      </c>
      <c r="B1520" s="45" t="s">
        <v>3969</v>
      </c>
      <c r="C1520" s="23" t="s">
        <v>535</v>
      </c>
      <c r="D1520" s="120" t="s">
        <v>4162</v>
      </c>
      <c r="E1520" s="24"/>
      <c r="F1520" s="25" t="s">
        <v>43</v>
      </c>
      <c r="G1520" s="26"/>
      <c r="H1520" s="27"/>
      <c r="I1520" s="27"/>
      <c r="J1520" s="29">
        <v>0</v>
      </c>
      <c r="K1520" s="34">
        <v>1601</v>
      </c>
      <c r="L1520" s="35">
        <v>1637</v>
      </c>
      <c r="M1520" s="27">
        <v>0</v>
      </c>
      <c r="N1520" s="27">
        <v>0</v>
      </c>
      <c r="O1520" s="28">
        <v>1570</v>
      </c>
      <c r="P1520" s="31">
        <v>1637</v>
      </c>
      <c r="Q1520" s="25" t="str">
        <f t="shared" si="120"/>
        <v>Paris</v>
      </c>
      <c r="R1520" s="104">
        <v>48.856699999999996</v>
      </c>
      <c r="S1520" s="124">
        <v>2.3508</v>
      </c>
      <c r="T1520" s="32">
        <v>1</v>
      </c>
      <c r="U1520" s="33">
        <v>1</v>
      </c>
      <c r="V1520" s="140">
        <v>1</v>
      </c>
      <c r="W1520" s="34">
        <v>1601</v>
      </c>
      <c r="X1520" s="35">
        <v>1637</v>
      </c>
      <c r="Y1520" s="35" t="s">
        <v>152</v>
      </c>
      <c r="Z1520" s="34"/>
      <c r="AA1520" s="35"/>
      <c r="AB1520" s="36"/>
      <c r="AC1520" s="34"/>
      <c r="AD1520" s="35"/>
      <c r="AE1520" s="36"/>
      <c r="AF1520" s="34"/>
      <c r="AG1520" s="35"/>
      <c r="AH1520" s="36"/>
      <c r="AI1520" s="37"/>
      <c r="AJ1520" s="38"/>
      <c r="AK1520" s="39"/>
      <c r="AL1520" s="39"/>
      <c r="AM1520" s="39"/>
      <c r="AN1520" s="49"/>
      <c r="AO1520" s="40"/>
      <c r="AP1520" s="41"/>
      <c r="AQ1520" s="42"/>
      <c r="AR1520" s="43"/>
      <c r="AS1520" s="40" t="s">
        <v>55</v>
      </c>
      <c r="AT1520" s="42">
        <v>1</v>
      </c>
      <c r="AU1520" s="162">
        <f t="shared" si="115"/>
        <v>0</v>
      </c>
      <c r="AV1520" s="162">
        <f t="shared" si="116"/>
        <v>1</v>
      </c>
      <c r="AW1520" s="162">
        <f t="shared" si="117"/>
        <v>1</v>
      </c>
      <c r="AX1520" s="162">
        <f t="shared" si="118"/>
        <v>1</v>
      </c>
      <c r="AY1520" s="162">
        <f t="shared" si="119"/>
        <v>0</v>
      </c>
    </row>
    <row r="1521" spans="1:51">
      <c r="A1521" s="44" t="s">
        <v>549</v>
      </c>
      <c r="B1521" s="45" t="s">
        <v>2296</v>
      </c>
      <c r="C1521" s="23" t="s">
        <v>550</v>
      </c>
      <c r="D1521" s="120" t="s">
        <v>4162</v>
      </c>
      <c r="E1521" s="24">
        <v>4</v>
      </c>
      <c r="F1521" s="25" t="s">
        <v>156</v>
      </c>
      <c r="G1521" s="26"/>
      <c r="H1521" s="27"/>
      <c r="I1521" s="27"/>
      <c r="J1521" s="29">
        <v>1</v>
      </c>
      <c r="K1521" s="34">
        <v>1608</v>
      </c>
      <c r="L1521" s="35">
        <v>1629</v>
      </c>
      <c r="M1521" s="27">
        <v>0</v>
      </c>
      <c r="N1521" s="67">
        <v>1</v>
      </c>
      <c r="O1521" s="28">
        <v>1574</v>
      </c>
      <c r="P1521" s="31">
        <v>1629</v>
      </c>
      <c r="Q1521" s="25" t="str">
        <f t="shared" si="120"/>
        <v>Antwerp</v>
      </c>
      <c r="R1521" s="104">
        <v>51.216700000000003</v>
      </c>
      <c r="S1521" s="124">
        <v>4.4000000000000004</v>
      </c>
      <c r="T1521" s="32">
        <v>1</v>
      </c>
      <c r="U1521" s="33">
        <v>1</v>
      </c>
      <c r="V1521" s="140">
        <v>1</v>
      </c>
      <c r="W1521" s="34">
        <v>1608</v>
      </c>
      <c r="X1521" s="35">
        <v>1629</v>
      </c>
      <c r="Y1521" s="35" t="s">
        <v>63</v>
      </c>
      <c r="Z1521" s="34"/>
      <c r="AA1521" s="35"/>
      <c r="AB1521" s="36"/>
      <c r="AC1521" s="34"/>
      <c r="AD1521" s="35"/>
      <c r="AE1521" s="36"/>
      <c r="AF1521" s="34"/>
      <c r="AG1521" s="35"/>
      <c r="AH1521" s="36"/>
      <c r="AI1521" s="37"/>
      <c r="AJ1521" s="38"/>
      <c r="AK1521" s="39"/>
      <c r="AL1521" s="39"/>
      <c r="AM1521" s="39"/>
      <c r="AN1521" s="49"/>
      <c r="AO1521" s="42" t="s">
        <v>104</v>
      </c>
      <c r="AP1521" s="43" t="s">
        <v>551</v>
      </c>
      <c r="AQ1521" s="42"/>
      <c r="AR1521" s="43"/>
      <c r="AS1521" s="40" t="s">
        <v>40</v>
      </c>
      <c r="AT1521" s="42">
        <v>1</v>
      </c>
      <c r="AU1521" s="162">
        <f t="shared" si="115"/>
        <v>0</v>
      </c>
      <c r="AV1521" s="162">
        <f t="shared" si="116"/>
        <v>1</v>
      </c>
      <c r="AW1521" s="162">
        <f t="shared" si="117"/>
        <v>1</v>
      </c>
      <c r="AX1521" s="162">
        <f t="shared" si="118"/>
        <v>1</v>
      </c>
      <c r="AY1521" s="162">
        <f t="shared" si="119"/>
        <v>0</v>
      </c>
    </row>
    <row r="1522" spans="1:51">
      <c r="A1522" s="44" t="s">
        <v>553</v>
      </c>
      <c r="B1522" s="45" t="s">
        <v>2296</v>
      </c>
      <c r="C1522" s="23" t="s">
        <v>554</v>
      </c>
      <c r="D1522" s="120" t="s">
        <v>4162</v>
      </c>
      <c r="E1522" s="24"/>
      <c r="F1522" s="25" t="s">
        <v>43</v>
      </c>
      <c r="G1522" s="26"/>
      <c r="H1522" s="27"/>
      <c r="I1522" s="27"/>
      <c r="J1522" s="29">
        <v>0</v>
      </c>
      <c r="K1522" s="34">
        <v>1673</v>
      </c>
      <c r="L1522" s="35">
        <v>1673</v>
      </c>
      <c r="M1522" s="27">
        <v>0</v>
      </c>
      <c r="N1522" s="27">
        <v>0</v>
      </c>
      <c r="O1522" s="28">
        <v>1649</v>
      </c>
      <c r="P1522" s="31">
        <v>1673</v>
      </c>
      <c r="Q1522" s="25" t="str">
        <f t="shared" si="120"/>
        <v>Naxos</v>
      </c>
      <c r="R1522" s="104"/>
      <c r="S1522" s="124"/>
      <c r="T1522" s="32">
        <v>0</v>
      </c>
      <c r="U1522" s="33">
        <v>1</v>
      </c>
      <c r="V1522" s="140">
        <v>1</v>
      </c>
      <c r="W1522" s="34">
        <v>1673</v>
      </c>
      <c r="X1522" s="35">
        <v>1673</v>
      </c>
      <c r="Y1522" s="35" t="s">
        <v>555</v>
      </c>
      <c r="Z1522" s="34"/>
      <c r="AA1522" s="35"/>
      <c r="AB1522" s="36"/>
      <c r="AC1522" s="34"/>
      <c r="AD1522" s="35"/>
      <c r="AE1522" s="36"/>
      <c r="AF1522" s="34"/>
      <c r="AG1522" s="35"/>
      <c r="AH1522" s="36"/>
      <c r="AI1522" s="37"/>
      <c r="AJ1522" s="38">
        <v>1</v>
      </c>
      <c r="AK1522" s="39" t="s">
        <v>110</v>
      </c>
      <c r="AL1522" s="39"/>
      <c r="AM1522" s="39"/>
      <c r="AN1522" s="49"/>
      <c r="AO1522" s="42" t="s">
        <v>88</v>
      </c>
      <c r="AP1522" s="43" t="s">
        <v>551</v>
      </c>
      <c r="AQ1522" s="42"/>
      <c r="AR1522" s="43"/>
      <c r="AS1522" s="40" t="s">
        <v>55</v>
      </c>
      <c r="AT1522" s="42">
        <v>1</v>
      </c>
      <c r="AU1522" s="162">
        <f t="shared" si="115"/>
        <v>0</v>
      </c>
      <c r="AV1522" s="162">
        <f t="shared" si="116"/>
        <v>0</v>
      </c>
      <c r="AW1522" s="162">
        <f t="shared" si="117"/>
        <v>0</v>
      </c>
      <c r="AX1522" s="162">
        <f t="shared" si="118"/>
        <v>0</v>
      </c>
      <c r="AY1522" s="162">
        <f t="shared" si="119"/>
        <v>1</v>
      </c>
    </row>
    <row r="1523" spans="1:51">
      <c r="A1523" s="44" t="s">
        <v>568</v>
      </c>
      <c r="B1523" s="45" t="s">
        <v>2271</v>
      </c>
      <c r="C1523" s="23" t="s">
        <v>569</v>
      </c>
      <c r="D1523" s="120" t="s">
        <v>4162</v>
      </c>
      <c r="E1523" s="24"/>
      <c r="F1523" s="25" t="s">
        <v>43</v>
      </c>
      <c r="G1523" s="51"/>
      <c r="H1523" s="52"/>
      <c r="I1523" s="52"/>
      <c r="J1523" s="29">
        <v>0</v>
      </c>
      <c r="K1523" s="57"/>
      <c r="L1523" s="50"/>
      <c r="M1523" s="27">
        <v>0</v>
      </c>
      <c r="N1523" s="27">
        <v>0</v>
      </c>
      <c r="O1523" s="52">
        <v>1670</v>
      </c>
      <c r="P1523" s="80"/>
      <c r="Q1523" s="25" t="str">
        <f t="shared" si="120"/>
        <v>Italy</v>
      </c>
      <c r="R1523" s="104">
        <v>43</v>
      </c>
      <c r="S1523" s="124">
        <v>12</v>
      </c>
      <c r="T1523" s="32">
        <v>0</v>
      </c>
      <c r="U1523" s="75">
        <v>1</v>
      </c>
      <c r="V1523" s="140">
        <v>1</v>
      </c>
      <c r="W1523" s="57"/>
      <c r="X1523" s="50"/>
      <c r="Y1523" s="50" t="s">
        <v>306</v>
      </c>
      <c r="Z1523" s="63"/>
      <c r="AA1523" s="62"/>
      <c r="AB1523" s="64"/>
      <c r="AC1523" s="63"/>
      <c r="AD1523" s="62"/>
      <c r="AE1523" s="64"/>
      <c r="AF1523" s="63"/>
      <c r="AG1523" s="62"/>
      <c r="AH1523" s="64"/>
      <c r="AI1523" s="65"/>
      <c r="AJ1523" s="38"/>
      <c r="AK1523" s="66"/>
      <c r="AL1523" s="66"/>
      <c r="AM1523" s="66"/>
      <c r="AN1523" s="55"/>
      <c r="AO1523" s="59" t="s">
        <v>88</v>
      </c>
      <c r="AP1523" s="83" t="s">
        <v>570</v>
      </c>
      <c r="AQ1523" s="59"/>
      <c r="AR1523" s="83"/>
      <c r="AS1523" s="81"/>
      <c r="AT1523" s="42">
        <v>1</v>
      </c>
      <c r="AU1523" s="162">
        <f t="shared" si="115"/>
        <v>0</v>
      </c>
      <c r="AV1523" s="162">
        <f t="shared" si="116"/>
        <v>0</v>
      </c>
      <c r="AW1523" s="162">
        <f t="shared" si="117"/>
        <v>0</v>
      </c>
      <c r="AX1523" s="162">
        <f t="shared" si="118"/>
        <v>0</v>
      </c>
      <c r="AY1523" s="162">
        <f t="shared" si="119"/>
        <v>0</v>
      </c>
    </row>
    <row r="1524" spans="1:51">
      <c r="A1524" s="44" t="s">
        <v>571</v>
      </c>
      <c r="B1524" s="45" t="s">
        <v>2271</v>
      </c>
      <c r="C1524" s="23" t="s">
        <v>572</v>
      </c>
      <c r="D1524" s="120" t="s">
        <v>4162</v>
      </c>
      <c r="E1524" s="24">
        <v>18</v>
      </c>
      <c r="F1524" s="25" t="s">
        <v>43</v>
      </c>
      <c r="G1524" s="51"/>
      <c r="H1524" s="52"/>
      <c r="I1524" s="52"/>
      <c r="J1524" s="29">
        <v>1</v>
      </c>
      <c r="K1524" s="63">
        <v>1599</v>
      </c>
      <c r="L1524" s="62">
        <v>1604</v>
      </c>
      <c r="M1524" s="27">
        <v>1</v>
      </c>
      <c r="N1524" s="27">
        <v>1</v>
      </c>
      <c r="O1524" s="61">
        <v>1574</v>
      </c>
      <c r="P1524" s="80">
        <v>1643</v>
      </c>
      <c r="Q1524" s="25" t="str">
        <f t="shared" si="120"/>
        <v>Paris</v>
      </c>
      <c r="R1524" s="104">
        <v>48.856699999999996</v>
      </c>
      <c r="S1524" s="124">
        <v>2.3508</v>
      </c>
      <c r="T1524" s="32">
        <v>1</v>
      </c>
      <c r="U1524" s="33">
        <v>1</v>
      </c>
      <c r="V1524" s="140">
        <v>1</v>
      </c>
      <c r="W1524" s="63">
        <v>1599</v>
      </c>
      <c r="X1524" s="62">
        <v>1604</v>
      </c>
      <c r="Y1524" s="62" t="s">
        <v>152</v>
      </c>
      <c r="Z1524" s="63">
        <v>1604</v>
      </c>
      <c r="AA1524" s="62">
        <v>1604</v>
      </c>
      <c r="AB1524" s="64" t="s">
        <v>573</v>
      </c>
      <c r="AC1524" s="63">
        <v>1605</v>
      </c>
      <c r="AD1524" s="62">
        <v>1645</v>
      </c>
      <c r="AE1524" s="64" t="s">
        <v>103</v>
      </c>
      <c r="AF1524" s="63"/>
      <c r="AG1524" s="62"/>
      <c r="AH1524" s="64"/>
      <c r="AI1524" s="65"/>
      <c r="AJ1524" s="38"/>
      <c r="AK1524" s="66"/>
      <c r="AL1524" s="66"/>
      <c r="AM1524" s="66"/>
      <c r="AN1524" s="55"/>
      <c r="AO1524" s="59" t="s">
        <v>104</v>
      </c>
      <c r="AP1524" s="83" t="s">
        <v>570</v>
      </c>
      <c r="AQ1524" s="59" t="s">
        <v>104</v>
      </c>
      <c r="AR1524" s="83" t="s">
        <v>574</v>
      </c>
      <c r="AS1524" s="81" t="s">
        <v>114</v>
      </c>
      <c r="AT1524" s="42">
        <v>1</v>
      </c>
      <c r="AU1524" s="162">
        <f t="shared" si="115"/>
        <v>0</v>
      </c>
      <c r="AV1524" s="162">
        <f t="shared" si="116"/>
        <v>1</v>
      </c>
      <c r="AW1524" s="162">
        <f t="shared" si="117"/>
        <v>0</v>
      </c>
      <c r="AX1524" s="162">
        <f t="shared" si="118"/>
        <v>0</v>
      </c>
      <c r="AY1524" s="162">
        <f t="shared" si="119"/>
        <v>0</v>
      </c>
    </row>
    <row r="1525" spans="1:51">
      <c r="A1525" s="44" t="s">
        <v>570</v>
      </c>
      <c r="B1525" s="45" t="s">
        <v>2271</v>
      </c>
      <c r="C1525" s="23" t="s">
        <v>575</v>
      </c>
      <c r="D1525" s="120" t="s">
        <v>4162</v>
      </c>
      <c r="E1525" s="24">
        <v>5</v>
      </c>
      <c r="F1525" s="25" t="s">
        <v>43</v>
      </c>
      <c r="G1525" s="51" t="s">
        <v>311</v>
      </c>
      <c r="H1525" s="52"/>
      <c r="I1525" s="52"/>
      <c r="J1525" s="29">
        <v>1</v>
      </c>
      <c r="K1525" s="63">
        <v>1636</v>
      </c>
      <c r="L1525" s="62">
        <v>1640</v>
      </c>
      <c r="M1525" s="27">
        <v>0</v>
      </c>
      <c r="N1525" s="27">
        <v>0</v>
      </c>
      <c r="O1525" s="61">
        <v>1616</v>
      </c>
      <c r="P1525" s="80">
        <v>1681</v>
      </c>
      <c r="Q1525" s="25" t="str">
        <f t="shared" si="120"/>
        <v>Antwerp</v>
      </c>
      <c r="R1525" s="104">
        <v>51.216700000000003</v>
      </c>
      <c r="S1525" s="124">
        <v>4.4000000000000004</v>
      </c>
      <c r="T1525" s="32">
        <v>0</v>
      </c>
      <c r="U1525" s="33">
        <v>1</v>
      </c>
      <c r="V1525" s="140">
        <v>1</v>
      </c>
      <c r="W1525" s="63">
        <v>1636</v>
      </c>
      <c r="X1525" s="62">
        <v>1640</v>
      </c>
      <c r="Y1525" s="35" t="s">
        <v>63</v>
      </c>
      <c r="Z1525" s="63">
        <v>1640</v>
      </c>
      <c r="AA1525" s="62">
        <v>1649</v>
      </c>
      <c r="AB1525" s="64" t="s">
        <v>152</v>
      </c>
      <c r="AC1525" s="63">
        <v>1649</v>
      </c>
      <c r="AD1525" s="62">
        <v>1654</v>
      </c>
      <c r="AE1525" s="64" t="s">
        <v>576</v>
      </c>
      <c r="AF1525" s="63">
        <v>1654</v>
      </c>
      <c r="AG1525" s="62">
        <v>1663</v>
      </c>
      <c r="AH1525" s="64" t="s">
        <v>103</v>
      </c>
      <c r="AI1525" s="65"/>
      <c r="AJ1525" s="38">
        <v>1</v>
      </c>
      <c r="AK1525" s="97" t="s">
        <v>577</v>
      </c>
      <c r="AL1525" s="66"/>
      <c r="AM1525" s="66"/>
      <c r="AN1525" s="55"/>
      <c r="AO1525" s="42" t="s">
        <v>88</v>
      </c>
      <c r="AP1525" s="83" t="s">
        <v>571</v>
      </c>
      <c r="AQ1525" s="81" t="s">
        <v>104</v>
      </c>
      <c r="AR1525" s="82" t="s">
        <v>568</v>
      </c>
      <c r="AS1525" s="81"/>
      <c r="AT1525" s="42">
        <v>1</v>
      </c>
      <c r="AU1525" s="162">
        <f t="shared" si="115"/>
        <v>0</v>
      </c>
      <c r="AV1525" s="162">
        <f t="shared" si="116"/>
        <v>0</v>
      </c>
      <c r="AW1525" s="162">
        <f t="shared" si="117"/>
        <v>0</v>
      </c>
      <c r="AX1525" s="162">
        <f t="shared" si="118"/>
        <v>1</v>
      </c>
      <c r="AY1525" s="162">
        <f t="shared" si="119"/>
        <v>0</v>
      </c>
    </row>
    <row r="1526" spans="1:51">
      <c r="A1526" s="44" t="s">
        <v>574</v>
      </c>
      <c r="B1526" s="45" t="s">
        <v>2271</v>
      </c>
      <c r="C1526" s="23" t="s">
        <v>578</v>
      </c>
      <c r="D1526" s="120" t="s">
        <v>4162</v>
      </c>
      <c r="E1526" s="24">
        <v>2</v>
      </c>
      <c r="F1526" s="25" t="s">
        <v>43</v>
      </c>
      <c r="G1526" s="51" t="s">
        <v>311</v>
      </c>
      <c r="H1526" s="52"/>
      <c r="I1526" s="52"/>
      <c r="J1526" s="29">
        <v>1</v>
      </c>
      <c r="K1526" s="34"/>
      <c r="L1526" s="35"/>
      <c r="M1526" s="27">
        <v>0</v>
      </c>
      <c r="N1526" s="27">
        <v>0</v>
      </c>
      <c r="O1526" s="61">
        <v>1606</v>
      </c>
      <c r="P1526" s="80">
        <v>1654</v>
      </c>
      <c r="Q1526" s="25" t="str">
        <f t="shared" si="120"/>
        <v>Antwerp</v>
      </c>
      <c r="R1526" s="104">
        <v>51.216700000000003</v>
      </c>
      <c r="S1526" s="124">
        <v>4.4000000000000004</v>
      </c>
      <c r="T1526" s="32">
        <v>0</v>
      </c>
      <c r="U1526" s="33">
        <v>1</v>
      </c>
      <c r="V1526" s="140">
        <v>1</v>
      </c>
      <c r="W1526" s="34"/>
      <c r="X1526" s="35"/>
      <c r="Y1526" s="35" t="s">
        <v>63</v>
      </c>
      <c r="Z1526" s="63">
        <v>1631</v>
      </c>
      <c r="AA1526" s="50">
        <v>1635</v>
      </c>
      <c r="AB1526" s="64" t="s">
        <v>579</v>
      </c>
      <c r="AC1526" s="63">
        <v>1649</v>
      </c>
      <c r="AD1526" s="62">
        <v>1654</v>
      </c>
      <c r="AE1526" s="64" t="s">
        <v>103</v>
      </c>
      <c r="AF1526" s="63"/>
      <c r="AG1526" s="62"/>
      <c r="AH1526" s="64"/>
      <c r="AI1526" s="65"/>
      <c r="AJ1526" s="38">
        <v>1</v>
      </c>
      <c r="AK1526" s="97" t="s">
        <v>577</v>
      </c>
      <c r="AL1526" s="66"/>
      <c r="AM1526" s="66"/>
      <c r="AN1526" s="55"/>
      <c r="AO1526" s="59" t="s">
        <v>88</v>
      </c>
      <c r="AP1526" s="83" t="s">
        <v>571</v>
      </c>
      <c r="AQ1526" s="59"/>
      <c r="AR1526" s="83"/>
      <c r="AS1526" s="81" t="s">
        <v>580</v>
      </c>
      <c r="AT1526" s="42">
        <v>1</v>
      </c>
      <c r="AU1526" s="162">
        <f t="shared" si="115"/>
        <v>0</v>
      </c>
      <c r="AV1526" s="162">
        <f t="shared" si="116"/>
        <v>0</v>
      </c>
      <c r="AW1526" s="162">
        <f t="shared" si="117"/>
        <v>0</v>
      </c>
      <c r="AX1526" s="162">
        <f t="shared" si="118"/>
        <v>0</v>
      </c>
      <c r="AY1526" s="162">
        <f t="shared" si="119"/>
        <v>0</v>
      </c>
    </row>
    <row r="1527" spans="1:51">
      <c r="A1527" s="44" t="s">
        <v>581</v>
      </c>
      <c r="B1527" s="45" t="s">
        <v>3977</v>
      </c>
      <c r="C1527" s="23" t="s">
        <v>582</v>
      </c>
      <c r="D1527" s="120" t="s">
        <v>4162</v>
      </c>
      <c r="E1527" s="24"/>
      <c r="F1527" s="25" t="s">
        <v>43</v>
      </c>
      <c r="G1527" s="26"/>
      <c r="H1527" s="27"/>
      <c r="I1527" s="27"/>
      <c r="J1527" s="29">
        <v>0</v>
      </c>
      <c r="K1527" s="34">
        <v>1571</v>
      </c>
      <c r="L1527" s="35">
        <v>1596</v>
      </c>
      <c r="M1527" s="27">
        <v>0</v>
      </c>
      <c r="N1527" s="27">
        <v>0</v>
      </c>
      <c r="O1527" s="28">
        <v>1520</v>
      </c>
      <c r="P1527" s="31">
        <v>1596</v>
      </c>
      <c r="Q1527" s="25" t="str">
        <f t="shared" si="120"/>
        <v>Antwerp</v>
      </c>
      <c r="R1527" s="104">
        <v>51.216700000000003</v>
      </c>
      <c r="S1527" s="124">
        <v>4.4000000000000004</v>
      </c>
      <c r="T1527" s="32">
        <v>1</v>
      </c>
      <c r="U1527" s="33">
        <v>1</v>
      </c>
      <c r="V1527" s="140">
        <v>1</v>
      </c>
      <c r="W1527" s="34">
        <v>1571</v>
      </c>
      <c r="X1527" s="35">
        <v>1596</v>
      </c>
      <c r="Y1527" s="35" t="s">
        <v>63</v>
      </c>
      <c r="Z1527" s="34"/>
      <c r="AA1527" s="35"/>
      <c r="AB1527" s="36"/>
      <c r="AC1527" s="34"/>
      <c r="AD1527" s="35"/>
      <c r="AE1527" s="36"/>
      <c r="AF1527" s="34"/>
      <c r="AG1527" s="35"/>
      <c r="AH1527" s="36"/>
      <c r="AI1527" s="37"/>
      <c r="AJ1527" s="38"/>
      <c r="AK1527" s="39"/>
      <c r="AL1527" s="39"/>
      <c r="AM1527" s="39"/>
      <c r="AN1527" s="49"/>
      <c r="AO1527" s="40"/>
      <c r="AP1527" s="41"/>
      <c r="AQ1527" s="42"/>
      <c r="AR1527" s="43"/>
      <c r="AS1527" s="40"/>
      <c r="AT1527" s="42">
        <v>1</v>
      </c>
      <c r="AU1527" s="162">
        <f t="shared" si="115"/>
        <v>0</v>
      </c>
      <c r="AV1527" s="162">
        <f t="shared" si="116"/>
        <v>1</v>
      </c>
      <c r="AW1527" s="162">
        <f t="shared" si="117"/>
        <v>0</v>
      </c>
      <c r="AX1527" s="162">
        <f t="shared" si="118"/>
        <v>0</v>
      </c>
      <c r="AY1527" s="162">
        <f t="shared" si="119"/>
        <v>0</v>
      </c>
    </row>
    <row r="1528" spans="1:51">
      <c r="A1528" s="44" t="s">
        <v>583</v>
      </c>
      <c r="B1528" s="45" t="s">
        <v>3978</v>
      </c>
      <c r="C1528" s="23" t="s">
        <v>584</v>
      </c>
      <c r="D1528" s="120" t="s">
        <v>4162</v>
      </c>
      <c r="E1528" s="24"/>
      <c r="F1528" s="25" t="s">
        <v>585</v>
      </c>
      <c r="G1528" s="26"/>
      <c r="H1528" s="27"/>
      <c r="I1528" s="27"/>
      <c r="J1528" s="29">
        <v>0</v>
      </c>
      <c r="K1528" s="34">
        <v>1602</v>
      </c>
      <c r="L1528" s="35">
        <v>1609</v>
      </c>
      <c r="M1528" s="27">
        <v>0</v>
      </c>
      <c r="N1528" s="27">
        <v>0</v>
      </c>
      <c r="O1528" s="28">
        <v>1577</v>
      </c>
      <c r="P1528" s="31">
        <v>1609</v>
      </c>
      <c r="Q1528" s="25" t="str">
        <f t="shared" si="120"/>
        <v>Amsterdam</v>
      </c>
      <c r="R1528" s="104">
        <v>52.373100000000001</v>
      </c>
      <c r="S1528" s="124">
        <v>4.8921999999999999</v>
      </c>
      <c r="T1528" s="32">
        <v>1</v>
      </c>
      <c r="U1528" s="33">
        <v>1</v>
      </c>
      <c r="V1528" s="140">
        <v>1</v>
      </c>
      <c r="W1528" s="34">
        <v>1602</v>
      </c>
      <c r="X1528" s="35">
        <v>1609</v>
      </c>
      <c r="Y1528" s="35" t="s">
        <v>51</v>
      </c>
      <c r="Z1528" s="34"/>
      <c r="AA1528" s="35"/>
      <c r="AB1528" s="36"/>
      <c r="AC1528" s="34"/>
      <c r="AD1528" s="35"/>
      <c r="AE1528" s="36"/>
      <c r="AF1528" s="34"/>
      <c r="AG1528" s="35"/>
      <c r="AH1528" s="36"/>
      <c r="AI1528" s="37"/>
      <c r="AJ1528" s="38"/>
      <c r="AK1528" s="39"/>
      <c r="AL1528" s="39"/>
      <c r="AM1528" s="39"/>
      <c r="AN1528" s="49"/>
      <c r="AO1528" s="40"/>
      <c r="AP1528" s="41"/>
      <c r="AQ1528" s="42"/>
      <c r="AR1528" s="43"/>
      <c r="AS1528" s="40"/>
      <c r="AT1528" s="42">
        <v>1</v>
      </c>
      <c r="AU1528" s="162">
        <f t="shared" si="115"/>
        <v>0</v>
      </c>
      <c r="AV1528" s="162">
        <f t="shared" si="116"/>
        <v>1</v>
      </c>
      <c r="AW1528" s="162">
        <f t="shared" si="117"/>
        <v>1</v>
      </c>
      <c r="AX1528" s="162">
        <f t="shared" si="118"/>
        <v>0</v>
      </c>
      <c r="AY1528" s="162">
        <f t="shared" si="119"/>
        <v>0</v>
      </c>
    </row>
    <row r="1529" spans="1:51">
      <c r="A1529" s="44" t="s">
        <v>599</v>
      </c>
      <c r="B1529" s="45" t="s">
        <v>3980</v>
      </c>
      <c r="C1529" s="23" t="s">
        <v>600</v>
      </c>
      <c r="D1529" s="120" t="s">
        <v>4162</v>
      </c>
      <c r="E1529" s="24"/>
      <c r="F1529" s="25" t="s">
        <v>43</v>
      </c>
      <c r="G1529" s="51"/>
      <c r="H1529" s="52"/>
      <c r="I1529" s="52"/>
      <c r="J1529" s="29">
        <v>0</v>
      </c>
      <c r="K1529" s="34">
        <v>1565</v>
      </c>
      <c r="L1529" s="35">
        <v>1578</v>
      </c>
      <c r="M1529" s="27">
        <v>0</v>
      </c>
      <c r="N1529" s="27">
        <v>0</v>
      </c>
      <c r="O1529" s="28">
        <v>1544</v>
      </c>
      <c r="P1529" s="31">
        <v>1610</v>
      </c>
      <c r="Q1529" s="25" t="str">
        <f t="shared" si="120"/>
        <v>Antwerp</v>
      </c>
      <c r="R1529" s="104">
        <v>51.216700000000003</v>
      </c>
      <c r="S1529" s="124">
        <v>4.4000000000000004</v>
      </c>
      <c r="T1529" s="32">
        <v>0</v>
      </c>
      <c r="U1529" s="33">
        <v>1</v>
      </c>
      <c r="V1529" s="140">
        <v>1</v>
      </c>
      <c r="W1529" s="34">
        <v>1565</v>
      </c>
      <c r="X1529" s="35">
        <v>1578</v>
      </c>
      <c r="Y1529" s="35" t="s">
        <v>63</v>
      </c>
      <c r="Z1529" s="34">
        <v>1585</v>
      </c>
      <c r="AA1529" s="35">
        <v>1610</v>
      </c>
      <c r="AB1529" s="36" t="s">
        <v>601</v>
      </c>
      <c r="AC1529" s="34"/>
      <c r="AD1529" s="35"/>
      <c r="AE1529" s="36"/>
      <c r="AF1529" s="34"/>
      <c r="AG1529" s="35"/>
      <c r="AH1529" s="36"/>
      <c r="AI1529" s="37"/>
      <c r="AJ1529" s="38"/>
      <c r="AK1529" s="39"/>
      <c r="AL1529" s="39"/>
      <c r="AM1529" s="39"/>
      <c r="AN1529" s="49"/>
      <c r="AO1529" s="40"/>
      <c r="AP1529" s="41"/>
      <c r="AQ1529" s="42"/>
      <c r="AR1529" s="43"/>
      <c r="AS1529" s="40"/>
      <c r="AT1529" s="42">
        <v>1</v>
      </c>
      <c r="AU1529" s="162">
        <f t="shared" si="115"/>
        <v>1</v>
      </c>
      <c r="AV1529" s="162">
        <f t="shared" si="116"/>
        <v>1</v>
      </c>
      <c r="AW1529" s="162">
        <f t="shared" si="117"/>
        <v>0</v>
      </c>
      <c r="AX1529" s="162">
        <f t="shared" si="118"/>
        <v>0</v>
      </c>
      <c r="AY1529" s="162">
        <f t="shared" si="119"/>
        <v>0</v>
      </c>
    </row>
    <row r="1530" spans="1:51">
      <c r="A1530" s="44" t="s">
        <v>608</v>
      </c>
      <c r="B1530" s="45" t="s">
        <v>1971</v>
      </c>
      <c r="C1530" s="23" t="s">
        <v>609</v>
      </c>
      <c r="D1530" s="120" t="s">
        <v>4162</v>
      </c>
      <c r="E1530" s="24"/>
      <c r="F1530" s="25" t="s">
        <v>43</v>
      </c>
      <c r="G1530" s="26"/>
      <c r="H1530" s="27"/>
      <c r="I1530" s="27"/>
      <c r="J1530" s="29">
        <v>0</v>
      </c>
      <c r="K1530" s="34">
        <v>1689</v>
      </c>
      <c r="L1530" s="35">
        <v>1690</v>
      </c>
      <c r="M1530" s="27">
        <v>0</v>
      </c>
      <c r="N1530" s="27">
        <v>0</v>
      </c>
      <c r="O1530" s="28">
        <v>1669</v>
      </c>
      <c r="P1530" s="31">
        <v>1720</v>
      </c>
      <c r="Q1530" s="25" t="str">
        <f t="shared" si="120"/>
        <v>Germany</v>
      </c>
      <c r="R1530" s="104"/>
      <c r="S1530" s="124"/>
      <c r="T1530" s="32">
        <v>0</v>
      </c>
      <c r="U1530" s="33">
        <v>1</v>
      </c>
      <c r="V1530" s="140">
        <v>1</v>
      </c>
      <c r="W1530" s="34">
        <v>1689</v>
      </c>
      <c r="X1530" s="35">
        <v>1690</v>
      </c>
      <c r="Y1530" s="35" t="s">
        <v>610</v>
      </c>
      <c r="Z1530" s="34">
        <v>1690</v>
      </c>
      <c r="AA1530" s="35">
        <v>1720</v>
      </c>
      <c r="AB1530" s="36" t="s">
        <v>63</v>
      </c>
      <c r="AC1530" s="34"/>
      <c r="AD1530" s="35"/>
      <c r="AE1530" s="36"/>
      <c r="AF1530" s="34"/>
      <c r="AG1530" s="35"/>
      <c r="AH1530" s="36"/>
      <c r="AI1530" s="37"/>
      <c r="AJ1530" s="38"/>
      <c r="AK1530" s="39"/>
      <c r="AL1530" s="39"/>
      <c r="AM1530" s="39"/>
      <c r="AN1530" s="49"/>
      <c r="AO1530" s="40"/>
      <c r="AP1530" s="41"/>
      <c r="AQ1530" s="42"/>
      <c r="AR1530" s="43"/>
      <c r="AS1530" s="40"/>
      <c r="AT1530" s="42">
        <v>1</v>
      </c>
      <c r="AU1530" s="162">
        <f t="shared" si="115"/>
        <v>0</v>
      </c>
      <c r="AV1530" s="162">
        <f t="shared" si="116"/>
        <v>0</v>
      </c>
      <c r="AW1530" s="162">
        <f t="shared" si="117"/>
        <v>0</v>
      </c>
      <c r="AX1530" s="162">
        <f t="shared" si="118"/>
        <v>0</v>
      </c>
      <c r="AY1530" s="162">
        <f t="shared" si="119"/>
        <v>0</v>
      </c>
    </row>
    <row r="1531" spans="1:51">
      <c r="A1531" s="44" t="s">
        <v>614</v>
      </c>
      <c r="B1531" s="45" t="s">
        <v>3983</v>
      </c>
      <c r="C1531" s="23" t="s">
        <v>615</v>
      </c>
      <c r="D1531" s="120" t="s">
        <v>4162</v>
      </c>
      <c r="E1531" s="24"/>
      <c r="F1531" s="25" t="s">
        <v>43</v>
      </c>
      <c r="G1531" s="26"/>
      <c r="H1531" s="27"/>
      <c r="I1531" s="27"/>
      <c r="J1531" s="29">
        <v>0</v>
      </c>
      <c r="K1531" s="34">
        <v>1674</v>
      </c>
      <c r="L1531" s="35"/>
      <c r="M1531" s="27">
        <v>0</v>
      </c>
      <c r="N1531" s="27">
        <v>0</v>
      </c>
      <c r="O1531" s="28">
        <v>1649</v>
      </c>
      <c r="P1531" s="31">
        <v>1677</v>
      </c>
      <c r="Q1531" s="25" t="str">
        <f t="shared" si="120"/>
        <v>Mechelen</v>
      </c>
      <c r="R1531" s="104">
        <v>51.0167</v>
      </c>
      <c r="S1531" s="124">
        <v>4.4667000000000003</v>
      </c>
      <c r="T1531" s="32">
        <v>0</v>
      </c>
      <c r="U1531" s="75">
        <v>1</v>
      </c>
      <c r="V1531" s="140">
        <v>1</v>
      </c>
      <c r="W1531" s="34">
        <v>1674</v>
      </c>
      <c r="X1531" s="35"/>
      <c r="Y1531" s="35" t="s">
        <v>103</v>
      </c>
      <c r="Z1531" s="34"/>
      <c r="AA1531" s="35"/>
      <c r="AB1531" s="36"/>
      <c r="AC1531" s="34"/>
      <c r="AD1531" s="35"/>
      <c r="AE1531" s="36"/>
      <c r="AF1531" s="34"/>
      <c r="AG1531" s="35"/>
      <c r="AH1531" s="36"/>
      <c r="AI1531" s="37"/>
      <c r="AJ1531" s="38"/>
      <c r="AK1531" s="39"/>
      <c r="AL1531" s="39"/>
      <c r="AM1531" s="39"/>
      <c r="AN1531" s="49"/>
      <c r="AO1531" s="40"/>
      <c r="AP1531" s="41"/>
      <c r="AQ1531" s="42"/>
      <c r="AR1531" s="43"/>
      <c r="AS1531" s="40"/>
      <c r="AT1531" s="42">
        <v>1</v>
      </c>
      <c r="AU1531" s="162">
        <f t="shared" si="115"/>
        <v>0</v>
      </c>
      <c r="AV1531" s="162">
        <f t="shared" si="116"/>
        <v>0</v>
      </c>
      <c r="AW1531" s="162">
        <f t="shared" si="117"/>
        <v>0</v>
      </c>
      <c r="AX1531" s="162">
        <f t="shared" si="118"/>
        <v>0</v>
      </c>
      <c r="AY1531" s="162">
        <f t="shared" si="119"/>
        <v>0</v>
      </c>
    </row>
    <row r="1532" spans="1:51">
      <c r="A1532" s="44" t="s">
        <v>619</v>
      </c>
      <c r="B1532" s="45" t="s">
        <v>3984</v>
      </c>
      <c r="C1532" s="23" t="s">
        <v>620</v>
      </c>
      <c r="D1532" s="120" t="s">
        <v>4162</v>
      </c>
      <c r="E1532" s="24"/>
      <c r="F1532" s="25" t="s">
        <v>43</v>
      </c>
      <c r="G1532" s="26"/>
      <c r="H1532" s="27"/>
      <c r="I1532" s="27"/>
      <c r="J1532" s="29">
        <v>0</v>
      </c>
      <c r="K1532" s="34">
        <v>1589</v>
      </c>
      <c r="L1532" s="35">
        <v>1602</v>
      </c>
      <c r="M1532" s="27">
        <v>0</v>
      </c>
      <c r="N1532" s="27">
        <v>0</v>
      </c>
      <c r="O1532" s="28"/>
      <c r="P1532" s="31">
        <v>1602</v>
      </c>
      <c r="Q1532" s="25" t="str">
        <f t="shared" si="120"/>
        <v>Antwerp</v>
      </c>
      <c r="R1532" s="104">
        <v>51.216700000000003</v>
      </c>
      <c r="S1532" s="124">
        <v>4.4000000000000004</v>
      </c>
      <c r="T1532" s="32">
        <v>1</v>
      </c>
      <c r="U1532" s="33">
        <v>1</v>
      </c>
      <c r="V1532" s="140">
        <v>1</v>
      </c>
      <c r="W1532" s="34">
        <v>1589</v>
      </c>
      <c r="X1532" s="35">
        <v>1602</v>
      </c>
      <c r="Y1532" s="35" t="s">
        <v>63</v>
      </c>
      <c r="Z1532" s="34"/>
      <c r="AA1532" s="35"/>
      <c r="AB1532" s="36"/>
      <c r="AC1532" s="34"/>
      <c r="AD1532" s="35"/>
      <c r="AE1532" s="36"/>
      <c r="AF1532" s="34"/>
      <c r="AG1532" s="35"/>
      <c r="AH1532" s="36"/>
      <c r="AI1532" s="37"/>
      <c r="AJ1532" s="38"/>
      <c r="AK1532" s="39"/>
      <c r="AL1532" s="39"/>
      <c r="AM1532" s="39"/>
      <c r="AN1532" s="49"/>
      <c r="AO1532" s="40"/>
      <c r="AP1532" s="41"/>
      <c r="AQ1532" s="42"/>
      <c r="AR1532" s="43"/>
      <c r="AS1532" s="40" t="s">
        <v>621</v>
      </c>
      <c r="AT1532" s="42">
        <v>1</v>
      </c>
      <c r="AU1532" s="162">
        <f t="shared" si="115"/>
        <v>0</v>
      </c>
      <c r="AV1532" s="162">
        <f t="shared" si="116"/>
        <v>1</v>
      </c>
      <c r="AW1532" s="162">
        <f t="shared" si="117"/>
        <v>0</v>
      </c>
      <c r="AX1532" s="162">
        <f t="shared" si="118"/>
        <v>0</v>
      </c>
      <c r="AY1532" s="162">
        <f t="shared" si="119"/>
        <v>0</v>
      </c>
    </row>
    <row r="1533" spans="1:51">
      <c r="A1533" s="44" t="s">
        <v>622</v>
      </c>
      <c r="B1533" s="45" t="s">
        <v>3984</v>
      </c>
      <c r="C1533" s="23" t="s">
        <v>623</v>
      </c>
      <c r="D1533" s="120" t="s">
        <v>4162</v>
      </c>
      <c r="E1533" s="24"/>
      <c r="F1533" s="25" t="s">
        <v>43</v>
      </c>
      <c r="G1533" s="26"/>
      <c r="H1533" s="27"/>
      <c r="I1533" s="27"/>
      <c r="J1533" s="29">
        <v>0</v>
      </c>
      <c r="K1533" s="34">
        <v>1580</v>
      </c>
      <c r="L1533" s="35"/>
      <c r="M1533" s="27">
        <v>0</v>
      </c>
      <c r="N1533" s="27">
        <v>0</v>
      </c>
      <c r="O1533" s="28" t="s">
        <v>143</v>
      </c>
      <c r="P1533" s="31" t="s">
        <v>144</v>
      </c>
      <c r="Q1533" s="25" t="str">
        <f t="shared" si="120"/>
        <v>Delft</v>
      </c>
      <c r="R1533" s="104">
        <v>52.0167</v>
      </c>
      <c r="S1533" s="124">
        <v>4.3666999999999998</v>
      </c>
      <c r="T1533" s="32">
        <v>1</v>
      </c>
      <c r="U1533" s="33">
        <v>1</v>
      </c>
      <c r="V1533" s="140">
        <v>1</v>
      </c>
      <c r="W1533" s="34">
        <v>1580</v>
      </c>
      <c r="X1533" s="35"/>
      <c r="Y1533" s="35" t="s">
        <v>69</v>
      </c>
      <c r="Z1533" s="34"/>
      <c r="AA1533" s="35"/>
      <c r="AB1533" s="36"/>
      <c r="AC1533" s="34"/>
      <c r="AD1533" s="35"/>
      <c r="AE1533" s="36"/>
      <c r="AF1533" s="34"/>
      <c r="AG1533" s="35"/>
      <c r="AH1533" s="36"/>
      <c r="AI1533" s="37"/>
      <c r="AJ1533" s="38"/>
      <c r="AK1533" s="39"/>
      <c r="AL1533" s="39"/>
      <c r="AM1533" s="39"/>
      <c r="AN1533" s="49"/>
      <c r="AO1533" s="40"/>
      <c r="AP1533" s="41"/>
      <c r="AQ1533" s="42"/>
      <c r="AR1533" s="43"/>
      <c r="AS1533" s="40" t="s">
        <v>55</v>
      </c>
      <c r="AT1533" s="42">
        <v>1</v>
      </c>
      <c r="AU1533" s="162">
        <f t="shared" si="115"/>
        <v>0</v>
      </c>
      <c r="AV1533" s="162">
        <f t="shared" si="116"/>
        <v>0</v>
      </c>
      <c r="AW1533" s="162">
        <f t="shared" si="117"/>
        <v>0</v>
      </c>
      <c r="AX1533" s="162">
        <f t="shared" si="118"/>
        <v>0</v>
      </c>
      <c r="AY1533" s="162">
        <f t="shared" si="119"/>
        <v>0</v>
      </c>
    </row>
    <row r="1534" spans="1:51">
      <c r="A1534" s="44" t="s">
        <v>624</v>
      </c>
      <c r="B1534" s="45" t="s">
        <v>3985</v>
      </c>
      <c r="C1534" s="23" t="s">
        <v>625</v>
      </c>
      <c r="D1534" s="120" t="s">
        <v>4162</v>
      </c>
      <c r="E1534" s="24"/>
      <c r="F1534" s="25" t="s">
        <v>43</v>
      </c>
      <c r="G1534" s="26"/>
      <c r="H1534" s="27"/>
      <c r="I1534" s="27"/>
      <c r="J1534" s="29">
        <v>0</v>
      </c>
      <c r="K1534" s="34">
        <v>1588</v>
      </c>
      <c r="L1534" s="35">
        <v>1609</v>
      </c>
      <c r="M1534" s="27">
        <v>0</v>
      </c>
      <c r="N1534" s="27">
        <v>0</v>
      </c>
      <c r="O1534" s="28">
        <v>1554</v>
      </c>
      <c r="P1534" s="31">
        <v>1609</v>
      </c>
      <c r="Q1534" s="25" t="str">
        <f t="shared" si="120"/>
        <v>Rotterdam</v>
      </c>
      <c r="R1534" s="104">
        <v>51.930799999999998</v>
      </c>
      <c r="S1534" s="124">
        <v>4.4791999999999996</v>
      </c>
      <c r="T1534" s="32">
        <v>1</v>
      </c>
      <c r="U1534" s="33">
        <v>1</v>
      </c>
      <c r="V1534" s="140">
        <v>1</v>
      </c>
      <c r="W1534" s="34">
        <v>1588</v>
      </c>
      <c r="X1534" s="35">
        <v>1609</v>
      </c>
      <c r="Y1534" s="35" t="s">
        <v>248</v>
      </c>
      <c r="Z1534" s="34"/>
      <c r="AA1534" s="35"/>
      <c r="AB1534" s="36"/>
      <c r="AC1534" s="34"/>
      <c r="AD1534" s="35"/>
      <c r="AE1534" s="36"/>
      <c r="AF1534" s="34"/>
      <c r="AG1534" s="35"/>
      <c r="AH1534" s="36"/>
      <c r="AI1534" s="37"/>
      <c r="AJ1534" s="38"/>
      <c r="AK1534" s="39"/>
      <c r="AL1534" s="39"/>
      <c r="AM1534" s="39"/>
      <c r="AN1534" s="49"/>
      <c r="AO1534" s="40"/>
      <c r="AP1534" s="41"/>
      <c r="AQ1534" s="42"/>
      <c r="AR1534" s="43"/>
      <c r="AS1534" s="40"/>
      <c r="AT1534" s="42">
        <v>1</v>
      </c>
      <c r="AU1534" s="162">
        <f t="shared" si="115"/>
        <v>0</v>
      </c>
      <c r="AV1534" s="162">
        <f t="shared" si="116"/>
        <v>1</v>
      </c>
      <c r="AW1534" s="162">
        <f t="shared" si="117"/>
        <v>1</v>
      </c>
      <c r="AX1534" s="162">
        <f t="shared" si="118"/>
        <v>0</v>
      </c>
      <c r="AY1534" s="162">
        <f t="shared" si="119"/>
        <v>0</v>
      </c>
    </row>
    <row r="1535" spans="1:51">
      <c r="A1535" s="44" t="s">
        <v>631</v>
      </c>
      <c r="B1535" s="45" t="s">
        <v>2968</v>
      </c>
      <c r="C1535" s="23" t="s">
        <v>632</v>
      </c>
      <c r="D1535" s="120" t="s">
        <v>4162</v>
      </c>
      <c r="E1535" s="24">
        <v>4</v>
      </c>
      <c r="F1535" s="25" t="s">
        <v>43</v>
      </c>
      <c r="G1535" s="26"/>
      <c r="H1535" s="27"/>
      <c r="I1535" s="27"/>
      <c r="J1535" s="29">
        <v>1</v>
      </c>
      <c r="K1535" s="34">
        <v>1640</v>
      </c>
      <c r="L1535" s="35">
        <v>1662</v>
      </c>
      <c r="M1535" s="27">
        <v>0</v>
      </c>
      <c r="N1535" s="27">
        <v>0</v>
      </c>
      <c r="O1535" s="28">
        <v>1603</v>
      </c>
      <c r="P1535" s="31">
        <v>1662</v>
      </c>
      <c r="Q1535" s="25" t="str">
        <f t="shared" si="120"/>
        <v>Roermond</v>
      </c>
      <c r="R1535" s="104">
        <v>51.2</v>
      </c>
      <c r="S1535" s="124">
        <v>6</v>
      </c>
      <c r="T1535" s="32">
        <v>0</v>
      </c>
      <c r="U1535" s="33">
        <v>1</v>
      </c>
      <c r="V1535" s="140">
        <v>1</v>
      </c>
      <c r="W1535" s="34">
        <v>1640</v>
      </c>
      <c r="X1535" s="35">
        <v>1662</v>
      </c>
      <c r="Y1535" s="35" t="s">
        <v>633</v>
      </c>
      <c r="Z1535" s="34">
        <v>1679</v>
      </c>
      <c r="AA1535" s="35">
        <v>1704</v>
      </c>
      <c r="AB1535" s="36" t="s">
        <v>63</v>
      </c>
      <c r="AC1535" s="34"/>
      <c r="AD1535" s="35"/>
      <c r="AE1535" s="36"/>
      <c r="AF1535" s="34"/>
      <c r="AG1535" s="35"/>
      <c r="AH1535" s="36"/>
      <c r="AI1535" s="37"/>
      <c r="AJ1535" s="38"/>
      <c r="AK1535" s="39"/>
      <c r="AL1535" s="39"/>
      <c r="AM1535" s="39"/>
      <c r="AN1535" s="49"/>
      <c r="AO1535" s="42" t="s">
        <v>104</v>
      </c>
      <c r="AP1535" s="41" t="s">
        <v>634</v>
      </c>
      <c r="AQ1535" s="42"/>
      <c r="AR1535" s="43"/>
      <c r="AS1535" s="40" t="s">
        <v>40</v>
      </c>
      <c r="AT1535" s="42">
        <v>1</v>
      </c>
      <c r="AU1535" s="162">
        <f t="shared" si="115"/>
        <v>0</v>
      </c>
      <c r="AV1535" s="162">
        <f t="shared" si="116"/>
        <v>0</v>
      </c>
      <c r="AW1535" s="162">
        <f t="shared" si="117"/>
        <v>0</v>
      </c>
      <c r="AX1535" s="162">
        <f t="shared" si="118"/>
        <v>1</v>
      </c>
      <c r="AY1535" s="162">
        <f t="shared" si="119"/>
        <v>1</v>
      </c>
    </row>
    <row r="1536" spans="1:51">
      <c r="A1536" s="44" t="s">
        <v>634</v>
      </c>
      <c r="B1536" s="45" t="s">
        <v>2968</v>
      </c>
      <c r="C1536" s="23" t="s">
        <v>635</v>
      </c>
      <c r="D1536" s="120" t="s">
        <v>4162</v>
      </c>
      <c r="E1536" s="24"/>
      <c r="F1536" s="25" t="s">
        <v>43</v>
      </c>
      <c r="G1536" s="26"/>
      <c r="H1536" s="27"/>
      <c r="I1536" s="27"/>
      <c r="J1536" s="29">
        <v>0</v>
      </c>
      <c r="K1536" s="34">
        <v>1660</v>
      </c>
      <c r="L1536" s="35">
        <v>1660</v>
      </c>
      <c r="M1536" s="27">
        <v>0</v>
      </c>
      <c r="N1536" s="27">
        <v>0</v>
      </c>
      <c r="O1536" s="61">
        <v>1633</v>
      </c>
      <c r="P1536" s="31" t="s">
        <v>39</v>
      </c>
      <c r="Q1536" s="25" t="str">
        <f t="shared" si="120"/>
        <v>Cologne</v>
      </c>
      <c r="R1536" s="104">
        <v>50.95</v>
      </c>
      <c r="S1536" s="124">
        <v>6.9667000000000003</v>
      </c>
      <c r="T1536" s="32">
        <v>0</v>
      </c>
      <c r="U1536" s="33">
        <v>1</v>
      </c>
      <c r="V1536" s="140">
        <v>1</v>
      </c>
      <c r="W1536" s="34">
        <v>1660</v>
      </c>
      <c r="X1536" s="35">
        <v>1660</v>
      </c>
      <c r="Y1536" s="35" t="s">
        <v>218</v>
      </c>
      <c r="Z1536" s="34">
        <v>1664</v>
      </c>
      <c r="AA1536" s="35">
        <v>1666</v>
      </c>
      <c r="AB1536" s="36" t="s">
        <v>63</v>
      </c>
      <c r="AC1536" s="34">
        <v>1667</v>
      </c>
      <c r="AD1536" s="35">
        <v>1678</v>
      </c>
      <c r="AE1536" s="36" t="s">
        <v>102</v>
      </c>
      <c r="AF1536" s="34">
        <v>1679</v>
      </c>
      <c r="AG1536" s="35">
        <v>1704</v>
      </c>
      <c r="AH1536" s="36" t="s">
        <v>63</v>
      </c>
      <c r="AI1536" s="37"/>
      <c r="AJ1536" s="38"/>
      <c r="AK1536" s="39"/>
      <c r="AL1536" s="39"/>
      <c r="AM1536" s="39"/>
      <c r="AN1536" s="49"/>
      <c r="AO1536" s="42" t="s">
        <v>88</v>
      </c>
      <c r="AP1536" s="41" t="s">
        <v>631</v>
      </c>
      <c r="AQ1536" s="42"/>
      <c r="AR1536" s="43"/>
      <c r="AS1536" s="40" t="s">
        <v>636</v>
      </c>
      <c r="AT1536" s="42">
        <v>1</v>
      </c>
      <c r="AU1536" s="162">
        <f t="shared" si="115"/>
        <v>0</v>
      </c>
      <c r="AV1536" s="162">
        <f t="shared" si="116"/>
        <v>0</v>
      </c>
      <c r="AW1536" s="162">
        <f t="shared" si="117"/>
        <v>0</v>
      </c>
      <c r="AX1536" s="162">
        <f t="shared" si="118"/>
        <v>0</v>
      </c>
      <c r="AY1536" s="162">
        <f t="shared" si="119"/>
        <v>1</v>
      </c>
    </row>
    <row r="1537" spans="1:51">
      <c r="A1537" s="44" t="s">
        <v>643</v>
      </c>
      <c r="B1537" s="45" t="s">
        <v>3989</v>
      </c>
      <c r="C1537" s="23" t="s">
        <v>644</v>
      </c>
      <c r="D1537" s="120" t="s">
        <v>4162</v>
      </c>
      <c r="E1537" s="24">
        <v>2</v>
      </c>
      <c r="F1537" s="25" t="s">
        <v>311</v>
      </c>
      <c r="G1537" s="26"/>
      <c r="H1537" s="27"/>
      <c r="I1537" s="27"/>
      <c r="J1537" s="29">
        <v>1</v>
      </c>
      <c r="K1537" s="34">
        <v>1558</v>
      </c>
      <c r="L1537" s="35">
        <v>1568</v>
      </c>
      <c r="M1537" s="27">
        <v>0</v>
      </c>
      <c r="N1537" s="27">
        <v>0</v>
      </c>
      <c r="O1537" s="28">
        <v>1540</v>
      </c>
      <c r="P1537" s="31">
        <v>1590</v>
      </c>
      <c r="Q1537" s="25" t="str">
        <f t="shared" si="120"/>
        <v>Antwerp</v>
      </c>
      <c r="R1537" s="104">
        <v>51.216700000000003</v>
      </c>
      <c r="S1537" s="124">
        <v>4.4000000000000004</v>
      </c>
      <c r="T1537" s="32">
        <v>0</v>
      </c>
      <c r="U1537" s="75">
        <v>1</v>
      </c>
      <c r="V1537" s="140">
        <v>1</v>
      </c>
      <c r="W1537" s="34">
        <v>1558</v>
      </c>
      <c r="X1537" s="35">
        <v>1568</v>
      </c>
      <c r="Y1537" s="35" t="s">
        <v>63</v>
      </c>
      <c r="Z1537" s="34">
        <v>1568</v>
      </c>
      <c r="AA1537" s="35">
        <v>1570</v>
      </c>
      <c r="AB1537" s="36" t="s">
        <v>646</v>
      </c>
      <c r="AC1537" s="34">
        <v>1570</v>
      </c>
      <c r="AD1537" s="35">
        <v>1585</v>
      </c>
      <c r="AE1537" s="36" t="s">
        <v>218</v>
      </c>
      <c r="AF1537" s="34">
        <v>1585</v>
      </c>
      <c r="AG1537" s="35">
        <v>1589</v>
      </c>
      <c r="AH1537" s="36" t="s">
        <v>647</v>
      </c>
      <c r="AI1537" s="37" t="s">
        <v>218</v>
      </c>
      <c r="AJ1537" s="38"/>
      <c r="AK1537" s="39"/>
      <c r="AL1537" s="39"/>
      <c r="AM1537" s="39"/>
      <c r="AN1537" s="49"/>
      <c r="AO1537" s="40" t="s">
        <v>104</v>
      </c>
      <c r="AP1537" s="41" t="s">
        <v>648</v>
      </c>
      <c r="AQ1537" s="42"/>
      <c r="AR1537" s="43"/>
      <c r="AS1537" s="40" t="s">
        <v>40</v>
      </c>
      <c r="AT1537" s="42">
        <v>1</v>
      </c>
      <c r="AU1537" s="162">
        <f t="shared" si="115"/>
        <v>1</v>
      </c>
      <c r="AV1537" s="162">
        <f t="shared" si="116"/>
        <v>0</v>
      </c>
      <c r="AW1537" s="162">
        <f t="shared" si="117"/>
        <v>0</v>
      </c>
      <c r="AX1537" s="162">
        <f t="shared" si="118"/>
        <v>0</v>
      </c>
      <c r="AY1537" s="162">
        <f t="shared" si="119"/>
        <v>0</v>
      </c>
    </row>
    <row r="1538" spans="1:51">
      <c r="A1538" s="44" t="s">
        <v>650</v>
      </c>
      <c r="B1538" s="45" t="s">
        <v>3989</v>
      </c>
      <c r="C1538" s="23" t="s">
        <v>651</v>
      </c>
      <c r="D1538" s="120" t="s">
        <v>4162</v>
      </c>
      <c r="E1538" s="24"/>
      <c r="F1538" s="25" t="s">
        <v>43</v>
      </c>
      <c r="G1538" s="26"/>
      <c r="H1538" s="27"/>
      <c r="I1538" s="27"/>
      <c r="J1538" s="29">
        <v>0</v>
      </c>
      <c r="K1538" s="34">
        <v>1568</v>
      </c>
      <c r="L1538" s="35">
        <v>1568</v>
      </c>
      <c r="M1538" s="27">
        <v>0</v>
      </c>
      <c r="N1538" s="27">
        <v>0</v>
      </c>
      <c r="O1538" s="28">
        <v>1536</v>
      </c>
      <c r="P1538" s="31" t="s">
        <v>39</v>
      </c>
      <c r="Q1538" s="25" t="str">
        <f t="shared" si="120"/>
        <v>England</v>
      </c>
      <c r="R1538" s="104"/>
      <c r="S1538" s="124"/>
      <c r="T1538" s="32">
        <v>0</v>
      </c>
      <c r="U1538" s="33">
        <v>1</v>
      </c>
      <c r="V1538" s="140">
        <v>1</v>
      </c>
      <c r="W1538" s="34">
        <v>1568</v>
      </c>
      <c r="X1538" s="35">
        <v>1568</v>
      </c>
      <c r="Y1538" s="35" t="s">
        <v>646</v>
      </c>
      <c r="Z1538" s="34"/>
      <c r="AA1538" s="35"/>
      <c r="AB1538" s="36"/>
      <c r="AC1538" s="34"/>
      <c r="AD1538" s="35"/>
      <c r="AE1538" s="36"/>
      <c r="AF1538" s="34"/>
      <c r="AG1538" s="35"/>
      <c r="AH1538" s="36"/>
      <c r="AI1538" s="37"/>
      <c r="AJ1538" s="38"/>
      <c r="AK1538" s="39"/>
      <c r="AL1538" s="39"/>
      <c r="AM1538" s="39"/>
      <c r="AN1538" s="49"/>
      <c r="AO1538" s="40" t="s">
        <v>104</v>
      </c>
      <c r="AP1538" s="41" t="s">
        <v>648</v>
      </c>
      <c r="AQ1538" s="42"/>
      <c r="AR1538" s="43"/>
      <c r="AS1538" s="40"/>
      <c r="AT1538" s="42">
        <v>1</v>
      </c>
      <c r="AU1538" s="162">
        <f t="shared" si="115"/>
        <v>1</v>
      </c>
      <c r="AV1538" s="162">
        <f t="shared" si="116"/>
        <v>0</v>
      </c>
      <c r="AW1538" s="162">
        <f t="shared" si="117"/>
        <v>0</v>
      </c>
      <c r="AX1538" s="162">
        <f t="shared" si="118"/>
        <v>0</v>
      </c>
      <c r="AY1538" s="162">
        <f t="shared" si="119"/>
        <v>0</v>
      </c>
    </row>
    <row r="1539" spans="1:51">
      <c r="A1539" s="44" t="s">
        <v>658</v>
      </c>
      <c r="B1539" s="45" t="s">
        <v>2660</v>
      </c>
      <c r="C1539" s="23" t="s">
        <v>659</v>
      </c>
      <c r="D1539" s="120" t="s">
        <v>4162</v>
      </c>
      <c r="E1539" s="24">
        <v>1</v>
      </c>
      <c r="F1539" s="25" t="s">
        <v>43</v>
      </c>
      <c r="G1539" s="26"/>
      <c r="H1539" s="27"/>
      <c r="I1539" s="27"/>
      <c r="J1539" s="29">
        <v>1</v>
      </c>
      <c r="K1539" s="34">
        <v>1621</v>
      </c>
      <c r="L1539" s="35">
        <v>1652</v>
      </c>
      <c r="M1539" s="27">
        <v>1</v>
      </c>
      <c r="N1539" s="27">
        <v>1</v>
      </c>
      <c r="O1539" s="28"/>
      <c r="P1539" s="31">
        <v>1652</v>
      </c>
      <c r="Q1539" s="25" t="str">
        <f t="shared" si="120"/>
        <v>Rotterdam</v>
      </c>
      <c r="R1539" s="104">
        <v>51.930799999999998</v>
      </c>
      <c r="S1539" s="124">
        <v>4.4791999999999996</v>
      </c>
      <c r="T1539" s="32">
        <v>1</v>
      </c>
      <c r="U1539" s="33">
        <v>1</v>
      </c>
      <c r="V1539" s="140">
        <v>1</v>
      </c>
      <c r="W1539" s="34">
        <v>1621</v>
      </c>
      <c r="X1539" s="35">
        <v>1652</v>
      </c>
      <c r="Y1539" s="35" t="s">
        <v>248</v>
      </c>
      <c r="Z1539" s="34"/>
      <c r="AA1539" s="35"/>
      <c r="AB1539" s="36"/>
      <c r="AC1539" s="34"/>
      <c r="AD1539" s="35"/>
      <c r="AE1539" s="36"/>
      <c r="AF1539" s="34"/>
      <c r="AG1539" s="35"/>
      <c r="AH1539" s="36"/>
      <c r="AI1539" s="37"/>
      <c r="AJ1539" s="38"/>
      <c r="AK1539" s="39"/>
      <c r="AL1539" s="39"/>
      <c r="AM1539" s="39"/>
      <c r="AN1539" s="49"/>
      <c r="AO1539" s="40"/>
      <c r="AP1539" s="41"/>
      <c r="AQ1539" s="42"/>
      <c r="AR1539" s="43"/>
      <c r="AS1539" s="40" t="s">
        <v>40</v>
      </c>
      <c r="AT1539" s="42">
        <v>1</v>
      </c>
      <c r="AU1539" s="162">
        <f t="shared" ref="AU1539:AU1602" si="121">IF(AND(K1539&lt;=1570,L1539&gt;=1540),1,0)</f>
        <v>0</v>
      </c>
      <c r="AV1539" s="162">
        <f t="shared" ref="AV1539:AV1602" si="122">IF(AND(K1539&lt;=1608,L1539&gt;=1571),1,0)</f>
        <v>0</v>
      </c>
      <c r="AW1539" s="162">
        <f t="shared" ref="AW1539:AW1602" si="123">IF(AND(K1539&lt;=1621,L1539&gt;=1609),1,0)</f>
        <v>1</v>
      </c>
      <c r="AX1539" s="162">
        <f t="shared" ref="AX1539:AX1602" si="124">IF(AND(K1539&lt;=1648,L1539&gt;=1622),1,0)</f>
        <v>1</v>
      </c>
      <c r="AY1539" s="162">
        <f t="shared" ref="AY1539:AY1602" si="125">IF(AND(K1539&lt;=1680,L1539&gt;=1649),1,0)</f>
        <v>1</v>
      </c>
    </row>
    <row r="1540" spans="1:51">
      <c r="A1540" s="44" t="s">
        <v>660</v>
      </c>
      <c r="B1540" s="45" t="s">
        <v>3993</v>
      </c>
      <c r="C1540" s="23" t="s">
        <v>661</v>
      </c>
      <c r="D1540" s="120" t="s">
        <v>4162</v>
      </c>
      <c r="E1540" s="24"/>
      <c r="F1540" s="25" t="s">
        <v>43</v>
      </c>
      <c r="G1540" s="25"/>
      <c r="H1540" s="27">
        <v>1</v>
      </c>
      <c r="I1540" s="27"/>
      <c r="J1540" s="29">
        <v>0</v>
      </c>
      <c r="K1540" s="34">
        <v>1675</v>
      </c>
      <c r="L1540" s="35">
        <v>1675</v>
      </c>
      <c r="M1540" s="27">
        <v>0</v>
      </c>
      <c r="N1540" s="27">
        <v>0</v>
      </c>
      <c r="O1540" s="28">
        <v>1648</v>
      </c>
      <c r="P1540" s="31">
        <v>1727</v>
      </c>
      <c r="Q1540" s="25" t="str">
        <f t="shared" ref="Q1540:Q1603" si="126">Y1540</f>
        <v>Namur</v>
      </c>
      <c r="R1540" s="104"/>
      <c r="S1540" s="124"/>
      <c r="T1540" s="32">
        <v>0</v>
      </c>
      <c r="U1540" s="33">
        <v>1</v>
      </c>
      <c r="V1540" s="140">
        <v>1</v>
      </c>
      <c r="W1540" s="34">
        <v>1675</v>
      </c>
      <c r="X1540" s="35">
        <v>1675</v>
      </c>
      <c r="Y1540" s="35" t="s">
        <v>476</v>
      </c>
      <c r="Z1540" s="34">
        <v>1681</v>
      </c>
      <c r="AA1540" s="35">
        <v>1681</v>
      </c>
      <c r="AB1540" s="36" t="s">
        <v>60</v>
      </c>
      <c r="AC1540" s="34">
        <v>1682</v>
      </c>
      <c r="AD1540" s="35">
        <v>1702</v>
      </c>
      <c r="AE1540" s="36" t="s">
        <v>103</v>
      </c>
      <c r="AF1540" s="34">
        <v>1702</v>
      </c>
      <c r="AG1540" s="35">
        <v>1716</v>
      </c>
      <c r="AH1540" s="36" t="s">
        <v>63</v>
      </c>
      <c r="AI1540" s="37"/>
      <c r="AJ1540" s="38"/>
      <c r="AK1540" s="39"/>
      <c r="AL1540" s="39"/>
      <c r="AM1540" s="39"/>
      <c r="AN1540" s="49"/>
      <c r="AO1540" s="40" t="s">
        <v>88</v>
      </c>
      <c r="AP1540" s="41" t="s">
        <v>662</v>
      </c>
      <c r="AQ1540" s="42"/>
      <c r="AR1540" s="43"/>
      <c r="AS1540" s="40"/>
      <c r="AT1540" s="42">
        <v>1</v>
      </c>
      <c r="AU1540" s="162">
        <f t="shared" si="121"/>
        <v>0</v>
      </c>
      <c r="AV1540" s="162">
        <f t="shared" si="122"/>
        <v>0</v>
      </c>
      <c r="AW1540" s="162">
        <f t="shared" si="123"/>
        <v>0</v>
      </c>
      <c r="AX1540" s="162">
        <f t="shared" si="124"/>
        <v>0</v>
      </c>
      <c r="AY1540" s="162">
        <f t="shared" si="125"/>
        <v>1</v>
      </c>
    </row>
    <row r="1541" spans="1:51">
      <c r="A1541" s="44" t="s">
        <v>662</v>
      </c>
      <c r="B1541" s="45" t="s">
        <v>3993</v>
      </c>
      <c r="C1541" s="23" t="s">
        <v>663</v>
      </c>
      <c r="D1541" s="120" t="s">
        <v>4162</v>
      </c>
      <c r="E1541" s="24"/>
      <c r="F1541" s="25" t="s">
        <v>43</v>
      </c>
      <c r="G1541" s="26"/>
      <c r="H1541" s="27"/>
      <c r="I1541" s="27"/>
      <c r="J1541" s="29">
        <v>0</v>
      </c>
      <c r="K1541" s="34">
        <v>1706</v>
      </c>
      <c r="L1541" s="35">
        <v>1706</v>
      </c>
      <c r="M1541" s="27">
        <v>0</v>
      </c>
      <c r="N1541" s="27">
        <v>0</v>
      </c>
      <c r="O1541" s="28">
        <v>1684</v>
      </c>
      <c r="P1541" s="31">
        <v>1706</v>
      </c>
      <c r="Q1541" s="25" t="str">
        <f t="shared" si="126"/>
        <v>Antwerp</v>
      </c>
      <c r="R1541" s="104">
        <v>51.216700000000003</v>
      </c>
      <c r="S1541" s="124">
        <v>4.4000000000000004</v>
      </c>
      <c r="T1541" s="32">
        <v>0</v>
      </c>
      <c r="U1541" s="33">
        <v>1</v>
      </c>
      <c r="V1541" s="140">
        <v>1</v>
      </c>
      <c r="W1541" s="34">
        <v>1706</v>
      </c>
      <c r="X1541" s="35">
        <v>1706</v>
      </c>
      <c r="Y1541" s="35" t="s">
        <v>63</v>
      </c>
      <c r="Z1541" s="34"/>
      <c r="AA1541" s="35"/>
      <c r="AB1541" s="36"/>
      <c r="AC1541" s="34"/>
      <c r="AD1541" s="35"/>
      <c r="AE1541" s="36"/>
      <c r="AF1541" s="34"/>
      <c r="AG1541" s="35"/>
      <c r="AH1541" s="36"/>
      <c r="AI1541" s="37"/>
      <c r="AJ1541" s="38"/>
      <c r="AK1541" s="39"/>
      <c r="AL1541" s="39"/>
      <c r="AM1541" s="39"/>
      <c r="AN1541" s="49"/>
      <c r="AO1541" s="40" t="s">
        <v>104</v>
      </c>
      <c r="AP1541" s="41" t="s">
        <v>660</v>
      </c>
      <c r="AQ1541" s="42"/>
      <c r="AR1541" s="43"/>
      <c r="AS1541" s="40"/>
      <c r="AT1541" s="42">
        <v>1</v>
      </c>
      <c r="AU1541" s="162">
        <f t="shared" si="121"/>
        <v>0</v>
      </c>
      <c r="AV1541" s="162">
        <f t="shared" si="122"/>
        <v>0</v>
      </c>
      <c r="AW1541" s="162">
        <f t="shared" si="123"/>
        <v>0</v>
      </c>
      <c r="AX1541" s="162">
        <f t="shared" si="124"/>
        <v>0</v>
      </c>
      <c r="AY1541" s="162">
        <f t="shared" si="125"/>
        <v>0</v>
      </c>
    </row>
    <row r="1542" spans="1:51">
      <c r="A1542" s="44" t="s">
        <v>673</v>
      </c>
      <c r="B1542" s="45" t="s">
        <v>2027</v>
      </c>
      <c r="C1542" s="23" t="s">
        <v>674</v>
      </c>
      <c r="D1542" s="120" t="s">
        <v>4162</v>
      </c>
      <c r="E1542" s="24">
        <v>1</v>
      </c>
      <c r="F1542" s="25" t="s">
        <v>43</v>
      </c>
      <c r="G1542" s="25"/>
      <c r="H1542" s="27">
        <v>1</v>
      </c>
      <c r="I1542" s="27"/>
      <c r="J1542" s="29">
        <v>1</v>
      </c>
      <c r="K1542" s="34">
        <v>1666</v>
      </c>
      <c r="L1542" s="35">
        <v>1667</v>
      </c>
      <c r="M1542" s="27">
        <v>0</v>
      </c>
      <c r="N1542" s="27">
        <v>0</v>
      </c>
      <c r="O1542" s="28">
        <v>1637</v>
      </c>
      <c r="P1542" s="31">
        <v>1682</v>
      </c>
      <c r="Q1542" s="25" t="str">
        <f t="shared" si="126"/>
        <v>Antwerp</v>
      </c>
      <c r="R1542" s="104">
        <v>51.216700000000003</v>
      </c>
      <c r="S1542" s="124">
        <v>4.4000000000000004</v>
      </c>
      <c r="T1542" s="32">
        <v>0</v>
      </c>
      <c r="U1542" s="33">
        <v>1</v>
      </c>
      <c r="V1542" s="140">
        <v>1</v>
      </c>
      <c r="W1542" s="34">
        <v>1666</v>
      </c>
      <c r="X1542" s="35">
        <v>1667</v>
      </c>
      <c r="Y1542" s="35" t="s">
        <v>63</v>
      </c>
      <c r="Z1542" s="34">
        <v>1667</v>
      </c>
      <c r="AA1542" s="35">
        <v>1682</v>
      </c>
      <c r="AB1542" s="36" t="s">
        <v>103</v>
      </c>
      <c r="AC1542" s="34"/>
      <c r="AD1542" s="35"/>
      <c r="AE1542" s="36"/>
      <c r="AF1542" s="34"/>
      <c r="AG1542" s="35"/>
      <c r="AH1542" s="36"/>
      <c r="AI1542" s="37"/>
      <c r="AJ1542" s="38"/>
      <c r="AK1542" s="39"/>
      <c r="AL1542" s="39"/>
      <c r="AM1542" s="39"/>
      <c r="AN1542" s="49"/>
      <c r="AO1542" s="40"/>
      <c r="AP1542" s="41"/>
      <c r="AQ1542" s="42"/>
      <c r="AR1542" s="43"/>
      <c r="AS1542" s="40" t="s">
        <v>40</v>
      </c>
      <c r="AT1542" s="42">
        <v>1</v>
      </c>
      <c r="AU1542" s="162">
        <f t="shared" si="121"/>
        <v>0</v>
      </c>
      <c r="AV1542" s="162">
        <f t="shared" si="122"/>
        <v>0</v>
      </c>
      <c r="AW1542" s="162">
        <f t="shared" si="123"/>
        <v>0</v>
      </c>
      <c r="AX1542" s="162">
        <f t="shared" si="124"/>
        <v>0</v>
      </c>
      <c r="AY1542" s="162">
        <f t="shared" si="125"/>
        <v>1</v>
      </c>
    </row>
    <row r="1543" spans="1:51">
      <c r="A1543" s="44" t="s">
        <v>691</v>
      </c>
      <c r="B1543" s="45" t="s">
        <v>4000</v>
      </c>
      <c r="C1543" s="23" t="s">
        <v>692</v>
      </c>
      <c r="D1543" s="120" t="s">
        <v>4162</v>
      </c>
      <c r="E1543" s="24"/>
      <c r="F1543" s="25" t="s">
        <v>43</v>
      </c>
      <c r="G1543" s="26"/>
      <c r="H1543" s="27"/>
      <c r="I1543" s="27"/>
      <c r="J1543" s="29">
        <v>0</v>
      </c>
      <c r="K1543" s="34">
        <v>1594</v>
      </c>
      <c r="L1543" s="35">
        <v>1612</v>
      </c>
      <c r="M1543" s="27">
        <v>0</v>
      </c>
      <c r="N1543" s="27">
        <v>0</v>
      </c>
      <c r="O1543" s="28"/>
      <c r="P1543" s="31">
        <v>1612</v>
      </c>
      <c r="Q1543" s="25" t="str">
        <f t="shared" si="126"/>
        <v>Amsterdam</v>
      </c>
      <c r="R1543" s="104">
        <v>52.373100000000001</v>
      </c>
      <c r="S1543" s="124">
        <v>4.8921999999999999</v>
      </c>
      <c r="T1543" s="32">
        <v>1</v>
      </c>
      <c r="U1543" s="33">
        <v>1</v>
      </c>
      <c r="V1543" s="140">
        <v>1</v>
      </c>
      <c r="W1543" s="34">
        <v>1594</v>
      </c>
      <c r="X1543" s="35">
        <v>1612</v>
      </c>
      <c r="Y1543" s="35" t="s">
        <v>51</v>
      </c>
      <c r="Z1543" s="34"/>
      <c r="AA1543" s="35"/>
      <c r="AB1543" s="36"/>
      <c r="AC1543" s="34"/>
      <c r="AD1543" s="35"/>
      <c r="AE1543" s="36"/>
      <c r="AF1543" s="34"/>
      <c r="AG1543" s="35"/>
      <c r="AH1543" s="36"/>
      <c r="AI1543" s="37"/>
      <c r="AJ1543" s="38"/>
      <c r="AK1543" s="39"/>
      <c r="AL1543" s="39"/>
      <c r="AM1543" s="39"/>
      <c r="AN1543" s="49"/>
      <c r="AO1543" s="40"/>
      <c r="AP1543" s="41"/>
      <c r="AQ1543" s="42"/>
      <c r="AR1543" s="43"/>
      <c r="AS1543" s="40"/>
      <c r="AT1543" s="42">
        <v>1</v>
      </c>
      <c r="AU1543" s="162">
        <f t="shared" si="121"/>
        <v>0</v>
      </c>
      <c r="AV1543" s="162">
        <f t="shared" si="122"/>
        <v>1</v>
      </c>
      <c r="AW1543" s="162">
        <f t="shared" si="123"/>
        <v>1</v>
      </c>
      <c r="AX1543" s="162">
        <f t="shared" si="124"/>
        <v>0</v>
      </c>
      <c r="AY1543" s="162">
        <f t="shared" si="125"/>
        <v>0</v>
      </c>
    </row>
    <row r="1544" spans="1:51">
      <c r="A1544" s="44" t="s">
        <v>709</v>
      </c>
      <c r="B1544" s="45" t="s">
        <v>4003</v>
      </c>
      <c r="C1544" s="23" t="s">
        <v>710</v>
      </c>
      <c r="D1544" s="120" t="s">
        <v>4162</v>
      </c>
      <c r="E1544" s="24"/>
      <c r="F1544" s="25" t="s">
        <v>711</v>
      </c>
      <c r="G1544" s="25"/>
      <c r="H1544" s="27"/>
      <c r="I1544" s="27"/>
      <c r="J1544" s="29">
        <v>0</v>
      </c>
      <c r="K1544" s="34">
        <v>1609</v>
      </c>
      <c r="L1544" s="35">
        <v>1639</v>
      </c>
      <c r="M1544" s="27">
        <v>0</v>
      </c>
      <c r="N1544" s="27">
        <v>0</v>
      </c>
      <c r="O1544" s="28"/>
      <c r="P1544" s="31"/>
      <c r="Q1544" s="25" t="str">
        <f t="shared" si="126"/>
        <v>Brussels</v>
      </c>
      <c r="R1544" s="104">
        <v>50.85</v>
      </c>
      <c r="S1544" s="124">
        <v>4.3499999999999996</v>
      </c>
      <c r="T1544" s="32">
        <v>1</v>
      </c>
      <c r="U1544" s="33">
        <v>1</v>
      </c>
      <c r="V1544" s="140">
        <v>1</v>
      </c>
      <c r="W1544" s="34">
        <v>1609</v>
      </c>
      <c r="X1544" s="35">
        <v>1639</v>
      </c>
      <c r="Y1544" s="35" t="s">
        <v>60</v>
      </c>
      <c r="Z1544" s="34"/>
      <c r="AA1544" s="35"/>
      <c r="AB1544" s="36"/>
      <c r="AC1544" s="34"/>
      <c r="AD1544" s="35"/>
      <c r="AE1544" s="36"/>
      <c r="AF1544" s="34"/>
      <c r="AG1544" s="35"/>
      <c r="AH1544" s="36"/>
      <c r="AI1544" s="37"/>
      <c r="AJ1544" s="38"/>
      <c r="AK1544" s="39"/>
      <c r="AL1544" s="39"/>
      <c r="AM1544" s="39"/>
      <c r="AN1544" s="49"/>
      <c r="AO1544" s="40"/>
      <c r="AP1544" s="41"/>
      <c r="AQ1544" s="42"/>
      <c r="AR1544" s="43"/>
      <c r="AS1544" s="40" t="s">
        <v>55</v>
      </c>
      <c r="AT1544" s="42">
        <v>1</v>
      </c>
      <c r="AU1544" s="162">
        <f t="shared" si="121"/>
        <v>0</v>
      </c>
      <c r="AV1544" s="162">
        <f t="shared" si="122"/>
        <v>0</v>
      </c>
      <c r="AW1544" s="162">
        <f t="shared" si="123"/>
        <v>1</v>
      </c>
      <c r="AX1544" s="162">
        <f t="shared" si="124"/>
        <v>1</v>
      </c>
      <c r="AY1544" s="162">
        <f t="shared" si="125"/>
        <v>0</v>
      </c>
    </row>
    <row r="1545" spans="1:51">
      <c r="A1545" s="44" t="s">
        <v>725</v>
      </c>
      <c r="B1545" s="45" t="s">
        <v>4008</v>
      </c>
      <c r="C1545" s="23" t="s">
        <v>726</v>
      </c>
      <c r="D1545" s="120" t="s">
        <v>4162</v>
      </c>
      <c r="E1545" s="24"/>
      <c r="F1545" s="25" t="s">
        <v>43</v>
      </c>
      <c r="G1545" s="26"/>
      <c r="H1545" s="27"/>
      <c r="I1545" s="27"/>
      <c r="J1545" s="29">
        <v>0</v>
      </c>
      <c r="K1545" s="34">
        <v>1599</v>
      </c>
      <c r="L1545" s="35">
        <v>1627</v>
      </c>
      <c r="M1545" s="27">
        <v>0</v>
      </c>
      <c r="N1545" s="27">
        <v>0</v>
      </c>
      <c r="O1545" s="28">
        <v>1577</v>
      </c>
      <c r="P1545" s="31">
        <v>1627</v>
      </c>
      <c r="Q1545" s="25" t="str">
        <f t="shared" si="126"/>
        <v>Rome</v>
      </c>
      <c r="R1545" s="104">
        <v>43</v>
      </c>
      <c r="S1545" s="124">
        <v>12</v>
      </c>
      <c r="T1545" s="32">
        <v>1</v>
      </c>
      <c r="U1545" s="33">
        <v>1</v>
      </c>
      <c r="V1545" s="140">
        <v>1</v>
      </c>
      <c r="W1545" s="34">
        <v>1599</v>
      </c>
      <c r="X1545" s="35">
        <v>1627</v>
      </c>
      <c r="Y1545" s="35" t="s">
        <v>102</v>
      </c>
      <c r="Z1545" s="34"/>
      <c r="AA1545" s="35"/>
      <c r="AB1545" s="36"/>
      <c r="AC1545" s="34"/>
      <c r="AD1545" s="35"/>
      <c r="AE1545" s="36"/>
      <c r="AF1545" s="34"/>
      <c r="AG1545" s="35"/>
      <c r="AH1545" s="36"/>
      <c r="AI1545" s="37"/>
      <c r="AJ1545" s="38"/>
      <c r="AK1545" s="39"/>
      <c r="AL1545" s="39"/>
      <c r="AM1545" s="39"/>
      <c r="AN1545" s="49"/>
      <c r="AO1545" s="40"/>
      <c r="AP1545" s="41"/>
      <c r="AQ1545" s="42"/>
      <c r="AR1545" s="43"/>
      <c r="AS1545" s="40"/>
      <c r="AT1545" s="42">
        <v>1</v>
      </c>
      <c r="AU1545" s="162">
        <f t="shared" si="121"/>
        <v>0</v>
      </c>
      <c r="AV1545" s="162">
        <f t="shared" si="122"/>
        <v>1</v>
      </c>
      <c r="AW1545" s="162">
        <f t="shared" si="123"/>
        <v>1</v>
      </c>
      <c r="AX1545" s="162">
        <f t="shared" si="124"/>
        <v>1</v>
      </c>
      <c r="AY1545" s="162">
        <f t="shared" si="125"/>
        <v>0</v>
      </c>
    </row>
    <row r="1546" spans="1:51">
      <c r="A1546" s="44" t="s">
        <v>727</v>
      </c>
      <c r="B1546" s="45" t="s">
        <v>4009</v>
      </c>
      <c r="C1546" s="23" t="s">
        <v>728</v>
      </c>
      <c r="D1546" s="120" t="s">
        <v>4162</v>
      </c>
      <c r="E1546" s="24"/>
      <c r="F1546" s="25" t="s">
        <v>43</v>
      </c>
      <c r="G1546" s="26"/>
      <c r="H1546" s="27"/>
      <c r="I1546" s="27"/>
      <c r="J1546" s="29">
        <v>0</v>
      </c>
      <c r="K1546" s="34">
        <v>1575</v>
      </c>
      <c r="L1546" s="35"/>
      <c r="M1546" s="27">
        <v>0</v>
      </c>
      <c r="N1546" s="27">
        <v>0</v>
      </c>
      <c r="O1546" s="28"/>
      <c r="P1546" s="31">
        <v>1575</v>
      </c>
      <c r="Q1546" s="25" t="str">
        <f t="shared" si="126"/>
        <v>Leipzig</v>
      </c>
      <c r="R1546" s="104"/>
      <c r="S1546" s="124"/>
      <c r="T1546" s="32">
        <v>1</v>
      </c>
      <c r="U1546" s="33">
        <v>1</v>
      </c>
      <c r="V1546" s="140">
        <v>1</v>
      </c>
      <c r="W1546" s="34">
        <v>1575</v>
      </c>
      <c r="X1546" s="35"/>
      <c r="Y1546" s="35" t="s">
        <v>460</v>
      </c>
      <c r="Z1546" s="34"/>
      <c r="AA1546" s="35"/>
      <c r="AB1546" s="36"/>
      <c r="AC1546" s="34"/>
      <c r="AD1546" s="35"/>
      <c r="AE1546" s="36"/>
      <c r="AF1546" s="34"/>
      <c r="AG1546" s="35"/>
      <c r="AH1546" s="36"/>
      <c r="AI1546" s="37"/>
      <c r="AJ1546" s="38"/>
      <c r="AK1546" s="39"/>
      <c r="AL1546" s="39"/>
      <c r="AM1546" s="39"/>
      <c r="AN1546" s="49"/>
      <c r="AO1546" s="40"/>
      <c r="AP1546" s="41"/>
      <c r="AQ1546" s="42"/>
      <c r="AR1546" s="43"/>
      <c r="AS1546" s="40" t="s">
        <v>729</v>
      </c>
      <c r="AT1546" s="42">
        <v>1</v>
      </c>
      <c r="AU1546" s="162">
        <f t="shared" si="121"/>
        <v>0</v>
      </c>
      <c r="AV1546" s="162">
        <f t="shared" si="122"/>
        <v>0</v>
      </c>
      <c r="AW1546" s="162">
        <f t="shared" si="123"/>
        <v>0</v>
      </c>
      <c r="AX1546" s="162">
        <f t="shared" si="124"/>
        <v>0</v>
      </c>
      <c r="AY1546" s="162">
        <f t="shared" si="125"/>
        <v>0</v>
      </c>
    </row>
    <row r="1547" spans="1:51">
      <c r="A1547" s="44" t="s">
        <v>730</v>
      </c>
      <c r="B1547" s="45" t="s">
        <v>4010</v>
      </c>
      <c r="C1547" s="23" t="s">
        <v>731</v>
      </c>
      <c r="D1547" s="120" t="s">
        <v>4162</v>
      </c>
      <c r="E1547" s="24"/>
      <c r="F1547" s="25" t="s">
        <v>43</v>
      </c>
      <c r="G1547" s="26"/>
      <c r="H1547" s="27"/>
      <c r="I1547" s="27"/>
      <c r="J1547" s="29">
        <v>0</v>
      </c>
      <c r="K1547" s="34">
        <v>1575</v>
      </c>
      <c r="L1547" s="35"/>
      <c r="M1547" s="27">
        <v>0</v>
      </c>
      <c r="N1547" s="27">
        <v>0</v>
      </c>
      <c r="O1547" s="28"/>
      <c r="P1547" s="31"/>
      <c r="Q1547" s="25" t="str">
        <f t="shared" si="126"/>
        <v>Rome</v>
      </c>
      <c r="R1547" s="104">
        <v>43</v>
      </c>
      <c r="S1547" s="124">
        <v>12</v>
      </c>
      <c r="T1547" s="32">
        <v>1</v>
      </c>
      <c r="U1547" s="33">
        <v>1</v>
      </c>
      <c r="V1547" s="140">
        <v>1</v>
      </c>
      <c r="W1547" s="34">
        <v>1575</v>
      </c>
      <c r="X1547" s="35"/>
      <c r="Y1547" s="35" t="s">
        <v>102</v>
      </c>
      <c r="Z1547" s="34"/>
      <c r="AA1547" s="35"/>
      <c r="AB1547" s="36"/>
      <c r="AC1547" s="34"/>
      <c r="AD1547" s="35"/>
      <c r="AE1547" s="36"/>
      <c r="AF1547" s="34"/>
      <c r="AG1547" s="35"/>
      <c r="AH1547" s="36"/>
      <c r="AI1547" s="37"/>
      <c r="AJ1547" s="38"/>
      <c r="AK1547" s="39"/>
      <c r="AL1547" s="39"/>
      <c r="AM1547" s="39"/>
      <c r="AN1547" s="49"/>
      <c r="AO1547" s="40"/>
      <c r="AP1547" s="41"/>
      <c r="AQ1547" s="42"/>
      <c r="AR1547" s="43"/>
      <c r="AS1547" s="40"/>
      <c r="AT1547" s="42">
        <v>1</v>
      </c>
      <c r="AU1547" s="162">
        <f t="shared" si="121"/>
        <v>0</v>
      </c>
      <c r="AV1547" s="162">
        <f t="shared" si="122"/>
        <v>0</v>
      </c>
      <c r="AW1547" s="162">
        <f t="shared" si="123"/>
        <v>0</v>
      </c>
      <c r="AX1547" s="162">
        <f t="shared" si="124"/>
        <v>0</v>
      </c>
      <c r="AY1547" s="162">
        <f t="shared" si="125"/>
        <v>0</v>
      </c>
    </row>
    <row r="1548" spans="1:51">
      <c r="A1548" s="44" t="s">
        <v>734</v>
      </c>
      <c r="B1548" s="45" t="s">
        <v>3136</v>
      </c>
      <c r="C1548" s="23" t="s">
        <v>735</v>
      </c>
      <c r="D1548" s="120" t="s">
        <v>4162</v>
      </c>
      <c r="E1548" s="24">
        <v>1</v>
      </c>
      <c r="F1548" s="25" t="s">
        <v>43</v>
      </c>
      <c r="G1548" s="26"/>
      <c r="H1548" s="27"/>
      <c r="I1548" s="27"/>
      <c r="J1548" s="29">
        <v>1</v>
      </c>
      <c r="K1548" s="34">
        <v>1566</v>
      </c>
      <c r="L1548" s="35"/>
      <c r="M1548" s="27">
        <v>0</v>
      </c>
      <c r="N1548" s="27">
        <v>0</v>
      </c>
      <c r="O1548" s="28"/>
      <c r="P1548" s="31"/>
      <c r="Q1548" s="25" t="str">
        <f t="shared" si="126"/>
        <v>Antwerp</v>
      </c>
      <c r="R1548" s="104">
        <v>51.216700000000003</v>
      </c>
      <c r="S1548" s="124">
        <v>4.4000000000000004</v>
      </c>
      <c r="T1548" s="32">
        <v>0</v>
      </c>
      <c r="U1548" s="33">
        <v>1</v>
      </c>
      <c r="V1548" s="140">
        <v>1</v>
      </c>
      <c r="W1548" s="34">
        <v>1566</v>
      </c>
      <c r="X1548" s="35"/>
      <c r="Y1548" s="35" t="s">
        <v>63</v>
      </c>
      <c r="Z1548" s="34"/>
      <c r="AA1548" s="35"/>
      <c r="AB1548" s="36"/>
      <c r="AC1548" s="34"/>
      <c r="AD1548" s="35"/>
      <c r="AE1548" s="36"/>
      <c r="AF1548" s="34"/>
      <c r="AG1548" s="35"/>
      <c r="AH1548" s="36"/>
      <c r="AI1548" s="37"/>
      <c r="AJ1548" s="38"/>
      <c r="AK1548" s="39"/>
      <c r="AL1548" s="39"/>
      <c r="AM1548" s="39"/>
      <c r="AN1548" s="49"/>
      <c r="AO1548" s="40"/>
      <c r="AP1548" s="41"/>
      <c r="AQ1548" s="42"/>
      <c r="AR1548" s="43"/>
      <c r="AS1548" s="40" t="s">
        <v>736</v>
      </c>
      <c r="AT1548" s="42">
        <v>1</v>
      </c>
      <c r="AU1548" s="162">
        <f t="shared" si="121"/>
        <v>0</v>
      </c>
      <c r="AV1548" s="162">
        <f t="shared" si="122"/>
        <v>0</v>
      </c>
      <c r="AW1548" s="162">
        <f t="shared" si="123"/>
        <v>0</v>
      </c>
      <c r="AX1548" s="162">
        <f t="shared" si="124"/>
        <v>0</v>
      </c>
      <c r="AY1548" s="162">
        <f t="shared" si="125"/>
        <v>0</v>
      </c>
    </row>
    <row r="1549" spans="1:51">
      <c r="A1549" s="44" t="s">
        <v>755</v>
      </c>
      <c r="B1549" s="45" t="s">
        <v>1986</v>
      </c>
      <c r="C1549" s="23" t="s">
        <v>756</v>
      </c>
      <c r="D1549" s="120" t="s">
        <v>4162</v>
      </c>
      <c r="E1549" s="24"/>
      <c r="F1549" s="25" t="s">
        <v>43</v>
      </c>
      <c r="G1549" s="26"/>
      <c r="H1549" s="27"/>
      <c r="I1549" s="27"/>
      <c r="J1549" s="29">
        <v>0</v>
      </c>
      <c r="K1549" s="34">
        <v>1612</v>
      </c>
      <c r="L1549" s="35">
        <v>1641</v>
      </c>
      <c r="M1549" s="27">
        <v>0</v>
      </c>
      <c r="N1549" s="27">
        <v>0</v>
      </c>
      <c r="O1549" s="28">
        <v>1568</v>
      </c>
      <c r="P1549" s="31">
        <v>1641</v>
      </c>
      <c r="Q1549" s="25" t="str">
        <f t="shared" si="126"/>
        <v>Delft</v>
      </c>
      <c r="R1549" s="104">
        <v>52.0167</v>
      </c>
      <c r="S1549" s="124">
        <v>4.3666999999999998</v>
      </c>
      <c r="T1549" s="32">
        <v>1</v>
      </c>
      <c r="U1549" s="33">
        <v>1</v>
      </c>
      <c r="V1549" s="140">
        <v>1</v>
      </c>
      <c r="W1549" s="34">
        <v>1612</v>
      </c>
      <c r="X1549" s="35">
        <v>1641</v>
      </c>
      <c r="Y1549" s="35" t="s">
        <v>69</v>
      </c>
      <c r="Z1549" s="34"/>
      <c r="AA1549" s="35"/>
      <c r="AB1549" s="36"/>
      <c r="AC1549" s="34"/>
      <c r="AD1549" s="35"/>
      <c r="AE1549" s="36"/>
      <c r="AF1549" s="34"/>
      <c r="AG1549" s="35"/>
      <c r="AH1549" s="36"/>
      <c r="AI1549" s="37"/>
      <c r="AJ1549" s="38"/>
      <c r="AK1549" s="39"/>
      <c r="AL1549" s="39"/>
      <c r="AM1549" s="39"/>
      <c r="AN1549" s="49"/>
      <c r="AO1549" s="40"/>
      <c r="AP1549" s="41"/>
      <c r="AQ1549" s="42"/>
      <c r="AR1549" s="43"/>
      <c r="AS1549" s="40"/>
      <c r="AT1549" s="42">
        <v>1</v>
      </c>
      <c r="AU1549" s="162">
        <f t="shared" si="121"/>
        <v>0</v>
      </c>
      <c r="AV1549" s="162">
        <f t="shared" si="122"/>
        <v>0</v>
      </c>
      <c r="AW1549" s="162">
        <f t="shared" si="123"/>
        <v>1</v>
      </c>
      <c r="AX1549" s="162">
        <f t="shared" si="124"/>
        <v>1</v>
      </c>
      <c r="AY1549" s="162">
        <f t="shared" si="125"/>
        <v>0</v>
      </c>
    </row>
    <row r="1550" spans="1:51">
      <c r="A1550" s="44" t="s">
        <v>777</v>
      </c>
      <c r="B1550" s="45" t="s">
        <v>3139</v>
      </c>
      <c r="C1550" s="23" t="s">
        <v>778</v>
      </c>
      <c r="D1550" s="120" t="s">
        <v>4162</v>
      </c>
      <c r="E1550" s="24"/>
      <c r="F1550" s="25" t="s">
        <v>74</v>
      </c>
      <c r="G1550" s="26"/>
      <c r="H1550" s="27"/>
      <c r="I1550" s="27"/>
      <c r="J1550" s="29">
        <v>0</v>
      </c>
      <c r="K1550" s="34">
        <v>1637</v>
      </c>
      <c r="L1550" s="35"/>
      <c r="M1550" s="27">
        <v>1</v>
      </c>
      <c r="N1550" s="27">
        <v>0</v>
      </c>
      <c r="O1550" s="28">
        <v>1608</v>
      </c>
      <c r="P1550" s="31"/>
      <c r="Q1550" s="25" t="str">
        <f t="shared" si="126"/>
        <v>Amsterdam</v>
      </c>
      <c r="R1550" s="104">
        <v>52.373100000000001</v>
      </c>
      <c r="S1550" s="124">
        <v>4.8921999999999999</v>
      </c>
      <c r="T1550" s="32">
        <v>0</v>
      </c>
      <c r="U1550" s="33">
        <v>1</v>
      </c>
      <c r="V1550" s="140">
        <v>1</v>
      </c>
      <c r="W1550" s="34">
        <v>1637</v>
      </c>
      <c r="X1550" s="35"/>
      <c r="Y1550" s="35" t="s">
        <v>51</v>
      </c>
      <c r="Z1550" s="34"/>
      <c r="AA1550" s="35"/>
      <c r="AB1550" s="36"/>
      <c r="AC1550" s="34"/>
      <c r="AD1550" s="35"/>
      <c r="AE1550" s="36"/>
      <c r="AF1550" s="34"/>
      <c r="AG1550" s="35"/>
      <c r="AH1550" s="36"/>
      <c r="AI1550" s="37"/>
      <c r="AJ1550" s="38"/>
      <c r="AK1550" s="39"/>
      <c r="AL1550" s="39"/>
      <c r="AM1550" s="39"/>
      <c r="AN1550" s="49"/>
      <c r="AO1550" s="40"/>
      <c r="AP1550" s="41"/>
      <c r="AQ1550" s="42"/>
      <c r="AR1550" s="43"/>
      <c r="AS1550" s="40"/>
      <c r="AT1550" s="42">
        <v>1</v>
      </c>
      <c r="AU1550" s="162">
        <f t="shared" si="121"/>
        <v>0</v>
      </c>
      <c r="AV1550" s="162">
        <f t="shared" si="122"/>
        <v>0</v>
      </c>
      <c r="AW1550" s="162">
        <f t="shared" si="123"/>
        <v>0</v>
      </c>
      <c r="AX1550" s="162">
        <f t="shared" si="124"/>
        <v>0</v>
      </c>
      <c r="AY1550" s="162">
        <f t="shared" si="125"/>
        <v>0</v>
      </c>
    </row>
    <row r="1551" spans="1:51">
      <c r="A1551" s="44" t="s">
        <v>779</v>
      </c>
      <c r="B1551" s="45" t="s">
        <v>2693</v>
      </c>
      <c r="C1551" s="23" t="s">
        <v>780</v>
      </c>
      <c r="D1551" s="120" t="s">
        <v>4162</v>
      </c>
      <c r="E1551" s="24"/>
      <c r="F1551" s="25" t="s">
        <v>43</v>
      </c>
      <c r="G1551" s="25"/>
      <c r="H1551" s="27">
        <v>1</v>
      </c>
      <c r="I1551" s="27">
        <v>1</v>
      </c>
      <c r="J1551" s="29">
        <v>0</v>
      </c>
      <c r="K1551" s="63"/>
      <c r="L1551" s="62"/>
      <c r="M1551" s="27">
        <v>1</v>
      </c>
      <c r="N1551" s="27">
        <v>1</v>
      </c>
      <c r="O1551" s="28"/>
      <c r="P1551" s="31">
        <v>1667</v>
      </c>
      <c r="Q1551" s="25" t="str">
        <f t="shared" si="126"/>
        <v>Antwerp</v>
      </c>
      <c r="R1551" s="104">
        <v>51.216700000000003</v>
      </c>
      <c r="S1551" s="124">
        <v>4.4000000000000004</v>
      </c>
      <c r="T1551" s="32">
        <v>0</v>
      </c>
      <c r="U1551" s="33">
        <v>1</v>
      </c>
      <c r="V1551" s="140">
        <v>1</v>
      </c>
      <c r="W1551" s="63"/>
      <c r="X1551" s="62"/>
      <c r="Y1551" s="35" t="s">
        <v>63</v>
      </c>
      <c r="Z1551" s="34"/>
      <c r="AA1551" s="35"/>
      <c r="AB1551" s="36"/>
      <c r="AC1551" s="34"/>
      <c r="AD1551" s="35"/>
      <c r="AE1551" s="36"/>
      <c r="AF1551" s="34"/>
      <c r="AG1551" s="35"/>
      <c r="AH1551" s="36"/>
      <c r="AI1551" s="37"/>
      <c r="AJ1551" s="38">
        <v>1</v>
      </c>
      <c r="AK1551" s="49" t="s">
        <v>781</v>
      </c>
      <c r="AL1551" s="49" t="s">
        <v>110</v>
      </c>
      <c r="AM1551" s="49"/>
      <c r="AN1551" s="49"/>
      <c r="AO1551" s="73"/>
      <c r="AP1551" s="85"/>
      <c r="AQ1551" s="69"/>
      <c r="AR1551" s="70"/>
      <c r="AS1551" s="40" t="s">
        <v>266</v>
      </c>
      <c r="AT1551" s="42">
        <v>1</v>
      </c>
      <c r="AU1551" s="162">
        <f t="shared" si="121"/>
        <v>0</v>
      </c>
      <c r="AV1551" s="162">
        <f t="shared" si="122"/>
        <v>0</v>
      </c>
      <c r="AW1551" s="162">
        <f t="shared" si="123"/>
        <v>0</v>
      </c>
      <c r="AX1551" s="162">
        <f t="shared" si="124"/>
        <v>0</v>
      </c>
      <c r="AY1551" s="162">
        <f t="shared" si="125"/>
        <v>0</v>
      </c>
    </row>
    <row r="1552" spans="1:51">
      <c r="A1552" s="44" t="s">
        <v>782</v>
      </c>
      <c r="B1552" s="45" t="s">
        <v>3433</v>
      </c>
      <c r="C1552" s="23" t="s">
        <v>783</v>
      </c>
      <c r="D1552" s="120" t="s">
        <v>4162</v>
      </c>
      <c r="E1552" s="24"/>
      <c r="F1552" s="25" t="s">
        <v>43</v>
      </c>
      <c r="G1552" s="26"/>
      <c r="H1552" s="27"/>
      <c r="I1552" s="27"/>
      <c r="J1552" s="29">
        <v>0</v>
      </c>
      <c r="K1552" s="34">
        <v>1690</v>
      </c>
      <c r="L1552" s="35">
        <v>1735</v>
      </c>
      <c r="M1552" s="27">
        <v>0</v>
      </c>
      <c r="N1552" s="27">
        <v>0</v>
      </c>
      <c r="O1552" s="28">
        <v>1659</v>
      </c>
      <c r="P1552" s="31">
        <v>1735</v>
      </c>
      <c r="Q1552" s="25" t="str">
        <f t="shared" si="126"/>
        <v>Prague</v>
      </c>
      <c r="R1552" s="104">
        <v>50.083300000000001</v>
      </c>
      <c r="S1552" s="124">
        <v>14.416700000000001</v>
      </c>
      <c r="T1552" s="32">
        <v>0</v>
      </c>
      <c r="U1552" s="33">
        <v>1</v>
      </c>
      <c r="V1552" s="140">
        <v>1</v>
      </c>
      <c r="W1552" s="34">
        <v>1690</v>
      </c>
      <c r="X1552" s="35">
        <v>1735</v>
      </c>
      <c r="Y1552" s="35" t="s">
        <v>50</v>
      </c>
      <c r="Z1552" s="34"/>
      <c r="AA1552" s="35"/>
      <c r="AB1552" s="36"/>
      <c r="AC1552" s="34"/>
      <c r="AD1552" s="35"/>
      <c r="AE1552" s="36"/>
      <c r="AF1552" s="34"/>
      <c r="AG1552" s="35"/>
      <c r="AH1552" s="36"/>
      <c r="AI1552" s="37"/>
      <c r="AJ1552" s="38"/>
      <c r="AK1552" s="39"/>
      <c r="AL1552" s="39"/>
      <c r="AM1552" s="39"/>
      <c r="AN1552" s="49"/>
      <c r="AO1552" s="40"/>
      <c r="AP1552" s="41"/>
      <c r="AQ1552" s="42"/>
      <c r="AR1552" s="43"/>
      <c r="AS1552" s="40"/>
      <c r="AT1552" s="42">
        <v>1</v>
      </c>
      <c r="AU1552" s="162">
        <f t="shared" si="121"/>
        <v>0</v>
      </c>
      <c r="AV1552" s="162">
        <f t="shared" si="122"/>
        <v>0</v>
      </c>
      <c r="AW1552" s="162">
        <f t="shared" si="123"/>
        <v>0</v>
      </c>
      <c r="AX1552" s="162">
        <f t="shared" si="124"/>
        <v>0</v>
      </c>
      <c r="AY1552" s="162">
        <f t="shared" si="125"/>
        <v>0</v>
      </c>
    </row>
    <row r="1553" spans="1:51">
      <c r="A1553" s="44" t="s">
        <v>784</v>
      </c>
      <c r="B1553" s="45" t="s">
        <v>3433</v>
      </c>
      <c r="C1553" s="23" t="s">
        <v>785</v>
      </c>
      <c r="D1553" s="120" t="s">
        <v>4162</v>
      </c>
      <c r="E1553" s="24"/>
      <c r="F1553" s="25" t="s">
        <v>43</v>
      </c>
      <c r="G1553" s="26"/>
      <c r="H1553" s="27"/>
      <c r="I1553" s="27"/>
      <c r="J1553" s="29">
        <v>0</v>
      </c>
      <c r="K1553" s="34">
        <v>1653</v>
      </c>
      <c r="L1553" s="35">
        <v>1659</v>
      </c>
      <c r="M1553" s="27">
        <v>0</v>
      </c>
      <c r="N1553" s="27">
        <v>0</v>
      </c>
      <c r="O1553" s="28">
        <v>1628</v>
      </c>
      <c r="P1553" s="31">
        <v>1706</v>
      </c>
      <c r="Q1553" s="25" t="str">
        <f t="shared" si="126"/>
        <v>Mainz</v>
      </c>
      <c r="R1553" s="104"/>
      <c r="S1553" s="124"/>
      <c r="T1553" s="32">
        <v>0</v>
      </c>
      <c r="U1553" s="33">
        <v>1</v>
      </c>
      <c r="V1553" s="140">
        <v>1</v>
      </c>
      <c r="W1553" s="34">
        <v>1653</v>
      </c>
      <c r="X1553" s="35">
        <v>1659</v>
      </c>
      <c r="Y1553" s="35" t="s">
        <v>786</v>
      </c>
      <c r="Z1553" s="34">
        <v>1659</v>
      </c>
      <c r="AA1553" s="35">
        <v>1706</v>
      </c>
      <c r="AB1553" s="36" t="s">
        <v>787</v>
      </c>
      <c r="AC1553" s="34"/>
      <c r="AD1553" s="35"/>
      <c r="AE1553" s="36"/>
      <c r="AF1553" s="34"/>
      <c r="AG1553" s="35"/>
      <c r="AH1553" s="36"/>
      <c r="AI1553" s="37"/>
      <c r="AJ1553" s="38"/>
      <c r="AK1553" s="39"/>
      <c r="AL1553" s="39"/>
      <c r="AM1553" s="39"/>
      <c r="AN1553" s="49"/>
      <c r="AO1553" s="40"/>
      <c r="AP1553" s="41"/>
      <c r="AQ1553" s="42"/>
      <c r="AR1553" s="43"/>
      <c r="AS1553" s="40"/>
      <c r="AT1553" s="42">
        <v>1</v>
      </c>
      <c r="AU1553" s="162">
        <f t="shared" si="121"/>
        <v>0</v>
      </c>
      <c r="AV1553" s="162">
        <f t="shared" si="122"/>
        <v>0</v>
      </c>
      <c r="AW1553" s="162">
        <f t="shared" si="123"/>
        <v>0</v>
      </c>
      <c r="AX1553" s="162">
        <f t="shared" si="124"/>
        <v>0</v>
      </c>
      <c r="AY1553" s="162">
        <f t="shared" si="125"/>
        <v>1</v>
      </c>
    </row>
    <row r="1554" spans="1:51">
      <c r="A1554" s="44" t="s">
        <v>815</v>
      </c>
      <c r="B1554" s="45" t="s">
        <v>4023</v>
      </c>
      <c r="C1554" s="23" t="s">
        <v>816</v>
      </c>
      <c r="D1554" s="120" t="s">
        <v>4162</v>
      </c>
      <c r="E1554" s="24"/>
      <c r="F1554" s="25" t="s">
        <v>43</v>
      </c>
      <c r="G1554" s="26"/>
      <c r="H1554" s="27"/>
      <c r="I1554" s="27"/>
      <c r="J1554" s="29">
        <v>0</v>
      </c>
      <c r="K1554" s="34">
        <v>1647</v>
      </c>
      <c r="L1554" s="35">
        <v>1654</v>
      </c>
      <c r="M1554" s="27">
        <v>0</v>
      </c>
      <c r="N1554" s="27">
        <v>0</v>
      </c>
      <c r="O1554" s="28">
        <v>1606</v>
      </c>
      <c r="P1554" s="31">
        <v>1654</v>
      </c>
      <c r="Q1554" s="25" t="str">
        <f t="shared" si="126"/>
        <v>Brussels</v>
      </c>
      <c r="R1554" s="104">
        <v>50.85</v>
      </c>
      <c r="S1554" s="124">
        <v>4.3499999999999996</v>
      </c>
      <c r="T1554" s="32">
        <v>0</v>
      </c>
      <c r="U1554" s="33">
        <v>1</v>
      </c>
      <c r="V1554" s="140">
        <v>1</v>
      </c>
      <c r="W1554" s="34">
        <v>1647</v>
      </c>
      <c r="X1554" s="35">
        <v>1654</v>
      </c>
      <c r="Y1554" s="35" t="s">
        <v>60</v>
      </c>
      <c r="Z1554" s="34"/>
      <c r="AA1554" s="35"/>
      <c r="AB1554" s="36"/>
      <c r="AC1554" s="34"/>
      <c r="AD1554" s="35"/>
      <c r="AE1554" s="36"/>
      <c r="AF1554" s="34"/>
      <c r="AG1554" s="35"/>
      <c r="AH1554" s="36"/>
      <c r="AI1554" s="37"/>
      <c r="AJ1554" s="38"/>
      <c r="AK1554" s="39"/>
      <c r="AL1554" s="39"/>
      <c r="AM1554" s="39"/>
      <c r="AN1554" s="49"/>
      <c r="AO1554" s="40"/>
      <c r="AP1554" s="41"/>
      <c r="AQ1554" s="42"/>
      <c r="AR1554" s="43"/>
      <c r="AS1554" s="40"/>
      <c r="AT1554" s="42">
        <v>1</v>
      </c>
      <c r="AU1554" s="162">
        <f t="shared" si="121"/>
        <v>0</v>
      </c>
      <c r="AV1554" s="162">
        <f t="shared" si="122"/>
        <v>0</v>
      </c>
      <c r="AW1554" s="162">
        <f t="shared" si="123"/>
        <v>0</v>
      </c>
      <c r="AX1554" s="162">
        <f t="shared" si="124"/>
        <v>1</v>
      </c>
      <c r="AY1554" s="162">
        <f t="shared" si="125"/>
        <v>1</v>
      </c>
    </row>
    <row r="1555" spans="1:51">
      <c r="A1555" s="44" t="s">
        <v>817</v>
      </c>
      <c r="B1555" s="45" t="s">
        <v>4024</v>
      </c>
      <c r="C1555" s="23" t="s">
        <v>818</v>
      </c>
      <c r="D1555" s="120" t="s">
        <v>4162</v>
      </c>
      <c r="E1555" s="24"/>
      <c r="F1555" s="25" t="s">
        <v>43</v>
      </c>
      <c r="G1555" s="26"/>
      <c r="H1555" s="27"/>
      <c r="I1555" s="27"/>
      <c r="J1555" s="29">
        <v>0</v>
      </c>
      <c r="K1555" s="34">
        <v>1602</v>
      </c>
      <c r="L1555" s="35"/>
      <c r="M1555" s="27">
        <v>0</v>
      </c>
      <c r="N1555" s="27">
        <v>0</v>
      </c>
      <c r="O1555" s="28"/>
      <c r="P1555" s="31"/>
      <c r="Q1555" s="25" t="str">
        <f t="shared" si="126"/>
        <v>Amsterdam</v>
      </c>
      <c r="R1555" s="104">
        <v>52.373100000000001</v>
      </c>
      <c r="S1555" s="124">
        <v>4.8921999999999999</v>
      </c>
      <c r="T1555" s="32">
        <v>1</v>
      </c>
      <c r="U1555" s="33">
        <v>1</v>
      </c>
      <c r="V1555" s="140">
        <v>1</v>
      </c>
      <c r="W1555" s="34">
        <v>1602</v>
      </c>
      <c r="X1555" s="35"/>
      <c r="Y1555" s="35" t="s">
        <v>51</v>
      </c>
      <c r="Z1555" s="34"/>
      <c r="AA1555" s="35"/>
      <c r="AB1555" s="36"/>
      <c r="AC1555" s="34"/>
      <c r="AD1555" s="35"/>
      <c r="AE1555" s="36"/>
      <c r="AF1555" s="34"/>
      <c r="AG1555" s="35"/>
      <c r="AH1555" s="36"/>
      <c r="AI1555" s="37"/>
      <c r="AJ1555" s="38"/>
      <c r="AK1555" s="39"/>
      <c r="AL1555" s="39"/>
      <c r="AM1555" s="39"/>
      <c r="AN1555" s="49"/>
      <c r="AO1555" s="40"/>
      <c r="AP1555" s="41"/>
      <c r="AQ1555" s="42"/>
      <c r="AR1555" s="43"/>
      <c r="AS1555" s="40" t="s">
        <v>55</v>
      </c>
      <c r="AT1555" s="42">
        <v>1</v>
      </c>
      <c r="AU1555" s="162">
        <f t="shared" si="121"/>
        <v>0</v>
      </c>
      <c r="AV1555" s="162">
        <f t="shared" si="122"/>
        <v>0</v>
      </c>
      <c r="AW1555" s="162">
        <f t="shared" si="123"/>
        <v>0</v>
      </c>
      <c r="AX1555" s="162">
        <f t="shared" si="124"/>
        <v>0</v>
      </c>
      <c r="AY1555" s="162">
        <f t="shared" si="125"/>
        <v>0</v>
      </c>
    </row>
    <row r="1556" spans="1:51">
      <c r="A1556" s="44" t="s">
        <v>822</v>
      </c>
      <c r="B1556" s="45" t="s">
        <v>4025</v>
      </c>
      <c r="C1556" s="23" t="s">
        <v>823</v>
      </c>
      <c r="D1556" s="120" t="s">
        <v>4162</v>
      </c>
      <c r="E1556" s="24"/>
      <c r="F1556" s="25" t="s">
        <v>43</v>
      </c>
      <c r="G1556" s="26"/>
      <c r="H1556" s="27"/>
      <c r="I1556" s="27"/>
      <c r="J1556" s="29">
        <v>0</v>
      </c>
      <c r="K1556" s="34">
        <v>1657</v>
      </c>
      <c r="L1556" s="35">
        <v>1659</v>
      </c>
      <c r="M1556" s="27">
        <v>0</v>
      </c>
      <c r="N1556" s="27">
        <v>0</v>
      </c>
      <c r="O1556" s="28">
        <v>1634</v>
      </c>
      <c r="P1556" s="31">
        <v>1715</v>
      </c>
      <c r="Q1556" s="25" t="str">
        <f t="shared" si="126"/>
        <v>Rome</v>
      </c>
      <c r="R1556" s="104">
        <v>43</v>
      </c>
      <c r="S1556" s="124">
        <v>12</v>
      </c>
      <c r="T1556" s="32">
        <v>0</v>
      </c>
      <c r="U1556" s="33">
        <v>1</v>
      </c>
      <c r="V1556" s="140">
        <v>1</v>
      </c>
      <c r="W1556" s="34">
        <v>1657</v>
      </c>
      <c r="X1556" s="35">
        <v>1659</v>
      </c>
      <c r="Y1556" s="35" t="s">
        <v>102</v>
      </c>
      <c r="Z1556" s="34">
        <v>1660</v>
      </c>
      <c r="AA1556" s="35">
        <v>1661</v>
      </c>
      <c r="AB1556" s="64" t="s">
        <v>824</v>
      </c>
      <c r="AC1556" s="34">
        <v>1661</v>
      </c>
      <c r="AD1556" s="35">
        <v>1712</v>
      </c>
      <c r="AE1556" s="36" t="s">
        <v>63</v>
      </c>
      <c r="AF1556" s="34">
        <v>1712</v>
      </c>
      <c r="AG1556" s="35">
        <v>1715</v>
      </c>
      <c r="AH1556" s="36" t="s">
        <v>103</v>
      </c>
      <c r="AI1556" s="37"/>
      <c r="AJ1556" s="38"/>
      <c r="AK1556" s="39"/>
      <c r="AL1556" s="39"/>
      <c r="AM1556" s="39"/>
      <c r="AN1556" s="49"/>
      <c r="AO1556" s="40"/>
      <c r="AP1556" s="41"/>
      <c r="AQ1556" s="42"/>
      <c r="AR1556" s="43"/>
      <c r="AS1556" s="40"/>
      <c r="AT1556" s="42">
        <v>1</v>
      </c>
      <c r="AU1556" s="162">
        <f t="shared" si="121"/>
        <v>0</v>
      </c>
      <c r="AV1556" s="162">
        <f t="shared" si="122"/>
        <v>0</v>
      </c>
      <c r="AW1556" s="162">
        <f t="shared" si="123"/>
        <v>0</v>
      </c>
      <c r="AX1556" s="162">
        <f t="shared" si="124"/>
        <v>0</v>
      </c>
      <c r="AY1556" s="162">
        <f t="shared" si="125"/>
        <v>1</v>
      </c>
    </row>
    <row r="1557" spans="1:51">
      <c r="A1557" s="44" t="s">
        <v>831</v>
      </c>
      <c r="B1557" s="45" t="s">
        <v>3774</v>
      </c>
      <c r="C1557" s="23" t="s">
        <v>832</v>
      </c>
      <c r="D1557" s="120" t="s">
        <v>4162</v>
      </c>
      <c r="E1557" s="24"/>
      <c r="F1557" s="25" t="s">
        <v>43</v>
      </c>
      <c r="G1557" s="50"/>
      <c r="H1557" s="27">
        <v>1</v>
      </c>
      <c r="I1557" s="27"/>
      <c r="J1557" s="29">
        <v>0</v>
      </c>
      <c r="K1557" s="34">
        <v>1687</v>
      </c>
      <c r="L1557" s="35">
        <v>1687</v>
      </c>
      <c r="M1557" s="27">
        <v>0</v>
      </c>
      <c r="N1557" s="27">
        <v>0</v>
      </c>
      <c r="O1557" s="28">
        <v>1656</v>
      </c>
      <c r="P1557" s="31">
        <v>1705</v>
      </c>
      <c r="Q1557" s="25" t="str">
        <f t="shared" si="126"/>
        <v>Innsbruck</v>
      </c>
      <c r="R1557" s="104"/>
      <c r="S1557" s="124"/>
      <c r="T1557" s="32">
        <v>0</v>
      </c>
      <c r="U1557" s="33">
        <v>1</v>
      </c>
      <c r="V1557" s="140">
        <v>1</v>
      </c>
      <c r="W1557" s="34">
        <v>1687</v>
      </c>
      <c r="X1557" s="35">
        <v>1687</v>
      </c>
      <c r="Y1557" s="35" t="s">
        <v>833</v>
      </c>
      <c r="Z1557" s="34">
        <v>1687</v>
      </c>
      <c r="AA1557" s="35">
        <v>1687</v>
      </c>
      <c r="AB1557" s="64" t="s">
        <v>102</v>
      </c>
      <c r="AC1557" s="34"/>
      <c r="AD1557" s="35"/>
      <c r="AE1557" s="36"/>
      <c r="AF1557" s="34"/>
      <c r="AG1557" s="35"/>
      <c r="AH1557" s="36"/>
      <c r="AI1557" s="37"/>
      <c r="AJ1557" s="38"/>
      <c r="AK1557" s="39"/>
      <c r="AL1557" s="39"/>
      <c r="AM1557" s="39"/>
      <c r="AN1557" s="49"/>
      <c r="AO1557" s="40"/>
      <c r="AP1557" s="41"/>
      <c r="AQ1557" s="42"/>
      <c r="AR1557" s="43"/>
      <c r="AS1557" s="40"/>
      <c r="AT1557" s="42">
        <v>1</v>
      </c>
      <c r="AU1557" s="162">
        <f t="shared" si="121"/>
        <v>0</v>
      </c>
      <c r="AV1557" s="162">
        <f t="shared" si="122"/>
        <v>0</v>
      </c>
      <c r="AW1557" s="162">
        <f t="shared" si="123"/>
        <v>0</v>
      </c>
      <c r="AX1557" s="162">
        <f t="shared" si="124"/>
        <v>0</v>
      </c>
      <c r="AY1557" s="162">
        <f t="shared" si="125"/>
        <v>0</v>
      </c>
    </row>
    <row r="1558" spans="1:51">
      <c r="A1558" s="44" t="s">
        <v>867</v>
      </c>
      <c r="B1558" s="45" t="s">
        <v>4034</v>
      </c>
      <c r="C1558" s="23" t="s">
        <v>868</v>
      </c>
      <c r="D1558" s="120" t="s">
        <v>4162</v>
      </c>
      <c r="E1558" s="24"/>
      <c r="F1558" s="25" t="s">
        <v>43</v>
      </c>
      <c r="G1558" s="25"/>
      <c r="H1558" s="27">
        <v>1</v>
      </c>
      <c r="I1558" s="27"/>
      <c r="J1558" s="29">
        <v>0</v>
      </c>
      <c r="K1558" s="34">
        <v>1570</v>
      </c>
      <c r="L1558" s="35">
        <v>1570</v>
      </c>
      <c r="M1558" s="27">
        <v>0</v>
      </c>
      <c r="N1558" s="27">
        <v>0</v>
      </c>
      <c r="O1558" s="28"/>
      <c r="P1558" s="31">
        <v>1610</v>
      </c>
      <c r="Q1558" s="25" t="str">
        <f t="shared" si="126"/>
        <v>Cologne</v>
      </c>
      <c r="R1558" s="104">
        <v>50.95</v>
      </c>
      <c r="S1558" s="124">
        <v>6.9667000000000003</v>
      </c>
      <c r="T1558" s="32">
        <v>1</v>
      </c>
      <c r="U1558" s="33">
        <v>1</v>
      </c>
      <c r="V1558" s="140">
        <v>1</v>
      </c>
      <c r="W1558" s="34">
        <v>1570</v>
      </c>
      <c r="X1558" s="35">
        <v>1570</v>
      </c>
      <c r="Y1558" s="35" t="s">
        <v>218</v>
      </c>
      <c r="Z1558" s="34">
        <v>1570</v>
      </c>
      <c r="AA1558" s="35">
        <v>1585</v>
      </c>
      <c r="AB1558" s="36" t="s">
        <v>869</v>
      </c>
      <c r="AC1558" s="34">
        <v>1586</v>
      </c>
      <c r="AD1558" s="35">
        <v>1599</v>
      </c>
      <c r="AE1558" s="36" t="s">
        <v>51</v>
      </c>
      <c r="AF1558" s="34">
        <v>1599</v>
      </c>
      <c r="AG1558" s="35">
        <v>1600</v>
      </c>
      <c r="AH1558" s="36" t="s">
        <v>870</v>
      </c>
      <c r="AI1558" s="37"/>
      <c r="AJ1558" s="38"/>
      <c r="AK1558" s="49"/>
      <c r="AL1558" s="49"/>
      <c r="AM1558" s="49"/>
      <c r="AN1558" s="49"/>
      <c r="AO1558" s="73"/>
      <c r="AP1558" s="85"/>
      <c r="AQ1558" s="69"/>
      <c r="AR1558" s="70"/>
      <c r="AS1558" s="40" t="s">
        <v>871</v>
      </c>
      <c r="AT1558" s="42">
        <v>1</v>
      </c>
      <c r="AU1558" s="162">
        <f t="shared" si="121"/>
        <v>1</v>
      </c>
      <c r="AV1558" s="162">
        <f t="shared" si="122"/>
        <v>0</v>
      </c>
      <c r="AW1558" s="162">
        <f t="shared" si="123"/>
        <v>0</v>
      </c>
      <c r="AX1558" s="162">
        <f t="shared" si="124"/>
        <v>0</v>
      </c>
      <c r="AY1558" s="162">
        <f t="shared" si="125"/>
        <v>0</v>
      </c>
    </row>
    <row r="1559" spans="1:51">
      <c r="A1559" s="101" t="s">
        <v>872</v>
      </c>
      <c r="B1559" s="45" t="s">
        <v>4034</v>
      </c>
      <c r="C1559" s="23" t="s">
        <v>873</v>
      </c>
      <c r="D1559" s="120" t="s">
        <v>4162</v>
      </c>
      <c r="E1559" s="24"/>
      <c r="F1559" s="25" t="s">
        <v>43</v>
      </c>
      <c r="G1559" s="71" t="s">
        <v>874</v>
      </c>
      <c r="H1559" s="27"/>
      <c r="I1559" s="27">
        <v>1</v>
      </c>
      <c r="J1559" s="29">
        <v>0</v>
      </c>
      <c r="K1559" s="35">
        <v>1569</v>
      </c>
      <c r="L1559" s="35">
        <v>1580</v>
      </c>
      <c r="M1559" s="27">
        <v>0</v>
      </c>
      <c r="N1559" s="27">
        <v>0</v>
      </c>
      <c r="O1559" s="28"/>
      <c r="P1559" s="31"/>
      <c r="Q1559" s="25" t="str">
        <f t="shared" si="126"/>
        <v>Cologne</v>
      </c>
      <c r="R1559" s="104">
        <v>50.95</v>
      </c>
      <c r="S1559" s="124">
        <v>6.9667000000000003</v>
      </c>
      <c r="T1559" s="32">
        <v>0</v>
      </c>
      <c r="U1559" s="32">
        <v>1</v>
      </c>
      <c r="V1559" s="140">
        <v>1</v>
      </c>
      <c r="W1559" s="35">
        <v>1569</v>
      </c>
      <c r="X1559" s="35">
        <v>1580</v>
      </c>
      <c r="Y1559" s="35" t="s">
        <v>218</v>
      </c>
      <c r="Z1559" s="34">
        <v>1580</v>
      </c>
      <c r="AA1559" s="35">
        <v>1580</v>
      </c>
      <c r="AB1559" s="36" t="s">
        <v>63</v>
      </c>
      <c r="AC1559" s="35"/>
      <c r="AD1559" s="35"/>
      <c r="AE1559" s="36"/>
      <c r="AF1559" s="35"/>
      <c r="AG1559" s="35"/>
      <c r="AH1559" s="36"/>
      <c r="AI1559" s="36"/>
      <c r="AJ1559" s="38"/>
      <c r="AK1559" s="49"/>
      <c r="AL1559" s="49"/>
      <c r="AM1559" s="49"/>
      <c r="AN1559" s="49"/>
      <c r="AO1559" s="73"/>
      <c r="AP1559" s="85"/>
      <c r="AQ1559" s="69"/>
      <c r="AR1559" s="70"/>
      <c r="AS1559" s="40" t="s">
        <v>55</v>
      </c>
      <c r="AT1559" s="42">
        <v>1</v>
      </c>
      <c r="AU1559" s="162">
        <f t="shared" si="121"/>
        <v>1</v>
      </c>
      <c r="AV1559" s="162">
        <f t="shared" si="122"/>
        <v>1</v>
      </c>
      <c r="AW1559" s="162">
        <f t="shared" si="123"/>
        <v>0</v>
      </c>
      <c r="AX1559" s="162">
        <f t="shared" si="124"/>
        <v>0</v>
      </c>
      <c r="AY1559" s="162">
        <f t="shared" si="125"/>
        <v>0</v>
      </c>
    </row>
    <row r="1560" spans="1:51">
      <c r="A1560" s="44" t="s">
        <v>877</v>
      </c>
      <c r="B1560" s="45" t="s">
        <v>4036</v>
      </c>
      <c r="C1560" s="23" t="s">
        <v>878</v>
      </c>
      <c r="D1560" s="120" t="s">
        <v>4162</v>
      </c>
      <c r="E1560" s="24"/>
      <c r="F1560" s="25" t="s">
        <v>43</v>
      </c>
      <c r="G1560" s="26"/>
      <c r="H1560" s="27"/>
      <c r="I1560" s="27"/>
      <c r="J1560" s="29">
        <v>0</v>
      </c>
      <c r="K1560" s="34">
        <v>1680</v>
      </c>
      <c r="L1560" s="35">
        <v>1684</v>
      </c>
      <c r="M1560" s="27">
        <v>0</v>
      </c>
      <c r="N1560" s="27">
        <v>0</v>
      </c>
      <c r="O1560" s="28">
        <v>1658</v>
      </c>
      <c r="P1560" s="31">
        <v>1726</v>
      </c>
      <c r="Q1560" s="25" t="str">
        <f t="shared" si="126"/>
        <v>Antwerp</v>
      </c>
      <c r="R1560" s="104">
        <v>51.216700000000003</v>
      </c>
      <c r="S1560" s="124">
        <v>4.4000000000000004</v>
      </c>
      <c r="T1560" s="32">
        <v>0</v>
      </c>
      <c r="U1560" s="33">
        <v>1</v>
      </c>
      <c r="V1560" s="140">
        <v>1</v>
      </c>
      <c r="W1560" s="34">
        <v>1680</v>
      </c>
      <c r="X1560" s="35">
        <v>1684</v>
      </c>
      <c r="Y1560" s="35" t="s">
        <v>63</v>
      </c>
      <c r="Z1560" s="34">
        <v>1684</v>
      </c>
      <c r="AA1560" s="35">
        <v>1694</v>
      </c>
      <c r="AB1560" s="36" t="s">
        <v>103</v>
      </c>
      <c r="AC1560" s="34">
        <v>1694</v>
      </c>
      <c r="AD1560" s="35">
        <v>1726</v>
      </c>
      <c r="AE1560" s="36" t="s">
        <v>879</v>
      </c>
      <c r="AF1560" s="34"/>
      <c r="AG1560" s="35"/>
      <c r="AH1560" s="36"/>
      <c r="AI1560" s="37"/>
      <c r="AJ1560" s="38"/>
      <c r="AK1560" s="39"/>
      <c r="AL1560" s="39"/>
      <c r="AM1560" s="39"/>
      <c r="AN1560" s="49"/>
      <c r="AO1560" s="40"/>
      <c r="AP1560" s="41"/>
      <c r="AQ1560" s="42"/>
      <c r="AR1560" s="43"/>
      <c r="AS1560" s="40"/>
      <c r="AT1560" s="42">
        <v>1</v>
      </c>
      <c r="AU1560" s="162">
        <f t="shared" si="121"/>
        <v>0</v>
      </c>
      <c r="AV1560" s="162">
        <f t="shared" si="122"/>
        <v>0</v>
      </c>
      <c r="AW1560" s="162">
        <f t="shared" si="123"/>
        <v>0</v>
      </c>
      <c r="AX1560" s="162">
        <f t="shared" si="124"/>
        <v>0</v>
      </c>
      <c r="AY1560" s="162">
        <f t="shared" si="125"/>
        <v>1</v>
      </c>
    </row>
    <row r="1561" spans="1:51">
      <c r="A1561" s="44" t="s">
        <v>897</v>
      </c>
      <c r="B1561" s="45" t="s">
        <v>4042</v>
      </c>
      <c r="C1561" s="23" t="s">
        <v>898</v>
      </c>
      <c r="D1561" s="120" t="s">
        <v>4162</v>
      </c>
      <c r="E1561" s="24"/>
      <c r="F1561" s="25" t="s">
        <v>43</v>
      </c>
      <c r="G1561" s="25"/>
      <c r="H1561" s="27">
        <v>1</v>
      </c>
      <c r="I1561" s="27"/>
      <c r="J1561" s="29">
        <v>0</v>
      </c>
      <c r="K1561" s="34">
        <v>1600</v>
      </c>
      <c r="L1561" s="35"/>
      <c r="M1561" s="27">
        <v>0</v>
      </c>
      <c r="N1561" s="27">
        <v>0</v>
      </c>
      <c r="O1561" s="28"/>
      <c r="P1561" s="31"/>
      <c r="Q1561" s="25" t="str">
        <f t="shared" si="126"/>
        <v>Antwerp</v>
      </c>
      <c r="R1561" s="104">
        <v>51.216700000000003</v>
      </c>
      <c r="S1561" s="124">
        <v>4.4000000000000004</v>
      </c>
      <c r="T1561" s="32">
        <v>1</v>
      </c>
      <c r="U1561" s="33">
        <v>1</v>
      </c>
      <c r="V1561" s="140">
        <v>1</v>
      </c>
      <c r="W1561" s="34">
        <v>1600</v>
      </c>
      <c r="X1561" s="35"/>
      <c r="Y1561" s="35" t="s">
        <v>63</v>
      </c>
      <c r="Z1561" s="34"/>
      <c r="AA1561" s="35"/>
      <c r="AB1561" s="36"/>
      <c r="AC1561" s="34"/>
      <c r="AD1561" s="35"/>
      <c r="AE1561" s="36"/>
      <c r="AF1561" s="34"/>
      <c r="AG1561" s="35"/>
      <c r="AH1561" s="36"/>
      <c r="AI1561" s="37"/>
      <c r="AJ1561" s="38"/>
      <c r="AK1561" s="39"/>
      <c r="AL1561" s="39"/>
      <c r="AM1561" s="39"/>
      <c r="AN1561" s="49"/>
      <c r="AO1561" s="40"/>
      <c r="AP1561" s="41"/>
      <c r="AQ1561" s="42"/>
      <c r="AR1561" s="43"/>
      <c r="AS1561" s="40" t="s">
        <v>899</v>
      </c>
      <c r="AT1561" s="42">
        <v>1</v>
      </c>
      <c r="AU1561" s="162">
        <f t="shared" si="121"/>
        <v>0</v>
      </c>
      <c r="AV1561" s="162">
        <f t="shared" si="122"/>
        <v>0</v>
      </c>
      <c r="AW1561" s="162">
        <f t="shared" si="123"/>
        <v>0</v>
      </c>
      <c r="AX1561" s="162">
        <f t="shared" si="124"/>
        <v>0</v>
      </c>
      <c r="AY1561" s="162">
        <f t="shared" si="125"/>
        <v>0</v>
      </c>
    </row>
    <row r="1562" spans="1:51">
      <c r="A1562" s="44" t="s">
        <v>915</v>
      </c>
      <c r="B1562" s="45" t="s">
        <v>4044</v>
      </c>
      <c r="C1562" s="23" t="s">
        <v>916</v>
      </c>
      <c r="D1562" s="120" t="s">
        <v>4162</v>
      </c>
      <c r="E1562" s="24"/>
      <c r="F1562" s="25" t="s">
        <v>43</v>
      </c>
      <c r="G1562" s="26"/>
      <c r="H1562" s="27"/>
      <c r="I1562" s="27">
        <v>1</v>
      </c>
      <c r="J1562" s="29">
        <v>0</v>
      </c>
      <c r="K1562" s="34">
        <v>1575</v>
      </c>
      <c r="L1562" s="35">
        <v>1624</v>
      </c>
      <c r="M1562" s="27">
        <v>0</v>
      </c>
      <c r="N1562" s="27">
        <v>0</v>
      </c>
      <c r="O1562" s="28"/>
      <c r="P1562" s="31">
        <v>1624</v>
      </c>
      <c r="Q1562" s="25" t="str">
        <f t="shared" si="126"/>
        <v>Antwerp</v>
      </c>
      <c r="R1562" s="104">
        <v>51.216700000000003</v>
      </c>
      <c r="S1562" s="124">
        <v>4.4000000000000004</v>
      </c>
      <c r="T1562" s="32">
        <v>1</v>
      </c>
      <c r="U1562" s="33">
        <v>1</v>
      </c>
      <c r="V1562" s="140">
        <v>1</v>
      </c>
      <c r="W1562" s="34">
        <v>1575</v>
      </c>
      <c r="X1562" s="35">
        <v>1624</v>
      </c>
      <c r="Y1562" s="35" t="s">
        <v>63</v>
      </c>
      <c r="Z1562" s="34"/>
      <c r="AA1562" s="35"/>
      <c r="AB1562" s="36"/>
      <c r="AC1562" s="34"/>
      <c r="AD1562" s="35"/>
      <c r="AE1562" s="36"/>
      <c r="AF1562" s="34"/>
      <c r="AG1562" s="35"/>
      <c r="AH1562" s="36"/>
      <c r="AI1562" s="37"/>
      <c r="AJ1562" s="38">
        <v>1</v>
      </c>
      <c r="AK1562" s="39" t="s">
        <v>63</v>
      </c>
      <c r="AL1562" s="39"/>
      <c r="AM1562" s="39"/>
      <c r="AN1562" s="49"/>
      <c r="AO1562" s="40"/>
      <c r="AP1562" s="41"/>
      <c r="AQ1562" s="42"/>
      <c r="AR1562" s="43"/>
      <c r="AS1562" s="40" t="s">
        <v>917</v>
      </c>
      <c r="AT1562" s="42">
        <v>1</v>
      </c>
      <c r="AU1562" s="162">
        <f t="shared" si="121"/>
        <v>0</v>
      </c>
      <c r="AV1562" s="162">
        <f t="shared" si="122"/>
        <v>1</v>
      </c>
      <c r="AW1562" s="162">
        <f t="shared" si="123"/>
        <v>1</v>
      </c>
      <c r="AX1562" s="162">
        <f t="shared" si="124"/>
        <v>1</v>
      </c>
      <c r="AY1562" s="162">
        <f t="shared" si="125"/>
        <v>0</v>
      </c>
    </row>
    <row r="1563" spans="1:51">
      <c r="A1563" s="44" t="s">
        <v>926</v>
      </c>
      <c r="B1563" s="45" t="s">
        <v>4046</v>
      </c>
      <c r="C1563" s="23" t="s">
        <v>927</v>
      </c>
      <c r="D1563" s="120" t="s">
        <v>4162</v>
      </c>
      <c r="E1563" s="24"/>
      <c r="F1563" s="25" t="s">
        <v>43</v>
      </c>
      <c r="G1563" s="26"/>
      <c r="H1563" s="27"/>
      <c r="I1563" s="27"/>
      <c r="J1563" s="29">
        <v>0</v>
      </c>
      <c r="K1563" s="34">
        <v>1549</v>
      </c>
      <c r="L1563" s="35">
        <v>1549</v>
      </c>
      <c r="M1563" s="27">
        <v>0</v>
      </c>
      <c r="N1563" s="27">
        <v>0</v>
      </c>
      <c r="O1563" s="28">
        <v>1527</v>
      </c>
      <c r="P1563" s="31"/>
      <c r="Q1563" s="25" t="str">
        <f t="shared" si="126"/>
        <v>Brussels</v>
      </c>
      <c r="R1563" s="104">
        <v>50.85</v>
      </c>
      <c r="S1563" s="124">
        <v>4.3499999999999996</v>
      </c>
      <c r="T1563" s="32">
        <v>0</v>
      </c>
      <c r="U1563" s="33">
        <v>1</v>
      </c>
      <c r="V1563" s="140">
        <v>1</v>
      </c>
      <c r="W1563" s="34">
        <v>1549</v>
      </c>
      <c r="X1563" s="35">
        <v>1549</v>
      </c>
      <c r="Y1563" s="35" t="s">
        <v>60</v>
      </c>
      <c r="Z1563" s="34">
        <v>1549</v>
      </c>
      <c r="AA1563" s="35">
        <v>1553</v>
      </c>
      <c r="AB1563" s="36" t="s">
        <v>928</v>
      </c>
      <c r="AC1563" s="34"/>
      <c r="AD1563" s="35"/>
      <c r="AE1563" s="36"/>
      <c r="AF1563" s="34"/>
      <c r="AG1563" s="35"/>
      <c r="AH1563" s="36"/>
      <c r="AI1563" s="37"/>
      <c r="AJ1563" s="38"/>
      <c r="AK1563" s="39"/>
      <c r="AL1563" s="39"/>
      <c r="AM1563" s="39"/>
      <c r="AN1563" s="49"/>
      <c r="AO1563" s="40"/>
      <c r="AP1563" s="41"/>
      <c r="AQ1563" s="42"/>
      <c r="AR1563" s="43"/>
      <c r="AS1563" s="40"/>
      <c r="AT1563" s="42">
        <v>1</v>
      </c>
      <c r="AU1563" s="162">
        <f t="shared" si="121"/>
        <v>1</v>
      </c>
      <c r="AV1563" s="162">
        <f t="shared" si="122"/>
        <v>0</v>
      </c>
      <c r="AW1563" s="162">
        <f t="shared" si="123"/>
        <v>0</v>
      </c>
      <c r="AX1563" s="162">
        <f t="shared" si="124"/>
        <v>0</v>
      </c>
      <c r="AY1563" s="162">
        <f t="shared" si="125"/>
        <v>0</v>
      </c>
    </row>
    <row r="1564" spans="1:51">
      <c r="A1564" s="44" t="s">
        <v>931</v>
      </c>
      <c r="B1564" s="45" t="s">
        <v>4048</v>
      </c>
      <c r="C1564" s="23" t="s">
        <v>932</v>
      </c>
      <c r="D1564" s="120" t="s">
        <v>4162</v>
      </c>
      <c r="E1564" s="24"/>
      <c r="F1564" s="25" t="s">
        <v>43</v>
      </c>
      <c r="G1564" s="26"/>
      <c r="H1564" s="27"/>
      <c r="I1564" s="27"/>
      <c r="J1564" s="29">
        <v>0</v>
      </c>
      <c r="K1564" s="34">
        <v>1582</v>
      </c>
      <c r="L1564" s="35">
        <v>1591</v>
      </c>
      <c r="M1564" s="27">
        <v>0</v>
      </c>
      <c r="N1564" s="27">
        <v>0</v>
      </c>
      <c r="O1564" s="28"/>
      <c r="P1564" s="31"/>
      <c r="Q1564" s="25" t="str">
        <f t="shared" si="126"/>
        <v>Dordrecht</v>
      </c>
      <c r="R1564" s="104">
        <v>51.816699999999997</v>
      </c>
      <c r="S1564" s="124">
        <v>4.6666999999999996</v>
      </c>
      <c r="T1564" s="32">
        <v>1</v>
      </c>
      <c r="U1564" s="33">
        <v>1</v>
      </c>
      <c r="V1564" s="140">
        <v>1</v>
      </c>
      <c r="W1564" s="34">
        <v>1582</v>
      </c>
      <c r="X1564" s="35">
        <v>1591</v>
      </c>
      <c r="Y1564" s="35" t="s">
        <v>191</v>
      </c>
      <c r="Z1564" s="34">
        <v>1591</v>
      </c>
      <c r="AA1564" s="35">
        <v>1594</v>
      </c>
      <c r="AB1564" s="36" t="s">
        <v>51</v>
      </c>
      <c r="AC1564" s="34"/>
      <c r="AD1564" s="35"/>
      <c r="AE1564" s="36"/>
      <c r="AF1564" s="34"/>
      <c r="AG1564" s="35"/>
      <c r="AH1564" s="36"/>
      <c r="AI1564" s="37"/>
      <c r="AJ1564" s="38"/>
      <c r="AK1564" s="39"/>
      <c r="AL1564" s="39"/>
      <c r="AM1564" s="39"/>
      <c r="AN1564" s="49"/>
      <c r="AO1564" s="40"/>
      <c r="AP1564" s="41"/>
      <c r="AQ1564" s="42"/>
      <c r="AR1564" s="43"/>
      <c r="AS1564" s="40"/>
      <c r="AT1564" s="42">
        <v>1</v>
      </c>
      <c r="AU1564" s="162">
        <f t="shared" si="121"/>
        <v>0</v>
      </c>
      <c r="AV1564" s="162">
        <f t="shared" si="122"/>
        <v>1</v>
      </c>
      <c r="AW1564" s="162">
        <f t="shared" si="123"/>
        <v>0</v>
      </c>
      <c r="AX1564" s="162">
        <f t="shared" si="124"/>
        <v>0</v>
      </c>
      <c r="AY1564" s="162">
        <f t="shared" si="125"/>
        <v>0</v>
      </c>
    </row>
    <row r="1565" spans="1:51">
      <c r="A1565" s="44" t="s">
        <v>933</v>
      </c>
      <c r="B1565" s="45" t="s">
        <v>2833</v>
      </c>
      <c r="C1565" s="23" t="s">
        <v>934</v>
      </c>
      <c r="D1565" s="120" t="s">
        <v>4162</v>
      </c>
      <c r="E1565" s="24"/>
      <c r="F1565" s="25" t="s">
        <v>43</v>
      </c>
      <c r="G1565" s="26"/>
      <c r="H1565" s="27"/>
      <c r="I1565" s="27"/>
      <c r="J1565" s="29">
        <v>0</v>
      </c>
      <c r="K1565" s="34"/>
      <c r="L1565" s="35">
        <v>1601</v>
      </c>
      <c r="M1565" s="27">
        <v>0</v>
      </c>
      <c r="N1565" s="27">
        <v>0</v>
      </c>
      <c r="O1565" s="28"/>
      <c r="P1565" s="31"/>
      <c r="Q1565" s="25" t="str">
        <f t="shared" si="126"/>
        <v>Delft</v>
      </c>
      <c r="R1565" s="104">
        <v>52.0167</v>
      </c>
      <c r="S1565" s="124">
        <v>4.3666999999999998</v>
      </c>
      <c r="T1565" s="32">
        <v>0</v>
      </c>
      <c r="U1565" s="33">
        <v>1</v>
      </c>
      <c r="V1565" s="140">
        <v>1</v>
      </c>
      <c r="W1565" s="34"/>
      <c r="X1565" s="35">
        <v>1601</v>
      </c>
      <c r="Y1565" s="35" t="s">
        <v>69</v>
      </c>
      <c r="Z1565" s="34"/>
      <c r="AA1565" s="35"/>
      <c r="AB1565" s="36"/>
      <c r="AC1565" s="34"/>
      <c r="AD1565" s="35"/>
      <c r="AE1565" s="36"/>
      <c r="AF1565" s="34"/>
      <c r="AG1565" s="35"/>
      <c r="AH1565" s="36"/>
      <c r="AI1565" s="37"/>
      <c r="AJ1565" s="38"/>
      <c r="AK1565" s="39"/>
      <c r="AL1565" s="39"/>
      <c r="AM1565" s="39"/>
      <c r="AN1565" s="49"/>
      <c r="AO1565" s="40"/>
      <c r="AP1565" s="41"/>
      <c r="AQ1565" s="42"/>
      <c r="AR1565" s="43"/>
      <c r="AS1565" s="40" t="s">
        <v>339</v>
      </c>
      <c r="AT1565" s="42">
        <v>1</v>
      </c>
      <c r="AU1565" s="162">
        <f t="shared" si="121"/>
        <v>1</v>
      </c>
      <c r="AV1565" s="162">
        <f t="shared" si="122"/>
        <v>1</v>
      </c>
      <c r="AW1565" s="162">
        <f t="shared" si="123"/>
        <v>0</v>
      </c>
      <c r="AX1565" s="162">
        <f t="shared" si="124"/>
        <v>0</v>
      </c>
      <c r="AY1565" s="162">
        <f t="shared" si="125"/>
        <v>0</v>
      </c>
    </row>
    <row r="1566" spans="1:51">
      <c r="A1566" s="44" t="s">
        <v>950</v>
      </c>
      <c r="B1566" s="45" t="s">
        <v>3085</v>
      </c>
      <c r="C1566" s="23" t="s">
        <v>951</v>
      </c>
      <c r="D1566" s="120" t="s">
        <v>4162</v>
      </c>
      <c r="E1566" s="24"/>
      <c r="F1566" s="25" t="s">
        <v>43</v>
      </c>
      <c r="G1566" s="26"/>
      <c r="H1566" s="27"/>
      <c r="I1566" s="27"/>
      <c r="J1566" s="29">
        <v>0</v>
      </c>
      <c r="K1566" s="34">
        <v>1746</v>
      </c>
      <c r="L1566" s="35">
        <v>1746</v>
      </c>
      <c r="M1566" s="27">
        <v>0</v>
      </c>
      <c r="N1566" s="27">
        <v>0</v>
      </c>
      <c r="O1566" s="28">
        <v>1680</v>
      </c>
      <c r="P1566" s="31">
        <v>1746</v>
      </c>
      <c r="Q1566" s="25" t="str">
        <f t="shared" si="126"/>
        <v>Auch</v>
      </c>
      <c r="R1566" s="104"/>
      <c r="S1566" s="124"/>
      <c r="T1566" s="32">
        <v>0</v>
      </c>
      <c r="U1566" s="33">
        <v>1</v>
      </c>
      <c r="V1566" s="140">
        <v>1</v>
      </c>
      <c r="W1566" s="34">
        <v>1746</v>
      </c>
      <c r="X1566" s="35">
        <v>1746</v>
      </c>
      <c r="Y1566" s="35" t="s">
        <v>952</v>
      </c>
      <c r="Z1566" s="34"/>
      <c r="AA1566" s="35"/>
      <c r="AB1566" s="36"/>
      <c r="AC1566" s="34"/>
      <c r="AD1566" s="35"/>
      <c r="AE1566" s="36"/>
      <c r="AF1566" s="34"/>
      <c r="AG1566" s="35"/>
      <c r="AH1566" s="36"/>
      <c r="AI1566" s="37"/>
      <c r="AJ1566" s="38"/>
      <c r="AK1566" s="39"/>
      <c r="AL1566" s="39"/>
      <c r="AM1566" s="39"/>
      <c r="AN1566" s="49"/>
      <c r="AO1566" s="40"/>
      <c r="AP1566" s="41"/>
      <c r="AQ1566" s="42"/>
      <c r="AR1566" s="43"/>
      <c r="AS1566" s="40"/>
      <c r="AT1566" s="42">
        <v>1</v>
      </c>
      <c r="AU1566" s="162">
        <f t="shared" si="121"/>
        <v>0</v>
      </c>
      <c r="AV1566" s="162">
        <f t="shared" si="122"/>
        <v>0</v>
      </c>
      <c r="AW1566" s="162">
        <f t="shared" si="123"/>
        <v>0</v>
      </c>
      <c r="AX1566" s="162">
        <f t="shared" si="124"/>
        <v>0</v>
      </c>
      <c r="AY1566" s="162">
        <f t="shared" si="125"/>
        <v>0</v>
      </c>
    </row>
    <row r="1567" spans="1:51">
      <c r="A1567" s="44" t="s">
        <v>969</v>
      </c>
      <c r="B1567" s="45" t="s">
        <v>4052</v>
      </c>
      <c r="C1567" s="23" t="s">
        <v>970</v>
      </c>
      <c r="D1567" s="120" t="s">
        <v>4162</v>
      </c>
      <c r="E1567" s="24"/>
      <c r="F1567" s="25" t="s">
        <v>43</v>
      </c>
      <c r="G1567" s="25"/>
      <c r="H1567" s="27">
        <v>1</v>
      </c>
      <c r="I1567" s="27">
        <v>1</v>
      </c>
      <c r="J1567" s="29">
        <v>0</v>
      </c>
      <c r="K1567" s="34">
        <v>1573</v>
      </c>
      <c r="L1567" s="35">
        <v>1638</v>
      </c>
      <c r="M1567" s="27">
        <v>0</v>
      </c>
      <c r="N1567" s="27">
        <v>0</v>
      </c>
      <c r="O1567" s="28">
        <v>1549</v>
      </c>
      <c r="P1567" s="31">
        <v>1638</v>
      </c>
      <c r="Q1567" s="25" t="str">
        <f t="shared" si="126"/>
        <v>Antwerp</v>
      </c>
      <c r="R1567" s="104">
        <v>51.216700000000003</v>
      </c>
      <c r="S1567" s="124">
        <v>4.4000000000000004</v>
      </c>
      <c r="T1567" s="32">
        <v>1</v>
      </c>
      <c r="U1567" s="33">
        <v>1</v>
      </c>
      <c r="V1567" s="140">
        <v>1</v>
      </c>
      <c r="W1567" s="34">
        <v>1573</v>
      </c>
      <c r="X1567" s="35">
        <v>1638</v>
      </c>
      <c r="Y1567" s="35" t="s">
        <v>63</v>
      </c>
      <c r="Z1567" s="34"/>
      <c r="AA1567" s="35"/>
      <c r="AB1567" s="36"/>
      <c r="AC1567" s="34"/>
      <c r="AD1567" s="35"/>
      <c r="AE1567" s="36"/>
      <c r="AF1567" s="34"/>
      <c r="AG1567" s="35"/>
      <c r="AH1567" s="36"/>
      <c r="AI1567" s="37"/>
      <c r="AJ1567" s="38"/>
      <c r="AK1567" s="39"/>
      <c r="AL1567" s="39"/>
      <c r="AM1567" s="39"/>
      <c r="AN1567" s="49"/>
      <c r="AO1567" s="40"/>
      <c r="AP1567" s="41"/>
      <c r="AQ1567" s="42"/>
      <c r="AR1567" s="43"/>
      <c r="AS1567" s="40"/>
      <c r="AT1567" s="42">
        <v>1</v>
      </c>
      <c r="AU1567" s="162">
        <f t="shared" si="121"/>
        <v>0</v>
      </c>
      <c r="AV1567" s="162">
        <f t="shared" si="122"/>
        <v>1</v>
      </c>
      <c r="AW1567" s="162">
        <f t="shared" si="123"/>
        <v>1</v>
      </c>
      <c r="AX1567" s="162">
        <f t="shared" si="124"/>
        <v>1</v>
      </c>
      <c r="AY1567" s="162">
        <f t="shared" si="125"/>
        <v>0</v>
      </c>
    </row>
    <row r="1568" spans="1:51">
      <c r="A1568" s="44" t="s">
        <v>971</v>
      </c>
      <c r="B1568" s="45" t="s">
        <v>4053</v>
      </c>
      <c r="C1568" s="23" t="s">
        <v>972</v>
      </c>
      <c r="D1568" s="120" t="s">
        <v>4162</v>
      </c>
      <c r="E1568" s="24"/>
      <c r="F1568" s="25" t="s">
        <v>74</v>
      </c>
      <c r="G1568" s="26"/>
      <c r="H1568" s="27"/>
      <c r="I1568" s="27"/>
      <c r="J1568" s="29">
        <v>0</v>
      </c>
      <c r="K1568" s="34">
        <v>1692</v>
      </c>
      <c r="L1568" s="35">
        <v>1692</v>
      </c>
      <c r="M1568" s="27">
        <v>0</v>
      </c>
      <c r="N1568" s="27">
        <v>0</v>
      </c>
      <c r="O1568" s="28">
        <v>1660</v>
      </c>
      <c r="P1568" s="31"/>
      <c r="Q1568" s="25" t="str">
        <f t="shared" si="126"/>
        <v>Amsterdam</v>
      </c>
      <c r="R1568" s="104">
        <v>52.373100000000001</v>
      </c>
      <c r="S1568" s="124">
        <v>4.8921999999999999</v>
      </c>
      <c r="T1568" s="32">
        <v>0</v>
      </c>
      <c r="U1568" s="33">
        <v>1</v>
      </c>
      <c r="V1568" s="140">
        <v>1</v>
      </c>
      <c r="W1568" s="34">
        <v>1692</v>
      </c>
      <c r="X1568" s="35">
        <v>1692</v>
      </c>
      <c r="Y1568" s="35" t="s">
        <v>51</v>
      </c>
      <c r="Z1568" s="34"/>
      <c r="AA1568" s="35"/>
      <c r="AB1568" s="36"/>
      <c r="AC1568" s="34"/>
      <c r="AD1568" s="35"/>
      <c r="AE1568" s="36"/>
      <c r="AF1568" s="34"/>
      <c r="AG1568" s="35"/>
      <c r="AH1568" s="36"/>
      <c r="AI1568" s="37"/>
      <c r="AJ1568" s="38"/>
      <c r="AK1568" s="39"/>
      <c r="AL1568" s="39"/>
      <c r="AM1568" s="39"/>
      <c r="AN1568" s="49"/>
      <c r="AO1568" s="40"/>
      <c r="AP1568" s="41"/>
      <c r="AQ1568" s="42"/>
      <c r="AR1568" s="43"/>
      <c r="AS1568" s="40"/>
      <c r="AT1568" s="42">
        <v>1</v>
      </c>
      <c r="AU1568" s="162">
        <f t="shared" si="121"/>
        <v>0</v>
      </c>
      <c r="AV1568" s="162">
        <f t="shared" si="122"/>
        <v>0</v>
      </c>
      <c r="AW1568" s="162">
        <f t="shared" si="123"/>
        <v>0</v>
      </c>
      <c r="AX1568" s="162">
        <f t="shared" si="124"/>
        <v>0</v>
      </c>
      <c r="AY1568" s="162">
        <f t="shared" si="125"/>
        <v>0</v>
      </c>
    </row>
    <row r="1569" spans="1:51">
      <c r="A1569" s="44" t="s">
        <v>973</v>
      </c>
      <c r="B1569" s="45" t="s">
        <v>4054</v>
      </c>
      <c r="C1569" s="23" t="s">
        <v>974</v>
      </c>
      <c r="D1569" s="120" t="s">
        <v>4162</v>
      </c>
      <c r="E1569" s="24"/>
      <c r="F1569" s="25" t="s">
        <v>43</v>
      </c>
      <c r="G1569" s="26"/>
      <c r="H1569" s="27"/>
      <c r="I1569" s="27"/>
      <c r="J1569" s="29">
        <v>0</v>
      </c>
      <c r="K1569" s="34">
        <v>1676</v>
      </c>
      <c r="L1569" s="35">
        <v>1683</v>
      </c>
      <c r="M1569" s="27">
        <v>0</v>
      </c>
      <c r="N1569" s="27">
        <v>0</v>
      </c>
      <c r="O1569" s="28">
        <v>1644</v>
      </c>
      <c r="P1569" s="31"/>
      <c r="Q1569" s="25" t="str">
        <f t="shared" si="126"/>
        <v>Dordrecht</v>
      </c>
      <c r="R1569" s="104">
        <v>51.816699999999997</v>
      </c>
      <c r="S1569" s="124">
        <v>4.6666999999999996</v>
      </c>
      <c r="T1569" s="32">
        <v>0</v>
      </c>
      <c r="U1569" s="33">
        <v>1</v>
      </c>
      <c r="V1569" s="140">
        <v>1</v>
      </c>
      <c r="W1569" s="34">
        <v>1676</v>
      </c>
      <c r="X1569" s="35">
        <v>1683</v>
      </c>
      <c r="Y1569" s="35" t="s">
        <v>191</v>
      </c>
      <c r="Z1569" s="34">
        <v>1683</v>
      </c>
      <c r="AA1569" s="35"/>
      <c r="AB1569" s="36" t="s">
        <v>103</v>
      </c>
      <c r="AC1569" s="34"/>
      <c r="AD1569" s="35"/>
      <c r="AE1569" s="36"/>
      <c r="AF1569" s="34"/>
      <c r="AG1569" s="35"/>
      <c r="AH1569" s="36"/>
      <c r="AI1569" s="37"/>
      <c r="AJ1569" s="38"/>
      <c r="AK1569" s="39"/>
      <c r="AL1569" s="39"/>
      <c r="AM1569" s="39"/>
      <c r="AN1569" s="49"/>
      <c r="AO1569" s="40"/>
      <c r="AP1569" s="41"/>
      <c r="AQ1569" s="42"/>
      <c r="AR1569" s="43"/>
      <c r="AS1569" s="40"/>
      <c r="AT1569" s="42">
        <v>1</v>
      </c>
      <c r="AU1569" s="162">
        <f t="shared" si="121"/>
        <v>0</v>
      </c>
      <c r="AV1569" s="162">
        <f t="shared" si="122"/>
        <v>0</v>
      </c>
      <c r="AW1569" s="162">
        <f t="shared" si="123"/>
        <v>0</v>
      </c>
      <c r="AX1569" s="162">
        <f t="shared" si="124"/>
        <v>0</v>
      </c>
      <c r="AY1569" s="162">
        <f t="shared" si="125"/>
        <v>1</v>
      </c>
    </row>
    <row r="1570" spans="1:51">
      <c r="A1570" s="44" t="s">
        <v>979</v>
      </c>
      <c r="B1570" s="45" t="s">
        <v>4056</v>
      </c>
      <c r="C1570" s="23" t="s">
        <v>980</v>
      </c>
      <c r="D1570" s="120" t="s">
        <v>4162</v>
      </c>
      <c r="E1570" s="24"/>
      <c r="F1570" s="25" t="s">
        <v>43</v>
      </c>
      <c r="G1570" s="26"/>
      <c r="H1570" s="27"/>
      <c r="I1570" s="27"/>
      <c r="J1570" s="29">
        <v>0</v>
      </c>
      <c r="K1570" s="34">
        <v>1576</v>
      </c>
      <c r="L1570" s="35">
        <v>1576</v>
      </c>
      <c r="M1570" s="27">
        <v>0</v>
      </c>
      <c r="N1570" s="27">
        <v>0</v>
      </c>
      <c r="O1570" s="28">
        <v>1563</v>
      </c>
      <c r="P1570" s="31">
        <v>1606</v>
      </c>
      <c r="Q1570" s="25" t="str">
        <f t="shared" si="126"/>
        <v>Rome</v>
      </c>
      <c r="R1570" s="104">
        <v>43</v>
      </c>
      <c r="S1570" s="124">
        <v>12</v>
      </c>
      <c r="T1570" s="32">
        <v>1</v>
      </c>
      <c r="U1570" s="33">
        <v>1</v>
      </c>
      <c r="V1570" s="140">
        <v>1</v>
      </c>
      <c r="W1570" s="34">
        <v>1576</v>
      </c>
      <c r="X1570" s="35">
        <v>1576</v>
      </c>
      <c r="Y1570" s="35" t="s">
        <v>102</v>
      </c>
      <c r="Z1570" s="34">
        <v>1606</v>
      </c>
      <c r="AA1570" s="35">
        <v>1606</v>
      </c>
      <c r="AB1570" s="36" t="s">
        <v>981</v>
      </c>
      <c r="AC1570" s="34"/>
      <c r="AD1570" s="35"/>
      <c r="AE1570" s="36"/>
      <c r="AF1570" s="34"/>
      <c r="AG1570" s="35"/>
      <c r="AH1570" s="36"/>
      <c r="AI1570" s="37"/>
      <c r="AJ1570" s="38"/>
      <c r="AK1570" s="39"/>
      <c r="AL1570" s="39"/>
      <c r="AM1570" s="39"/>
      <c r="AN1570" s="49"/>
      <c r="AO1570" s="40"/>
      <c r="AP1570" s="41"/>
      <c r="AQ1570" s="42"/>
      <c r="AR1570" s="43"/>
      <c r="AS1570" s="40"/>
      <c r="AT1570" s="42">
        <v>1</v>
      </c>
      <c r="AU1570" s="162">
        <f t="shared" si="121"/>
        <v>0</v>
      </c>
      <c r="AV1570" s="162">
        <f t="shared" si="122"/>
        <v>1</v>
      </c>
      <c r="AW1570" s="162">
        <f t="shared" si="123"/>
        <v>0</v>
      </c>
      <c r="AX1570" s="162">
        <f t="shared" si="124"/>
        <v>0</v>
      </c>
      <c r="AY1570" s="162">
        <f t="shared" si="125"/>
        <v>0</v>
      </c>
    </row>
    <row r="1571" spans="1:51">
      <c r="A1571" s="44" t="s">
        <v>982</v>
      </c>
      <c r="B1571" s="45" t="s">
        <v>4056</v>
      </c>
      <c r="C1571" s="23" t="s">
        <v>983</v>
      </c>
      <c r="D1571" s="120" t="s">
        <v>4162</v>
      </c>
      <c r="E1571" s="24"/>
      <c r="F1571" s="25" t="s">
        <v>43</v>
      </c>
      <c r="G1571" s="26"/>
      <c r="H1571" s="27"/>
      <c r="I1571" s="27"/>
      <c r="J1571" s="29">
        <v>0</v>
      </c>
      <c r="K1571" s="34">
        <v>1563</v>
      </c>
      <c r="L1571" s="35">
        <v>1601</v>
      </c>
      <c r="M1571" s="27">
        <v>0</v>
      </c>
      <c r="N1571" s="27">
        <v>0</v>
      </c>
      <c r="O1571" s="28">
        <v>1525</v>
      </c>
      <c r="P1571" s="31">
        <v>1601</v>
      </c>
      <c r="Q1571" s="25" t="str">
        <f t="shared" si="126"/>
        <v>Antwerp</v>
      </c>
      <c r="R1571" s="104">
        <v>51.216700000000003</v>
      </c>
      <c r="S1571" s="124">
        <v>4.4000000000000004</v>
      </c>
      <c r="T1571" s="32">
        <v>0</v>
      </c>
      <c r="U1571" s="33">
        <v>1</v>
      </c>
      <c r="V1571" s="140">
        <v>1</v>
      </c>
      <c r="W1571" s="34">
        <v>1563</v>
      </c>
      <c r="X1571" s="35">
        <v>1601</v>
      </c>
      <c r="Y1571" s="35" t="s">
        <v>63</v>
      </c>
      <c r="Z1571" s="34"/>
      <c r="AA1571" s="35"/>
      <c r="AB1571" s="36"/>
      <c r="AC1571" s="34"/>
      <c r="AD1571" s="35"/>
      <c r="AE1571" s="36"/>
      <c r="AF1571" s="34"/>
      <c r="AG1571" s="35"/>
      <c r="AH1571" s="36"/>
      <c r="AI1571" s="37"/>
      <c r="AJ1571" s="38"/>
      <c r="AK1571" s="39"/>
      <c r="AL1571" s="39"/>
      <c r="AM1571" s="39"/>
      <c r="AN1571" s="49"/>
      <c r="AO1571" s="40"/>
      <c r="AP1571" s="41"/>
      <c r="AQ1571" s="42"/>
      <c r="AR1571" s="43"/>
      <c r="AS1571" s="40"/>
      <c r="AT1571" s="42">
        <v>1</v>
      </c>
      <c r="AU1571" s="162">
        <f t="shared" si="121"/>
        <v>1</v>
      </c>
      <c r="AV1571" s="162">
        <f t="shared" si="122"/>
        <v>1</v>
      </c>
      <c r="AW1571" s="162">
        <f t="shared" si="123"/>
        <v>0</v>
      </c>
      <c r="AX1571" s="162">
        <f t="shared" si="124"/>
        <v>0</v>
      </c>
      <c r="AY1571" s="162">
        <f t="shared" si="125"/>
        <v>0</v>
      </c>
    </row>
    <row r="1572" spans="1:51">
      <c r="A1572" s="44" t="s">
        <v>998</v>
      </c>
      <c r="B1572" s="45" t="s">
        <v>4058</v>
      </c>
      <c r="C1572" s="23" t="s">
        <v>999</v>
      </c>
      <c r="D1572" s="120" t="s">
        <v>4162</v>
      </c>
      <c r="E1572" s="24">
        <v>8</v>
      </c>
      <c r="F1572" s="25" t="s">
        <v>43</v>
      </c>
      <c r="G1572" s="26"/>
      <c r="H1572" s="27"/>
      <c r="I1572" s="27"/>
      <c r="J1572" s="29">
        <v>1</v>
      </c>
      <c r="K1572" s="34">
        <v>1589</v>
      </c>
      <c r="L1572" s="25">
        <v>1590</v>
      </c>
      <c r="M1572" s="27">
        <v>1</v>
      </c>
      <c r="N1572" s="27">
        <v>1</v>
      </c>
      <c r="O1572" s="27">
        <v>1565</v>
      </c>
      <c r="P1572" s="46">
        <v>1630</v>
      </c>
      <c r="Q1572" s="25" t="str">
        <f t="shared" si="126"/>
        <v>Antwerp</v>
      </c>
      <c r="R1572" s="104">
        <v>51.216700000000003</v>
      </c>
      <c r="S1572" s="124">
        <v>4.4000000000000004</v>
      </c>
      <c r="T1572" s="32">
        <v>1</v>
      </c>
      <c r="U1572" s="33">
        <v>1</v>
      </c>
      <c r="V1572" s="140">
        <v>1</v>
      </c>
      <c r="W1572" s="34">
        <v>1589</v>
      </c>
      <c r="X1572" s="25">
        <v>1590</v>
      </c>
      <c r="Y1572" s="35" t="s">
        <v>63</v>
      </c>
      <c r="Z1572" s="34">
        <v>1590</v>
      </c>
      <c r="AA1572" s="25">
        <v>1630</v>
      </c>
      <c r="AB1572" s="36" t="s">
        <v>103</v>
      </c>
      <c r="AC1572" s="34"/>
      <c r="AD1572" s="35"/>
      <c r="AE1572" s="36"/>
      <c r="AF1572" s="34"/>
      <c r="AG1572" s="35"/>
      <c r="AH1572" s="36"/>
      <c r="AI1572" s="37"/>
      <c r="AJ1572" s="38"/>
      <c r="AK1572" s="39"/>
      <c r="AL1572" s="39"/>
      <c r="AM1572" s="39"/>
      <c r="AN1572" s="49"/>
      <c r="AO1572" s="40"/>
      <c r="AP1572" s="41"/>
      <c r="AQ1572" s="42"/>
      <c r="AR1572" s="43"/>
      <c r="AS1572" s="40" t="s">
        <v>40</v>
      </c>
      <c r="AT1572" s="42">
        <v>1</v>
      </c>
      <c r="AU1572" s="162">
        <f t="shared" si="121"/>
        <v>0</v>
      </c>
      <c r="AV1572" s="162">
        <f t="shared" si="122"/>
        <v>1</v>
      </c>
      <c r="AW1572" s="162">
        <f t="shared" si="123"/>
        <v>0</v>
      </c>
      <c r="AX1572" s="162">
        <f t="shared" si="124"/>
        <v>0</v>
      </c>
      <c r="AY1572" s="162">
        <f t="shared" si="125"/>
        <v>0</v>
      </c>
    </row>
    <row r="1573" spans="1:51">
      <c r="A1573" s="44" t="s">
        <v>1005</v>
      </c>
      <c r="B1573" s="45" t="s">
        <v>4058</v>
      </c>
      <c r="C1573" s="23" t="s">
        <v>1006</v>
      </c>
      <c r="D1573" s="120" t="s">
        <v>4162</v>
      </c>
      <c r="E1573" s="24"/>
      <c r="F1573" s="25" t="s">
        <v>43</v>
      </c>
      <c r="G1573" s="26"/>
      <c r="H1573" s="27"/>
      <c r="I1573" s="27"/>
      <c r="J1573" s="29">
        <v>0</v>
      </c>
      <c r="K1573" s="34">
        <v>1566</v>
      </c>
      <c r="L1573" s="35"/>
      <c r="M1573" s="27">
        <v>1</v>
      </c>
      <c r="N1573" s="27">
        <v>0</v>
      </c>
      <c r="O1573" s="28" t="s">
        <v>1007</v>
      </c>
      <c r="P1573" s="31" t="s">
        <v>1008</v>
      </c>
      <c r="Q1573" s="25" t="str">
        <f t="shared" si="126"/>
        <v>Italy</v>
      </c>
      <c r="R1573" s="104">
        <v>43</v>
      </c>
      <c r="S1573" s="124">
        <v>12</v>
      </c>
      <c r="T1573" s="32">
        <v>0</v>
      </c>
      <c r="U1573" s="75">
        <v>1</v>
      </c>
      <c r="V1573" s="140">
        <v>1</v>
      </c>
      <c r="W1573" s="34">
        <v>1566</v>
      </c>
      <c r="X1573" s="35"/>
      <c r="Y1573" s="35" t="s">
        <v>306</v>
      </c>
      <c r="Z1573" s="34">
        <v>1567</v>
      </c>
      <c r="AA1573" s="35"/>
      <c r="AB1573" s="36" t="s">
        <v>50</v>
      </c>
      <c r="AC1573" s="34"/>
      <c r="AD1573" s="35"/>
      <c r="AE1573" s="36"/>
      <c r="AF1573" s="34"/>
      <c r="AG1573" s="35"/>
      <c r="AH1573" s="36"/>
      <c r="AI1573" s="37"/>
      <c r="AJ1573" s="38"/>
      <c r="AK1573" s="39"/>
      <c r="AL1573" s="39"/>
      <c r="AM1573" s="39"/>
      <c r="AN1573" s="49"/>
      <c r="AO1573" s="40"/>
      <c r="AP1573" s="41"/>
      <c r="AQ1573" s="42"/>
      <c r="AR1573" s="43"/>
      <c r="AS1573" s="40" t="s">
        <v>55</v>
      </c>
      <c r="AT1573" s="42">
        <v>1</v>
      </c>
      <c r="AU1573" s="162">
        <f t="shared" si="121"/>
        <v>0</v>
      </c>
      <c r="AV1573" s="162">
        <f t="shared" si="122"/>
        <v>0</v>
      </c>
      <c r="AW1573" s="162">
        <f t="shared" si="123"/>
        <v>0</v>
      </c>
      <c r="AX1573" s="162">
        <f t="shared" si="124"/>
        <v>0</v>
      </c>
      <c r="AY1573" s="162">
        <f t="shared" si="125"/>
        <v>0</v>
      </c>
    </row>
    <row r="1574" spans="1:51">
      <c r="A1574" s="44" t="s">
        <v>1009</v>
      </c>
      <c r="B1574" s="45" t="s">
        <v>4058</v>
      </c>
      <c r="C1574" s="23" t="s">
        <v>1010</v>
      </c>
      <c r="D1574" s="120" t="s">
        <v>4162</v>
      </c>
      <c r="E1574" s="24"/>
      <c r="F1574" s="25" t="s">
        <v>43</v>
      </c>
      <c r="G1574" s="26"/>
      <c r="H1574" s="27"/>
      <c r="I1574" s="27"/>
      <c r="J1574" s="29">
        <v>0</v>
      </c>
      <c r="K1574" s="34">
        <v>1589</v>
      </c>
      <c r="L1574" s="35"/>
      <c r="M1574" s="27">
        <v>1</v>
      </c>
      <c r="N1574" s="27">
        <v>0</v>
      </c>
      <c r="O1574" s="28" t="s">
        <v>1011</v>
      </c>
      <c r="P1574" s="31" t="s">
        <v>1012</v>
      </c>
      <c r="Q1574" s="25" t="str">
        <f t="shared" si="126"/>
        <v>Antwerp</v>
      </c>
      <c r="R1574" s="104">
        <v>51.216700000000003</v>
      </c>
      <c r="S1574" s="124">
        <v>4.4000000000000004</v>
      </c>
      <c r="T1574" s="32">
        <v>1</v>
      </c>
      <c r="U1574" s="75">
        <v>1</v>
      </c>
      <c r="V1574" s="140">
        <v>1</v>
      </c>
      <c r="W1574" s="34">
        <v>1589</v>
      </c>
      <c r="X1574" s="35"/>
      <c r="Y1574" s="35" t="s">
        <v>63</v>
      </c>
      <c r="Z1574" s="34">
        <v>1590</v>
      </c>
      <c r="AA1574" s="35"/>
      <c r="AB1574" s="36" t="s">
        <v>50</v>
      </c>
      <c r="AC1574" s="34"/>
      <c r="AD1574" s="35"/>
      <c r="AE1574" s="36"/>
      <c r="AF1574" s="34"/>
      <c r="AG1574" s="35"/>
      <c r="AH1574" s="36"/>
      <c r="AI1574" s="37"/>
      <c r="AJ1574" s="38"/>
      <c r="AK1574" s="39"/>
      <c r="AL1574" s="39"/>
      <c r="AM1574" s="39"/>
      <c r="AN1574" s="49"/>
      <c r="AO1574" s="40"/>
      <c r="AP1574" s="41"/>
      <c r="AQ1574" s="42"/>
      <c r="AR1574" s="43"/>
      <c r="AS1574" s="40" t="s">
        <v>55</v>
      </c>
      <c r="AT1574" s="42">
        <v>1</v>
      </c>
      <c r="AU1574" s="162">
        <f t="shared" si="121"/>
        <v>0</v>
      </c>
      <c r="AV1574" s="162">
        <f t="shared" si="122"/>
        <v>0</v>
      </c>
      <c r="AW1574" s="162">
        <f t="shared" si="123"/>
        <v>0</v>
      </c>
      <c r="AX1574" s="162">
        <f t="shared" si="124"/>
        <v>0</v>
      </c>
      <c r="AY1574" s="162">
        <f t="shared" si="125"/>
        <v>0</v>
      </c>
    </row>
    <row r="1575" spans="1:51">
      <c r="A1575" s="44" t="s">
        <v>1022</v>
      </c>
      <c r="B1575" s="45" t="s">
        <v>1928</v>
      </c>
      <c r="C1575" s="23" t="s">
        <v>1023</v>
      </c>
      <c r="D1575" s="120" t="s">
        <v>4162</v>
      </c>
      <c r="E1575" s="24"/>
      <c r="F1575" s="25" t="s">
        <v>43</v>
      </c>
      <c r="G1575" s="26"/>
      <c r="H1575" s="27"/>
      <c r="I1575" s="27"/>
      <c r="J1575" s="29">
        <v>0</v>
      </c>
      <c r="K1575" s="34">
        <v>1566</v>
      </c>
      <c r="L1575" s="25">
        <v>1583</v>
      </c>
      <c r="M1575" s="27">
        <v>0</v>
      </c>
      <c r="N1575" s="27">
        <v>0</v>
      </c>
      <c r="O1575" s="28" t="s">
        <v>143</v>
      </c>
      <c r="P1575" s="31" t="s">
        <v>136</v>
      </c>
      <c r="Q1575" s="25" t="str">
        <f t="shared" si="126"/>
        <v>Antwerp</v>
      </c>
      <c r="R1575" s="104">
        <v>51.216700000000003</v>
      </c>
      <c r="S1575" s="124">
        <v>4.4000000000000004</v>
      </c>
      <c r="T1575" s="32">
        <v>0</v>
      </c>
      <c r="U1575" s="33">
        <v>1</v>
      </c>
      <c r="V1575" s="140">
        <v>1</v>
      </c>
      <c r="W1575" s="34">
        <v>1566</v>
      </c>
      <c r="X1575" s="25">
        <v>1583</v>
      </c>
      <c r="Y1575" s="35" t="s">
        <v>63</v>
      </c>
      <c r="Z1575" s="47">
        <v>1583</v>
      </c>
      <c r="AA1575" s="25">
        <v>1587</v>
      </c>
      <c r="AB1575" s="48" t="s">
        <v>103</v>
      </c>
      <c r="AC1575" s="47">
        <v>1587</v>
      </c>
      <c r="AD1575" s="25">
        <v>1600</v>
      </c>
      <c r="AE1575" s="48" t="s">
        <v>69</v>
      </c>
      <c r="AF1575" s="34"/>
      <c r="AG1575" s="35"/>
      <c r="AH1575" s="36"/>
      <c r="AI1575" s="37"/>
      <c r="AJ1575" s="38"/>
      <c r="AK1575" s="39"/>
      <c r="AL1575" s="39"/>
      <c r="AM1575" s="39"/>
      <c r="AN1575" s="49"/>
      <c r="AO1575" s="40"/>
      <c r="AP1575" s="41"/>
      <c r="AQ1575" s="42"/>
      <c r="AR1575" s="43"/>
      <c r="AS1575" s="40" t="s">
        <v>55</v>
      </c>
      <c r="AT1575" s="42">
        <v>1</v>
      </c>
      <c r="AU1575" s="162">
        <f t="shared" si="121"/>
        <v>1</v>
      </c>
      <c r="AV1575" s="162">
        <f t="shared" si="122"/>
        <v>1</v>
      </c>
      <c r="AW1575" s="162">
        <f t="shared" si="123"/>
        <v>0</v>
      </c>
      <c r="AX1575" s="162">
        <f t="shared" si="124"/>
        <v>0</v>
      </c>
      <c r="AY1575" s="162">
        <f t="shared" si="125"/>
        <v>0</v>
      </c>
    </row>
    <row r="1576" spans="1:51">
      <c r="A1576" s="44" t="s">
        <v>1052</v>
      </c>
      <c r="B1576" s="45" t="s">
        <v>4069</v>
      </c>
      <c r="C1576" s="23" t="s">
        <v>1053</v>
      </c>
      <c r="D1576" s="120" t="s">
        <v>4162</v>
      </c>
      <c r="E1576" s="24"/>
      <c r="F1576" s="25" t="s">
        <v>43</v>
      </c>
      <c r="G1576" s="26"/>
      <c r="H1576" s="27"/>
      <c r="I1576" s="27"/>
      <c r="J1576" s="29">
        <v>0</v>
      </c>
      <c r="K1576" s="34">
        <v>1676</v>
      </c>
      <c r="L1576" s="35"/>
      <c r="M1576" s="27">
        <v>0</v>
      </c>
      <c r="N1576" s="27">
        <v>0</v>
      </c>
      <c r="O1576" s="28" t="s">
        <v>1054</v>
      </c>
      <c r="P1576" s="31" t="s">
        <v>1055</v>
      </c>
      <c r="Q1576" s="25" t="str">
        <f t="shared" si="126"/>
        <v>Rome</v>
      </c>
      <c r="R1576" s="104">
        <v>43</v>
      </c>
      <c r="S1576" s="124">
        <v>12</v>
      </c>
      <c r="T1576" s="32">
        <v>0</v>
      </c>
      <c r="U1576" s="33">
        <v>1</v>
      </c>
      <c r="V1576" s="140">
        <v>1</v>
      </c>
      <c r="W1576" s="34">
        <v>1676</v>
      </c>
      <c r="X1576" s="35"/>
      <c r="Y1576" s="35" t="s">
        <v>102</v>
      </c>
      <c r="Z1576" s="34">
        <v>1697</v>
      </c>
      <c r="AA1576" s="35"/>
      <c r="AB1576" s="36" t="s">
        <v>1056</v>
      </c>
      <c r="AC1576" s="34"/>
      <c r="AD1576" s="35"/>
      <c r="AE1576" s="36"/>
      <c r="AF1576" s="34"/>
      <c r="AG1576" s="35"/>
      <c r="AH1576" s="36"/>
      <c r="AI1576" s="37"/>
      <c r="AJ1576" s="38"/>
      <c r="AK1576" s="39"/>
      <c r="AL1576" s="39"/>
      <c r="AM1576" s="39"/>
      <c r="AN1576" s="49"/>
      <c r="AO1576" s="40"/>
      <c r="AP1576" s="41"/>
      <c r="AQ1576" s="42"/>
      <c r="AR1576" s="43"/>
      <c r="AS1576" s="40" t="s">
        <v>55</v>
      </c>
      <c r="AT1576" s="42">
        <v>1</v>
      </c>
      <c r="AU1576" s="162">
        <f t="shared" si="121"/>
        <v>0</v>
      </c>
      <c r="AV1576" s="162">
        <f t="shared" si="122"/>
        <v>0</v>
      </c>
      <c r="AW1576" s="162">
        <f t="shared" si="123"/>
        <v>0</v>
      </c>
      <c r="AX1576" s="162">
        <f t="shared" si="124"/>
        <v>0</v>
      </c>
      <c r="AY1576" s="162">
        <f t="shared" si="125"/>
        <v>0</v>
      </c>
    </row>
    <row r="1577" spans="1:51">
      <c r="A1577" s="44" t="s">
        <v>1057</v>
      </c>
      <c r="B1577" s="45" t="s">
        <v>4070</v>
      </c>
      <c r="C1577" s="23" t="s">
        <v>1058</v>
      </c>
      <c r="D1577" s="120" t="s">
        <v>4162</v>
      </c>
      <c r="E1577" s="24">
        <v>2</v>
      </c>
      <c r="F1577" s="50" t="s">
        <v>74</v>
      </c>
      <c r="G1577" s="51"/>
      <c r="H1577" s="52"/>
      <c r="I1577" s="52"/>
      <c r="J1577" s="29">
        <v>1</v>
      </c>
      <c r="K1577" s="34">
        <v>1621</v>
      </c>
      <c r="L1577" s="35"/>
      <c r="M1577" s="27">
        <v>1</v>
      </c>
      <c r="N1577" s="27">
        <v>1</v>
      </c>
      <c r="O1577" s="28">
        <v>1593</v>
      </c>
      <c r="P1577" s="31"/>
      <c r="Q1577" s="25" t="str">
        <f t="shared" si="126"/>
        <v>Brussels</v>
      </c>
      <c r="R1577" s="104">
        <v>50.85</v>
      </c>
      <c r="S1577" s="124">
        <v>4.3499999999999996</v>
      </c>
      <c r="T1577" s="32">
        <v>1</v>
      </c>
      <c r="U1577" s="33">
        <v>1</v>
      </c>
      <c r="V1577" s="140">
        <v>1</v>
      </c>
      <c r="W1577" s="34">
        <v>1621</v>
      </c>
      <c r="X1577" s="35"/>
      <c r="Y1577" s="35" t="s">
        <v>60</v>
      </c>
      <c r="Z1577" s="34"/>
      <c r="AA1577" s="35"/>
      <c r="AB1577" s="36"/>
      <c r="AC1577" s="34"/>
      <c r="AD1577" s="35"/>
      <c r="AE1577" s="36"/>
      <c r="AF1577" s="34"/>
      <c r="AG1577" s="35"/>
      <c r="AH1577" s="36"/>
      <c r="AI1577" s="37"/>
      <c r="AJ1577" s="38"/>
      <c r="AK1577" s="39"/>
      <c r="AL1577" s="39"/>
      <c r="AM1577" s="39"/>
      <c r="AN1577" s="49"/>
      <c r="AO1577" s="42" t="s">
        <v>88</v>
      </c>
      <c r="AP1577" s="43" t="s">
        <v>1059</v>
      </c>
      <c r="AQ1577" s="42"/>
      <c r="AR1577" s="43"/>
      <c r="AS1577" s="40" t="s">
        <v>40</v>
      </c>
      <c r="AT1577" s="42">
        <v>1</v>
      </c>
      <c r="AU1577" s="162">
        <f t="shared" si="121"/>
        <v>0</v>
      </c>
      <c r="AV1577" s="162">
        <f t="shared" si="122"/>
        <v>0</v>
      </c>
      <c r="AW1577" s="162">
        <f t="shared" si="123"/>
        <v>0</v>
      </c>
      <c r="AX1577" s="162">
        <f t="shared" si="124"/>
        <v>0</v>
      </c>
      <c r="AY1577" s="162">
        <f t="shared" si="125"/>
        <v>0</v>
      </c>
    </row>
    <row r="1578" spans="1:51">
      <c r="A1578" s="44" t="s">
        <v>1060</v>
      </c>
      <c r="B1578" s="45" t="s">
        <v>4070</v>
      </c>
      <c r="C1578" s="23" t="s">
        <v>1061</v>
      </c>
      <c r="D1578" s="120" t="s">
        <v>4162</v>
      </c>
      <c r="E1578" s="24"/>
      <c r="F1578" s="25" t="s">
        <v>496</v>
      </c>
      <c r="G1578" s="26"/>
      <c r="H1578" s="27"/>
      <c r="I1578" s="27"/>
      <c r="J1578" s="29">
        <v>0</v>
      </c>
      <c r="K1578" s="34">
        <v>1622</v>
      </c>
      <c r="L1578" s="35"/>
      <c r="M1578" s="27">
        <v>0</v>
      </c>
      <c r="N1578" s="27">
        <v>0</v>
      </c>
      <c r="O1578" s="28" t="s">
        <v>203</v>
      </c>
      <c r="P1578" s="31" t="s">
        <v>143</v>
      </c>
      <c r="Q1578" s="25" t="str">
        <f t="shared" si="126"/>
        <v>Cologne</v>
      </c>
      <c r="R1578" s="104">
        <v>50.95</v>
      </c>
      <c r="S1578" s="124">
        <v>6.9667000000000003</v>
      </c>
      <c r="T1578" s="32">
        <v>1</v>
      </c>
      <c r="U1578" s="33">
        <v>1</v>
      </c>
      <c r="V1578" s="140">
        <v>1</v>
      </c>
      <c r="W1578" s="34">
        <v>1622</v>
      </c>
      <c r="X1578" s="35"/>
      <c r="Y1578" s="35" t="s">
        <v>218</v>
      </c>
      <c r="Z1578" s="34">
        <v>1625</v>
      </c>
      <c r="AA1578" s="35"/>
      <c r="AB1578" s="36" t="s">
        <v>60</v>
      </c>
      <c r="AC1578" s="34"/>
      <c r="AD1578" s="35"/>
      <c r="AE1578" s="36"/>
      <c r="AF1578" s="34"/>
      <c r="AG1578" s="35"/>
      <c r="AH1578" s="36"/>
      <c r="AI1578" s="37"/>
      <c r="AJ1578" s="38"/>
      <c r="AK1578" s="39"/>
      <c r="AL1578" s="39"/>
      <c r="AM1578" s="39"/>
      <c r="AN1578" s="49"/>
      <c r="AO1578" s="42" t="s">
        <v>88</v>
      </c>
      <c r="AP1578" s="43" t="s">
        <v>1062</v>
      </c>
      <c r="AQ1578" s="42"/>
      <c r="AR1578" s="43"/>
      <c r="AS1578" s="40" t="s">
        <v>1063</v>
      </c>
      <c r="AT1578" s="42">
        <v>1</v>
      </c>
      <c r="AU1578" s="162">
        <f t="shared" si="121"/>
        <v>0</v>
      </c>
      <c r="AV1578" s="162">
        <f t="shared" si="122"/>
        <v>0</v>
      </c>
      <c r="AW1578" s="162">
        <f t="shared" si="123"/>
        <v>0</v>
      </c>
      <c r="AX1578" s="162">
        <f t="shared" si="124"/>
        <v>0</v>
      </c>
      <c r="AY1578" s="162">
        <f t="shared" si="125"/>
        <v>0</v>
      </c>
    </row>
    <row r="1579" spans="1:51">
      <c r="A1579" s="44" t="s">
        <v>1068</v>
      </c>
      <c r="B1579" s="45" t="s">
        <v>4070</v>
      </c>
      <c r="C1579" s="23" t="s">
        <v>1069</v>
      </c>
      <c r="D1579" s="120" t="s">
        <v>4162</v>
      </c>
      <c r="E1579" s="24"/>
      <c r="F1579" s="25" t="s">
        <v>74</v>
      </c>
      <c r="G1579" s="26"/>
      <c r="H1579" s="27"/>
      <c r="I1579" s="27"/>
      <c r="J1579" s="29">
        <v>0</v>
      </c>
      <c r="K1579" s="34">
        <v>1625</v>
      </c>
      <c r="L1579" s="35"/>
      <c r="M1579" s="27">
        <v>1</v>
      </c>
      <c r="N1579" s="27">
        <v>0</v>
      </c>
      <c r="O1579" s="28" t="s">
        <v>291</v>
      </c>
      <c r="P1579" s="31" t="s">
        <v>143</v>
      </c>
      <c r="Q1579" s="25" t="str">
        <f t="shared" si="126"/>
        <v>Amsterdam</v>
      </c>
      <c r="R1579" s="104">
        <v>52.373100000000001</v>
      </c>
      <c r="S1579" s="124">
        <v>4.8921999999999999</v>
      </c>
      <c r="T1579" s="32">
        <v>1</v>
      </c>
      <c r="U1579" s="33">
        <v>1</v>
      </c>
      <c r="V1579" s="140">
        <v>1</v>
      </c>
      <c r="W1579" s="34">
        <v>1625</v>
      </c>
      <c r="X1579" s="35"/>
      <c r="Y1579" s="35" t="s">
        <v>51</v>
      </c>
      <c r="Z1579" s="34"/>
      <c r="AA1579" s="35"/>
      <c r="AB1579" s="36"/>
      <c r="AC1579" s="34"/>
      <c r="AD1579" s="35"/>
      <c r="AE1579" s="36"/>
      <c r="AF1579" s="34"/>
      <c r="AG1579" s="35"/>
      <c r="AH1579" s="36"/>
      <c r="AI1579" s="37"/>
      <c r="AJ1579" s="38"/>
      <c r="AK1579" s="39"/>
      <c r="AL1579" s="39"/>
      <c r="AM1579" s="39"/>
      <c r="AN1579" s="49"/>
      <c r="AO1579" s="42" t="s">
        <v>88</v>
      </c>
      <c r="AP1579" s="43" t="s">
        <v>1062</v>
      </c>
      <c r="AQ1579" s="42"/>
      <c r="AR1579" s="43"/>
      <c r="AS1579" s="40" t="s">
        <v>55</v>
      </c>
      <c r="AT1579" s="42">
        <v>1</v>
      </c>
      <c r="AU1579" s="162">
        <f t="shared" si="121"/>
        <v>0</v>
      </c>
      <c r="AV1579" s="162">
        <f t="shared" si="122"/>
        <v>0</v>
      </c>
      <c r="AW1579" s="162">
        <f t="shared" si="123"/>
        <v>0</v>
      </c>
      <c r="AX1579" s="162">
        <f t="shared" si="124"/>
        <v>0</v>
      </c>
      <c r="AY1579" s="162">
        <f t="shared" si="125"/>
        <v>0</v>
      </c>
    </row>
    <row r="1580" spans="1:51">
      <c r="A1580" s="44" t="s">
        <v>1072</v>
      </c>
      <c r="B1580" s="45" t="s">
        <v>4070</v>
      </c>
      <c r="C1580" s="23" t="s">
        <v>1073</v>
      </c>
      <c r="D1580" s="120" t="s">
        <v>4162</v>
      </c>
      <c r="E1580" s="24"/>
      <c r="F1580" s="25" t="s">
        <v>43</v>
      </c>
      <c r="G1580" s="51"/>
      <c r="H1580" s="52"/>
      <c r="I1580" s="52"/>
      <c r="J1580" s="29">
        <v>0</v>
      </c>
      <c r="K1580" s="34"/>
      <c r="L1580" s="35"/>
      <c r="M1580" s="27">
        <v>0</v>
      </c>
      <c r="N1580" s="27">
        <v>0</v>
      </c>
      <c r="O1580" s="28" t="s">
        <v>112</v>
      </c>
      <c r="P1580" s="31" t="s">
        <v>1074</v>
      </c>
      <c r="Q1580" s="25" t="str">
        <f t="shared" si="126"/>
        <v>Amsterdam</v>
      </c>
      <c r="R1580" s="104">
        <v>52.373100000000001</v>
      </c>
      <c r="S1580" s="124">
        <v>4.8921999999999999</v>
      </c>
      <c r="T1580" s="32">
        <v>0</v>
      </c>
      <c r="U1580" s="33">
        <v>1</v>
      </c>
      <c r="V1580" s="140">
        <v>1</v>
      </c>
      <c r="W1580" s="34"/>
      <c r="X1580" s="35"/>
      <c r="Y1580" s="35" t="s">
        <v>51</v>
      </c>
      <c r="Z1580" s="34"/>
      <c r="AA1580" s="35"/>
      <c r="AB1580" s="36"/>
      <c r="AC1580" s="34"/>
      <c r="AD1580" s="35"/>
      <c r="AE1580" s="36"/>
      <c r="AF1580" s="34"/>
      <c r="AG1580" s="35"/>
      <c r="AH1580" s="36"/>
      <c r="AI1580" s="37"/>
      <c r="AJ1580" s="38"/>
      <c r="AK1580" s="39"/>
      <c r="AL1580" s="39"/>
      <c r="AM1580" s="39"/>
      <c r="AN1580" s="49"/>
      <c r="AO1580" s="42" t="s">
        <v>1066</v>
      </c>
      <c r="AP1580" s="43" t="s">
        <v>1067</v>
      </c>
      <c r="AQ1580" s="42"/>
      <c r="AR1580" s="43"/>
      <c r="AS1580" s="40" t="s">
        <v>55</v>
      </c>
      <c r="AT1580" s="42">
        <v>1</v>
      </c>
      <c r="AU1580" s="162">
        <f t="shared" si="121"/>
        <v>0</v>
      </c>
      <c r="AV1580" s="162">
        <f t="shared" si="122"/>
        <v>0</v>
      </c>
      <c r="AW1580" s="162">
        <f t="shared" si="123"/>
        <v>0</v>
      </c>
      <c r="AX1580" s="162">
        <f t="shared" si="124"/>
        <v>0</v>
      </c>
      <c r="AY1580" s="162">
        <f t="shared" si="125"/>
        <v>0</v>
      </c>
    </row>
    <row r="1581" spans="1:51">
      <c r="A1581" s="44" t="s">
        <v>1081</v>
      </c>
      <c r="B1581" s="45" t="s">
        <v>4070</v>
      </c>
      <c r="C1581" s="23" t="s">
        <v>1082</v>
      </c>
      <c r="D1581" s="120" t="s">
        <v>4162</v>
      </c>
      <c r="E1581" s="24"/>
      <c r="F1581" s="25" t="s">
        <v>43</v>
      </c>
      <c r="G1581" s="51"/>
      <c r="H1581" s="52">
        <v>1</v>
      </c>
      <c r="I1581" s="52">
        <v>1</v>
      </c>
      <c r="J1581" s="29">
        <v>0</v>
      </c>
      <c r="K1581" s="34">
        <v>1622</v>
      </c>
      <c r="L1581" s="35">
        <v>1652</v>
      </c>
      <c r="M1581" s="27">
        <v>0</v>
      </c>
      <c r="N1581" s="27">
        <v>0</v>
      </c>
      <c r="O1581" s="28">
        <v>1600</v>
      </c>
      <c r="P1581" s="31">
        <v>1652</v>
      </c>
      <c r="Q1581" s="25" t="str">
        <f t="shared" si="126"/>
        <v>Antwerp</v>
      </c>
      <c r="R1581" s="104">
        <v>51.216700000000003</v>
      </c>
      <c r="S1581" s="124">
        <v>4.4000000000000004</v>
      </c>
      <c r="T1581" s="32">
        <v>1</v>
      </c>
      <c r="U1581" s="33">
        <v>1</v>
      </c>
      <c r="V1581" s="140">
        <v>1</v>
      </c>
      <c r="W1581" s="34">
        <v>1622</v>
      </c>
      <c r="X1581" s="35">
        <v>1652</v>
      </c>
      <c r="Y1581" s="35" t="s">
        <v>63</v>
      </c>
      <c r="Z1581" s="34"/>
      <c r="AA1581" s="35"/>
      <c r="AB1581" s="36"/>
      <c r="AC1581" s="34"/>
      <c r="AD1581" s="35"/>
      <c r="AE1581" s="36"/>
      <c r="AF1581" s="34"/>
      <c r="AG1581" s="35"/>
      <c r="AH1581" s="36"/>
      <c r="AI1581" s="37"/>
      <c r="AJ1581" s="38">
        <v>1</v>
      </c>
      <c r="AK1581" s="39"/>
      <c r="AL1581" s="39"/>
      <c r="AM1581" s="39"/>
      <c r="AN1581" s="49"/>
      <c r="AO1581" s="42" t="s">
        <v>88</v>
      </c>
      <c r="AP1581" s="43" t="s">
        <v>1059</v>
      </c>
      <c r="AQ1581" s="42"/>
      <c r="AR1581" s="43"/>
      <c r="AS1581" s="40" t="s">
        <v>1083</v>
      </c>
      <c r="AT1581" s="42">
        <v>1</v>
      </c>
      <c r="AU1581" s="162">
        <f t="shared" si="121"/>
        <v>0</v>
      </c>
      <c r="AV1581" s="162">
        <f t="shared" si="122"/>
        <v>0</v>
      </c>
      <c r="AW1581" s="162">
        <f t="shared" si="123"/>
        <v>0</v>
      </c>
      <c r="AX1581" s="162">
        <f t="shared" si="124"/>
        <v>1</v>
      </c>
      <c r="AY1581" s="162">
        <f t="shared" si="125"/>
        <v>1</v>
      </c>
    </row>
    <row r="1582" spans="1:51">
      <c r="A1582" s="44" t="s">
        <v>1062</v>
      </c>
      <c r="B1582" s="45" t="s">
        <v>4070</v>
      </c>
      <c r="C1582" s="23" t="s">
        <v>1084</v>
      </c>
      <c r="D1582" s="120" t="s">
        <v>4162</v>
      </c>
      <c r="E1582" s="24">
        <v>4</v>
      </c>
      <c r="F1582" s="25" t="s">
        <v>43</v>
      </c>
      <c r="G1582" s="51"/>
      <c r="H1582" s="52"/>
      <c r="I1582" s="52"/>
      <c r="J1582" s="29">
        <v>1</v>
      </c>
      <c r="K1582" s="34">
        <v>1608</v>
      </c>
      <c r="L1582" s="35"/>
      <c r="M1582" s="27">
        <v>0</v>
      </c>
      <c r="N1582" s="67">
        <v>1</v>
      </c>
      <c r="O1582" s="28">
        <v>1570</v>
      </c>
      <c r="P1582" s="31">
        <v>1619</v>
      </c>
      <c r="Q1582" s="25" t="str">
        <f t="shared" si="126"/>
        <v>Antwerp</v>
      </c>
      <c r="R1582" s="104">
        <v>51.216700000000003</v>
      </c>
      <c r="S1582" s="124">
        <v>4.4000000000000004</v>
      </c>
      <c r="T1582" s="32">
        <v>1</v>
      </c>
      <c r="U1582" s="33">
        <v>1</v>
      </c>
      <c r="V1582" s="140">
        <v>1</v>
      </c>
      <c r="W1582" s="34">
        <v>1608</v>
      </c>
      <c r="X1582" s="35"/>
      <c r="Y1582" s="35" t="s">
        <v>63</v>
      </c>
      <c r="Z1582" s="34"/>
      <c r="AA1582" s="35"/>
      <c r="AB1582" s="36"/>
      <c r="AC1582" s="34"/>
      <c r="AD1582" s="35"/>
      <c r="AE1582" s="36"/>
      <c r="AF1582" s="34"/>
      <c r="AG1582" s="35"/>
      <c r="AH1582" s="36"/>
      <c r="AI1582" s="37"/>
      <c r="AJ1582" s="38"/>
      <c r="AK1582" s="39"/>
      <c r="AL1582" s="39"/>
      <c r="AM1582" s="39"/>
      <c r="AN1582" s="49"/>
      <c r="AO1582" s="42" t="s">
        <v>88</v>
      </c>
      <c r="AP1582" s="43" t="s">
        <v>1059</v>
      </c>
      <c r="AQ1582" s="42"/>
      <c r="AR1582" s="43"/>
      <c r="AS1582" s="40" t="s">
        <v>1085</v>
      </c>
      <c r="AT1582" s="42">
        <v>1</v>
      </c>
      <c r="AU1582" s="162">
        <f t="shared" si="121"/>
        <v>0</v>
      </c>
      <c r="AV1582" s="162">
        <f t="shared" si="122"/>
        <v>0</v>
      </c>
      <c r="AW1582" s="162">
        <f t="shared" si="123"/>
        <v>0</v>
      </c>
      <c r="AX1582" s="162">
        <f t="shared" si="124"/>
        <v>0</v>
      </c>
      <c r="AY1582" s="162">
        <f t="shared" si="125"/>
        <v>0</v>
      </c>
    </row>
    <row r="1583" spans="1:51">
      <c r="A1583" s="44" t="s">
        <v>1111</v>
      </c>
      <c r="B1583" s="45" t="s">
        <v>4074</v>
      </c>
      <c r="C1583" s="23" t="s">
        <v>1112</v>
      </c>
      <c r="D1583" s="120" t="s">
        <v>4162</v>
      </c>
      <c r="E1583" s="24"/>
      <c r="F1583" s="25" t="s">
        <v>43</v>
      </c>
      <c r="G1583" s="26"/>
      <c r="H1583" s="27"/>
      <c r="I1583" s="27"/>
      <c r="J1583" s="29">
        <v>0</v>
      </c>
      <c r="K1583" s="34">
        <v>1585</v>
      </c>
      <c r="L1583" s="35">
        <v>1587</v>
      </c>
      <c r="M1583" s="27">
        <v>0</v>
      </c>
      <c r="N1583" s="27">
        <v>0</v>
      </c>
      <c r="O1583" s="28" t="s">
        <v>1113</v>
      </c>
      <c r="P1583" s="31">
        <v>1620</v>
      </c>
      <c r="Q1583" s="25" t="str">
        <f t="shared" si="126"/>
        <v>Antwerp</v>
      </c>
      <c r="R1583" s="104">
        <v>51.216700000000003</v>
      </c>
      <c r="S1583" s="124">
        <v>4.4000000000000004</v>
      </c>
      <c r="T1583" s="32">
        <v>1</v>
      </c>
      <c r="U1583" s="33">
        <v>1</v>
      </c>
      <c r="V1583" s="140">
        <v>1</v>
      </c>
      <c r="W1583" s="34">
        <v>1585</v>
      </c>
      <c r="X1583" s="35">
        <v>1587</v>
      </c>
      <c r="Y1583" s="35" t="s">
        <v>63</v>
      </c>
      <c r="Z1583" s="34">
        <v>1587</v>
      </c>
      <c r="AA1583" s="35">
        <v>1602</v>
      </c>
      <c r="AB1583" s="36" t="s">
        <v>51</v>
      </c>
      <c r="AC1583" s="34"/>
      <c r="AD1583" s="35"/>
      <c r="AE1583" s="36"/>
      <c r="AF1583" s="34"/>
      <c r="AG1583" s="35"/>
      <c r="AH1583" s="36"/>
      <c r="AI1583" s="37"/>
      <c r="AJ1583" s="38"/>
      <c r="AK1583" s="39"/>
      <c r="AL1583" s="39"/>
      <c r="AM1583" s="39"/>
      <c r="AN1583" s="49"/>
      <c r="AO1583" s="42" t="s">
        <v>104</v>
      </c>
      <c r="AP1583" s="43" t="s">
        <v>1114</v>
      </c>
      <c r="AQ1583" s="42" t="s">
        <v>104</v>
      </c>
      <c r="AR1583" s="43" t="s">
        <v>1115</v>
      </c>
      <c r="AS1583" s="40" t="s">
        <v>1116</v>
      </c>
      <c r="AT1583" s="42">
        <v>1</v>
      </c>
      <c r="AU1583" s="162">
        <f t="shared" si="121"/>
        <v>0</v>
      </c>
      <c r="AV1583" s="162">
        <f t="shared" si="122"/>
        <v>1</v>
      </c>
      <c r="AW1583" s="162">
        <f t="shared" si="123"/>
        <v>0</v>
      </c>
      <c r="AX1583" s="162">
        <f t="shared" si="124"/>
        <v>0</v>
      </c>
      <c r="AY1583" s="162">
        <f t="shared" si="125"/>
        <v>0</v>
      </c>
    </row>
    <row r="1584" spans="1:51">
      <c r="A1584" s="44" t="s">
        <v>1114</v>
      </c>
      <c r="B1584" s="45" t="s">
        <v>4074</v>
      </c>
      <c r="C1584" s="23" t="s">
        <v>1117</v>
      </c>
      <c r="D1584" s="120" t="s">
        <v>4162</v>
      </c>
      <c r="E1584" s="24"/>
      <c r="F1584" s="25" t="s">
        <v>43</v>
      </c>
      <c r="G1584" s="26"/>
      <c r="H1584" s="27"/>
      <c r="I1584" s="27"/>
      <c r="J1584" s="29">
        <v>0</v>
      </c>
      <c r="K1584" s="34">
        <v>1598</v>
      </c>
      <c r="L1584" s="35">
        <v>1614</v>
      </c>
      <c r="M1584" s="27">
        <v>0</v>
      </c>
      <c r="N1584" s="27">
        <v>0</v>
      </c>
      <c r="O1584" s="28">
        <v>1576</v>
      </c>
      <c r="P1584" s="31">
        <v>1614</v>
      </c>
      <c r="Q1584" s="25" t="str">
        <f t="shared" si="126"/>
        <v>Amsterdam</v>
      </c>
      <c r="R1584" s="104">
        <v>52.373100000000001</v>
      </c>
      <c r="S1584" s="124">
        <v>4.8921999999999999</v>
      </c>
      <c r="T1584" s="32">
        <v>1</v>
      </c>
      <c r="U1584" s="33">
        <v>1</v>
      </c>
      <c r="V1584" s="140">
        <v>1</v>
      </c>
      <c r="W1584" s="34">
        <v>1598</v>
      </c>
      <c r="X1584" s="35">
        <v>1614</v>
      </c>
      <c r="Y1584" s="35" t="s">
        <v>51</v>
      </c>
      <c r="Z1584" s="34"/>
      <c r="AA1584" s="35"/>
      <c r="AB1584" s="36"/>
      <c r="AC1584" s="34"/>
      <c r="AD1584" s="35"/>
      <c r="AE1584" s="36"/>
      <c r="AF1584" s="34"/>
      <c r="AG1584" s="35"/>
      <c r="AH1584" s="36"/>
      <c r="AI1584" s="37"/>
      <c r="AJ1584" s="38"/>
      <c r="AK1584" s="39"/>
      <c r="AL1584" s="39"/>
      <c r="AM1584" s="39"/>
      <c r="AN1584" s="49"/>
      <c r="AO1584" s="42" t="s">
        <v>88</v>
      </c>
      <c r="AP1584" s="43" t="s">
        <v>1111</v>
      </c>
      <c r="AQ1584" s="42"/>
      <c r="AR1584" s="43"/>
      <c r="AS1584" s="40" t="s">
        <v>1116</v>
      </c>
      <c r="AT1584" s="42">
        <v>1</v>
      </c>
      <c r="AU1584" s="162">
        <f t="shared" si="121"/>
        <v>0</v>
      </c>
      <c r="AV1584" s="162">
        <f t="shared" si="122"/>
        <v>1</v>
      </c>
      <c r="AW1584" s="162">
        <f t="shared" si="123"/>
        <v>1</v>
      </c>
      <c r="AX1584" s="162">
        <f t="shared" si="124"/>
        <v>0</v>
      </c>
      <c r="AY1584" s="162">
        <f t="shared" si="125"/>
        <v>0</v>
      </c>
    </row>
    <row r="1585" spans="1:51">
      <c r="A1585" s="44" t="s">
        <v>1115</v>
      </c>
      <c r="B1585" s="45" t="s">
        <v>4074</v>
      </c>
      <c r="C1585" s="23" t="s">
        <v>1118</v>
      </c>
      <c r="D1585" s="120" t="s">
        <v>4162</v>
      </c>
      <c r="E1585" s="24"/>
      <c r="F1585" s="25" t="s">
        <v>43</v>
      </c>
      <c r="G1585" s="26"/>
      <c r="H1585" s="27"/>
      <c r="I1585" s="27"/>
      <c r="J1585" s="29">
        <v>0</v>
      </c>
      <c r="K1585" s="34">
        <v>1598</v>
      </c>
      <c r="L1585" s="35">
        <v>1612</v>
      </c>
      <c r="M1585" s="27">
        <v>0</v>
      </c>
      <c r="N1585" s="27">
        <v>0</v>
      </c>
      <c r="O1585" s="28">
        <v>1571</v>
      </c>
      <c r="P1585" s="31">
        <v>1612</v>
      </c>
      <c r="Q1585" s="25" t="str">
        <f t="shared" si="126"/>
        <v>Amsterdam</v>
      </c>
      <c r="R1585" s="104">
        <v>52.373100000000001</v>
      </c>
      <c r="S1585" s="124">
        <v>4.8921999999999999</v>
      </c>
      <c r="T1585" s="32">
        <v>1</v>
      </c>
      <c r="U1585" s="33">
        <v>1</v>
      </c>
      <c r="V1585" s="140">
        <v>1</v>
      </c>
      <c r="W1585" s="34">
        <v>1598</v>
      </c>
      <c r="X1585" s="35">
        <v>1612</v>
      </c>
      <c r="Y1585" s="35" t="s">
        <v>51</v>
      </c>
      <c r="Z1585" s="34"/>
      <c r="AA1585" s="35"/>
      <c r="AB1585" s="36"/>
      <c r="AC1585" s="34"/>
      <c r="AD1585" s="35"/>
      <c r="AE1585" s="36"/>
      <c r="AF1585" s="34"/>
      <c r="AG1585" s="35"/>
      <c r="AH1585" s="36"/>
      <c r="AI1585" s="37"/>
      <c r="AJ1585" s="38"/>
      <c r="AK1585" s="39"/>
      <c r="AL1585" s="39"/>
      <c r="AM1585" s="39"/>
      <c r="AN1585" s="49"/>
      <c r="AO1585" s="42" t="s">
        <v>88</v>
      </c>
      <c r="AP1585" s="43" t="s">
        <v>1111</v>
      </c>
      <c r="AQ1585" s="42"/>
      <c r="AR1585" s="43"/>
      <c r="AS1585" s="40" t="s">
        <v>1116</v>
      </c>
      <c r="AT1585" s="42">
        <v>1</v>
      </c>
      <c r="AU1585" s="162">
        <f t="shared" si="121"/>
        <v>0</v>
      </c>
      <c r="AV1585" s="162">
        <f t="shared" si="122"/>
        <v>1</v>
      </c>
      <c r="AW1585" s="162">
        <f t="shared" si="123"/>
        <v>1</v>
      </c>
      <c r="AX1585" s="162">
        <f t="shared" si="124"/>
        <v>0</v>
      </c>
      <c r="AY1585" s="162">
        <f t="shared" si="125"/>
        <v>0</v>
      </c>
    </row>
    <row r="1586" spans="1:51">
      <c r="A1586" s="105" t="s">
        <v>1123</v>
      </c>
      <c r="B1586" s="45" t="s">
        <v>4075</v>
      </c>
      <c r="C1586" s="23" t="s">
        <v>1124</v>
      </c>
      <c r="D1586" s="120" t="s">
        <v>4162</v>
      </c>
      <c r="E1586" s="24"/>
      <c r="F1586" s="25" t="s">
        <v>311</v>
      </c>
      <c r="G1586" s="26" t="s">
        <v>874</v>
      </c>
      <c r="H1586" s="27"/>
      <c r="I1586" s="27"/>
      <c r="J1586" s="29">
        <v>0</v>
      </c>
      <c r="K1586" s="35">
        <v>1549</v>
      </c>
      <c r="L1586" s="35">
        <v>1572</v>
      </c>
      <c r="M1586" s="27">
        <v>0</v>
      </c>
      <c r="N1586" s="27">
        <v>0</v>
      </c>
      <c r="O1586" s="28">
        <v>1528</v>
      </c>
      <c r="P1586" s="31">
        <v>1580</v>
      </c>
      <c r="Q1586" s="25" t="str">
        <f t="shared" si="126"/>
        <v>Antwerp</v>
      </c>
      <c r="R1586" s="104">
        <v>51.216700000000003</v>
      </c>
      <c r="S1586" s="124">
        <v>4.4000000000000004</v>
      </c>
      <c r="T1586" s="32">
        <v>0</v>
      </c>
      <c r="U1586" s="32">
        <v>1</v>
      </c>
      <c r="V1586" s="140">
        <v>1</v>
      </c>
      <c r="W1586" s="35">
        <v>1549</v>
      </c>
      <c r="X1586" s="35">
        <v>1572</v>
      </c>
      <c r="Y1586" s="35" t="s">
        <v>63</v>
      </c>
      <c r="Z1586" s="34">
        <v>1572</v>
      </c>
      <c r="AA1586" s="35">
        <v>1578</v>
      </c>
      <c r="AB1586" s="36" t="s">
        <v>103</v>
      </c>
      <c r="AC1586" s="35">
        <v>1578</v>
      </c>
      <c r="AD1586" s="35">
        <v>1580</v>
      </c>
      <c r="AE1586" s="36" t="s">
        <v>63</v>
      </c>
      <c r="AF1586" s="35"/>
      <c r="AG1586" s="35"/>
      <c r="AH1586" s="36"/>
      <c r="AI1586" s="36"/>
      <c r="AJ1586" s="38"/>
      <c r="AK1586" s="39"/>
      <c r="AL1586" s="39"/>
      <c r="AM1586" s="39"/>
      <c r="AN1586" s="49"/>
      <c r="AO1586" s="40"/>
      <c r="AP1586" s="41"/>
      <c r="AQ1586" s="42"/>
      <c r="AR1586" s="43"/>
      <c r="AS1586" s="40"/>
      <c r="AT1586" s="42">
        <v>1</v>
      </c>
      <c r="AU1586" s="162">
        <f t="shared" si="121"/>
        <v>1</v>
      </c>
      <c r="AV1586" s="162">
        <f t="shared" si="122"/>
        <v>1</v>
      </c>
      <c r="AW1586" s="162">
        <f t="shared" si="123"/>
        <v>0</v>
      </c>
      <c r="AX1586" s="162">
        <f t="shared" si="124"/>
        <v>0</v>
      </c>
      <c r="AY1586" s="162">
        <f t="shared" si="125"/>
        <v>0</v>
      </c>
    </row>
    <row r="1587" spans="1:51">
      <c r="A1587" s="44" t="s">
        <v>1127</v>
      </c>
      <c r="B1587" s="45" t="s">
        <v>4077</v>
      </c>
      <c r="C1587" s="23" t="s">
        <v>1128</v>
      </c>
      <c r="D1587" s="120" t="s">
        <v>4162</v>
      </c>
      <c r="E1587" s="24"/>
      <c r="F1587" s="25" t="s">
        <v>43</v>
      </c>
      <c r="G1587" s="26"/>
      <c r="H1587" s="27"/>
      <c r="I1587" s="27"/>
      <c r="J1587" s="29">
        <v>0</v>
      </c>
      <c r="K1587" s="34">
        <v>1616</v>
      </c>
      <c r="L1587" s="35">
        <v>1651</v>
      </c>
      <c r="M1587" s="27">
        <v>0</v>
      </c>
      <c r="N1587" s="27">
        <v>0</v>
      </c>
      <c r="O1587" s="28">
        <v>1592</v>
      </c>
      <c r="P1587" s="31">
        <v>1651</v>
      </c>
      <c r="Q1587" s="25" t="str">
        <f t="shared" si="126"/>
        <v>Brussels</v>
      </c>
      <c r="R1587" s="104">
        <v>50.85</v>
      </c>
      <c r="S1587" s="124">
        <v>4.3499999999999996</v>
      </c>
      <c r="T1587" s="32">
        <v>1</v>
      </c>
      <c r="U1587" s="33">
        <v>1</v>
      </c>
      <c r="V1587" s="140">
        <v>1</v>
      </c>
      <c r="W1587" s="34">
        <v>1616</v>
      </c>
      <c r="X1587" s="35">
        <v>1651</v>
      </c>
      <c r="Y1587" s="35" t="s">
        <v>60</v>
      </c>
      <c r="Z1587" s="34"/>
      <c r="AA1587" s="35"/>
      <c r="AB1587" s="36"/>
      <c r="AC1587" s="34"/>
      <c r="AD1587" s="35"/>
      <c r="AE1587" s="36"/>
      <c r="AF1587" s="34"/>
      <c r="AG1587" s="35"/>
      <c r="AH1587" s="36"/>
      <c r="AI1587" s="37"/>
      <c r="AJ1587" s="38"/>
      <c r="AK1587" s="39"/>
      <c r="AL1587" s="39"/>
      <c r="AM1587" s="39"/>
      <c r="AN1587" s="49"/>
      <c r="AO1587" s="40"/>
      <c r="AP1587" s="41"/>
      <c r="AQ1587" s="42"/>
      <c r="AR1587" s="43"/>
      <c r="AS1587" s="40" t="s">
        <v>1129</v>
      </c>
      <c r="AT1587" s="42">
        <v>1</v>
      </c>
      <c r="AU1587" s="162">
        <f t="shared" si="121"/>
        <v>0</v>
      </c>
      <c r="AV1587" s="162">
        <f t="shared" si="122"/>
        <v>0</v>
      </c>
      <c r="AW1587" s="162">
        <f t="shared" si="123"/>
        <v>1</v>
      </c>
      <c r="AX1587" s="162">
        <f t="shared" si="124"/>
        <v>1</v>
      </c>
      <c r="AY1587" s="162">
        <f t="shared" si="125"/>
        <v>1</v>
      </c>
    </row>
    <row r="1588" spans="1:51">
      <c r="A1588" s="102" t="s">
        <v>1137</v>
      </c>
      <c r="B1588" s="45" t="s">
        <v>2895</v>
      </c>
      <c r="C1588" s="23" t="s">
        <v>1138</v>
      </c>
      <c r="D1588" s="120" t="s">
        <v>4162</v>
      </c>
      <c r="E1588" s="24"/>
      <c r="F1588" s="25" t="s">
        <v>74</v>
      </c>
      <c r="G1588" s="60"/>
      <c r="H1588" s="89"/>
      <c r="I1588" s="89"/>
      <c r="J1588" s="29">
        <v>0</v>
      </c>
      <c r="K1588" s="34">
        <v>1606</v>
      </c>
      <c r="L1588" s="91"/>
      <c r="M1588" s="27">
        <v>0</v>
      </c>
      <c r="N1588" s="27">
        <v>0</v>
      </c>
      <c r="O1588" s="86">
        <v>1568</v>
      </c>
      <c r="P1588" s="31">
        <v>1629</v>
      </c>
      <c r="Q1588" s="25" t="str">
        <f t="shared" si="126"/>
        <v>Amsterdam</v>
      </c>
      <c r="R1588" s="104">
        <v>52.373100000000001</v>
      </c>
      <c r="S1588" s="124">
        <v>4.8921999999999999</v>
      </c>
      <c r="T1588" s="32">
        <v>1</v>
      </c>
      <c r="U1588" s="33">
        <v>1</v>
      </c>
      <c r="V1588" s="140">
        <v>1</v>
      </c>
      <c r="W1588" s="34">
        <v>1606</v>
      </c>
      <c r="X1588" s="91"/>
      <c r="Y1588" s="91" t="s">
        <v>51</v>
      </c>
      <c r="Z1588" s="34">
        <v>1621</v>
      </c>
      <c r="AA1588" s="91"/>
      <c r="AB1588" s="36"/>
      <c r="AC1588" s="34"/>
      <c r="AD1588" s="91"/>
      <c r="AE1588" s="36"/>
      <c r="AF1588" s="34"/>
      <c r="AG1588" s="91"/>
      <c r="AH1588" s="36"/>
      <c r="AI1588" s="37"/>
      <c r="AJ1588" s="92"/>
      <c r="AK1588" s="39"/>
      <c r="AL1588" s="39"/>
      <c r="AM1588" s="39"/>
      <c r="AN1588" s="39"/>
      <c r="AO1588" s="42" t="s">
        <v>88</v>
      </c>
      <c r="AP1588" s="43" t="s">
        <v>1139</v>
      </c>
      <c r="AQ1588" s="42"/>
      <c r="AR1588" s="43"/>
      <c r="AS1588" s="40" t="s">
        <v>55</v>
      </c>
      <c r="AT1588" s="42">
        <v>1</v>
      </c>
      <c r="AU1588" s="162">
        <f t="shared" si="121"/>
        <v>0</v>
      </c>
      <c r="AV1588" s="162">
        <f t="shared" si="122"/>
        <v>0</v>
      </c>
      <c r="AW1588" s="162">
        <f t="shared" si="123"/>
        <v>0</v>
      </c>
      <c r="AX1588" s="162">
        <f t="shared" si="124"/>
        <v>0</v>
      </c>
      <c r="AY1588" s="162">
        <f t="shared" si="125"/>
        <v>0</v>
      </c>
    </row>
    <row r="1589" spans="1:51">
      <c r="A1589" s="102" t="s">
        <v>1139</v>
      </c>
      <c r="B1589" s="45" t="s">
        <v>2895</v>
      </c>
      <c r="C1589" s="23" t="s">
        <v>1140</v>
      </c>
      <c r="D1589" s="120" t="s">
        <v>4162</v>
      </c>
      <c r="E1589" s="24"/>
      <c r="F1589" s="25" t="s">
        <v>74</v>
      </c>
      <c r="G1589" s="60"/>
      <c r="H1589" s="89"/>
      <c r="I1589" s="89"/>
      <c r="J1589" s="29">
        <v>0</v>
      </c>
      <c r="K1589" s="34">
        <v>1595</v>
      </c>
      <c r="L1589" s="91"/>
      <c r="M1589" s="27">
        <v>0</v>
      </c>
      <c r="N1589" s="27">
        <v>0</v>
      </c>
      <c r="O1589" s="86">
        <v>1572</v>
      </c>
      <c r="P1589" s="31">
        <v>1612</v>
      </c>
      <c r="Q1589" s="25" t="str">
        <f t="shared" si="126"/>
        <v>Amsterdam</v>
      </c>
      <c r="R1589" s="104">
        <v>52.373100000000001</v>
      </c>
      <c r="S1589" s="124">
        <v>4.8921999999999999</v>
      </c>
      <c r="T1589" s="32">
        <v>1</v>
      </c>
      <c r="U1589" s="33">
        <v>1</v>
      </c>
      <c r="V1589" s="140">
        <v>1</v>
      </c>
      <c r="W1589" s="34">
        <v>1595</v>
      </c>
      <c r="X1589" s="91"/>
      <c r="Y1589" s="91" t="s">
        <v>51</v>
      </c>
      <c r="Z1589" s="34">
        <v>1612</v>
      </c>
      <c r="AA1589" s="91"/>
      <c r="AB1589" s="36"/>
      <c r="AC1589" s="34"/>
      <c r="AD1589" s="91"/>
      <c r="AE1589" s="36"/>
      <c r="AF1589" s="34"/>
      <c r="AG1589" s="91"/>
      <c r="AH1589" s="36"/>
      <c r="AI1589" s="37"/>
      <c r="AJ1589" s="92"/>
      <c r="AK1589" s="39"/>
      <c r="AL1589" s="39"/>
      <c r="AM1589" s="39"/>
      <c r="AN1589" s="39"/>
      <c r="AO1589" s="42" t="s">
        <v>88</v>
      </c>
      <c r="AP1589" s="43" t="s">
        <v>1139</v>
      </c>
      <c r="AQ1589" s="42"/>
      <c r="AR1589" s="43"/>
      <c r="AS1589" s="40" t="s">
        <v>55</v>
      </c>
      <c r="AT1589" s="42">
        <v>1</v>
      </c>
      <c r="AU1589" s="162">
        <f t="shared" si="121"/>
        <v>0</v>
      </c>
      <c r="AV1589" s="162">
        <f t="shared" si="122"/>
        <v>0</v>
      </c>
      <c r="AW1589" s="162">
        <f t="shared" si="123"/>
        <v>0</v>
      </c>
      <c r="AX1589" s="162">
        <f t="shared" si="124"/>
        <v>0</v>
      </c>
      <c r="AY1589" s="162">
        <f t="shared" si="125"/>
        <v>0</v>
      </c>
    </row>
    <row r="1590" spans="1:51">
      <c r="A1590" s="102" t="s">
        <v>1141</v>
      </c>
      <c r="B1590" s="45" t="s">
        <v>2895</v>
      </c>
      <c r="C1590" s="23" t="s">
        <v>1142</v>
      </c>
      <c r="D1590" s="120" t="s">
        <v>4162</v>
      </c>
      <c r="E1590" s="24"/>
      <c r="F1590" s="25" t="s">
        <v>74</v>
      </c>
      <c r="G1590" s="60"/>
      <c r="H1590" s="89"/>
      <c r="I1590" s="89"/>
      <c r="J1590" s="29">
        <v>0</v>
      </c>
      <c r="K1590" s="34">
        <v>1576</v>
      </c>
      <c r="L1590" s="91"/>
      <c r="M1590" s="27">
        <v>0</v>
      </c>
      <c r="N1590" s="27">
        <v>0</v>
      </c>
      <c r="O1590" s="86">
        <v>1545</v>
      </c>
      <c r="P1590" s="31">
        <v>1609</v>
      </c>
      <c r="Q1590" s="25" t="str">
        <f t="shared" si="126"/>
        <v>Gent</v>
      </c>
      <c r="R1590" s="104">
        <v>51.05</v>
      </c>
      <c r="S1590" s="124">
        <v>3.7332999999999998</v>
      </c>
      <c r="T1590" s="32">
        <v>1</v>
      </c>
      <c r="U1590" s="33">
        <v>1</v>
      </c>
      <c r="V1590" s="140">
        <v>1</v>
      </c>
      <c r="W1590" s="34">
        <v>1576</v>
      </c>
      <c r="X1590" s="91"/>
      <c r="Y1590" s="91" t="s">
        <v>247</v>
      </c>
      <c r="Z1590" s="34">
        <v>1580</v>
      </c>
      <c r="AA1590" s="91"/>
      <c r="AB1590" s="36" t="s">
        <v>51</v>
      </c>
      <c r="AC1590" s="34"/>
      <c r="AD1590" s="91"/>
      <c r="AE1590" s="36"/>
      <c r="AF1590" s="34"/>
      <c r="AG1590" s="91"/>
      <c r="AH1590" s="36"/>
      <c r="AI1590" s="37"/>
      <c r="AJ1590" s="92"/>
      <c r="AK1590" s="39"/>
      <c r="AL1590" s="39"/>
      <c r="AM1590" s="39"/>
      <c r="AN1590" s="39"/>
      <c r="AO1590" s="42" t="s">
        <v>104</v>
      </c>
      <c r="AP1590" s="43" t="s">
        <v>1137</v>
      </c>
      <c r="AQ1590" s="42" t="s">
        <v>104</v>
      </c>
      <c r="AR1590" s="43" t="s">
        <v>1139</v>
      </c>
      <c r="AS1590" s="40" t="s">
        <v>55</v>
      </c>
      <c r="AT1590" s="42">
        <v>1</v>
      </c>
      <c r="AU1590" s="162">
        <f t="shared" si="121"/>
        <v>0</v>
      </c>
      <c r="AV1590" s="162">
        <f t="shared" si="122"/>
        <v>0</v>
      </c>
      <c r="AW1590" s="162">
        <f t="shared" si="123"/>
        <v>0</v>
      </c>
      <c r="AX1590" s="162">
        <f t="shared" si="124"/>
        <v>0</v>
      </c>
      <c r="AY1590" s="162">
        <f t="shared" si="125"/>
        <v>0</v>
      </c>
    </row>
    <row r="1591" spans="1:51">
      <c r="A1591" s="102" t="s">
        <v>1147</v>
      </c>
      <c r="B1591" s="45" t="s">
        <v>2895</v>
      </c>
      <c r="C1591" s="23" t="s">
        <v>1148</v>
      </c>
      <c r="D1591" s="120" t="s">
        <v>4162</v>
      </c>
      <c r="E1591" s="24"/>
      <c r="F1591" s="25" t="s">
        <v>74</v>
      </c>
      <c r="G1591" s="60"/>
      <c r="H1591" s="89"/>
      <c r="I1591" s="89"/>
      <c r="J1591" s="29">
        <v>0</v>
      </c>
      <c r="K1591" s="34">
        <v>1569</v>
      </c>
      <c r="L1591" s="91"/>
      <c r="M1591" s="27">
        <v>1</v>
      </c>
      <c r="N1591" s="27">
        <v>0</v>
      </c>
      <c r="O1591" s="86">
        <v>1550</v>
      </c>
      <c r="P1591" s="31">
        <v>1628</v>
      </c>
      <c r="Q1591" s="25" t="str">
        <f t="shared" si="126"/>
        <v>Koningsbergen</v>
      </c>
      <c r="R1591" s="104"/>
      <c r="S1591" s="124"/>
      <c r="T1591" s="32">
        <v>0</v>
      </c>
      <c r="U1591" s="33">
        <v>1</v>
      </c>
      <c r="V1591" s="140">
        <v>1</v>
      </c>
      <c r="W1591" s="34">
        <v>1569</v>
      </c>
      <c r="X1591" s="91"/>
      <c r="Y1591" s="91" t="s">
        <v>1149</v>
      </c>
      <c r="Z1591" s="34">
        <v>1584</v>
      </c>
      <c r="AA1591" s="91"/>
      <c r="AB1591" s="36" t="s">
        <v>49</v>
      </c>
      <c r="AC1591" s="34"/>
      <c r="AD1591" s="91"/>
      <c r="AE1591" s="36"/>
      <c r="AF1591" s="34"/>
      <c r="AG1591" s="91"/>
      <c r="AH1591" s="36"/>
      <c r="AI1591" s="37"/>
      <c r="AJ1591" s="92"/>
      <c r="AK1591" s="39"/>
      <c r="AL1591" s="39"/>
      <c r="AM1591" s="39"/>
      <c r="AN1591" s="39"/>
      <c r="AO1591" s="40"/>
      <c r="AP1591" s="41"/>
      <c r="AQ1591" s="42"/>
      <c r="AR1591" s="43"/>
      <c r="AS1591" s="40" t="s">
        <v>55</v>
      </c>
      <c r="AT1591" s="42">
        <v>1</v>
      </c>
      <c r="AU1591" s="162">
        <f t="shared" si="121"/>
        <v>0</v>
      </c>
      <c r="AV1591" s="162">
        <f t="shared" si="122"/>
        <v>0</v>
      </c>
      <c r="AW1591" s="162">
        <f t="shared" si="123"/>
        <v>0</v>
      </c>
      <c r="AX1591" s="162">
        <f t="shared" si="124"/>
        <v>0</v>
      </c>
      <c r="AY1591" s="162">
        <f t="shared" si="125"/>
        <v>0</v>
      </c>
    </row>
    <row r="1592" spans="1:51">
      <c r="A1592" s="44" t="s">
        <v>1163</v>
      </c>
      <c r="B1592" s="45" t="s">
        <v>2241</v>
      </c>
      <c r="C1592" s="23" t="s">
        <v>1164</v>
      </c>
      <c r="D1592" s="120" t="s">
        <v>4162</v>
      </c>
      <c r="E1592" s="24">
        <v>1</v>
      </c>
      <c r="F1592" s="25" t="s">
        <v>43</v>
      </c>
      <c r="G1592" s="26" t="s">
        <v>48</v>
      </c>
      <c r="H1592" s="27"/>
      <c r="I1592" s="27"/>
      <c r="J1592" s="29">
        <v>1</v>
      </c>
      <c r="K1592" s="34">
        <v>1555</v>
      </c>
      <c r="L1592" s="35"/>
      <c r="M1592" s="27">
        <v>0</v>
      </c>
      <c r="N1592" s="27">
        <v>0</v>
      </c>
      <c r="O1592" s="28" t="s">
        <v>1165</v>
      </c>
      <c r="P1592" s="31">
        <v>1601</v>
      </c>
      <c r="Q1592" s="25" t="str">
        <f t="shared" si="126"/>
        <v>Antwerp</v>
      </c>
      <c r="R1592" s="104">
        <v>51.216700000000003</v>
      </c>
      <c r="S1592" s="124">
        <v>4.4000000000000004</v>
      </c>
      <c r="T1592" s="32">
        <v>0</v>
      </c>
      <c r="U1592" s="33">
        <v>1</v>
      </c>
      <c r="V1592" s="140">
        <v>1</v>
      </c>
      <c r="W1592" s="34">
        <v>1555</v>
      </c>
      <c r="X1592" s="35"/>
      <c r="Y1592" s="35" t="s">
        <v>63</v>
      </c>
      <c r="Z1592" s="34">
        <v>1585</v>
      </c>
      <c r="AA1592" s="35"/>
      <c r="AB1592" s="36" t="s">
        <v>1166</v>
      </c>
      <c r="AC1592" s="34"/>
      <c r="AD1592" s="35"/>
      <c r="AE1592" s="36"/>
      <c r="AF1592" s="34"/>
      <c r="AG1592" s="35"/>
      <c r="AH1592" s="36"/>
      <c r="AI1592" s="37"/>
      <c r="AJ1592" s="38"/>
      <c r="AK1592" s="39"/>
      <c r="AL1592" s="39"/>
      <c r="AM1592" s="39"/>
      <c r="AN1592" s="49"/>
      <c r="AO1592" s="40"/>
      <c r="AP1592" s="41"/>
      <c r="AQ1592" s="42"/>
      <c r="AR1592" s="43"/>
      <c r="AS1592" s="40" t="s">
        <v>40</v>
      </c>
      <c r="AT1592" s="42">
        <v>1</v>
      </c>
      <c r="AU1592" s="162">
        <f t="shared" si="121"/>
        <v>0</v>
      </c>
      <c r="AV1592" s="162">
        <f t="shared" si="122"/>
        <v>0</v>
      </c>
      <c r="AW1592" s="162">
        <f t="shared" si="123"/>
        <v>0</v>
      </c>
      <c r="AX1592" s="162">
        <f t="shared" si="124"/>
        <v>0</v>
      </c>
      <c r="AY1592" s="162">
        <f t="shared" si="125"/>
        <v>0</v>
      </c>
    </row>
    <row r="1593" spans="1:51">
      <c r="A1593" s="44" t="s">
        <v>1167</v>
      </c>
      <c r="B1593" s="45" t="s">
        <v>2241</v>
      </c>
      <c r="C1593" s="23" t="s">
        <v>1168</v>
      </c>
      <c r="D1593" s="120" t="s">
        <v>4162</v>
      </c>
      <c r="E1593" s="24">
        <v>1</v>
      </c>
      <c r="F1593" s="25" t="s">
        <v>43</v>
      </c>
      <c r="G1593" s="26"/>
      <c r="H1593" s="27"/>
      <c r="I1593" s="27"/>
      <c r="J1593" s="29">
        <v>1</v>
      </c>
      <c r="K1593" s="47">
        <v>1618</v>
      </c>
      <c r="L1593" s="25"/>
      <c r="M1593" s="27">
        <v>0</v>
      </c>
      <c r="N1593" s="27">
        <v>0</v>
      </c>
      <c r="O1593" s="27" t="s">
        <v>1169</v>
      </c>
      <c r="P1593" s="46" t="s">
        <v>143</v>
      </c>
      <c r="Q1593" s="25" t="str">
        <f t="shared" si="126"/>
        <v>Haarlem</v>
      </c>
      <c r="R1593" s="104"/>
      <c r="S1593" s="124"/>
      <c r="T1593" s="32">
        <v>1</v>
      </c>
      <c r="U1593" s="75">
        <v>1</v>
      </c>
      <c r="V1593" s="140">
        <v>1</v>
      </c>
      <c r="W1593" s="47">
        <v>1618</v>
      </c>
      <c r="X1593" s="25"/>
      <c r="Y1593" s="25" t="s">
        <v>1170</v>
      </c>
      <c r="Z1593" s="47">
        <v>1638</v>
      </c>
      <c r="AA1593" s="35"/>
      <c r="AB1593" s="36"/>
      <c r="AC1593" s="34"/>
      <c r="AD1593" s="35"/>
      <c r="AE1593" s="36"/>
      <c r="AF1593" s="34"/>
      <c r="AG1593" s="35"/>
      <c r="AH1593" s="36"/>
      <c r="AI1593" s="37"/>
      <c r="AJ1593" s="38"/>
      <c r="AK1593" s="39"/>
      <c r="AL1593" s="39"/>
      <c r="AM1593" s="39"/>
      <c r="AN1593" s="49"/>
      <c r="AO1593" s="40"/>
      <c r="AP1593" s="41"/>
      <c r="AQ1593" s="42"/>
      <c r="AR1593" s="43"/>
      <c r="AS1593" s="40" t="s">
        <v>40</v>
      </c>
      <c r="AT1593" s="42">
        <v>1</v>
      </c>
      <c r="AU1593" s="162">
        <f t="shared" si="121"/>
        <v>0</v>
      </c>
      <c r="AV1593" s="162">
        <f t="shared" si="122"/>
        <v>0</v>
      </c>
      <c r="AW1593" s="162">
        <f t="shared" si="123"/>
        <v>0</v>
      </c>
      <c r="AX1593" s="162">
        <f t="shared" si="124"/>
        <v>0</v>
      </c>
      <c r="AY1593" s="162">
        <f t="shared" si="125"/>
        <v>0</v>
      </c>
    </row>
    <row r="1594" spans="1:51">
      <c r="A1594" s="44" t="s">
        <v>1171</v>
      </c>
      <c r="B1594" s="45" t="s">
        <v>2241</v>
      </c>
      <c r="C1594" s="23" t="s">
        <v>1172</v>
      </c>
      <c r="D1594" s="120" t="s">
        <v>4162</v>
      </c>
      <c r="E1594" s="24"/>
      <c r="F1594" s="25" t="s">
        <v>43</v>
      </c>
      <c r="G1594" s="26"/>
      <c r="H1594" s="27"/>
      <c r="I1594" s="27"/>
      <c r="J1594" s="29">
        <v>0</v>
      </c>
      <c r="K1594" s="34">
        <v>1560</v>
      </c>
      <c r="L1594" s="35"/>
      <c r="M1594" s="27">
        <v>0</v>
      </c>
      <c r="N1594" s="27">
        <v>0</v>
      </c>
      <c r="O1594" s="28" t="s">
        <v>1173</v>
      </c>
      <c r="P1594" s="31" t="s">
        <v>1174</v>
      </c>
      <c r="Q1594" s="25" t="str">
        <f t="shared" si="126"/>
        <v>Italy</v>
      </c>
      <c r="R1594" s="104">
        <v>43</v>
      </c>
      <c r="S1594" s="124">
        <v>12</v>
      </c>
      <c r="T1594" s="32">
        <v>0</v>
      </c>
      <c r="U1594" s="33">
        <v>1</v>
      </c>
      <c r="V1594" s="140">
        <v>1</v>
      </c>
      <c r="W1594" s="34">
        <v>1560</v>
      </c>
      <c r="X1594" s="35"/>
      <c r="Y1594" s="35" t="s">
        <v>306</v>
      </c>
      <c r="Z1594" s="34"/>
      <c r="AA1594" s="35"/>
      <c r="AB1594" s="36"/>
      <c r="AC1594" s="34"/>
      <c r="AD1594" s="35"/>
      <c r="AE1594" s="36"/>
      <c r="AF1594" s="34"/>
      <c r="AG1594" s="35"/>
      <c r="AH1594" s="36"/>
      <c r="AI1594" s="37"/>
      <c r="AJ1594" s="38"/>
      <c r="AK1594" s="39"/>
      <c r="AL1594" s="39"/>
      <c r="AM1594" s="39"/>
      <c r="AN1594" s="49"/>
      <c r="AO1594" s="40" t="s">
        <v>186</v>
      </c>
      <c r="AP1594" s="41" t="s">
        <v>1163</v>
      </c>
      <c r="AQ1594" s="42"/>
      <c r="AR1594" s="43"/>
      <c r="AS1594" s="40" t="s">
        <v>55</v>
      </c>
      <c r="AT1594" s="42">
        <v>1</v>
      </c>
      <c r="AU1594" s="162">
        <f t="shared" si="121"/>
        <v>0</v>
      </c>
      <c r="AV1594" s="162">
        <f t="shared" si="122"/>
        <v>0</v>
      </c>
      <c r="AW1594" s="162">
        <f t="shared" si="123"/>
        <v>0</v>
      </c>
      <c r="AX1594" s="162">
        <f t="shared" si="124"/>
        <v>0</v>
      </c>
      <c r="AY1594" s="162">
        <f t="shared" si="125"/>
        <v>0</v>
      </c>
    </row>
    <row r="1595" spans="1:51">
      <c r="A1595" s="44" t="s">
        <v>1186</v>
      </c>
      <c r="B1595" s="45" t="s">
        <v>4080</v>
      </c>
      <c r="C1595" s="23" t="s">
        <v>1187</v>
      </c>
      <c r="D1595" s="120" t="s">
        <v>4162</v>
      </c>
      <c r="E1595" s="24"/>
      <c r="F1595" s="25" t="s">
        <v>43</v>
      </c>
      <c r="G1595" s="26"/>
      <c r="H1595" s="27"/>
      <c r="I1595" s="27"/>
      <c r="J1595" s="29">
        <v>0</v>
      </c>
      <c r="K1595" s="34">
        <v>1620</v>
      </c>
      <c r="L1595" s="35">
        <v>1625</v>
      </c>
      <c r="M1595" s="27">
        <v>1</v>
      </c>
      <c r="N1595" s="27">
        <v>0</v>
      </c>
      <c r="O1595" s="28">
        <v>1596</v>
      </c>
      <c r="P1595" s="31">
        <v>1648</v>
      </c>
      <c r="Q1595" s="25" t="str">
        <f t="shared" si="126"/>
        <v>Paris</v>
      </c>
      <c r="R1595" s="104">
        <v>48.856699999999996</v>
      </c>
      <c r="S1595" s="124">
        <v>2.3508</v>
      </c>
      <c r="T1595" s="32">
        <v>1</v>
      </c>
      <c r="U1595" s="33">
        <v>1</v>
      </c>
      <c r="V1595" s="140">
        <v>1</v>
      </c>
      <c r="W1595" s="34">
        <v>1620</v>
      </c>
      <c r="X1595" s="35">
        <v>1625</v>
      </c>
      <c r="Y1595" s="62" t="s">
        <v>152</v>
      </c>
      <c r="Z1595" s="34">
        <v>1625</v>
      </c>
      <c r="AA1595" s="35">
        <v>1625</v>
      </c>
      <c r="AB1595" s="36" t="s">
        <v>103</v>
      </c>
      <c r="AC1595" s="34">
        <v>1625</v>
      </c>
      <c r="AD1595" s="35">
        <v>1648</v>
      </c>
      <c r="AE1595" s="36" t="s">
        <v>102</v>
      </c>
      <c r="AF1595" s="34"/>
      <c r="AG1595" s="35"/>
      <c r="AH1595" s="36"/>
      <c r="AI1595" s="37"/>
      <c r="AJ1595" s="38"/>
      <c r="AK1595" s="39"/>
      <c r="AL1595" s="39"/>
      <c r="AM1595" s="39"/>
      <c r="AN1595" s="49"/>
      <c r="AO1595" s="40"/>
      <c r="AP1595" s="41"/>
      <c r="AQ1595" s="42"/>
      <c r="AR1595" s="43"/>
      <c r="AS1595" s="40" t="s">
        <v>55</v>
      </c>
      <c r="AT1595" s="42">
        <v>1</v>
      </c>
      <c r="AU1595" s="162">
        <f t="shared" si="121"/>
        <v>0</v>
      </c>
      <c r="AV1595" s="162">
        <f t="shared" si="122"/>
        <v>0</v>
      </c>
      <c r="AW1595" s="162">
        <f t="shared" si="123"/>
        <v>1</v>
      </c>
      <c r="AX1595" s="162">
        <f t="shared" si="124"/>
        <v>1</v>
      </c>
      <c r="AY1595" s="162">
        <f t="shared" si="125"/>
        <v>0</v>
      </c>
    </row>
    <row r="1596" spans="1:51">
      <c r="A1596" s="44" t="s">
        <v>1199</v>
      </c>
      <c r="B1596" s="45" t="s">
        <v>3561</v>
      </c>
      <c r="C1596" s="23" t="s">
        <v>1200</v>
      </c>
      <c r="D1596" s="120" t="s">
        <v>4162</v>
      </c>
      <c r="E1596" s="24">
        <v>3</v>
      </c>
      <c r="F1596" s="25" t="s">
        <v>43</v>
      </c>
      <c r="G1596" s="26"/>
      <c r="H1596" s="27"/>
      <c r="I1596" s="27"/>
      <c r="J1596" s="29">
        <v>1</v>
      </c>
      <c r="K1596" s="34">
        <v>1582</v>
      </c>
      <c r="L1596" s="35">
        <v>1589</v>
      </c>
      <c r="M1596" s="27">
        <v>0</v>
      </c>
      <c r="N1596" s="27">
        <v>0</v>
      </c>
      <c r="O1596" s="28"/>
      <c r="P1596" s="31"/>
      <c r="Q1596" s="25" t="str">
        <f t="shared" si="126"/>
        <v>Antwerp</v>
      </c>
      <c r="R1596" s="104">
        <v>51.216700000000003</v>
      </c>
      <c r="S1596" s="124">
        <v>4.4000000000000004</v>
      </c>
      <c r="T1596" s="32">
        <v>1</v>
      </c>
      <c r="U1596" s="33">
        <v>1</v>
      </c>
      <c r="V1596" s="140">
        <v>1</v>
      </c>
      <c r="W1596" s="34">
        <v>1582</v>
      </c>
      <c r="X1596" s="35">
        <v>1589</v>
      </c>
      <c r="Y1596" s="35" t="s">
        <v>63</v>
      </c>
      <c r="Z1596" s="34"/>
      <c r="AA1596" s="35"/>
      <c r="AB1596" s="36"/>
      <c r="AC1596" s="34"/>
      <c r="AD1596" s="35"/>
      <c r="AE1596" s="36"/>
      <c r="AF1596" s="34"/>
      <c r="AG1596" s="35"/>
      <c r="AH1596" s="36"/>
      <c r="AI1596" s="37"/>
      <c r="AJ1596" s="38"/>
      <c r="AK1596" s="39"/>
      <c r="AL1596" s="39"/>
      <c r="AM1596" s="39"/>
      <c r="AN1596" s="49"/>
      <c r="AO1596" s="42" t="s">
        <v>88</v>
      </c>
      <c r="AP1596" s="43" t="s">
        <v>1201</v>
      </c>
      <c r="AQ1596" s="42"/>
      <c r="AR1596" s="43"/>
      <c r="AS1596" s="40" t="s">
        <v>1202</v>
      </c>
      <c r="AT1596" s="42">
        <v>1</v>
      </c>
      <c r="AU1596" s="162">
        <f t="shared" si="121"/>
        <v>0</v>
      </c>
      <c r="AV1596" s="162">
        <f t="shared" si="122"/>
        <v>1</v>
      </c>
      <c r="AW1596" s="162">
        <f t="shared" si="123"/>
        <v>0</v>
      </c>
      <c r="AX1596" s="162">
        <f t="shared" si="124"/>
        <v>0</v>
      </c>
      <c r="AY1596" s="162">
        <f t="shared" si="125"/>
        <v>0</v>
      </c>
    </row>
    <row r="1597" spans="1:51">
      <c r="A1597" s="44" t="s">
        <v>1214</v>
      </c>
      <c r="B1597" s="45" t="s">
        <v>4084</v>
      </c>
      <c r="C1597" s="23" t="s">
        <v>1215</v>
      </c>
      <c r="D1597" s="120" t="s">
        <v>4162</v>
      </c>
      <c r="E1597" s="24"/>
      <c r="F1597" s="25" t="s">
        <v>43</v>
      </c>
      <c r="G1597" s="26"/>
      <c r="H1597" s="27"/>
      <c r="I1597" s="27"/>
      <c r="J1597" s="29">
        <v>0</v>
      </c>
      <c r="K1597" s="34">
        <v>1584</v>
      </c>
      <c r="L1597" s="35">
        <v>1586</v>
      </c>
      <c r="M1597" s="27">
        <v>0</v>
      </c>
      <c r="N1597" s="27">
        <v>0</v>
      </c>
      <c r="O1597" s="28"/>
      <c r="P1597" s="31"/>
      <c r="Q1597" s="25" t="str">
        <f t="shared" si="126"/>
        <v>Dordrecht</v>
      </c>
      <c r="R1597" s="104">
        <v>51.816699999999997</v>
      </c>
      <c r="S1597" s="124">
        <v>4.6666999999999996</v>
      </c>
      <c r="T1597" s="32">
        <v>1</v>
      </c>
      <c r="U1597" s="33">
        <v>1</v>
      </c>
      <c r="V1597" s="140">
        <v>1</v>
      </c>
      <c r="W1597" s="34">
        <v>1584</v>
      </c>
      <c r="X1597" s="35">
        <v>1586</v>
      </c>
      <c r="Y1597" s="35" t="s">
        <v>191</v>
      </c>
      <c r="Z1597" s="34">
        <v>1586</v>
      </c>
      <c r="AA1597" s="35">
        <v>1587</v>
      </c>
      <c r="AB1597" s="36" t="s">
        <v>51</v>
      </c>
      <c r="AC1597" s="34"/>
      <c r="AD1597" s="35"/>
      <c r="AE1597" s="36"/>
      <c r="AF1597" s="34"/>
      <c r="AG1597" s="35"/>
      <c r="AH1597" s="36"/>
      <c r="AI1597" s="37"/>
      <c r="AJ1597" s="38"/>
      <c r="AK1597" s="39"/>
      <c r="AL1597" s="39"/>
      <c r="AM1597" s="39"/>
      <c r="AN1597" s="49"/>
      <c r="AO1597" s="42" t="s">
        <v>88</v>
      </c>
      <c r="AP1597" s="41" t="s">
        <v>1216</v>
      </c>
      <c r="AQ1597" s="42"/>
      <c r="AR1597" s="43"/>
      <c r="AS1597" s="40"/>
      <c r="AT1597" s="42">
        <v>1</v>
      </c>
      <c r="AU1597" s="162">
        <f t="shared" si="121"/>
        <v>0</v>
      </c>
      <c r="AV1597" s="162">
        <f t="shared" si="122"/>
        <v>1</v>
      </c>
      <c r="AW1597" s="162">
        <f t="shared" si="123"/>
        <v>0</v>
      </c>
      <c r="AX1597" s="162">
        <f t="shared" si="124"/>
        <v>0</v>
      </c>
      <c r="AY1597" s="162">
        <f t="shared" si="125"/>
        <v>0</v>
      </c>
    </row>
    <row r="1598" spans="1:51">
      <c r="A1598" s="44" t="s">
        <v>1217</v>
      </c>
      <c r="B1598" s="45" t="s">
        <v>4084</v>
      </c>
      <c r="C1598" s="23" t="s">
        <v>1218</v>
      </c>
      <c r="D1598" s="120" t="s">
        <v>4162</v>
      </c>
      <c r="E1598" s="24"/>
      <c r="F1598" s="25" t="s">
        <v>43</v>
      </c>
      <c r="G1598" s="26"/>
      <c r="H1598" s="27"/>
      <c r="I1598" s="27"/>
      <c r="J1598" s="29">
        <v>0</v>
      </c>
      <c r="K1598" s="34">
        <v>1591</v>
      </c>
      <c r="L1598" s="35">
        <v>1615</v>
      </c>
      <c r="M1598" s="27">
        <v>0</v>
      </c>
      <c r="N1598" s="27">
        <v>0</v>
      </c>
      <c r="O1598" s="28">
        <v>1588</v>
      </c>
      <c r="P1598" s="31">
        <v>1615</v>
      </c>
      <c r="Q1598" s="25" t="str">
        <f t="shared" si="126"/>
        <v>Delft</v>
      </c>
      <c r="R1598" s="104">
        <v>52.0167</v>
      </c>
      <c r="S1598" s="124">
        <v>4.3666999999999998</v>
      </c>
      <c r="T1598" s="32">
        <v>1</v>
      </c>
      <c r="U1598" s="33">
        <v>1</v>
      </c>
      <c r="V1598" s="140">
        <v>1</v>
      </c>
      <c r="W1598" s="34">
        <v>1591</v>
      </c>
      <c r="X1598" s="35">
        <v>1615</v>
      </c>
      <c r="Y1598" s="35" t="s">
        <v>69</v>
      </c>
      <c r="Z1598" s="34"/>
      <c r="AA1598" s="35"/>
      <c r="AB1598" s="36"/>
      <c r="AC1598" s="34"/>
      <c r="AD1598" s="35"/>
      <c r="AE1598" s="36"/>
      <c r="AF1598" s="34"/>
      <c r="AG1598" s="35"/>
      <c r="AH1598" s="36"/>
      <c r="AI1598" s="37"/>
      <c r="AJ1598" s="38"/>
      <c r="AK1598" s="39"/>
      <c r="AL1598" s="39"/>
      <c r="AM1598" s="39"/>
      <c r="AN1598" s="49"/>
      <c r="AO1598" s="40"/>
      <c r="AP1598" s="41"/>
      <c r="AQ1598" s="42"/>
      <c r="AR1598" s="43"/>
      <c r="AS1598" s="42" t="s">
        <v>52</v>
      </c>
      <c r="AT1598" s="42">
        <v>1</v>
      </c>
      <c r="AU1598" s="162">
        <f t="shared" si="121"/>
        <v>0</v>
      </c>
      <c r="AV1598" s="162">
        <f t="shared" si="122"/>
        <v>1</v>
      </c>
      <c r="AW1598" s="162">
        <f t="shared" si="123"/>
        <v>1</v>
      </c>
      <c r="AX1598" s="162">
        <f t="shared" si="124"/>
        <v>0</v>
      </c>
      <c r="AY1598" s="162">
        <f t="shared" si="125"/>
        <v>0</v>
      </c>
    </row>
    <row r="1599" spans="1:51">
      <c r="A1599" s="44" t="s">
        <v>1235</v>
      </c>
      <c r="B1599" s="45" t="s">
        <v>2948</v>
      </c>
      <c r="C1599" s="23" t="s">
        <v>1236</v>
      </c>
      <c r="D1599" s="120" t="s">
        <v>4162</v>
      </c>
      <c r="E1599" s="24"/>
      <c r="F1599" s="25" t="s">
        <v>43</v>
      </c>
      <c r="G1599" s="26"/>
      <c r="H1599" s="27"/>
      <c r="I1599" s="27"/>
      <c r="J1599" s="29">
        <v>0</v>
      </c>
      <c r="K1599" s="34">
        <v>1572</v>
      </c>
      <c r="L1599" s="35"/>
      <c r="M1599" s="27">
        <v>0</v>
      </c>
      <c r="N1599" s="27">
        <v>0</v>
      </c>
      <c r="O1599" s="28"/>
      <c r="P1599" s="31"/>
      <c r="Q1599" s="25" t="str">
        <f t="shared" si="126"/>
        <v>Antwerp</v>
      </c>
      <c r="R1599" s="104">
        <v>51.216700000000003</v>
      </c>
      <c r="S1599" s="124">
        <v>4.4000000000000004</v>
      </c>
      <c r="T1599" s="32">
        <v>1</v>
      </c>
      <c r="U1599" s="33">
        <v>1</v>
      </c>
      <c r="V1599" s="140">
        <v>1</v>
      </c>
      <c r="W1599" s="34">
        <v>1572</v>
      </c>
      <c r="X1599" s="35"/>
      <c r="Y1599" s="35" t="s">
        <v>63</v>
      </c>
      <c r="Z1599" s="34"/>
      <c r="AA1599" s="35"/>
      <c r="AB1599" s="36"/>
      <c r="AC1599" s="34"/>
      <c r="AD1599" s="35"/>
      <c r="AE1599" s="36"/>
      <c r="AF1599" s="34"/>
      <c r="AG1599" s="35"/>
      <c r="AH1599" s="36"/>
      <c r="AI1599" s="37"/>
      <c r="AJ1599" s="38"/>
      <c r="AK1599" s="39"/>
      <c r="AL1599" s="39"/>
      <c r="AM1599" s="39"/>
      <c r="AN1599" s="49"/>
      <c r="AO1599" s="40"/>
      <c r="AP1599" s="41"/>
      <c r="AQ1599" s="42"/>
      <c r="AR1599" s="43"/>
      <c r="AS1599" s="40"/>
      <c r="AT1599" s="42">
        <v>1</v>
      </c>
      <c r="AU1599" s="162">
        <f t="shared" si="121"/>
        <v>0</v>
      </c>
      <c r="AV1599" s="162">
        <f t="shared" si="122"/>
        <v>0</v>
      </c>
      <c r="AW1599" s="162">
        <f t="shared" si="123"/>
        <v>0</v>
      </c>
      <c r="AX1599" s="162">
        <f t="shared" si="124"/>
        <v>0</v>
      </c>
      <c r="AY1599" s="162">
        <f t="shared" si="125"/>
        <v>0</v>
      </c>
    </row>
    <row r="1600" spans="1:51">
      <c r="A1600" s="44" t="s">
        <v>1239</v>
      </c>
      <c r="B1600" s="45" t="s">
        <v>2948</v>
      </c>
      <c r="C1600" s="23" t="s">
        <v>1240</v>
      </c>
      <c r="D1600" s="120" t="s">
        <v>4162</v>
      </c>
      <c r="E1600" s="24"/>
      <c r="F1600" s="25" t="s">
        <v>311</v>
      </c>
      <c r="G1600" s="26"/>
      <c r="H1600" s="27"/>
      <c r="I1600" s="27">
        <v>1</v>
      </c>
      <c r="J1600" s="29">
        <v>0</v>
      </c>
      <c r="K1600" s="34">
        <v>1572</v>
      </c>
      <c r="L1600" s="35"/>
      <c r="M1600" s="27">
        <v>0</v>
      </c>
      <c r="N1600" s="27">
        <v>0</v>
      </c>
      <c r="O1600" s="28" t="s">
        <v>1241</v>
      </c>
      <c r="P1600" s="31" t="s">
        <v>1242</v>
      </c>
      <c r="Q1600" s="25" t="str">
        <f t="shared" si="126"/>
        <v>Antwerp</v>
      </c>
      <c r="R1600" s="104">
        <v>51.216700000000003</v>
      </c>
      <c r="S1600" s="124">
        <v>4.4000000000000004</v>
      </c>
      <c r="T1600" s="32">
        <v>1</v>
      </c>
      <c r="U1600" s="33">
        <v>1</v>
      </c>
      <c r="V1600" s="140">
        <v>1</v>
      </c>
      <c r="W1600" s="34">
        <v>1572</v>
      </c>
      <c r="X1600" s="35"/>
      <c r="Y1600" s="35" t="s">
        <v>63</v>
      </c>
      <c r="Z1600" s="34"/>
      <c r="AA1600" s="35"/>
      <c r="AB1600" s="36"/>
      <c r="AC1600" s="34"/>
      <c r="AD1600" s="35"/>
      <c r="AE1600" s="36"/>
      <c r="AF1600" s="34"/>
      <c r="AG1600" s="35"/>
      <c r="AH1600" s="36"/>
      <c r="AI1600" s="37"/>
      <c r="AJ1600" s="38"/>
      <c r="AK1600" s="39"/>
      <c r="AL1600" s="39"/>
      <c r="AM1600" s="39"/>
      <c r="AN1600" s="49"/>
      <c r="AO1600" s="40"/>
      <c r="AP1600" s="41"/>
      <c r="AQ1600" s="42"/>
      <c r="AR1600" s="43"/>
      <c r="AS1600" s="40" t="s">
        <v>55</v>
      </c>
      <c r="AT1600" s="42">
        <v>1</v>
      </c>
      <c r="AU1600" s="162">
        <f t="shared" si="121"/>
        <v>0</v>
      </c>
      <c r="AV1600" s="162">
        <f t="shared" si="122"/>
        <v>0</v>
      </c>
      <c r="AW1600" s="162">
        <f t="shared" si="123"/>
        <v>0</v>
      </c>
      <c r="AX1600" s="162">
        <f t="shared" si="124"/>
        <v>0</v>
      </c>
      <c r="AY1600" s="162">
        <f t="shared" si="125"/>
        <v>0</v>
      </c>
    </row>
    <row r="1601" spans="1:51">
      <c r="A1601" s="101" t="s">
        <v>1243</v>
      </c>
      <c r="B1601" s="45" t="s">
        <v>4085</v>
      </c>
      <c r="C1601" s="23" t="s">
        <v>1244</v>
      </c>
      <c r="D1601" s="120" t="s">
        <v>4162</v>
      </c>
      <c r="E1601" s="24"/>
      <c r="F1601" s="25" t="s">
        <v>43</v>
      </c>
      <c r="G1601" s="26"/>
      <c r="H1601" s="27"/>
      <c r="I1601" s="27"/>
      <c r="J1601" s="29">
        <v>0</v>
      </c>
      <c r="K1601" s="35">
        <v>1590</v>
      </c>
      <c r="L1601" s="35"/>
      <c r="M1601" s="27">
        <v>0</v>
      </c>
      <c r="N1601" s="27">
        <v>0</v>
      </c>
      <c r="O1601" s="28" t="s">
        <v>143</v>
      </c>
      <c r="P1601" s="31" t="s">
        <v>1242</v>
      </c>
      <c r="Q1601" s="25" t="str">
        <f t="shared" si="126"/>
        <v>Delft</v>
      </c>
      <c r="R1601" s="104">
        <v>52.0167</v>
      </c>
      <c r="S1601" s="124">
        <v>4.3666999999999998</v>
      </c>
      <c r="T1601" s="32">
        <v>1</v>
      </c>
      <c r="U1601" s="32">
        <v>1</v>
      </c>
      <c r="V1601" s="140">
        <v>1</v>
      </c>
      <c r="W1601" s="35">
        <v>1590</v>
      </c>
      <c r="X1601" s="35"/>
      <c r="Y1601" s="35" t="s">
        <v>69</v>
      </c>
      <c r="Z1601" s="34">
        <v>1608</v>
      </c>
      <c r="AA1601" s="35"/>
      <c r="AB1601" s="36"/>
      <c r="AC1601" s="35"/>
      <c r="AD1601" s="35"/>
      <c r="AE1601" s="36"/>
      <c r="AF1601" s="35"/>
      <c r="AG1601" s="35"/>
      <c r="AH1601" s="36"/>
      <c r="AI1601" s="36"/>
      <c r="AJ1601" s="38"/>
      <c r="AK1601" s="39"/>
      <c r="AL1601" s="39"/>
      <c r="AM1601" s="39"/>
      <c r="AN1601" s="49"/>
      <c r="AO1601" s="40"/>
      <c r="AP1601" s="41"/>
      <c r="AQ1601" s="42"/>
      <c r="AR1601" s="43"/>
      <c r="AS1601" s="40" t="s">
        <v>55</v>
      </c>
      <c r="AT1601" s="42">
        <v>1</v>
      </c>
      <c r="AU1601" s="162">
        <f t="shared" si="121"/>
        <v>0</v>
      </c>
      <c r="AV1601" s="162">
        <f t="shared" si="122"/>
        <v>0</v>
      </c>
      <c r="AW1601" s="162">
        <f t="shared" si="123"/>
        <v>0</v>
      </c>
      <c r="AX1601" s="162">
        <f t="shared" si="124"/>
        <v>0</v>
      </c>
      <c r="AY1601" s="162">
        <f t="shared" si="125"/>
        <v>0</v>
      </c>
    </row>
    <row r="1602" spans="1:51">
      <c r="A1602" s="44" t="s">
        <v>1245</v>
      </c>
      <c r="B1602" s="45" t="s">
        <v>4085</v>
      </c>
      <c r="C1602" s="23" t="s">
        <v>1246</v>
      </c>
      <c r="D1602" s="120" t="s">
        <v>4162</v>
      </c>
      <c r="E1602" s="24"/>
      <c r="F1602" s="25" t="s">
        <v>43</v>
      </c>
      <c r="G1602" s="26"/>
      <c r="H1602" s="27"/>
      <c r="I1602" s="27"/>
      <c r="J1602" s="29">
        <v>0</v>
      </c>
      <c r="K1602" s="34">
        <v>1617</v>
      </c>
      <c r="L1602" s="35"/>
      <c r="M1602" s="27">
        <v>0</v>
      </c>
      <c r="N1602" s="27">
        <v>0</v>
      </c>
      <c r="O1602" s="28" t="s">
        <v>136</v>
      </c>
      <c r="P1602" s="31" t="s">
        <v>143</v>
      </c>
      <c r="Q1602" s="25" t="str">
        <f t="shared" si="126"/>
        <v>Den Bosch</v>
      </c>
      <c r="R1602" s="104"/>
      <c r="S1602" s="124"/>
      <c r="T1602" s="32">
        <v>1</v>
      </c>
      <c r="U1602" s="33">
        <v>1</v>
      </c>
      <c r="V1602" s="140">
        <v>1</v>
      </c>
      <c r="W1602" s="34">
        <v>1617</v>
      </c>
      <c r="X1602" s="35"/>
      <c r="Y1602" s="35" t="s">
        <v>1247</v>
      </c>
      <c r="Z1602" s="34"/>
      <c r="AA1602" s="35"/>
      <c r="AB1602" s="36"/>
      <c r="AC1602" s="34"/>
      <c r="AD1602" s="35"/>
      <c r="AE1602" s="36"/>
      <c r="AF1602" s="34"/>
      <c r="AG1602" s="35"/>
      <c r="AH1602" s="36"/>
      <c r="AI1602" s="37"/>
      <c r="AJ1602" s="38"/>
      <c r="AK1602" s="39"/>
      <c r="AL1602" s="39"/>
      <c r="AM1602" s="39"/>
      <c r="AN1602" s="49"/>
      <c r="AO1602" s="40"/>
      <c r="AP1602" s="41"/>
      <c r="AQ1602" s="42"/>
      <c r="AR1602" s="43"/>
      <c r="AS1602" s="40" t="s">
        <v>55</v>
      </c>
      <c r="AT1602" s="42">
        <v>1</v>
      </c>
      <c r="AU1602" s="162">
        <f t="shared" si="121"/>
        <v>0</v>
      </c>
      <c r="AV1602" s="162">
        <f t="shared" si="122"/>
        <v>0</v>
      </c>
      <c r="AW1602" s="162">
        <f t="shared" si="123"/>
        <v>0</v>
      </c>
      <c r="AX1602" s="162">
        <f t="shared" si="124"/>
        <v>0</v>
      </c>
      <c r="AY1602" s="162">
        <f t="shared" si="125"/>
        <v>0</v>
      </c>
    </row>
    <row r="1603" spans="1:51">
      <c r="A1603" s="101" t="s">
        <v>1248</v>
      </c>
      <c r="B1603" s="45" t="s">
        <v>4086</v>
      </c>
      <c r="C1603" s="23" t="s">
        <v>1249</v>
      </c>
      <c r="D1603" s="120" t="s">
        <v>4162</v>
      </c>
      <c r="E1603" s="24"/>
      <c r="F1603" s="25" t="s">
        <v>43</v>
      </c>
      <c r="G1603" s="26"/>
      <c r="H1603" s="27"/>
      <c r="I1603" s="27"/>
      <c r="J1603" s="29">
        <v>0</v>
      </c>
      <c r="K1603" s="35">
        <v>1602</v>
      </c>
      <c r="L1603" s="35">
        <v>1607</v>
      </c>
      <c r="M1603" s="27">
        <v>0</v>
      </c>
      <c r="N1603" s="27">
        <v>0</v>
      </c>
      <c r="O1603" s="28"/>
      <c r="P1603" s="31"/>
      <c r="Q1603" s="25" t="str">
        <f t="shared" si="126"/>
        <v>Amsterdam</v>
      </c>
      <c r="R1603" s="104">
        <v>52.373100000000001</v>
      </c>
      <c r="S1603" s="124">
        <v>4.8921999999999999</v>
      </c>
      <c r="T1603" s="32">
        <v>1</v>
      </c>
      <c r="U1603" s="32">
        <v>1</v>
      </c>
      <c r="V1603" s="140">
        <v>1</v>
      </c>
      <c r="W1603" s="35">
        <v>1602</v>
      </c>
      <c r="X1603" s="35">
        <v>1607</v>
      </c>
      <c r="Y1603" s="35" t="s">
        <v>51</v>
      </c>
      <c r="Z1603" s="34"/>
      <c r="AA1603" s="35"/>
      <c r="AB1603" s="36"/>
      <c r="AC1603" s="35"/>
      <c r="AD1603" s="35"/>
      <c r="AE1603" s="36"/>
      <c r="AF1603" s="35"/>
      <c r="AG1603" s="35"/>
      <c r="AH1603" s="36"/>
      <c r="AI1603" s="36"/>
      <c r="AJ1603" s="38"/>
      <c r="AK1603" s="39"/>
      <c r="AL1603" s="39"/>
      <c r="AM1603" s="39"/>
      <c r="AN1603" s="49"/>
      <c r="AO1603" s="40"/>
      <c r="AP1603" s="41"/>
      <c r="AQ1603" s="42"/>
      <c r="AR1603" s="43"/>
      <c r="AS1603" s="40" t="s">
        <v>55</v>
      </c>
      <c r="AT1603" s="42">
        <v>1</v>
      </c>
      <c r="AU1603" s="162">
        <f t="shared" ref="AU1603:AU1666" si="127">IF(AND(K1603&lt;=1570,L1603&gt;=1540),1,0)</f>
        <v>0</v>
      </c>
      <c r="AV1603" s="162">
        <f t="shared" ref="AV1603:AV1666" si="128">IF(AND(K1603&lt;=1608,L1603&gt;=1571),1,0)</f>
        <v>1</v>
      </c>
      <c r="AW1603" s="162">
        <f t="shared" ref="AW1603:AW1666" si="129">IF(AND(K1603&lt;=1621,L1603&gt;=1609),1,0)</f>
        <v>0</v>
      </c>
      <c r="AX1603" s="162">
        <f t="shared" ref="AX1603:AX1666" si="130">IF(AND(K1603&lt;=1648,L1603&gt;=1622),1,0)</f>
        <v>0</v>
      </c>
      <c r="AY1603" s="162">
        <f t="shared" ref="AY1603:AY1666" si="131">IF(AND(K1603&lt;=1680,L1603&gt;=1649),1,0)</f>
        <v>0</v>
      </c>
    </row>
    <row r="1604" spans="1:51">
      <c r="A1604" s="44" t="s">
        <v>1250</v>
      </c>
      <c r="B1604" s="45" t="s">
        <v>3349</v>
      </c>
      <c r="C1604" s="23" t="s">
        <v>1251</v>
      </c>
      <c r="D1604" s="120" t="s">
        <v>4162</v>
      </c>
      <c r="E1604" s="24"/>
      <c r="F1604" s="25" t="s">
        <v>43</v>
      </c>
      <c r="G1604" s="26"/>
      <c r="H1604" s="27"/>
      <c r="I1604" s="27"/>
      <c r="J1604" s="29">
        <v>0</v>
      </c>
      <c r="K1604" s="34">
        <v>1646</v>
      </c>
      <c r="L1604" s="35">
        <v>1648</v>
      </c>
      <c r="M1604" s="27">
        <v>1</v>
      </c>
      <c r="N1604" s="27">
        <v>0</v>
      </c>
      <c r="O1604" s="28">
        <v>1620</v>
      </c>
      <c r="P1604" s="31"/>
      <c r="Q1604" s="25" t="str">
        <f t="shared" ref="Q1604:Q1643" si="132">Y1604</f>
        <v>Amsterdam</v>
      </c>
      <c r="R1604" s="104">
        <v>52.373100000000001</v>
      </c>
      <c r="S1604" s="124">
        <v>4.8921999999999999</v>
      </c>
      <c r="T1604" s="32">
        <v>0</v>
      </c>
      <c r="U1604" s="33">
        <v>1</v>
      </c>
      <c r="V1604" s="140">
        <v>1</v>
      </c>
      <c r="W1604" s="34">
        <v>1646</v>
      </c>
      <c r="X1604" s="35">
        <v>1648</v>
      </c>
      <c r="Y1604" s="35" t="s">
        <v>51</v>
      </c>
      <c r="Z1604" s="34"/>
      <c r="AA1604" s="35"/>
      <c r="AB1604" s="36"/>
      <c r="AC1604" s="34"/>
      <c r="AD1604" s="35"/>
      <c r="AE1604" s="36"/>
      <c r="AF1604" s="34"/>
      <c r="AG1604" s="35"/>
      <c r="AH1604" s="36"/>
      <c r="AI1604" s="37"/>
      <c r="AJ1604" s="38"/>
      <c r="AK1604" s="39"/>
      <c r="AL1604" s="39"/>
      <c r="AM1604" s="39"/>
      <c r="AN1604" s="49"/>
      <c r="AO1604" s="40"/>
      <c r="AP1604" s="41"/>
      <c r="AQ1604" s="42"/>
      <c r="AR1604" s="43"/>
      <c r="AS1604" s="40" t="s">
        <v>55</v>
      </c>
      <c r="AT1604" s="42">
        <v>1</v>
      </c>
      <c r="AU1604" s="162">
        <f t="shared" si="127"/>
        <v>0</v>
      </c>
      <c r="AV1604" s="162">
        <f t="shared" si="128"/>
        <v>0</v>
      </c>
      <c r="AW1604" s="162">
        <f t="shared" si="129"/>
        <v>0</v>
      </c>
      <c r="AX1604" s="162">
        <f t="shared" si="130"/>
        <v>1</v>
      </c>
      <c r="AY1604" s="162">
        <f t="shared" si="131"/>
        <v>0</v>
      </c>
    </row>
    <row r="1605" spans="1:51">
      <c r="A1605" s="44" t="s">
        <v>1254</v>
      </c>
      <c r="B1605" s="45" t="s">
        <v>3888</v>
      </c>
      <c r="C1605" s="23" t="s">
        <v>1255</v>
      </c>
      <c r="D1605" s="120" t="s">
        <v>4162</v>
      </c>
      <c r="E1605" s="24"/>
      <c r="F1605" s="25" t="s">
        <v>43</v>
      </c>
      <c r="G1605" s="26" t="s">
        <v>311</v>
      </c>
      <c r="H1605" s="27"/>
      <c r="I1605" s="27"/>
      <c r="J1605" s="29">
        <v>0</v>
      </c>
      <c r="K1605" s="34">
        <v>1634</v>
      </c>
      <c r="L1605" s="35">
        <v>1655</v>
      </c>
      <c r="M1605" s="27">
        <v>1</v>
      </c>
      <c r="N1605" s="27">
        <v>0</v>
      </c>
      <c r="O1605" s="61">
        <v>1593</v>
      </c>
      <c r="P1605" s="31">
        <v>1655</v>
      </c>
      <c r="Q1605" s="25" t="str">
        <f t="shared" si="132"/>
        <v>The Hague</v>
      </c>
      <c r="R1605" s="104">
        <v>52.083300000000001</v>
      </c>
      <c r="S1605" s="124">
        <v>4.3167</v>
      </c>
      <c r="T1605" s="32">
        <v>0</v>
      </c>
      <c r="U1605" s="33">
        <v>1</v>
      </c>
      <c r="V1605" s="140">
        <v>1</v>
      </c>
      <c r="W1605" s="34">
        <v>1634</v>
      </c>
      <c r="X1605" s="35">
        <v>1655</v>
      </c>
      <c r="Y1605" s="35" t="s">
        <v>1256</v>
      </c>
      <c r="Z1605" s="34"/>
      <c r="AA1605" s="35"/>
      <c r="AB1605" s="36"/>
      <c r="AC1605" s="34"/>
      <c r="AD1605" s="35"/>
      <c r="AE1605" s="36"/>
      <c r="AF1605" s="34"/>
      <c r="AG1605" s="35"/>
      <c r="AH1605" s="36"/>
      <c r="AI1605" s="37"/>
      <c r="AJ1605" s="38"/>
      <c r="AK1605" s="39"/>
      <c r="AL1605" s="39"/>
      <c r="AM1605" s="39"/>
      <c r="AN1605" s="49"/>
      <c r="AO1605" s="40"/>
      <c r="AP1605" s="41"/>
      <c r="AQ1605" s="42"/>
      <c r="AR1605" s="43"/>
      <c r="AS1605" s="40" t="s">
        <v>1257</v>
      </c>
      <c r="AT1605" s="42">
        <v>1</v>
      </c>
      <c r="AU1605" s="162">
        <f t="shared" si="127"/>
        <v>0</v>
      </c>
      <c r="AV1605" s="162">
        <f t="shared" si="128"/>
        <v>0</v>
      </c>
      <c r="AW1605" s="162">
        <f t="shared" si="129"/>
        <v>0</v>
      </c>
      <c r="AX1605" s="162">
        <f t="shared" si="130"/>
        <v>1</v>
      </c>
      <c r="AY1605" s="162">
        <f t="shared" si="131"/>
        <v>1</v>
      </c>
    </row>
    <row r="1606" spans="1:51">
      <c r="A1606" s="44" t="s">
        <v>1260</v>
      </c>
      <c r="B1606" s="45" t="s">
        <v>4087</v>
      </c>
      <c r="C1606" s="23" t="s">
        <v>1261</v>
      </c>
      <c r="D1606" s="120" t="s">
        <v>4162</v>
      </c>
      <c r="E1606" s="24"/>
      <c r="F1606" s="25" t="s">
        <v>43</v>
      </c>
      <c r="G1606" s="26"/>
      <c r="H1606" s="27"/>
      <c r="I1606" s="27"/>
      <c r="J1606" s="29">
        <v>0</v>
      </c>
      <c r="K1606" s="34">
        <v>1677</v>
      </c>
      <c r="L1606" s="35">
        <v>1735</v>
      </c>
      <c r="M1606" s="27">
        <v>0</v>
      </c>
      <c r="N1606" s="27">
        <v>0</v>
      </c>
      <c r="O1606" s="28">
        <v>1653</v>
      </c>
      <c r="P1606" s="31">
        <v>1737</v>
      </c>
      <c r="Q1606" s="25" t="str">
        <f t="shared" si="132"/>
        <v>London</v>
      </c>
      <c r="R1606" s="104"/>
      <c r="S1606" s="124"/>
      <c r="T1606" s="32">
        <v>0</v>
      </c>
      <c r="U1606" s="33">
        <v>1</v>
      </c>
      <c r="V1606" s="140">
        <v>1</v>
      </c>
      <c r="W1606" s="34">
        <v>1677</v>
      </c>
      <c r="X1606" s="35">
        <v>1735</v>
      </c>
      <c r="Y1606" s="35" t="s">
        <v>1262</v>
      </c>
      <c r="Z1606" s="34"/>
      <c r="AA1606" s="35"/>
      <c r="AB1606" s="36"/>
      <c r="AC1606" s="34"/>
      <c r="AD1606" s="35"/>
      <c r="AE1606" s="36"/>
      <c r="AF1606" s="34"/>
      <c r="AG1606" s="35"/>
      <c r="AH1606" s="36"/>
      <c r="AI1606" s="37"/>
      <c r="AJ1606" s="38"/>
      <c r="AK1606" s="39"/>
      <c r="AL1606" s="39"/>
      <c r="AM1606" s="39"/>
      <c r="AN1606" s="49"/>
      <c r="AO1606" s="40"/>
      <c r="AP1606" s="41"/>
      <c r="AQ1606" s="42"/>
      <c r="AR1606" s="43"/>
      <c r="AS1606" s="40"/>
      <c r="AT1606" s="42">
        <v>1</v>
      </c>
      <c r="AU1606" s="162">
        <f t="shared" si="127"/>
        <v>0</v>
      </c>
      <c r="AV1606" s="162">
        <f t="shared" si="128"/>
        <v>0</v>
      </c>
      <c r="AW1606" s="162">
        <f t="shared" si="129"/>
        <v>0</v>
      </c>
      <c r="AX1606" s="162">
        <f t="shared" si="130"/>
        <v>0</v>
      </c>
      <c r="AY1606" s="162">
        <f t="shared" si="131"/>
        <v>1</v>
      </c>
    </row>
    <row r="1607" spans="1:51">
      <c r="A1607" s="44" t="s">
        <v>1269</v>
      </c>
      <c r="B1607" s="45" t="s">
        <v>4089</v>
      </c>
      <c r="C1607" s="23" t="s">
        <v>1270</v>
      </c>
      <c r="D1607" s="120" t="s">
        <v>4162</v>
      </c>
      <c r="E1607" s="24"/>
      <c r="F1607" s="25" t="s">
        <v>43</v>
      </c>
      <c r="G1607" s="26"/>
      <c r="H1607" s="27"/>
      <c r="I1607" s="27"/>
      <c r="J1607" s="29">
        <v>0</v>
      </c>
      <c r="K1607" s="34">
        <v>1584</v>
      </c>
      <c r="L1607" s="35">
        <v>1625</v>
      </c>
      <c r="M1607" s="27">
        <v>0</v>
      </c>
      <c r="N1607" s="27">
        <v>0</v>
      </c>
      <c r="O1607" s="28"/>
      <c r="P1607" s="31">
        <v>1625</v>
      </c>
      <c r="Q1607" s="25" t="str">
        <f t="shared" si="132"/>
        <v>Delft</v>
      </c>
      <c r="R1607" s="104">
        <v>52.0167</v>
      </c>
      <c r="S1607" s="124">
        <v>4.3666999999999998</v>
      </c>
      <c r="T1607" s="32">
        <v>1</v>
      </c>
      <c r="U1607" s="33">
        <v>1</v>
      </c>
      <c r="V1607" s="140">
        <v>1</v>
      </c>
      <c r="W1607" s="34">
        <v>1584</v>
      </c>
      <c r="X1607" s="35">
        <v>1625</v>
      </c>
      <c r="Y1607" s="35" t="s">
        <v>69</v>
      </c>
      <c r="Z1607" s="34"/>
      <c r="AA1607" s="35"/>
      <c r="AB1607" s="36"/>
      <c r="AC1607" s="34"/>
      <c r="AD1607" s="35"/>
      <c r="AE1607" s="36"/>
      <c r="AF1607" s="34"/>
      <c r="AG1607" s="35"/>
      <c r="AH1607" s="36"/>
      <c r="AI1607" s="37"/>
      <c r="AJ1607" s="38"/>
      <c r="AK1607" s="39"/>
      <c r="AL1607" s="39"/>
      <c r="AM1607" s="39"/>
      <c r="AN1607" s="49"/>
      <c r="AO1607" s="40"/>
      <c r="AP1607" s="41"/>
      <c r="AQ1607" s="42" t="s">
        <v>1271</v>
      </c>
      <c r="AR1607" s="43" t="s">
        <v>1272</v>
      </c>
      <c r="AS1607" s="40" t="s">
        <v>339</v>
      </c>
      <c r="AT1607" s="42">
        <v>1</v>
      </c>
      <c r="AU1607" s="162">
        <f t="shared" si="127"/>
        <v>0</v>
      </c>
      <c r="AV1607" s="162">
        <f t="shared" si="128"/>
        <v>1</v>
      </c>
      <c r="AW1607" s="162">
        <f t="shared" si="129"/>
        <v>1</v>
      </c>
      <c r="AX1607" s="162">
        <f t="shared" si="130"/>
        <v>1</v>
      </c>
      <c r="AY1607" s="162">
        <f t="shared" si="131"/>
        <v>0</v>
      </c>
    </row>
    <row r="1608" spans="1:51">
      <c r="A1608" s="44" t="s">
        <v>1283</v>
      </c>
      <c r="B1608" s="45" t="s">
        <v>2804</v>
      </c>
      <c r="C1608" s="23" t="s">
        <v>1284</v>
      </c>
      <c r="D1608" s="120" t="s">
        <v>4162</v>
      </c>
      <c r="E1608" s="24"/>
      <c r="F1608" s="74" t="s">
        <v>74</v>
      </c>
      <c r="G1608" s="26"/>
      <c r="H1608" s="27"/>
      <c r="I1608" s="27"/>
      <c r="J1608" s="29">
        <v>0</v>
      </c>
      <c r="K1608" s="34">
        <v>1574</v>
      </c>
      <c r="L1608" s="35">
        <v>1581</v>
      </c>
      <c r="M1608" s="27">
        <v>0</v>
      </c>
      <c r="N1608" s="27">
        <v>0</v>
      </c>
      <c r="O1608" s="28"/>
      <c r="P1608" s="31"/>
      <c r="Q1608" s="25" t="str">
        <f t="shared" si="132"/>
        <v>Antwerp</v>
      </c>
      <c r="R1608" s="104">
        <v>51.216700000000003</v>
      </c>
      <c r="S1608" s="124">
        <v>4.4000000000000004</v>
      </c>
      <c r="T1608" s="32">
        <v>1</v>
      </c>
      <c r="U1608" s="33">
        <v>1</v>
      </c>
      <c r="V1608" s="140">
        <v>1</v>
      </c>
      <c r="W1608" s="34">
        <v>1574</v>
      </c>
      <c r="X1608" s="35">
        <v>1581</v>
      </c>
      <c r="Y1608" s="35" t="s">
        <v>63</v>
      </c>
      <c r="Z1608" s="34"/>
      <c r="AA1608" s="35"/>
      <c r="AB1608" s="36"/>
      <c r="AC1608" s="34"/>
      <c r="AD1608" s="35"/>
      <c r="AE1608" s="36"/>
      <c r="AF1608" s="34"/>
      <c r="AG1608" s="35"/>
      <c r="AH1608" s="36"/>
      <c r="AI1608" s="37"/>
      <c r="AJ1608" s="38"/>
      <c r="AK1608" s="39"/>
      <c r="AL1608" s="39"/>
      <c r="AM1608" s="39"/>
      <c r="AN1608" s="49"/>
      <c r="AO1608" s="40"/>
      <c r="AP1608" s="41"/>
      <c r="AQ1608" s="42"/>
      <c r="AR1608" s="43"/>
      <c r="AS1608" s="40"/>
      <c r="AT1608" s="42">
        <v>1</v>
      </c>
      <c r="AU1608" s="162">
        <f t="shared" si="127"/>
        <v>0</v>
      </c>
      <c r="AV1608" s="162">
        <f t="shared" si="128"/>
        <v>1</v>
      </c>
      <c r="AW1608" s="162">
        <f t="shared" si="129"/>
        <v>0</v>
      </c>
      <c r="AX1608" s="162">
        <f t="shared" si="130"/>
        <v>0</v>
      </c>
      <c r="AY1608" s="162">
        <f t="shared" si="131"/>
        <v>0</v>
      </c>
    </row>
    <row r="1609" spans="1:51">
      <c r="A1609" s="44" t="s">
        <v>1285</v>
      </c>
      <c r="B1609" s="45" t="s">
        <v>2804</v>
      </c>
      <c r="C1609" s="23" t="s">
        <v>1286</v>
      </c>
      <c r="D1609" s="120" t="s">
        <v>4162</v>
      </c>
      <c r="E1609" s="24"/>
      <c r="F1609" s="25" t="s">
        <v>1194</v>
      </c>
      <c r="G1609" s="26"/>
      <c r="H1609" s="27"/>
      <c r="I1609" s="27"/>
      <c r="J1609" s="29">
        <v>0</v>
      </c>
      <c r="K1609" s="34">
        <v>1596</v>
      </c>
      <c r="L1609" s="35"/>
      <c r="M1609" s="27">
        <v>0</v>
      </c>
      <c r="N1609" s="27">
        <v>0</v>
      </c>
      <c r="O1609" s="28"/>
      <c r="P1609" s="31"/>
      <c r="Q1609" s="25" t="str">
        <f t="shared" si="132"/>
        <v>Antwerp</v>
      </c>
      <c r="R1609" s="104">
        <v>51.216700000000003</v>
      </c>
      <c r="S1609" s="124">
        <v>4.4000000000000004</v>
      </c>
      <c r="T1609" s="32">
        <v>1</v>
      </c>
      <c r="U1609" s="33">
        <v>1</v>
      </c>
      <c r="V1609" s="140">
        <v>1</v>
      </c>
      <c r="W1609" s="34">
        <v>1596</v>
      </c>
      <c r="X1609" s="35"/>
      <c r="Y1609" s="35" t="s">
        <v>63</v>
      </c>
      <c r="Z1609" s="34"/>
      <c r="AA1609" s="35"/>
      <c r="AB1609" s="36"/>
      <c r="AC1609" s="34"/>
      <c r="AD1609" s="35"/>
      <c r="AE1609" s="36"/>
      <c r="AF1609" s="34"/>
      <c r="AG1609" s="35"/>
      <c r="AH1609" s="36"/>
      <c r="AI1609" s="37"/>
      <c r="AJ1609" s="38"/>
      <c r="AK1609" s="39"/>
      <c r="AL1609" s="39"/>
      <c r="AM1609" s="39"/>
      <c r="AN1609" s="49"/>
      <c r="AO1609" s="40"/>
      <c r="AP1609" s="41"/>
      <c r="AQ1609" s="42"/>
      <c r="AR1609" s="43"/>
      <c r="AS1609" s="40"/>
      <c r="AT1609" s="42">
        <v>1</v>
      </c>
      <c r="AU1609" s="162">
        <f t="shared" si="127"/>
        <v>0</v>
      </c>
      <c r="AV1609" s="162">
        <f t="shared" si="128"/>
        <v>0</v>
      </c>
      <c r="AW1609" s="162">
        <f t="shared" si="129"/>
        <v>0</v>
      </c>
      <c r="AX1609" s="162">
        <f t="shared" si="130"/>
        <v>0</v>
      </c>
      <c r="AY1609" s="162">
        <f t="shared" si="131"/>
        <v>0</v>
      </c>
    </row>
    <row r="1610" spans="1:51">
      <c r="A1610" s="44" t="s">
        <v>1293</v>
      </c>
      <c r="B1610" s="45" t="s">
        <v>2804</v>
      </c>
      <c r="C1610" s="23" t="s">
        <v>1294</v>
      </c>
      <c r="D1610" s="120" t="s">
        <v>4162</v>
      </c>
      <c r="E1610" s="24"/>
      <c r="F1610" s="25" t="s">
        <v>1194</v>
      </c>
      <c r="G1610" s="26"/>
      <c r="H1610" s="27"/>
      <c r="I1610" s="27"/>
      <c r="J1610" s="29">
        <v>0</v>
      </c>
      <c r="K1610" s="34">
        <v>1582</v>
      </c>
      <c r="L1610" s="35">
        <v>1619</v>
      </c>
      <c r="M1610" s="27">
        <v>1</v>
      </c>
      <c r="N1610" s="27">
        <v>0</v>
      </c>
      <c r="O1610" s="28"/>
      <c r="P1610" s="31">
        <v>1619</v>
      </c>
      <c r="Q1610" s="25" t="str">
        <f t="shared" si="132"/>
        <v>Antwerp</v>
      </c>
      <c r="R1610" s="104">
        <v>51.216700000000003</v>
      </c>
      <c r="S1610" s="124">
        <v>4.4000000000000004</v>
      </c>
      <c r="T1610" s="32">
        <v>1</v>
      </c>
      <c r="U1610" s="33">
        <v>1</v>
      </c>
      <c r="V1610" s="140">
        <v>1</v>
      </c>
      <c r="W1610" s="34">
        <v>1582</v>
      </c>
      <c r="X1610" s="35">
        <v>1619</v>
      </c>
      <c r="Y1610" s="35" t="s">
        <v>63</v>
      </c>
      <c r="Z1610" s="34"/>
      <c r="AA1610" s="35"/>
      <c r="AB1610" s="36"/>
      <c r="AC1610" s="34"/>
      <c r="AD1610" s="35"/>
      <c r="AE1610" s="36"/>
      <c r="AF1610" s="34"/>
      <c r="AG1610" s="35"/>
      <c r="AH1610" s="36"/>
      <c r="AI1610" s="37"/>
      <c r="AJ1610" s="38"/>
      <c r="AK1610" s="39"/>
      <c r="AL1610" s="39"/>
      <c r="AM1610" s="39"/>
      <c r="AN1610" s="49"/>
      <c r="AO1610" s="40"/>
      <c r="AP1610" s="41"/>
      <c r="AQ1610" s="42"/>
      <c r="AR1610" s="43"/>
      <c r="AS1610" s="40"/>
      <c r="AT1610" s="42">
        <v>1</v>
      </c>
      <c r="AU1610" s="162">
        <f t="shared" si="127"/>
        <v>0</v>
      </c>
      <c r="AV1610" s="162">
        <f t="shared" si="128"/>
        <v>1</v>
      </c>
      <c r="AW1610" s="162">
        <f t="shared" si="129"/>
        <v>1</v>
      </c>
      <c r="AX1610" s="162">
        <f t="shared" si="130"/>
        <v>0</v>
      </c>
      <c r="AY1610" s="162">
        <f t="shared" si="131"/>
        <v>0</v>
      </c>
    </row>
    <row r="1611" spans="1:51">
      <c r="A1611" s="44" t="s">
        <v>1306</v>
      </c>
      <c r="B1611" s="45" t="s">
        <v>4095</v>
      </c>
      <c r="C1611" s="23" t="s">
        <v>1307</v>
      </c>
      <c r="D1611" s="120" t="s">
        <v>4162</v>
      </c>
      <c r="E1611" s="24"/>
      <c r="F1611" s="25" t="s">
        <v>585</v>
      </c>
      <c r="G1611" s="26"/>
      <c r="H1611" s="27"/>
      <c r="I1611" s="27"/>
      <c r="J1611" s="29">
        <v>0</v>
      </c>
      <c r="K1611" s="34">
        <v>1558</v>
      </c>
      <c r="L1611" s="35">
        <v>1573</v>
      </c>
      <c r="M1611" s="27">
        <v>0</v>
      </c>
      <c r="N1611" s="27">
        <v>0</v>
      </c>
      <c r="O1611" s="28"/>
      <c r="P1611" s="31"/>
      <c r="Q1611" s="25" t="str">
        <f t="shared" si="132"/>
        <v>Brussels</v>
      </c>
      <c r="R1611" s="104">
        <v>50.85</v>
      </c>
      <c r="S1611" s="124">
        <v>4.3499999999999996</v>
      </c>
      <c r="T1611" s="32">
        <v>0</v>
      </c>
      <c r="U1611" s="33">
        <v>1</v>
      </c>
      <c r="V1611" s="140">
        <v>1</v>
      </c>
      <c r="W1611" s="34">
        <v>1558</v>
      </c>
      <c r="X1611" s="35">
        <v>1573</v>
      </c>
      <c r="Y1611" s="35" t="s">
        <v>60</v>
      </c>
      <c r="Z1611" s="34">
        <v>1573</v>
      </c>
      <c r="AA1611" s="35">
        <v>1575</v>
      </c>
      <c r="AB1611" s="36" t="s">
        <v>218</v>
      </c>
      <c r="AC1611" s="34"/>
      <c r="AD1611" s="35"/>
      <c r="AE1611" s="36"/>
      <c r="AF1611" s="34"/>
      <c r="AG1611" s="35"/>
      <c r="AH1611" s="36"/>
      <c r="AI1611" s="37"/>
      <c r="AJ1611" s="38"/>
      <c r="AK1611" s="39"/>
      <c r="AL1611" s="39"/>
      <c r="AM1611" s="39"/>
      <c r="AN1611" s="49"/>
      <c r="AO1611" s="40"/>
      <c r="AP1611" s="41"/>
      <c r="AQ1611" s="42"/>
      <c r="AR1611" s="43"/>
      <c r="AS1611" s="40" t="s">
        <v>55</v>
      </c>
      <c r="AT1611" s="42">
        <v>1</v>
      </c>
      <c r="AU1611" s="162">
        <f t="shared" si="127"/>
        <v>1</v>
      </c>
      <c r="AV1611" s="162">
        <f t="shared" si="128"/>
        <v>1</v>
      </c>
      <c r="AW1611" s="162">
        <f t="shared" si="129"/>
        <v>0</v>
      </c>
      <c r="AX1611" s="162">
        <f t="shared" si="130"/>
        <v>0</v>
      </c>
      <c r="AY1611" s="162">
        <f t="shared" si="131"/>
        <v>0</v>
      </c>
    </row>
    <row r="1612" spans="1:51">
      <c r="A1612" s="44" t="s">
        <v>1324</v>
      </c>
      <c r="B1612" s="45" t="s">
        <v>2455</v>
      </c>
      <c r="C1612" s="23" t="s">
        <v>1325</v>
      </c>
      <c r="D1612" s="120" t="s">
        <v>4162</v>
      </c>
      <c r="E1612" s="24"/>
      <c r="F1612" s="25" t="s">
        <v>43</v>
      </c>
      <c r="G1612" s="26"/>
      <c r="H1612" s="27"/>
      <c r="I1612" s="27"/>
      <c r="J1612" s="29">
        <v>0</v>
      </c>
      <c r="K1612" s="34">
        <v>1617</v>
      </c>
      <c r="L1612" s="35">
        <v>1639</v>
      </c>
      <c r="M1612" s="27">
        <v>0</v>
      </c>
      <c r="N1612" s="27">
        <v>0</v>
      </c>
      <c r="O1612" s="28"/>
      <c r="P1612" s="31">
        <v>1639</v>
      </c>
      <c r="Q1612" s="25" t="str">
        <f t="shared" si="132"/>
        <v>Grenoble</v>
      </c>
      <c r="R1612" s="104"/>
      <c r="S1612" s="124"/>
      <c r="T1612" s="32">
        <v>1</v>
      </c>
      <c r="U1612" s="33">
        <v>1</v>
      </c>
      <c r="V1612" s="140">
        <v>1</v>
      </c>
      <c r="W1612" s="34">
        <v>1617</v>
      </c>
      <c r="X1612" s="35">
        <v>1639</v>
      </c>
      <c r="Y1612" s="35" t="s">
        <v>1326</v>
      </c>
      <c r="Z1612" s="34"/>
      <c r="AA1612" s="35"/>
      <c r="AB1612" s="36"/>
      <c r="AC1612" s="34"/>
      <c r="AD1612" s="35"/>
      <c r="AE1612" s="36"/>
      <c r="AF1612" s="34"/>
      <c r="AG1612" s="35"/>
      <c r="AH1612" s="36"/>
      <c r="AI1612" s="37"/>
      <c r="AJ1612" s="38"/>
      <c r="AK1612" s="39"/>
      <c r="AL1612" s="39"/>
      <c r="AM1612" s="39"/>
      <c r="AN1612" s="49"/>
      <c r="AO1612" s="40"/>
      <c r="AP1612" s="41"/>
      <c r="AQ1612" s="42"/>
      <c r="AR1612" s="43"/>
      <c r="AS1612" s="40"/>
      <c r="AT1612" s="42">
        <v>1</v>
      </c>
      <c r="AU1612" s="162">
        <f t="shared" si="127"/>
        <v>0</v>
      </c>
      <c r="AV1612" s="162">
        <f t="shared" si="128"/>
        <v>0</v>
      </c>
      <c r="AW1612" s="162">
        <f t="shared" si="129"/>
        <v>1</v>
      </c>
      <c r="AX1612" s="162">
        <f t="shared" si="130"/>
        <v>1</v>
      </c>
      <c r="AY1612" s="162">
        <f t="shared" si="131"/>
        <v>0</v>
      </c>
    </row>
    <row r="1613" spans="1:51">
      <c r="A1613" s="44" t="s">
        <v>1355</v>
      </c>
      <c r="B1613" s="45" t="s">
        <v>2583</v>
      </c>
      <c r="C1613" s="23" t="s">
        <v>1356</v>
      </c>
      <c r="D1613" s="120" t="s">
        <v>4162</v>
      </c>
      <c r="E1613" s="24"/>
      <c r="F1613" s="25" t="s">
        <v>43</v>
      </c>
      <c r="G1613" s="26" t="s">
        <v>311</v>
      </c>
      <c r="H1613" s="27"/>
      <c r="I1613" s="27"/>
      <c r="J1613" s="29">
        <v>0</v>
      </c>
      <c r="K1613" s="34">
        <v>1609</v>
      </c>
      <c r="L1613" s="35">
        <v>1617</v>
      </c>
      <c r="M1613" s="27">
        <v>0</v>
      </c>
      <c r="N1613" s="27">
        <v>0</v>
      </c>
      <c r="O1613" s="28">
        <v>1587</v>
      </c>
      <c r="P1613" s="31" t="s">
        <v>1357</v>
      </c>
      <c r="Q1613" s="25" t="str">
        <f t="shared" si="132"/>
        <v>Antwerp</v>
      </c>
      <c r="R1613" s="104">
        <v>51.216700000000003</v>
      </c>
      <c r="S1613" s="124">
        <v>4.4000000000000004</v>
      </c>
      <c r="T1613" s="32">
        <v>1</v>
      </c>
      <c r="U1613" s="33">
        <v>1</v>
      </c>
      <c r="V1613" s="140">
        <v>1</v>
      </c>
      <c r="W1613" s="34">
        <v>1609</v>
      </c>
      <c r="X1613" s="35">
        <v>1617</v>
      </c>
      <c r="Y1613" s="35" t="s">
        <v>63</v>
      </c>
      <c r="Z1613" s="34"/>
      <c r="AA1613" s="35"/>
      <c r="AB1613" s="36"/>
      <c r="AC1613" s="34"/>
      <c r="AD1613" s="35"/>
      <c r="AE1613" s="36"/>
      <c r="AF1613" s="34"/>
      <c r="AG1613" s="35"/>
      <c r="AH1613" s="36"/>
      <c r="AI1613" s="37"/>
      <c r="AJ1613" s="38"/>
      <c r="AK1613" s="39"/>
      <c r="AL1613" s="39"/>
      <c r="AM1613" s="39"/>
      <c r="AN1613" s="49"/>
      <c r="AO1613" s="40"/>
      <c r="AP1613" s="41"/>
      <c r="AQ1613" s="42"/>
      <c r="AR1613" s="43"/>
      <c r="AS1613" s="40"/>
      <c r="AT1613" s="42">
        <v>1</v>
      </c>
      <c r="AU1613" s="162">
        <f t="shared" si="127"/>
        <v>0</v>
      </c>
      <c r="AV1613" s="162">
        <f t="shared" si="128"/>
        <v>0</v>
      </c>
      <c r="AW1613" s="162">
        <f t="shared" si="129"/>
        <v>1</v>
      </c>
      <c r="AX1613" s="162">
        <f t="shared" si="130"/>
        <v>0</v>
      </c>
      <c r="AY1613" s="162">
        <f t="shared" si="131"/>
        <v>0</v>
      </c>
    </row>
    <row r="1614" spans="1:51">
      <c r="A1614" s="44" t="s">
        <v>1360</v>
      </c>
      <c r="B1614" s="45" t="s">
        <v>2583</v>
      </c>
      <c r="C1614" s="23" t="s">
        <v>1361</v>
      </c>
      <c r="D1614" s="120" t="s">
        <v>4162</v>
      </c>
      <c r="E1614" s="24"/>
      <c r="F1614" s="25" t="s">
        <v>43</v>
      </c>
      <c r="G1614" s="26"/>
      <c r="H1614" s="27"/>
      <c r="I1614" s="27"/>
      <c r="J1614" s="29">
        <v>0</v>
      </c>
      <c r="K1614" s="34">
        <v>1615</v>
      </c>
      <c r="L1614" s="35"/>
      <c r="M1614" s="27">
        <v>0</v>
      </c>
      <c r="N1614" s="27">
        <v>0</v>
      </c>
      <c r="O1614" s="28"/>
      <c r="P1614" s="31"/>
      <c r="Q1614" s="25" t="str">
        <f t="shared" si="132"/>
        <v>Rome</v>
      </c>
      <c r="R1614" s="104">
        <v>43</v>
      </c>
      <c r="S1614" s="124">
        <v>12</v>
      </c>
      <c r="T1614" s="32">
        <v>1</v>
      </c>
      <c r="U1614" s="33">
        <v>1</v>
      </c>
      <c r="V1614" s="140">
        <v>1</v>
      </c>
      <c r="W1614" s="34">
        <v>1615</v>
      </c>
      <c r="X1614" s="35"/>
      <c r="Y1614" s="35" t="s">
        <v>102</v>
      </c>
      <c r="Z1614" s="34"/>
      <c r="AA1614" s="35"/>
      <c r="AB1614" s="36"/>
      <c r="AC1614" s="34"/>
      <c r="AD1614" s="35"/>
      <c r="AE1614" s="36"/>
      <c r="AF1614" s="34"/>
      <c r="AG1614" s="35"/>
      <c r="AH1614" s="36"/>
      <c r="AI1614" s="37"/>
      <c r="AJ1614" s="38"/>
      <c r="AK1614" s="39"/>
      <c r="AL1614" s="39"/>
      <c r="AM1614" s="39"/>
      <c r="AN1614" s="49"/>
      <c r="AO1614" s="40"/>
      <c r="AP1614" s="41"/>
      <c r="AQ1614" s="42"/>
      <c r="AR1614" s="43"/>
      <c r="AS1614" s="40"/>
      <c r="AT1614" s="42">
        <v>1</v>
      </c>
      <c r="AU1614" s="162">
        <f t="shared" si="127"/>
        <v>0</v>
      </c>
      <c r="AV1614" s="162">
        <f t="shared" si="128"/>
        <v>0</v>
      </c>
      <c r="AW1614" s="162">
        <f t="shared" si="129"/>
        <v>0</v>
      </c>
      <c r="AX1614" s="162">
        <f t="shared" si="130"/>
        <v>0</v>
      </c>
      <c r="AY1614" s="162">
        <f t="shared" si="131"/>
        <v>0</v>
      </c>
    </row>
    <row r="1615" spans="1:51">
      <c r="A1615" s="44" t="s">
        <v>1362</v>
      </c>
      <c r="B1615" s="45" t="s">
        <v>4109</v>
      </c>
      <c r="C1615" s="23" t="s">
        <v>1363</v>
      </c>
      <c r="D1615" s="120" t="s">
        <v>4162</v>
      </c>
      <c r="E1615" s="24"/>
      <c r="F1615" s="25" t="s">
        <v>43</v>
      </c>
      <c r="G1615" s="26"/>
      <c r="H1615" s="27"/>
      <c r="I1615" s="27"/>
      <c r="J1615" s="29">
        <v>0</v>
      </c>
      <c r="K1615" s="34">
        <v>1566</v>
      </c>
      <c r="L1615" s="35"/>
      <c r="M1615" s="27">
        <v>0</v>
      </c>
      <c r="N1615" s="27">
        <v>0</v>
      </c>
      <c r="O1615" s="28"/>
      <c r="P1615" s="31"/>
      <c r="Q1615" s="25" t="str">
        <f t="shared" si="132"/>
        <v>Antwerp</v>
      </c>
      <c r="R1615" s="104">
        <v>51.216700000000003</v>
      </c>
      <c r="S1615" s="124">
        <v>4.4000000000000004</v>
      </c>
      <c r="T1615" s="32">
        <v>0</v>
      </c>
      <c r="U1615" s="33">
        <v>1</v>
      </c>
      <c r="V1615" s="140">
        <v>1</v>
      </c>
      <c r="W1615" s="34">
        <v>1566</v>
      </c>
      <c r="X1615" s="35"/>
      <c r="Y1615" s="35" t="s">
        <v>63</v>
      </c>
      <c r="Z1615" s="34"/>
      <c r="AA1615" s="35"/>
      <c r="AB1615" s="36"/>
      <c r="AC1615" s="34"/>
      <c r="AD1615" s="35"/>
      <c r="AE1615" s="36"/>
      <c r="AF1615" s="34"/>
      <c r="AG1615" s="35"/>
      <c r="AH1615" s="36"/>
      <c r="AI1615" s="37"/>
      <c r="AJ1615" s="38"/>
      <c r="AK1615" s="39"/>
      <c r="AL1615" s="39"/>
      <c r="AM1615" s="39"/>
      <c r="AN1615" s="49"/>
      <c r="AO1615" s="40"/>
      <c r="AP1615" s="41"/>
      <c r="AQ1615" s="42"/>
      <c r="AR1615" s="43"/>
      <c r="AS1615" s="40"/>
      <c r="AT1615" s="42">
        <v>1</v>
      </c>
      <c r="AU1615" s="162">
        <f t="shared" si="127"/>
        <v>0</v>
      </c>
      <c r="AV1615" s="162">
        <f t="shared" si="128"/>
        <v>0</v>
      </c>
      <c r="AW1615" s="162">
        <f t="shared" si="129"/>
        <v>0</v>
      </c>
      <c r="AX1615" s="162">
        <f t="shared" si="130"/>
        <v>0</v>
      </c>
      <c r="AY1615" s="162">
        <f t="shared" si="131"/>
        <v>0</v>
      </c>
    </row>
    <row r="1616" spans="1:51">
      <c r="A1616" s="44" t="s">
        <v>1387</v>
      </c>
      <c r="B1616" s="45" t="s">
        <v>4115</v>
      </c>
      <c r="C1616" s="23" t="s">
        <v>1388</v>
      </c>
      <c r="D1616" s="120" t="s">
        <v>4162</v>
      </c>
      <c r="E1616" s="24">
        <v>1</v>
      </c>
      <c r="F1616" s="25" t="s">
        <v>43</v>
      </c>
      <c r="G1616" s="26"/>
      <c r="H1616" s="27"/>
      <c r="I1616" s="27"/>
      <c r="J1616" s="29">
        <v>1</v>
      </c>
      <c r="K1616" s="34">
        <v>1590</v>
      </c>
      <c r="L1616" s="35"/>
      <c r="M1616" s="27">
        <v>0</v>
      </c>
      <c r="N1616" s="27">
        <v>0</v>
      </c>
      <c r="O1616" s="28"/>
      <c r="P1616" s="31"/>
      <c r="Q1616" s="25" t="str">
        <f t="shared" si="132"/>
        <v>Antwerp</v>
      </c>
      <c r="R1616" s="104">
        <v>51.216700000000003</v>
      </c>
      <c r="S1616" s="124">
        <v>4.4000000000000004</v>
      </c>
      <c r="T1616" s="32">
        <v>1</v>
      </c>
      <c r="U1616" s="33">
        <v>1</v>
      </c>
      <c r="V1616" s="140">
        <v>1</v>
      </c>
      <c r="W1616" s="34">
        <v>1590</v>
      </c>
      <c r="X1616" s="35"/>
      <c r="Y1616" s="35" t="s">
        <v>63</v>
      </c>
      <c r="Z1616" s="34"/>
      <c r="AA1616" s="35"/>
      <c r="AB1616" s="36"/>
      <c r="AC1616" s="34"/>
      <c r="AD1616" s="35"/>
      <c r="AE1616" s="36"/>
      <c r="AF1616" s="34"/>
      <c r="AG1616" s="35"/>
      <c r="AH1616" s="36"/>
      <c r="AI1616" s="37"/>
      <c r="AJ1616" s="38"/>
      <c r="AK1616" s="39"/>
      <c r="AL1616" s="39"/>
      <c r="AM1616" s="39"/>
      <c r="AN1616" s="49" t="s">
        <v>571</v>
      </c>
      <c r="AO1616" s="40"/>
      <c r="AP1616" s="41"/>
      <c r="AQ1616" s="42"/>
      <c r="AR1616" s="43"/>
      <c r="AS1616" s="40" t="s">
        <v>40</v>
      </c>
      <c r="AT1616" s="42">
        <v>1</v>
      </c>
      <c r="AU1616" s="162">
        <f t="shared" si="127"/>
        <v>0</v>
      </c>
      <c r="AV1616" s="162">
        <f t="shared" si="128"/>
        <v>0</v>
      </c>
      <c r="AW1616" s="162">
        <f t="shared" si="129"/>
        <v>0</v>
      </c>
      <c r="AX1616" s="162">
        <f t="shared" si="130"/>
        <v>0</v>
      </c>
      <c r="AY1616" s="162">
        <f t="shared" si="131"/>
        <v>0</v>
      </c>
    </row>
    <row r="1617" spans="1:51">
      <c r="A1617" s="44" t="s">
        <v>1391</v>
      </c>
      <c r="B1617" s="45" t="s">
        <v>4117</v>
      </c>
      <c r="C1617" s="23" t="s">
        <v>1392</v>
      </c>
      <c r="D1617" s="120" t="s">
        <v>4162</v>
      </c>
      <c r="E1617" s="24"/>
      <c r="F1617" s="25" t="s">
        <v>43</v>
      </c>
      <c r="G1617" s="26"/>
      <c r="H1617" s="27"/>
      <c r="I1617" s="27"/>
      <c r="J1617" s="29">
        <v>0</v>
      </c>
      <c r="K1617" s="34">
        <v>1545</v>
      </c>
      <c r="L1617" s="35">
        <v>1589</v>
      </c>
      <c r="M1617" s="27">
        <v>0</v>
      </c>
      <c r="N1617" s="27">
        <v>0</v>
      </c>
      <c r="O1617" s="28">
        <v>1510</v>
      </c>
      <c r="P1617" s="31">
        <v>1589</v>
      </c>
      <c r="Q1617" s="25" t="str">
        <f t="shared" si="132"/>
        <v>Antwerp</v>
      </c>
      <c r="R1617" s="104">
        <v>51.216700000000003</v>
      </c>
      <c r="S1617" s="124">
        <v>4.4000000000000004</v>
      </c>
      <c r="T1617" s="32">
        <v>0</v>
      </c>
      <c r="U1617" s="33">
        <v>1</v>
      </c>
      <c r="V1617" s="140">
        <v>1</v>
      </c>
      <c r="W1617" s="34">
        <v>1545</v>
      </c>
      <c r="X1617" s="35">
        <v>1589</v>
      </c>
      <c r="Y1617" s="35" t="s">
        <v>63</v>
      </c>
      <c r="Z1617" s="34"/>
      <c r="AA1617" s="35"/>
      <c r="AB1617" s="36"/>
      <c r="AC1617" s="34"/>
      <c r="AD1617" s="35"/>
      <c r="AE1617" s="36"/>
      <c r="AF1617" s="34"/>
      <c r="AG1617" s="35"/>
      <c r="AH1617" s="36"/>
      <c r="AI1617" s="37"/>
      <c r="AJ1617" s="38"/>
      <c r="AK1617" s="39"/>
      <c r="AL1617" s="39"/>
      <c r="AM1617" s="39"/>
      <c r="AN1617" s="49"/>
      <c r="AO1617" s="40"/>
      <c r="AP1617" s="41"/>
      <c r="AQ1617" s="42"/>
      <c r="AR1617" s="43"/>
      <c r="AS1617" s="40"/>
      <c r="AT1617" s="42">
        <v>1</v>
      </c>
      <c r="AU1617" s="162">
        <f t="shared" si="127"/>
        <v>1</v>
      </c>
      <c r="AV1617" s="162">
        <f t="shared" si="128"/>
        <v>1</v>
      </c>
      <c r="AW1617" s="162">
        <f t="shared" si="129"/>
        <v>0</v>
      </c>
      <c r="AX1617" s="162">
        <f t="shared" si="130"/>
        <v>0</v>
      </c>
      <c r="AY1617" s="162">
        <f t="shared" si="131"/>
        <v>0</v>
      </c>
    </row>
    <row r="1618" spans="1:51">
      <c r="A1618" s="44" t="s">
        <v>1272</v>
      </c>
      <c r="B1618" s="45" t="s">
        <v>1743</v>
      </c>
      <c r="C1618" s="23" t="s">
        <v>1393</v>
      </c>
      <c r="D1618" s="120" t="s">
        <v>4162</v>
      </c>
      <c r="E1618" s="24"/>
      <c r="F1618" s="25" t="s">
        <v>43</v>
      </c>
      <c r="G1618" s="26"/>
      <c r="H1618" s="27"/>
      <c r="I1618" s="27"/>
      <c r="J1618" s="29">
        <v>0</v>
      </c>
      <c r="K1618" s="34">
        <v>1590</v>
      </c>
      <c r="L1618" s="35">
        <v>1604</v>
      </c>
      <c r="M1618" s="27">
        <v>0</v>
      </c>
      <c r="N1618" s="27">
        <v>0</v>
      </c>
      <c r="O1618" s="28"/>
      <c r="P1618" s="31">
        <v>1604</v>
      </c>
      <c r="Q1618" s="25" t="str">
        <f t="shared" si="132"/>
        <v>Delft</v>
      </c>
      <c r="R1618" s="104">
        <v>52.0167</v>
      </c>
      <c r="S1618" s="124">
        <v>4.3666999999999998</v>
      </c>
      <c r="T1618" s="32">
        <v>1</v>
      </c>
      <c r="U1618" s="33">
        <v>1</v>
      </c>
      <c r="V1618" s="140">
        <v>1</v>
      </c>
      <c r="W1618" s="34">
        <v>1590</v>
      </c>
      <c r="X1618" s="35">
        <v>1604</v>
      </c>
      <c r="Y1618" s="35" t="s">
        <v>69</v>
      </c>
      <c r="Z1618" s="34"/>
      <c r="AA1618" s="35"/>
      <c r="AB1618" s="36"/>
      <c r="AC1618" s="34"/>
      <c r="AD1618" s="35"/>
      <c r="AE1618" s="36"/>
      <c r="AF1618" s="34"/>
      <c r="AG1618" s="35"/>
      <c r="AH1618" s="36"/>
      <c r="AI1618" s="37"/>
      <c r="AJ1618" s="38"/>
      <c r="AK1618" s="39"/>
      <c r="AL1618" s="39"/>
      <c r="AM1618" s="39"/>
      <c r="AN1618" s="49"/>
      <c r="AO1618" s="42" t="s">
        <v>88</v>
      </c>
      <c r="AP1618" s="41" t="s">
        <v>1394</v>
      </c>
      <c r="AQ1618" s="42" t="s">
        <v>1271</v>
      </c>
      <c r="AR1618" s="43" t="s">
        <v>1269</v>
      </c>
      <c r="AS1618" s="40"/>
      <c r="AT1618" s="42">
        <v>1</v>
      </c>
      <c r="AU1618" s="162">
        <f t="shared" si="127"/>
        <v>0</v>
      </c>
      <c r="AV1618" s="162">
        <f t="shared" si="128"/>
        <v>1</v>
      </c>
      <c r="AW1618" s="162">
        <f t="shared" si="129"/>
        <v>0</v>
      </c>
      <c r="AX1618" s="162">
        <f t="shared" si="130"/>
        <v>0</v>
      </c>
      <c r="AY1618" s="162">
        <f t="shared" si="131"/>
        <v>0</v>
      </c>
    </row>
    <row r="1619" spans="1:51">
      <c r="A1619" s="44" t="s">
        <v>1395</v>
      </c>
      <c r="B1619" s="45" t="s">
        <v>1743</v>
      </c>
      <c r="C1619" s="23" t="s">
        <v>1396</v>
      </c>
      <c r="D1619" s="120" t="s">
        <v>4162</v>
      </c>
      <c r="E1619" s="24"/>
      <c r="F1619" s="25" t="s">
        <v>43</v>
      </c>
      <c r="G1619" s="25"/>
      <c r="H1619" s="27">
        <v>1</v>
      </c>
      <c r="I1619" s="27"/>
      <c r="J1619" s="29">
        <v>0</v>
      </c>
      <c r="K1619" s="34">
        <v>1590</v>
      </c>
      <c r="L1619" s="35">
        <v>1630</v>
      </c>
      <c r="M1619" s="27">
        <v>0</v>
      </c>
      <c r="N1619" s="27">
        <v>0</v>
      </c>
      <c r="O1619" s="28"/>
      <c r="P1619" s="31">
        <v>1630</v>
      </c>
      <c r="Q1619" s="25" t="str">
        <f t="shared" si="132"/>
        <v>Delft</v>
      </c>
      <c r="R1619" s="104">
        <v>52.0167</v>
      </c>
      <c r="S1619" s="124">
        <v>4.3666999999999998</v>
      </c>
      <c r="T1619" s="32">
        <v>1</v>
      </c>
      <c r="U1619" s="33">
        <v>1</v>
      </c>
      <c r="V1619" s="140">
        <v>1</v>
      </c>
      <c r="W1619" s="34">
        <v>1590</v>
      </c>
      <c r="X1619" s="35">
        <v>1630</v>
      </c>
      <c r="Y1619" s="35" t="s">
        <v>69</v>
      </c>
      <c r="Z1619" s="34"/>
      <c r="AA1619" s="35"/>
      <c r="AB1619" s="36"/>
      <c r="AC1619" s="34"/>
      <c r="AD1619" s="35"/>
      <c r="AE1619" s="36"/>
      <c r="AF1619" s="34"/>
      <c r="AG1619" s="35"/>
      <c r="AH1619" s="36"/>
      <c r="AI1619" s="37"/>
      <c r="AJ1619" s="38"/>
      <c r="AK1619" s="39"/>
      <c r="AL1619" s="39"/>
      <c r="AM1619" s="39"/>
      <c r="AN1619" s="49"/>
      <c r="AO1619" s="42" t="s">
        <v>88</v>
      </c>
      <c r="AP1619" s="41" t="s">
        <v>1394</v>
      </c>
      <c r="AQ1619" s="42"/>
      <c r="AR1619" s="43"/>
      <c r="AS1619" s="40"/>
      <c r="AT1619" s="42">
        <v>1</v>
      </c>
      <c r="AU1619" s="162">
        <f t="shared" si="127"/>
        <v>0</v>
      </c>
      <c r="AV1619" s="162">
        <f t="shared" si="128"/>
        <v>1</v>
      </c>
      <c r="AW1619" s="162">
        <f t="shared" si="129"/>
        <v>1</v>
      </c>
      <c r="AX1619" s="162">
        <f t="shared" si="130"/>
        <v>1</v>
      </c>
      <c r="AY1619" s="162">
        <f t="shared" si="131"/>
        <v>0</v>
      </c>
    </row>
    <row r="1620" spans="1:51">
      <c r="A1620" s="44" t="s">
        <v>1394</v>
      </c>
      <c r="B1620" s="45" t="s">
        <v>1743</v>
      </c>
      <c r="C1620" s="23" t="s">
        <v>1399</v>
      </c>
      <c r="D1620" s="120" t="s">
        <v>4162</v>
      </c>
      <c r="E1620" s="24"/>
      <c r="F1620" s="25" t="s">
        <v>43</v>
      </c>
      <c r="G1620" s="26"/>
      <c r="H1620" s="27"/>
      <c r="I1620" s="27"/>
      <c r="J1620" s="29">
        <v>0</v>
      </c>
      <c r="K1620" s="47">
        <v>1586</v>
      </c>
      <c r="L1620" s="25">
        <v>1589</v>
      </c>
      <c r="M1620" s="27">
        <v>0</v>
      </c>
      <c r="N1620" s="27">
        <v>0</v>
      </c>
      <c r="O1620" s="28">
        <v>1540</v>
      </c>
      <c r="P1620" s="31">
        <v>1606</v>
      </c>
      <c r="Q1620" s="25" t="str">
        <f t="shared" si="132"/>
        <v>Antwerp</v>
      </c>
      <c r="R1620" s="104">
        <v>51.216700000000003</v>
      </c>
      <c r="S1620" s="124">
        <v>4.4000000000000004</v>
      </c>
      <c r="T1620" s="32">
        <v>1</v>
      </c>
      <c r="U1620" s="33">
        <v>1</v>
      </c>
      <c r="V1620" s="140">
        <v>1</v>
      </c>
      <c r="W1620" s="47">
        <v>1586</v>
      </c>
      <c r="X1620" s="25">
        <v>1589</v>
      </c>
      <c r="Y1620" s="35" t="s">
        <v>63</v>
      </c>
      <c r="Z1620" s="34">
        <v>1589</v>
      </c>
      <c r="AA1620" s="35">
        <v>1606</v>
      </c>
      <c r="AB1620" s="36" t="s">
        <v>69</v>
      </c>
      <c r="AC1620" s="34"/>
      <c r="AD1620" s="35"/>
      <c r="AE1620" s="36"/>
      <c r="AF1620" s="34"/>
      <c r="AG1620" s="35"/>
      <c r="AH1620" s="36"/>
      <c r="AI1620" s="37"/>
      <c r="AJ1620" s="38"/>
      <c r="AK1620" s="39"/>
      <c r="AL1620" s="39"/>
      <c r="AM1620" s="39"/>
      <c r="AN1620" s="49"/>
      <c r="AO1620" s="42" t="s">
        <v>104</v>
      </c>
      <c r="AP1620" s="41" t="s">
        <v>1400</v>
      </c>
      <c r="AQ1620" s="42"/>
      <c r="AR1620" s="43"/>
      <c r="AS1620" s="40"/>
      <c r="AT1620" s="42">
        <v>1</v>
      </c>
      <c r="AU1620" s="162">
        <f t="shared" si="127"/>
        <v>0</v>
      </c>
      <c r="AV1620" s="162">
        <f t="shared" si="128"/>
        <v>1</v>
      </c>
      <c r="AW1620" s="162">
        <f t="shared" si="129"/>
        <v>0</v>
      </c>
      <c r="AX1620" s="162">
        <f t="shared" si="130"/>
        <v>0</v>
      </c>
      <c r="AY1620" s="162">
        <f t="shared" si="131"/>
        <v>0</v>
      </c>
    </row>
    <row r="1621" spans="1:51">
      <c r="A1621" s="44" t="s">
        <v>1400</v>
      </c>
      <c r="B1621" s="45" t="s">
        <v>1743</v>
      </c>
      <c r="C1621" s="23" t="s">
        <v>1401</v>
      </c>
      <c r="D1621" s="120" t="s">
        <v>4162</v>
      </c>
      <c r="E1621" s="24"/>
      <c r="F1621" s="25" t="s">
        <v>43</v>
      </c>
      <c r="G1621" s="25"/>
      <c r="H1621" s="27">
        <v>1</v>
      </c>
      <c r="I1621" s="27"/>
      <c r="J1621" s="29">
        <v>0</v>
      </c>
      <c r="K1621" s="34">
        <v>1613</v>
      </c>
      <c r="L1621" s="35">
        <v>1641</v>
      </c>
      <c r="M1621" s="27">
        <v>0</v>
      </c>
      <c r="N1621" s="27">
        <v>0</v>
      </c>
      <c r="O1621" s="28">
        <v>1588</v>
      </c>
      <c r="P1621" s="31">
        <v>1641</v>
      </c>
      <c r="Q1621" s="25" t="str">
        <f t="shared" si="132"/>
        <v>Delft</v>
      </c>
      <c r="R1621" s="104">
        <v>52.0167</v>
      </c>
      <c r="S1621" s="124">
        <v>4.3666999999999998</v>
      </c>
      <c r="T1621" s="32">
        <v>1</v>
      </c>
      <c r="U1621" s="33">
        <v>1</v>
      </c>
      <c r="V1621" s="140">
        <v>1</v>
      </c>
      <c r="W1621" s="34">
        <v>1613</v>
      </c>
      <c r="X1621" s="35">
        <v>1641</v>
      </c>
      <c r="Y1621" s="35" t="s">
        <v>69</v>
      </c>
      <c r="Z1621" s="34"/>
      <c r="AA1621" s="35"/>
      <c r="AB1621" s="36"/>
      <c r="AC1621" s="34"/>
      <c r="AD1621" s="35"/>
      <c r="AE1621" s="36"/>
      <c r="AF1621" s="34"/>
      <c r="AG1621" s="35"/>
      <c r="AH1621" s="36"/>
      <c r="AI1621" s="37"/>
      <c r="AJ1621" s="38"/>
      <c r="AK1621" s="39"/>
      <c r="AL1621" s="39"/>
      <c r="AM1621" s="39"/>
      <c r="AN1621" s="49"/>
      <c r="AO1621" s="42" t="s">
        <v>88</v>
      </c>
      <c r="AP1621" s="41" t="s">
        <v>1394</v>
      </c>
      <c r="AQ1621" s="42"/>
      <c r="AR1621" s="43"/>
      <c r="AS1621" s="40"/>
      <c r="AT1621" s="42">
        <v>1</v>
      </c>
      <c r="AU1621" s="162">
        <f t="shared" si="127"/>
        <v>0</v>
      </c>
      <c r="AV1621" s="162">
        <f t="shared" si="128"/>
        <v>0</v>
      </c>
      <c r="AW1621" s="162">
        <f t="shared" si="129"/>
        <v>1</v>
      </c>
      <c r="AX1621" s="162">
        <f t="shared" si="130"/>
        <v>1</v>
      </c>
      <c r="AY1621" s="162">
        <f t="shared" si="131"/>
        <v>0</v>
      </c>
    </row>
    <row r="1622" spans="1:51">
      <c r="A1622" s="44" t="s">
        <v>1410</v>
      </c>
      <c r="B1622" s="45" t="s">
        <v>4120</v>
      </c>
      <c r="C1622" s="23" t="s">
        <v>1411</v>
      </c>
      <c r="D1622" s="120" t="s">
        <v>4162</v>
      </c>
      <c r="E1622" s="24"/>
      <c r="F1622" s="25" t="s">
        <v>43</v>
      </c>
      <c r="G1622" s="26"/>
      <c r="H1622" s="27"/>
      <c r="I1622" s="27"/>
      <c r="J1622" s="29">
        <v>0</v>
      </c>
      <c r="K1622" s="34">
        <v>1575</v>
      </c>
      <c r="L1622" s="35">
        <v>1600</v>
      </c>
      <c r="M1622" s="27">
        <v>0</v>
      </c>
      <c r="N1622" s="27">
        <v>0</v>
      </c>
      <c r="O1622" s="28">
        <v>1552</v>
      </c>
      <c r="P1622" s="31">
        <v>1600</v>
      </c>
      <c r="Q1622" s="25" t="str">
        <f t="shared" si="132"/>
        <v>Rome</v>
      </c>
      <c r="R1622" s="104">
        <v>43</v>
      </c>
      <c r="S1622" s="124">
        <v>12</v>
      </c>
      <c r="T1622" s="32">
        <v>1</v>
      </c>
      <c r="U1622" s="33">
        <v>1</v>
      </c>
      <c r="V1622" s="140">
        <v>1</v>
      </c>
      <c r="W1622" s="34">
        <v>1575</v>
      </c>
      <c r="X1622" s="35">
        <v>1600</v>
      </c>
      <c r="Y1622" s="35" t="s">
        <v>102</v>
      </c>
      <c r="Z1622" s="34"/>
      <c r="AA1622" s="35"/>
      <c r="AB1622" s="36"/>
      <c r="AC1622" s="34"/>
      <c r="AD1622" s="35"/>
      <c r="AE1622" s="36"/>
      <c r="AF1622" s="34"/>
      <c r="AG1622" s="35"/>
      <c r="AH1622" s="36"/>
      <c r="AI1622" s="37"/>
      <c r="AJ1622" s="38"/>
      <c r="AK1622" s="39"/>
      <c r="AL1622" s="39"/>
      <c r="AM1622" s="39"/>
      <c r="AN1622" s="49"/>
      <c r="AO1622" s="40"/>
      <c r="AP1622" s="41"/>
      <c r="AQ1622" s="42"/>
      <c r="AR1622" s="43"/>
      <c r="AS1622" s="40"/>
      <c r="AT1622" s="42">
        <v>1</v>
      </c>
      <c r="AU1622" s="162">
        <f t="shared" si="127"/>
        <v>0</v>
      </c>
      <c r="AV1622" s="162">
        <f t="shared" si="128"/>
        <v>1</v>
      </c>
      <c r="AW1622" s="162">
        <f t="shared" si="129"/>
        <v>0</v>
      </c>
      <c r="AX1622" s="162">
        <f t="shared" si="130"/>
        <v>0</v>
      </c>
      <c r="AY1622" s="162">
        <f t="shared" si="131"/>
        <v>0</v>
      </c>
    </row>
    <row r="1623" spans="1:51">
      <c r="A1623" s="44" t="s">
        <v>1414</v>
      </c>
      <c r="B1623" s="45" t="s">
        <v>4122</v>
      </c>
      <c r="C1623" s="23" t="s">
        <v>1415</v>
      </c>
      <c r="D1623" s="120" t="s">
        <v>4162</v>
      </c>
      <c r="E1623" s="24">
        <v>1</v>
      </c>
      <c r="F1623" s="25" t="s">
        <v>43</v>
      </c>
      <c r="G1623" s="26"/>
      <c r="H1623" s="27"/>
      <c r="I1623" s="27"/>
      <c r="J1623" s="29">
        <v>1</v>
      </c>
      <c r="K1623" s="34">
        <v>1586</v>
      </c>
      <c r="L1623" s="35"/>
      <c r="M1623" s="27">
        <v>0</v>
      </c>
      <c r="N1623" s="27">
        <v>0</v>
      </c>
      <c r="O1623" s="28"/>
      <c r="P1623" s="31"/>
      <c r="Q1623" s="25" t="str">
        <f t="shared" si="132"/>
        <v>Zemst</v>
      </c>
      <c r="R1623" s="104"/>
      <c r="S1623" s="124"/>
      <c r="T1623" s="32">
        <v>1</v>
      </c>
      <c r="U1623" s="33">
        <v>1</v>
      </c>
      <c r="V1623" s="140">
        <v>1</v>
      </c>
      <c r="W1623" s="34">
        <v>1586</v>
      </c>
      <c r="X1623" s="35"/>
      <c r="Y1623" s="35" t="s">
        <v>1416</v>
      </c>
      <c r="Z1623" s="34"/>
      <c r="AA1623" s="35"/>
      <c r="AB1623" s="36"/>
      <c r="AC1623" s="34"/>
      <c r="AD1623" s="35"/>
      <c r="AE1623" s="36"/>
      <c r="AF1623" s="34"/>
      <c r="AG1623" s="35"/>
      <c r="AH1623" s="36"/>
      <c r="AI1623" s="37"/>
      <c r="AJ1623" s="38"/>
      <c r="AK1623" s="39"/>
      <c r="AL1623" s="39"/>
      <c r="AM1623" s="39"/>
      <c r="AN1623" s="49"/>
      <c r="AO1623" s="40"/>
      <c r="AP1623" s="41"/>
      <c r="AQ1623" s="42"/>
      <c r="AR1623" s="43"/>
      <c r="AS1623" s="40" t="s">
        <v>1417</v>
      </c>
      <c r="AT1623" s="42">
        <v>1</v>
      </c>
      <c r="AU1623" s="162">
        <f t="shared" si="127"/>
        <v>0</v>
      </c>
      <c r="AV1623" s="162">
        <f t="shared" si="128"/>
        <v>0</v>
      </c>
      <c r="AW1623" s="162">
        <f t="shared" si="129"/>
        <v>0</v>
      </c>
      <c r="AX1623" s="162">
        <f t="shared" si="130"/>
        <v>0</v>
      </c>
      <c r="AY1623" s="162">
        <f t="shared" si="131"/>
        <v>0</v>
      </c>
    </row>
    <row r="1624" spans="1:51">
      <c r="A1624" s="44" t="s">
        <v>1420</v>
      </c>
      <c r="B1624" s="45" t="s">
        <v>4123</v>
      </c>
      <c r="C1624" s="23" t="s">
        <v>1424</v>
      </c>
      <c r="D1624" s="120" t="s">
        <v>4162</v>
      </c>
      <c r="E1624" s="24"/>
      <c r="F1624" s="25" t="s">
        <v>43</v>
      </c>
      <c r="G1624" s="26"/>
      <c r="H1624" s="27">
        <v>1</v>
      </c>
      <c r="I1624" s="27"/>
      <c r="J1624" s="29">
        <v>0</v>
      </c>
      <c r="K1624" s="34">
        <v>1631</v>
      </c>
      <c r="L1624" s="35">
        <v>1660</v>
      </c>
      <c r="M1624" s="27">
        <v>0</v>
      </c>
      <c r="N1624" s="27">
        <v>0</v>
      </c>
      <c r="O1624" s="28">
        <v>1618</v>
      </c>
      <c r="P1624" s="31">
        <v>1667</v>
      </c>
      <c r="Q1624" s="25" t="str">
        <f t="shared" si="132"/>
        <v>Antwerp</v>
      </c>
      <c r="R1624" s="104">
        <v>51.216700000000003</v>
      </c>
      <c r="S1624" s="124">
        <v>4.4000000000000004</v>
      </c>
      <c r="T1624" s="32">
        <v>0</v>
      </c>
      <c r="U1624" s="33">
        <v>1</v>
      </c>
      <c r="V1624" s="140">
        <v>1</v>
      </c>
      <c r="W1624" s="34">
        <v>1631</v>
      </c>
      <c r="X1624" s="35">
        <v>1660</v>
      </c>
      <c r="Y1624" s="35" t="s">
        <v>63</v>
      </c>
      <c r="Z1624" s="34">
        <v>1660</v>
      </c>
      <c r="AA1624" s="35">
        <v>1667</v>
      </c>
      <c r="AB1624" s="36" t="s">
        <v>103</v>
      </c>
      <c r="AC1624" s="34"/>
      <c r="AD1624" s="35"/>
      <c r="AE1624" s="36"/>
      <c r="AF1624" s="34"/>
      <c r="AG1624" s="35"/>
      <c r="AH1624" s="36"/>
      <c r="AI1624" s="37"/>
      <c r="AJ1624" s="38"/>
      <c r="AK1624" s="39"/>
      <c r="AL1624" s="39"/>
      <c r="AM1624" s="39"/>
      <c r="AN1624" s="49"/>
      <c r="AO1624" s="42" t="s">
        <v>104</v>
      </c>
      <c r="AP1624" s="41" t="s">
        <v>1421</v>
      </c>
      <c r="AQ1624" s="42"/>
      <c r="AR1624" s="43"/>
      <c r="AS1624" s="40"/>
      <c r="AT1624" s="42">
        <v>1</v>
      </c>
      <c r="AU1624" s="162">
        <f t="shared" si="127"/>
        <v>0</v>
      </c>
      <c r="AV1624" s="162">
        <f t="shared" si="128"/>
        <v>0</v>
      </c>
      <c r="AW1624" s="162">
        <f t="shared" si="129"/>
        <v>0</v>
      </c>
      <c r="AX1624" s="162">
        <f t="shared" si="130"/>
        <v>1</v>
      </c>
      <c r="AY1624" s="162">
        <f t="shared" si="131"/>
        <v>1</v>
      </c>
    </row>
    <row r="1625" spans="1:51">
      <c r="A1625" s="44" t="s">
        <v>1425</v>
      </c>
      <c r="B1625" s="45" t="s">
        <v>4124</v>
      </c>
      <c r="C1625" s="23" t="s">
        <v>1426</v>
      </c>
      <c r="D1625" s="120" t="s">
        <v>4162</v>
      </c>
      <c r="E1625" s="24">
        <v>2</v>
      </c>
      <c r="F1625" s="25" t="s">
        <v>43</v>
      </c>
      <c r="G1625" s="26"/>
      <c r="H1625" s="27"/>
      <c r="I1625" s="27"/>
      <c r="J1625" s="29">
        <v>1</v>
      </c>
      <c r="K1625" s="34">
        <v>1564</v>
      </c>
      <c r="L1625" s="35">
        <v>1585</v>
      </c>
      <c r="M1625" s="27">
        <v>0</v>
      </c>
      <c r="N1625" s="27">
        <v>0</v>
      </c>
      <c r="O1625" s="28"/>
      <c r="P1625" s="31"/>
      <c r="Q1625" s="25" t="str">
        <f t="shared" si="132"/>
        <v>Antwerp</v>
      </c>
      <c r="R1625" s="104">
        <v>51.216700000000003</v>
      </c>
      <c r="S1625" s="124">
        <v>4.4000000000000004</v>
      </c>
      <c r="T1625" s="32">
        <v>0</v>
      </c>
      <c r="U1625" s="33">
        <v>1</v>
      </c>
      <c r="V1625" s="140">
        <v>1</v>
      </c>
      <c r="W1625" s="34">
        <v>1564</v>
      </c>
      <c r="X1625" s="35">
        <v>1585</v>
      </c>
      <c r="Y1625" s="35" t="s">
        <v>63</v>
      </c>
      <c r="Z1625" s="34">
        <v>1585</v>
      </c>
      <c r="AA1625" s="35">
        <v>1602</v>
      </c>
      <c r="AB1625" s="36" t="s">
        <v>69</v>
      </c>
      <c r="AC1625" s="34"/>
      <c r="AD1625" s="35"/>
      <c r="AE1625" s="36"/>
      <c r="AF1625" s="34"/>
      <c r="AG1625" s="35"/>
      <c r="AH1625" s="36"/>
      <c r="AI1625" s="37"/>
      <c r="AJ1625" s="38"/>
      <c r="AK1625" s="39"/>
      <c r="AL1625" s="39"/>
      <c r="AM1625" s="39"/>
      <c r="AN1625" s="49"/>
      <c r="AO1625" s="40"/>
      <c r="AP1625" s="41"/>
      <c r="AQ1625" s="42"/>
      <c r="AR1625" s="43"/>
      <c r="AS1625" s="40" t="s">
        <v>40</v>
      </c>
      <c r="AT1625" s="42">
        <v>1</v>
      </c>
      <c r="AU1625" s="162">
        <f t="shared" si="127"/>
        <v>1</v>
      </c>
      <c r="AV1625" s="162">
        <f t="shared" si="128"/>
        <v>1</v>
      </c>
      <c r="AW1625" s="162">
        <f t="shared" si="129"/>
        <v>0</v>
      </c>
      <c r="AX1625" s="162">
        <f t="shared" si="130"/>
        <v>0</v>
      </c>
      <c r="AY1625" s="162">
        <f t="shared" si="131"/>
        <v>0</v>
      </c>
    </row>
    <row r="1626" spans="1:51">
      <c r="A1626" s="44" t="s">
        <v>1434</v>
      </c>
      <c r="B1626" s="45" t="s">
        <v>4127</v>
      </c>
      <c r="C1626" s="23" t="s">
        <v>1435</v>
      </c>
      <c r="D1626" s="120" t="s">
        <v>4162</v>
      </c>
      <c r="E1626" s="24"/>
      <c r="F1626" s="25" t="s">
        <v>43</v>
      </c>
      <c r="G1626" s="26"/>
      <c r="H1626" s="27"/>
      <c r="I1626" s="27"/>
      <c r="J1626" s="29">
        <v>0</v>
      </c>
      <c r="K1626" s="34">
        <v>1570</v>
      </c>
      <c r="L1626" s="35">
        <v>1585</v>
      </c>
      <c r="M1626" s="27">
        <v>0</v>
      </c>
      <c r="N1626" s="27">
        <v>0</v>
      </c>
      <c r="O1626" s="28">
        <v>1541</v>
      </c>
      <c r="P1626" s="31">
        <v>1585</v>
      </c>
      <c r="Q1626" s="25" t="str">
        <f t="shared" si="132"/>
        <v>Leuven</v>
      </c>
      <c r="R1626" s="104">
        <v>50.883299999999998</v>
      </c>
      <c r="S1626" s="124">
        <v>4.7</v>
      </c>
      <c r="T1626" s="32">
        <v>1</v>
      </c>
      <c r="U1626" s="33">
        <v>1</v>
      </c>
      <c r="V1626" s="140">
        <v>1</v>
      </c>
      <c r="W1626" s="34">
        <v>1570</v>
      </c>
      <c r="X1626" s="35">
        <v>1585</v>
      </c>
      <c r="Y1626" s="35" t="s">
        <v>1436</v>
      </c>
      <c r="Z1626" s="34"/>
      <c r="AA1626" s="35"/>
      <c r="AB1626" s="36"/>
      <c r="AC1626" s="34"/>
      <c r="AD1626" s="35"/>
      <c r="AE1626" s="36"/>
      <c r="AF1626" s="34"/>
      <c r="AG1626" s="35"/>
      <c r="AH1626" s="36"/>
      <c r="AI1626" s="37"/>
      <c r="AJ1626" s="38"/>
      <c r="AK1626" s="39"/>
      <c r="AL1626" s="39"/>
      <c r="AM1626" s="39"/>
      <c r="AN1626" s="49"/>
      <c r="AO1626" s="40"/>
      <c r="AP1626" s="41"/>
      <c r="AQ1626" s="42"/>
      <c r="AR1626" s="43"/>
      <c r="AS1626" s="40"/>
      <c r="AT1626" s="42">
        <v>1</v>
      </c>
      <c r="AU1626" s="162">
        <f t="shared" si="127"/>
        <v>1</v>
      </c>
      <c r="AV1626" s="162">
        <f t="shared" si="128"/>
        <v>1</v>
      </c>
      <c r="AW1626" s="162">
        <f t="shared" si="129"/>
        <v>0</v>
      </c>
      <c r="AX1626" s="162">
        <f t="shared" si="130"/>
        <v>0</v>
      </c>
      <c r="AY1626" s="162">
        <f t="shared" si="131"/>
        <v>0</v>
      </c>
    </row>
    <row r="1627" spans="1:51">
      <c r="A1627" s="44" t="s">
        <v>1439</v>
      </c>
      <c r="B1627" s="45" t="s">
        <v>4127</v>
      </c>
      <c r="C1627" s="23" t="s">
        <v>1440</v>
      </c>
      <c r="D1627" s="120" t="s">
        <v>4162</v>
      </c>
      <c r="E1627" s="24">
        <v>1</v>
      </c>
      <c r="F1627" s="25" t="s">
        <v>43</v>
      </c>
      <c r="G1627" s="26"/>
      <c r="H1627" s="27"/>
      <c r="I1627" s="27"/>
      <c r="J1627" s="29">
        <v>1</v>
      </c>
      <c r="K1627" s="34">
        <v>1564</v>
      </c>
      <c r="L1627" s="35">
        <v>1566</v>
      </c>
      <c r="M1627" s="27">
        <v>0</v>
      </c>
      <c r="N1627" s="27">
        <v>0</v>
      </c>
      <c r="O1627" s="28">
        <v>1534</v>
      </c>
      <c r="P1627" s="31">
        <v>1612</v>
      </c>
      <c r="Q1627" s="25" t="str">
        <f t="shared" si="132"/>
        <v>Antwerp</v>
      </c>
      <c r="R1627" s="104">
        <v>51.216700000000003</v>
      </c>
      <c r="S1627" s="124">
        <v>4.4000000000000004</v>
      </c>
      <c r="T1627" s="32">
        <v>0</v>
      </c>
      <c r="U1627" s="33">
        <v>1</v>
      </c>
      <c r="V1627" s="140">
        <v>1</v>
      </c>
      <c r="W1627" s="34">
        <v>1564</v>
      </c>
      <c r="X1627" s="35">
        <v>1566</v>
      </c>
      <c r="Y1627" s="35" t="s">
        <v>63</v>
      </c>
      <c r="Z1627" s="34">
        <v>1566</v>
      </c>
      <c r="AA1627" s="35">
        <v>1575</v>
      </c>
      <c r="AB1627" s="36" t="s">
        <v>1441</v>
      </c>
      <c r="AC1627" s="34">
        <v>1575</v>
      </c>
      <c r="AD1627" s="35">
        <v>1585</v>
      </c>
      <c r="AE1627" s="36" t="s">
        <v>63</v>
      </c>
      <c r="AF1627" s="34">
        <v>1586</v>
      </c>
      <c r="AG1627" s="35">
        <v>1612</v>
      </c>
      <c r="AH1627" s="36" t="s">
        <v>1442</v>
      </c>
      <c r="AI1627" s="37"/>
      <c r="AJ1627" s="38"/>
      <c r="AK1627" s="39"/>
      <c r="AL1627" s="39"/>
      <c r="AM1627" s="39"/>
      <c r="AN1627" s="49"/>
      <c r="AO1627" s="40"/>
      <c r="AP1627" s="41"/>
      <c r="AQ1627" s="42"/>
      <c r="AR1627" s="43"/>
      <c r="AS1627" s="40" t="s">
        <v>40</v>
      </c>
      <c r="AT1627" s="42">
        <v>1</v>
      </c>
      <c r="AU1627" s="162">
        <f t="shared" si="127"/>
        <v>1</v>
      </c>
      <c r="AV1627" s="162">
        <f t="shared" si="128"/>
        <v>0</v>
      </c>
      <c r="AW1627" s="162">
        <f t="shared" si="129"/>
        <v>0</v>
      </c>
      <c r="AX1627" s="162">
        <f t="shared" si="130"/>
        <v>0</v>
      </c>
      <c r="AY1627" s="162">
        <f t="shared" si="131"/>
        <v>0</v>
      </c>
    </row>
    <row r="1628" spans="1:51">
      <c r="A1628" s="44" t="s">
        <v>1443</v>
      </c>
      <c r="B1628" s="45" t="s">
        <v>4127</v>
      </c>
      <c r="C1628" s="23" t="s">
        <v>1444</v>
      </c>
      <c r="D1628" s="120" t="s">
        <v>4162</v>
      </c>
      <c r="E1628" s="24"/>
      <c r="F1628" s="25" t="s">
        <v>43</v>
      </c>
      <c r="G1628" s="26"/>
      <c r="H1628" s="27"/>
      <c r="I1628" s="27"/>
      <c r="J1628" s="29">
        <v>0</v>
      </c>
      <c r="K1628" s="34">
        <v>1596</v>
      </c>
      <c r="L1628" s="35">
        <v>1596</v>
      </c>
      <c r="M1628" s="27">
        <v>0</v>
      </c>
      <c r="N1628" s="27">
        <v>0</v>
      </c>
      <c r="O1628" s="28">
        <v>1566</v>
      </c>
      <c r="P1628" s="31">
        <v>1597</v>
      </c>
      <c r="Q1628" s="25" t="str">
        <f t="shared" si="132"/>
        <v>Frankfurt a/M</v>
      </c>
      <c r="R1628" s="104"/>
      <c r="S1628" s="124"/>
      <c r="T1628" s="32">
        <v>1</v>
      </c>
      <c r="U1628" s="33">
        <v>1</v>
      </c>
      <c r="V1628" s="140">
        <v>1</v>
      </c>
      <c r="W1628" s="34">
        <v>1596</v>
      </c>
      <c r="X1628" s="35">
        <v>1596</v>
      </c>
      <c r="Y1628" s="35" t="s">
        <v>1442</v>
      </c>
      <c r="Z1628" s="34">
        <v>1597</v>
      </c>
      <c r="AA1628" s="35">
        <v>1597</v>
      </c>
      <c r="AB1628" s="36" t="s">
        <v>879</v>
      </c>
      <c r="AC1628" s="34"/>
      <c r="AD1628" s="35"/>
      <c r="AE1628" s="36"/>
      <c r="AF1628" s="34"/>
      <c r="AG1628" s="35"/>
      <c r="AH1628" s="36"/>
      <c r="AI1628" s="37"/>
      <c r="AJ1628" s="38"/>
      <c r="AK1628" s="39"/>
      <c r="AL1628" s="39"/>
      <c r="AM1628" s="39"/>
      <c r="AN1628" s="49"/>
      <c r="AO1628" s="42" t="s">
        <v>88</v>
      </c>
      <c r="AP1628" s="41" t="s">
        <v>1437</v>
      </c>
      <c r="AQ1628" s="42"/>
      <c r="AR1628" s="43"/>
      <c r="AS1628" s="40"/>
      <c r="AT1628" s="42">
        <v>1</v>
      </c>
      <c r="AU1628" s="162">
        <f t="shared" si="127"/>
        <v>0</v>
      </c>
      <c r="AV1628" s="162">
        <f t="shared" si="128"/>
        <v>1</v>
      </c>
      <c r="AW1628" s="162">
        <f t="shared" si="129"/>
        <v>0</v>
      </c>
      <c r="AX1628" s="162">
        <f t="shared" si="130"/>
        <v>0</v>
      </c>
      <c r="AY1628" s="162">
        <f t="shared" si="131"/>
        <v>0</v>
      </c>
    </row>
    <row r="1629" spans="1:51">
      <c r="A1629" s="44" t="s">
        <v>1445</v>
      </c>
      <c r="B1629" s="45" t="s">
        <v>4127</v>
      </c>
      <c r="C1629" s="23" t="s">
        <v>1446</v>
      </c>
      <c r="D1629" s="120" t="s">
        <v>4162</v>
      </c>
      <c r="E1629" s="24"/>
      <c r="F1629" s="25" t="s">
        <v>43</v>
      </c>
      <c r="G1629" s="26"/>
      <c r="H1629" s="27"/>
      <c r="I1629" s="27"/>
      <c r="J1629" s="29">
        <v>0</v>
      </c>
      <c r="K1629" s="34">
        <v>1578</v>
      </c>
      <c r="L1629" s="35">
        <v>1585</v>
      </c>
      <c r="M1629" s="27">
        <v>0</v>
      </c>
      <c r="N1629" s="27">
        <v>0</v>
      </c>
      <c r="O1629" s="28">
        <v>1533</v>
      </c>
      <c r="P1629" s="31" t="s">
        <v>39</v>
      </c>
      <c r="Q1629" s="25" t="str">
        <f t="shared" si="132"/>
        <v>Antwerp</v>
      </c>
      <c r="R1629" s="104">
        <v>51.216700000000003</v>
      </c>
      <c r="S1629" s="124">
        <v>4.4000000000000004</v>
      </c>
      <c r="T1629" s="32">
        <v>1</v>
      </c>
      <c r="U1629" s="33">
        <v>1</v>
      </c>
      <c r="V1629" s="140">
        <v>1</v>
      </c>
      <c r="W1629" s="34">
        <v>1578</v>
      </c>
      <c r="X1629" s="35">
        <v>1585</v>
      </c>
      <c r="Y1629" s="35" t="s">
        <v>63</v>
      </c>
      <c r="Z1629" s="34">
        <v>1587</v>
      </c>
      <c r="AA1629" s="35"/>
      <c r="AB1629" s="36" t="s">
        <v>1442</v>
      </c>
      <c r="AC1629" s="34"/>
      <c r="AD1629" s="35"/>
      <c r="AE1629" s="36"/>
      <c r="AF1629" s="34"/>
      <c r="AG1629" s="35"/>
      <c r="AH1629" s="36"/>
      <c r="AI1629" s="37"/>
      <c r="AJ1629" s="38"/>
      <c r="AK1629" s="39"/>
      <c r="AL1629" s="39"/>
      <c r="AM1629" s="39"/>
      <c r="AN1629" s="49"/>
      <c r="AO1629" s="40"/>
      <c r="AP1629" s="41"/>
      <c r="AQ1629" s="42"/>
      <c r="AR1629" s="43"/>
      <c r="AS1629" s="40"/>
      <c r="AT1629" s="42">
        <v>1</v>
      </c>
      <c r="AU1629" s="162">
        <f t="shared" si="127"/>
        <v>0</v>
      </c>
      <c r="AV1629" s="162">
        <f t="shared" si="128"/>
        <v>1</v>
      </c>
      <c r="AW1629" s="162">
        <f t="shared" si="129"/>
        <v>0</v>
      </c>
      <c r="AX1629" s="162">
        <f t="shared" si="130"/>
        <v>0</v>
      </c>
      <c r="AY1629" s="162">
        <f t="shared" si="131"/>
        <v>0</v>
      </c>
    </row>
    <row r="1630" spans="1:51">
      <c r="A1630" s="44" t="s">
        <v>1468</v>
      </c>
      <c r="B1630" s="45" t="s">
        <v>1899</v>
      </c>
      <c r="C1630" s="23" t="s">
        <v>1473</v>
      </c>
      <c r="D1630" s="120" t="s">
        <v>4162</v>
      </c>
      <c r="E1630" s="24">
        <v>8</v>
      </c>
      <c r="F1630" s="25" t="s">
        <v>43</v>
      </c>
      <c r="G1630" s="50"/>
      <c r="H1630" s="27">
        <v>1</v>
      </c>
      <c r="I1630" s="27"/>
      <c r="J1630" s="29">
        <v>1</v>
      </c>
      <c r="K1630" s="63">
        <v>1600</v>
      </c>
      <c r="L1630" s="62">
        <v>1619</v>
      </c>
      <c r="M1630" s="27">
        <v>1</v>
      </c>
      <c r="N1630" s="27">
        <v>1</v>
      </c>
      <c r="O1630" s="61">
        <v>1544</v>
      </c>
      <c r="P1630" s="80">
        <v>1629</v>
      </c>
      <c r="Q1630" s="25" t="str">
        <f t="shared" si="132"/>
        <v>Brussels</v>
      </c>
      <c r="R1630" s="104">
        <v>50.85</v>
      </c>
      <c r="S1630" s="124">
        <v>4.3499999999999996</v>
      </c>
      <c r="T1630" s="32">
        <v>1</v>
      </c>
      <c r="U1630" s="33">
        <v>1</v>
      </c>
      <c r="V1630" s="140">
        <v>1</v>
      </c>
      <c r="W1630" s="63">
        <v>1600</v>
      </c>
      <c r="X1630" s="62">
        <v>1619</v>
      </c>
      <c r="Y1630" s="62" t="s">
        <v>60</v>
      </c>
      <c r="Z1630" s="63"/>
      <c r="AA1630" s="62"/>
      <c r="AB1630" s="64"/>
      <c r="AC1630" s="63"/>
      <c r="AD1630" s="62"/>
      <c r="AE1630" s="64"/>
      <c r="AF1630" s="63"/>
      <c r="AG1630" s="62"/>
      <c r="AH1630" s="64"/>
      <c r="AI1630" s="65"/>
      <c r="AJ1630" s="38"/>
      <c r="AK1630" s="66"/>
      <c r="AL1630" s="66"/>
      <c r="AM1630" s="66"/>
      <c r="AN1630" s="55"/>
      <c r="AO1630" s="59" t="s">
        <v>88</v>
      </c>
      <c r="AP1630" s="108" t="s">
        <v>1466</v>
      </c>
      <c r="AQ1630" s="59"/>
      <c r="AR1630" s="83"/>
      <c r="AS1630" s="81" t="s">
        <v>1474</v>
      </c>
      <c r="AT1630" s="42">
        <v>1</v>
      </c>
      <c r="AU1630" s="162">
        <f t="shared" si="127"/>
        <v>0</v>
      </c>
      <c r="AV1630" s="162">
        <f t="shared" si="128"/>
        <v>1</v>
      </c>
      <c r="AW1630" s="162">
        <f t="shared" si="129"/>
        <v>1</v>
      </c>
      <c r="AX1630" s="162">
        <f t="shared" si="130"/>
        <v>0</v>
      </c>
      <c r="AY1630" s="162">
        <f t="shared" si="131"/>
        <v>0</v>
      </c>
    </row>
    <row r="1631" spans="1:51">
      <c r="A1631" s="44" t="s">
        <v>1500</v>
      </c>
      <c r="B1631" s="45" t="s">
        <v>4136</v>
      </c>
      <c r="C1631" s="23" t="s">
        <v>1501</v>
      </c>
      <c r="D1631" s="120" t="s">
        <v>4162</v>
      </c>
      <c r="E1631" s="24"/>
      <c r="F1631" s="25" t="s">
        <v>43</v>
      </c>
      <c r="G1631" s="26"/>
      <c r="H1631" s="27"/>
      <c r="I1631" s="27"/>
      <c r="J1631" s="29">
        <v>0</v>
      </c>
      <c r="K1631" s="34">
        <v>1587</v>
      </c>
      <c r="L1631" s="35"/>
      <c r="M1631" s="27">
        <v>0</v>
      </c>
      <c r="N1631" s="27">
        <v>0</v>
      </c>
      <c r="O1631" s="28"/>
      <c r="P1631" s="31"/>
      <c r="Q1631" s="25" t="str">
        <f t="shared" si="132"/>
        <v>Delft</v>
      </c>
      <c r="R1631" s="104">
        <v>52.0167</v>
      </c>
      <c r="S1631" s="124">
        <v>4.3666999999999998</v>
      </c>
      <c r="T1631" s="32">
        <v>1</v>
      </c>
      <c r="U1631" s="33">
        <v>1</v>
      </c>
      <c r="V1631" s="140">
        <v>1</v>
      </c>
      <c r="W1631" s="34">
        <v>1587</v>
      </c>
      <c r="X1631" s="35"/>
      <c r="Y1631" s="35" t="s">
        <v>69</v>
      </c>
      <c r="Z1631" s="34"/>
      <c r="AA1631" s="35"/>
      <c r="AB1631" s="36"/>
      <c r="AC1631" s="34"/>
      <c r="AD1631" s="35"/>
      <c r="AE1631" s="36"/>
      <c r="AF1631" s="34"/>
      <c r="AG1631" s="35"/>
      <c r="AH1631" s="36"/>
      <c r="AI1631" s="37"/>
      <c r="AJ1631" s="38"/>
      <c r="AK1631" s="39"/>
      <c r="AL1631" s="39"/>
      <c r="AM1631" s="39"/>
      <c r="AN1631" s="49"/>
      <c r="AO1631" s="40"/>
      <c r="AP1631" s="41"/>
      <c r="AQ1631" s="42"/>
      <c r="AR1631" s="43"/>
      <c r="AS1631" s="40"/>
      <c r="AT1631" s="42">
        <v>1</v>
      </c>
      <c r="AU1631" s="162">
        <f t="shared" si="127"/>
        <v>0</v>
      </c>
      <c r="AV1631" s="162">
        <f t="shared" si="128"/>
        <v>0</v>
      </c>
      <c r="AW1631" s="162">
        <f t="shared" si="129"/>
        <v>0</v>
      </c>
      <c r="AX1631" s="162">
        <f t="shared" si="130"/>
        <v>0</v>
      </c>
      <c r="AY1631" s="162">
        <f t="shared" si="131"/>
        <v>0</v>
      </c>
    </row>
    <row r="1632" spans="1:51">
      <c r="A1632" s="44" t="s">
        <v>1520</v>
      </c>
      <c r="B1632" s="45" t="s">
        <v>2553</v>
      </c>
      <c r="C1632" s="23" t="s">
        <v>1521</v>
      </c>
      <c r="D1632" s="120" t="s">
        <v>4162</v>
      </c>
      <c r="E1632" s="24"/>
      <c r="F1632" s="25" t="s">
        <v>43</v>
      </c>
      <c r="G1632" s="26"/>
      <c r="H1632" s="27"/>
      <c r="I1632" s="27"/>
      <c r="J1632" s="29">
        <v>0</v>
      </c>
      <c r="K1632" s="34">
        <v>1586</v>
      </c>
      <c r="L1632" s="35">
        <v>1601</v>
      </c>
      <c r="M1632" s="27">
        <v>0</v>
      </c>
      <c r="N1632" s="27">
        <v>0</v>
      </c>
      <c r="O1632" s="28"/>
      <c r="P1632" s="31"/>
      <c r="Q1632" s="25" t="str">
        <f t="shared" si="132"/>
        <v>Delft</v>
      </c>
      <c r="R1632" s="104">
        <v>52.0167</v>
      </c>
      <c r="S1632" s="124">
        <v>4.3666999999999998</v>
      </c>
      <c r="T1632" s="32">
        <v>1</v>
      </c>
      <c r="U1632" s="33">
        <v>1</v>
      </c>
      <c r="V1632" s="140">
        <v>1</v>
      </c>
      <c r="W1632" s="34">
        <v>1586</v>
      </c>
      <c r="X1632" s="35">
        <v>1601</v>
      </c>
      <c r="Y1632" s="35" t="s">
        <v>69</v>
      </c>
      <c r="Z1632" s="34"/>
      <c r="AA1632" s="35"/>
      <c r="AB1632" s="36"/>
      <c r="AC1632" s="34"/>
      <c r="AD1632" s="35"/>
      <c r="AE1632" s="36"/>
      <c r="AF1632" s="34"/>
      <c r="AG1632" s="35"/>
      <c r="AH1632" s="36"/>
      <c r="AI1632" s="37"/>
      <c r="AJ1632" s="38"/>
      <c r="AK1632" s="39"/>
      <c r="AL1632" s="39"/>
      <c r="AM1632" s="39"/>
      <c r="AN1632" s="49"/>
      <c r="AO1632" s="40"/>
      <c r="AP1632" s="41"/>
      <c r="AQ1632" s="42"/>
      <c r="AR1632" s="43"/>
      <c r="AS1632" s="40"/>
      <c r="AT1632" s="42">
        <v>1</v>
      </c>
      <c r="AU1632" s="162">
        <f t="shared" si="127"/>
        <v>0</v>
      </c>
      <c r="AV1632" s="162">
        <f t="shared" si="128"/>
        <v>1</v>
      </c>
      <c r="AW1632" s="162">
        <f t="shared" si="129"/>
        <v>0</v>
      </c>
      <c r="AX1632" s="162">
        <f t="shared" si="130"/>
        <v>0</v>
      </c>
      <c r="AY1632" s="162">
        <f t="shared" si="131"/>
        <v>0</v>
      </c>
    </row>
    <row r="1633" spans="1:51">
      <c r="A1633" s="44" t="s">
        <v>1522</v>
      </c>
      <c r="B1633" s="45" t="s">
        <v>2553</v>
      </c>
      <c r="C1633" s="23" t="s">
        <v>1523</v>
      </c>
      <c r="D1633" s="120" t="s">
        <v>4162</v>
      </c>
      <c r="E1633" s="24"/>
      <c r="F1633" s="25" t="s">
        <v>43</v>
      </c>
      <c r="G1633" s="25"/>
      <c r="H1633" s="27">
        <v>1</v>
      </c>
      <c r="I1633" s="27"/>
      <c r="J1633" s="29">
        <v>0</v>
      </c>
      <c r="K1633" s="34">
        <v>1601</v>
      </c>
      <c r="L1633" s="35">
        <v>1624</v>
      </c>
      <c r="M1633" s="27">
        <v>0</v>
      </c>
      <c r="N1633" s="27">
        <v>0</v>
      </c>
      <c r="O1633" s="28"/>
      <c r="P1633" s="31">
        <v>1624</v>
      </c>
      <c r="Q1633" s="25" t="str">
        <f t="shared" si="132"/>
        <v>Delft</v>
      </c>
      <c r="R1633" s="104">
        <v>52.0167</v>
      </c>
      <c r="S1633" s="124">
        <v>4.3666999999999998</v>
      </c>
      <c r="T1633" s="32">
        <v>1</v>
      </c>
      <c r="U1633" s="33">
        <v>1</v>
      </c>
      <c r="V1633" s="140">
        <v>1</v>
      </c>
      <c r="W1633" s="34">
        <v>1601</v>
      </c>
      <c r="X1633" s="35">
        <v>1624</v>
      </c>
      <c r="Y1633" s="35" t="s">
        <v>69</v>
      </c>
      <c r="Z1633" s="34"/>
      <c r="AA1633" s="35"/>
      <c r="AB1633" s="36"/>
      <c r="AC1633" s="34"/>
      <c r="AD1633" s="35"/>
      <c r="AE1633" s="36"/>
      <c r="AF1633" s="34"/>
      <c r="AG1633" s="35"/>
      <c r="AH1633" s="36"/>
      <c r="AI1633" s="37"/>
      <c r="AJ1633" s="38"/>
      <c r="AK1633" s="39"/>
      <c r="AL1633" s="39"/>
      <c r="AM1633" s="39"/>
      <c r="AN1633" s="49"/>
      <c r="AO1633" s="40"/>
      <c r="AP1633" s="41"/>
      <c r="AQ1633" s="42"/>
      <c r="AR1633" s="43"/>
      <c r="AS1633" s="40"/>
      <c r="AT1633" s="42">
        <v>1</v>
      </c>
      <c r="AU1633" s="162">
        <f t="shared" si="127"/>
        <v>0</v>
      </c>
      <c r="AV1633" s="162">
        <f t="shared" si="128"/>
        <v>1</v>
      </c>
      <c r="AW1633" s="162">
        <f t="shared" si="129"/>
        <v>1</v>
      </c>
      <c r="AX1633" s="162">
        <f t="shared" si="130"/>
        <v>1</v>
      </c>
      <c r="AY1633" s="162">
        <f t="shared" si="131"/>
        <v>0</v>
      </c>
    </row>
    <row r="1634" spans="1:51">
      <c r="A1634" s="44" t="s">
        <v>1530</v>
      </c>
      <c r="B1634" s="45" t="s">
        <v>2553</v>
      </c>
      <c r="C1634" s="23" t="s">
        <v>1531</v>
      </c>
      <c r="D1634" s="120" t="s">
        <v>4162</v>
      </c>
      <c r="E1634" s="24"/>
      <c r="F1634" s="74" t="s">
        <v>74</v>
      </c>
      <c r="G1634" s="26"/>
      <c r="H1634" s="27"/>
      <c r="I1634" s="27"/>
      <c r="J1634" s="29">
        <v>0</v>
      </c>
      <c r="K1634" s="34">
        <v>1646</v>
      </c>
      <c r="L1634" s="35">
        <v>1646</v>
      </c>
      <c r="M1634" s="27">
        <v>0</v>
      </c>
      <c r="N1634" s="27">
        <v>0</v>
      </c>
      <c r="O1634" s="28">
        <v>1624</v>
      </c>
      <c r="P1634" s="31">
        <v>1694</v>
      </c>
      <c r="Q1634" s="25" t="str">
        <f t="shared" si="132"/>
        <v>Amsterdam</v>
      </c>
      <c r="R1634" s="104">
        <v>52.373100000000001</v>
      </c>
      <c r="S1634" s="124">
        <v>4.8921999999999999</v>
      </c>
      <c r="T1634" s="32">
        <v>0</v>
      </c>
      <c r="U1634" s="33">
        <v>1</v>
      </c>
      <c r="V1634" s="140">
        <v>1</v>
      </c>
      <c r="W1634" s="34">
        <v>1646</v>
      </c>
      <c r="X1634" s="35">
        <v>1646</v>
      </c>
      <c r="Y1634" s="35" t="s">
        <v>51</v>
      </c>
      <c r="Z1634" s="34">
        <v>1646</v>
      </c>
      <c r="AA1634" s="35">
        <v>1654</v>
      </c>
      <c r="AB1634" s="36" t="s">
        <v>306</v>
      </c>
      <c r="AC1634" s="34">
        <v>1654</v>
      </c>
      <c r="AD1634" s="35">
        <v>1663</v>
      </c>
      <c r="AE1634" s="36" t="s">
        <v>51</v>
      </c>
      <c r="AF1634" s="34">
        <v>1663</v>
      </c>
      <c r="AG1634" s="35">
        <v>1664</v>
      </c>
      <c r="AH1634" s="36" t="s">
        <v>1532</v>
      </c>
      <c r="AI1634" s="37" t="s">
        <v>1533</v>
      </c>
      <c r="AJ1634" s="38"/>
      <c r="AK1634" s="39"/>
      <c r="AL1634" s="39"/>
      <c r="AM1634" s="39"/>
      <c r="AN1634" s="49"/>
      <c r="AO1634" s="40"/>
      <c r="AP1634" s="41"/>
      <c r="AQ1634" s="42"/>
      <c r="AR1634" s="43"/>
      <c r="AS1634" s="40"/>
      <c r="AT1634" s="42">
        <v>1</v>
      </c>
      <c r="AU1634" s="162">
        <f t="shared" si="127"/>
        <v>0</v>
      </c>
      <c r="AV1634" s="162">
        <f t="shared" si="128"/>
        <v>0</v>
      </c>
      <c r="AW1634" s="162">
        <f t="shared" si="129"/>
        <v>0</v>
      </c>
      <c r="AX1634" s="162">
        <f t="shared" si="130"/>
        <v>1</v>
      </c>
      <c r="AY1634" s="162">
        <f t="shared" si="131"/>
        <v>0</v>
      </c>
    </row>
    <row r="1635" spans="1:51">
      <c r="A1635" s="44" t="s">
        <v>1534</v>
      </c>
      <c r="B1635" s="45" t="s">
        <v>4139</v>
      </c>
      <c r="C1635" s="23" t="s">
        <v>1535</v>
      </c>
      <c r="D1635" s="120" t="s">
        <v>4162</v>
      </c>
      <c r="E1635" s="24"/>
      <c r="F1635" s="25" t="s">
        <v>43</v>
      </c>
      <c r="G1635" s="26"/>
      <c r="H1635" s="27"/>
      <c r="I1635" s="27"/>
      <c r="J1635" s="29">
        <v>0</v>
      </c>
      <c r="K1635" s="34">
        <v>1589</v>
      </c>
      <c r="L1635" s="35">
        <v>1628</v>
      </c>
      <c r="M1635" s="27">
        <v>0</v>
      </c>
      <c r="N1635" s="27">
        <v>0</v>
      </c>
      <c r="O1635" s="28">
        <v>1570</v>
      </c>
      <c r="P1635" s="31">
        <v>1628</v>
      </c>
      <c r="Q1635" s="25" t="str">
        <f t="shared" si="132"/>
        <v>Antwerp</v>
      </c>
      <c r="R1635" s="104">
        <v>51.216700000000003</v>
      </c>
      <c r="S1635" s="124">
        <v>4.4000000000000004</v>
      </c>
      <c r="T1635" s="32">
        <v>1</v>
      </c>
      <c r="U1635" s="33">
        <v>1</v>
      </c>
      <c r="V1635" s="140">
        <v>1</v>
      </c>
      <c r="W1635" s="34">
        <v>1589</v>
      </c>
      <c r="X1635" s="35">
        <v>1628</v>
      </c>
      <c r="Y1635" s="35" t="s">
        <v>63</v>
      </c>
      <c r="Z1635" s="34"/>
      <c r="AA1635" s="35"/>
      <c r="AB1635" s="36"/>
      <c r="AC1635" s="34"/>
      <c r="AD1635" s="35"/>
      <c r="AE1635" s="36"/>
      <c r="AF1635" s="34"/>
      <c r="AG1635" s="35"/>
      <c r="AH1635" s="36"/>
      <c r="AI1635" s="37"/>
      <c r="AJ1635" s="38"/>
      <c r="AK1635" s="39"/>
      <c r="AL1635" s="39"/>
      <c r="AM1635" s="39"/>
      <c r="AN1635" s="49"/>
      <c r="AO1635" s="40"/>
      <c r="AP1635" s="41"/>
      <c r="AQ1635" s="42"/>
      <c r="AR1635" s="43"/>
      <c r="AS1635" s="40"/>
      <c r="AT1635" s="42">
        <v>1</v>
      </c>
      <c r="AU1635" s="162">
        <f t="shared" si="127"/>
        <v>0</v>
      </c>
      <c r="AV1635" s="162">
        <f t="shared" si="128"/>
        <v>1</v>
      </c>
      <c r="AW1635" s="162">
        <f t="shared" si="129"/>
        <v>1</v>
      </c>
      <c r="AX1635" s="162">
        <f t="shared" si="130"/>
        <v>1</v>
      </c>
      <c r="AY1635" s="162">
        <f t="shared" si="131"/>
        <v>0</v>
      </c>
    </row>
    <row r="1636" spans="1:51">
      <c r="A1636" s="44" t="s">
        <v>1544</v>
      </c>
      <c r="B1636" s="45" t="s">
        <v>2104</v>
      </c>
      <c r="C1636" s="23" t="s">
        <v>1545</v>
      </c>
      <c r="D1636" s="120" t="s">
        <v>4162</v>
      </c>
      <c r="E1636" s="24"/>
      <c r="F1636" s="25" t="s">
        <v>43</v>
      </c>
      <c r="G1636" s="25"/>
      <c r="H1636" s="27">
        <v>1</v>
      </c>
      <c r="I1636" s="27"/>
      <c r="J1636" s="29">
        <v>0</v>
      </c>
      <c r="K1636" s="34">
        <v>1581</v>
      </c>
      <c r="L1636" s="35">
        <v>1605</v>
      </c>
      <c r="M1636" s="27">
        <v>0</v>
      </c>
      <c r="N1636" s="27">
        <v>0</v>
      </c>
      <c r="O1636" s="28"/>
      <c r="P1636" s="31">
        <v>1624</v>
      </c>
      <c r="Q1636" s="25" t="str">
        <f t="shared" si="132"/>
        <v>Rotterdam</v>
      </c>
      <c r="R1636" s="104">
        <v>51.930799999999998</v>
      </c>
      <c r="S1636" s="124">
        <v>4.4791999999999996</v>
      </c>
      <c r="T1636" s="32">
        <v>1</v>
      </c>
      <c r="U1636" s="33">
        <v>1</v>
      </c>
      <c r="V1636" s="140">
        <v>1</v>
      </c>
      <c r="W1636" s="34">
        <v>1581</v>
      </c>
      <c r="X1636" s="35">
        <v>1605</v>
      </c>
      <c r="Y1636" s="35" t="s">
        <v>248</v>
      </c>
      <c r="Z1636" s="34">
        <v>1605</v>
      </c>
      <c r="AA1636" s="35">
        <v>1624</v>
      </c>
      <c r="AB1636" s="36" t="s">
        <v>69</v>
      </c>
      <c r="AC1636" s="34"/>
      <c r="AD1636" s="35"/>
      <c r="AE1636" s="36"/>
      <c r="AF1636" s="34"/>
      <c r="AG1636" s="35"/>
      <c r="AH1636" s="36"/>
      <c r="AI1636" s="37"/>
      <c r="AJ1636" s="38"/>
      <c r="AK1636" s="39"/>
      <c r="AL1636" s="39"/>
      <c r="AM1636" s="39"/>
      <c r="AN1636" s="49"/>
      <c r="AO1636" s="40"/>
      <c r="AP1636" s="41"/>
      <c r="AQ1636" s="42"/>
      <c r="AR1636" s="43"/>
      <c r="AS1636" s="40"/>
      <c r="AT1636" s="42">
        <v>1</v>
      </c>
      <c r="AU1636" s="162">
        <f t="shared" si="127"/>
        <v>0</v>
      </c>
      <c r="AV1636" s="162">
        <f t="shared" si="128"/>
        <v>1</v>
      </c>
      <c r="AW1636" s="162">
        <f t="shared" si="129"/>
        <v>0</v>
      </c>
      <c r="AX1636" s="162">
        <f t="shared" si="130"/>
        <v>0</v>
      </c>
      <c r="AY1636" s="162">
        <f t="shared" si="131"/>
        <v>0</v>
      </c>
    </row>
    <row r="1637" spans="1:51">
      <c r="A1637" s="44" t="s">
        <v>1582</v>
      </c>
      <c r="B1637" s="45" t="s">
        <v>4145</v>
      </c>
      <c r="C1637" s="23" t="s">
        <v>1583</v>
      </c>
      <c r="D1637" s="120" t="s">
        <v>4162</v>
      </c>
      <c r="E1637" s="24"/>
      <c r="F1637" s="25" t="s">
        <v>43</v>
      </c>
      <c r="G1637" s="25" t="s">
        <v>311</v>
      </c>
      <c r="H1637" s="27">
        <v>1</v>
      </c>
      <c r="I1637" s="27"/>
      <c r="J1637" s="29">
        <v>0</v>
      </c>
      <c r="K1637" s="110">
        <v>1602</v>
      </c>
      <c r="L1637" s="35">
        <v>1633</v>
      </c>
      <c r="M1637" s="27">
        <v>0</v>
      </c>
      <c r="N1637" s="27">
        <v>0</v>
      </c>
      <c r="O1637" s="28">
        <v>1576</v>
      </c>
      <c r="P1637" s="31">
        <v>1633</v>
      </c>
      <c r="Q1637" s="25" t="str">
        <f t="shared" si="132"/>
        <v>Amsterdam</v>
      </c>
      <c r="R1637" s="104">
        <v>52.373100000000001</v>
      </c>
      <c r="S1637" s="124">
        <v>4.8921999999999999</v>
      </c>
      <c r="T1637" s="32">
        <v>1</v>
      </c>
      <c r="U1637" s="33">
        <v>1</v>
      </c>
      <c r="V1637" s="140">
        <v>1</v>
      </c>
      <c r="W1637" s="110">
        <v>1602</v>
      </c>
      <c r="X1637" s="35">
        <v>1633</v>
      </c>
      <c r="Y1637" s="35" t="s">
        <v>51</v>
      </c>
      <c r="Z1637" s="34"/>
      <c r="AA1637" s="35"/>
      <c r="AB1637" s="36"/>
      <c r="AC1637" s="34"/>
      <c r="AD1637" s="35"/>
      <c r="AE1637" s="36"/>
      <c r="AF1637" s="34"/>
      <c r="AG1637" s="35"/>
      <c r="AH1637" s="36"/>
      <c r="AI1637" s="37"/>
      <c r="AJ1637" s="38">
        <v>1</v>
      </c>
      <c r="AK1637" s="60" t="s">
        <v>1584</v>
      </c>
      <c r="AL1637" s="39"/>
      <c r="AM1637" s="39"/>
      <c r="AN1637" s="49"/>
      <c r="AO1637" s="42" t="s">
        <v>88</v>
      </c>
      <c r="AP1637" s="41" t="s">
        <v>1585</v>
      </c>
      <c r="AQ1637" s="42"/>
      <c r="AR1637" s="43"/>
      <c r="AS1637" s="42" t="s">
        <v>339</v>
      </c>
      <c r="AT1637" s="42">
        <v>1</v>
      </c>
      <c r="AU1637" s="162">
        <f t="shared" si="127"/>
        <v>0</v>
      </c>
      <c r="AV1637" s="162">
        <f t="shared" si="128"/>
        <v>1</v>
      </c>
      <c r="AW1637" s="162">
        <f t="shared" si="129"/>
        <v>1</v>
      </c>
      <c r="AX1637" s="162">
        <f t="shared" si="130"/>
        <v>1</v>
      </c>
      <c r="AY1637" s="162">
        <f t="shared" si="131"/>
        <v>0</v>
      </c>
    </row>
    <row r="1638" spans="1:51">
      <c r="A1638" s="44" t="s">
        <v>1588</v>
      </c>
      <c r="B1638" s="45" t="s">
        <v>4145</v>
      </c>
      <c r="C1638" s="23" t="s">
        <v>1589</v>
      </c>
      <c r="D1638" s="120" t="s">
        <v>4162</v>
      </c>
      <c r="E1638" s="24"/>
      <c r="F1638" s="25" t="s">
        <v>43</v>
      </c>
      <c r="G1638" s="26"/>
      <c r="H1638" s="27"/>
      <c r="I1638" s="27"/>
      <c r="J1638" s="29">
        <v>0</v>
      </c>
      <c r="K1638" s="34">
        <v>1569</v>
      </c>
      <c r="L1638" s="35">
        <v>1586</v>
      </c>
      <c r="M1638" s="27">
        <v>0</v>
      </c>
      <c r="N1638" s="27">
        <v>0</v>
      </c>
      <c r="O1638" s="28"/>
      <c r="P1638" s="31"/>
      <c r="Q1638" s="25" t="str">
        <f t="shared" si="132"/>
        <v>Antwerp</v>
      </c>
      <c r="R1638" s="104">
        <v>51.216700000000003</v>
      </c>
      <c r="S1638" s="124">
        <v>4.4000000000000004</v>
      </c>
      <c r="T1638" s="32">
        <v>0</v>
      </c>
      <c r="U1638" s="33">
        <v>1</v>
      </c>
      <c r="V1638" s="140">
        <v>1</v>
      </c>
      <c r="W1638" s="34">
        <v>1569</v>
      </c>
      <c r="X1638" s="35">
        <v>1586</v>
      </c>
      <c r="Y1638" s="35" t="s">
        <v>63</v>
      </c>
      <c r="Z1638" s="34"/>
      <c r="AA1638" s="35"/>
      <c r="AB1638" s="36"/>
      <c r="AC1638" s="34"/>
      <c r="AD1638" s="35"/>
      <c r="AE1638" s="36"/>
      <c r="AF1638" s="34"/>
      <c r="AG1638" s="35"/>
      <c r="AH1638" s="36"/>
      <c r="AI1638" s="37"/>
      <c r="AJ1638" s="38"/>
      <c r="AK1638" s="39"/>
      <c r="AL1638" s="39"/>
      <c r="AM1638" s="39"/>
      <c r="AN1638" s="49"/>
      <c r="AO1638" s="40"/>
      <c r="AP1638" s="41"/>
      <c r="AQ1638" s="42"/>
      <c r="AR1638" s="43"/>
      <c r="AS1638" s="40"/>
      <c r="AT1638" s="42">
        <v>1</v>
      </c>
      <c r="AU1638" s="162">
        <f t="shared" si="127"/>
        <v>1</v>
      </c>
      <c r="AV1638" s="162">
        <f t="shared" si="128"/>
        <v>1</v>
      </c>
      <c r="AW1638" s="162">
        <f t="shared" si="129"/>
        <v>0</v>
      </c>
      <c r="AX1638" s="162">
        <f t="shared" si="130"/>
        <v>0</v>
      </c>
      <c r="AY1638" s="162">
        <f t="shared" si="131"/>
        <v>0</v>
      </c>
    </row>
    <row r="1639" spans="1:51">
      <c r="A1639" s="44" t="s">
        <v>1585</v>
      </c>
      <c r="B1639" s="45" t="s">
        <v>4145</v>
      </c>
      <c r="C1639" s="23" t="s">
        <v>1590</v>
      </c>
      <c r="D1639" s="120" t="s">
        <v>4162</v>
      </c>
      <c r="E1639" s="24">
        <v>1</v>
      </c>
      <c r="F1639" s="25" t="s">
        <v>43</v>
      </c>
      <c r="G1639" s="25"/>
      <c r="H1639" s="27">
        <v>1</v>
      </c>
      <c r="I1639" s="27"/>
      <c r="J1639" s="29">
        <v>1</v>
      </c>
      <c r="K1639" s="47">
        <v>1579</v>
      </c>
      <c r="L1639" s="35">
        <v>1586</v>
      </c>
      <c r="M1639" s="27">
        <v>0</v>
      </c>
      <c r="N1639" s="27">
        <v>0</v>
      </c>
      <c r="O1639" s="28">
        <v>1545</v>
      </c>
      <c r="P1639" s="31">
        <v>1601</v>
      </c>
      <c r="Q1639" s="25" t="str">
        <f t="shared" si="132"/>
        <v>Antwerp</v>
      </c>
      <c r="R1639" s="104">
        <v>51.216700000000003</v>
      </c>
      <c r="S1639" s="124">
        <v>4.4000000000000004</v>
      </c>
      <c r="T1639" s="32">
        <v>1</v>
      </c>
      <c r="U1639" s="33">
        <v>1</v>
      </c>
      <c r="V1639" s="140">
        <v>1</v>
      </c>
      <c r="W1639" s="47">
        <v>1579</v>
      </c>
      <c r="X1639" s="35">
        <v>1586</v>
      </c>
      <c r="Y1639" s="35" t="s">
        <v>63</v>
      </c>
      <c r="Z1639" s="34">
        <v>1586</v>
      </c>
      <c r="AA1639" s="35">
        <v>1601</v>
      </c>
      <c r="AB1639" s="36" t="s">
        <v>51</v>
      </c>
      <c r="AC1639" s="34"/>
      <c r="AD1639" s="35"/>
      <c r="AE1639" s="36"/>
      <c r="AF1639" s="34"/>
      <c r="AG1639" s="35"/>
      <c r="AH1639" s="36"/>
      <c r="AI1639" s="37"/>
      <c r="AJ1639" s="38"/>
      <c r="AK1639" s="39"/>
      <c r="AL1639" s="39"/>
      <c r="AM1639" s="39"/>
      <c r="AN1639" s="49"/>
      <c r="AO1639" s="42" t="s">
        <v>104</v>
      </c>
      <c r="AP1639" s="41" t="s">
        <v>1582</v>
      </c>
      <c r="AQ1639" s="42"/>
      <c r="AR1639" s="43"/>
      <c r="AS1639" s="40" t="s">
        <v>1591</v>
      </c>
      <c r="AT1639" s="42">
        <v>1</v>
      </c>
      <c r="AU1639" s="162">
        <f t="shared" si="127"/>
        <v>0</v>
      </c>
      <c r="AV1639" s="162">
        <f t="shared" si="128"/>
        <v>1</v>
      </c>
      <c r="AW1639" s="162">
        <f t="shared" si="129"/>
        <v>0</v>
      </c>
      <c r="AX1639" s="162">
        <f t="shared" si="130"/>
        <v>0</v>
      </c>
      <c r="AY1639" s="162">
        <f t="shared" si="131"/>
        <v>0</v>
      </c>
    </row>
    <row r="1640" spans="1:51">
      <c r="A1640" s="44" t="s">
        <v>1594</v>
      </c>
      <c r="B1640" s="45" t="s">
        <v>4147</v>
      </c>
      <c r="C1640" s="23" t="s">
        <v>1595</v>
      </c>
      <c r="D1640" s="120" t="s">
        <v>4162</v>
      </c>
      <c r="E1640" s="24"/>
      <c r="F1640" s="25" t="s">
        <v>496</v>
      </c>
      <c r="G1640" s="26"/>
      <c r="H1640" s="27"/>
      <c r="I1640" s="27"/>
      <c r="J1640" s="29">
        <v>0</v>
      </c>
      <c r="K1640" s="34">
        <v>1565</v>
      </c>
      <c r="L1640" s="35">
        <v>1566</v>
      </c>
      <c r="M1640" s="27">
        <v>0</v>
      </c>
      <c r="N1640" s="27">
        <v>0</v>
      </c>
      <c r="O1640" s="28"/>
      <c r="P1640" s="31"/>
      <c r="Q1640" s="25" t="str">
        <f t="shared" si="132"/>
        <v>Delft</v>
      </c>
      <c r="R1640" s="104">
        <v>52.0167</v>
      </c>
      <c r="S1640" s="124">
        <v>4.3666999999999998</v>
      </c>
      <c r="T1640" s="32">
        <v>0</v>
      </c>
      <c r="U1640" s="33">
        <v>1</v>
      </c>
      <c r="V1640" s="140">
        <v>1</v>
      </c>
      <c r="W1640" s="34">
        <v>1565</v>
      </c>
      <c r="X1640" s="35">
        <v>1566</v>
      </c>
      <c r="Y1640" s="35" t="s">
        <v>69</v>
      </c>
      <c r="Z1640" s="34"/>
      <c r="AA1640" s="35"/>
      <c r="AB1640" s="36"/>
      <c r="AC1640" s="34"/>
      <c r="AD1640" s="35"/>
      <c r="AE1640" s="36"/>
      <c r="AF1640" s="34"/>
      <c r="AG1640" s="35"/>
      <c r="AH1640" s="36"/>
      <c r="AI1640" s="37"/>
      <c r="AJ1640" s="38"/>
      <c r="AK1640" s="39"/>
      <c r="AL1640" s="39"/>
      <c r="AM1640" s="39"/>
      <c r="AN1640" s="49"/>
      <c r="AO1640" s="40"/>
      <c r="AP1640" s="41"/>
      <c r="AQ1640" s="42"/>
      <c r="AR1640" s="43"/>
      <c r="AS1640" s="40"/>
      <c r="AT1640" s="42">
        <v>1</v>
      </c>
      <c r="AU1640" s="162">
        <f t="shared" si="127"/>
        <v>1</v>
      </c>
      <c r="AV1640" s="162">
        <f t="shared" si="128"/>
        <v>0</v>
      </c>
      <c r="AW1640" s="162">
        <f t="shared" si="129"/>
        <v>0</v>
      </c>
      <c r="AX1640" s="162">
        <f t="shared" si="130"/>
        <v>0</v>
      </c>
      <c r="AY1640" s="162">
        <f t="shared" si="131"/>
        <v>0</v>
      </c>
    </row>
    <row r="1641" spans="1:51">
      <c r="A1641" s="44" t="s">
        <v>1606</v>
      </c>
      <c r="B1641" s="45" t="s">
        <v>4150</v>
      </c>
      <c r="C1641" s="23" t="s">
        <v>1607</v>
      </c>
      <c r="D1641" s="120" t="s">
        <v>4162</v>
      </c>
      <c r="E1641" s="24"/>
      <c r="F1641" s="25" t="s">
        <v>43</v>
      </c>
      <c r="G1641" s="26"/>
      <c r="H1641" s="27"/>
      <c r="I1641" s="27"/>
      <c r="J1641" s="29">
        <v>0</v>
      </c>
      <c r="K1641" s="34">
        <v>1566</v>
      </c>
      <c r="L1641" s="35">
        <v>1570</v>
      </c>
      <c r="M1641" s="27">
        <v>0</v>
      </c>
      <c r="N1641" s="27">
        <v>0</v>
      </c>
      <c r="O1641" s="28">
        <v>1527</v>
      </c>
      <c r="P1641" s="31">
        <v>1607</v>
      </c>
      <c r="Q1641" s="25" t="str">
        <f t="shared" si="132"/>
        <v>Antwerp</v>
      </c>
      <c r="R1641" s="104">
        <v>51.216700000000003</v>
      </c>
      <c r="S1641" s="124">
        <v>4.4000000000000004</v>
      </c>
      <c r="T1641" s="32">
        <v>0</v>
      </c>
      <c r="U1641" s="33">
        <v>1</v>
      </c>
      <c r="V1641" s="140">
        <v>1</v>
      </c>
      <c r="W1641" s="34">
        <v>1566</v>
      </c>
      <c r="X1641" s="35">
        <v>1570</v>
      </c>
      <c r="Y1641" s="35" t="s">
        <v>63</v>
      </c>
      <c r="Z1641" s="34">
        <v>1570</v>
      </c>
      <c r="AA1641" s="35">
        <v>1577</v>
      </c>
      <c r="AB1641" s="36" t="s">
        <v>1441</v>
      </c>
      <c r="AC1641" s="34">
        <v>1577</v>
      </c>
      <c r="AD1641" s="35">
        <v>1586</v>
      </c>
      <c r="AE1641" s="36" t="s">
        <v>63</v>
      </c>
      <c r="AF1641" s="34">
        <v>1586</v>
      </c>
      <c r="AG1641" s="35">
        <v>1599</v>
      </c>
      <c r="AH1641" s="36" t="s">
        <v>610</v>
      </c>
      <c r="AI1641" s="37" t="s">
        <v>51</v>
      </c>
      <c r="AJ1641" s="38"/>
      <c r="AK1641" s="39"/>
      <c r="AL1641" s="39"/>
      <c r="AM1641" s="39"/>
      <c r="AN1641" s="49"/>
      <c r="AO1641" s="42" t="s">
        <v>104</v>
      </c>
      <c r="AP1641" s="41" t="s">
        <v>1608</v>
      </c>
      <c r="AQ1641" s="42"/>
      <c r="AR1641" s="43"/>
      <c r="AS1641" s="40"/>
      <c r="AT1641" s="42">
        <v>1</v>
      </c>
      <c r="AU1641" s="162">
        <f t="shared" si="127"/>
        <v>1</v>
      </c>
      <c r="AV1641" s="162">
        <f t="shared" si="128"/>
        <v>0</v>
      </c>
      <c r="AW1641" s="162">
        <f t="shared" si="129"/>
        <v>0</v>
      </c>
      <c r="AX1641" s="162">
        <f t="shared" si="130"/>
        <v>0</v>
      </c>
      <c r="AY1641" s="162">
        <f t="shared" si="131"/>
        <v>0</v>
      </c>
    </row>
    <row r="1642" spans="1:51">
      <c r="A1642" s="44" t="s">
        <v>1608</v>
      </c>
      <c r="B1642" s="45" t="s">
        <v>4150</v>
      </c>
      <c r="C1642" s="23" t="s">
        <v>1609</v>
      </c>
      <c r="D1642" s="120" t="s">
        <v>4162</v>
      </c>
      <c r="E1642" s="24"/>
      <c r="F1642" s="25" t="s">
        <v>43</v>
      </c>
      <c r="G1642" s="26"/>
      <c r="H1642" s="27"/>
      <c r="I1642" s="27"/>
      <c r="J1642" s="29">
        <v>0</v>
      </c>
      <c r="K1642" s="34">
        <v>1587</v>
      </c>
      <c r="L1642" s="35">
        <v>1604</v>
      </c>
      <c r="M1642" s="27">
        <v>0</v>
      </c>
      <c r="N1642" s="27">
        <v>0</v>
      </c>
      <c r="O1642" s="28">
        <v>1556</v>
      </c>
      <c r="P1642" s="31">
        <v>1604</v>
      </c>
      <c r="Q1642" s="25" t="str">
        <f t="shared" si="132"/>
        <v>The Hague</v>
      </c>
      <c r="R1642" s="104">
        <v>52.083300000000001</v>
      </c>
      <c r="S1642" s="124">
        <v>4.3167</v>
      </c>
      <c r="T1642" s="32">
        <v>1</v>
      </c>
      <c r="U1642" s="33">
        <v>1</v>
      </c>
      <c r="V1642" s="140">
        <v>1</v>
      </c>
      <c r="W1642" s="34">
        <v>1587</v>
      </c>
      <c r="X1642" s="35">
        <v>1604</v>
      </c>
      <c r="Y1642" s="35" t="s">
        <v>1256</v>
      </c>
      <c r="Z1642" s="34"/>
      <c r="AA1642" s="35"/>
      <c r="AB1642" s="36"/>
      <c r="AC1642" s="34"/>
      <c r="AD1642" s="35"/>
      <c r="AE1642" s="36"/>
      <c r="AF1642" s="34"/>
      <c r="AG1642" s="35"/>
      <c r="AH1642" s="36"/>
      <c r="AI1642" s="37"/>
      <c r="AJ1642" s="38"/>
      <c r="AK1642" s="39"/>
      <c r="AL1642" s="39"/>
      <c r="AM1642" s="39"/>
      <c r="AN1642" s="49"/>
      <c r="AO1642" s="42" t="s">
        <v>88</v>
      </c>
      <c r="AP1642" s="41" t="s">
        <v>1606</v>
      </c>
      <c r="AQ1642" s="42"/>
      <c r="AR1642" s="43"/>
      <c r="AS1642" s="40"/>
      <c r="AT1642" s="42">
        <v>1</v>
      </c>
      <c r="AU1642" s="162">
        <f t="shared" si="127"/>
        <v>0</v>
      </c>
      <c r="AV1642" s="162">
        <f t="shared" si="128"/>
        <v>1</v>
      </c>
      <c r="AW1642" s="162">
        <f t="shared" si="129"/>
        <v>0</v>
      </c>
      <c r="AX1642" s="162">
        <f t="shared" si="130"/>
        <v>0</v>
      </c>
      <c r="AY1642" s="162">
        <f t="shared" si="131"/>
        <v>0</v>
      </c>
    </row>
    <row r="1643" spans="1:51">
      <c r="A1643" s="112" t="s">
        <v>1636</v>
      </c>
      <c r="B1643" s="45" t="s">
        <v>1939</v>
      </c>
      <c r="C1643" s="23" t="s">
        <v>1637</v>
      </c>
      <c r="D1643" s="120" t="s">
        <v>4162</v>
      </c>
      <c r="E1643" s="24"/>
      <c r="F1643" s="25" t="s">
        <v>43</v>
      </c>
      <c r="G1643" s="25"/>
      <c r="H1643" s="27">
        <v>1</v>
      </c>
      <c r="I1643" s="27"/>
      <c r="J1643" s="29">
        <v>0</v>
      </c>
      <c r="K1643" s="34">
        <v>1590</v>
      </c>
      <c r="L1643" s="35">
        <v>1614</v>
      </c>
      <c r="M1643" s="27">
        <v>0</v>
      </c>
      <c r="N1643" s="27">
        <v>0</v>
      </c>
      <c r="O1643" s="28"/>
      <c r="P1643" s="31">
        <v>1614</v>
      </c>
      <c r="Q1643" s="25" t="str">
        <f t="shared" si="132"/>
        <v>Antwerp</v>
      </c>
      <c r="R1643" s="104">
        <v>51.216700000000003</v>
      </c>
      <c r="S1643" s="124">
        <v>4.4000000000000004</v>
      </c>
      <c r="T1643" s="32">
        <v>1</v>
      </c>
      <c r="U1643" s="33">
        <v>1</v>
      </c>
      <c r="V1643" s="140">
        <v>1</v>
      </c>
      <c r="W1643" s="34">
        <v>1590</v>
      </c>
      <c r="X1643" s="35">
        <v>1614</v>
      </c>
      <c r="Y1643" s="35" t="s">
        <v>63</v>
      </c>
      <c r="Z1643" s="34"/>
      <c r="AA1643" s="35"/>
      <c r="AB1643" s="36"/>
      <c r="AC1643" s="34"/>
      <c r="AD1643" s="35"/>
      <c r="AE1643" s="36"/>
      <c r="AF1643" s="34"/>
      <c r="AG1643" s="35"/>
      <c r="AH1643" s="36"/>
      <c r="AI1643" s="37"/>
      <c r="AJ1643" s="38"/>
      <c r="AK1643" s="39"/>
      <c r="AL1643" s="39"/>
      <c r="AM1643" s="39"/>
      <c r="AN1643" s="39"/>
      <c r="AO1643" s="40"/>
      <c r="AP1643" s="41"/>
      <c r="AQ1643" s="42"/>
      <c r="AR1643" s="43"/>
      <c r="AS1643" s="40" t="s">
        <v>1638</v>
      </c>
      <c r="AT1643" s="42">
        <v>1</v>
      </c>
      <c r="AU1643" s="162">
        <f t="shared" si="127"/>
        <v>0</v>
      </c>
      <c r="AV1643" s="162">
        <f t="shared" si="128"/>
        <v>1</v>
      </c>
      <c r="AW1643" s="162">
        <f t="shared" si="129"/>
        <v>1</v>
      </c>
      <c r="AX1643" s="162">
        <f t="shared" si="130"/>
        <v>0</v>
      </c>
      <c r="AY1643" s="162">
        <f t="shared" si="131"/>
        <v>0</v>
      </c>
    </row>
    <row r="1644" spans="1:51">
      <c r="A1644" s="44" t="s">
        <v>100</v>
      </c>
      <c r="B1644" s="45" t="s">
        <v>3701</v>
      </c>
      <c r="C1644" s="23" t="s">
        <v>101</v>
      </c>
      <c r="D1644" s="120" t="s">
        <v>4162</v>
      </c>
      <c r="E1644" s="24">
        <v>1</v>
      </c>
      <c r="F1644" s="25" t="s">
        <v>43</v>
      </c>
      <c r="G1644" s="25"/>
      <c r="H1644" s="27">
        <v>1</v>
      </c>
      <c r="I1644" s="27"/>
      <c r="J1644" s="29">
        <v>1</v>
      </c>
      <c r="K1644" s="34">
        <v>1555</v>
      </c>
      <c r="L1644" s="35"/>
      <c r="M1644" s="27">
        <v>0</v>
      </c>
      <c r="N1644" s="27">
        <v>0</v>
      </c>
      <c r="O1644" s="28">
        <v>1526</v>
      </c>
      <c r="P1644" s="31">
        <v>1573</v>
      </c>
      <c r="Q1644" s="25" t="str">
        <f>AB1644</f>
        <v>Mechelen</v>
      </c>
      <c r="R1644" s="104">
        <v>51.0167</v>
      </c>
      <c r="S1644" s="124">
        <v>4.4667000000000003</v>
      </c>
      <c r="T1644" s="32">
        <v>0</v>
      </c>
      <c r="U1644" s="33">
        <v>1</v>
      </c>
      <c r="V1644" s="140">
        <v>2</v>
      </c>
      <c r="W1644" s="34">
        <v>1554</v>
      </c>
      <c r="X1644" s="35">
        <v>1555</v>
      </c>
      <c r="Y1644" s="35" t="s">
        <v>102</v>
      </c>
      <c r="Z1644" s="34">
        <v>1555</v>
      </c>
      <c r="AA1644" s="35"/>
      <c r="AB1644" s="36" t="s">
        <v>103</v>
      </c>
      <c r="AC1644" s="34"/>
      <c r="AD1644" s="35"/>
      <c r="AE1644" s="36"/>
      <c r="AF1644" s="34"/>
      <c r="AG1644" s="35"/>
      <c r="AH1644" s="36"/>
      <c r="AI1644" s="37"/>
      <c r="AJ1644" s="38"/>
      <c r="AK1644" s="39"/>
      <c r="AL1644" s="39"/>
      <c r="AM1644" s="39"/>
      <c r="AN1644" s="49"/>
      <c r="AO1644" s="59" t="s">
        <v>104</v>
      </c>
      <c r="AP1644" s="56" t="s">
        <v>105</v>
      </c>
      <c r="AQ1644" s="57"/>
      <c r="AR1644" s="58"/>
      <c r="AS1644" s="40" t="s">
        <v>106</v>
      </c>
      <c r="AT1644" s="42">
        <v>1</v>
      </c>
      <c r="AU1644" s="162">
        <f t="shared" si="127"/>
        <v>0</v>
      </c>
      <c r="AV1644" s="162">
        <f t="shared" si="128"/>
        <v>0</v>
      </c>
      <c r="AW1644" s="162">
        <f t="shared" si="129"/>
        <v>0</v>
      </c>
      <c r="AX1644" s="162">
        <f t="shared" si="130"/>
        <v>0</v>
      </c>
      <c r="AY1644" s="162">
        <f t="shared" si="131"/>
        <v>0</v>
      </c>
    </row>
    <row r="1645" spans="1:51">
      <c r="A1645" s="44" t="s">
        <v>148</v>
      </c>
      <c r="B1645" s="45" t="s">
        <v>2959</v>
      </c>
      <c r="C1645" s="23" t="s">
        <v>149</v>
      </c>
      <c r="D1645" s="120" t="s">
        <v>4162</v>
      </c>
      <c r="E1645" s="24"/>
      <c r="F1645" s="25" t="s">
        <v>43</v>
      </c>
      <c r="G1645" s="51"/>
      <c r="H1645" s="52"/>
      <c r="I1645" s="52"/>
      <c r="J1645" s="29">
        <v>0</v>
      </c>
      <c r="K1645" s="34">
        <v>1686</v>
      </c>
      <c r="L1645" s="35"/>
      <c r="M1645" s="27">
        <v>0</v>
      </c>
      <c r="N1645" s="27">
        <v>0</v>
      </c>
      <c r="O1645" s="28" t="s">
        <v>150</v>
      </c>
      <c r="P1645" s="31" t="s">
        <v>151</v>
      </c>
      <c r="Q1645" s="25" t="str">
        <f t="shared" ref="Q1645:Q1688" si="133">AB1645</f>
        <v>Breda</v>
      </c>
      <c r="R1645" s="104">
        <v>51.566699999999997</v>
      </c>
      <c r="S1645" s="124">
        <v>4.8</v>
      </c>
      <c r="T1645" s="32">
        <v>0</v>
      </c>
      <c r="U1645" s="33">
        <v>1</v>
      </c>
      <c r="V1645" s="140">
        <v>2</v>
      </c>
      <c r="W1645" s="34">
        <v>1655</v>
      </c>
      <c r="X1645" s="35"/>
      <c r="Y1645" s="62" t="s">
        <v>152</v>
      </c>
      <c r="Z1645" s="34">
        <v>1686</v>
      </c>
      <c r="AA1645" s="35"/>
      <c r="AB1645" s="36" t="s">
        <v>153</v>
      </c>
      <c r="AC1645" s="34"/>
      <c r="AD1645" s="35"/>
      <c r="AE1645" s="36"/>
      <c r="AF1645" s="34"/>
      <c r="AG1645" s="35"/>
      <c r="AH1645" s="36"/>
      <c r="AI1645" s="37"/>
      <c r="AJ1645" s="38"/>
      <c r="AK1645" s="39"/>
      <c r="AL1645" s="39"/>
      <c r="AM1645" s="39"/>
      <c r="AN1645" s="49"/>
      <c r="AO1645" s="42" t="s">
        <v>88</v>
      </c>
      <c r="AP1645" s="41" t="s">
        <v>154</v>
      </c>
      <c r="AQ1645" s="42"/>
      <c r="AR1645" s="43"/>
      <c r="AS1645" s="40" t="s">
        <v>55</v>
      </c>
      <c r="AT1645" s="42">
        <v>1</v>
      </c>
      <c r="AU1645" s="162">
        <f t="shared" si="127"/>
        <v>0</v>
      </c>
      <c r="AV1645" s="162">
        <f t="shared" si="128"/>
        <v>0</v>
      </c>
      <c r="AW1645" s="162">
        <f t="shared" si="129"/>
        <v>0</v>
      </c>
      <c r="AX1645" s="162">
        <f t="shared" si="130"/>
        <v>0</v>
      </c>
      <c r="AY1645" s="162">
        <f t="shared" si="131"/>
        <v>0</v>
      </c>
    </row>
    <row r="1646" spans="1:51">
      <c r="A1646" s="44" t="s">
        <v>192</v>
      </c>
      <c r="B1646" s="45" t="s">
        <v>3913</v>
      </c>
      <c r="C1646" s="23" t="s">
        <v>194</v>
      </c>
      <c r="D1646" s="120" t="s">
        <v>4162</v>
      </c>
      <c r="E1646" s="24">
        <v>2</v>
      </c>
      <c r="F1646" s="25" t="s">
        <v>43</v>
      </c>
      <c r="G1646" s="26"/>
      <c r="H1646" s="27"/>
      <c r="I1646" s="27"/>
      <c r="J1646" s="29">
        <v>1</v>
      </c>
      <c r="K1646" s="34">
        <v>1589</v>
      </c>
      <c r="L1646" s="35"/>
      <c r="M1646" s="27">
        <v>0</v>
      </c>
      <c r="N1646" s="27">
        <v>0</v>
      </c>
      <c r="O1646" s="28" t="s">
        <v>143</v>
      </c>
      <c r="P1646" s="31" t="s">
        <v>136</v>
      </c>
      <c r="Q1646" s="25" t="str">
        <f t="shared" si="133"/>
        <v>Amsterdam</v>
      </c>
      <c r="R1646" s="104">
        <v>52.373100000000001</v>
      </c>
      <c r="S1646" s="124">
        <v>4.8921999999999999</v>
      </c>
      <c r="T1646" s="32">
        <v>1</v>
      </c>
      <c r="U1646" s="33">
        <v>1</v>
      </c>
      <c r="V1646" s="140">
        <v>2</v>
      </c>
      <c r="W1646" s="34">
        <v>1579</v>
      </c>
      <c r="X1646" s="35"/>
      <c r="Y1646" s="35" t="s">
        <v>191</v>
      </c>
      <c r="Z1646" s="34">
        <v>1589</v>
      </c>
      <c r="AA1646" s="35"/>
      <c r="AB1646" s="36" t="s">
        <v>51</v>
      </c>
      <c r="AC1646" s="34"/>
      <c r="AD1646" s="35"/>
      <c r="AE1646" s="36"/>
      <c r="AF1646" s="34"/>
      <c r="AG1646" s="35"/>
      <c r="AH1646" s="36"/>
      <c r="AI1646" s="37"/>
      <c r="AJ1646" s="38"/>
      <c r="AK1646" s="39"/>
      <c r="AL1646" s="39"/>
      <c r="AM1646" s="39"/>
      <c r="AN1646" s="49"/>
      <c r="AO1646" s="42" t="s">
        <v>186</v>
      </c>
      <c r="AP1646" s="43" t="s">
        <v>177</v>
      </c>
      <c r="AQ1646" s="42"/>
      <c r="AR1646" s="43"/>
      <c r="AS1646" s="40" t="s">
        <v>193</v>
      </c>
      <c r="AT1646" s="42">
        <v>1</v>
      </c>
      <c r="AU1646" s="162">
        <f t="shared" si="127"/>
        <v>0</v>
      </c>
      <c r="AV1646" s="162">
        <f t="shared" si="128"/>
        <v>0</v>
      </c>
      <c r="AW1646" s="162">
        <f t="shared" si="129"/>
        <v>0</v>
      </c>
      <c r="AX1646" s="162">
        <f t="shared" si="130"/>
        <v>0</v>
      </c>
      <c r="AY1646" s="162">
        <f t="shared" si="131"/>
        <v>0</v>
      </c>
    </row>
    <row r="1647" spans="1:51">
      <c r="A1647" s="44" t="s">
        <v>195</v>
      </c>
      <c r="B1647" s="45" t="s">
        <v>3913</v>
      </c>
      <c r="C1647" s="23" t="s">
        <v>196</v>
      </c>
      <c r="D1647" s="120" t="s">
        <v>4162</v>
      </c>
      <c r="E1647" s="24"/>
      <c r="F1647" s="25" t="s">
        <v>43</v>
      </c>
      <c r="G1647" s="26"/>
      <c r="H1647" s="27"/>
      <c r="I1647" s="27"/>
      <c r="J1647" s="29">
        <v>0</v>
      </c>
      <c r="K1647" s="63">
        <v>1589</v>
      </c>
      <c r="L1647" s="62"/>
      <c r="M1647" s="27">
        <v>0</v>
      </c>
      <c r="N1647" s="27">
        <v>0</v>
      </c>
      <c r="O1647" s="28" t="s">
        <v>197</v>
      </c>
      <c r="P1647" s="31" t="s">
        <v>198</v>
      </c>
      <c r="Q1647" s="25" t="str">
        <f t="shared" si="133"/>
        <v>Amsterdam</v>
      </c>
      <c r="R1647" s="104">
        <v>52.373100000000001</v>
      </c>
      <c r="S1647" s="124">
        <v>4.8921999999999999</v>
      </c>
      <c r="T1647" s="32">
        <v>1</v>
      </c>
      <c r="U1647" s="33">
        <v>1</v>
      </c>
      <c r="V1647" s="140">
        <v>2</v>
      </c>
      <c r="W1647" s="63">
        <v>1579</v>
      </c>
      <c r="X1647" s="62"/>
      <c r="Y1647" s="62" t="s">
        <v>191</v>
      </c>
      <c r="Z1647" s="63">
        <v>1589</v>
      </c>
      <c r="AA1647" s="62"/>
      <c r="AB1647" s="64" t="s">
        <v>51</v>
      </c>
      <c r="AC1647" s="63"/>
      <c r="AD1647" s="62"/>
      <c r="AE1647" s="64"/>
      <c r="AF1647" s="63"/>
      <c r="AG1647" s="62"/>
      <c r="AH1647" s="64"/>
      <c r="AI1647" s="65"/>
      <c r="AJ1647" s="38"/>
      <c r="AK1647" s="66"/>
      <c r="AL1647" s="39"/>
      <c r="AM1647" s="39"/>
      <c r="AN1647" s="49"/>
      <c r="AO1647" s="42" t="s">
        <v>88</v>
      </c>
      <c r="AP1647" s="43" t="s">
        <v>192</v>
      </c>
      <c r="AQ1647" s="42"/>
      <c r="AR1647" s="43"/>
      <c r="AS1647" s="40" t="s">
        <v>199</v>
      </c>
      <c r="AT1647" s="42">
        <v>1</v>
      </c>
      <c r="AU1647" s="162">
        <f t="shared" si="127"/>
        <v>0</v>
      </c>
      <c r="AV1647" s="162">
        <f t="shared" si="128"/>
        <v>0</v>
      </c>
      <c r="AW1647" s="162">
        <f t="shared" si="129"/>
        <v>0</v>
      </c>
      <c r="AX1647" s="162">
        <f t="shared" si="130"/>
        <v>0</v>
      </c>
      <c r="AY1647" s="162">
        <f t="shared" si="131"/>
        <v>0</v>
      </c>
    </row>
    <row r="1648" spans="1:51">
      <c r="A1648" s="44" t="s">
        <v>200</v>
      </c>
      <c r="B1648" s="45" t="s">
        <v>3913</v>
      </c>
      <c r="C1648" s="23" t="s">
        <v>201</v>
      </c>
      <c r="D1648" s="120" t="s">
        <v>4162</v>
      </c>
      <c r="E1648" s="24"/>
      <c r="F1648" s="25" t="s">
        <v>43</v>
      </c>
      <c r="G1648" s="26"/>
      <c r="H1648" s="27"/>
      <c r="I1648" s="27"/>
      <c r="J1648" s="29">
        <v>0</v>
      </c>
      <c r="K1648" s="63">
        <v>1589</v>
      </c>
      <c r="L1648" s="62"/>
      <c r="M1648" s="27">
        <v>0</v>
      </c>
      <c r="N1648" s="27">
        <v>0</v>
      </c>
      <c r="O1648" s="28" t="s">
        <v>202</v>
      </c>
      <c r="P1648" s="31" t="s">
        <v>203</v>
      </c>
      <c r="Q1648" s="25" t="str">
        <f t="shared" si="133"/>
        <v>Amsterdam</v>
      </c>
      <c r="R1648" s="104">
        <v>52.373100000000001</v>
      </c>
      <c r="S1648" s="124">
        <v>4.8921999999999999</v>
      </c>
      <c r="T1648" s="32">
        <v>1</v>
      </c>
      <c r="U1648" s="33">
        <v>1</v>
      </c>
      <c r="V1648" s="140">
        <v>2</v>
      </c>
      <c r="W1648" s="63">
        <v>1579</v>
      </c>
      <c r="X1648" s="62"/>
      <c r="Y1648" s="62" t="s">
        <v>191</v>
      </c>
      <c r="Z1648" s="63">
        <v>1589</v>
      </c>
      <c r="AA1648" s="62"/>
      <c r="AB1648" s="64" t="s">
        <v>51</v>
      </c>
      <c r="AC1648" s="63"/>
      <c r="AD1648" s="62"/>
      <c r="AE1648" s="64"/>
      <c r="AF1648" s="63"/>
      <c r="AG1648" s="62"/>
      <c r="AH1648" s="64"/>
      <c r="AI1648" s="65"/>
      <c r="AJ1648" s="38"/>
      <c r="AK1648" s="66"/>
      <c r="AL1648" s="39"/>
      <c r="AM1648" s="39"/>
      <c r="AN1648" s="49"/>
      <c r="AO1648" s="42" t="s">
        <v>88</v>
      </c>
      <c r="AP1648" s="43" t="s">
        <v>192</v>
      </c>
      <c r="AQ1648" s="42"/>
      <c r="AR1648" s="43"/>
      <c r="AS1648" s="40" t="s">
        <v>199</v>
      </c>
      <c r="AT1648" s="42">
        <v>1</v>
      </c>
      <c r="AU1648" s="162">
        <f t="shared" si="127"/>
        <v>0</v>
      </c>
      <c r="AV1648" s="162">
        <f t="shared" si="128"/>
        <v>0</v>
      </c>
      <c r="AW1648" s="162">
        <f t="shared" si="129"/>
        <v>0</v>
      </c>
      <c r="AX1648" s="162">
        <f t="shared" si="130"/>
        <v>0</v>
      </c>
      <c r="AY1648" s="162">
        <f t="shared" si="131"/>
        <v>0</v>
      </c>
    </row>
    <row r="1649" spans="1:51">
      <c r="A1649" s="44" t="s">
        <v>272</v>
      </c>
      <c r="B1649" s="45" t="s">
        <v>2210</v>
      </c>
      <c r="C1649" s="23" t="s">
        <v>273</v>
      </c>
      <c r="D1649" s="120" t="s">
        <v>4162</v>
      </c>
      <c r="E1649" s="24"/>
      <c r="F1649" s="25" t="s">
        <v>43</v>
      </c>
      <c r="G1649" s="26" t="s">
        <v>156</v>
      </c>
      <c r="H1649" s="27"/>
      <c r="I1649" s="27"/>
      <c r="J1649" s="29">
        <v>0</v>
      </c>
      <c r="K1649" s="34">
        <v>1705</v>
      </c>
      <c r="L1649" s="35"/>
      <c r="M1649" s="27">
        <v>0</v>
      </c>
      <c r="N1649" s="27">
        <v>0</v>
      </c>
      <c r="O1649" s="28" t="s">
        <v>274</v>
      </c>
      <c r="P1649" s="31" t="s">
        <v>275</v>
      </c>
      <c r="Q1649" s="25" t="str">
        <f t="shared" si="133"/>
        <v>Berlin</v>
      </c>
      <c r="R1649" s="104"/>
      <c r="S1649" s="124"/>
      <c r="T1649" s="32">
        <v>0</v>
      </c>
      <c r="U1649" s="33">
        <v>1</v>
      </c>
      <c r="V1649" s="140">
        <v>2</v>
      </c>
      <c r="W1649" s="34">
        <v>1699</v>
      </c>
      <c r="X1649" s="35"/>
      <c r="Y1649" s="35" t="s">
        <v>51</v>
      </c>
      <c r="Z1649" s="34">
        <v>1705</v>
      </c>
      <c r="AA1649" s="35"/>
      <c r="AB1649" s="36" t="s">
        <v>276</v>
      </c>
      <c r="AC1649" s="34"/>
      <c r="AD1649" s="35"/>
      <c r="AE1649" s="36"/>
      <c r="AF1649" s="34"/>
      <c r="AG1649" s="35"/>
      <c r="AH1649" s="36"/>
      <c r="AI1649" s="37"/>
      <c r="AJ1649" s="38"/>
      <c r="AK1649" s="39"/>
      <c r="AL1649" s="39"/>
      <c r="AM1649" s="39"/>
      <c r="AN1649" s="49"/>
      <c r="AO1649" s="42" t="s">
        <v>88</v>
      </c>
      <c r="AP1649" s="43" t="s">
        <v>277</v>
      </c>
      <c r="AQ1649" s="42"/>
      <c r="AR1649" s="43"/>
      <c r="AS1649" s="40" t="s">
        <v>55</v>
      </c>
      <c r="AT1649" s="42">
        <v>1</v>
      </c>
      <c r="AU1649" s="162">
        <f t="shared" si="127"/>
        <v>0</v>
      </c>
      <c r="AV1649" s="162">
        <f t="shared" si="128"/>
        <v>0</v>
      </c>
      <c r="AW1649" s="162">
        <f t="shared" si="129"/>
        <v>0</v>
      </c>
      <c r="AX1649" s="162">
        <f t="shared" si="130"/>
        <v>0</v>
      </c>
      <c r="AY1649" s="162">
        <f t="shared" si="131"/>
        <v>0</v>
      </c>
    </row>
    <row r="1650" spans="1:51">
      <c r="A1650" s="44" t="s">
        <v>300</v>
      </c>
      <c r="B1650" s="45" t="s">
        <v>2210</v>
      </c>
      <c r="C1650" s="23" t="s">
        <v>301</v>
      </c>
      <c r="D1650" s="120" t="s">
        <v>4162</v>
      </c>
      <c r="E1650" s="24">
        <v>4</v>
      </c>
      <c r="F1650" s="25" t="s">
        <v>43</v>
      </c>
      <c r="G1650" s="26"/>
      <c r="H1650" s="27"/>
      <c r="I1650" s="27"/>
      <c r="J1650" s="29">
        <v>1</v>
      </c>
      <c r="K1650" s="34">
        <v>1586</v>
      </c>
      <c r="L1650" s="35">
        <v>1616</v>
      </c>
      <c r="M1650" s="27">
        <v>0</v>
      </c>
      <c r="N1650" s="27">
        <v>0</v>
      </c>
      <c r="O1650" s="28">
        <v>1540</v>
      </c>
      <c r="P1650" s="31">
        <v>1616</v>
      </c>
      <c r="Q1650" s="25" t="str">
        <f t="shared" si="133"/>
        <v>Brussels</v>
      </c>
      <c r="R1650" s="104">
        <v>50.85</v>
      </c>
      <c r="S1650" s="124">
        <v>4.3499999999999996</v>
      </c>
      <c r="T1650" s="32">
        <v>1</v>
      </c>
      <c r="U1650" s="33">
        <v>1</v>
      </c>
      <c r="V1650" s="140">
        <v>2</v>
      </c>
      <c r="W1650" s="34">
        <v>1585</v>
      </c>
      <c r="X1650" s="35">
        <v>1585</v>
      </c>
      <c r="Y1650" s="35" t="s">
        <v>63</v>
      </c>
      <c r="Z1650" s="34">
        <v>1586</v>
      </c>
      <c r="AA1650" s="35">
        <v>1616</v>
      </c>
      <c r="AB1650" s="36" t="s">
        <v>60</v>
      </c>
      <c r="AC1650" s="34"/>
      <c r="AD1650" s="35"/>
      <c r="AE1650" s="36"/>
      <c r="AF1650" s="34"/>
      <c r="AG1650" s="35"/>
      <c r="AH1650" s="36"/>
      <c r="AI1650" s="37"/>
      <c r="AJ1650" s="38"/>
      <c r="AK1650" s="39"/>
      <c r="AL1650" s="39"/>
      <c r="AM1650" s="39"/>
      <c r="AN1650" s="49"/>
      <c r="AO1650" s="42" t="s">
        <v>88</v>
      </c>
      <c r="AP1650" s="43" t="s">
        <v>271</v>
      </c>
      <c r="AQ1650" s="42"/>
      <c r="AR1650" s="43"/>
      <c r="AS1650" s="42" t="s">
        <v>298</v>
      </c>
      <c r="AT1650" s="42">
        <v>1</v>
      </c>
      <c r="AU1650" s="162">
        <f t="shared" si="127"/>
        <v>0</v>
      </c>
      <c r="AV1650" s="162">
        <f t="shared" si="128"/>
        <v>1</v>
      </c>
      <c r="AW1650" s="162">
        <f t="shared" si="129"/>
        <v>1</v>
      </c>
      <c r="AX1650" s="162">
        <f t="shared" si="130"/>
        <v>0</v>
      </c>
      <c r="AY1650" s="162">
        <f t="shared" si="131"/>
        <v>0</v>
      </c>
    </row>
    <row r="1651" spans="1:51">
      <c r="A1651" s="44" t="s">
        <v>330</v>
      </c>
      <c r="B1651" s="45" t="s">
        <v>3932</v>
      </c>
      <c r="C1651" s="23" t="s">
        <v>331</v>
      </c>
      <c r="D1651" s="120" t="s">
        <v>4162</v>
      </c>
      <c r="E1651" s="24">
        <v>4</v>
      </c>
      <c r="F1651" s="25" t="s">
        <v>43</v>
      </c>
      <c r="G1651" s="76" t="s">
        <v>156</v>
      </c>
      <c r="H1651" s="77"/>
      <c r="I1651" s="77"/>
      <c r="J1651" s="29">
        <v>1</v>
      </c>
      <c r="K1651" s="57">
        <v>1601</v>
      </c>
      <c r="L1651" s="50">
        <v>1621</v>
      </c>
      <c r="M1651" s="27">
        <v>1</v>
      </c>
      <c r="N1651" s="27">
        <v>1</v>
      </c>
      <c r="O1651" s="28" t="s">
        <v>332</v>
      </c>
      <c r="P1651" s="31" t="s">
        <v>333</v>
      </c>
      <c r="Q1651" s="25" t="str">
        <f t="shared" si="133"/>
        <v>Antwerp</v>
      </c>
      <c r="R1651" s="104">
        <v>51.216700000000003</v>
      </c>
      <c r="S1651" s="124">
        <v>4.4000000000000004</v>
      </c>
      <c r="T1651" s="32">
        <v>1</v>
      </c>
      <c r="U1651" s="33">
        <v>1</v>
      </c>
      <c r="V1651" s="140">
        <v>2</v>
      </c>
      <c r="W1651" s="57">
        <v>1593</v>
      </c>
      <c r="X1651" s="50">
        <v>1600</v>
      </c>
      <c r="Y1651" s="50" t="s">
        <v>247</v>
      </c>
      <c r="Z1651" s="57">
        <v>1601</v>
      </c>
      <c r="AA1651" s="50">
        <v>1621</v>
      </c>
      <c r="AB1651" s="58" t="s">
        <v>63</v>
      </c>
      <c r="AC1651" s="63"/>
      <c r="AD1651" s="62"/>
      <c r="AE1651" s="64"/>
      <c r="AF1651" s="63"/>
      <c r="AG1651" s="62"/>
      <c r="AH1651" s="64"/>
      <c r="AI1651" s="65"/>
      <c r="AJ1651" s="38"/>
      <c r="AK1651" s="66"/>
      <c r="AL1651" s="39"/>
      <c r="AM1651" s="39"/>
      <c r="AN1651" s="49"/>
      <c r="AO1651" s="40"/>
      <c r="AP1651" s="41"/>
      <c r="AQ1651" s="42"/>
      <c r="AR1651" s="43"/>
      <c r="AS1651" s="40" t="s">
        <v>40</v>
      </c>
      <c r="AT1651" s="42">
        <v>1</v>
      </c>
      <c r="AU1651" s="162">
        <f t="shared" si="127"/>
        <v>0</v>
      </c>
      <c r="AV1651" s="162">
        <f t="shared" si="128"/>
        <v>1</v>
      </c>
      <c r="AW1651" s="162">
        <f t="shared" si="129"/>
        <v>1</v>
      </c>
      <c r="AX1651" s="162">
        <f t="shared" si="130"/>
        <v>0</v>
      </c>
      <c r="AY1651" s="162">
        <f t="shared" si="131"/>
        <v>0</v>
      </c>
    </row>
    <row r="1652" spans="1:51">
      <c r="A1652" s="44" t="s">
        <v>340</v>
      </c>
      <c r="B1652" s="45" t="s">
        <v>3933</v>
      </c>
      <c r="C1652" s="23" t="s">
        <v>341</v>
      </c>
      <c r="D1652" s="120" t="s">
        <v>4162</v>
      </c>
      <c r="E1652" s="24"/>
      <c r="F1652" s="25" t="s">
        <v>43</v>
      </c>
      <c r="G1652" s="25"/>
      <c r="H1652" s="27">
        <v>1</v>
      </c>
      <c r="I1652" s="27"/>
      <c r="J1652" s="29">
        <v>0</v>
      </c>
      <c r="K1652" s="34">
        <v>1586</v>
      </c>
      <c r="L1652" s="35">
        <v>1609</v>
      </c>
      <c r="M1652" s="27">
        <v>0</v>
      </c>
      <c r="N1652" s="27">
        <v>0</v>
      </c>
      <c r="O1652" s="28"/>
      <c r="P1652" s="31">
        <v>1609</v>
      </c>
      <c r="Q1652" s="25" t="str">
        <f t="shared" si="133"/>
        <v>Delft</v>
      </c>
      <c r="R1652" s="104">
        <v>52.0167</v>
      </c>
      <c r="S1652" s="124">
        <v>4.3666999999999998</v>
      </c>
      <c r="T1652" s="32">
        <v>1</v>
      </c>
      <c r="U1652" s="33">
        <v>1</v>
      </c>
      <c r="V1652" s="140">
        <v>2</v>
      </c>
      <c r="W1652" s="34">
        <v>1573</v>
      </c>
      <c r="X1652" s="35">
        <v>1586</v>
      </c>
      <c r="Y1652" s="35" t="s">
        <v>63</v>
      </c>
      <c r="Z1652" s="34">
        <v>1586</v>
      </c>
      <c r="AA1652" s="35">
        <v>1609</v>
      </c>
      <c r="AB1652" s="36" t="s">
        <v>69</v>
      </c>
      <c r="AC1652" s="34"/>
      <c r="AD1652" s="35"/>
      <c r="AE1652" s="36"/>
      <c r="AF1652" s="34"/>
      <c r="AG1652" s="35"/>
      <c r="AH1652" s="36"/>
      <c r="AI1652" s="37"/>
      <c r="AJ1652" s="38"/>
      <c r="AK1652" s="39"/>
      <c r="AL1652" s="39"/>
      <c r="AM1652" s="39"/>
      <c r="AN1652" s="49"/>
      <c r="AO1652" s="42" t="s">
        <v>104</v>
      </c>
      <c r="AP1652" s="43" t="s">
        <v>336</v>
      </c>
      <c r="AQ1652" s="42"/>
      <c r="AR1652" s="43"/>
      <c r="AS1652" s="40"/>
      <c r="AT1652" s="42">
        <v>1</v>
      </c>
      <c r="AU1652" s="162">
        <f t="shared" si="127"/>
        <v>0</v>
      </c>
      <c r="AV1652" s="162">
        <f t="shared" si="128"/>
        <v>1</v>
      </c>
      <c r="AW1652" s="162">
        <f t="shared" si="129"/>
        <v>1</v>
      </c>
      <c r="AX1652" s="162">
        <f t="shared" si="130"/>
        <v>0</v>
      </c>
      <c r="AY1652" s="162">
        <f t="shared" si="131"/>
        <v>0</v>
      </c>
    </row>
    <row r="1653" spans="1:51">
      <c r="A1653" s="44" t="s">
        <v>380</v>
      </c>
      <c r="B1653" s="45" t="s">
        <v>3937</v>
      </c>
      <c r="C1653" s="23" t="s">
        <v>381</v>
      </c>
      <c r="D1653" s="120" t="s">
        <v>4162</v>
      </c>
      <c r="E1653" s="24"/>
      <c r="F1653" s="25" t="s">
        <v>43</v>
      </c>
      <c r="G1653" s="26"/>
      <c r="H1653" s="27"/>
      <c r="I1653" s="27"/>
      <c r="J1653" s="29">
        <v>0</v>
      </c>
      <c r="K1653" s="34">
        <v>1643</v>
      </c>
      <c r="L1653" s="35"/>
      <c r="M1653" s="27">
        <v>0</v>
      </c>
      <c r="N1653" s="27">
        <v>0</v>
      </c>
      <c r="O1653" s="28" t="s">
        <v>217</v>
      </c>
      <c r="P1653" s="31" t="s">
        <v>382</v>
      </c>
      <c r="Q1653" s="25"/>
      <c r="R1653" s="104"/>
      <c r="S1653" s="124"/>
      <c r="T1653" s="32">
        <v>1</v>
      </c>
      <c r="U1653" s="33">
        <v>1</v>
      </c>
      <c r="V1653" s="140">
        <v>2</v>
      </c>
      <c r="W1653" s="34">
        <v>1607</v>
      </c>
      <c r="X1653" s="35"/>
      <c r="Y1653" s="35" t="s">
        <v>63</v>
      </c>
      <c r="Z1653" s="34">
        <v>1643</v>
      </c>
      <c r="AA1653" s="35"/>
      <c r="AB1653" s="36"/>
      <c r="AC1653" s="34"/>
      <c r="AD1653" s="35"/>
      <c r="AE1653" s="36"/>
      <c r="AF1653" s="34"/>
      <c r="AG1653" s="35"/>
      <c r="AH1653" s="36"/>
      <c r="AI1653" s="37"/>
      <c r="AJ1653" s="38"/>
      <c r="AK1653" s="39"/>
      <c r="AL1653" s="39"/>
      <c r="AM1653" s="39"/>
      <c r="AN1653" s="49"/>
      <c r="AO1653" s="40"/>
      <c r="AP1653" s="41"/>
      <c r="AQ1653" s="42"/>
      <c r="AR1653" s="43"/>
      <c r="AS1653" s="40" t="s">
        <v>55</v>
      </c>
      <c r="AT1653" s="42">
        <v>1</v>
      </c>
      <c r="AU1653" s="162">
        <f t="shared" si="127"/>
        <v>0</v>
      </c>
      <c r="AV1653" s="162">
        <f t="shared" si="128"/>
        <v>0</v>
      </c>
      <c r="AW1653" s="162">
        <f t="shared" si="129"/>
        <v>0</v>
      </c>
      <c r="AX1653" s="162">
        <f t="shared" si="130"/>
        <v>0</v>
      </c>
      <c r="AY1653" s="162">
        <f t="shared" si="131"/>
        <v>0</v>
      </c>
    </row>
    <row r="1654" spans="1:51">
      <c r="A1654" s="44" t="s">
        <v>383</v>
      </c>
      <c r="B1654" s="45" t="s">
        <v>3937</v>
      </c>
      <c r="C1654" s="23" t="s">
        <v>384</v>
      </c>
      <c r="D1654" s="120" t="s">
        <v>4162</v>
      </c>
      <c r="E1654" s="24"/>
      <c r="F1654" s="25" t="s">
        <v>43</v>
      </c>
      <c r="G1654" s="25"/>
      <c r="H1654" s="27">
        <v>1</v>
      </c>
      <c r="I1654" s="27"/>
      <c r="J1654" s="29">
        <v>0</v>
      </c>
      <c r="K1654" s="34">
        <v>1629</v>
      </c>
      <c r="L1654" s="35"/>
      <c r="M1654" s="27">
        <v>0</v>
      </c>
      <c r="N1654" s="27">
        <v>0</v>
      </c>
      <c r="O1654" s="28"/>
      <c r="P1654" s="31"/>
      <c r="Q1654" s="25" t="str">
        <f t="shared" si="133"/>
        <v>Mechelen</v>
      </c>
      <c r="R1654" s="104">
        <v>51.0167</v>
      </c>
      <c r="S1654" s="124">
        <v>4.4667000000000003</v>
      </c>
      <c r="T1654" s="32">
        <v>0</v>
      </c>
      <c r="U1654" s="33">
        <v>1</v>
      </c>
      <c r="V1654" s="140">
        <v>2</v>
      </c>
      <c r="W1654" s="34">
        <v>1627</v>
      </c>
      <c r="X1654" s="35"/>
      <c r="Y1654" s="35" t="s">
        <v>63</v>
      </c>
      <c r="Z1654" s="34">
        <v>1629</v>
      </c>
      <c r="AA1654" s="35"/>
      <c r="AB1654" s="36" t="s">
        <v>103</v>
      </c>
      <c r="AC1654" s="34"/>
      <c r="AD1654" s="35"/>
      <c r="AE1654" s="36"/>
      <c r="AF1654" s="34"/>
      <c r="AG1654" s="35"/>
      <c r="AH1654" s="36"/>
      <c r="AI1654" s="37"/>
      <c r="AJ1654" s="38"/>
      <c r="AK1654" s="39"/>
      <c r="AL1654" s="39"/>
      <c r="AM1654" s="39"/>
      <c r="AN1654" s="49"/>
      <c r="AO1654" s="40"/>
      <c r="AP1654" s="41"/>
      <c r="AQ1654" s="42"/>
      <c r="AR1654" s="43"/>
      <c r="AS1654" s="40" t="s">
        <v>55</v>
      </c>
      <c r="AT1654" s="42">
        <v>1</v>
      </c>
      <c r="AU1654" s="162">
        <f t="shared" si="127"/>
        <v>0</v>
      </c>
      <c r="AV1654" s="162">
        <f t="shared" si="128"/>
        <v>0</v>
      </c>
      <c r="AW1654" s="162">
        <f t="shared" si="129"/>
        <v>0</v>
      </c>
      <c r="AX1654" s="162">
        <f t="shared" si="130"/>
        <v>0</v>
      </c>
      <c r="AY1654" s="162">
        <f t="shared" si="131"/>
        <v>0</v>
      </c>
    </row>
    <row r="1655" spans="1:51">
      <c r="A1655" s="44" t="s">
        <v>458</v>
      </c>
      <c r="B1655" s="45" t="s">
        <v>3949</v>
      </c>
      <c r="C1655" s="23" t="s">
        <v>459</v>
      </c>
      <c r="D1655" s="120" t="s">
        <v>4162</v>
      </c>
      <c r="E1655" s="24">
        <v>1</v>
      </c>
      <c r="F1655" s="25" t="s">
        <v>43</v>
      </c>
      <c r="G1655" s="26"/>
      <c r="H1655" s="27"/>
      <c r="I1655" s="27"/>
      <c r="J1655" s="29">
        <v>1</v>
      </c>
      <c r="K1655" s="34">
        <v>1570</v>
      </c>
      <c r="L1655" s="35">
        <v>1580</v>
      </c>
      <c r="M1655" s="27">
        <v>0</v>
      </c>
      <c r="N1655" s="27">
        <v>0</v>
      </c>
      <c r="O1655" s="28">
        <v>1527</v>
      </c>
      <c r="P1655" s="31">
        <v>1580</v>
      </c>
      <c r="Q1655" s="25" t="str">
        <f t="shared" si="133"/>
        <v>Denmark</v>
      </c>
      <c r="R1655" s="104"/>
      <c r="S1655" s="124"/>
      <c r="T1655" s="32">
        <v>1</v>
      </c>
      <c r="U1655" s="33">
        <v>1</v>
      </c>
      <c r="V1655" s="140">
        <v>2</v>
      </c>
      <c r="W1655" s="34">
        <v>1570</v>
      </c>
      <c r="X1655" s="35">
        <v>1570</v>
      </c>
      <c r="Y1655" s="35" t="s">
        <v>460</v>
      </c>
      <c r="Z1655" s="34">
        <v>1570</v>
      </c>
      <c r="AA1655" s="35">
        <v>1580</v>
      </c>
      <c r="AB1655" s="36" t="s">
        <v>461</v>
      </c>
      <c r="AC1655" s="34"/>
      <c r="AD1655" s="35"/>
      <c r="AE1655" s="36"/>
      <c r="AF1655" s="34"/>
      <c r="AG1655" s="35"/>
      <c r="AH1655" s="36"/>
      <c r="AI1655" s="37"/>
      <c r="AJ1655" s="38"/>
      <c r="AK1655" s="39"/>
      <c r="AL1655" s="39"/>
      <c r="AM1655" s="39"/>
      <c r="AN1655" s="49"/>
      <c r="AO1655" s="40"/>
      <c r="AP1655" s="41"/>
      <c r="AQ1655" s="42"/>
      <c r="AR1655" s="43"/>
      <c r="AS1655" s="40" t="s">
        <v>40</v>
      </c>
      <c r="AT1655" s="42">
        <v>1</v>
      </c>
      <c r="AU1655" s="162">
        <f t="shared" si="127"/>
        <v>1</v>
      </c>
      <c r="AV1655" s="162">
        <f t="shared" si="128"/>
        <v>1</v>
      </c>
      <c r="AW1655" s="162">
        <f t="shared" si="129"/>
        <v>0</v>
      </c>
      <c r="AX1655" s="162">
        <f t="shared" si="130"/>
        <v>0</v>
      </c>
      <c r="AY1655" s="162">
        <f t="shared" si="131"/>
        <v>0</v>
      </c>
    </row>
    <row r="1656" spans="1:51">
      <c r="A1656" s="44" t="s">
        <v>599</v>
      </c>
      <c r="B1656" s="45" t="s">
        <v>3980</v>
      </c>
      <c r="C1656" s="23" t="s">
        <v>600</v>
      </c>
      <c r="D1656" s="120" t="s">
        <v>4162</v>
      </c>
      <c r="E1656" s="24"/>
      <c r="F1656" s="25" t="s">
        <v>43</v>
      </c>
      <c r="G1656" s="51"/>
      <c r="H1656" s="52"/>
      <c r="I1656" s="52"/>
      <c r="J1656" s="29">
        <v>0</v>
      </c>
      <c r="K1656" s="34">
        <v>1585</v>
      </c>
      <c r="L1656" s="35">
        <v>1610</v>
      </c>
      <c r="M1656" s="27">
        <v>0</v>
      </c>
      <c r="N1656" s="27">
        <v>0</v>
      </c>
      <c r="O1656" s="28">
        <v>1544</v>
      </c>
      <c r="P1656" s="31">
        <v>1610</v>
      </c>
      <c r="Q1656" s="25" t="str">
        <f t="shared" si="133"/>
        <v>Frankenthal</v>
      </c>
      <c r="R1656" s="104"/>
      <c r="S1656" s="124"/>
      <c r="T1656" s="32">
        <v>0</v>
      </c>
      <c r="U1656" s="33">
        <v>1</v>
      </c>
      <c r="V1656" s="140">
        <v>2</v>
      </c>
      <c r="W1656" s="34">
        <v>1565</v>
      </c>
      <c r="X1656" s="35">
        <v>1578</v>
      </c>
      <c r="Y1656" s="35" t="s">
        <v>63</v>
      </c>
      <c r="Z1656" s="34">
        <v>1585</v>
      </c>
      <c r="AA1656" s="35">
        <v>1610</v>
      </c>
      <c r="AB1656" s="36" t="s">
        <v>601</v>
      </c>
      <c r="AC1656" s="34"/>
      <c r="AD1656" s="35"/>
      <c r="AE1656" s="36"/>
      <c r="AF1656" s="34"/>
      <c r="AG1656" s="35"/>
      <c r="AH1656" s="36"/>
      <c r="AI1656" s="37"/>
      <c r="AJ1656" s="38"/>
      <c r="AK1656" s="39"/>
      <c r="AL1656" s="39"/>
      <c r="AM1656" s="39"/>
      <c r="AN1656" s="49"/>
      <c r="AO1656" s="40"/>
      <c r="AP1656" s="41"/>
      <c r="AQ1656" s="42"/>
      <c r="AR1656" s="43"/>
      <c r="AS1656" s="40"/>
      <c r="AT1656" s="42">
        <v>1</v>
      </c>
      <c r="AU1656" s="162">
        <f t="shared" si="127"/>
        <v>0</v>
      </c>
      <c r="AV1656" s="162">
        <f t="shared" si="128"/>
        <v>1</v>
      </c>
      <c r="AW1656" s="162">
        <f t="shared" si="129"/>
        <v>1</v>
      </c>
      <c r="AX1656" s="162">
        <f t="shared" si="130"/>
        <v>0</v>
      </c>
      <c r="AY1656" s="162">
        <f t="shared" si="131"/>
        <v>0</v>
      </c>
    </row>
    <row r="1657" spans="1:51">
      <c r="A1657" s="44" t="s">
        <v>608</v>
      </c>
      <c r="B1657" s="45" t="s">
        <v>1971</v>
      </c>
      <c r="C1657" s="23" t="s">
        <v>609</v>
      </c>
      <c r="D1657" s="120" t="s">
        <v>4162</v>
      </c>
      <c r="E1657" s="24"/>
      <c r="F1657" s="25" t="s">
        <v>43</v>
      </c>
      <c r="G1657" s="26"/>
      <c r="H1657" s="27"/>
      <c r="I1657" s="27"/>
      <c r="J1657" s="29">
        <v>0</v>
      </c>
      <c r="K1657" s="34">
        <v>1690</v>
      </c>
      <c r="L1657" s="35">
        <v>1720</v>
      </c>
      <c r="M1657" s="27">
        <v>0</v>
      </c>
      <c r="N1657" s="27">
        <v>0</v>
      </c>
      <c r="O1657" s="28">
        <v>1669</v>
      </c>
      <c r="P1657" s="31">
        <v>1720</v>
      </c>
      <c r="Q1657" s="25" t="str">
        <f t="shared" si="133"/>
        <v>Antwerp</v>
      </c>
      <c r="R1657" s="104">
        <v>51.216700000000003</v>
      </c>
      <c r="S1657" s="124">
        <v>4.4000000000000004</v>
      </c>
      <c r="T1657" s="32">
        <v>0</v>
      </c>
      <c r="U1657" s="33">
        <v>1</v>
      </c>
      <c r="V1657" s="140">
        <v>2</v>
      </c>
      <c r="W1657" s="34">
        <v>1689</v>
      </c>
      <c r="X1657" s="35">
        <v>1690</v>
      </c>
      <c r="Y1657" s="35" t="s">
        <v>610</v>
      </c>
      <c r="Z1657" s="34">
        <v>1690</v>
      </c>
      <c r="AA1657" s="35">
        <v>1720</v>
      </c>
      <c r="AB1657" s="36" t="s">
        <v>63</v>
      </c>
      <c r="AC1657" s="34"/>
      <c r="AD1657" s="35"/>
      <c r="AE1657" s="36"/>
      <c r="AF1657" s="34"/>
      <c r="AG1657" s="35"/>
      <c r="AH1657" s="36"/>
      <c r="AI1657" s="37"/>
      <c r="AJ1657" s="38"/>
      <c r="AK1657" s="39"/>
      <c r="AL1657" s="39"/>
      <c r="AM1657" s="39"/>
      <c r="AN1657" s="49"/>
      <c r="AO1657" s="40"/>
      <c r="AP1657" s="41"/>
      <c r="AQ1657" s="42"/>
      <c r="AR1657" s="43"/>
      <c r="AS1657" s="40"/>
      <c r="AT1657" s="42">
        <v>1</v>
      </c>
      <c r="AU1657" s="162">
        <f t="shared" si="127"/>
        <v>0</v>
      </c>
      <c r="AV1657" s="162">
        <f t="shared" si="128"/>
        <v>0</v>
      </c>
      <c r="AW1657" s="162">
        <f t="shared" si="129"/>
        <v>0</v>
      </c>
      <c r="AX1657" s="162">
        <f t="shared" si="130"/>
        <v>0</v>
      </c>
      <c r="AY1657" s="162">
        <f t="shared" si="131"/>
        <v>0</v>
      </c>
    </row>
    <row r="1658" spans="1:51">
      <c r="A1658" s="44" t="s">
        <v>631</v>
      </c>
      <c r="B1658" s="45" t="s">
        <v>2968</v>
      </c>
      <c r="C1658" s="23" t="s">
        <v>632</v>
      </c>
      <c r="D1658" s="120" t="s">
        <v>4162</v>
      </c>
      <c r="E1658" s="24">
        <v>4</v>
      </c>
      <c r="F1658" s="25" t="s">
        <v>43</v>
      </c>
      <c r="G1658" s="26"/>
      <c r="H1658" s="27"/>
      <c r="I1658" s="27"/>
      <c r="J1658" s="29">
        <v>1</v>
      </c>
      <c r="K1658" s="34">
        <v>1679</v>
      </c>
      <c r="L1658" s="35">
        <v>1704</v>
      </c>
      <c r="M1658" s="27">
        <v>0</v>
      </c>
      <c r="N1658" s="27">
        <v>0</v>
      </c>
      <c r="O1658" s="28">
        <v>1603</v>
      </c>
      <c r="P1658" s="31">
        <v>1662</v>
      </c>
      <c r="Q1658" s="25" t="str">
        <f t="shared" si="133"/>
        <v>Antwerp</v>
      </c>
      <c r="R1658" s="104">
        <v>51.216700000000003</v>
      </c>
      <c r="S1658" s="124">
        <v>4.4000000000000004</v>
      </c>
      <c r="T1658" s="32">
        <v>0</v>
      </c>
      <c r="U1658" s="33">
        <v>1</v>
      </c>
      <c r="V1658" s="140">
        <v>2</v>
      </c>
      <c r="W1658" s="34">
        <v>1640</v>
      </c>
      <c r="X1658" s="35">
        <v>1662</v>
      </c>
      <c r="Y1658" s="35" t="s">
        <v>633</v>
      </c>
      <c r="Z1658" s="34">
        <v>1679</v>
      </c>
      <c r="AA1658" s="35">
        <v>1704</v>
      </c>
      <c r="AB1658" s="36" t="s">
        <v>63</v>
      </c>
      <c r="AC1658" s="34"/>
      <c r="AD1658" s="35"/>
      <c r="AE1658" s="36"/>
      <c r="AF1658" s="34"/>
      <c r="AG1658" s="35"/>
      <c r="AH1658" s="36"/>
      <c r="AI1658" s="37"/>
      <c r="AJ1658" s="38"/>
      <c r="AK1658" s="39"/>
      <c r="AL1658" s="39"/>
      <c r="AM1658" s="39"/>
      <c r="AN1658" s="49"/>
      <c r="AO1658" s="42" t="s">
        <v>104</v>
      </c>
      <c r="AP1658" s="41" t="s">
        <v>634</v>
      </c>
      <c r="AQ1658" s="42"/>
      <c r="AR1658" s="43"/>
      <c r="AS1658" s="40" t="s">
        <v>40</v>
      </c>
      <c r="AT1658" s="42">
        <v>1</v>
      </c>
      <c r="AU1658" s="162">
        <f t="shared" si="127"/>
        <v>0</v>
      </c>
      <c r="AV1658" s="162">
        <f t="shared" si="128"/>
        <v>0</v>
      </c>
      <c r="AW1658" s="162">
        <f t="shared" si="129"/>
        <v>0</v>
      </c>
      <c r="AX1658" s="162">
        <f t="shared" si="130"/>
        <v>0</v>
      </c>
      <c r="AY1658" s="162">
        <f t="shared" si="131"/>
        <v>1</v>
      </c>
    </row>
    <row r="1659" spans="1:51">
      <c r="A1659" s="44" t="s">
        <v>673</v>
      </c>
      <c r="B1659" s="45" t="s">
        <v>2027</v>
      </c>
      <c r="C1659" s="23" t="s">
        <v>674</v>
      </c>
      <c r="D1659" s="120" t="s">
        <v>4162</v>
      </c>
      <c r="E1659" s="24">
        <v>1</v>
      </c>
      <c r="F1659" s="25" t="s">
        <v>43</v>
      </c>
      <c r="G1659" s="25"/>
      <c r="H1659" s="27">
        <v>1</v>
      </c>
      <c r="I1659" s="27"/>
      <c r="J1659" s="29">
        <v>1</v>
      </c>
      <c r="K1659" s="34">
        <v>1667</v>
      </c>
      <c r="L1659" s="35">
        <v>1682</v>
      </c>
      <c r="M1659" s="27">
        <v>0</v>
      </c>
      <c r="N1659" s="27">
        <v>0</v>
      </c>
      <c r="O1659" s="28">
        <v>1637</v>
      </c>
      <c r="P1659" s="31">
        <v>1682</v>
      </c>
      <c r="Q1659" s="25" t="str">
        <f t="shared" si="133"/>
        <v>Mechelen</v>
      </c>
      <c r="R1659" s="104">
        <v>51.0167</v>
      </c>
      <c r="S1659" s="124">
        <v>4.4667000000000003</v>
      </c>
      <c r="T1659" s="32">
        <v>0</v>
      </c>
      <c r="U1659" s="33">
        <v>1</v>
      </c>
      <c r="V1659" s="140">
        <v>2</v>
      </c>
      <c r="W1659" s="34">
        <v>1666</v>
      </c>
      <c r="X1659" s="35">
        <v>1667</v>
      </c>
      <c r="Y1659" s="35" t="s">
        <v>63</v>
      </c>
      <c r="Z1659" s="34">
        <v>1667</v>
      </c>
      <c r="AA1659" s="35">
        <v>1682</v>
      </c>
      <c r="AB1659" s="36" t="s">
        <v>103</v>
      </c>
      <c r="AC1659" s="34"/>
      <c r="AD1659" s="35"/>
      <c r="AE1659" s="36"/>
      <c r="AF1659" s="34"/>
      <c r="AG1659" s="35"/>
      <c r="AH1659" s="36"/>
      <c r="AI1659" s="37"/>
      <c r="AJ1659" s="38"/>
      <c r="AK1659" s="39"/>
      <c r="AL1659" s="39"/>
      <c r="AM1659" s="39"/>
      <c r="AN1659" s="49"/>
      <c r="AO1659" s="40"/>
      <c r="AP1659" s="41"/>
      <c r="AQ1659" s="42"/>
      <c r="AR1659" s="43"/>
      <c r="AS1659" s="40" t="s">
        <v>40</v>
      </c>
      <c r="AT1659" s="42">
        <v>1</v>
      </c>
      <c r="AU1659" s="162">
        <f t="shared" si="127"/>
        <v>0</v>
      </c>
      <c r="AV1659" s="162">
        <f t="shared" si="128"/>
        <v>0</v>
      </c>
      <c r="AW1659" s="162">
        <f t="shared" si="129"/>
        <v>0</v>
      </c>
      <c r="AX1659" s="162">
        <f t="shared" si="130"/>
        <v>0</v>
      </c>
      <c r="AY1659" s="162">
        <f t="shared" si="131"/>
        <v>1</v>
      </c>
    </row>
    <row r="1660" spans="1:51">
      <c r="A1660" s="44" t="s">
        <v>784</v>
      </c>
      <c r="B1660" s="45" t="s">
        <v>3433</v>
      </c>
      <c r="C1660" s="23" t="s">
        <v>785</v>
      </c>
      <c r="D1660" s="120" t="s">
        <v>4162</v>
      </c>
      <c r="E1660" s="24"/>
      <c r="F1660" s="25" t="s">
        <v>43</v>
      </c>
      <c r="G1660" s="26"/>
      <c r="H1660" s="27"/>
      <c r="I1660" s="27"/>
      <c r="J1660" s="29">
        <v>0</v>
      </c>
      <c r="K1660" s="34">
        <v>1659</v>
      </c>
      <c r="L1660" s="35">
        <v>1706</v>
      </c>
      <c r="M1660" s="27">
        <v>0</v>
      </c>
      <c r="N1660" s="27">
        <v>0</v>
      </c>
      <c r="O1660" s="28">
        <v>1628</v>
      </c>
      <c r="P1660" s="31">
        <v>1706</v>
      </c>
      <c r="Q1660" s="25" t="str">
        <f t="shared" si="133"/>
        <v>Wurzburg</v>
      </c>
      <c r="R1660" s="104"/>
      <c r="S1660" s="124"/>
      <c r="T1660" s="32">
        <v>0</v>
      </c>
      <c r="U1660" s="33">
        <v>1</v>
      </c>
      <c r="V1660" s="140">
        <v>2</v>
      </c>
      <c r="W1660" s="34">
        <v>1653</v>
      </c>
      <c r="X1660" s="35">
        <v>1659</v>
      </c>
      <c r="Y1660" s="35" t="s">
        <v>786</v>
      </c>
      <c r="Z1660" s="34">
        <v>1659</v>
      </c>
      <c r="AA1660" s="35">
        <v>1706</v>
      </c>
      <c r="AB1660" s="36" t="s">
        <v>787</v>
      </c>
      <c r="AC1660" s="34"/>
      <c r="AD1660" s="35"/>
      <c r="AE1660" s="36"/>
      <c r="AF1660" s="34"/>
      <c r="AG1660" s="35"/>
      <c r="AH1660" s="36"/>
      <c r="AI1660" s="37"/>
      <c r="AJ1660" s="38"/>
      <c r="AK1660" s="39"/>
      <c r="AL1660" s="39"/>
      <c r="AM1660" s="39"/>
      <c r="AN1660" s="49"/>
      <c r="AO1660" s="40"/>
      <c r="AP1660" s="41"/>
      <c r="AQ1660" s="42"/>
      <c r="AR1660" s="43"/>
      <c r="AS1660" s="40"/>
      <c r="AT1660" s="42">
        <v>1</v>
      </c>
      <c r="AU1660" s="162">
        <f t="shared" si="127"/>
        <v>0</v>
      </c>
      <c r="AV1660" s="162">
        <f t="shared" si="128"/>
        <v>0</v>
      </c>
      <c r="AW1660" s="162">
        <f t="shared" si="129"/>
        <v>0</v>
      </c>
      <c r="AX1660" s="162">
        <f t="shared" si="130"/>
        <v>0</v>
      </c>
      <c r="AY1660" s="162">
        <f t="shared" si="131"/>
        <v>1</v>
      </c>
    </row>
    <row r="1661" spans="1:51">
      <c r="A1661" s="44" t="s">
        <v>831</v>
      </c>
      <c r="B1661" s="45" t="s">
        <v>3774</v>
      </c>
      <c r="C1661" s="23" t="s">
        <v>832</v>
      </c>
      <c r="D1661" s="120" t="s">
        <v>4162</v>
      </c>
      <c r="E1661" s="24"/>
      <c r="F1661" s="25" t="s">
        <v>43</v>
      </c>
      <c r="G1661" s="50"/>
      <c r="H1661" s="27">
        <v>1</v>
      </c>
      <c r="I1661" s="27"/>
      <c r="J1661" s="29">
        <v>0</v>
      </c>
      <c r="K1661" s="34">
        <v>1687</v>
      </c>
      <c r="L1661" s="35">
        <v>1687</v>
      </c>
      <c r="M1661" s="27">
        <v>0</v>
      </c>
      <c r="N1661" s="27">
        <v>0</v>
      </c>
      <c r="O1661" s="28">
        <v>1656</v>
      </c>
      <c r="P1661" s="31">
        <v>1705</v>
      </c>
      <c r="Q1661" s="25" t="str">
        <f t="shared" si="133"/>
        <v>Rome</v>
      </c>
      <c r="R1661" s="104">
        <v>43</v>
      </c>
      <c r="S1661" s="124">
        <v>12</v>
      </c>
      <c r="T1661" s="32">
        <v>0</v>
      </c>
      <c r="U1661" s="33">
        <v>1</v>
      </c>
      <c r="V1661" s="140">
        <v>2</v>
      </c>
      <c r="W1661" s="34">
        <v>1687</v>
      </c>
      <c r="X1661" s="35">
        <v>1687</v>
      </c>
      <c r="Y1661" s="35" t="s">
        <v>833</v>
      </c>
      <c r="Z1661" s="34">
        <v>1687</v>
      </c>
      <c r="AA1661" s="35">
        <v>1687</v>
      </c>
      <c r="AB1661" s="64" t="s">
        <v>102</v>
      </c>
      <c r="AC1661" s="34"/>
      <c r="AD1661" s="35"/>
      <c r="AE1661" s="36"/>
      <c r="AF1661" s="34"/>
      <c r="AG1661" s="35"/>
      <c r="AH1661" s="36"/>
      <c r="AI1661" s="37"/>
      <c r="AJ1661" s="38"/>
      <c r="AK1661" s="39"/>
      <c r="AL1661" s="39"/>
      <c r="AM1661" s="39"/>
      <c r="AN1661" s="49"/>
      <c r="AO1661" s="40"/>
      <c r="AP1661" s="41"/>
      <c r="AQ1661" s="42"/>
      <c r="AR1661" s="43"/>
      <c r="AS1661" s="40"/>
      <c r="AT1661" s="42">
        <v>1</v>
      </c>
      <c r="AU1661" s="162">
        <f t="shared" si="127"/>
        <v>0</v>
      </c>
      <c r="AV1661" s="162">
        <f t="shared" si="128"/>
        <v>0</v>
      </c>
      <c r="AW1661" s="162">
        <f t="shared" si="129"/>
        <v>0</v>
      </c>
      <c r="AX1661" s="162">
        <f t="shared" si="130"/>
        <v>0</v>
      </c>
      <c r="AY1661" s="162">
        <f t="shared" si="131"/>
        <v>0</v>
      </c>
    </row>
    <row r="1662" spans="1:51">
      <c r="A1662" s="101" t="s">
        <v>872</v>
      </c>
      <c r="B1662" s="45" t="s">
        <v>4034</v>
      </c>
      <c r="C1662" s="23" t="s">
        <v>873</v>
      </c>
      <c r="D1662" s="120" t="s">
        <v>4162</v>
      </c>
      <c r="E1662" s="24"/>
      <c r="F1662" s="25" t="s">
        <v>43</v>
      </c>
      <c r="G1662" s="71" t="s">
        <v>874</v>
      </c>
      <c r="H1662" s="27"/>
      <c r="I1662" s="27">
        <v>1</v>
      </c>
      <c r="J1662" s="29">
        <v>0</v>
      </c>
      <c r="K1662" s="34">
        <v>1580</v>
      </c>
      <c r="L1662" s="35">
        <v>1580</v>
      </c>
      <c r="M1662" s="27">
        <v>0</v>
      </c>
      <c r="N1662" s="27">
        <v>0</v>
      </c>
      <c r="O1662" s="28"/>
      <c r="P1662" s="31"/>
      <c r="Q1662" s="25" t="str">
        <f t="shared" si="133"/>
        <v>Antwerp</v>
      </c>
      <c r="R1662" s="104">
        <v>51.216700000000003</v>
      </c>
      <c r="S1662" s="124">
        <v>4.4000000000000004</v>
      </c>
      <c r="T1662" s="32">
        <v>0</v>
      </c>
      <c r="U1662" s="32">
        <v>1</v>
      </c>
      <c r="V1662" s="140">
        <v>2</v>
      </c>
      <c r="W1662" s="35">
        <v>1569</v>
      </c>
      <c r="X1662" s="35">
        <v>1580</v>
      </c>
      <c r="Y1662" s="35" t="s">
        <v>218</v>
      </c>
      <c r="Z1662" s="34">
        <v>1580</v>
      </c>
      <c r="AA1662" s="35">
        <v>1580</v>
      </c>
      <c r="AB1662" s="36" t="s">
        <v>63</v>
      </c>
      <c r="AC1662" s="35"/>
      <c r="AD1662" s="35"/>
      <c r="AE1662" s="36"/>
      <c r="AF1662" s="35"/>
      <c r="AG1662" s="35"/>
      <c r="AH1662" s="36"/>
      <c r="AI1662" s="36"/>
      <c r="AJ1662" s="38"/>
      <c r="AK1662" s="49"/>
      <c r="AL1662" s="49"/>
      <c r="AM1662" s="49"/>
      <c r="AN1662" s="49"/>
      <c r="AO1662" s="73"/>
      <c r="AP1662" s="85"/>
      <c r="AQ1662" s="69"/>
      <c r="AR1662" s="70"/>
      <c r="AS1662" s="40" t="s">
        <v>55</v>
      </c>
      <c r="AT1662" s="42">
        <v>1</v>
      </c>
      <c r="AU1662" s="162">
        <f t="shared" si="127"/>
        <v>0</v>
      </c>
      <c r="AV1662" s="162">
        <f t="shared" si="128"/>
        <v>1</v>
      </c>
      <c r="AW1662" s="162">
        <f t="shared" si="129"/>
        <v>0</v>
      </c>
      <c r="AX1662" s="162">
        <f t="shared" si="130"/>
        <v>0</v>
      </c>
      <c r="AY1662" s="162">
        <f t="shared" si="131"/>
        <v>0</v>
      </c>
    </row>
    <row r="1663" spans="1:51">
      <c r="A1663" s="44" t="s">
        <v>926</v>
      </c>
      <c r="B1663" s="45" t="s">
        <v>4046</v>
      </c>
      <c r="C1663" s="23" t="s">
        <v>927</v>
      </c>
      <c r="D1663" s="120" t="s">
        <v>4162</v>
      </c>
      <c r="E1663" s="24"/>
      <c r="F1663" s="25" t="s">
        <v>43</v>
      </c>
      <c r="G1663" s="26"/>
      <c r="H1663" s="27"/>
      <c r="I1663" s="27"/>
      <c r="J1663" s="29">
        <v>0</v>
      </c>
      <c r="K1663" s="34">
        <v>1549</v>
      </c>
      <c r="L1663" s="35">
        <v>1553</v>
      </c>
      <c r="M1663" s="27">
        <v>0</v>
      </c>
      <c r="N1663" s="27">
        <v>0</v>
      </c>
      <c r="O1663" s="28">
        <v>1527</v>
      </c>
      <c r="P1663" s="31"/>
      <c r="Q1663" s="25" t="str">
        <f t="shared" si="133"/>
        <v xml:space="preserve">Mechelen </v>
      </c>
      <c r="R1663" s="104">
        <v>51.0167</v>
      </c>
      <c r="S1663" s="124">
        <v>4.4667000000000003</v>
      </c>
      <c r="T1663" s="32">
        <v>0</v>
      </c>
      <c r="U1663" s="33">
        <v>1</v>
      </c>
      <c r="V1663" s="140">
        <v>2</v>
      </c>
      <c r="W1663" s="34">
        <v>1549</v>
      </c>
      <c r="X1663" s="35">
        <v>1549</v>
      </c>
      <c r="Y1663" s="35" t="s">
        <v>60</v>
      </c>
      <c r="Z1663" s="34">
        <v>1549</v>
      </c>
      <c r="AA1663" s="35">
        <v>1553</v>
      </c>
      <c r="AB1663" s="36" t="s">
        <v>928</v>
      </c>
      <c r="AC1663" s="34"/>
      <c r="AD1663" s="35"/>
      <c r="AE1663" s="36"/>
      <c r="AF1663" s="34"/>
      <c r="AG1663" s="35"/>
      <c r="AH1663" s="36"/>
      <c r="AI1663" s="37"/>
      <c r="AJ1663" s="38"/>
      <c r="AK1663" s="39"/>
      <c r="AL1663" s="39"/>
      <c r="AM1663" s="39"/>
      <c r="AN1663" s="49"/>
      <c r="AO1663" s="40"/>
      <c r="AP1663" s="41"/>
      <c r="AQ1663" s="42"/>
      <c r="AR1663" s="43"/>
      <c r="AS1663" s="40"/>
      <c r="AT1663" s="42">
        <v>1</v>
      </c>
      <c r="AU1663" s="162">
        <f t="shared" si="127"/>
        <v>1</v>
      </c>
      <c r="AV1663" s="162">
        <f t="shared" si="128"/>
        <v>0</v>
      </c>
      <c r="AW1663" s="162">
        <f t="shared" si="129"/>
        <v>0</v>
      </c>
      <c r="AX1663" s="162">
        <f t="shared" si="130"/>
        <v>0</v>
      </c>
      <c r="AY1663" s="162">
        <f t="shared" si="131"/>
        <v>0</v>
      </c>
    </row>
    <row r="1664" spans="1:51">
      <c r="A1664" s="44" t="s">
        <v>931</v>
      </c>
      <c r="B1664" s="45" t="s">
        <v>4048</v>
      </c>
      <c r="C1664" s="23" t="s">
        <v>932</v>
      </c>
      <c r="D1664" s="120" t="s">
        <v>4162</v>
      </c>
      <c r="E1664" s="24"/>
      <c r="F1664" s="25" t="s">
        <v>43</v>
      </c>
      <c r="G1664" s="26"/>
      <c r="H1664" s="27"/>
      <c r="I1664" s="27"/>
      <c r="J1664" s="29">
        <v>0</v>
      </c>
      <c r="K1664" s="34">
        <v>1591</v>
      </c>
      <c r="L1664" s="35">
        <v>1594</v>
      </c>
      <c r="M1664" s="27">
        <v>0</v>
      </c>
      <c r="N1664" s="27">
        <v>0</v>
      </c>
      <c r="O1664" s="28"/>
      <c r="P1664" s="31"/>
      <c r="Q1664" s="25" t="str">
        <f t="shared" si="133"/>
        <v>Amsterdam</v>
      </c>
      <c r="R1664" s="104">
        <v>52.373100000000001</v>
      </c>
      <c r="S1664" s="124">
        <v>4.8921999999999999</v>
      </c>
      <c r="T1664" s="32">
        <v>1</v>
      </c>
      <c r="U1664" s="33">
        <v>1</v>
      </c>
      <c r="V1664" s="140">
        <v>2</v>
      </c>
      <c r="W1664" s="34">
        <v>1582</v>
      </c>
      <c r="X1664" s="35">
        <v>1591</v>
      </c>
      <c r="Y1664" s="35" t="s">
        <v>191</v>
      </c>
      <c r="Z1664" s="34">
        <v>1591</v>
      </c>
      <c r="AA1664" s="35">
        <v>1594</v>
      </c>
      <c r="AB1664" s="36" t="s">
        <v>51</v>
      </c>
      <c r="AC1664" s="34"/>
      <c r="AD1664" s="35"/>
      <c r="AE1664" s="36"/>
      <c r="AF1664" s="34"/>
      <c r="AG1664" s="35"/>
      <c r="AH1664" s="36"/>
      <c r="AI1664" s="37"/>
      <c r="AJ1664" s="38"/>
      <c r="AK1664" s="39"/>
      <c r="AL1664" s="39"/>
      <c r="AM1664" s="39"/>
      <c r="AN1664" s="49"/>
      <c r="AO1664" s="40"/>
      <c r="AP1664" s="41"/>
      <c r="AQ1664" s="42"/>
      <c r="AR1664" s="43"/>
      <c r="AS1664" s="40"/>
      <c r="AT1664" s="42">
        <v>1</v>
      </c>
      <c r="AU1664" s="162">
        <f t="shared" si="127"/>
        <v>0</v>
      </c>
      <c r="AV1664" s="162">
        <f t="shared" si="128"/>
        <v>1</v>
      </c>
      <c r="AW1664" s="162">
        <f t="shared" si="129"/>
        <v>0</v>
      </c>
      <c r="AX1664" s="162">
        <f t="shared" si="130"/>
        <v>0</v>
      </c>
      <c r="AY1664" s="162">
        <f t="shared" si="131"/>
        <v>0</v>
      </c>
    </row>
    <row r="1665" spans="1:51">
      <c r="A1665" s="44" t="s">
        <v>973</v>
      </c>
      <c r="B1665" s="45" t="s">
        <v>4054</v>
      </c>
      <c r="C1665" s="23" t="s">
        <v>974</v>
      </c>
      <c r="D1665" s="120" t="s">
        <v>4162</v>
      </c>
      <c r="E1665" s="24"/>
      <c r="F1665" s="25" t="s">
        <v>43</v>
      </c>
      <c r="G1665" s="26"/>
      <c r="H1665" s="27"/>
      <c r="I1665" s="27"/>
      <c r="J1665" s="29">
        <v>0</v>
      </c>
      <c r="K1665" s="34">
        <v>1683</v>
      </c>
      <c r="L1665" s="35"/>
      <c r="M1665" s="27">
        <v>0</v>
      </c>
      <c r="N1665" s="27">
        <v>0</v>
      </c>
      <c r="O1665" s="28">
        <v>1644</v>
      </c>
      <c r="P1665" s="31"/>
      <c r="Q1665" s="25" t="str">
        <f t="shared" si="133"/>
        <v>Mechelen</v>
      </c>
      <c r="R1665" s="104">
        <v>51.0167</v>
      </c>
      <c r="S1665" s="124">
        <v>4.4667000000000003</v>
      </c>
      <c r="T1665" s="32">
        <v>0</v>
      </c>
      <c r="U1665" s="33">
        <v>1</v>
      </c>
      <c r="V1665" s="140">
        <v>2</v>
      </c>
      <c r="W1665" s="34">
        <v>1676</v>
      </c>
      <c r="X1665" s="35">
        <v>1683</v>
      </c>
      <c r="Y1665" s="35" t="s">
        <v>191</v>
      </c>
      <c r="Z1665" s="34">
        <v>1683</v>
      </c>
      <c r="AA1665" s="35"/>
      <c r="AB1665" s="36" t="s">
        <v>103</v>
      </c>
      <c r="AC1665" s="34"/>
      <c r="AD1665" s="35"/>
      <c r="AE1665" s="36"/>
      <c r="AF1665" s="34"/>
      <c r="AG1665" s="35"/>
      <c r="AH1665" s="36"/>
      <c r="AI1665" s="37"/>
      <c r="AJ1665" s="38"/>
      <c r="AK1665" s="39"/>
      <c r="AL1665" s="39"/>
      <c r="AM1665" s="39"/>
      <c r="AN1665" s="49"/>
      <c r="AO1665" s="40"/>
      <c r="AP1665" s="41"/>
      <c r="AQ1665" s="42"/>
      <c r="AR1665" s="43"/>
      <c r="AS1665" s="40"/>
      <c r="AT1665" s="42">
        <v>1</v>
      </c>
      <c r="AU1665" s="162">
        <f t="shared" si="127"/>
        <v>0</v>
      </c>
      <c r="AV1665" s="162">
        <f t="shared" si="128"/>
        <v>0</v>
      </c>
      <c r="AW1665" s="162">
        <f t="shared" si="129"/>
        <v>0</v>
      </c>
      <c r="AX1665" s="162">
        <f t="shared" si="130"/>
        <v>0</v>
      </c>
      <c r="AY1665" s="162">
        <f t="shared" si="131"/>
        <v>0</v>
      </c>
    </row>
    <row r="1666" spans="1:51">
      <c r="A1666" s="44" t="s">
        <v>979</v>
      </c>
      <c r="B1666" s="45" t="s">
        <v>4056</v>
      </c>
      <c r="C1666" s="23" t="s">
        <v>980</v>
      </c>
      <c r="D1666" s="120" t="s">
        <v>4162</v>
      </c>
      <c r="E1666" s="24"/>
      <c r="F1666" s="25" t="s">
        <v>43</v>
      </c>
      <c r="G1666" s="26"/>
      <c r="H1666" s="27"/>
      <c r="I1666" s="27"/>
      <c r="J1666" s="29">
        <v>0</v>
      </c>
      <c r="K1666" s="34">
        <v>1606</v>
      </c>
      <c r="L1666" s="35">
        <v>1606</v>
      </c>
      <c r="M1666" s="27">
        <v>0</v>
      </c>
      <c r="N1666" s="27">
        <v>0</v>
      </c>
      <c r="O1666" s="28">
        <v>1563</v>
      </c>
      <c r="P1666" s="31">
        <v>1606</v>
      </c>
      <c r="Q1666" s="25" t="str">
        <f t="shared" si="133"/>
        <v>Lyon</v>
      </c>
      <c r="R1666" s="104"/>
      <c r="S1666" s="124"/>
      <c r="T1666" s="32">
        <v>1</v>
      </c>
      <c r="U1666" s="33">
        <v>1</v>
      </c>
      <c r="V1666" s="140">
        <v>2</v>
      </c>
      <c r="W1666" s="34">
        <v>1576</v>
      </c>
      <c r="X1666" s="35">
        <v>1576</v>
      </c>
      <c r="Y1666" s="35" t="s">
        <v>102</v>
      </c>
      <c r="Z1666" s="34">
        <v>1606</v>
      </c>
      <c r="AA1666" s="35">
        <v>1606</v>
      </c>
      <c r="AB1666" s="36" t="s">
        <v>981</v>
      </c>
      <c r="AC1666" s="34"/>
      <c r="AD1666" s="35"/>
      <c r="AE1666" s="36"/>
      <c r="AF1666" s="34"/>
      <c r="AG1666" s="35"/>
      <c r="AH1666" s="36"/>
      <c r="AI1666" s="37"/>
      <c r="AJ1666" s="38"/>
      <c r="AK1666" s="39"/>
      <c r="AL1666" s="39"/>
      <c r="AM1666" s="39"/>
      <c r="AN1666" s="49"/>
      <c r="AO1666" s="40"/>
      <c r="AP1666" s="41"/>
      <c r="AQ1666" s="42"/>
      <c r="AR1666" s="43"/>
      <c r="AS1666" s="40"/>
      <c r="AT1666" s="42">
        <v>1</v>
      </c>
      <c r="AU1666" s="162">
        <f t="shared" si="127"/>
        <v>0</v>
      </c>
      <c r="AV1666" s="162">
        <f t="shared" si="128"/>
        <v>1</v>
      </c>
      <c r="AW1666" s="162">
        <f t="shared" si="129"/>
        <v>0</v>
      </c>
      <c r="AX1666" s="162">
        <f t="shared" si="130"/>
        <v>0</v>
      </c>
      <c r="AY1666" s="162">
        <f t="shared" si="131"/>
        <v>0</v>
      </c>
    </row>
    <row r="1667" spans="1:51">
      <c r="A1667" s="44" t="s">
        <v>998</v>
      </c>
      <c r="B1667" s="45" t="s">
        <v>4058</v>
      </c>
      <c r="C1667" s="23" t="s">
        <v>999</v>
      </c>
      <c r="D1667" s="120" t="s">
        <v>4162</v>
      </c>
      <c r="E1667" s="24">
        <v>8</v>
      </c>
      <c r="F1667" s="25" t="s">
        <v>43</v>
      </c>
      <c r="G1667" s="26"/>
      <c r="H1667" s="27"/>
      <c r="I1667" s="27"/>
      <c r="J1667" s="29">
        <v>1</v>
      </c>
      <c r="K1667" s="34">
        <v>1590</v>
      </c>
      <c r="L1667" s="25">
        <v>1630</v>
      </c>
      <c r="M1667" s="27">
        <v>1</v>
      </c>
      <c r="N1667" s="27">
        <v>1</v>
      </c>
      <c r="O1667" s="27">
        <v>1565</v>
      </c>
      <c r="P1667" s="46">
        <v>1630</v>
      </c>
      <c r="Q1667" s="25" t="str">
        <f t="shared" si="133"/>
        <v>Mechelen</v>
      </c>
      <c r="R1667" s="104">
        <v>51.0167</v>
      </c>
      <c r="S1667" s="124">
        <v>4.4667000000000003</v>
      </c>
      <c r="T1667" s="32">
        <v>1</v>
      </c>
      <c r="U1667" s="33">
        <v>1</v>
      </c>
      <c r="V1667" s="140">
        <v>2</v>
      </c>
      <c r="W1667" s="34">
        <v>1589</v>
      </c>
      <c r="X1667" s="25">
        <v>1590</v>
      </c>
      <c r="Y1667" s="35" t="s">
        <v>63</v>
      </c>
      <c r="Z1667" s="34">
        <v>1590</v>
      </c>
      <c r="AA1667" s="25">
        <v>1630</v>
      </c>
      <c r="AB1667" s="36" t="s">
        <v>103</v>
      </c>
      <c r="AC1667" s="34"/>
      <c r="AD1667" s="35"/>
      <c r="AE1667" s="36"/>
      <c r="AF1667" s="34"/>
      <c r="AG1667" s="35"/>
      <c r="AH1667" s="36"/>
      <c r="AI1667" s="37"/>
      <c r="AJ1667" s="38"/>
      <c r="AK1667" s="39"/>
      <c r="AL1667" s="39"/>
      <c r="AM1667" s="39"/>
      <c r="AN1667" s="49"/>
      <c r="AO1667" s="40"/>
      <c r="AP1667" s="41"/>
      <c r="AQ1667" s="42"/>
      <c r="AR1667" s="43"/>
      <c r="AS1667" s="40" t="s">
        <v>40</v>
      </c>
      <c r="AT1667" s="42">
        <v>1</v>
      </c>
      <c r="AU1667" s="162">
        <f t="shared" ref="AU1667:AU1730" si="134">IF(AND(K1667&lt;=1570,L1667&gt;=1540),1,0)</f>
        <v>0</v>
      </c>
      <c r="AV1667" s="162">
        <f t="shared" ref="AV1667:AV1730" si="135">IF(AND(K1667&lt;=1608,L1667&gt;=1571),1,0)</f>
        <v>1</v>
      </c>
      <c r="AW1667" s="162">
        <f t="shared" ref="AW1667:AW1730" si="136">IF(AND(K1667&lt;=1621,L1667&gt;=1609),1,0)</f>
        <v>1</v>
      </c>
      <c r="AX1667" s="162">
        <f t="shared" ref="AX1667:AX1730" si="137">IF(AND(K1667&lt;=1648,L1667&gt;=1622),1,0)</f>
        <v>1</v>
      </c>
      <c r="AY1667" s="162">
        <f t="shared" ref="AY1667:AY1730" si="138">IF(AND(K1667&lt;=1680,L1667&gt;=1649),1,0)</f>
        <v>0</v>
      </c>
    </row>
    <row r="1668" spans="1:51">
      <c r="A1668" s="44" t="s">
        <v>1005</v>
      </c>
      <c r="B1668" s="45" t="s">
        <v>4058</v>
      </c>
      <c r="C1668" s="23" t="s">
        <v>1006</v>
      </c>
      <c r="D1668" s="120" t="s">
        <v>4162</v>
      </c>
      <c r="E1668" s="24"/>
      <c r="F1668" s="25" t="s">
        <v>43</v>
      </c>
      <c r="G1668" s="26"/>
      <c r="H1668" s="27"/>
      <c r="I1668" s="27"/>
      <c r="J1668" s="29">
        <v>0</v>
      </c>
      <c r="K1668" s="34">
        <v>1567</v>
      </c>
      <c r="L1668" s="35"/>
      <c r="M1668" s="27">
        <v>1</v>
      </c>
      <c r="N1668" s="27">
        <v>0</v>
      </c>
      <c r="O1668" s="28" t="s">
        <v>1007</v>
      </c>
      <c r="P1668" s="31" t="s">
        <v>1008</v>
      </c>
      <c r="Q1668" s="25" t="str">
        <f t="shared" si="133"/>
        <v>Prague</v>
      </c>
      <c r="R1668" s="104">
        <v>50.083300000000001</v>
      </c>
      <c r="S1668" s="124">
        <v>14.416700000000001</v>
      </c>
      <c r="T1668" s="32">
        <v>0</v>
      </c>
      <c r="U1668" s="75">
        <v>1</v>
      </c>
      <c r="V1668" s="140">
        <v>2</v>
      </c>
      <c r="W1668" s="34">
        <v>1566</v>
      </c>
      <c r="X1668" s="35"/>
      <c r="Y1668" s="35" t="s">
        <v>306</v>
      </c>
      <c r="Z1668" s="34">
        <v>1567</v>
      </c>
      <c r="AA1668" s="35"/>
      <c r="AB1668" s="36" t="s">
        <v>50</v>
      </c>
      <c r="AC1668" s="34"/>
      <c r="AD1668" s="35"/>
      <c r="AE1668" s="36"/>
      <c r="AF1668" s="34"/>
      <c r="AG1668" s="35"/>
      <c r="AH1668" s="36"/>
      <c r="AI1668" s="37"/>
      <c r="AJ1668" s="38"/>
      <c r="AK1668" s="39"/>
      <c r="AL1668" s="39"/>
      <c r="AM1668" s="39"/>
      <c r="AN1668" s="49"/>
      <c r="AO1668" s="40"/>
      <c r="AP1668" s="41"/>
      <c r="AQ1668" s="42"/>
      <c r="AR1668" s="43"/>
      <c r="AS1668" s="40" t="s">
        <v>55</v>
      </c>
      <c r="AT1668" s="42">
        <v>1</v>
      </c>
      <c r="AU1668" s="162">
        <f t="shared" si="134"/>
        <v>0</v>
      </c>
      <c r="AV1668" s="162">
        <f t="shared" si="135"/>
        <v>0</v>
      </c>
      <c r="AW1668" s="162">
        <f t="shared" si="136"/>
        <v>0</v>
      </c>
      <c r="AX1668" s="162">
        <f t="shared" si="137"/>
        <v>0</v>
      </c>
      <c r="AY1668" s="162">
        <f t="shared" si="138"/>
        <v>0</v>
      </c>
    </row>
    <row r="1669" spans="1:51">
      <c r="A1669" s="44" t="s">
        <v>1009</v>
      </c>
      <c r="B1669" s="45" t="s">
        <v>4058</v>
      </c>
      <c r="C1669" s="23" t="s">
        <v>1010</v>
      </c>
      <c r="D1669" s="120" t="s">
        <v>4162</v>
      </c>
      <c r="E1669" s="24"/>
      <c r="F1669" s="25" t="s">
        <v>43</v>
      </c>
      <c r="G1669" s="26"/>
      <c r="H1669" s="27"/>
      <c r="I1669" s="27"/>
      <c r="J1669" s="29">
        <v>0</v>
      </c>
      <c r="K1669" s="34">
        <v>1590</v>
      </c>
      <c r="L1669" s="35"/>
      <c r="M1669" s="27">
        <v>1</v>
      </c>
      <c r="N1669" s="27">
        <v>0</v>
      </c>
      <c r="O1669" s="28" t="s">
        <v>1011</v>
      </c>
      <c r="P1669" s="31" t="s">
        <v>1012</v>
      </c>
      <c r="Q1669" s="25" t="str">
        <f t="shared" si="133"/>
        <v>Prague</v>
      </c>
      <c r="R1669" s="104">
        <v>50.083300000000001</v>
      </c>
      <c r="S1669" s="124">
        <v>14.416700000000001</v>
      </c>
      <c r="T1669" s="32">
        <v>1</v>
      </c>
      <c r="U1669" s="75">
        <v>1</v>
      </c>
      <c r="V1669" s="140">
        <v>2</v>
      </c>
      <c r="W1669" s="34">
        <v>1589</v>
      </c>
      <c r="X1669" s="35"/>
      <c r="Y1669" s="35" t="s">
        <v>63</v>
      </c>
      <c r="Z1669" s="34">
        <v>1590</v>
      </c>
      <c r="AA1669" s="35"/>
      <c r="AB1669" s="36" t="s">
        <v>50</v>
      </c>
      <c r="AC1669" s="34"/>
      <c r="AD1669" s="35"/>
      <c r="AE1669" s="36"/>
      <c r="AF1669" s="34"/>
      <c r="AG1669" s="35"/>
      <c r="AH1669" s="36"/>
      <c r="AI1669" s="37"/>
      <c r="AJ1669" s="38"/>
      <c r="AK1669" s="39"/>
      <c r="AL1669" s="39"/>
      <c r="AM1669" s="39"/>
      <c r="AN1669" s="49"/>
      <c r="AO1669" s="40"/>
      <c r="AP1669" s="41"/>
      <c r="AQ1669" s="42"/>
      <c r="AR1669" s="43"/>
      <c r="AS1669" s="40" t="s">
        <v>55</v>
      </c>
      <c r="AT1669" s="42">
        <v>1</v>
      </c>
      <c r="AU1669" s="162">
        <f t="shared" si="134"/>
        <v>0</v>
      </c>
      <c r="AV1669" s="162">
        <f t="shared" si="135"/>
        <v>0</v>
      </c>
      <c r="AW1669" s="162">
        <f t="shared" si="136"/>
        <v>0</v>
      </c>
      <c r="AX1669" s="162">
        <f t="shared" si="137"/>
        <v>0</v>
      </c>
      <c r="AY1669" s="162">
        <f t="shared" si="138"/>
        <v>0</v>
      </c>
    </row>
    <row r="1670" spans="1:51">
      <c r="A1670" s="44" t="s">
        <v>1052</v>
      </c>
      <c r="B1670" s="45" t="s">
        <v>4069</v>
      </c>
      <c r="C1670" s="23" t="s">
        <v>1053</v>
      </c>
      <c r="D1670" s="120" t="s">
        <v>4162</v>
      </c>
      <c r="E1670" s="24"/>
      <c r="F1670" s="25" t="s">
        <v>43</v>
      </c>
      <c r="G1670" s="26"/>
      <c r="H1670" s="27"/>
      <c r="I1670" s="27"/>
      <c r="J1670" s="29">
        <v>0</v>
      </c>
      <c r="K1670" s="34">
        <v>1697</v>
      </c>
      <c r="L1670" s="35"/>
      <c r="M1670" s="27">
        <v>0</v>
      </c>
      <c r="N1670" s="27">
        <v>0</v>
      </c>
      <c r="O1670" s="28" t="s">
        <v>1054</v>
      </c>
      <c r="P1670" s="31" t="s">
        <v>1055</v>
      </c>
      <c r="Q1670" s="25" t="str">
        <f t="shared" si="133"/>
        <v>Spain</v>
      </c>
      <c r="R1670" s="124">
        <v>40.4</v>
      </c>
      <c r="S1670" s="124">
        <v>3.6833</v>
      </c>
      <c r="T1670" s="32">
        <v>0</v>
      </c>
      <c r="U1670" s="33">
        <v>1</v>
      </c>
      <c r="V1670" s="140">
        <v>2</v>
      </c>
      <c r="W1670" s="34">
        <v>1676</v>
      </c>
      <c r="X1670" s="35"/>
      <c r="Y1670" s="35" t="s">
        <v>102</v>
      </c>
      <c r="Z1670" s="34">
        <v>1697</v>
      </c>
      <c r="AA1670" s="35"/>
      <c r="AB1670" s="36" t="s">
        <v>1056</v>
      </c>
      <c r="AC1670" s="34"/>
      <c r="AD1670" s="35"/>
      <c r="AE1670" s="36"/>
      <c r="AF1670" s="34"/>
      <c r="AG1670" s="35"/>
      <c r="AH1670" s="36"/>
      <c r="AI1670" s="37"/>
      <c r="AJ1670" s="38"/>
      <c r="AK1670" s="39"/>
      <c r="AL1670" s="39"/>
      <c r="AM1670" s="39"/>
      <c r="AN1670" s="49"/>
      <c r="AO1670" s="40"/>
      <c r="AP1670" s="41"/>
      <c r="AQ1670" s="42"/>
      <c r="AR1670" s="43"/>
      <c r="AS1670" s="40" t="s">
        <v>55</v>
      </c>
      <c r="AT1670" s="42">
        <v>1</v>
      </c>
      <c r="AU1670" s="162">
        <f t="shared" si="134"/>
        <v>0</v>
      </c>
      <c r="AV1670" s="162">
        <f t="shared" si="135"/>
        <v>0</v>
      </c>
      <c r="AW1670" s="162">
        <f t="shared" si="136"/>
        <v>0</v>
      </c>
      <c r="AX1670" s="162">
        <f t="shared" si="137"/>
        <v>0</v>
      </c>
      <c r="AY1670" s="162">
        <f t="shared" si="138"/>
        <v>0</v>
      </c>
    </row>
    <row r="1671" spans="1:51">
      <c r="A1671" s="44" t="s">
        <v>1060</v>
      </c>
      <c r="B1671" s="45" t="s">
        <v>4070</v>
      </c>
      <c r="C1671" s="23" t="s">
        <v>1061</v>
      </c>
      <c r="D1671" s="120" t="s">
        <v>4162</v>
      </c>
      <c r="E1671" s="24"/>
      <c r="F1671" s="25" t="s">
        <v>496</v>
      </c>
      <c r="G1671" s="26"/>
      <c r="H1671" s="27"/>
      <c r="I1671" s="27"/>
      <c r="J1671" s="29">
        <v>0</v>
      </c>
      <c r="K1671" s="34">
        <v>1625</v>
      </c>
      <c r="L1671" s="35"/>
      <c r="M1671" s="27">
        <v>0</v>
      </c>
      <c r="N1671" s="27">
        <v>0</v>
      </c>
      <c r="O1671" s="28" t="s">
        <v>203</v>
      </c>
      <c r="P1671" s="31" t="s">
        <v>143</v>
      </c>
      <c r="Q1671" s="25" t="str">
        <f t="shared" si="133"/>
        <v>Brussels</v>
      </c>
      <c r="R1671" s="104">
        <v>50.85</v>
      </c>
      <c r="S1671" s="124">
        <v>4.3499999999999996</v>
      </c>
      <c r="T1671" s="32">
        <v>1</v>
      </c>
      <c r="U1671" s="33">
        <v>1</v>
      </c>
      <c r="V1671" s="140">
        <v>2</v>
      </c>
      <c r="W1671" s="34">
        <v>1622</v>
      </c>
      <c r="X1671" s="35"/>
      <c r="Y1671" s="35" t="s">
        <v>218</v>
      </c>
      <c r="Z1671" s="34">
        <v>1625</v>
      </c>
      <c r="AA1671" s="35"/>
      <c r="AB1671" s="36" t="s">
        <v>60</v>
      </c>
      <c r="AC1671" s="34"/>
      <c r="AD1671" s="35"/>
      <c r="AE1671" s="36"/>
      <c r="AF1671" s="34"/>
      <c r="AG1671" s="35"/>
      <c r="AH1671" s="36"/>
      <c r="AI1671" s="37"/>
      <c r="AJ1671" s="38"/>
      <c r="AK1671" s="39"/>
      <c r="AL1671" s="39"/>
      <c r="AM1671" s="39"/>
      <c r="AN1671" s="49"/>
      <c r="AO1671" s="42" t="s">
        <v>88</v>
      </c>
      <c r="AP1671" s="43" t="s">
        <v>1062</v>
      </c>
      <c r="AQ1671" s="42"/>
      <c r="AR1671" s="43"/>
      <c r="AS1671" s="40" t="s">
        <v>1063</v>
      </c>
      <c r="AT1671" s="42">
        <v>1</v>
      </c>
      <c r="AU1671" s="162">
        <f t="shared" si="134"/>
        <v>0</v>
      </c>
      <c r="AV1671" s="162">
        <f t="shared" si="135"/>
        <v>0</v>
      </c>
      <c r="AW1671" s="162">
        <f t="shared" si="136"/>
        <v>0</v>
      </c>
      <c r="AX1671" s="162">
        <f t="shared" si="137"/>
        <v>0</v>
      </c>
      <c r="AY1671" s="162">
        <f t="shared" si="138"/>
        <v>0</v>
      </c>
    </row>
    <row r="1672" spans="1:51">
      <c r="A1672" s="44" t="s">
        <v>1111</v>
      </c>
      <c r="B1672" s="45" t="s">
        <v>4074</v>
      </c>
      <c r="C1672" s="23" t="s">
        <v>1112</v>
      </c>
      <c r="D1672" s="120" t="s">
        <v>4162</v>
      </c>
      <c r="E1672" s="24"/>
      <c r="F1672" s="25" t="s">
        <v>43</v>
      </c>
      <c r="G1672" s="26"/>
      <c r="H1672" s="27"/>
      <c r="I1672" s="27"/>
      <c r="J1672" s="29">
        <v>0</v>
      </c>
      <c r="K1672" s="34">
        <v>1587</v>
      </c>
      <c r="L1672" s="35">
        <v>1602</v>
      </c>
      <c r="M1672" s="27">
        <v>0</v>
      </c>
      <c r="N1672" s="27">
        <v>0</v>
      </c>
      <c r="O1672" s="28" t="s">
        <v>1113</v>
      </c>
      <c r="P1672" s="31">
        <v>1620</v>
      </c>
      <c r="Q1672" s="25" t="str">
        <f t="shared" si="133"/>
        <v>Amsterdam</v>
      </c>
      <c r="R1672" s="104">
        <v>52.373100000000001</v>
      </c>
      <c r="S1672" s="124">
        <v>4.8921999999999999</v>
      </c>
      <c r="T1672" s="32">
        <v>1</v>
      </c>
      <c r="U1672" s="33">
        <v>1</v>
      </c>
      <c r="V1672" s="140">
        <v>2</v>
      </c>
      <c r="W1672" s="34">
        <v>1585</v>
      </c>
      <c r="X1672" s="35">
        <v>1587</v>
      </c>
      <c r="Y1672" s="35" t="s">
        <v>63</v>
      </c>
      <c r="Z1672" s="34">
        <v>1587</v>
      </c>
      <c r="AA1672" s="35">
        <v>1602</v>
      </c>
      <c r="AB1672" s="36" t="s">
        <v>51</v>
      </c>
      <c r="AC1672" s="34"/>
      <c r="AD1672" s="35"/>
      <c r="AE1672" s="36"/>
      <c r="AF1672" s="34"/>
      <c r="AG1672" s="35"/>
      <c r="AH1672" s="36"/>
      <c r="AI1672" s="37"/>
      <c r="AJ1672" s="38"/>
      <c r="AK1672" s="39"/>
      <c r="AL1672" s="39"/>
      <c r="AM1672" s="39"/>
      <c r="AN1672" s="49"/>
      <c r="AO1672" s="42" t="s">
        <v>104</v>
      </c>
      <c r="AP1672" s="43" t="s">
        <v>1114</v>
      </c>
      <c r="AQ1672" s="42" t="s">
        <v>104</v>
      </c>
      <c r="AR1672" s="43" t="s">
        <v>1115</v>
      </c>
      <c r="AS1672" s="40" t="s">
        <v>1116</v>
      </c>
      <c r="AT1672" s="42">
        <v>1</v>
      </c>
      <c r="AU1672" s="162">
        <f t="shared" si="134"/>
        <v>0</v>
      </c>
      <c r="AV1672" s="162">
        <f t="shared" si="135"/>
        <v>1</v>
      </c>
      <c r="AW1672" s="162">
        <f t="shared" si="136"/>
        <v>0</v>
      </c>
      <c r="AX1672" s="162">
        <f t="shared" si="137"/>
        <v>0</v>
      </c>
      <c r="AY1672" s="162">
        <f t="shared" si="138"/>
        <v>0</v>
      </c>
    </row>
    <row r="1673" spans="1:51">
      <c r="A1673" s="102" t="s">
        <v>1137</v>
      </c>
      <c r="B1673" s="45" t="s">
        <v>2895</v>
      </c>
      <c r="C1673" s="23" t="s">
        <v>1138</v>
      </c>
      <c r="D1673" s="120" t="s">
        <v>4162</v>
      </c>
      <c r="E1673" s="24"/>
      <c r="F1673" s="25" t="s">
        <v>74</v>
      </c>
      <c r="G1673" s="60"/>
      <c r="H1673" s="89"/>
      <c r="I1673" s="89"/>
      <c r="J1673" s="29">
        <v>0</v>
      </c>
      <c r="K1673" s="34">
        <v>1621</v>
      </c>
      <c r="L1673" s="91"/>
      <c r="M1673" s="27">
        <v>0</v>
      </c>
      <c r="N1673" s="27">
        <v>0</v>
      </c>
      <c r="O1673" s="86">
        <v>1568</v>
      </c>
      <c r="P1673" s="31">
        <v>1629</v>
      </c>
      <c r="Q1673" s="25"/>
      <c r="R1673" s="104"/>
      <c r="S1673" s="124"/>
      <c r="T1673" s="32">
        <v>1</v>
      </c>
      <c r="U1673" s="33">
        <v>1</v>
      </c>
      <c r="V1673" s="140">
        <v>2</v>
      </c>
      <c r="W1673" s="34">
        <v>1606</v>
      </c>
      <c r="X1673" s="91"/>
      <c r="Y1673" s="91" t="s">
        <v>51</v>
      </c>
      <c r="Z1673" s="34">
        <v>1621</v>
      </c>
      <c r="AA1673" s="91"/>
      <c r="AB1673" s="36"/>
      <c r="AC1673" s="34"/>
      <c r="AD1673" s="91"/>
      <c r="AE1673" s="36"/>
      <c r="AF1673" s="34"/>
      <c r="AG1673" s="91"/>
      <c r="AH1673" s="36"/>
      <c r="AI1673" s="37"/>
      <c r="AJ1673" s="92"/>
      <c r="AK1673" s="39"/>
      <c r="AL1673" s="39"/>
      <c r="AM1673" s="39"/>
      <c r="AN1673" s="39"/>
      <c r="AO1673" s="42" t="s">
        <v>88</v>
      </c>
      <c r="AP1673" s="43" t="s">
        <v>1139</v>
      </c>
      <c r="AQ1673" s="42"/>
      <c r="AR1673" s="43"/>
      <c r="AS1673" s="40" t="s">
        <v>55</v>
      </c>
      <c r="AT1673" s="42">
        <v>1</v>
      </c>
      <c r="AU1673" s="162">
        <f t="shared" si="134"/>
        <v>0</v>
      </c>
      <c r="AV1673" s="162">
        <f t="shared" si="135"/>
        <v>0</v>
      </c>
      <c r="AW1673" s="162">
        <f t="shared" si="136"/>
        <v>0</v>
      </c>
      <c r="AX1673" s="162">
        <f t="shared" si="137"/>
        <v>0</v>
      </c>
      <c r="AY1673" s="162">
        <f t="shared" si="138"/>
        <v>0</v>
      </c>
    </row>
    <row r="1674" spans="1:51">
      <c r="A1674" s="102" t="s">
        <v>1139</v>
      </c>
      <c r="B1674" s="45" t="s">
        <v>2895</v>
      </c>
      <c r="C1674" s="23" t="s">
        <v>1140</v>
      </c>
      <c r="D1674" s="120" t="s">
        <v>4162</v>
      </c>
      <c r="E1674" s="24"/>
      <c r="F1674" s="25" t="s">
        <v>74</v>
      </c>
      <c r="G1674" s="60"/>
      <c r="H1674" s="89"/>
      <c r="I1674" s="89"/>
      <c r="J1674" s="29">
        <v>0</v>
      </c>
      <c r="K1674" s="34">
        <v>1612</v>
      </c>
      <c r="L1674" s="91"/>
      <c r="M1674" s="27">
        <v>0</v>
      </c>
      <c r="N1674" s="27">
        <v>0</v>
      </c>
      <c r="O1674" s="86">
        <v>1572</v>
      </c>
      <c r="P1674" s="31">
        <v>1612</v>
      </c>
      <c r="Q1674" s="25"/>
      <c r="R1674" s="104"/>
      <c r="S1674" s="124"/>
      <c r="T1674" s="32">
        <v>1</v>
      </c>
      <c r="U1674" s="33">
        <v>1</v>
      </c>
      <c r="V1674" s="140">
        <v>2</v>
      </c>
      <c r="W1674" s="34">
        <v>1595</v>
      </c>
      <c r="X1674" s="91"/>
      <c r="Y1674" s="91" t="s">
        <v>51</v>
      </c>
      <c r="Z1674" s="34">
        <v>1612</v>
      </c>
      <c r="AA1674" s="91"/>
      <c r="AB1674" s="36"/>
      <c r="AC1674" s="34"/>
      <c r="AD1674" s="91"/>
      <c r="AE1674" s="36"/>
      <c r="AF1674" s="34"/>
      <c r="AG1674" s="91"/>
      <c r="AH1674" s="36"/>
      <c r="AI1674" s="37"/>
      <c r="AJ1674" s="92"/>
      <c r="AK1674" s="39"/>
      <c r="AL1674" s="39"/>
      <c r="AM1674" s="39"/>
      <c r="AN1674" s="39"/>
      <c r="AO1674" s="42" t="s">
        <v>88</v>
      </c>
      <c r="AP1674" s="43" t="s">
        <v>1139</v>
      </c>
      <c r="AQ1674" s="42"/>
      <c r="AR1674" s="43"/>
      <c r="AS1674" s="40" t="s">
        <v>55</v>
      </c>
      <c r="AT1674" s="42">
        <v>1</v>
      </c>
      <c r="AU1674" s="162">
        <f t="shared" si="134"/>
        <v>0</v>
      </c>
      <c r="AV1674" s="162">
        <f t="shared" si="135"/>
        <v>0</v>
      </c>
      <c r="AW1674" s="162">
        <f t="shared" si="136"/>
        <v>0</v>
      </c>
      <c r="AX1674" s="162">
        <f t="shared" si="137"/>
        <v>0</v>
      </c>
      <c r="AY1674" s="162">
        <f t="shared" si="138"/>
        <v>0</v>
      </c>
    </row>
    <row r="1675" spans="1:51">
      <c r="A1675" s="102" t="s">
        <v>1141</v>
      </c>
      <c r="B1675" s="45" t="s">
        <v>2895</v>
      </c>
      <c r="C1675" s="23" t="s">
        <v>1142</v>
      </c>
      <c r="D1675" s="120" t="s">
        <v>4162</v>
      </c>
      <c r="E1675" s="24"/>
      <c r="F1675" s="25" t="s">
        <v>74</v>
      </c>
      <c r="G1675" s="60"/>
      <c r="H1675" s="89"/>
      <c r="I1675" s="89"/>
      <c r="J1675" s="29">
        <v>0</v>
      </c>
      <c r="K1675" s="34">
        <v>1580</v>
      </c>
      <c r="L1675" s="91"/>
      <c r="M1675" s="27">
        <v>0</v>
      </c>
      <c r="N1675" s="27">
        <v>0</v>
      </c>
      <c r="O1675" s="86">
        <v>1545</v>
      </c>
      <c r="P1675" s="31">
        <v>1609</v>
      </c>
      <c r="Q1675" s="25" t="str">
        <f t="shared" si="133"/>
        <v>Amsterdam</v>
      </c>
      <c r="R1675" s="104">
        <v>52.373100000000001</v>
      </c>
      <c r="S1675" s="124">
        <v>4.8921999999999999</v>
      </c>
      <c r="T1675" s="32">
        <v>1</v>
      </c>
      <c r="U1675" s="33">
        <v>1</v>
      </c>
      <c r="V1675" s="140">
        <v>2</v>
      </c>
      <c r="W1675" s="34">
        <v>1576</v>
      </c>
      <c r="X1675" s="91"/>
      <c r="Y1675" s="91" t="s">
        <v>247</v>
      </c>
      <c r="Z1675" s="34">
        <v>1580</v>
      </c>
      <c r="AA1675" s="91"/>
      <c r="AB1675" s="36" t="s">
        <v>51</v>
      </c>
      <c r="AC1675" s="34"/>
      <c r="AD1675" s="91"/>
      <c r="AE1675" s="36"/>
      <c r="AF1675" s="34"/>
      <c r="AG1675" s="91"/>
      <c r="AH1675" s="36"/>
      <c r="AI1675" s="37"/>
      <c r="AJ1675" s="92"/>
      <c r="AK1675" s="39"/>
      <c r="AL1675" s="39"/>
      <c r="AM1675" s="39"/>
      <c r="AN1675" s="39"/>
      <c r="AO1675" s="42" t="s">
        <v>104</v>
      </c>
      <c r="AP1675" s="43" t="s">
        <v>1137</v>
      </c>
      <c r="AQ1675" s="42" t="s">
        <v>104</v>
      </c>
      <c r="AR1675" s="43" t="s">
        <v>1139</v>
      </c>
      <c r="AS1675" s="40" t="s">
        <v>55</v>
      </c>
      <c r="AT1675" s="42">
        <v>1</v>
      </c>
      <c r="AU1675" s="162">
        <f t="shared" si="134"/>
        <v>0</v>
      </c>
      <c r="AV1675" s="162">
        <f t="shared" si="135"/>
        <v>0</v>
      </c>
      <c r="AW1675" s="162">
        <f t="shared" si="136"/>
        <v>0</v>
      </c>
      <c r="AX1675" s="162">
        <f t="shared" si="137"/>
        <v>0</v>
      </c>
      <c r="AY1675" s="162">
        <f t="shared" si="138"/>
        <v>0</v>
      </c>
    </row>
    <row r="1676" spans="1:51">
      <c r="A1676" s="102" t="s">
        <v>1147</v>
      </c>
      <c r="B1676" s="45" t="s">
        <v>2895</v>
      </c>
      <c r="C1676" s="23" t="s">
        <v>1148</v>
      </c>
      <c r="D1676" s="120" t="s">
        <v>4162</v>
      </c>
      <c r="E1676" s="24"/>
      <c r="F1676" s="25" t="s">
        <v>74</v>
      </c>
      <c r="G1676" s="60"/>
      <c r="H1676" s="89"/>
      <c r="I1676" s="89"/>
      <c r="J1676" s="29">
        <v>0</v>
      </c>
      <c r="K1676" s="34">
        <v>1584</v>
      </c>
      <c r="L1676" s="91"/>
      <c r="M1676" s="27">
        <v>1</v>
      </c>
      <c r="N1676" s="27">
        <v>0</v>
      </c>
      <c r="O1676" s="86">
        <v>1550</v>
      </c>
      <c r="P1676" s="31">
        <v>1628</v>
      </c>
      <c r="Q1676" s="25" t="str">
        <f t="shared" si="133"/>
        <v>Danzig</v>
      </c>
      <c r="R1676" s="136">
        <v>54.35</v>
      </c>
      <c r="S1676" s="137">
        <v>18.666699999999999</v>
      </c>
      <c r="T1676" s="32">
        <v>0</v>
      </c>
      <c r="U1676" s="33">
        <v>1</v>
      </c>
      <c r="V1676" s="140">
        <v>2</v>
      </c>
      <c r="W1676" s="34">
        <v>1569</v>
      </c>
      <c r="X1676" s="91"/>
      <c r="Y1676" s="91" t="s">
        <v>1149</v>
      </c>
      <c r="Z1676" s="34">
        <v>1584</v>
      </c>
      <c r="AA1676" s="91"/>
      <c r="AB1676" s="36" t="s">
        <v>49</v>
      </c>
      <c r="AC1676" s="34"/>
      <c r="AD1676" s="91"/>
      <c r="AE1676" s="36"/>
      <c r="AF1676" s="34"/>
      <c r="AG1676" s="91"/>
      <c r="AH1676" s="36"/>
      <c r="AI1676" s="37"/>
      <c r="AJ1676" s="92"/>
      <c r="AK1676" s="39"/>
      <c r="AL1676" s="39"/>
      <c r="AM1676" s="39"/>
      <c r="AN1676" s="39"/>
      <c r="AO1676" s="40"/>
      <c r="AP1676" s="41"/>
      <c r="AQ1676" s="42"/>
      <c r="AR1676" s="43"/>
      <c r="AS1676" s="40" t="s">
        <v>55</v>
      </c>
      <c r="AT1676" s="42">
        <v>1</v>
      </c>
      <c r="AU1676" s="162">
        <f t="shared" si="134"/>
        <v>0</v>
      </c>
      <c r="AV1676" s="162">
        <f t="shared" si="135"/>
        <v>0</v>
      </c>
      <c r="AW1676" s="162">
        <f t="shared" si="136"/>
        <v>0</v>
      </c>
      <c r="AX1676" s="162">
        <f t="shared" si="137"/>
        <v>0</v>
      </c>
      <c r="AY1676" s="162">
        <f t="shared" si="138"/>
        <v>0</v>
      </c>
    </row>
    <row r="1677" spans="1:51">
      <c r="A1677" s="44" t="s">
        <v>1163</v>
      </c>
      <c r="B1677" s="45" t="s">
        <v>2241</v>
      </c>
      <c r="C1677" s="23" t="s">
        <v>1164</v>
      </c>
      <c r="D1677" s="120" t="s">
        <v>4162</v>
      </c>
      <c r="E1677" s="24">
        <v>1</v>
      </c>
      <c r="F1677" s="25" t="s">
        <v>43</v>
      </c>
      <c r="G1677" s="26" t="s">
        <v>48</v>
      </c>
      <c r="H1677" s="27"/>
      <c r="I1677" s="27"/>
      <c r="J1677" s="29">
        <v>1</v>
      </c>
      <c r="K1677" s="34">
        <v>1585</v>
      </c>
      <c r="L1677" s="35"/>
      <c r="M1677" s="27">
        <v>0</v>
      </c>
      <c r="N1677" s="27">
        <v>0</v>
      </c>
      <c r="O1677" s="28" t="s">
        <v>1165</v>
      </c>
      <c r="P1677" s="31">
        <v>1601</v>
      </c>
      <c r="Q1677" s="25" t="str">
        <f t="shared" si="133"/>
        <v>Middelburg</v>
      </c>
      <c r="R1677" s="104">
        <v>51.5</v>
      </c>
      <c r="S1677" s="124">
        <v>3.6166999999999998</v>
      </c>
      <c r="T1677" s="32">
        <v>0</v>
      </c>
      <c r="U1677" s="33">
        <v>1</v>
      </c>
      <c r="V1677" s="140">
        <v>2</v>
      </c>
      <c r="W1677" s="34">
        <v>1555</v>
      </c>
      <c r="X1677" s="35"/>
      <c r="Y1677" s="35" t="s">
        <v>63</v>
      </c>
      <c r="Z1677" s="34">
        <v>1585</v>
      </c>
      <c r="AA1677" s="35"/>
      <c r="AB1677" s="36" t="s">
        <v>1166</v>
      </c>
      <c r="AC1677" s="34"/>
      <c r="AD1677" s="35"/>
      <c r="AE1677" s="36"/>
      <c r="AF1677" s="34"/>
      <c r="AG1677" s="35"/>
      <c r="AH1677" s="36"/>
      <c r="AI1677" s="37"/>
      <c r="AJ1677" s="38"/>
      <c r="AK1677" s="39"/>
      <c r="AL1677" s="39"/>
      <c r="AM1677" s="39"/>
      <c r="AN1677" s="49"/>
      <c r="AO1677" s="40"/>
      <c r="AP1677" s="41"/>
      <c r="AQ1677" s="42"/>
      <c r="AR1677" s="43"/>
      <c r="AS1677" s="40" t="s">
        <v>40</v>
      </c>
      <c r="AT1677" s="42">
        <v>1</v>
      </c>
      <c r="AU1677" s="162">
        <f t="shared" si="134"/>
        <v>0</v>
      </c>
      <c r="AV1677" s="162">
        <f t="shared" si="135"/>
        <v>0</v>
      </c>
      <c r="AW1677" s="162">
        <f t="shared" si="136"/>
        <v>0</v>
      </c>
      <c r="AX1677" s="162">
        <f t="shared" si="137"/>
        <v>0</v>
      </c>
      <c r="AY1677" s="162">
        <f t="shared" si="138"/>
        <v>0</v>
      </c>
    </row>
    <row r="1678" spans="1:51">
      <c r="A1678" s="44" t="s">
        <v>1167</v>
      </c>
      <c r="B1678" s="45" t="s">
        <v>2241</v>
      </c>
      <c r="C1678" s="23" t="s">
        <v>1168</v>
      </c>
      <c r="D1678" s="120" t="s">
        <v>4162</v>
      </c>
      <c r="E1678" s="24">
        <v>1</v>
      </c>
      <c r="F1678" s="25" t="s">
        <v>43</v>
      </c>
      <c r="G1678" s="26"/>
      <c r="H1678" s="27"/>
      <c r="I1678" s="27"/>
      <c r="J1678" s="29">
        <v>1</v>
      </c>
      <c r="K1678" s="47">
        <v>1638</v>
      </c>
      <c r="L1678" s="35"/>
      <c r="M1678" s="27">
        <v>0</v>
      </c>
      <c r="N1678" s="27">
        <v>0</v>
      </c>
      <c r="O1678" s="27" t="s">
        <v>1169</v>
      </c>
      <c r="P1678" s="46" t="s">
        <v>143</v>
      </c>
      <c r="Q1678" s="25"/>
      <c r="R1678" s="104"/>
      <c r="S1678" s="124"/>
      <c r="T1678" s="32">
        <v>1</v>
      </c>
      <c r="U1678" s="75">
        <v>1</v>
      </c>
      <c r="V1678" s="140">
        <v>2</v>
      </c>
      <c r="W1678" s="47">
        <v>1618</v>
      </c>
      <c r="X1678" s="25"/>
      <c r="Y1678" s="25" t="s">
        <v>1170</v>
      </c>
      <c r="Z1678" s="47">
        <v>1638</v>
      </c>
      <c r="AA1678" s="35"/>
      <c r="AB1678" s="36"/>
      <c r="AC1678" s="34"/>
      <c r="AD1678" s="35"/>
      <c r="AE1678" s="36"/>
      <c r="AF1678" s="34"/>
      <c r="AG1678" s="35"/>
      <c r="AH1678" s="36"/>
      <c r="AI1678" s="37"/>
      <c r="AJ1678" s="38"/>
      <c r="AK1678" s="39"/>
      <c r="AL1678" s="39"/>
      <c r="AM1678" s="39"/>
      <c r="AN1678" s="49"/>
      <c r="AO1678" s="40"/>
      <c r="AP1678" s="41"/>
      <c r="AQ1678" s="42"/>
      <c r="AR1678" s="43"/>
      <c r="AS1678" s="40" t="s">
        <v>40</v>
      </c>
      <c r="AT1678" s="42">
        <v>1</v>
      </c>
      <c r="AU1678" s="162">
        <f t="shared" si="134"/>
        <v>0</v>
      </c>
      <c r="AV1678" s="162">
        <f t="shared" si="135"/>
        <v>0</v>
      </c>
      <c r="AW1678" s="162">
        <f t="shared" si="136"/>
        <v>0</v>
      </c>
      <c r="AX1678" s="162">
        <f t="shared" si="137"/>
        <v>0</v>
      </c>
      <c r="AY1678" s="162">
        <f t="shared" si="138"/>
        <v>0</v>
      </c>
    </row>
    <row r="1679" spans="1:51">
      <c r="A1679" s="44" t="s">
        <v>1214</v>
      </c>
      <c r="B1679" s="45" t="s">
        <v>4084</v>
      </c>
      <c r="C1679" s="23" t="s">
        <v>1215</v>
      </c>
      <c r="D1679" s="120" t="s">
        <v>4162</v>
      </c>
      <c r="E1679" s="24"/>
      <c r="F1679" s="25" t="s">
        <v>43</v>
      </c>
      <c r="G1679" s="26"/>
      <c r="H1679" s="27"/>
      <c r="I1679" s="27"/>
      <c r="J1679" s="29">
        <v>0</v>
      </c>
      <c r="K1679" s="34">
        <v>1586</v>
      </c>
      <c r="L1679" s="35">
        <v>1587</v>
      </c>
      <c r="M1679" s="27">
        <v>0</v>
      </c>
      <c r="N1679" s="27">
        <v>0</v>
      </c>
      <c r="O1679" s="28"/>
      <c r="P1679" s="31"/>
      <c r="Q1679" s="25" t="str">
        <f t="shared" si="133"/>
        <v>Amsterdam</v>
      </c>
      <c r="R1679" s="104">
        <v>52.373100000000001</v>
      </c>
      <c r="S1679" s="124">
        <v>4.8921999999999999</v>
      </c>
      <c r="T1679" s="32">
        <v>1</v>
      </c>
      <c r="U1679" s="33">
        <v>1</v>
      </c>
      <c r="V1679" s="140">
        <v>2</v>
      </c>
      <c r="W1679" s="34">
        <v>1584</v>
      </c>
      <c r="X1679" s="35">
        <v>1586</v>
      </c>
      <c r="Y1679" s="35" t="s">
        <v>191</v>
      </c>
      <c r="Z1679" s="34">
        <v>1586</v>
      </c>
      <c r="AA1679" s="35">
        <v>1587</v>
      </c>
      <c r="AB1679" s="36" t="s">
        <v>51</v>
      </c>
      <c r="AC1679" s="34"/>
      <c r="AD1679" s="35"/>
      <c r="AE1679" s="36"/>
      <c r="AF1679" s="34"/>
      <c r="AG1679" s="35"/>
      <c r="AH1679" s="36"/>
      <c r="AI1679" s="37"/>
      <c r="AJ1679" s="38"/>
      <c r="AK1679" s="39"/>
      <c r="AL1679" s="39"/>
      <c r="AM1679" s="39"/>
      <c r="AN1679" s="49"/>
      <c r="AO1679" s="42" t="s">
        <v>88</v>
      </c>
      <c r="AP1679" s="41" t="s">
        <v>1216</v>
      </c>
      <c r="AQ1679" s="42"/>
      <c r="AR1679" s="43"/>
      <c r="AS1679" s="40"/>
      <c r="AT1679" s="42">
        <v>1</v>
      </c>
      <c r="AU1679" s="162">
        <f t="shared" si="134"/>
        <v>0</v>
      </c>
      <c r="AV1679" s="162">
        <f t="shared" si="135"/>
        <v>1</v>
      </c>
      <c r="AW1679" s="162">
        <f t="shared" si="136"/>
        <v>0</v>
      </c>
      <c r="AX1679" s="162">
        <f t="shared" si="137"/>
        <v>0</v>
      </c>
      <c r="AY1679" s="162">
        <f t="shared" si="138"/>
        <v>0</v>
      </c>
    </row>
    <row r="1680" spans="1:51">
      <c r="A1680" s="101" t="s">
        <v>1243</v>
      </c>
      <c r="B1680" s="45" t="s">
        <v>4085</v>
      </c>
      <c r="C1680" s="23" t="s">
        <v>1244</v>
      </c>
      <c r="D1680" s="120" t="s">
        <v>4162</v>
      </c>
      <c r="E1680" s="24"/>
      <c r="F1680" s="25" t="s">
        <v>43</v>
      </c>
      <c r="G1680" s="26"/>
      <c r="H1680" s="27"/>
      <c r="I1680" s="27"/>
      <c r="J1680" s="29">
        <v>0</v>
      </c>
      <c r="K1680" s="34">
        <v>1608</v>
      </c>
      <c r="L1680" s="35"/>
      <c r="M1680" s="27">
        <v>0</v>
      </c>
      <c r="N1680" s="27">
        <v>0</v>
      </c>
      <c r="O1680" s="28" t="s">
        <v>143</v>
      </c>
      <c r="P1680" s="31" t="s">
        <v>1242</v>
      </c>
      <c r="Q1680" s="25"/>
      <c r="R1680" s="104"/>
      <c r="S1680" s="124"/>
      <c r="T1680" s="32">
        <v>1</v>
      </c>
      <c r="U1680" s="32">
        <v>1</v>
      </c>
      <c r="V1680" s="140">
        <v>2</v>
      </c>
      <c r="W1680" s="35">
        <v>1590</v>
      </c>
      <c r="X1680" s="35"/>
      <c r="Y1680" s="35" t="s">
        <v>69</v>
      </c>
      <c r="Z1680" s="34">
        <v>1608</v>
      </c>
      <c r="AA1680" s="35"/>
      <c r="AB1680" s="36"/>
      <c r="AC1680" s="35"/>
      <c r="AD1680" s="35"/>
      <c r="AE1680" s="36"/>
      <c r="AF1680" s="35"/>
      <c r="AG1680" s="35"/>
      <c r="AH1680" s="36"/>
      <c r="AI1680" s="36"/>
      <c r="AJ1680" s="38"/>
      <c r="AK1680" s="39"/>
      <c r="AL1680" s="39"/>
      <c r="AM1680" s="39"/>
      <c r="AN1680" s="49"/>
      <c r="AO1680" s="40"/>
      <c r="AP1680" s="41"/>
      <c r="AQ1680" s="42"/>
      <c r="AR1680" s="43"/>
      <c r="AS1680" s="40" t="s">
        <v>55</v>
      </c>
      <c r="AT1680" s="42">
        <v>1</v>
      </c>
      <c r="AU1680" s="162">
        <f t="shared" si="134"/>
        <v>0</v>
      </c>
      <c r="AV1680" s="162">
        <f t="shared" si="135"/>
        <v>0</v>
      </c>
      <c r="AW1680" s="162">
        <f t="shared" si="136"/>
        <v>0</v>
      </c>
      <c r="AX1680" s="162">
        <f t="shared" si="137"/>
        <v>0</v>
      </c>
      <c r="AY1680" s="162">
        <f t="shared" si="138"/>
        <v>0</v>
      </c>
    </row>
    <row r="1681" spans="1:51">
      <c r="A1681" s="44" t="s">
        <v>1306</v>
      </c>
      <c r="B1681" s="45" t="s">
        <v>4095</v>
      </c>
      <c r="C1681" s="23" t="s">
        <v>1307</v>
      </c>
      <c r="D1681" s="120" t="s">
        <v>4162</v>
      </c>
      <c r="E1681" s="24"/>
      <c r="F1681" s="25" t="s">
        <v>585</v>
      </c>
      <c r="G1681" s="26"/>
      <c r="H1681" s="27"/>
      <c r="I1681" s="27"/>
      <c r="J1681" s="29">
        <v>0</v>
      </c>
      <c r="K1681" s="34">
        <v>1573</v>
      </c>
      <c r="L1681" s="35">
        <v>1575</v>
      </c>
      <c r="M1681" s="27">
        <v>0</v>
      </c>
      <c r="N1681" s="27">
        <v>0</v>
      </c>
      <c r="O1681" s="28"/>
      <c r="P1681" s="31"/>
      <c r="Q1681" s="25" t="str">
        <f t="shared" si="133"/>
        <v>Cologne</v>
      </c>
      <c r="R1681" s="104">
        <v>50.95</v>
      </c>
      <c r="S1681" s="124">
        <v>6.9667000000000003</v>
      </c>
      <c r="T1681" s="32">
        <v>0</v>
      </c>
      <c r="U1681" s="33">
        <v>1</v>
      </c>
      <c r="V1681" s="140">
        <v>2</v>
      </c>
      <c r="W1681" s="34">
        <v>1558</v>
      </c>
      <c r="X1681" s="35">
        <v>1573</v>
      </c>
      <c r="Y1681" s="35" t="s">
        <v>60</v>
      </c>
      <c r="Z1681" s="34">
        <v>1573</v>
      </c>
      <c r="AA1681" s="35">
        <v>1575</v>
      </c>
      <c r="AB1681" s="36" t="s">
        <v>218</v>
      </c>
      <c r="AC1681" s="34"/>
      <c r="AD1681" s="35"/>
      <c r="AE1681" s="36"/>
      <c r="AF1681" s="34"/>
      <c r="AG1681" s="35"/>
      <c r="AH1681" s="36"/>
      <c r="AI1681" s="37"/>
      <c r="AJ1681" s="38"/>
      <c r="AK1681" s="39"/>
      <c r="AL1681" s="39"/>
      <c r="AM1681" s="39"/>
      <c r="AN1681" s="49"/>
      <c r="AO1681" s="40"/>
      <c r="AP1681" s="41"/>
      <c r="AQ1681" s="42"/>
      <c r="AR1681" s="43"/>
      <c r="AS1681" s="40" t="s">
        <v>55</v>
      </c>
      <c r="AT1681" s="42">
        <v>1</v>
      </c>
      <c r="AU1681" s="162">
        <f t="shared" si="134"/>
        <v>0</v>
      </c>
      <c r="AV1681" s="162">
        <f t="shared" si="135"/>
        <v>1</v>
      </c>
      <c r="AW1681" s="162">
        <f t="shared" si="136"/>
        <v>0</v>
      </c>
      <c r="AX1681" s="162">
        <f t="shared" si="137"/>
        <v>0</v>
      </c>
      <c r="AY1681" s="162">
        <f t="shared" si="138"/>
        <v>0</v>
      </c>
    </row>
    <row r="1682" spans="1:51">
      <c r="A1682" s="44" t="s">
        <v>1394</v>
      </c>
      <c r="B1682" s="45" t="s">
        <v>1743</v>
      </c>
      <c r="C1682" s="23" t="s">
        <v>1399</v>
      </c>
      <c r="D1682" s="120" t="s">
        <v>4162</v>
      </c>
      <c r="E1682" s="24"/>
      <c r="F1682" s="25" t="s">
        <v>43</v>
      </c>
      <c r="G1682" s="26"/>
      <c r="H1682" s="27"/>
      <c r="I1682" s="27"/>
      <c r="J1682" s="29">
        <v>0</v>
      </c>
      <c r="K1682" s="34">
        <v>1589</v>
      </c>
      <c r="L1682" s="35">
        <v>1606</v>
      </c>
      <c r="M1682" s="27">
        <v>0</v>
      </c>
      <c r="N1682" s="27">
        <v>0</v>
      </c>
      <c r="O1682" s="28">
        <v>1540</v>
      </c>
      <c r="P1682" s="31">
        <v>1606</v>
      </c>
      <c r="Q1682" s="25" t="str">
        <f t="shared" si="133"/>
        <v>Delft</v>
      </c>
      <c r="R1682" s="104">
        <v>52.0167</v>
      </c>
      <c r="S1682" s="124">
        <v>4.3666999999999998</v>
      </c>
      <c r="T1682" s="32">
        <v>1</v>
      </c>
      <c r="U1682" s="33">
        <v>1</v>
      </c>
      <c r="V1682" s="140">
        <v>2</v>
      </c>
      <c r="W1682" s="47">
        <v>1586</v>
      </c>
      <c r="X1682" s="25">
        <v>1589</v>
      </c>
      <c r="Y1682" s="35" t="s">
        <v>63</v>
      </c>
      <c r="Z1682" s="34">
        <v>1589</v>
      </c>
      <c r="AA1682" s="35">
        <v>1606</v>
      </c>
      <c r="AB1682" s="36" t="s">
        <v>69</v>
      </c>
      <c r="AC1682" s="34"/>
      <c r="AD1682" s="35"/>
      <c r="AE1682" s="36"/>
      <c r="AF1682" s="34"/>
      <c r="AG1682" s="35"/>
      <c r="AH1682" s="36"/>
      <c r="AI1682" s="37"/>
      <c r="AJ1682" s="38"/>
      <c r="AK1682" s="39"/>
      <c r="AL1682" s="39"/>
      <c r="AM1682" s="39"/>
      <c r="AN1682" s="49"/>
      <c r="AO1682" s="42" t="s">
        <v>104</v>
      </c>
      <c r="AP1682" s="41" t="s">
        <v>1400</v>
      </c>
      <c r="AQ1682" s="42"/>
      <c r="AR1682" s="43"/>
      <c r="AS1682" s="40"/>
      <c r="AT1682" s="42">
        <v>1</v>
      </c>
      <c r="AU1682" s="162">
        <f t="shared" si="134"/>
        <v>0</v>
      </c>
      <c r="AV1682" s="162">
        <f t="shared" si="135"/>
        <v>1</v>
      </c>
      <c r="AW1682" s="162">
        <f t="shared" si="136"/>
        <v>0</v>
      </c>
      <c r="AX1682" s="162">
        <f t="shared" si="137"/>
        <v>0</v>
      </c>
      <c r="AY1682" s="162">
        <f t="shared" si="138"/>
        <v>0</v>
      </c>
    </row>
    <row r="1683" spans="1:51">
      <c r="A1683" s="44" t="s">
        <v>1420</v>
      </c>
      <c r="B1683" s="45" t="s">
        <v>4123</v>
      </c>
      <c r="C1683" s="23" t="s">
        <v>1424</v>
      </c>
      <c r="D1683" s="120" t="s">
        <v>4162</v>
      </c>
      <c r="E1683" s="24"/>
      <c r="F1683" s="25" t="s">
        <v>43</v>
      </c>
      <c r="G1683" s="26"/>
      <c r="H1683" s="27">
        <v>1</v>
      </c>
      <c r="I1683" s="27"/>
      <c r="J1683" s="29">
        <v>0</v>
      </c>
      <c r="K1683" s="34">
        <v>1660</v>
      </c>
      <c r="L1683" s="35">
        <v>1667</v>
      </c>
      <c r="M1683" s="27">
        <v>0</v>
      </c>
      <c r="N1683" s="27">
        <v>0</v>
      </c>
      <c r="O1683" s="28">
        <v>1618</v>
      </c>
      <c r="P1683" s="31">
        <v>1667</v>
      </c>
      <c r="Q1683" s="25" t="str">
        <f t="shared" si="133"/>
        <v>Mechelen</v>
      </c>
      <c r="R1683" s="104">
        <v>51.0167</v>
      </c>
      <c r="S1683" s="124">
        <v>4.4667000000000003</v>
      </c>
      <c r="T1683" s="32">
        <v>0</v>
      </c>
      <c r="U1683" s="33">
        <v>1</v>
      </c>
      <c r="V1683" s="140">
        <v>2</v>
      </c>
      <c r="W1683" s="34">
        <v>1631</v>
      </c>
      <c r="X1683" s="35">
        <v>1660</v>
      </c>
      <c r="Y1683" s="35" t="s">
        <v>63</v>
      </c>
      <c r="Z1683" s="34">
        <v>1660</v>
      </c>
      <c r="AA1683" s="35">
        <v>1667</v>
      </c>
      <c r="AB1683" s="36" t="s">
        <v>103</v>
      </c>
      <c r="AC1683" s="34"/>
      <c r="AD1683" s="35"/>
      <c r="AE1683" s="36"/>
      <c r="AF1683" s="34"/>
      <c r="AG1683" s="35"/>
      <c r="AH1683" s="36"/>
      <c r="AI1683" s="37"/>
      <c r="AJ1683" s="38"/>
      <c r="AK1683" s="39"/>
      <c r="AL1683" s="39"/>
      <c r="AM1683" s="39"/>
      <c r="AN1683" s="49"/>
      <c r="AO1683" s="42" t="s">
        <v>104</v>
      </c>
      <c r="AP1683" s="41" t="s">
        <v>1421</v>
      </c>
      <c r="AQ1683" s="42"/>
      <c r="AR1683" s="43"/>
      <c r="AS1683" s="40"/>
      <c r="AT1683" s="42">
        <v>1</v>
      </c>
      <c r="AU1683" s="162">
        <f t="shared" si="134"/>
        <v>0</v>
      </c>
      <c r="AV1683" s="162">
        <f t="shared" si="135"/>
        <v>0</v>
      </c>
      <c r="AW1683" s="162">
        <f t="shared" si="136"/>
        <v>0</v>
      </c>
      <c r="AX1683" s="162">
        <f t="shared" si="137"/>
        <v>0</v>
      </c>
      <c r="AY1683" s="162">
        <f t="shared" si="138"/>
        <v>1</v>
      </c>
    </row>
    <row r="1684" spans="1:51">
      <c r="A1684" s="44" t="s">
        <v>1425</v>
      </c>
      <c r="B1684" s="45" t="s">
        <v>4124</v>
      </c>
      <c r="C1684" s="23" t="s">
        <v>1426</v>
      </c>
      <c r="D1684" s="120" t="s">
        <v>4162</v>
      </c>
      <c r="E1684" s="24">
        <v>2</v>
      </c>
      <c r="F1684" s="25" t="s">
        <v>43</v>
      </c>
      <c r="G1684" s="26"/>
      <c r="H1684" s="27"/>
      <c r="I1684" s="27"/>
      <c r="J1684" s="29">
        <v>1</v>
      </c>
      <c r="K1684" s="34">
        <v>1585</v>
      </c>
      <c r="L1684" s="35">
        <v>1602</v>
      </c>
      <c r="M1684" s="27">
        <v>0</v>
      </c>
      <c r="N1684" s="27">
        <v>0</v>
      </c>
      <c r="O1684" s="28"/>
      <c r="P1684" s="31"/>
      <c r="Q1684" s="25" t="str">
        <f t="shared" si="133"/>
        <v>Delft</v>
      </c>
      <c r="R1684" s="104">
        <v>52.0167</v>
      </c>
      <c r="S1684" s="124">
        <v>4.3666999999999998</v>
      </c>
      <c r="T1684" s="32">
        <v>0</v>
      </c>
      <c r="U1684" s="33">
        <v>1</v>
      </c>
      <c r="V1684" s="140">
        <v>2</v>
      </c>
      <c r="W1684" s="34">
        <v>1564</v>
      </c>
      <c r="X1684" s="35">
        <v>1585</v>
      </c>
      <c r="Y1684" s="35" t="s">
        <v>63</v>
      </c>
      <c r="Z1684" s="34">
        <v>1585</v>
      </c>
      <c r="AA1684" s="35">
        <v>1602</v>
      </c>
      <c r="AB1684" s="36" t="s">
        <v>69</v>
      </c>
      <c r="AC1684" s="34"/>
      <c r="AD1684" s="35"/>
      <c r="AE1684" s="36"/>
      <c r="AF1684" s="34"/>
      <c r="AG1684" s="35"/>
      <c r="AH1684" s="36"/>
      <c r="AI1684" s="37"/>
      <c r="AJ1684" s="38"/>
      <c r="AK1684" s="39"/>
      <c r="AL1684" s="39"/>
      <c r="AM1684" s="39"/>
      <c r="AN1684" s="49"/>
      <c r="AO1684" s="40"/>
      <c r="AP1684" s="41"/>
      <c r="AQ1684" s="42"/>
      <c r="AR1684" s="43"/>
      <c r="AS1684" s="40" t="s">
        <v>40</v>
      </c>
      <c r="AT1684" s="42">
        <v>1</v>
      </c>
      <c r="AU1684" s="162">
        <f t="shared" si="134"/>
        <v>0</v>
      </c>
      <c r="AV1684" s="162">
        <f t="shared" si="135"/>
        <v>1</v>
      </c>
      <c r="AW1684" s="162">
        <f t="shared" si="136"/>
        <v>0</v>
      </c>
      <c r="AX1684" s="162">
        <f t="shared" si="137"/>
        <v>0</v>
      </c>
      <c r="AY1684" s="162">
        <f t="shared" si="138"/>
        <v>0</v>
      </c>
    </row>
    <row r="1685" spans="1:51">
      <c r="A1685" s="44" t="s">
        <v>1443</v>
      </c>
      <c r="B1685" s="45" t="s">
        <v>4127</v>
      </c>
      <c r="C1685" s="23" t="s">
        <v>1444</v>
      </c>
      <c r="D1685" s="120" t="s">
        <v>4162</v>
      </c>
      <c r="E1685" s="24"/>
      <c r="F1685" s="25" t="s">
        <v>43</v>
      </c>
      <c r="G1685" s="26"/>
      <c r="H1685" s="27"/>
      <c r="I1685" s="27"/>
      <c r="J1685" s="29">
        <v>0</v>
      </c>
      <c r="K1685" s="34">
        <v>1597</v>
      </c>
      <c r="L1685" s="35">
        <v>1597</v>
      </c>
      <c r="M1685" s="27">
        <v>0</v>
      </c>
      <c r="N1685" s="27">
        <v>0</v>
      </c>
      <c r="O1685" s="28">
        <v>1566</v>
      </c>
      <c r="P1685" s="31">
        <v>1597</v>
      </c>
      <c r="Q1685" s="25" t="str">
        <f t="shared" si="133"/>
        <v>Vienna</v>
      </c>
      <c r="R1685" s="104"/>
      <c r="S1685" s="124"/>
      <c r="T1685" s="32">
        <v>1</v>
      </c>
      <c r="U1685" s="33">
        <v>1</v>
      </c>
      <c r="V1685" s="140">
        <v>2</v>
      </c>
      <c r="W1685" s="34">
        <v>1596</v>
      </c>
      <c r="X1685" s="35">
        <v>1596</v>
      </c>
      <c r="Y1685" s="35" t="s">
        <v>1442</v>
      </c>
      <c r="Z1685" s="34">
        <v>1597</v>
      </c>
      <c r="AA1685" s="35">
        <v>1597</v>
      </c>
      <c r="AB1685" s="36" t="s">
        <v>879</v>
      </c>
      <c r="AC1685" s="34"/>
      <c r="AD1685" s="35"/>
      <c r="AE1685" s="36"/>
      <c r="AF1685" s="34"/>
      <c r="AG1685" s="35"/>
      <c r="AH1685" s="36"/>
      <c r="AI1685" s="37"/>
      <c r="AJ1685" s="38"/>
      <c r="AK1685" s="39"/>
      <c r="AL1685" s="39"/>
      <c r="AM1685" s="39"/>
      <c r="AN1685" s="49"/>
      <c r="AO1685" s="42" t="s">
        <v>88</v>
      </c>
      <c r="AP1685" s="41" t="s">
        <v>1437</v>
      </c>
      <c r="AQ1685" s="42"/>
      <c r="AR1685" s="43"/>
      <c r="AS1685" s="40"/>
      <c r="AT1685" s="42">
        <v>1</v>
      </c>
      <c r="AU1685" s="162">
        <f t="shared" si="134"/>
        <v>0</v>
      </c>
      <c r="AV1685" s="162">
        <f t="shared" si="135"/>
        <v>1</v>
      </c>
      <c r="AW1685" s="162">
        <f t="shared" si="136"/>
        <v>0</v>
      </c>
      <c r="AX1685" s="162">
        <f t="shared" si="137"/>
        <v>0</v>
      </c>
      <c r="AY1685" s="162">
        <f t="shared" si="138"/>
        <v>0</v>
      </c>
    </row>
    <row r="1686" spans="1:51">
      <c r="A1686" s="44" t="s">
        <v>1445</v>
      </c>
      <c r="B1686" s="45" t="s">
        <v>4127</v>
      </c>
      <c r="C1686" s="23" t="s">
        <v>1446</v>
      </c>
      <c r="D1686" s="120" t="s">
        <v>4162</v>
      </c>
      <c r="E1686" s="24"/>
      <c r="F1686" s="25" t="s">
        <v>43</v>
      </c>
      <c r="G1686" s="26"/>
      <c r="H1686" s="27"/>
      <c r="I1686" s="27"/>
      <c r="J1686" s="29">
        <v>0</v>
      </c>
      <c r="K1686" s="34">
        <v>1587</v>
      </c>
      <c r="L1686" s="35"/>
      <c r="M1686" s="27">
        <v>0</v>
      </c>
      <c r="N1686" s="27">
        <v>0</v>
      </c>
      <c r="O1686" s="28">
        <v>1533</v>
      </c>
      <c r="P1686" s="31" t="s">
        <v>39</v>
      </c>
      <c r="Q1686" s="25" t="str">
        <f t="shared" si="133"/>
        <v>Frankfurt a/M</v>
      </c>
      <c r="R1686" s="104"/>
      <c r="S1686" s="124"/>
      <c r="T1686" s="32">
        <v>1</v>
      </c>
      <c r="U1686" s="33">
        <v>1</v>
      </c>
      <c r="V1686" s="140">
        <v>2</v>
      </c>
      <c r="W1686" s="34">
        <v>1578</v>
      </c>
      <c r="X1686" s="35">
        <v>1585</v>
      </c>
      <c r="Y1686" s="35" t="s">
        <v>63</v>
      </c>
      <c r="Z1686" s="34">
        <v>1587</v>
      </c>
      <c r="AA1686" s="35"/>
      <c r="AB1686" s="36" t="s">
        <v>1442</v>
      </c>
      <c r="AC1686" s="34"/>
      <c r="AD1686" s="35"/>
      <c r="AE1686" s="36"/>
      <c r="AF1686" s="34"/>
      <c r="AG1686" s="35"/>
      <c r="AH1686" s="36"/>
      <c r="AI1686" s="37"/>
      <c r="AJ1686" s="38"/>
      <c r="AK1686" s="39"/>
      <c r="AL1686" s="39"/>
      <c r="AM1686" s="39"/>
      <c r="AN1686" s="49"/>
      <c r="AO1686" s="40"/>
      <c r="AP1686" s="41"/>
      <c r="AQ1686" s="42"/>
      <c r="AR1686" s="43"/>
      <c r="AS1686" s="40"/>
      <c r="AT1686" s="42">
        <v>1</v>
      </c>
      <c r="AU1686" s="162">
        <f t="shared" si="134"/>
        <v>0</v>
      </c>
      <c r="AV1686" s="162">
        <f t="shared" si="135"/>
        <v>0</v>
      </c>
      <c r="AW1686" s="162">
        <f t="shared" si="136"/>
        <v>0</v>
      </c>
      <c r="AX1686" s="162">
        <f t="shared" si="137"/>
        <v>0</v>
      </c>
      <c r="AY1686" s="162">
        <f t="shared" si="138"/>
        <v>0</v>
      </c>
    </row>
    <row r="1687" spans="1:51">
      <c r="A1687" s="44" t="s">
        <v>1544</v>
      </c>
      <c r="B1687" s="45" t="s">
        <v>2104</v>
      </c>
      <c r="C1687" s="23" t="s">
        <v>1545</v>
      </c>
      <c r="D1687" s="120" t="s">
        <v>4162</v>
      </c>
      <c r="E1687" s="24"/>
      <c r="F1687" s="25" t="s">
        <v>43</v>
      </c>
      <c r="G1687" s="25"/>
      <c r="H1687" s="27">
        <v>1</v>
      </c>
      <c r="I1687" s="27"/>
      <c r="J1687" s="29">
        <v>0</v>
      </c>
      <c r="K1687" s="34">
        <v>1605</v>
      </c>
      <c r="L1687" s="35">
        <v>1624</v>
      </c>
      <c r="M1687" s="27">
        <v>0</v>
      </c>
      <c r="N1687" s="27">
        <v>0</v>
      </c>
      <c r="O1687" s="28"/>
      <c r="P1687" s="31">
        <v>1624</v>
      </c>
      <c r="Q1687" s="25" t="str">
        <f t="shared" si="133"/>
        <v>Delft</v>
      </c>
      <c r="R1687" s="104">
        <v>52.0167</v>
      </c>
      <c r="S1687" s="124">
        <v>4.3666999999999998</v>
      </c>
      <c r="T1687" s="32">
        <v>1</v>
      </c>
      <c r="U1687" s="33">
        <v>1</v>
      </c>
      <c r="V1687" s="140">
        <v>2</v>
      </c>
      <c r="W1687" s="34">
        <v>1581</v>
      </c>
      <c r="X1687" s="35">
        <v>1605</v>
      </c>
      <c r="Y1687" s="35" t="s">
        <v>248</v>
      </c>
      <c r="Z1687" s="34">
        <v>1605</v>
      </c>
      <c r="AA1687" s="35">
        <v>1624</v>
      </c>
      <c r="AB1687" s="36" t="s">
        <v>69</v>
      </c>
      <c r="AC1687" s="34"/>
      <c r="AD1687" s="35"/>
      <c r="AE1687" s="36"/>
      <c r="AF1687" s="34"/>
      <c r="AG1687" s="35"/>
      <c r="AH1687" s="36"/>
      <c r="AI1687" s="37"/>
      <c r="AJ1687" s="38"/>
      <c r="AK1687" s="39"/>
      <c r="AL1687" s="39"/>
      <c r="AM1687" s="39"/>
      <c r="AN1687" s="49"/>
      <c r="AO1687" s="40"/>
      <c r="AP1687" s="41"/>
      <c r="AQ1687" s="42"/>
      <c r="AR1687" s="43"/>
      <c r="AS1687" s="40"/>
      <c r="AT1687" s="42">
        <v>1</v>
      </c>
      <c r="AU1687" s="162">
        <f t="shared" si="134"/>
        <v>0</v>
      </c>
      <c r="AV1687" s="162">
        <f t="shared" si="135"/>
        <v>1</v>
      </c>
      <c r="AW1687" s="162">
        <f t="shared" si="136"/>
        <v>1</v>
      </c>
      <c r="AX1687" s="162">
        <f t="shared" si="137"/>
        <v>1</v>
      </c>
      <c r="AY1687" s="162">
        <f t="shared" si="138"/>
        <v>0</v>
      </c>
    </row>
    <row r="1688" spans="1:51">
      <c r="A1688" s="44" t="s">
        <v>1585</v>
      </c>
      <c r="B1688" s="45" t="s">
        <v>4145</v>
      </c>
      <c r="C1688" s="23" t="s">
        <v>1590</v>
      </c>
      <c r="D1688" s="120" t="s">
        <v>4162</v>
      </c>
      <c r="E1688" s="24">
        <v>1</v>
      </c>
      <c r="F1688" s="25" t="s">
        <v>43</v>
      </c>
      <c r="G1688" s="25"/>
      <c r="H1688" s="27">
        <v>1</v>
      </c>
      <c r="I1688" s="27"/>
      <c r="J1688" s="29">
        <v>1</v>
      </c>
      <c r="K1688" s="34">
        <v>1586</v>
      </c>
      <c r="L1688" s="35">
        <v>1601</v>
      </c>
      <c r="M1688" s="27">
        <v>0</v>
      </c>
      <c r="N1688" s="27">
        <v>0</v>
      </c>
      <c r="O1688" s="28">
        <v>1545</v>
      </c>
      <c r="P1688" s="31">
        <v>1601</v>
      </c>
      <c r="Q1688" s="25" t="str">
        <f t="shared" si="133"/>
        <v>Amsterdam</v>
      </c>
      <c r="R1688" s="104">
        <v>52.373100000000001</v>
      </c>
      <c r="S1688" s="124">
        <v>4.8921999999999999</v>
      </c>
      <c r="T1688" s="32">
        <v>1</v>
      </c>
      <c r="U1688" s="33">
        <v>1</v>
      </c>
      <c r="V1688" s="140">
        <v>2</v>
      </c>
      <c r="W1688" s="47">
        <v>1579</v>
      </c>
      <c r="X1688" s="35">
        <v>1586</v>
      </c>
      <c r="Y1688" s="35" t="s">
        <v>63</v>
      </c>
      <c r="Z1688" s="34">
        <v>1586</v>
      </c>
      <c r="AA1688" s="35">
        <v>1601</v>
      </c>
      <c r="AB1688" s="36" t="s">
        <v>51</v>
      </c>
      <c r="AC1688" s="34"/>
      <c r="AD1688" s="35"/>
      <c r="AE1688" s="36"/>
      <c r="AF1688" s="34"/>
      <c r="AG1688" s="35"/>
      <c r="AH1688" s="36"/>
      <c r="AI1688" s="37"/>
      <c r="AJ1688" s="38"/>
      <c r="AK1688" s="39"/>
      <c r="AL1688" s="39"/>
      <c r="AM1688" s="39"/>
      <c r="AN1688" s="49"/>
      <c r="AO1688" s="42" t="s">
        <v>104</v>
      </c>
      <c r="AP1688" s="41" t="s">
        <v>1582</v>
      </c>
      <c r="AQ1688" s="42"/>
      <c r="AR1688" s="43"/>
      <c r="AS1688" s="40" t="s">
        <v>1591</v>
      </c>
      <c r="AT1688" s="42">
        <v>1</v>
      </c>
      <c r="AU1688" s="162">
        <f t="shared" si="134"/>
        <v>0</v>
      </c>
      <c r="AV1688" s="162">
        <f t="shared" si="135"/>
        <v>1</v>
      </c>
      <c r="AW1688" s="162">
        <f t="shared" si="136"/>
        <v>0</v>
      </c>
      <c r="AX1688" s="162">
        <f t="shared" si="137"/>
        <v>0</v>
      </c>
      <c r="AY1688" s="162">
        <f t="shared" si="138"/>
        <v>0</v>
      </c>
    </row>
    <row r="1689" spans="1:51" s="150" customFormat="1">
      <c r="A1689" s="128" t="s">
        <v>46</v>
      </c>
      <c r="B1689" s="129" t="s">
        <v>3895</v>
      </c>
      <c r="C1689" s="130" t="s">
        <v>47</v>
      </c>
      <c r="D1689" s="131" t="s">
        <v>4162</v>
      </c>
      <c r="E1689" s="131"/>
      <c r="F1689" s="132" t="s">
        <v>43</v>
      </c>
      <c r="G1689" s="76" t="s">
        <v>48</v>
      </c>
      <c r="H1689" s="77"/>
      <c r="I1689" s="77"/>
      <c r="J1689" s="133">
        <v>0</v>
      </c>
      <c r="K1689" s="142">
        <v>1596</v>
      </c>
      <c r="L1689" s="132">
        <v>1599</v>
      </c>
      <c r="M1689" s="77">
        <v>0</v>
      </c>
      <c r="N1689" s="77">
        <v>0</v>
      </c>
      <c r="O1689" s="133"/>
      <c r="P1689" s="135">
        <v>1603</v>
      </c>
      <c r="Q1689" s="132" t="str">
        <f>AB1689</f>
        <v>Prague</v>
      </c>
      <c r="R1689" s="104">
        <v>50.083300000000001</v>
      </c>
      <c r="S1689" s="124">
        <v>14.416700000000001</v>
      </c>
      <c r="T1689" s="138">
        <v>1</v>
      </c>
      <c r="U1689" s="139">
        <v>1</v>
      </c>
      <c r="V1689" s="140">
        <v>2</v>
      </c>
      <c r="W1689" s="134">
        <v>1592</v>
      </c>
      <c r="X1689" s="132">
        <v>1595</v>
      </c>
      <c r="Y1689" s="141" t="s">
        <v>49</v>
      </c>
      <c r="Z1689" s="142">
        <v>1596</v>
      </c>
      <c r="AA1689" s="132">
        <v>1599</v>
      </c>
      <c r="AB1689" s="143" t="s">
        <v>50</v>
      </c>
      <c r="AC1689" s="142">
        <v>1600</v>
      </c>
      <c r="AD1689" s="132"/>
      <c r="AE1689" s="143" t="s">
        <v>51</v>
      </c>
      <c r="AF1689" s="134"/>
      <c r="AG1689" s="141"/>
      <c r="AH1689" s="144"/>
      <c r="AI1689" s="145"/>
      <c r="AJ1689" s="133"/>
      <c r="AK1689" s="146"/>
      <c r="AL1689" s="146"/>
      <c r="AM1689" s="146"/>
      <c r="AN1689" s="146"/>
      <c r="AO1689" s="131"/>
      <c r="AP1689" s="147"/>
      <c r="AQ1689" s="148"/>
      <c r="AR1689" s="149"/>
      <c r="AS1689" s="131" t="s">
        <v>52</v>
      </c>
      <c r="AT1689" s="148">
        <v>1</v>
      </c>
      <c r="AU1689" s="162">
        <f t="shared" si="134"/>
        <v>0</v>
      </c>
      <c r="AV1689" s="162">
        <f t="shared" si="135"/>
        <v>1</v>
      </c>
      <c r="AW1689" s="162">
        <f t="shared" si="136"/>
        <v>0</v>
      </c>
      <c r="AX1689" s="162">
        <f t="shared" si="137"/>
        <v>0</v>
      </c>
      <c r="AY1689" s="162">
        <f t="shared" si="138"/>
        <v>0</v>
      </c>
    </row>
    <row r="1690" spans="1:51">
      <c r="A1690" s="44" t="s">
        <v>243</v>
      </c>
      <c r="B1690" s="45" t="s">
        <v>3927</v>
      </c>
      <c r="C1690" s="23" t="s">
        <v>244</v>
      </c>
      <c r="D1690" s="120" t="s">
        <v>4162</v>
      </c>
      <c r="E1690" s="24">
        <v>1</v>
      </c>
      <c r="F1690" s="25" t="s">
        <v>43</v>
      </c>
      <c r="G1690" s="26"/>
      <c r="H1690" s="27"/>
      <c r="I1690" s="27">
        <v>1</v>
      </c>
      <c r="J1690" s="29">
        <v>1</v>
      </c>
      <c r="K1690" s="34">
        <v>1579</v>
      </c>
      <c r="L1690" s="35"/>
      <c r="M1690" s="27">
        <v>0</v>
      </c>
      <c r="N1690" s="27">
        <v>0</v>
      </c>
      <c r="O1690" s="28" t="s">
        <v>245</v>
      </c>
      <c r="P1690" s="31" t="s">
        <v>246</v>
      </c>
      <c r="Q1690" s="132" t="str">
        <f t="shared" ref="Q1690:Q1696" si="139">AB1690</f>
        <v>Rotterdam</v>
      </c>
      <c r="R1690" s="104">
        <v>51.930799999999998</v>
      </c>
      <c r="S1690" s="124">
        <v>4.4791999999999996</v>
      </c>
      <c r="T1690" s="32">
        <v>1</v>
      </c>
      <c r="U1690" s="33">
        <v>1</v>
      </c>
      <c r="V1690" s="140">
        <v>2</v>
      </c>
      <c r="W1690" s="34">
        <v>1575</v>
      </c>
      <c r="X1690" s="35"/>
      <c r="Y1690" s="35" t="s">
        <v>247</v>
      </c>
      <c r="Z1690" s="34">
        <v>1579</v>
      </c>
      <c r="AA1690" s="35"/>
      <c r="AB1690" s="36" t="s">
        <v>248</v>
      </c>
      <c r="AC1690" s="47">
        <v>1586</v>
      </c>
      <c r="AD1690" s="25">
        <v>1618</v>
      </c>
      <c r="AE1690" s="48" t="s">
        <v>51</v>
      </c>
      <c r="AF1690" s="34"/>
      <c r="AG1690" s="35"/>
      <c r="AH1690" s="36"/>
      <c r="AI1690" s="37"/>
      <c r="AJ1690" s="38">
        <v>1</v>
      </c>
      <c r="AK1690" s="39"/>
      <c r="AL1690" s="39"/>
      <c r="AM1690" s="39"/>
      <c r="AN1690" s="49"/>
      <c r="AO1690" s="40"/>
      <c r="AP1690" s="41"/>
      <c r="AQ1690" s="42"/>
      <c r="AR1690" s="43"/>
      <c r="AS1690" s="40" t="s">
        <v>249</v>
      </c>
      <c r="AT1690" s="42">
        <v>1</v>
      </c>
      <c r="AU1690" s="162">
        <f t="shared" si="134"/>
        <v>0</v>
      </c>
      <c r="AV1690" s="162">
        <f t="shared" si="135"/>
        <v>0</v>
      </c>
      <c r="AW1690" s="162">
        <f t="shared" si="136"/>
        <v>0</v>
      </c>
      <c r="AX1690" s="162">
        <f t="shared" si="137"/>
        <v>0</v>
      </c>
      <c r="AY1690" s="162">
        <f t="shared" si="138"/>
        <v>0</v>
      </c>
    </row>
    <row r="1691" spans="1:51">
      <c r="A1691" s="44" t="s">
        <v>571</v>
      </c>
      <c r="B1691" s="45" t="s">
        <v>2271</v>
      </c>
      <c r="C1691" s="23" t="s">
        <v>572</v>
      </c>
      <c r="D1691" s="120" t="s">
        <v>4162</v>
      </c>
      <c r="E1691" s="24">
        <v>18</v>
      </c>
      <c r="F1691" s="25" t="s">
        <v>43</v>
      </c>
      <c r="G1691" s="51"/>
      <c r="H1691" s="52"/>
      <c r="I1691" s="52"/>
      <c r="J1691" s="29">
        <v>1</v>
      </c>
      <c r="K1691" s="63">
        <v>1604</v>
      </c>
      <c r="L1691" s="62">
        <v>1604</v>
      </c>
      <c r="M1691" s="27">
        <v>1</v>
      </c>
      <c r="N1691" s="27">
        <v>1</v>
      </c>
      <c r="O1691" s="61">
        <v>1574</v>
      </c>
      <c r="P1691" s="80">
        <v>1643</v>
      </c>
      <c r="Q1691" s="132" t="str">
        <f t="shared" si="139"/>
        <v>Madrid</v>
      </c>
      <c r="R1691" s="124">
        <v>40.4</v>
      </c>
      <c r="S1691" s="124">
        <v>3.6833</v>
      </c>
      <c r="T1691" s="32">
        <v>1</v>
      </c>
      <c r="U1691" s="33">
        <v>1</v>
      </c>
      <c r="V1691" s="140">
        <v>2</v>
      </c>
      <c r="W1691" s="63">
        <v>1599</v>
      </c>
      <c r="X1691" s="62">
        <v>1604</v>
      </c>
      <c r="Y1691" s="62" t="s">
        <v>152</v>
      </c>
      <c r="Z1691" s="63">
        <v>1604</v>
      </c>
      <c r="AA1691" s="62">
        <v>1604</v>
      </c>
      <c r="AB1691" s="64" t="s">
        <v>573</v>
      </c>
      <c r="AC1691" s="63">
        <v>1605</v>
      </c>
      <c r="AD1691" s="62">
        <v>1645</v>
      </c>
      <c r="AE1691" s="64" t="s">
        <v>103</v>
      </c>
      <c r="AF1691" s="63"/>
      <c r="AG1691" s="62"/>
      <c r="AH1691" s="64"/>
      <c r="AI1691" s="65"/>
      <c r="AJ1691" s="38"/>
      <c r="AK1691" s="66"/>
      <c r="AL1691" s="66"/>
      <c r="AM1691" s="66"/>
      <c r="AN1691" s="55"/>
      <c r="AO1691" s="59" t="s">
        <v>104</v>
      </c>
      <c r="AP1691" s="83" t="s">
        <v>570</v>
      </c>
      <c r="AQ1691" s="59" t="s">
        <v>104</v>
      </c>
      <c r="AR1691" s="83" t="s">
        <v>574</v>
      </c>
      <c r="AS1691" s="81" t="s">
        <v>114</v>
      </c>
      <c r="AT1691" s="42">
        <v>1</v>
      </c>
      <c r="AU1691" s="162">
        <f t="shared" si="134"/>
        <v>0</v>
      </c>
      <c r="AV1691" s="162">
        <f t="shared" si="135"/>
        <v>1</v>
      </c>
      <c r="AW1691" s="162">
        <f t="shared" si="136"/>
        <v>0</v>
      </c>
      <c r="AX1691" s="162">
        <f t="shared" si="137"/>
        <v>0</v>
      </c>
      <c r="AY1691" s="162">
        <f t="shared" si="138"/>
        <v>0</v>
      </c>
    </row>
    <row r="1692" spans="1:51">
      <c r="A1692" s="44" t="s">
        <v>574</v>
      </c>
      <c r="B1692" s="45" t="s">
        <v>2271</v>
      </c>
      <c r="C1692" s="23" t="s">
        <v>578</v>
      </c>
      <c r="D1692" s="120" t="s">
        <v>4162</v>
      </c>
      <c r="E1692" s="24">
        <v>2</v>
      </c>
      <c r="F1692" s="25" t="s">
        <v>43</v>
      </c>
      <c r="G1692" s="51" t="s">
        <v>311</v>
      </c>
      <c r="H1692" s="52"/>
      <c r="I1692" s="52"/>
      <c r="J1692" s="29">
        <v>1</v>
      </c>
      <c r="K1692" s="63">
        <v>1631</v>
      </c>
      <c r="L1692" s="50">
        <v>1635</v>
      </c>
      <c r="M1692" s="27">
        <v>0</v>
      </c>
      <c r="N1692" s="27">
        <v>0</v>
      </c>
      <c r="O1692" s="61">
        <v>1606</v>
      </c>
      <c r="P1692" s="80">
        <v>1654</v>
      </c>
      <c r="Q1692" s="132" t="str">
        <f t="shared" si="139"/>
        <v>Fontainebleau</v>
      </c>
      <c r="R1692" s="104">
        <v>48.856699999999996</v>
      </c>
      <c r="S1692" s="124">
        <v>2.3508</v>
      </c>
      <c r="T1692" s="32">
        <v>0</v>
      </c>
      <c r="U1692" s="33">
        <v>1</v>
      </c>
      <c r="V1692" s="140">
        <v>2</v>
      </c>
      <c r="W1692" s="34"/>
      <c r="X1692" s="35"/>
      <c r="Y1692" s="35" t="s">
        <v>63</v>
      </c>
      <c r="Z1692" s="63">
        <v>1631</v>
      </c>
      <c r="AA1692" s="50">
        <v>1635</v>
      </c>
      <c r="AB1692" s="64" t="s">
        <v>579</v>
      </c>
      <c r="AC1692" s="63">
        <v>1649</v>
      </c>
      <c r="AD1692" s="62">
        <v>1654</v>
      </c>
      <c r="AE1692" s="64" t="s">
        <v>103</v>
      </c>
      <c r="AF1692" s="63"/>
      <c r="AG1692" s="62"/>
      <c r="AH1692" s="64"/>
      <c r="AI1692" s="65"/>
      <c r="AJ1692" s="38">
        <v>1</v>
      </c>
      <c r="AK1692" s="97" t="s">
        <v>577</v>
      </c>
      <c r="AL1692" s="66"/>
      <c r="AM1692" s="66"/>
      <c r="AN1692" s="55"/>
      <c r="AO1692" s="59" t="s">
        <v>88</v>
      </c>
      <c r="AP1692" s="83" t="s">
        <v>571</v>
      </c>
      <c r="AQ1692" s="59"/>
      <c r="AR1692" s="83"/>
      <c r="AS1692" s="81" t="s">
        <v>580</v>
      </c>
      <c r="AT1692" s="42">
        <v>1</v>
      </c>
      <c r="AU1692" s="162">
        <f t="shared" si="134"/>
        <v>0</v>
      </c>
      <c r="AV1692" s="162">
        <f t="shared" si="135"/>
        <v>0</v>
      </c>
      <c r="AW1692" s="162">
        <f t="shared" si="136"/>
        <v>0</v>
      </c>
      <c r="AX1692" s="162">
        <f t="shared" si="137"/>
        <v>1</v>
      </c>
      <c r="AY1692" s="162">
        <f t="shared" si="138"/>
        <v>0</v>
      </c>
    </row>
    <row r="1693" spans="1:51">
      <c r="A1693" s="44" t="s">
        <v>877</v>
      </c>
      <c r="B1693" s="45" t="s">
        <v>4036</v>
      </c>
      <c r="C1693" s="23" t="s">
        <v>878</v>
      </c>
      <c r="D1693" s="120" t="s">
        <v>4162</v>
      </c>
      <c r="E1693" s="24"/>
      <c r="F1693" s="25" t="s">
        <v>43</v>
      </c>
      <c r="G1693" s="26"/>
      <c r="H1693" s="27"/>
      <c r="I1693" s="27"/>
      <c r="J1693" s="29">
        <v>0</v>
      </c>
      <c r="K1693" s="34">
        <v>1684</v>
      </c>
      <c r="L1693" s="35">
        <v>1694</v>
      </c>
      <c r="M1693" s="27">
        <v>0</v>
      </c>
      <c r="N1693" s="27">
        <v>0</v>
      </c>
      <c r="O1693" s="28">
        <v>1658</v>
      </c>
      <c r="P1693" s="31">
        <v>1726</v>
      </c>
      <c r="Q1693" s="132" t="str">
        <f t="shared" si="139"/>
        <v>Mechelen</v>
      </c>
      <c r="R1693" s="104">
        <v>51.0167</v>
      </c>
      <c r="S1693" s="124">
        <v>4.4667000000000003</v>
      </c>
      <c r="T1693" s="32">
        <v>0</v>
      </c>
      <c r="U1693" s="33">
        <v>1</v>
      </c>
      <c r="V1693" s="140">
        <v>2</v>
      </c>
      <c r="W1693" s="34">
        <v>1680</v>
      </c>
      <c r="X1693" s="35">
        <v>1684</v>
      </c>
      <c r="Y1693" s="35" t="s">
        <v>63</v>
      </c>
      <c r="Z1693" s="34">
        <v>1684</v>
      </c>
      <c r="AA1693" s="35">
        <v>1694</v>
      </c>
      <c r="AB1693" s="36" t="s">
        <v>103</v>
      </c>
      <c r="AC1693" s="34">
        <v>1694</v>
      </c>
      <c r="AD1693" s="35">
        <v>1726</v>
      </c>
      <c r="AE1693" s="36" t="s">
        <v>879</v>
      </c>
      <c r="AF1693" s="34"/>
      <c r="AG1693" s="35"/>
      <c r="AH1693" s="36"/>
      <c r="AI1693" s="37"/>
      <c r="AJ1693" s="38"/>
      <c r="AK1693" s="39"/>
      <c r="AL1693" s="39"/>
      <c r="AM1693" s="39"/>
      <c r="AN1693" s="49"/>
      <c r="AO1693" s="40"/>
      <c r="AP1693" s="41"/>
      <c r="AQ1693" s="42"/>
      <c r="AR1693" s="43"/>
      <c r="AS1693" s="40"/>
      <c r="AT1693" s="42">
        <v>1</v>
      </c>
      <c r="AU1693" s="162">
        <f t="shared" si="134"/>
        <v>0</v>
      </c>
      <c r="AV1693" s="162">
        <f t="shared" si="135"/>
        <v>0</v>
      </c>
      <c r="AW1693" s="162">
        <f t="shared" si="136"/>
        <v>0</v>
      </c>
      <c r="AX1693" s="162">
        <f t="shared" si="137"/>
        <v>0</v>
      </c>
      <c r="AY1693" s="162">
        <f t="shared" si="138"/>
        <v>0</v>
      </c>
    </row>
    <row r="1694" spans="1:51">
      <c r="A1694" s="44" t="s">
        <v>1022</v>
      </c>
      <c r="B1694" s="45" t="s">
        <v>1928</v>
      </c>
      <c r="C1694" s="23" t="s">
        <v>1023</v>
      </c>
      <c r="D1694" s="120" t="s">
        <v>4162</v>
      </c>
      <c r="E1694" s="24"/>
      <c r="F1694" s="25" t="s">
        <v>43</v>
      </c>
      <c r="G1694" s="26"/>
      <c r="H1694" s="27"/>
      <c r="I1694" s="27"/>
      <c r="J1694" s="29">
        <v>0</v>
      </c>
      <c r="K1694" s="47">
        <v>1583</v>
      </c>
      <c r="L1694" s="25">
        <v>1587</v>
      </c>
      <c r="M1694" s="27">
        <v>0</v>
      </c>
      <c r="N1694" s="27">
        <v>0</v>
      </c>
      <c r="O1694" s="28" t="s">
        <v>143</v>
      </c>
      <c r="P1694" s="31" t="s">
        <v>136</v>
      </c>
      <c r="Q1694" s="132" t="str">
        <f t="shared" si="139"/>
        <v>Mechelen</v>
      </c>
      <c r="R1694" s="104">
        <v>51.0167</v>
      </c>
      <c r="S1694" s="124">
        <v>4.4667000000000003</v>
      </c>
      <c r="T1694" s="32">
        <v>0</v>
      </c>
      <c r="U1694" s="33">
        <v>1</v>
      </c>
      <c r="V1694" s="140">
        <v>2</v>
      </c>
      <c r="W1694" s="34">
        <v>1566</v>
      </c>
      <c r="X1694" s="25">
        <v>1583</v>
      </c>
      <c r="Y1694" s="35" t="s">
        <v>63</v>
      </c>
      <c r="Z1694" s="47">
        <v>1583</v>
      </c>
      <c r="AA1694" s="25">
        <v>1587</v>
      </c>
      <c r="AB1694" s="48" t="s">
        <v>103</v>
      </c>
      <c r="AC1694" s="47">
        <v>1587</v>
      </c>
      <c r="AD1694" s="25">
        <v>1600</v>
      </c>
      <c r="AE1694" s="48" t="s">
        <v>69</v>
      </c>
      <c r="AF1694" s="34"/>
      <c r="AG1694" s="35"/>
      <c r="AH1694" s="36"/>
      <c r="AI1694" s="37"/>
      <c r="AJ1694" s="38"/>
      <c r="AK1694" s="39"/>
      <c r="AL1694" s="39"/>
      <c r="AM1694" s="39"/>
      <c r="AN1694" s="49"/>
      <c r="AO1694" s="40"/>
      <c r="AP1694" s="41"/>
      <c r="AQ1694" s="42"/>
      <c r="AR1694" s="43"/>
      <c r="AS1694" s="40" t="s">
        <v>55</v>
      </c>
      <c r="AT1694" s="42">
        <v>1</v>
      </c>
      <c r="AU1694" s="162">
        <f t="shared" si="134"/>
        <v>0</v>
      </c>
      <c r="AV1694" s="162">
        <f t="shared" si="135"/>
        <v>1</v>
      </c>
      <c r="AW1694" s="162">
        <f t="shared" si="136"/>
        <v>0</v>
      </c>
      <c r="AX1694" s="162">
        <f t="shared" si="137"/>
        <v>0</v>
      </c>
      <c r="AY1694" s="162">
        <f t="shared" si="138"/>
        <v>0</v>
      </c>
    </row>
    <row r="1695" spans="1:51">
      <c r="A1695" s="105" t="s">
        <v>1123</v>
      </c>
      <c r="B1695" s="45" t="s">
        <v>4075</v>
      </c>
      <c r="C1695" s="23" t="s">
        <v>1124</v>
      </c>
      <c r="D1695" s="120" t="s">
        <v>4162</v>
      </c>
      <c r="E1695" s="24"/>
      <c r="F1695" s="25" t="s">
        <v>311</v>
      </c>
      <c r="G1695" s="26" t="s">
        <v>874</v>
      </c>
      <c r="H1695" s="27"/>
      <c r="I1695" s="27"/>
      <c r="J1695" s="29">
        <v>0</v>
      </c>
      <c r="K1695" s="34">
        <v>1572</v>
      </c>
      <c r="L1695" s="35">
        <v>1578</v>
      </c>
      <c r="M1695" s="27">
        <v>0</v>
      </c>
      <c r="N1695" s="27">
        <v>0</v>
      </c>
      <c r="O1695" s="28">
        <v>1528</v>
      </c>
      <c r="P1695" s="31">
        <v>1580</v>
      </c>
      <c r="Q1695" s="132" t="str">
        <f t="shared" si="139"/>
        <v>Mechelen</v>
      </c>
      <c r="R1695" s="104">
        <v>51.0167</v>
      </c>
      <c r="S1695" s="124">
        <v>4.4667000000000003</v>
      </c>
      <c r="T1695" s="32">
        <v>0</v>
      </c>
      <c r="U1695" s="32">
        <v>1</v>
      </c>
      <c r="V1695" s="140">
        <v>2</v>
      </c>
      <c r="W1695" s="35">
        <v>1549</v>
      </c>
      <c r="X1695" s="35">
        <v>1572</v>
      </c>
      <c r="Y1695" s="35" t="s">
        <v>63</v>
      </c>
      <c r="Z1695" s="34">
        <v>1572</v>
      </c>
      <c r="AA1695" s="35">
        <v>1578</v>
      </c>
      <c r="AB1695" s="36" t="s">
        <v>103</v>
      </c>
      <c r="AC1695" s="35">
        <v>1578</v>
      </c>
      <c r="AD1695" s="35">
        <v>1580</v>
      </c>
      <c r="AE1695" s="36" t="s">
        <v>63</v>
      </c>
      <c r="AF1695" s="35"/>
      <c r="AG1695" s="35"/>
      <c r="AH1695" s="36"/>
      <c r="AI1695" s="36"/>
      <c r="AJ1695" s="38"/>
      <c r="AK1695" s="39"/>
      <c r="AL1695" s="39"/>
      <c r="AM1695" s="39"/>
      <c r="AN1695" s="49"/>
      <c r="AO1695" s="40"/>
      <c r="AP1695" s="41"/>
      <c r="AQ1695" s="42"/>
      <c r="AR1695" s="43"/>
      <c r="AS1695" s="40"/>
      <c r="AT1695" s="42">
        <v>1</v>
      </c>
      <c r="AU1695" s="162">
        <f t="shared" si="134"/>
        <v>0</v>
      </c>
      <c r="AV1695" s="162">
        <f t="shared" si="135"/>
        <v>1</v>
      </c>
      <c r="AW1695" s="162">
        <f t="shared" si="136"/>
        <v>0</v>
      </c>
      <c r="AX1695" s="162">
        <f t="shared" si="137"/>
        <v>0</v>
      </c>
      <c r="AY1695" s="162">
        <f t="shared" si="138"/>
        <v>0</v>
      </c>
    </row>
    <row r="1696" spans="1:51">
      <c r="A1696" s="44" t="s">
        <v>1186</v>
      </c>
      <c r="B1696" s="45" t="s">
        <v>4080</v>
      </c>
      <c r="C1696" s="23" t="s">
        <v>1187</v>
      </c>
      <c r="D1696" s="120" t="s">
        <v>4162</v>
      </c>
      <c r="E1696" s="24"/>
      <c r="F1696" s="25" t="s">
        <v>43</v>
      </c>
      <c r="G1696" s="26"/>
      <c r="H1696" s="27"/>
      <c r="I1696" s="27"/>
      <c r="J1696" s="29">
        <v>0</v>
      </c>
      <c r="K1696" s="34">
        <v>1625</v>
      </c>
      <c r="L1696" s="35">
        <v>1625</v>
      </c>
      <c r="M1696" s="27">
        <v>1</v>
      </c>
      <c r="N1696" s="27">
        <v>0</v>
      </c>
      <c r="O1696" s="28">
        <v>1596</v>
      </c>
      <c r="P1696" s="31">
        <v>1648</v>
      </c>
      <c r="Q1696" s="132" t="str">
        <f t="shared" si="139"/>
        <v>Mechelen</v>
      </c>
      <c r="R1696" s="104">
        <v>51.0167</v>
      </c>
      <c r="S1696" s="124">
        <v>4.4667000000000003</v>
      </c>
      <c r="T1696" s="32">
        <v>1</v>
      </c>
      <c r="U1696" s="33">
        <v>1</v>
      </c>
      <c r="V1696" s="140">
        <v>2</v>
      </c>
      <c r="W1696" s="34">
        <v>1620</v>
      </c>
      <c r="X1696" s="35">
        <v>1625</v>
      </c>
      <c r="Y1696" s="62" t="s">
        <v>152</v>
      </c>
      <c r="Z1696" s="34">
        <v>1625</v>
      </c>
      <c r="AA1696" s="35">
        <v>1625</v>
      </c>
      <c r="AB1696" s="36" t="s">
        <v>103</v>
      </c>
      <c r="AC1696" s="34">
        <v>1625</v>
      </c>
      <c r="AD1696" s="35">
        <v>1648</v>
      </c>
      <c r="AE1696" s="36" t="s">
        <v>102</v>
      </c>
      <c r="AF1696" s="34"/>
      <c r="AG1696" s="35"/>
      <c r="AH1696" s="36"/>
      <c r="AI1696" s="37"/>
      <c r="AJ1696" s="38"/>
      <c r="AK1696" s="39"/>
      <c r="AL1696" s="39"/>
      <c r="AM1696" s="39"/>
      <c r="AN1696" s="49"/>
      <c r="AO1696" s="40"/>
      <c r="AP1696" s="41"/>
      <c r="AQ1696" s="42"/>
      <c r="AR1696" s="43"/>
      <c r="AS1696" s="40" t="s">
        <v>55</v>
      </c>
      <c r="AT1696" s="42">
        <v>1</v>
      </c>
      <c r="AU1696" s="162">
        <f t="shared" si="134"/>
        <v>0</v>
      </c>
      <c r="AV1696" s="162">
        <f t="shared" si="135"/>
        <v>0</v>
      </c>
      <c r="AW1696" s="162">
        <f t="shared" si="136"/>
        <v>0</v>
      </c>
      <c r="AX1696" s="162">
        <f t="shared" si="137"/>
        <v>1</v>
      </c>
      <c r="AY1696" s="162">
        <f t="shared" si="138"/>
        <v>0</v>
      </c>
    </row>
    <row r="1697" spans="1:51" s="150" customFormat="1">
      <c r="A1697" s="128" t="s">
        <v>46</v>
      </c>
      <c r="B1697" s="129" t="s">
        <v>3895</v>
      </c>
      <c r="C1697" s="130" t="s">
        <v>47</v>
      </c>
      <c r="D1697" s="131" t="s">
        <v>4162</v>
      </c>
      <c r="E1697" s="131"/>
      <c r="F1697" s="132" t="s">
        <v>43</v>
      </c>
      <c r="G1697" s="76" t="s">
        <v>48</v>
      </c>
      <c r="H1697" s="77"/>
      <c r="I1697" s="77"/>
      <c r="J1697" s="133">
        <v>0</v>
      </c>
      <c r="K1697" s="142">
        <v>1600</v>
      </c>
      <c r="L1697" s="132"/>
      <c r="M1697" s="77">
        <v>0</v>
      </c>
      <c r="N1697" s="77">
        <v>0</v>
      </c>
      <c r="O1697" s="133"/>
      <c r="P1697" s="135">
        <v>1603</v>
      </c>
      <c r="Q1697" s="132" t="str">
        <f>AE1697</f>
        <v>Amsterdam</v>
      </c>
      <c r="R1697" s="104">
        <v>52.373100000000001</v>
      </c>
      <c r="S1697" s="124">
        <v>4.8921999999999999</v>
      </c>
      <c r="T1697" s="138">
        <v>1</v>
      </c>
      <c r="U1697" s="139">
        <v>1</v>
      </c>
      <c r="V1697" s="140">
        <v>3</v>
      </c>
      <c r="W1697" s="134">
        <v>1592</v>
      </c>
      <c r="X1697" s="132">
        <v>1595</v>
      </c>
      <c r="Y1697" s="141" t="s">
        <v>49</v>
      </c>
      <c r="Z1697" s="142">
        <v>1596</v>
      </c>
      <c r="AA1697" s="132">
        <v>1599</v>
      </c>
      <c r="AB1697" s="143" t="s">
        <v>50</v>
      </c>
      <c r="AC1697" s="142">
        <v>1600</v>
      </c>
      <c r="AD1697" s="132"/>
      <c r="AE1697" s="143" t="s">
        <v>51</v>
      </c>
      <c r="AF1697" s="134"/>
      <c r="AG1697" s="141"/>
      <c r="AH1697" s="144"/>
      <c r="AI1697" s="145"/>
      <c r="AJ1697" s="133"/>
      <c r="AK1697" s="146"/>
      <c r="AL1697" s="146"/>
      <c r="AM1697" s="146"/>
      <c r="AN1697" s="146"/>
      <c r="AO1697" s="131"/>
      <c r="AP1697" s="147"/>
      <c r="AQ1697" s="148"/>
      <c r="AR1697" s="149"/>
      <c r="AS1697" s="131" t="s">
        <v>52</v>
      </c>
      <c r="AT1697" s="148">
        <v>1</v>
      </c>
      <c r="AU1697" s="162">
        <f t="shared" si="134"/>
        <v>0</v>
      </c>
      <c r="AV1697" s="162">
        <f t="shared" si="135"/>
        <v>0</v>
      </c>
      <c r="AW1697" s="162">
        <f t="shared" si="136"/>
        <v>0</v>
      </c>
      <c r="AX1697" s="162">
        <f t="shared" si="137"/>
        <v>0</v>
      </c>
      <c r="AY1697" s="162">
        <f t="shared" si="138"/>
        <v>0</v>
      </c>
    </row>
    <row r="1698" spans="1:51">
      <c r="A1698" s="44" t="s">
        <v>243</v>
      </c>
      <c r="B1698" s="45" t="s">
        <v>3927</v>
      </c>
      <c r="C1698" s="23" t="s">
        <v>244</v>
      </c>
      <c r="D1698" s="120" t="s">
        <v>4162</v>
      </c>
      <c r="E1698" s="24">
        <v>1</v>
      </c>
      <c r="F1698" s="25" t="s">
        <v>43</v>
      </c>
      <c r="G1698" s="26"/>
      <c r="H1698" s="27"/>
      <c r="I1698" s="27">
        <v>1</v>
      </c>
      <c r="J1698" s="29">
        <v>1</v>
      </c>
      <c r="K1698" s="47">
        <v>1586</v>
      </c>
      <c r="L1698" s="25">
        <v>1618</v>
      </c>
      <c r="M1698" s="27">
        <v>0</v>
      </c>
      <c r="N1698" s="27">
        <v>0</v>
      </c>
      <c r="O1698" s="28" t="s">
        <v>245</v>
      </c>
      <c r="P1698" s="31" t="s">
        <v>246</v>
      </c>
      <c r="Q1698" s="132" t="str">
        <f t="shared" ref="Q1698:Q1704" si="140">AE1698</f>
        <v>Amsterdam</v>
      </c>
      <c r="R1698" s="104">
        <v>52.373100000000001</v>
      </c>
      <c r="S1698" s="124">
        <v>4.8921999999999999</v>
      </c>
      <c r="T1698" s="32">
        <v>1</v>
      </c>
      <c r="U1698" s="33">
        <v>1</v>
      </c>
      <c r="V1698" s="140">
        <v>3</v>
      </c>
      <c r="W1698" s="34">
        <v>1575</v>
      </c>
      <c r="X1698" s="35"/>
      <c r="Y1698" s="35" t="s">
        <v>247</v>
      </c>
      <c r="Z1698" s="34">
        <v>1579</v>
      </c>
      <c r="AA1698" s="35"/>
      <c r="AB1698" s="36" t="s">
        <v>248</v>
      </c>
      <c r="AC1698" s="47">
        <v>1586</v>
      </c>
      <c r="AD1698" s="25">
        <v>1618</v>
      </c>
      <c r="AE1698" s="48" t="s">
        <v>51</v>
      </c>
      <c r="AF1698" s="34"/>
      <c r="AG1698" s="35"/>
      <c r="AH1698" s="36"/>
      <c r="AI1698" s="37"/>
      <c r="AJ1698" s="38">
        <v>1</v>
      </c>
      <c r="AK1698" s="39"/>
      <c r="AL1698" s="39"/>
      <c r="AM1698" s="39"/>
      <c r="AN1698" s="49"/>
      <c r="AO1698" s="40"/>
      <c r="AP1698" s="41"/>
      <c r="AQ1698" s="42"/>
      <c r="AR1698" s="43"/>
      <c r="AS1698" s="40" t="s">
        <v>249</v>
      </c>
      <c r="AT1698" s="42">
        <v>1</v>
      </c>
      <c r="AU1698" s="162">
        <f t="shared" si="134"/>
        <v>0</v>
      </c>
      <c r="AV1698" s="162">
        <f t="shared" si="135"/>
        <v>1</v>
      </c>
      <c r="AW1698" s="162">
        <f t="shared" si="136"/>
        <v>1</v>
      </c>
      <c r="AX1698" s="162">
        <f t="shared" si="137"/>
        <v>0</v>
      </c>
      <c r="AY1698" s="162">
        <f t="shared" si="138"/>
        <v>0</v>
      </c>
    </row>
    <row r="1699" spans="1:51">
      <c r="A1699" s="44" t="s">
        <v>571</v>
      </c>
      <c r="B1699" s="45" t="s">
        <v>2271</v>
      </c>
      <c r="C1699" s="23" t="s">
        <v>572</v>
      </c>
      <c r="D1699" s="120" t="s">
        <v>4162</v>
      </c>
      <c r="E1699" s="24">
        <v>18</v>
      </c>
      <c r="F1699" s="25" t="s">
        <v>43</v>
      </c>
      <c r="G1699" s="51"/>
      <c r="H1699" s="52"/>
      <c r="I1699" s="52"/>
      <c r="J1699" s="29">
        <v>1</v>
      </c>
      <c r="K1699" s="63">
        <v>1605</v>
      </c>
      <c r="L1699" s="62">
        <v>1645</v>
      </c>
      <c r="M1699" s="27">
        <v>1</v>
      </c>
      <c r="N1699" s="27">
        <v>1</v>
      </c>
      <c r="O1699" s="61">
        <v>1574</v>
      </c>
      <c r="P1699" s="80">
        <v>1643</v>
      </c>
      <c r="Q1699" s="132" t="str">
        <f t="shared" si="140"/>
        <v>Mechelen</v>
      </c>
      <c r="R1699" s="104">
        <v>51.0167</v>
      </c>
      <c r="S1699" s="124">
        <v>4.4667000000000003</v>
      </c>
      <c r="T1699" s="32">
        <v>1</v>
      </c>
      <c r="U1699" s="33">
        <v>1</v>
      </c>
      <c r="V1699" s="140">
        <v>3</v>
      </c>
      <c r="W1699" s="63">
        <v>1599</v>
      </c>
      <c r="X1699" s="62">
        <v>1604</v>
      </c>
      <c r="Y1699" s="62" t="s">
        <v>152</v>
      </c>
      <c r="Z1699" s="63">
        <v>1604</v>
      </c>
      <c r="AA1699" s="62">
        <v>1604</v>
      </c>
      <c r="AB1699" s="64" t="s">
        <v>573</v>
      </c>
      <c r="AC1699" s="63">
        <v>1605</v>
      </c>
      <c r="AD1699" s="62">
        <v>1645</v>
      </c>
      <c r="AE1699" s="64" t="s">
        <v>103</v>
      </c>
      <c r="AF1699" s="63"/>
      <c r="AG1699" s="62"/>
      <c r="AH1699" s="64"/>
      <c r="AI1699" s="65"/>
      <c r="AJ1699" s="38"/>
      <c r="AK1699" s="66"/>
      <c r="AL1699" s="66"/>
      <c r="AM1699" s="66"/>
      <c r="AN1699" s="55"/>
      <c r="AO1699" s="59" t="s">
        <v>104</v>
      </c>
      <c r="AP1699" s="83" t="s">
        <v>570</v>
      </c>
      <c r="AQ1699" s="59" t="s">
        <v>104</v>
      </c>
      <c r="AR1699" s="83" t="s">
        <v>574</v>
      </c>
      <c r="AS1699" s="81" t="s">
        <v>114</v>
      </c>
      <c r="AT1699" s="42">
        <v>1</v>
      </c>
      <c r="AU1699" s="162">
        <f t="shared" si="134"/>
        <v>0</v>
      </c>
      <c r="AV1699" s="162">
        <f t="shared" si="135"/>
        <v>1</v>
      </c>
      <c r="AW1699" s="162">
        <f t="shared" si="136"/>
        <v>1</v>
      </c>
      <c r="AX1699" s="162">
        <f t="shared" si="137"/>
        <v>1</v>
      </c>
      <c r="AY1699" s="162">
        <f t="shared" si="138"/>
        <v>0</v>
      </c>
    </row>
    <row r="1700" spans="1:51">
      <c r="A1700" s="44" t="s">
        <v>574</v>
      </c>
      <c r="B1700" s="45" t="s">
        <v>2271</v>
      </c>
      <c r="C1700" s="23" t="s">
        <v>578</v>
      </c>
      <c r="D1700" s="120" t="s">
        <v>4162</v>
      </c>
      <c r="E1700" s="24">
        <v>2</v>
      </c>
      <c r="F1700" s="25" t="s">
        <v>43</v>
      </c>
      <c r="G1700" s="51" t="s">
        <v>311</v>
      </c>
      <c r="H1700" s="52"/>
      <c r="I1700" s="52"/>
      <c r="J1700" s="29">
        <v>1</v>
      </c>
      <c r="K1700" s="63">
        <v>1649</v>
      </c>
      <c r="L1700" s="62">
        <v>1654</v>
      </c>
      <c r="M1700" s="27">
        <v>0</v>
      </c>
      <c r="N1700" s="27">
        <v>0</v>
      </c>
      <c r="O1700" s="61">
        <v>1606</v>
      </c>
      <c r="P1700" s="80">
        <v>1654</v>
      </c>
      <c r="Q1700" s="132" t="str">
        <f t="shared" si="140"/>
        <v>Mechelen</v>
      </c>
      <c r="R1700" s="104">
        <v>51.0167</v>
      </c>
      <c r="S1700" s="124">
        <v>4.4667000000000003</v>
      </c>
      <c r="T1700" s="32">
        <v>0</v>
      </c>
      <c r="U1700" s="33">
        <v>1</v>
      </c>
      <c r="V1700" s="140">
        <v>3</v>
      </c>
      <c r="W1700" s="34"/>
      <c r="X1700" s="35"/>
      <c r="Y1700" s="35" t="s">
        <v>63</v>
      </c>
      <c r="Z1700" s="63">
        <v>1631</v>
      </c>
      <c r="AA1700" s="50">
        <v>1635</v>
      </c>
      <c r="AB1700" s="64" t="s">
        <v>579</v>
      </c>
      <c r="AC1700" s="63">
        <v>1649</v>
      </c>
      <c r="AD1700" s="62">
        <v>1654</v>
      </c>
      <c r="AE1700" s="64" t="s">
        <v>103</v>
      </c>
      <c r="AF1700" s="63"/>
      <c r="AG1700" s="62"/>
      <c r="AH1700" s="64"/>
      <c r="AI1700" s="65"/>
      <c r="AJ1700" s="38">
        <v>1</v>
      </c>
      <c r="AK1700" s="97" t="s">
        <v>577</v>
      </c>
      <c r="AL1700" s="66"/>
      <c r="AM1700" s="66"/>
      <c r="AN1700" s="55"/>
      <c r="AO1700" s="59" t="s">
        <v>88</v>
      </c>
      <c r="AP1700" s="83" t="s">
        <v>571</v>
      </c>
      <c r="AQ1700" s="59"/>
      <c r="AR1700" s="83"/>
      <c r="AS1700" s="81" t="s">
        <v>580</v>
      </c>
      <c r="AT1700" s="42">
        <v>1</v>
      </c>
      <c r="AU1700" s="162">
        <f t="shared" si="134"/>
        <v>0</v>
      </c>
      <c r="AV1700" s="162">
        <f t="shared" si="135"/>
        <v>0</v>
      </c>
      <c r="AW1700" s="162">
        <f t="shared" si="136"/>
        <v>0</v>
      </c>
      <c r="AX1700" s="162">
        <f t="shared" si="137"/>
        <v>0</v>
      </c>
      <c r="AY1700" s="162">
        <f t="shared" si="138"/>
        <v>1</v>
      </c>
    </row>
    <row r="1701" spans="1:51">
      <c r="A1701" s="44" t="s">
        <v>877</v>
      </c>
      <c r="B1701" s="45" t="s">
        <v>4036</v>
      </c>
      <c r="C1701" s="23" t="s">
        <v>878</v>
      </c>
      <c r="D1701" s="120" t="s">
        <v>4162</v>
      </c>
      <c r="E1701" s="24"/>
      <c r="F1701" s="25" t="s">
        <v>43</v>
      </c>
      <c r="G1701" s="26"/>
      <c r="H1701" s="27"/>
      <c r="I1701" s="27"/>
      <c r="J1701" s="29">
        <v>0</v>
      </c>
      <c r="K1701" s="34">
        <v>1694</v>
      </c>
      <c r="L1701" s="35">
        <v>1726</v>
      </c>
      <c r="M1701" s="27">
        <v>0</v>
      </c>
      <c r="N1701" s="27">
        <v>0</v>
      </c>
      <c r="O1701" s="28">
        <v>1658</v>
      </c>
      <c r="P1701" s="31">
        <v>1726</v>
      </c>
      <c r="Q1701" s="132" t="str">
        <f t="shared" si="140"/>
        <v>Vienna</v>
      </c>
      <c r="R1701" s="104"/>
      <c r="S1701" s="124"/>
      <c r="T1701" s="32">
        <v>0</v>
      </c>
      <c r="U1701" s="33">
        <v>1</v>
      </c>
      <c r="V1701" s="140">
        <v>3</v>
      </c>
      <c r="W1701" s="34">
        <v>1680</v>
      </c>
      <c r="X1701" s="35">
        <v>1684</v>
      </c>
      <c r="Y1701" s="35" t="s">
        <v>63</v>
      </c>
      <c r="Z1701" s="34">
        <v>1684</v>
      </c>
      <c r="AA1701" s="35">
        <v>1694</v>
      </c>
      <c r="AB1701" s="36" t="s">
        <v>103</v>
      </c>
      <c r="AC1701" s="34">
        <v>1694</v>
      </c>
      <c r="AD1701" s="35">
        <v>1726</v>
      </c>
      <c r="AE1701" s="36" t="s">
        <v>879</v>
      </c>
      <c r="AF1701" s="34"/>
      <c r="AG1701" s="35"/>
      <c r="AH1701" s="36"/>
      <c r="AI1701" s="37"/>
      <c r="AJ1701" s="38"/>
      <c r="AK1701" s="39"/>
      <c r="AL1701" s="39"/>
      <c r="AM1701" s="39"/>
      <c r="AN1701" s="49"/>
      <c r="AO1701" s="40"/>
      <c r="AP1701" s="41"/>
      <c r="AQ1701" s="42"/>
      <c r="AR1701" s="43"/>
      <c r="AS1701" s="40"/>
      <c r="AT1701" s="42">
        <v>1</v>
      </c>
      <c r="AU1701" s="162">
        <f t="shared" si="134"/>
        <v>0</v>
      </c>
      <c r="AV1701" s="162">
        <f t="shared" si="135"/>
        <v>0</v>
      </c>
      <c r="AW1701" s="162">
        <f t="shared" si="136"/>
        <v>0</v>
      </c>
      <c r="AX1701" s="162">
        <f t="shared" si="137"/>
        <v>0</v>
      </c>
      <c r="AY1701" s="162">
        <f t="shared" si="138"/>
        <v>0</v>
      </c>
    </row>
    <row r="1702" spans="1:51">
      <c r="A1702" s="44" t="s">
        <v>1022</v>
      </c>
      <c r="B1702" s="45" t="s">
        <v>1928</v>
      </c>
      <c r="C1702" s="23" t="s">
        <v>1023</v>
      </c>
      <c r="D1702" s="120" t="s">
        <v>4162</v>
      </c>
      <c r="E1702" s="24"/>
      <c r="F1702" s="25" t="s">
        <v>43</v>
      </c>
      <c r="G1702" s="26"/>
      <c r="H1702" s="27"/>
      <c r="I1702" s="27"/>
      <c r="J1702" s="29">
        <v>0</v>
      </c>
      <c r="K1702" s="47">
        <v>1587</v>
      </c>
      <c r="L1702" s="25">
        <v>1600</v>
      </c>
      <c r="M1702" s="27">
        <v>0</v>
      </c>
      <c r="N1702" s="27">
        <v>0</v>
      </c>
      <c r="O1702" s="28" t="s">
        <v>143</v>
      </c>
      <c r="P1702" s="31" t="s">
        <v>136</v>
      </c>
      <c r="Q1702" s="132" t="str">
        <f t="shared" si="140"/>
        <v>Delft</v>
      </c>
      <c r="R1702" s="104">
        <v>52.0167</v>
      </c>
      <c r="S1702" s="124">
        <v>4.3666999999999998</v>
      </c>
      <c r="T1702" s="32">
        <v>0</v>
      </c>
      <c r="U1702" s="33">
        <v>1</v>
      </c>
      <c r="V1702" s="140">
        <v>3</v>
      </c>
      <c r="W1702" s="34">
        <v>1566</v>
      </c>
      <c r="X1702" s="25">
        <v>1583</v>
      </c>
      <c r="Y1702" s="35" t="s">
        <v>63</v>
      </c>
      <c r="Z1702" s="47">
        <v>1583</v>
      </c>
      <c r="AA1702" s="25">
        <v>1587</v>
      </c>
      <c r="AB1702" s="48" t="s">
        <v>103</v>
      </c>
      <c r="AC1702" s="47">
        <v>1587</v>
      </c>
      <c r="AD1702" s="25">
        <v>1600</v>
      </c>
      <c r="AE1702" s="48" t="s">
        <v>69</v>
      </c>
      <c r="AF1702" s="34"/>
      <c r="AG1702" s="35"/>
      <c r="AH1702" s="36"/>
      <c r="AI1702" s="37"/>
      <c r="AJ1702" s="38"/>
      <c r="AK1702" s="39"/>
      <c r="AL1702" s="39"/>
      <c r="AM1702" s="39"/>
      <c r="AN1702" s="49"/>
      <c r="AO1702" s="40"/>
      <c r="AP1702" s="41"/>
      <c r="AQ1702" s="42"/>
      <c r="AR1702" s="43"/>
      <c r="AS1702" s="40" t="s">
        <v>55</v>
      </c>
      <c r="AT1702" s="42">
        <v>1</v>
      </c>
      <c r="AU1702" s="162">
        <f t="shared" si="134"/>
        <v>0</v>
      </c>
      <c r="AV1702" s="162">
        <f t="shared" si="135"/>
        <v>1</v>
      </c>
      <c r="AW1702" s="162">
        <f t="shared" si="136"/>
        <v>0</v>
      </c>
      <c r="AX1702" s="162">
        <f t="shared" si="137"/>
        <v>0</v>
      </c>
      <c r="AY1702" s="162">
        <f t="shared" si="138"/>
        <v>0</v>
      </c>
    </row>
    <row r="1703" spans="1:51">
      <c r="A1703" s="105" t="s">
        <v>1123</v>
      </c>
      <c r="B1703" s="45" t="s">
        <v>4075</v>
      </c>
      <c r="C1703" s="23" t="s">
        <v>1124</v>
      </c>
      <c r="D1703" s="120" t="s">
        <v>4162</v>
      </c>
      <c r="E1703" s="24"/>
      <c r="F1703" s="25" t="s">
        <v>311</v>
      </c>
      <c r="G1703" s="26" t="s">
        <v>874</v>
      </c>
      <c r="H1703" s="27"/>
      <c r="I1703" s="27"/>
      <c r="J1703" s="29">
        <v>0</v>
      </c>
      <c r="K1703" s="35">
        <v>1578</v>
      </c>
      <c r="L1703" s="35">
        <v>1580</v>
      </c>
      <c r="M1703" s="27">
        <v>0</v>
      </c>
      <c r="N1703" s="27">
        <v>0</v>
      </c>
      <c r="O1703" s="28">
        <v>1528</v>
      </c>
      <c r="P1703" s="31">
        <v>1580</v>
      </c>
      <c r="Q1703" s="132" t="str">
        <f t="shared" si="140"/>
        <v>Antwerp</v>
      </c>
      <c r="R1703" s="104">
        <v>51.216700000000003</v>
      </c>
      <c r="S1703" s="124">
        <v>4.4000000000000004</v>
      </c>
      <c r="T1703" s="32">
        <v>0</v>
      </c>
      <c r="U1703" s="32">
        <v>1</v>
      </c>
      <c r="V1703" s="140">
        <v>3</v>
      </c>
      <c r="W1703" s="35">
        <v>1549</v>
      </c>
      <c r="X1703" s="35">
        <v>1572</v>
      </c>
      <c r="Y1703" s="35" t="s">
        <v>63</v>
      </c>
      <c r="Z1703" s="34">
        <v>1572</v>
      </c>
      <c r="AA1703" s="35">
        <v>1578</v>
      </c>
      <c r="AB1703" s="36" t="s">
        <v>103</v>
      </c>
      <c r="AC1703" s="35">
        <v>1578</v>
      </c>
      <c r="AD1703" s="35">
        <v>1580</v>
      </c>
      <c r="AE1703" s="36" t="s">
        <v>63</v>
      </c>
      <c r="AF1703" s="35"/>
      <c r="AG1703" s="35"/>
      <c r="AH1703" s="36"/>
      <c r="AI1703" s="36"/>
      <c r="AJ1703" s="38"/>
      <c r="AK1703" s="39"/>
      <c r="AL1703" s="39"/>
      <c r="AM1703" s="39"/>
      <c r="AN1703" s="49"/>
      <c r="AO1703" s="40"/>
      <c r="AP1703" s="41"/>
      <c r="AQ1703" s="42"/>
      <c r="AR1703" s="43"/>
      <c r="AS1703" s="40"/>
      <c r="AT1703" s="42">
        <v>1</v>
      </c>
      <c r="AU1703" s="162">
        <f t="shared" si="134"/>
        <v>0</v>
      </c>
      <c r="AV1703" s="162">
        <f t="shared" si="135"/>
        <v>1</v>
      </c>
      <c r="AW1703" s="162">
        <f t="shared" si="136"/>
        <v>0</v>
      </c>
      <c r="AX1703" s="162">
        <f t="shared" si="137"/>
        <v>0</v>
      </c>
      <c r="AY1703" s="162">
        <f t="shared" si="138"/>
        <v>0</v>
      </c>
    </row>
    <row r="1704" spans="1:51">
      <c r="A1704" s="44" t="s">
        <v>1186</v>
      </c>
      <c r="B1704" s="45" t="s">
        <v>4080</v>
      </c>
      <c r="C1704" s="23" t="s">
        <v>1187</v>
      </c>
      <c r="D1704" s="120" t="s">
        <v>4162</v>
      </c>
      <c r="E1704" s="24"/>
      <c r="F1704" s="25" t="s">
        <v>43</v>
      </c>
      <c r="G1704" s="26"/>
      <c r="H1704" s="27"/>
      <c r="I1704" s="27"/>
      <c r="J1704" s="29">
        <v>0</v>
      </c>
      <c r="K1704" s="34">
        <v>1625</v>
      </c>
      <c r="L1704" s="35">
        <v>1648</v>
      </c>
      <c r="M1704" s="27">
        <v>1</v>
      </c>
      <c r="N1704" s="27">
        <v>0</v>
      </c>
      <c r="O1704" s="28">
        <v>1596</v>
      </c>
      <c r="P1704" s="31">
        <v>1648</v>
      </c>
      <c r="Q1704" s="132" t="str">
        <f t="shared" si="140"/>
        <v>Rome</v>
      </c>
      <c r="R1704" s="104">
        <v>43</v>
      </c>
      <c r="S1704" s="124">
        <v>12</v>
      </c>
      <c r="T1704" s="32">
        <v>1</v>
      </c>
      <c r="U1704" s="33">
        <v>1</v>
      </c>
      <c r="V1704" s="140">
        <v>3</v>
      </c>
      <c r="W1704" s="34">
        <v>1620</v>
      </c>
      <c r="X1704" s="35">
        <v>1625</v>
      </c>
      <c r="Y1704" s="62" t="s">
        <v>152</v>
      </c>
      <c r="Z1704" s="34">
        <v>1625</v>
      </c>
      <c r="AA1704" s="35">
        <v>1625</v>
      </c>
      <c r="AB1704" s="36" t="s">
        <v>103</v>
      </c>
      <c r="AC1704" s="34">
        <v>1625</v>
      </c>
      <c r="AD1704" s="35">
        <v>1648</v>
      </c>
      <c r="AE1704" s="36" t="s">
        <v>102</v>
      </c>
      <c r="AF1704" s="34"/>
      <c r="AG1704" s="35"/>
      <c r="AH1704" s="36"/>
      <c r="AI1704" s="37"/>
      <c r="AJ1704" s="38"/>
      <c r="AK1704" s="39"/>
      <c r="AL1704" s="39"/>
      <c r="AM1704" s="39"/>
      <c r="AN1704" s="49"/>
      <c r="AO1704" s="40"/>
      <c r="AP1704" s="41"/>
      <c r="AQ1704" s="42"/>
      <c r="AR1704" s="43"/>
      <c r="AS1704" s="40" t="s">
        <v>55</v>
      </c>
      <c r="AT1704" s="42">
        <v>1</v>
      </c>
      <c r="AU1704" s="162">
        <f t="shared" si="134"/>
        <v>0</v>
      </c>
      <c r="AV1704" s="162">
        <f t="shared" si="135"/>
        <v>0</v>
      </c>
      <c r="AW1704" s="162">
        <f t="shared" si="136"/>
        <v>0</v>
      </c>
      <c r="AX1704" s="162">
        <f t="shared" si="137"/>
        <v>1</v>
      </c>
      <c r="AY1704" s="162">
        <f t="shared" si="138"/>
        <v>0</v>
      </c>
    </row>
    <row r="1705" spans="1:51">
      <c r="A1705" s="44" t="s">
        <v>177</v>
      </c>
      <c r="B1705" s="45" t="s">
        <v>3913</v>
      </c>
      <c r="C1705" s="23" t="s">
        <v>187</v>
      </c>
      <c r="D1705" s="120" t="s">
        <v>4162</v>
      </c>
      <c r="E1705" s="24">
        <v>4</v>
      </c>
      <c r="F1705" s="25" t="s">
        <v>43</v>
      </c>
      <c r="G1705" s="25"/>
      <c r="H1705" s="27">
        <v>1</v>
      </c>
      <c r="I1705" s="27"/>
      <c r="J1705" s="29">
        <v>1</v>
      </c>
      <c r="K1705" s="34">
        <v>1584</v>
      </c>
      <c r="L1705" s="35">
        <v>1586</v>
      </c>
      <c r="M1705" s="27">
        <v>0</v>
      </c>
      <c r="N1705" s="27">
        <v>0</v>
      </c>
      <c r="O1705" s="28" t="s">
        <v>188</v>
      </c>
      <c r="P1705" s="31" t="s">
        <v>189</v>
      </c>
      <c r="Q1705" s="36" t="s">
        <v>190</v>
      </c>
      <c r="R1705" s="104"/>
      <c r="S1705" s="124"/>
      <c r="T1705" s="32">
        <v>1</v>
      </c>
      <c r="U1705" s="33">
        <v>1</v>
      </c>
      <c r="V1705" s="140">
        <v>2</v>
      </c>
      <c r="W1705" s="34">
        <v>1572</v>
      </c>
      <c r="X1705" s="35">
        <v>1584</v>
      </c>
      <c r="Y1705" s="35" t="s">
        <v>63</v>
      </c>
      <c r="Z1705" s="34">
        <v>1584</v>
      </c>
      <c r="AA1705" s="35">
        <v>1586</v>
      </c>
      <c r="AB1705" s="36" t="s">
        <v>190</v>
      </c>
      <c r="AC1705" s="34">
        <v>1586</v>
      </c>
      <c r="AD1705" s="35">
        <v>1586</v>
      </c>
      <c r="AE1705" s="36" t="s">
        <v>191</v>
      </c>
      <c r="AF1705" s="34">
        <v>1586</v>
      </c>
      <c r="AG1705" s="35">
        <v>1593</v>
      </c>
      <c r="AH1705" s="36" t="s">
        <v>51</v>
      </c>
      <c r="AI1705" s="37"/>
      <c r="AJ1705" s="38"/>
      <c r="AK1705" s="39"/>
      <c r="AL1705" s="39"/>
      <c r="AM1705" s="39"/>
      <c r="AN1705" s="49"/>
      <c r="AO1705" s="42" t="s">
        <v>186</v>
      </c>
      <c r="AP1705" s="43" t="s">
        <v>192</v>
      </c>
      <c r="AQ1705" s="42"/>
      <c r="AR1705" s="43"/>
      <c r="AS1705" s="40" t="s">
        <v>193</v>
      </c>
      <c r="AT1705" s="42">
        <v>1</v>
      </c>
      <c r="AU1705" s="162">
        <f t="shared" si="134"/>
        <v>0</v>
      </c>
      <c r="AV1705" s="162">
        <f t="shared" si="135"/>
        <v>1</v>
      </c>
      <c r="AW1705" s="162">
        <f t="shared" si="136"/>
        <v>0</v>
      </c>
      <c r="AX1705" s="162">
        <f t="shared" si="137"/>
        <v>0</v>
      </c>
      <c r="AY1705" s="162">
        <f t="shared" si="138"/>
        <v>0</v>
      </c>
    </row>
    <row r="1706" spans="1:51">
      <c r="A1706" s="44" t="s">
        <v>271</v>
      </c>
      <c r="B1706" s="45" t="s">
        <v>2210</v>
      </c>
      <c r="C1706" s="23" t="s">
        <v>294</v>
      </c>
      <c r="D1706" s="120" t="s">
        <v>4162</v>
      </c>
      <c r="E1706" s="24">
        <v>3</v>
      </c>
      <c r="F1706" s="25" t="s">
        <v>43</v>
      </c>
      <c r="G1706" s="26"/>
      <c r="H1706" s="27"/>
      <c r="I1706" s="27"/>
      <c r="J1706" s="29">
        <v>1</v>
      </c>
      <c r="K1706" s="47">
        <v>1539</v>
      </c>
      <c r="L1706" s="25">
        <v>1543</v>
      </c>
      <c r="M1706" s="27">
        <v>0</v>
      </c>
      <c r="N1706" s="27">
        <v>0</v>
      </c>
      <c r="O1706" s="28" t="s">
        <v>295</v>
      </c>
      <c r="P1706" s="31" t="s">
        <v>296</v>
      </c>
      <c r="Q1706" s="48" t="s">
        <v>103</v>
      </c>
      <c r="R1706" s="104">
        <v>51.0167</v>
      </c>
      <c r="S1706" s="124">
        <v>4.4667000000000003</v>
      </c>
      <c r="T1706" s="32">
        <v>0</v>
      </c>
      <c r="U1706" s="75">
        <v>1</v>
      </c>
      <c r="V1706" s="140">
        <v>2</v>
      </c>
      <c r="W1706" s="47">
        <v>1531</v>
      </c>
      <c r="X1706" s="25">
        <v>1539</v>
      </c>
      <c r="Y1706" s="25" t="s">
        <v>102</v>
      </c>
      <c r="Z1706" s="47">
        <v>1539</v>
      </c>
      <c r="AA1706" s="25">
        <v>1543</v>
      </c>
      <c r="AB1706" s="48" t="s">
        <v>103</v>
      </c>
      <c r="AC1706" s="47">
        <v>1543</v>
      </c>
      <c r="AD1706" s="25">
        <v>1563</v>
      </c>
      <c r="AE1706" s="48" t="s">
        <v>60</v>
      </c>
      <c r="AF1706" s="47">
        <v>1563</v>
      </c>
      <c r="AG1706" s="25">
        <v>1592</v>
      </c>
      <c r="AH1706" s="48" t="s">
        <v>103</v>
      </c>
      <c r="AI1706" s="37"/>
      <c r="AJ1706" s="38"/>
      <c r="AK1706" s="39"/>
      <c r="AL1706" s="39"/>
      <c r="AM1706" s="39"/>
      <c r="AN1706" s="49"/>
      <c r="AO1706" s="40"/>
      <c r="AP1706" s="41"/>
      <c r="AQ1706" s="42"/>
      <c r="AR1706" s="43"/>
      <c r="AS1706" s="40" t="s">
        <v>55</v>
      </c>
      <c r="AT1706" s="42">
        <v>1</v>
      </c>
      <c r="AU1706" s="162">
        <f t="shared" si="134"/>
        <v>1</v>
      </c>
      <c r="AV1706" s="162">
        <f t="shared" si="135"/>
        <v>0</v>
      </c>
      <c r="AW1706" s="162">
        <f t="shared" si="136"/>
        <v>0</v>
      </c>
      <c r="AX1706" s="162">
        <f t="shared" si="137"/>
        <v>0</v>
      </c>
      <c r="AY1706" s="162">
        <f t="shared" si="138"/>
        <v>0</v>
      </c>
    </row>
    <row r="1707" spans="1:51">
      <c r="A1707" s="44" t="s">
        <v>304</v>
      </c>
      <c r="B1707" s="45" t="s">
        <v>2210</v>
      </c>
      <c r="C1707" s="23" t="s">
        <v>305</v>
      </c>
      <c r="D1707" s="120" t="s">
        <v>4162</v>
      </c>
      <c r="E1707" s="24"/>
      <c r="F1707" s="25" t="s">
        <v>43</v>
      </c>
      <c r="G1707" s="26"/>
      <c r="H1707" s="27"/>
      <c r="I1707" s="27"/>
      <c r="J1707" s="29">
        <v>0</v>
      </c>
      <c r="K1707" s="34">
        <v>1571</v>
      </c>
      <c r="L1707" s="35">
        <v>1571</v>
      </c>
      <c r="M1707" s="27">
        <v>0</v>
      </c>
      <c r="N1707" s="27">
        <v>0</v>
      </c>
      <c r="O1707" s="28">
        <v>1546</v>
      </c>
      <c r="P1707" s="31">
        <v>1584</v>
      </c>
      <c r="Q1707" s="36" t="s">
        <v>103</v>
      </c>
      <c r="R1707" s="104">
        <v>51.0167</v>
      </c>
      <c r="S1707" s="124">
        <v>4.4667000000000003</v>
      </c>
      <c r="T1707" s="32">
        <v>1</v>
      </c>
      <c r="U1707" s="75">
        <v>1</v>
      </c>
      <c r="V1707" s="140">
        <v>2</v>
      </c>
      <c r="W1707" s="34">
        <v>1570</v>
      </c>
      <c r="X1707" s="35">
        <v>1570</v>
      </c>
      <c r="Y1707" s="35" t="s">
        <v>306</v>
      </c>
      <c r="Z1707" s="34">
        <v>1571</v>
      </c>
      <c r="AA1707" s="35">
        <v>1571</v>
      </c>
      <c r="AB1707" s="36" t="s">
        <v>103</v>
      </c>
      <c r="AC1707" s="34">
        <v>1574</v>
      </c>
      <c r="AD1707" s="35">
        <v>1583</v>
      </c>
      <c r="AE1707" s="36" t="s">
        <v>306</v>
      </c>
      <c r="AF1707" s="34">
        <v>1584</v>
      </c>
      <c r="AG1707" s="35">
        <v>1584</v>
      </c>
      <c r="AH1707" s="36" t="s">
        <v>307</v>
      </c>
      <c r="AI1707" s="37"/>
      <c r="AJ1707" s="38"/>
      <c r="AK1707" s="39"/>
      <c r="AL1707" s="39"/>
      <c r="AM1707" s="39"/>
      <c r="AN1707" s="49"/>
      <c r="AO1707" s="42" t="s">
        <v>88</v>
      </c>
      <c r="AP1707" s="43" t="s">
        <v>271</v>
      </c>
      <c r="AQ1707" s="42"/>
      <c r="AR1707" s="43"/>
      <c r="AS1707" s="40" t="s">
        <v>55</v>
      </c>
      <c r="AT1707" s="42">
        <v>1</v>
      </c>
      <c r="AU1707" s="162">
        <f t="shared" si="134"/>
        <v>0</v>
      </c>
      <c r="AV1707" s="162">
        <f t="shared" si="135"/>
        <v>1</v>
      </c>
      <c r="AW1707" s="162">
        <f t="shared" si="136"/>
        <v>0</v>
      </c>
      <c r="AX1707" s="162">
        <f t="shared" si="137"/>
        <v>0</v>
      </c>
      <c r="AY1707" s="162">
        <f t="shared" si="138"/>
        <v>0</v>
      </c>
    </row>
    <row r="1708" spans="1:51">
      <c r="A1708" s="88" t="s">
        <v>474</v>
      </c>
      <c r="B1708" s="45" t="s">
        <v>3953</v>
      </c>
      <c r="C1708" s="23" t="s">
        <v>475</v>
      </c>
      <c r="D1708" s="120" t="s">
        <v>4162</v>
      </c>
      <c r="E1708" s="24">
        <v>7</v>
      </c>
      <c r="F1708" s="25" t="s">
        <v>43</v>
      </c>
      <c r="G1708" s="60"/>
      <c r="H1708" s="89"/>
      <c r="I1708" s="89"/>
      <c r="J1708" s="29">
        <v>1</v>
      </c>
      <c r="K1708" s="34">
        <v>1590</v>
      </c>
      <c r="L1708" s="91">
        <v>1594</v>
      </c>
      <c r="M1708" s="27">
        <v>1</v>
      </c>
      <c r="N1708" s="27">
        <v>0</v>
      </c>
      <c r="O1708" s="86">
        <v>1540</v>
      </c>
      <c r="P1708" s="31">
        <v>1624</v>
      </c>
      <c r="Q1708" s="36" t="s">
        <v>60</v>
      </c>
      <c r="R1708" s="104">
        <v>50.85</v>
      </c>
      <c r="S1708" s="124">
        <v>4.3499999999999996</v>
      </c>
      <c r="T1708" s="32">
        <v>0</v>
      </c>
      <c r="U1708" s="33">
        <v>1</v>
      </c>
      <c r="V1708" s="140">
        <v>2</v>
      </c>
      <c r="W1708" s="47">
        <v>1560</v>
      </c>
      <c r="X1708" s="91">
        <v>1578</v>
      </c>
      <c r="Y1708" s="91" t="s">
        <v>476</v>
      </c>
      <c r="Z1708" s="34">
        <v>1590</v>
      </c>
      <c r="AA1708" s="91">
        <v>1594</v>
      </c>
      <c r="AB1708" s="36" t="s">
        <v>60</v>
      </c>
      <c r="AC1708" s="34">
        <v>1594</v>
      </c>
      <c r="AD1708" s="91">
        <v>1597</v>
      </c>
      <c r="AE1708" s="36" t="s">
        <v>476</v>
      </c>
      <c r="AF1708" s="47">
        <v>1603</v>
      </c>
      <c r="AG1708" s="91">
        <v>1624</v>
      </c>
      <c r="AH1708" s="36" t="s">
        <v>103</v>
      </c>
      <c r="AI1708" s="37"/>
      <c r="AJ1708" s="92"/>
      <c r="AK1708" s="39"/>
      <c r="AL1708" s="39"/>
      <c r="AM1708" s="39"/>
      <c r="AN1708" s="39"/>
      <c r="AO1708" s="42" t="s">
        <v>104</v>
      </c>
      <c r="AP1708" s="43" t="s">
        <v>477</v>
      </c>
      <c r="AQ1708" s="42"/>
      <c r="AR1708" s="43"/>
      <c r="AS1708" s="40" t="s">
        <v>106</v>
      </c>
      <c r="AT1708" s="42">
        <v>1</v>
      </c>
      <c r="AU1708" s="162">
        <f t="shared" si="134"/>
        <v>0</v>
      </c>
      <c r="AV1708" s="162">
        <f t="shared" si="135"/>
        <v>1</v>
      </c>
      <c r="AW1708" s="162">
        <f t="shared" si="136"/>
        <v>0</v>
      </c>
      <c r="AX1708" s="162">
        <f t="shared" si="137"/>
        <v>0</v>
      </c>
      <c r="AY1708" s="162">
        <f t="shared" si="138"/>
        <v>0</v>
      </c>
    </row>
    <row r="1709" spans="1:51">
      <c r="A1709" s="44" t="s">
        <v>570</v>
      </c>
      <c r="B1709" s="45" t="s">
        <v>2271</v>
      </c>
      <c r="C1709" s="23" t="s">
        <v>575</v>
      </c>
      <c r="D1709" s="120" t="s">
        <v>4162</v>
      </c>
      <c r="E1709" s="24">
        <v>5</v>
      </c>
      <c r="F1709" s="25" t="s">
        <v>43</v>
      </c>
      <c r="G1709" s="51" t="s">
        <v>311</v>
      </c>
      <c r="H1709" s="52"/>
      <c r="I1709" s="52"/>
      <c r="J1709" s="29">
        <v>1</v>
      </c>
      <c r="K1709" s="63">
        <v>1640</v>
      </c>
      <c r="L1709" s="62">
        <v>1649</v>
      </c>
      <c r="M1709" s="27">
        <v>0</v>
      </c>
      <c r="N1709" s="27">
        <v>0</v>
      </c>
      <c r="O1709" s="61">
        <v>1616</v>
      </c>
      <c r="P1709" s="80">
        <v>1681</v>
      </c>
      <c r="Q1709" s="64" t="s">
        <v>152</v>
      </c>
      <c r="R1709" s="104">
        <v>48.856699999999996</v>
      </c>
      <c r="S1709" s="124">
        <v>2.3508</v>
      </c>
      <c r="T1709" s="32">
        <v>0</v>
      </c>
      <c r="U1709" s="33">
        <v>1</v>
      </c>
      <c r="V1709" s="140">
        <v>2</v>
      </c>
      <c r="W1709" s="63">
        <v>1636</v>
      </c>
      <c r="X1709" s="62">
        <v>1640</v>
      </c>
      <c r="Y1709" s="35" t="s">
        <v>63</v>
      </c>
      <c r="Z1709" s="63">
        <v>1640</v>
      </c>
      <c r="AA1709" s="62">
        <v>1649</v>
      </c>
      <c r="AB1709" s="64" t="s">
        <v>152</v>
      </c>
      <c r="AC1709" s="63">
        <v>1649</v>
      </c>
      <c r="AD1709" s="62">
        <v>1654</v>
      </c>
      <c r="AE1709" s="64" t="s">
        <v>576</v>
      </c>
      <c r="AF1709" s="63">
        <v>1654</v>
      </c>
      <c r="AG1709" s="62">
        <v>1663</v>
      </c>
      <c r="AH1709" s="64" t="s">
        <v>103</v>
      </c>
      <c r="AI1709" s="65"/>
      <c r="AJ1709" s="38">
        <v>1</v>
      </c>
      <c r="AK1709" s="97" t="s">
        <v>577</v>
      </c>
      <c r="AL1709" s="66"/>
      <c r="AM1709" s="66"/>
      <c r="AN1709" s="55"/>
      <c r="AO1709" s="42" t="s">
        <v>88</v>
      </c>
      <c r="AP1709" s="83" t="s">
        <v>571</v>
      </c>
      <c r="AQ1709" s="81" t="s">
        <v>104</v>
      </c>
      <c r="AR1709" s="82" t="s">
        <v>568</v>
      </c>
      <c r="AS1709" s="81"/>
      <c r="AT1709" s="42">
        <v>1</v>
      </c>
      <c r="AU1709" s="162">
        <f t="shared" si="134"/>
        <v>0</v>
      </c>
      <c r="AV1709" s="162">
        <f t="shared" si="135"/>
        <v>0</v>
      </c>
      <c r="AW1709" s="162">
        <f t="shared" si="136"/>
        <v>0</v>
      </c>
      <c r="AX1709" s="162">
        <f t="shared" si="137"/>
        <v>1</v>
      </c>
      <c r="AY1709" s="162">
        <f t="shared" si="138"/>
        <v>1</v>
      </c>
    </row>
    <row r="1710" spans="1:51">
      <c r="A1710" s="44" t="s">
        <v>634</v>
      </c>
      <c r="B1710" s="45" t="s">
        <v>2968</v>
      </c>
      <c r="C1710" s="23" t="s">
        <v>635</v>
      </c>
      <c r="D1710" s="120" t="s">
        <v>4162</v>
      </c>
      <c r="E1710" s="24"/>
      <c r="F1710" s="25" t="s">
        <v>43</v>
      </c>
      <c r="G1710" s="26"/>
      <c r="H1710" s="27"/>
      <c r="I1710" s="27"/>
      <c r="J1710" s="29">
        <v>0</v>
      </c>
      <c r="K1710" s="34">
        <v>1664</v>
      </c>
      <c r="L1710" s="35">
        <v>1666</v>
      </c>
      <c r="M1710" s="27">
        <v>0</v>
      </c>
      <c r="N1710" s="27">
        <v>0</v>
      </c>
      <c r="O1710" s="61">
        <v>1633</v>
      </c>
      <c r="P1710" s="31" t="s">
        <v>39</v>
      </c>
      <c r="Q1710" s="36" t="s">
        <v>63</v>
      </c>
      <c r="R1710" s="104">
        <v>51.216700000000003</v>
      </c>
      <c r="S1710" s="124">
        <v>4.4000000000000004</v>
      </c>
      <c r="T1710" s="32">
        <v>0</v>
      </c>
      <c r="U1710" s="33">
        <v>1</v>
      </c>
      <c r="V1710" s="140">
        <v>2</v>
      </c>
      <c r="W1710" s="34">
        <v>1660</v>
      </c>
      <c r="X1710" s="35">
        <v>1660</v>
      </c>
      <c r="Y1710" s="35" t="s">
        <v>218</v>
      </c>
      <c r="Z1710" s="34">
        <v>1664</v>
      </c>
      <c r="AA1710" s="35">
        <v>1666</v>
      </c>
      <c r="AB1710" s="36" t="s">
        <v>63</v>
      </c>
      <c r="AC1710" s="34">
        <v>1667</v>
      </c>
      <c r="AD1710" s="35">
        <v>1678</v>
      </c>
      <c r="AE1710" s="36" t="s">
        <v>102</v>
      </c>
      <c r="AF1710" s="34">
        <v>1679</v>
      </c>
      <c r="AG1710" s="35">
        <v>1704</v>
      </c>
      <c r="AH1710" s="36" t="s">
        <v>63</v>
      </c>
      <c r="AI1710" s="37"/>
      <c r="AJ1710" s="38"/>
      <c r="AK1710" s="39"/>
      <c r="AL1710" s="39"/>
      <c r="AM1710" s="39"/>
      <c r="AN1710" s="49"/>
      <c r="AO1710" s="42" t="s">
        <v>88</v>
      </c>
      <c r="AP1710" s="41" t="s">
        <v>631</v>
      </c>
      <c r="AQ1710" s="42"/>
      <c r="AR1710" s="43"/>
      <c r="AS1710" s="40" t="s">
        <v>636</v>
      </c>
      <c r="AT1710" s="42">
        <v>1</v>
      </c>
      <c r="AU1710" s="162">
        <f t="shared" si="134"/>
        <v>0</v>
      </c>
      <c r="AV1710" s="162">
        <f t="shared" si="135"/>
        <v>0</v>
      </c>
      <c r="AW1710" s="162">
        <f t="shared" si="136"/>
        <v>0</v>
      </c>
      <c r="AX1710" s="162">
        <f t="shared" si="137"/>
        <v>0</v>
      </c>
      <c r="AY1710" s="162">
        <f t="shared" si="138"/>
        <v>1</v>
      </c>
    </row>
    <row r="1711" spans="1:51">
      <c r="A1711" s="44" t="s">
        <v>660</v>
      </c>
      <c r="B1711" s="45" t="s">
        <v>3993</v>
      </c>
      <c r="C1711" s="23" t="s">
        <v>661</v>
      </c>
      <c r="D1711" s="120" t="s">
        <v>4162</v>
      </c>
      <c r="E1711" s="24"/>
      <c r="F1711" s="25" t="s">
        <v>43</v>
      </c>
      <c r="G1711" s="25"/>
      <c r="H1711" s="27">
        <v>1</v>
      </c>
      <c r="I1711" s="27"/>
      <c r="J1711" s="29">
        <v>0</v>
      </c>
      <c r="K1711" s="34">
        <v>1681</v>
      </c>
      <c r="L1711" s="35">
        <v>1681</v>
      </c>
      <c r="M1711" s="27">
        <v>0</v>
      </c>
      <c r="N1711" s="27">
        <v>0</v>
      </c>
      <c r="O1711" s="28">
        <v>1648</v>
      </c>
      <c r="P1711" s="31">
        <v>1727</v>
      </c>
      <c r="Q1711" s="36" t="s">
        <v>60</v>
      </c>
      <c r="R1711" s="104">
        <v>50.85</v>
      </c>
      <c r="S1711" s="124">
        <v>4.3499999999999996</v>
      </c>
      <c r="T1711" s="32">
        <v>0</v>
      </c>
      <c r="U1711" s="33">
        <v>1</v>
      </c>
      <c r="V1711" s="140">
        <v>2</v>
      </c>
      <c r="W1711" s="34">
        <v>1675</v>
      </c>
      <c r="X1711" s="35">
        <v>1675</v>
      </c>
      <c r="Y1711" s="35" t="s">
        <v>476</v>
      </c>
      <c r="Z1711" s="34">
        <v>1681</v>
      </c>
      <c r="AA1711" s="35">
        <v>1681</v>
      </c>
      <c r="AB1711" s="36" t="s">
        <v>60</v>
      </c>
      <c r="AC1711" s="34">
        <v>1682</v>
      </c>
      <c r="AD1711" s="35">
        <v>1702</v>
      </c>
      <c r="AE1711" s="36" t="s">
        <v>103</v>
      </c>
      <c r="AF1711" s="34">
        <v>1702</v>
      </c>
      <c r="AG1711" s="35">
        <v>1716</v>
      </c>
      <c r="AH1711" s="36" t="s">
        <v>63</v>
      </c>
      <c r="AI1711" s="37"/>
      <c r="AJ1711" s="38"/>
      <c r="AK1711" s="39"/>
      <c r="AL1711" s="39"/>
      <c r="AM1711" s="39"/>
      <c r="AN1711" s="49"/>
      <c r="AO1711" s="40" t="s">
        <v>88</v>
      </c>
      <c r="AP1711" s="41" t="s">
        <v>662</v>
      </c>
      <c r="AQ1711" s="42"/>
      <c r="AR1711" s="43"/>
      <c r="AS1711" s="40"/>
      <c r="AT1711" s="42">
        <v>1</v>
      </c>
      <c r="AU1711" s="162">
        <f t="shared" si="134"/>
        <v>0</v>
      </c>
      <c r="AV1711" s="162">
        <f t="shared" si="135"/>
        <v>0</v>
      </c>
      <c r="AW1711" s="162">
        <f t="shared" si="136"/>
        <v>0</v>
      </c>
      <c r="AX1711" s="162">
        <f t="shared" si="137"/>
        <v>0</v>
      </c>
      <c r="AY1711" s="162">
        <f t="shared" si="138"/>
        <v>0</v>
      </c>
    </row>
    <row r="1712" spans="1:51">
      <c r="A1712" s="44" t="s">
        <v>822</v>
      </c>
      <c r="B1712" s="45" t="s">
        <v>4025</v>
      </c>
      <c r="C1712" s="23" t="s">
        <v>823</v>
      </c>
      <c r="D1712" s="120" t="s">
        <v>4162</v>
      </c>
      <c r="E1712" s="24"/>
      <c r="F1712" s="25" t="s">
        <v>43</v>
      </c>
      <c r="G1712" s="26"/>
      <c r="H1712" s="27"/>
      <c r="I1712" s="27"/>
      <c r="J1712" s="29">
        <v>0</v>
      </c>
      <c r="K1712" s="34">
        <v>1660</v>
      </c>
      <c r="L1712" s="35">
        <v>1661</v>
      </c>
      <c r="M1712" s="27">
        <v>0</v>
      </c>
      <c r="N1712" s="27">
        <v>0</v>
      </c>
      <c r="O1712" s="28">
        <v>1634</v>
      </c>
      <c r="P1712" s="31">
        <v>1715</v>
      </c>
      <c r="Q1712" s="64" t="s">
        <v>824</v>
      </c>
      <c r="R1712" s="104">
        <v>43</v>
      </c>
      <c r="S1712" s="124">
        <v>12</v>
      </c>
      <c r="T1712" s="32">
        <v>0</v>
      </c>
      <c r="U1712" s="33">
        <v>1</v>
      </c>
      <c r="V1712" s="140">
        <v>2</v>
      </c>
      <c r="W1712" s="34">
        <v>1657</v>
      </c>
      <c r="X1712" s="35">
        <v>1659</v>
      </c>
      <c r="Y1712" s="35" t="s">
        <v>102</v>
      </c>
      <c r="Z1712" s="34">
        <v>1660</v>
      </c>
      <c r="AA1712" s="35">
        <v>1661</v>
      </c>
      <c r="AB1712" s="64" t="s">
        <v>824</v>
      </c>
      <c r="AC1712" s="34">
        <v>1661</v>
      </c>
      <c r="AD1712" s="35">
        <v>1712</v>
      </c>
      <c r="AE1712" s="36" t="s">
        <v>63</v>
      </c>
      <c r="AF1712" s="34">
        <v>1712</v>
      </c>
      <c r="AG1712" s="35">
        <v>1715</v>
      </c>
      <c r="AH1712" s="36" t="s">
        <v>103</v>
      </c>
      <c r="AI1712" s="37"/>
      <c r="AJ1712" s="38"/>
      <c r="AK1712" s="39"/>
      <c r="AL1712" s="39"/>
      <c r="AM1712" s="39"/>
      <c r="AN1712" s="49"/>
      <c r="AO1712" s="40"/>
      <c r="AP1712" s="41"/>
      <c r="AQ1712" s="42"/>
      <c r="AR1712" s="43"/>
      <c r="AS1712" s="40"/>
      <c r="AT1712" s="42">
        <v>1</v>
      </c>
      <c r="AU1712" s="162">
        <f t="shared" si="134"/>
        <v>0</v>
      </c>
      <c r="AV1712" s="162">
        <f t="shared" si="135"/>
        <v>0</v>
      </c>
      <c r="AW1712" s="162">
        <f t="shared" si="136"/>
        <v>0</v>
      </c>
      <c r="AX1712" s="162">
        <f t="shared" si="137"/>
        <v>0</v>
      </c>
      <c r="AY1712" s="162">
        <f t="shared" si="138"/>
        <v>1</v>
      </c>
    </row>
    <row r="1713" spans="1:51">
      <c r="A1713" s="44" t="s">
        <v>867</v>
      </c>
      <c r="B1713" s="45" t="s">
        <v>4034</v>
      </c>
      <c r="C1713" s="23" t="s">
        <v>868</v>
      </c>
      <c r="D1713" s="120" t="s">
        <v>4162</v>
      </c>
      <c r="E1713" s="24"/>
      <c r="F1713" s="25" t="s">
        <v>43</v>
      </c>
      <c r="G1713" s="25"/>
      <c r="H1713" s="27">
        <v>1</v>
      </c>
      <c r="I1713" s="27"/>
      <c r="J1713" s="29">
        <v>0</v>
      </c>
      <c r="K1713" s="34">
        <v>1570</v>
      </c>
      <c r="L1713" s="35">
        <v>1585</v>
      </c>
      <c r="M1713" s="27">
        <v>0</v>
      </c>
      <c r="N1713" s="27">
        <v>0</v>
      </c>
      <c r="O1713" s="28"/>
      <c r="P1713" s="31">
        <v>1610</v>
      </c>
      <c r="Q1713" s="36" t="s">
        <v>869</v>
      </c>
      <c r="R1713" s="104"/>
      <c r="S1713" s="124"/>
      <c r="T1713" s="32">
        <v>1</v>
      </c>
      <c r="U1713" s="33">
        <v>1</v>
      </c>
      <c r="V1713" s="140">
        <v>2</v>
      </c>
      <c r="W1713" s="34">
        <v>1570</v>
      </c>
      <c r="X1713" s="35">
        <v>1570</v>
      </c>
      <c r="Y1713" s="35" t="s">
        <v>218</v>
      </c>
      <c r="Z1713" s="34">
        <v>1570</v>
      </c>
      <c r="AA1713" s="35">
        <v>1585</v>
      </c>
      <c r="AB1713" s="36" t="s">
        <v>869</v>
      </c>
      <c r="AC1713" s="34">
        <v>1586</v>
      </c>
      <c r="AD1713" s="35">
        <v>1599</v>
      </c>
      <c r="AE1713" s="36" t="s">
        <v>51</v>
      </c>
      <c r="AF1713" s="34">
        <v>1599</v>
      </c>
      <c r="AG1713" s="35">
        <v>1600</v>
      </c>
      <c r="AH1713" s="36" t="s">
        <v>870</v>
      </c>
      <c r="AI1713" s="37"/>
      <c r="AJ1713" s="38"/>
      <c r="AK1713" s="49"/>
      <c r="AL1713" s="49"/>
      <c r="AM1713" s="49"/>
      <c r="AN1713" s="49"/>
      <c r="AO1713" s="73"/>
      <c r="AP1713" s="85"/>
      <c r="AQ1713" s="69"/>
      <c r="AR1713" s="70"/>
      <c r="AS1713" s="40" t="s">
        <v>871</v>
      </c>
      <c r="AT1713" s="42">
        <v>1</v>
      </c>
      <c r="AU1713" s="162">
        <f t="shared" si="134"/>
        <v>1</v>
      </c>
      <c r="AV1713" s="162">
        <f t="shared" si="135"/>
        <v>1</v>
      </c>
      <c r="AW1713" s="162">
        <f t="shared" si="136"/>
        <v>0</v>
      </c>
      <c r="AX1713" s="162">
        <f t="shared" si="137"/>
        <v>0</v>
      </c>
      <c r="AY1713" s="162">
        <f t="shared" si="138"/>
        <v>0</v>
      </c>
    </row>
    <row r="1714" spans="1:51">
      <c r="A1714" s="44" t="s">
        <v>1439</v>
      </c>
      <c r="B1714" s="45" t="s">
        <v>4127</v>
      </c>
      <c r="C1714" s="23" t="s">
        <v>1440</v>
      </c>
      <c r="D1714" s="120" t="s">
        <v>4162</v>
      </c>
      <c r="E1714" s="24">
        <v>1</v>
      </c>
      <c r="F1714" s="25" t="s">
        <v>43</v>
      </c>
      <c r="G1714" s="26"/>
      <c r="H1714" s="27"/>
      <c r="I1714" s="27"/>
      <c r="J1714" s="29">
        <v>1</v>
      </c>
      <c r="K1714" s="34">
        <v>1566</v>
      </c>
      <c r="L1714" s="35">
        <v>1575</v>
      </c>
      <c r="M1714" s="27">
        <v>0</v>
      </c>
      <c r="N1714" s="27">
        <v>0</v>
      </c>
      <c r="O1714" s="28">
        <v>1534</v>
      </c>
      <c r="P1714" s="31">
        <v>1612</v>
      </c>
      <c r="Q1714" s="36" t="s">
        <v>1441</v>
      </c>
      <c r="R1714" s="104"/>
      <c r="S1714" s="124"/>
      <c r="T1714" s="32">
        <v>0</v>
      </c>
      <c r="U1714" s="33">
        <v>1</v>
      </c>
      <c r="V1714" s="140">
        <v>2</v>
      </c>
      <c r="W1714" s="34">
        <v>1564</v>
      </c>
      <c r="X1714" s="35">
        <v>1566</v>
      </c>
      <c r="Y1714" s="35" t="s">
        <v>63</v>
      </c>
      <c r="Z1714" s="34">
        <v>1566</v>
      </c>
      <c r="AA1714" s="35">
        <v>1575</v>
      </c>
      <c r="AB1714" s="36" t="s">
        <v>1441</v>
      </c>
      <c r="AC1714" s="34">
        <v>1575</v>
      </c>
      <c r="AD1714" s="35">
        <v>1585</v>
      </c>
      <c r="AE1714" s="36" t="s">
        <v>63</v>
      </c>
      <c r="AF1714" s="34">
        <v>1586</v>
      </c>
      <c r="AG1714" s="35">
        <v>1612</v>
      </c>
      <c r="AH1714" s="36" t="s">
        <v>1442</v>
      </c>
      <c r="AI1714" s="37"/>
      <c r="AJ1714" s="38"/>
      <c r="AK1714" s="39"/>
      <c r="AL1714" s="39"/>
      <c r="AM1714" s="39"/>
      <c r="AN1714" s="49"/>
      <c r="AO1714" s="40"/>
      <c r="AP1714" s="41"/>
      <c r="AQ1714" s="42"/>
      <c r="AR1714" s="43"/>
      <c r="AS1714" s="40" t="s">
        <v>40</v>
      </c>
      <c r="AT1714" s="42">
        <v>1</v>
      </c>
      <c r="AU1714" s="162">
        <f t="shared" si="134"/>
        <v>1</v>
      </c>
      <c r="AV1714" s="162">
        <f t="shared" si="135"/>
        <v>1</v>
      </c>
      <c r="AW1714" s="162">
        <f t="shared" si="136"/>
        <v>0</v>
      </c>
      <c r="AX1714" s="162">
        <f t="shared" si="137"/>
        <v>0</v>
      </c>
      <c r="AY1714" s="162">
        <f t="shared" si="138"/>
        <v>0</v>
      </c>
    </row>
    <row r="1715" spans="1:51">
      <c r="A1715" s="44" t="s">
        <v>177</v>
      </c>
      <c r="B1715" s="45" t="s">
        <v>3913</v>
      </c>
      <c r="C1715" s="23" t="s">
        <v>187</v>
      </c>
      <c r="D1715" s="120" t="s">
        <v>4162</v>
      </c>
      <c r="E1715" s="24">
        <v>4</v>
      </c>
      <c r="F1715" s="25" t="s">
        <v>43</v>
      </c>
      <c r="G1715" s="25"/>
      <c r="H1715" s="27">
        <v>1</v>
      </c>
      <c r="I1715" s="27"/>
      <c r="J1715" s="29">
        <v>1</v>
      </c>
      <c r="K1715" s="34">
        <v>1586</v>
      </c>
      <c r="L1715" s="35">
        <v>1586</v>
      </c>
      <c r="M1715" s="27">
        <v>0</v>
      </c>
      <c r="N1715" s="27">
        <v>0</v>
      </c>
      <c r="O1715" s="28" t="s">
        <v>188</v>
      </c>
      <c r="P1715" s="31" t="s">
        <v>189</v>
      </c>
      <c r="Q1715" s="36" t="s">
        <v>191</v>
      </c>
      <c r="R1715" s="104">
        <v>51.816699999999997</v>
      </c>
      <c r="S1715" s="124">
        <v>4.6666999999999996</v>
      </c>
      <c r="T1715" s="32">
        <v>1</v>
      </c>
      <c r="U1715" s="33">
        <v>1</v>
      </c>
      <c r="V1715" s="140">
        <v>3</v>
      </c>
      <c r="W1715" s="34">
        <v>1572</v>
      </c>
      <c r="X1715" s="35">
        <v>1584</v>
      </c>
      <c r="Y1715" s="35" t="s">
        <v>63</v>
      </c>
      <c r="Z1715" s="34">
        <v>1584</v>
      </c>
      <c r="AA1715" s="35">
        <v>1586</v>
      </c>
      <c r="AB1715" s="36" t="s">
        <v>190</v>
      </c>
      <c r="AC1715" s="34">
        <v>1586</v>
      </c>
      <c r="AD1715" s="35">
        <v>1586</v>
      </c>
      <c r="AE1715" s="36" t="s">
        <v>191</v>
      </c>
      <c r="AF1715" s="34">
        <v>1586</v>
      </c>
      <c r="AG1715" s="35">
        <v>1593</v>
      </c>
      <c r="AH1715" s="36" t="s">
        <v>51</v>
      </c>
      <c r="AI1715" s="37"/>
      <c r="AJ1715" s="38"/>
      <c r="AK1715" s="39"/>
      <c r="AL1715" s="39"/>
      <c r="AM1715" s="39"/>
      <c r="AN1715" s="49"/>
      <c r="AO1715" s="42" t="s">
        <v>186</v>
      </c>
      <c r="AP1715" s="43" t="s">
        <v>192</v>
      </c>
      <c r="AQ1715" s="42"/>
      <c r="AR1715" s="43"/>
      <c r="AS1715" s="40" t="s">
        <v>193</v>
      </c>
      <c r="AT1715" s="42">
        <v>1</v>
      </c>
      <c r="AU1715" s="162">
        <f t="shared" si="134"/>
        <v>0</v>
      </c>
      <c r="AV1715" s="162">
        <f t="shared" si="135"/>
        <v>1</v>
      </c>
      <c r="AW1715" s="162">
        <f t="shared" si="136"/>
        <v>0</v>
      </c>
      <c r="AX1715" s="162">
        <f t="shared" si="137"/>
        <v>0</v>
      </c>
      <c r="AY1715" s="162">
        <f t="shared" si="138"/>
        <v>0</v>
      </c>
    </row>
    <row r="1716" spans="1:51">
      <c r="A1716" s="44" t="s">
        <v>271</v>
      </c>
      <c r="B1716" s="45" t="s">
        <v>2210</v>
      </c>
      <c r="C1716" s="23" t="s">
        <v>294</v>
      </c>
      <c r="D1716" s="120" t="s">
        <v>4162</v>
      </c>
      <c r="E1716" s="24">
        <v>3</v>
      </c>
      <c r="F1716" s="25" t="s">
        <v>43</v>
      </c>
      <c r="G1716" s="26"/>
      <c r="H1716" s="27"/>
      <c r="I1716" s="27"/>
      <c r="J1716" s="29">
        <v>1</v>
      </c>
      <c r="K1716" s="47">
        <v>1543</v>
      </c>
      <c r="L1716" s="25">
        <v>1563</v>
      </c>
      <c r="M1716" s="27">
        <v>0</v>
      </c>
      <c r="N1716" s="27">
        <v>0</v>
      </c>
      <c r="O1716" s="28" t="s">
        <v>295</v>
      </c>
      <c r="P1716" s="31" t="s">
        <v>296</v>
      </c>
      <c r="Q1716" s="48" t="s">
        <v>60</v>
      </c>
      <c r="R1716" s="104">
        <v>50.85</v>
      </c>
      <c r="S1716" s="124">
        <v>4.3499999999999996</v>
      </c>
      <c r="T1716" s="32">
        <v>0</v>
      </c>
      <c r="U1716" s="75">
        <v>1</v>
      </c>
      <c r="V1716" s="140">
        <v>3</v>
      </c>
      <c r="W1716" s="47">
        <v>1531</v>
      </c>
      <c r="X1716" s="25">
        <v>1539</v>
      </c>
      <c r="Y1716" s="25" t="s">
        <v>102</v>
      </c>
      <c r="Z1716" s="47">
        <v>1539</v>
      </c>
      <c r="AA1716" s="25">
        <v>1543</v>
      </c>
      <c r="AB1716" s="48" t="s">
        <v>103</v>
      </c>
      <c r="AC1716" s="47">
        <v>1543</v>
      </c>
      <c r="AD1716" s="25">
        <v>1563</v>
      </c>
      <c r="AE1716" s="48" t="s">
        <v>60</v>
      </c>
      <c r="AF1716" s="47">
        <v>1563</v>
      </c>
      <c r="AG1716" s="25">
        <v>1592</v>
      </c>
      <c r="AH1716" s="48" t="s">
        <v>103</v>
      </c>
      <c r="AI1716" s="37"/>
      <c r="AJ1716" s="38"/>
      <c r="AK1716" s="39"/>
      <c r="AL1716" s="39"/>
      <c r="AM1716" s="39"/>
      <c r="AN1716" s="49"/>
      <c r="AO1716" s="40"/>
      <c r="AP1716" s="41"/>
      <c r="AQ1716" s="42"/>
      <c r="AR1716" s="43"/>
      <c r="AS1716" s="40" t="s">
        <v>55</v>
      </c>
      <c r="AT1716" s="42">
        <v>1</v>
      </c>
      <c r="AU1716" s="162">
        <f t="shared" si="134"/>
        <v>1</v>
      </c>
      <c r="AV1716" s="162">
        <f t="shared" si="135"/>
        <v>0</v>
      </c>
      <c r="AW1716" s="162">
        <f t="shared" si="136"/>
        <v>0</v>
      </c>
      <c r="AX1716" s="162">
        <f t="shared" si="137"/>
        <v>0</v>
      </c>
      <c r="AY1716" s="162">
        <f t="shared" si="138"/>
        <v>0</v>
      </c>
    </row>
    <row r="1717" spans="1:51">
      <c r="A1717" s="44" t="s">
        <v>304</v>
      </c>
      <c r="B1717" s="45" t="s">
        <v>2210</v>
      </c>
      <c r="C1717" s="23" t="s">
        <v>305</v>
      </c>
      <c r="D1717" s="120" t="s">
        <v>4162</v>
      </c>
      <c r="E1717" s="24"/>
      <c r="F1717" s="25" t="s">
        <v>43</v>
      </c>
      <c r="G1717" s="26"/>
      <c r="H1717" s="27"/>
      <c r="I1717" s="27"/>
      <c r="J1717" s="29">
        <v>0</v>
      </c>
      <c r="K1717" s="34">
        <v>1574</v>
      </c>
      <c r="L1717" s="35">
        <v>1583</v>
      </c>
      <c r="M1717" s="27">
        <v>0</v>
      </c>
      <c r="N1717" s="27">
        <v>0</v>
      </c>
      <c r="O1717" s="28">
        <v>1546</v>
      </c>
      <c r="P1717" s="31">
        <v>1584</v>
      </c>
      <c r="Q1717" s="36" t="s">
        <v>306</v>
      </c>
      <c r="R1717" s="104">
        <v>43</v>
      </c>
      <c r="S1717" s="124">
        <v>12</v>
      </c>
      <c r="T1717" s="32">
        <v>1</v>
      </c>
      <c r="U1717" s="75">
        <v>1</v>
      </c>
      <c r="V1717" s="140">
        <v>3</v>
      </c>
      <c r="W1717" s="34">
        <v>1570</v>
      </c>
      <c r="X1717" s="35">
        <v>1570</v>
      </c>
      <c r="Y1717" s="35" t="s">
        <v>306</v>
      </c>
      <c r="Z1717" s="34">
        <v>1571</v>
      </c>
      <c r="AA1717" s="35">
        <v>1571</v>
      </c>
      <c r="AB1717" s="36" t="s">
        <v>103</v>
      </c>
      <c r="AC1717" s="34">
        <v>1574</v>
      </c>
      <c r="AD1717" s="35">
        <v>1583</v>
      </c>
      <c r="AE1717" s="36" t="s">
        <v>306</v>
      </c>
      <c r="AF1717" s="34">
        <v>1584</v>
      </c>
      <c r="AG1717" s="35">
        <v>1584</v>
      </c>
      <c r="AH1717" s="36" t="s">
        <v>307</v>
      </c>
      <c r="AI1717" s="37"/>
      <c r="AJ1717" s="38"/>
      <c r="AK1717" s="39"/>
      <c r="AL1717" s="39"/>
      <c r="AM1717" s="39"/>
      <c r="AN1717" s="49"/>
      <c r="AO1717" s="42" t="s">
        <v>88</v>
      </c>
      <c r="AP1717" s="43" t="s">
        <v>271</v>
      </c>
      <c r="AQ1717" s="42"/>
      <c r="AR1717" s="43"/>
      <c r="AS1717" s="40" t="s">
        <v>55</v>
      </c>
      <c r="AT1717" s="42">
        <v>1</v>
      </c>
      <c r="AU1717" s="162">
        <f t="shared" si="134"/>
        <v>0</v>
      </c>
      <c r="AV1717" s="162">
        <f t="shared" si="135"/>
        <v>1</v>
      </c>
      <c r="AW1717" s="162">
        <f t="shared" si="136"/>
        <v>0</v>
      </c>
      <c r="AX1717" s="162">
        <f t="shared" si="137"/>
        <v>0</v>
      </c>
      <c r="AY1717" s="162">
        <f t="shared" si="138"/>
        <v>0</v>
      </c>
    </row>
    <row r="1718" spans="1:51">
      <c r="A1718" s="88" t="s">
        <v>474</v>
      </c>
      <c r="B1718" s="45" t="s">
        <v>3953</v>
      </c>
      <c r="C1718" s="23" t="s">
        <v>475</v>
      </c>
      <c r="D1718" s="120" t="s">
        <v>4162</v>
      </c>
      <c r="E1718" s="24">
        <v>7</v>
      </c>
      <c r="F1718" s="25" t="s">
        <v>43</v>
      </c>
      <c r="G1718" s="60"/>
      <c r="H1718" s="89"/>
      <c r="I1718" s="89"/>
      <c r="J1718" s="29">
        <v>1</v>
      </c>
      <c r="K1718" s="34">
        <v>1594</v>
      </c>
      <c r="L1718" s="91">
        <v>1597</v>
      </c>
      <c r="M1718" s="27">
        <v>1</v>
      </c>
      <c r="N1718" s="27">
        <v>0</v>
      </c>
      <c r="O1718" s="86">
        <v>1540</v>
      </c>
      <c r="P1718" s="31">
        <v>1624</v>
      </c>
      <c r="Q1718" s="36" t="s">
        <v>476</v>
      </c>
      <c r="R1718" s="104"/>
      <c r="S1718" s="124"/>
      <c r="T1718" s="32">
        <v>0</v>
      </c>
      <c r="U1718" s="33">
        <v>1</v>
      </c>
      <c r="V1718" s="140">
        <v>3</v>
      </c>
      <c r="W1718" s="47">
        <v>1560</v>
      </c>
      <c r="X1718" s="91">
        <v>1578</v>
      </c>
      <c r="Y1718" s="91" t="s">
        <v>476</v>
      </c>
      <c r="Z1718" s="34">
        <v>1590</v>
      </c>
      <c r="AA1718" s="91">
        <v>1594</v>
      </c>
      <c r="AB1718" s="36" t="s">
        <v>60</v>
      </c>
      <c r="AC1718" s="34">
        <v>1594</v>
      </c>
      <c r="AD1718" s="91">
        <v>1597</v>
      </c>
      <c r="AE1718" s="36" t="s">
        <v>476</v>
      </c>
      <c r="AF1718" s="47">
        <v>1603</v>
      </c>
      <c r="AG1718" s="91">
        <v>1624</v>
      </c>
      <c r="AH1718" s="36" t="s">
        <v>103</v>
      </c>
      <c r="AI1718" s="37"/>
      <c r="AJ1718" s="92"/>
      <c r="AK1718" s="39"/>
      <c r="AL1718" s="39"/>
      <c r="AM1718" s="39"/>
      <c r="AN1718" s="39"/>
      <c r="AO1718" s="42" t="s">
        <v>104</v>
      </c>
      <c r="AP1718" s="43" t="s">
        <v>477</v>
      </c>
      <c r="AQ1718" s="42"/>
      <c r="AR1718" s="43"/>
      <c r="AS1718" s="40" t="s">
        <v>106</v>
      </c>
      <c r="AT1718" s="42">
        <v>1</v>
      </c>
      <c r="AU1718" s="162">
        <f t="shared" si="134"/>
        <v>0</v>
      </c>
      <c r="AV1718" s="162">
        <f t="shared" si="135"/>
        <v>1</v>
      </c>
      <c r="AW1718" s="162">
        <f t="shared" si="136"/>
        <v>0</v>
      </c>
      <c r="AX1718" s="162">
        <f t="shared" si="137"/>
        <v>0</v>
      </c>
      <c r="AY1718" s="162">
        <f t="shared" si="138"/>
        <v>0</v>
      </c>
    </row>
    <row r="1719" spans="1:51">
      <c r="A1719" s="44" t="s">
        <v>570</v>
      </c>
      <c r="B1719" s="45" t="s">
        <v>2271</v>
      </c>
      <c r="C1719" s="23" t="s">
        <v>575</v>
      </c>
      <c r="D1719" s="120" t="s">
        <v>4162</v>
      </c>
      <c r="E1719" s="24">
        <v>5</v>
      </c>
      <c r="F1719" s="25" t="s">
        <v>43</v>
      </c>
      <c r="G1719" s="51" t="s">
        <v>311</v>
      </c>
      <c r="H1719" s="52"/>
      <c r="I1719" s="52"/>
      <c r="J1719" s="29">
        <v>1</v>
      </c>
      <c r="K1719" s="63">
        <v>1649</v>
      </c>
      <c r="L1719" s="62">
        <v>1654</v>
      </c>
      <c r="M1719" s="27">
        <v>0</v>
      </c>
      <c r="N1719" s="27">
        <v>0</v>
      </c>
      <c r="O1719" s="61">
        <v>1616</v>
      </c>
      <c r="P1719" s="80">
        <v>1681</v>
      </c>
      <c r="Q1719" s="64" t="s">
        <v>576</v>
      </c>
      <c r="R1719" s="104"/>
      <c r="S1719" s="124"/>
      <c r="T1719" s="32">
        <v>0</v>
      </c>
      <c r="U1719" s="33">
        <v>1</v>
      </c>
      <c r="V1719" s="140">
        <v>3</v>
      </c>
      <c r="W1719" s="63">
        <v>1636</v>
      </c>
      <c r="X1719" s="62">
        <v>1640</v>
      </c>
      <c r="Y1719" s="35" t="s">
        <v>63</v>
      </c>
      <c r="Z1719" s="63">
        <v>1640</v>
      </c>
      <c r="AA1719" s="62">
        <v>1649</v>
      </c>
      <c r="AB1719" s="64" t="s">
        <v>152</v>
      </c>
      <c r="AC1719" s="63">
        <v>1649</v>
      </c>
      <c r="AD1719" s="62">
        <v>1654</v>
      </c>
      <c r="AE1719" s="64" t="s">
        <v>576</v>
      </c>
      <c r="AF1719" s="63">
        <v>1654</v>
      </c>
      <c r="AG1719" s="62">
        <v>1663</v>
      </c>
      <c r="AH1719" s="64" t="s">
        <v>103</v>
      </c>
      <c r="AI1719" s="65"/>
      <c r="AJ1719" s="38">
        <v>1</v>
      </c>
      <c r="AK1719" s="97" t="s">
        <v>577</v>
      </c>
      <c r="AL1719" s="66"/>
      <c r="AM1719" s="66"/>
      <c r="AN1719" s="55"/>
      <c r="AO1719" s="42" t="s">
        <v>88</v>
      </c>
      <c r="AP1719" s="83" t="s">
        <v>571</v>
      </c>
      <c r="AQ1719" s="81" t="s">
        <v>104</v>
      </c>
      <c r="AR1719" s="82" t="s">
        <v>568</v>
      </c>
      <c r="AS1719" s="81"/>
      <c r="AT1719" s="42">
        <v>1</v>
      </c>
      <c r="AU1719" s="162">
        <f t="shared" si="134"/>
        <v>0</v>
      </c>
      <c r="AV1719" s="162">
        <f t="shared" si="135"/>
        <v>0</v>
      </c>
      <c r="AW1719" s="162">
        <f t="shared" si="136"/>
        <v>0</v>
      </c>
      <c r="AX1719" s="162">
        <f t="shared" si="137"/>
        <v>0</v>
      </c>
      <c r="AY1719" s="162">
        <f t="shared" si="138"/>
        <v>1</v>
      </c>
    </row>
    <row r="1720" spans="1:51">
      <c r="A1720" s="44" t="s">
        <v>634</v>
      </c>
      <c r="B1720" s="45" t="s">
        <v>2968</v>
      </c>
      <c r="C1720" s="23" t="s">
        <v>635</v>
      </c>
      <c r="D1720" s="120" t="s">
        <v>4162</v>
      </c>
      <c r="E1720" s="24"/>
      <c r="F1720" s="25" t="s">
        <v>43</v>
      </c>
      <c r="G1720" s="26"/>
      <c r="H1720" s="27"/>
      <c r="I1720" s="27"/>
      <c r="J1720" s="29">
        <v>0</v>
      </c>
      <c r="K1720" s="34">
        <v>1667</v>
      </c>
      <c r="L1720" s="35">
        <v>1678</v>
      </c>
      <c r="M1720" s="27">
        <v>0</v>
      </c>
      <c r="N1720" s="27">
        <v>0</v>
      </c>
      <c r="O1720" s="61">
        <v>1633</v>
      </c>
      <c r="P1720" s="31" t="s">
        <v>39</v>
      </c>
      <c r="Q1720" s="36" t="s">
        <v>102</v>
      </c>
      <c r="R1720" s="104">
        <v>43</v>
      </c>
      <c r="S1720" s="124">
        <v>12</v>
      </c>
      <c r="T1720" s="32">
        <v>0</v>
      </c>
      <c r="U1720" s="33">
        <v>1</v>
      </c>
      <c r="V1720" s="140">
        <v>3</v>
      </c>
      <c r="W1720" s="34">
        <v>1660</v>
      </c>
      <c r="X1720" s="35">
        <v>1660</v>
      </c>
      <c r="Y1720" s="35" t="s">
        <v>218</v>
      </c>
      <c r="Z1720" s="34">
        <v>1664</v>
      </c>
      <c r="AA1720" s="35">
        <v>1666</v>
      </c>
      <c r="AB1720" s="36" t="s">
        <v>63</v>
      </c>
      <c r="AC1720" s="34">
        <v>1667</v>
      </c>
      <c r="AD1720" s="35">
        <v>1678</v>
      </c>
      <c r="AE1720" s="36" t="s">
        <v>102</v>
      </c>
      <c r="AF1720" s="34">
        <v>1679</v>
      </c>
      <c r="AG1720" s="35">
        <v>1704</v>
      </c>
      <c r="AH1720" s="36" t="s">
        <v>63</v>
      </c>
      <c r="AI1720" s="37"/>
      <c r="AJ1720" s="38"/>
      <c r="AK1720" s="39"/>
      <c r="AL1720" s="39"/>
      <c r="AM1720" s="39"/>
      <c r="AN1720" s="49"/>
      <c r="AO1720" s="42" t="s">
        <v>88</v>
      </c>
      <c r="AP1720" s="41" t="s">
        <v>631</v>
      </c>
      <c r="AQ1720" s="42"/>
      <c r="AR1720" s="43"/>
      <c r="AS1720" s="40" t="s">
        <v>636</v>
      </c>
      <c r="AT1720" s="42">
        <v>1</v>
      </c>
      <c r="AU1720" s="162">
        <f t="shared" si="134"/>
        <v>0</v>
      </c>
      <c r="AV1720" s="162">
        <f t="shared" si="135"/>
        <v>0</v>
      </c>
      <c r="AW1720" s="162">
        <f t="shared" si="136"/>
        <v>0</v>
      </c>
      <c r="AX1720" s="162">
        <f t="shared" si="137"/>
        <v>0</v>
      </c>
      <c r="AY1720" s="162">
        <f t="shared" si="138"/>
        <v>1</v>
      </c>
    </row>
    <row r="1721" spans="1:51">
      <c r="A1721" s="44" t="s">
        <v>660</v>
      </c>
      <c r="B1721" s="45" t="s">
        <v>3993</v>
      </c>
      <c r="C1721" s="23" t="s">
        <v>661</v>
      </c>
      <c r="D1721" s="120" t="s">
        <v>4162</v>
      </c>
      <c r="E1721" s="24"/>
      <c r="F1721" s="25" t="s">
        <v>43</v>
      </c>
      <c r="G1721" s="25"/>
      <c r="H1721" s="27">
        <v>1</v>
      </c>
      <c r="I1721" s="27"/>
      <c r="J1721" s="29">
        <v>0</v>
      </c>
      <c r="K1721" s="34">
        <v>1682</v>
      </c>
      <c r="L1721" s="35">
        <v>1702</v>
      </c>
      <c r="M1721" s="27">
        <v>0</v>
      </c>
      <c r="N1721" s="27">
        <v>0</v>
      </c>
      <c r="O1721" s="28">
        <v>1648</v>
      </c>
      <c r="P1721" s="31">
        <v>1727</v>
      </c>
      <c r="Q1721" s="36" t="s">
        <v>103</v>
      </c>
      <c r="R1721" s="104">
        <v>51.0167</v>
      </c>
      <c r="S1721" s="124">
        <v>4.4667000000000003</v>
      </c>
      <c r="T1721" s="32">
        <v>0</v>
      </c>
      <c r="U1721" s="33">
        <v>1</v>
      </c>
      <c r="V1721" s="140">
        <v>3</v>
      </c>
      <c r="W1721" s="34">
        <v>1675</v>
      </c>
      <c r="X1721" s="35">
        <v>1675</v>
      </c>
      <c r="Y1721" s="35" t="s">
        <v>476</v>
      </c>
      <c r="Z1721" s="34">
        <v>1681</v>
      </c>
      <c r="AA1721" s="35">
        <v>1681</v>
      </c>
      <c r="AB1721" s="36" t="s">
        <v>60</v>
      </c>
      <c r="AC1721" s="34">
        <v>1682</v>
      </c>
      <c r="AD1721" s="35">
        <v>1702</v>
      </c>
      <c r="AE1721" s="36" t="s">
        <v>103</v>
      </c>
      <c r="AF1721" s="34">
        <v>1702</v>
      </c>
      <c r="AG1721" s="35">
        <v>1716</v>
      </c>
      <c r="AH1721" s="36" t="s">
        <v>63</v>
      </c>
      <c r="AI1721" s="37"/>
      <c r="AJ1721" s="38"/>
      <c r="AK1721" s="39"/>
      <c r="AL1721" s="39"/>
      <c r="AM1721" s="39"/>
      <c r="AN1721" s="49"/>
      <c r="AO1721" s="40" t="s">
        <v>88</v>
      </c>
      <c r="AP1721" s="41" t="s">
        <v>662</v>
      </c>
      <c r="AQ1721" s="42"/>
      <c r="AR1721" s="43"/>
      <c r="AS1721" s="40"/>
      <c r="AT1721" s="42">
        <v>1</v>
      </c>
      <c r="AU1721" s="162">
        <f t="shared" si="134"/>
        <v>0</v>
      </c>
      <c r="AV1721" s="162">
        <f t="shared" si="135"/>
        <v>0</v>
      </c>
      <c r="AW1721" s="162">
        <f t="shared" si="136"/>
        <v>0</v>
      </c>
      <c r="AX1721" s="162">
        <f t="shared" si="137"/>
        <v>0</v>
      </c>
      <c r="AY1721" s="162">
        <f t="shared" si="138"/>
        <v>0</v>
      </c>
    </row>
    <row r="1722" spans="1:51">
      <c r="A1722" s="44" t="s">
        <v>822</v>
      </c>
      <c r="B1722" s="45" t="s">
        <v>4025</v>
      </c>
      <c r="C1722" s="23" t="s">
        <v>823</v>
      </c>
      <c r="D1722" s="120" t="s">
        <v>4162</v>
      </c>
      <c r="E1722" s="24"/>
      <c r="F1722" s="25" t="s">
        <v>43</v>
      </c>
      <c r="G1722" s="26"/>
      <c r="H1722" s="27"/>
      <c r="I1722" s="27"/>
      <c r="J1722" s="29">
        <v>0</v>
      </c>
      <c r="K1722" s="34">
        <v>1661</v>
      </c>
      <c r="L1722" s="35">
        <v>1712</v>
      </c>
      <c r="M1722" s="27">
        <v>0</v>
      </c>
      <c r="N1722" s="27">
        <v>0</v>
      </c>
      <c r="O1722" s="28">
        <v>1634</v>
      </c>
      <c r="P1722" s="31">
        <v>1715</v>
      </c>
      <c r="Q1722" s="36" t="s">
        <v>63</v>
      </c>
      <c r="R1722" s="104">
        <v>51.216700000000003</v>
      </c>
      <c r="S1722" s="124">
        <v>4.4000000000000004</v>
      </c>
      <c r="T1722" s="32">
        <v>0</v>
      </c>
      <c r="U1722" s="33">
        <v>1</v>
      </c>
      <c r="V1722" s="140">
        <v>3</v>
      </c>
      <c r="W1722" s="34">
        <v>1657</v>
      </c>
      <c r="X1722" s="35">
        <v>1659</v>
      </c>
      <c r="Y1722" s="35" t="s">
        <v>102</v>
      </c>
      <c r="Z1722" s="34">
        <v>1660</v>
      </c>
      <c r="AA1722" s="35">
        <v>1661</v>
      </c>
      <c r="AB1722" s="64" t="s">
        <v>824</v>
      </c>
      <c r="AC1722" s="34">
        <v>1661</v>
      </c>
      <c r="AD1722" s="35">
        <v>1712</v>
      </c>
      <c r="AE1722" s="36" t="s">
        <v>63</v>
      </c>
      <c r="AF1722" s="34">
        <v>1712</v>
      </c>
      <c r="AG1722" s="35">
        <v>1715</v>
      </c>
      <c r="AH1722" s="36" t="s">
        <v>103</v>
      </c>
      <c r="AI1722" s="37"/>
      <c r="AJ1722" s="38"/>
      <c r="AK1722" s="39"/>
      <c r="AL1722" s="39"/>
      <c r="AM1722" s="39"/>
      <c r="AN1722" s="49"/>
      <c r="AO1722" s="40"/>
      <c r="AP1722" s="41"/>
      <c r="AQ1722" s="42"/>
      <c r="AR1722" s="43"/>
      <c r="AS1722" s="40"/>
      <c r="AT1722" s="42">
        <v>1</v>
      </c>
      <c r="AU1722" s="162">
        <f t="shared" si="134"/>
        <v>0</v>
      </c>
      <c r="AV1722" s="162">
        <f t="shared" si="135"/>
        <v>0</v>
      </c>
      <c r="AW1722" s="162">
        <f t="shared" si="136"/>
        <v>0</v>
      </c>
      <c r="AX1722" s="162">
        <f t="shared" si="137"/>
        <v>0</v>
      </c>
      <c r="AY1722" s="162">
        <f t="shared" si="138"/>
        <v>1</v>
      </c>
    </row>
    <row r="1723" spans="1:51">
      <c r="A1723" s="44" t="s">
        <v>867</v>
      </c>
      <c r="B1723" s="45" t="s">
        <v>4034</v>
      </c>
      <c r="C1723" s="23" t="s">
        <v>868</v>
      </c>
      <c r="D1723" s="120" t="s">
        <v>4162</v>
      </c>
      <c r="E1723" s="24"/>
      <c r="F1723" s="25" t="s">
        <v>43</v>
      </c>
      <c r="G1723" s="25"/>
      <c r="H1723" s="27">
        <v>1</v>
      </c>
      <c r="I1723" s="27"/>
      <c r="J1723" s="29">
        <v>0</v>
      </c>
      <c r="K1723" s="34">
        <v>1586</v>
      </c>
      <c r="L1723" s="35">
        <v>1599</v>
      </c>
      <c r="M1723" s="27">
        <v>0</v>
      </c>
      <c r="N1723" s="27">
        <v>0</v>
      </c>
      <c r="O1723" s="28"/>
      <c r="P1723" s="31">
        <v>1610</v>
      </c>
      <c r="Q1723" s="36" t="s">
        <v>51</v>
      </c>
      <c r="R1723" s="104">
        <v>52.373100000000001</v>
      </c>
      <c r="S1723" s="124">
        <v>4.8921999999999999</v>
      </c>
      <c r="T1723" s="32">
        <v>1</v>
      </c>
      <c r="U1723" s="33">
        <v>1</v>
      </c>
      <c r="V1723" s="140">
        <v>3</v>
      </c>
      <c r="W1723" s="34">
        <v>1570</v>
      </c>
      <c r="X1723" s="35">
        <v>1570</v>
      </c>
      <c r="Y1723" s="35" t="s">
        <v>218</v>
      </c>
      <c r="Z1723" s="34">
        <v>1570</v>
      </c>
      <c r="AA1723" s="35">
        <v>1585</v>
      </c>
      <c r="AB1723" s="36" t="s">
        <v>869</v>
      </c>
      <c r="AC1723" s="34">
        <v>1586</v>
      </c>
      <c r="AD1723" s="35">
        <v>1599</v>
      </c>
      <c r="AE1723" s="36" t="s">
        <v>51</v>
      </c>
      <c r="AF1723" s="34">
        <v>1599</v>
      </c>
      <c r="AG1723" s="35">
        <v>1600</v>
      </c>
      <c r="AH1723" s="36" t="s">
        <v>870</v>
      </c>
      <c r="AI1723" s="37"/>
      <c r="AJ1723" s="38"/>
      <c r="AK1723" s="49"/>
      <c r="AL1723" s="49"/>
      <c r="AM1723" s="49"/>
      <c r="AN1723" s="49"/>
      <c r="AO1723" s="73"/>
      <c r="AP1723" s="85"/>
      <c r="AQ1723" s="69"/>
      <c r="AR1723" s="70"/>
      <c r="AS1723" s="40" t="s">
        <v>871</v>
      </c>
      <c r="AT1723" s="42">
        <v>1</v>
      </c>
      <c r="AU1723" s="162">
        <f t="shared" si="134"/>
        <v>0</v>
      </c>
      <c r="AV1723" s="162">
        <f t="shared" si="135"/>
        <v>1</v>
      </c>
      <c r="AW1723" s="162">
        <f t="shared" si="136"/>
        <v>0</v>
      </c>
      <c r="AX1723" s="162">
        <f t="shared" si="137"/>
        <v>0</v>
      </c>
      <c r="AY1723" s="162">
        <f t="shared" si="138"/>
        <v>0</v>
      </c>
    </row>
    <row r="1724" spans="1:51">
      <c r="A1724" s="44" t="s">
        <v>1439</v>
      </c>
      <c r="B1724" s="45" t="s">
        <v>4127</v>
      </c>
      <c r="C1724" s="23" t="s">
        <v>1440</v>
      </c>
      <c r="D1724" s="120" t="s">
        <v>4162</v>
      </c>
      <c r="E1724" s="24">
        <v>1</v>
      </c>
      <c r="F1724" s="25" t="s">
        <v>43</v>
      </c>
      <c r="G1724" s="26"/>
      <c r="H1724" s="27"/>
      <c r="I1724" s="27"/>
      <c r="J1724" s="29">
        <v>1</v>
      </c>
      <c r="K1724" s="34">
        <v>1575</v>
      </c>
      <c r="L1724" s="35">
        <v>1585</v>
      </c>
      <c r="M1724" s="27">
        <v>0</v>
      </c>
      <c r="N1724" s="27">
        <v>0</v>
      </c>
      <c r="O1724" s="28">
        <v>1534</v>
      </c>
      <c r="P1724" s="31">
        <v>1612</v>
      </c>
      <c r="Q1724" s="36" t="s">
        <v>63</v>
      </c>
      <c r="R1724" s="104">
        <v>51.216700000000003</v>
      </c>
      <c r="S1724" s="124">
        <v>4.4000000000000004</v>
      </c>
      <c r="T1724" s="32">
        <v>0</v>
      </c>
      <c r="U1724" s="33">
        <v>1</v>
      </c>
      <c r="V1724" s="140">
        <v>3</v>
      </c>
      <c r="W1724" s="34">
        <v>1564</v>
      </c>
      <c r="X1724" s="35">
        <v>1566</v>
      </c>
      <c r="Y1724" s="35" t="s">
        <v>63</v>
      </c>
      <c r="Z1724" s="34">
        <v>1566</v>
      </c>
      <c r="AA1724" s="35">
        <v>1575</v>
      </c>
      <c r="AB1724" s="36" t="s">
        <v>1441</v>
      </c>
      <c r="AC1724" s="34">
        <v>1575</v>
      </c>
      <c r="AD1724" s="35">
        <v>1585</v>
      </c>
      <c r="AE1724" s="36" t="s">
        <v>63</v>
      </c>
      <c r="AF1724" s="34">
        <v>1586</v>
      </c>
      <c r="AG1724" s="35">
        <v>1612</v>
      </c>
      <c r="AH1724" s="36" t="s">
        <v>1442</v>
      </c>
      <c r="AI1724" s="37"/>
      <c r="AJ1724" s="38"/>
      <c r="AK1724" s="39"/>
      <c r="AL1724" s="39"/>
      <c r="AM1724" s="39"/>
      <c r="AN1724" s="49"/>
      <c r="AO1724" s="40"/>
      <c r="AP1724" s="41"/>
      <c r="AQ1724" s="42"/>
      <c r="AR1724" s="43"/>
      <c r="AS1724" s="40" t="s">
        <v>40</v>
      </c>
      <c r="AT1724" s="42">
        <v>1</v>
      </c>
      <c r="AU1724" s="162">
        <f t="shared" si="134"/>
        <v>0</v>
      </c>
      <c r="AV1724" s="162">
        <f t="shared" si="135"/>
        <v>1</v>
      </c>
      <c r="AW1724" s="162">
        <f t="shared" si="136"/>
        <v>0</v>
      </c>
      <c r="AX1724" s="162">
        <f t="shared" si="137"/>
        <v>0</v>
      </c>
      <c r="AY1724" s="162">
        <f t="shared" si="138"/>
        <v>0</v>
      </c>
    </row>
    <row r="1725" spans="1:51">
      <c r="A1725" s="44" t="s">
        <v>177</v>
      </c>
      <c r="B1725" s="45" t="s">
        <v>3913</v>
      </c>
      <c r="C1725" s="23" t="s">
        <v>187</v>
      </c>
      <c r="D1725" s="120" t="s">
        <v>4162</v>
      </c>
      <c r="E1725" s="24">
        <v>4</v>
      </c>
      <c r="F1725" s="25" t="s">
        <v>43</v>
      </c>
      <c r="G1725" s="25"/>
      <c r="H1725" s="27">
        <v>1</v>
      </c>
      <c r="I1725" s="27"/>
      <c r="J1725" s="29">
        <v>1</v>
      </c>
      <c r="K1725" s="34">
        <v>1586</v>
      </c>
      <c r="L1725" s="35">
        <v>1593</v>
      </c>
      <c r="M1725" s="27">
        <v>0</v>
      </c>
      <c r="N1725" s="27">
        <v>0</v>
      </c>
      <c r="O1725" s="28" t="s">
        <v>188</v>
      </c>
      <c r="P1725" s="31" t="s">
        <v>189</v>
      </c>
      <c r="Q1725" s="36" t="s">
        <v>51</v>
      </c>
      <c r="R1725" s="104">
        <v>52.373100000000001</v>
      </c>
      <c r="S1725" s="124">
        <v>4.8921999999999999</v>
      </c>
      <c r="T1725" s="32">
        <v>1</v>
      </c>
      <c r="U1725" s="33">
        <v>1</v>
      </c>
      <c r="V1725" s="140">
        <v>4</v>
      </c>
      <c r="W1725" s="34">
        <v>1572</v>
      </c>
      <c r="X1725" s="35">
        <v>1584</v>
      </c>
      <c r="Y1725" s="35" t="s">
        <v>63</v>
      </c>
      <c r="Z1725" s="34">
        <v>1584</v>
      </c>
      <c r="AA1725" s="35">
        <v>1586</v>
      </c>
      <c r="AB1725" s="36" t="s">
        <v>190</v>
      </c>
      <c r="AC1725" s="34">
        <v>1586</v>
      </c>
      <c r="AD1725" s="35">
        <v>1586</v>
      </c>
      <c r="AE1725" s="36" t="s">
        <v>191</v>
      </c>
      <c r="AF1725" s="34">
        <v>1586</v>
      </c>
      <c r="AG1725" s="35">
        <v>1593</v>
      </c>
      <c r="AH1725" s="36" t="s">
        <v>51</v>
      </c>
      <c r="AI1725" s="37"/>
      <c r="AJ1725" s="38"/>
      <c r="AK1725" s="39"/>
      <c r="AL1725" s="39"/>
      <c r="AM1725" s="39"/>
      <c r="AN1725" s="49"/>
      <c r="AO1725" s="42" t="s">
        <v>186</v>
      </c>
      <c r="AP1725" s="43" t="s">
        <v>192</v>
      </c>
      <c r="AQ1725" s="42"/>
      <c r="AR1725" s="43"/>
      <c r="AS1725" s="40" t="s">
        <v>193</v>
      </c>
      <c r="AT1725" s="42">
        <v>1</v>
      </c>
      <c r="AU1725" s="162">
        <f t="shared" si="134"/>
        <v>0</v>
      </c>
      <c r="AV1725" s="162">
        <f t="shared" si="135"/>
        <v>1</v>
      </c>
      <c r="AW1725" s="162">
        <f t="shared" si="136"/>
        <v>0</v>
      </c>
      <c r="AX1725" s="162">
        <f t="shared" si="137"/>
        <v>0</v>
      </c>
      <c r="AY1725" s="162">
        <f t="shared" si="138"/>
        <v>0</v>
      </c>
    </row>
    <row r="1726" spans="1:51">
      <c r="A1726" s="44" t="s">
        <v>271</v>
      </c>
      <c r="B1726" s="45" t="s">
        <v>2210</v>
      </c>
      <c r="C1726" s="23" t="s">
        <v>294</v>
      </c>
      <c r="D1726" s="120" t="s">
        <v>4162</v>
      </c>
      <c r="E1726" s="24">
        <v>3</v>
      </c>
      <c r="F1726" s="25" t="s">
        <v>43</v>
      </c>
      <c r="G1726" s="26"/>
      <c r="H1726" s="27"/>
      <c r="I1726" s="27"/>
      <c r="J1726" s="29">
        <v>1</v>
      </c>
      <c r="K1726" s="47">
        <v>1563</v>
      </c>
      <c r="L1726" s="25">
        <v>1592</v>
      </c>
      <c r="M1726" s="27">
        <v>0</v>
      </c>
      <c r="N1726" s="27">
        <v>0</v>
      </c>
      <c r="O1726" s="28" t="s">
        <v>295</v>
      </c>
      <c r="P1726" s="31" t="s">
        <v>296</v>
      </c>
      <c r="Q1726" s="48" t="s">
        <v>103</v>
      </c>
      <c r="R1726" s="104">
        <v>51.0167</v>
      </c>
      <c r="S1726" s="124">
        <v>4.4667000000000003</v>
      </c>
      <c r="T1726" s="32">
        <v>0</v>
      </c>
      <c r="U1726" s="75">
        <v>1</v>
      </c>
      <c r="V1726" s="140">
        <v>4</v>
      </c>
      <c r="W1726" s="47">
        <v>1531</v>
      </c>
      <c r="X1726" s="25">
        <v>1539</v>
      </c>
      <c r="Y1726" s="25" t="s">
        <v>102</v>
      </c>
      <c r="Z1726" s="47">
        <v>1539</v>
      </c>
      <c r="AA1726" s="25">
        <v>1543</v>
      </c>
      <c r="AB1726" s="48" t="s">
        <v>103</v>
      </c>
      <c r="AC1726" s="47">
        <v>1543</v>
      </c>
      <c r="AD1726" s="25">
        <v>1563</v>
      </c>
      <c r="AE1726" s="48" t="s">
        <v>60</v>
      </c>
      <c r="AF1726" s="47">
        <v>1563</v>
      </c>
      <c r="AG1726" s="25">
        <v>1592</v>
      </c>
      <c r="AH1726" s="48" t="s">
        <v>103</v>
      </c>
      <c r="AI1726" s="37"/>
      <c r="AJ1726" s="38"/>
      <c r="AK1726" s="39"/>
      <c r="AL1726" s="39"/>
      <c r="AM1726" s="39"/>
      <c r="AN1726" s="49"/>
      <c r="AO1726" s="40"/>
      <c r="AP1726" s="41"/>
      <c r="AQ1726" s="42"/>
      <c r="AR1726" s="43"/>
      <c r="AS1726" s="40" t="s">
        <v>55</v>
      </c>
      <c r="AT1726" s="42">
        <v>1</v>
      </c>
      <c r="AU1726" s="162">
        <f t="shared" si="134"/>
        <v>1</v>
      </c>
      <c r="AV1726" s="162">
        <f t="shared" si="135"/>
        <v>1</v>
      </c>
      <c r="AW1726" s="162">
        <f t="shared" si="136"/>
        <v>0</v>
      </c>
      <c r="AX1726" s="162">
        <f t="shared" si="137"/>
        <v>0</v>
      </c>
      <c r="AY1726" s="162">
        <f t="shared" si="138"/>
        <v>0</v>
      </c>
    </row>
    <row r="1727" spans="1:51">
      <c r="A1727" s="44" t="s">
        <v>304</v>
      </c>
      <c r="B1727" s="45" t="s">
        <v>2210</v>
      </c>
      <c r="C1727" s="23" t="s">
        <v>305</v>
      </c>
      <c r="D1727" s="120" t="s">
        <v>4162</v>
      </c>
      <c r="E1727" s="24"/>
      <c r="F1727" s="25" t="s">
        <v>43</v>
      </c>
      <c r="G1727" s="26"/>
      <c r="H1727" s="27"/>
      <c r="I1727" s="27"/>
      <c r="J1727" s="29">
        <v>0</v>
      </c>
      <c r="K1727" s="34">
        <v>1584</v>
      </c>
      <c r="L1727" s="35">
        <v>1584</v>
      </c>
      <c r="M1727" s="27">
        <v>0</v>
      </c>
      <c r="N1727" s="27">
        <v>0</v>
      </c>
      <c r="O1727" s="28">
        <v>1546</v>
      </c>
      <c r="P1727" s="31">
        <v>1584</v>
      </c>
      <c r="Q1727" s="36" t="s">
        <v>307</v>
      </c>
      <c r="R1727" s="104">
        <v>48.856699999999996</v>
      </c>
      <c r="S1727" s="124">
        <v>2.3508</v>
      </c>
      <c r="T1727" s="32">
        <v>1</v>
      </c>
      <c r="U1727" s="75">
        <v>1</v>
      </c>
      <c r="V1727" s="140">
        <v>4</v>
      </c>
      <c r="W1727" s="34">
        <v>1570</v>
      </c>
      <c r="X1727" s="35">
        <v>1570</v>
      </c>
      <c r="Y1727" s="35" t="s">
        <v>306</v>
      </c>
      <c r="Z1727" s="34">
        <v>1571</v>
      </c>
      <c r="AA1727" s="35">
        <v>1571</v>
      </c>
      <c r="AB1727" s="36" t="s">
        <v>103</v>
      </c>
      <c r="AC1727" s="34">
        <v>1574</v>
      </c>
      <c r="AD1727" s="35">
        <v>1583</v>
      </c>
      <c r="AE1727" s="36" t="s">
        <v>306</v>
      </c>
      <c r="AF1727" s="34">
        <v>1584</v>
      </c>
      <c r="AG1727" s="35">
        <v>1584</v>
      </c>
      <c r="AH1727" s="36" t="s">
        <v>307</v>
      </c>
      <c r="AI1727" s="37"/>
      <c r="AJ1727" s="38"/>
      <c r="AK1727" s="39"/>
      <c r="AL1727" s="39"/>
      <c r="AM1727" s="39"/>
      <c r="AN1727" s="49"/>
      <c r="AO1727" s="42" t="s">
        <v>88</v>
      </c>
      <c r="AP1727" s="43" t="s">
        <v>271</v>
      </c>
      <c r="AQ1727" s="42"/>
      <c r="AR1727" s="43"/>
      <c r="AS1727" s="40" t="s">
        <v>55</v>
      </c>
      <c r="AT1727" s="42">
        <v>1</v>
      </c>
      <c r="AU1727" s="162">
        <f t="shared" si="134"/>
        <v>0</v>
      </c>
      <c r="AV1727" s="162">
        <f t="shared" si="135"/>
        <v>1</v>
      </c>
      <c r="AW1727" s="162">
        <f t="shared" si="136"/>
        <v>0</v>
      </c>
      <c r="AX1727" s="162">
        <f t="shared" si="137"/>
        <v>0</v>
      </c>
      <c r="AY1727" s="162">
        <f t="shared" si="138"/>
        <v>0</v>
      </c>
    </row>
    <row r="1728" spans="1:51">
      <c r="A1728" s="88" t="s">
        <v>474</v>
      </c>
      <c r="B1728" s="45" t="s">
        <v>3953</v>
      </c>
      <c r="C1728" s="23" t="s">
        <v>475</v>
      </c>
      <c r="D1728" s="120" t="s">
        <v>4162</v>
      </c>
      <c r="E1728" s="24">
        <v>7</v>
      </c>
      <c r="F1728" s="25" t="s">
        <v>43</v>
      </c>
      <c r="G1728" s="60"/>
      <c r="H1728" s="89"/>
      <c r="I1728" s="89"/>
      <c r="J1728" s="29">
        <v>1</v>
      </c>
      <c r="K1728" s="47">
        <v>1603</v>
      </c>
      <c r="L1728" s="91">
        <v>1624</v>
      </c>
      <c r="M1728" s="27">
        <v>1</v>
      </c>
      <c r="N1728" s="27">
        <v>0</v>
      </c>
      <c r="O1728" s="86">
        <v>1540</v>
      </c>
      <c r="P1728" s="31">
        <v>1624</v>
      </c>
      <c r="Q1728" s="36" t="s">
        <v>103</v>
      </c>
      <c r="R1728" s="104">
        <v>51.0167</v>
      </c>
      <c r="S1728" s="124">
        <v>4.4667000000000003</v>
      </c>
      <c r="T1728" s="32">
        <v>0</v>
      </c>
      <c r="U1728" s="33">
        <v>1</v>
      </c>
      <c r="V1728" s="140">
        <v>4</v>
      </c>
      <c r="W1728" s="47">
        <v>1560</v>
      </c>
      <c r="X1728" s="91">
        <v>1578</v>
      </c>
      <c r="Y1728" s="91" t="s">
        <v>476</v>
      </c>
      <c r="Z1728" s="34">
        <v>1590</v>
      </c>
      <c r="AA1728" s="91">
        <v>1594</v>
      </c>
      <c r="AB1728" s="36" t="s">
        <v>60</v>
      </c>
      <c r="AC1728" s="34">
        <v>1594</v>
      </c>
      <c r="AD1728" s="91">
        <v>1597</v>
      </c>
      <c r="AE1728" s="36" t="s">
        <v>476</v>
      </c>
      <c r="AF1728" s="47">
        <v>1603</v>
      </c>
      <c r="AG1728" s="91">
        <v>1624</v>
      </c>
      <c r="AH1728" s="36" t="s">
        <v>103</v>
      </c>
      <c r="AI1728" s="37"/>
      <c r="AJ1728" s="92"/>
      <c r="AK1728" s="39"/>
      <c r="AL1728" s="39"/>
      <c r="AM1728" s="39"/>
      <c r="AN1728" s="39"/>
      <c r="AO1728" s="42" t="s">
        <v>104</v>
      </c>
      <c r="AP1728" s="43" t="s">
        <v>477</v>
      </c>
      <c r="AQ1728" s="42"/>
      <c r="AR1728" s="43"/>
      <c r="AS1728" s="40" t="s">
        <v>106</v>
      </c>
      <c r="AT1728" s="42">
        <v>1</v>
      </c>
      <c r="AU1728" s="162">
        <f t="shared" si="134"/>
        <v>0</v>
      </c>
      <c r="AV1728" s="162">
        <f t="shared" si="135"/>
        <v>1</v>
      </c>
      <c r="AW1728" s="162">
        <f t="shared" si="136"/>
        <v>1</v>
      </c>
      <c r="AX1728" s="162">
        <f t="shared" si="137"/>
        <v>1</v>
      </c>
      <c r="AY1728" s="162">
        <f t="shared" si="138"/>
        <v>0</v>
      </c>
    </row>
    <row r="1729" spans="1:51">
      <c r="A1729" s="44" t="s">
        <v>570</v>
      </c>
      <c r="B1729" s="45" t="s">
        <v>2271</v>
      </c>
      <c r="C1729" s="23" t="s">
        <v>575</v>
      </c>
      <c r="D1729" s="120" t="s">
        <v>4162</v>
      </c>
      <c r="E1729" s="24">
        <v>5</v>
      </c>
      <c r="F1729" s="25" t="s">
        <v>43</v>
      </c>
      <c r="G1729" s="51" t="s">
        <v>311</v>
      </c>
      <c r="H1729" s="52"/>
      <c r="I1729" s="52"/>
      <c r="J1729" s="29">
        <v>1</v>
      </c>
      <c r="K1729" s="63">
        <v>1654</v>
      </c>
      <c r="L1729" s="62">
        <v>1663</v>
      </c>
      <c r="M1729" s="27">
        <v>0</v>
      </c>
      <c r="N1729" s="27">
        <v>0</v>
      </c>
      <c r="O1729" s="61">
        <v>1616</v>
      </c>
      <c r="P1729" s="80">
        <v>1681</v>
      </c>
      <c r="Q1729" s="64" t="s">
        <v>103</v>
      </c>
      <c r="R1729" s="104">
        <v>51.0167</v>
      </c>
      <c r="S1729" s="124">
        <v>4.4667000000000003</v>
      </c>
      <c r="T1729" s="32">
        <v>0</v>
      </c>
      <c r="U1729" s="33">
        <v>1</v>
      </c>
      <c r="V1729" s="140">
        <v>4</v>
      </c>
      <c r="W1729" s="63">
        <v>1636</v>
      </c>
      <c r="X1729" s="62">
        <v>1640</v>
      </c>
      <c r="Y1729" s="35" t="s">
        <v>63</v>
      </c>
      <c r="Z1729" s="63">
        <v>1640</v>
      </c>
      <c r="AA1729" s="62">
        <v>1649</v>
      </c>
      <c r="AB1729" s="64" t="s">
        <v>152</v>
      </c>
      <c r="AC1729" s="63">
        <v>1649</v>
      </c>
      <c r="AD1729" s="62">
        <v>1654</v>
      </c>
      <c r="AE1729" s="64" t="s">
        <v>576</v>
      </c>
      <c r="AF1729" s="63">
        <v>1654</v>
      </c>
      <c r="AG1729" s="62">
        <v>1663</v>
      </c>
      <c r="AH1729" s="64" t="s">
        <v>103</v>
      </c>
      <c r="AI1729" s="65"/>
      <c r="AJ1729" s="38">
        <v>1</v>
      </c>
      <c r="AK1729" s="97" t="s">
        <v>577</v>
      </c>
      <c r="AL1729" s="66"/>
      <c r="AM1729" s="66"/>
      <c r="AN1729" s="55"/>
      <c r="AO1729" s="42" t="s">
        <v>88</v>
      </c>
      <c r="AP1729" s="83" t="s">
        <v>571</v>
      </c>
      <c r="AQ1729" s="81" t="s">
        <v>104</v>
      </c>
      <c r="AR1729" s="82" t="s">
        <v>568</v>
      </c>
      <c r="AS1729" s="81"/>
      <c r="AT1729" s="42">
        <v>1</v>
      </c>
      <c r="AU1729" s="162">
        <f t="shared" si="134"/>
        <v>0</v>
      </c>
      <c r="AV1729" s="162">
        <f t="shared" si="135"/>
        <v>0</v>
      </c>
      <c r="AW1729" s="162">
        <f t="shared" si="136"/>
        <v>0</v>
      </c>
      <c r="AX1729" s="162">
        <f t="shared" si="137"/>
        <v>0</v>
      </c>
      <c r="AY1729" s="162">
        <f t="shared" si="138"/>
        <v>1</v>
      </c>
    </row>
    <row r="1730" spans="1:51">
      <c r="A1730" s="44" t="s">
        <v>634</v>
      </c>
      <c r="B1730" s="45" t="s">
        <v>2968</v>
      </c>
      <c r="C1730" s="23" t="s">
        <v>635</v>
      </c>
      <c r="D1730" s="120" t="s">
        <v>4162</v>
      </c>
      <c r="E1730" s="24"/>
      <c r="F1730" s="25" t="s">
        <v>43</v>
      </c>
      <c r="G1730" s="26"/>
      <c r="H1730" s="27"/>
      <c r="I1730" s="27"/>
      <c r="J1730" s="29">
        <v>0</v>
      </c>
      <c r="K1730" s="34">
        <v>1679</v>
      </c>
      <c r="L1730" s="35">
        <v>1704</v>
      </c>
      <c r="M1730" s="27">
        <v>0</v>
      </c>
      <c r="N1730" s="27">
        <v>0</v>
      </c>
      <c r="O1730" s="61">
        <v>1633</v>
      </c>
      <c r="P1730" s="31" t="s">
        <v>39</v>
      </c>
      <c r="Q1730" s="36" t="s">
        <v>63</v>
      </c>
      <c r="R1730" s="104">
        <v>51.216700000000003</v>
      </c>
      <c r="S1730" s="124">
        <v>4.4000000000000004</v>
      </c>
      <c r="T1730" s="32">
        <v>0</v>
      </c>
      <c r="U1730" s="33">
        <v>1</v>
      </c>
      <c r="V1730" s="140">
        <v>4</v>
      </c>
      <c r="W1730" s="34">
        <v>1660</v>
      </c>
      <c r="X1730" s="35">
        <v>1660</v>
      </c>
      <c r="Y1730" s="35" t="s">
        <v>218</v>
      </c>
      <c r="Z1730" s="34">
        <v>1664</v>
      </c>
      <c r="AA1730" s="35">
        <v>1666</v>
      </c>
      <c r="AB1730" s="36" t="s">
        <v>63</v>
      </c>
      <c r="AC1730" s="34">
        <v>1667</v>
      </c>
      <c r="AD1730" s="35">
        <v>1678</v>
      </c>
      <c r="AE1730" s="36" t="s">
        <v>102</v>
      </c>
      <c r="AF1730" s="34">
        <v>1679</v>
      </c>
      <c r="AG1730" s="35">
        <v>1704</v>
      </c>
      <c r="AH1730" s="36" t="s">
        <v>63</v>
      </c>
      <c r="AI1730" s="37"/>
      <c r="AJ1730" s="38"/>
      <c r="AK1730" s="39"/>
      <c r="AL1730" s="39"/>
      <c r="AM1730" s="39"/>
      <c r="AN1730" s="49"/>
      <c r="AO1730" s="42" t="s">
        <v>88</v>
      </c>
      <c r="AP1730" s="41" t="s">
        <v>631</v>
      </c>
      <c r="AQ1730" s="42"/>
      <c r="AR1730" s="43"/>
      <c r="AS1730" s="40" t="s">
        <v>636</v>
      </c>
      <c r="AT1730" s="42">
        <v>1</v>
      </c>
      <c r="AU1730" s="162">
        <f t="shared" si="134"/>
        <v>0</v>
      </c>
      <c r="AV1730" s="162">
        <f t="shared" si="135"/>
        <v>0</v>
      </c>
      <c r="AW1730" s="162">
        <f t="shared" si="136"/>
        <v>0</v>
      </c>
      <c r="AX1730" s="162">
        <f t="shared" si="137"/>
        <v>0</v>
      </c>
      <c r="AY1730" s="162">
        <f t="shared" si="138"/>
        <v>1</v>
      </c>
    </row>
    <row r="1731" spans="1:51">
      <c r="A1731" s="44" t="s">
        <v>660</v>
      </c>
      <c r="B1731" s="45" t="s">
        <v>3993</v>
      </c>
      <c r="C1731" s="23" t="s">
        <v>661</v>
      </c>
      <c r="D1731" s="120" t="s">
        <v>4162</v>
      </c>
      <c r="E1731" s="24"/>
      <c r="F1731" s="25" t="s">
        <v>43</v>
      </c>
      <c r="G1731" s="25"/>
      <c r="H1731" s="27">
        <v>1</v>
      </c>
      <c r="I1731" s="27"/>
      <c r="J1731" s="29">
        <v>0</v>
      </c>
      <c r="K1731" s="34">
        <v>1702</v>
      </c>
      <c r="L1731" s="35">
        <v>1716</v>
      </c>
      <c r="M1731" s="27">
        <v>0</v>
      </c>
      <c r="N1731" s="27">
        <v>0</v>
      </c>
      <c r="O1731" s="28">
        <v>1648</v>
      </c>
      <c r="P1731" s="31">
        <v>1727</v>
      </c>
      <c r="Q1731" s="36" t="s">
        <v>63</v>
      </c>
      <c r="R1731" s="104">
        <v>51.216700000000003</v>
      </c>
      <c r="S1731" s="124">
        <v>4.4000000000000004</v>
      </c>
      <c r="T1731" s="32">
        <v>0</v>
      </c>
      <c r="U1731" s="33">
        <v>1</v>
      </c>
      <c r="V1731" s="140">
        <v>4</v>
      </c>
      <c r="W1731" s="34">
        <v>1675</v>
      </c>
      <c r="X1731" s="35">
        <v>1675</v>
      </c>
      <c r="Y1731" s="35" t="s">
        <v>476</v>
      </c>
      <c r="Z1731" s="34">
        <v>1681</v>
      </c>
      <c r="AA1731" s="35">
        <v>1681</v>
      </c>
      <c r="AB1731" s="36" t="s">
        <v>60</v>
      </c>
      <c r="AC1731" s="34">
        <v>1682</v>
      </c>
      <c r="AD1731" s="35">
        <v>1702</v>
      </c>
      <c r="AE1731" s="36" t="s">
        <v>103</v>
      </c>
      <c r="AF1731" s="34">
        <v>1702</v>
      </c>
      <c r="AG1731" s="35">
        <v>1716</v>
      </c>
      <c r="AH1731" s="36" t="s">
        <v>63</v>
      </c>
      <c r="AI1731" s="37"/>
      <c r="AJ1731" s="38"/>
      <c r="AK1731" s="39"/>
      <c r="AL1731" s="39"/>
      <c r="AM1731" s="39"/>
      <c r="AN1731" s="49"/>
      <c r="AO1731" s="40" t="s">
        <v>88</v>
      </c>
      <c r="AP1731" s="41" t="s">
        <v>662</v>
      </c>
      <c r="AQ1731" s="42"/>
      <c r="AR1731" s="43"/>
      <c r="AS1731" s="40"/>
      <c r="AT1731" s="42">
        <v>1</v>
      </c>
      <c r="AU1731" s="162">
        <f t="shared" ref="AU1731:AU1746" si="141">IF(AND(K1731&lt;=1570,L1731&gt;=1540),1,0)</f>
        <v>0</v>
      </c>
      <c r="AV1731" s="162">
        <f t="shared" ref="AV1731:AV1746" si="142">IF(AND(K1731&lt;=1608,L1731&gt;=1571),1,0)</f>
        <v>0</v>
      </c>
      <c r="AW1731" s="162">
        <f t="shared" ref="AW1731:AW1746" si="143">IF(AND(K1731&lt;=1621,L1731&gt;=1609),1,0)</f>
        <v>0</v>
      </c>
      <c r="AX1731" s="162">
        <f t="shared" ref="AX1731:AX1746" si="144">IF(AND(K1731&lt;=1648,L1731&gt;=1622),1,0)</f>
        <v>0</v>
      </c>
      <c r="AY1731" s="162">
        <f t="shared" ref="AY1731:AY1746" si="145">IF(AND(K1731&lt;=1680,L1731&gt;=1649),1,0)</f>
        <v>0</v>
      </c>
    </row>
    <row r="1732" spans="1:51">
      <c r="A1732" s="44" t="s">
        <v>822</v>
      </c>
      <c r="B1732" s="45" t="s">
        <v>4025</v>
      </c>
      <c r="C1732" s="23" t="s">
        <v>823</v>
      </c>
      <c r="D1732" s="120" t="s">
        <v>4162</v>
      </c>
      <c r="E1732" s="24"/>
      <c r="F1732" s="25" t="s">
        <v>43</v>
      </c>
      <c r="G1732" s="26"/>
      <c r="H1732" s="27"/>
      <c r="I1732" s="27"/>
      <c r="J1732" s="29">
        <v>0</v>
      </c>
      <c r="K1732" s="34">
        <v>1712</v>
      </c>
      <c r="L1732" s="35">
        <v>1715</v>
      </c>
      <c r="M1732" s="27">
        <v>0</v>
      </c>
      <c r="N1732" s="27">
        <v>0</v>
      </c>
      <c r="O1732" s="28">
        <v>1634</v>
      </c>
      <c r="P1732" s="31">
        <v>1715</v>
      </c>
      <c r="Q1732" s="36" t="s">
        <v>103</v>
      </c>
      <c r="R1732" s="104">
        <v>51.0167</v>
      </c>
      <c r="S1732" s="124">
        <v>4.4667000000000003</v>
      </c>
      <c r="T1732" s="32">
        <v>0</v>
      </c>
      <c r="U1732" s="33">
        <v>1</v>
      </c>
      <c r="V1732" s="140">
        <v>4</v>
      </c>
      <c r="W1732" s="34">
        <v>1657</v>
      </c>
      <c r="X1732" s="35">
        <v>1659</v>
      </c>
      <c r="Y1732" s="35" t="s">
        <v>102</v>
      </c>
      <c r="Z1732" s="34">
        <v>1660</v>
      </c>
      <c r="AA1732" s="35">
        <v>1661</v>
      </c>
      <c r="AB1732" s="64" t="s">
        <v>824</v>
      </c>
      <c r="AC1732" s="34">
        <v>1661</v>
      </c>
      <c r="AD1732" s="35">
        <v>1712</v>
      </c>
      <c r="AE1732" s="36" t="s">
        <v>63</v>
      </c>
      <c r="AF1732" s="34">
        <v>1712</v>
      </c>
      <c r="AG1732" s="35">
        <v>1715</v>
      </c>
      <c r="AH1732" s="36" t="s">
        <v>103</v>
      </c>
      <c r="AI1732" s="37"/>
      <c r="AJ1732" s="38"/>
      <c r="AK1732" s="39"/>
      <c r="AL1732" s="39"/>
      <c r="AM1732" s="39"/>
      <c r="AN1732" s="49"/>
      <c r="AO1732" s="40"/>
      <c r="AP1732" s="41"/>
      <c r="AQ1732" s="42"/>
      <c r="AR1732" s="43"/>
      <c r="AS1732" s="40"/>
      <c r="AT1732" s="42">
        <v>1</v>
      </c>
      <c r="AU1732" s="162">
        <f t="shared" si="141"/>
        <v>0</v>
      </c>
      <c r="AV1732" s="162">
        <f t="shared" si="142"/>
        <v>0</v>
      </c>
      <c r="AW1732" s="162">
        <f t="shared" si="143"/>
        <v>0</v>
      </c>
      <c r="AX1732" s="162">
        <f t="shared" si="144"/>
        <v>0</v>
      </c>
      <c r="AY1732" s="162">
        <f t="shared" si="145"/>
        <v>0</v>
      </c>
    </row>
    <row r="1733" spans="1:51">
      <c r="A1733" s="44" t="s">
        <v>867</v>
      </c>
      <c r="B1733" s="45" t="s">
        <v>4034</v>
      </c>
      <c r="C1733" s="23" t="s">
        <v>868</v>
      </c>
      <c r="D1733" s="120" t="s">
        <v>4162</v>
      </c>
      <c r="E1733" s="24"/>
      <c r="F1733" s="25" t="s">
        <v>43</v>
      </c>
      <c r="G1733" s="25"/>
      <c r="H1733" s="27">
        <v>1</v>
      </c>
      <c r="I1733" s="27"/>
      <c r="J1733" s="29">
        <v>0</v>
      </c>
      <c r="K1733" s="34">
        <v>1599</v>
      </c>
      <c r="L1733" s="35">
        <v>1600</v>
      </c>
      <c r="M1733" s="27">
        <v>0</v>
      </c>
      <c r="N1733" s="27">
        <v>0</v>
      </c>
      <c r="O1733" s="28"/>
      <c r="P1733" s="31">
        <v>1610</v>
      </c>
      <c r="Q1733" s="36" t="s">
        <v>870</v>
      </c>
      <c r="R1733" s="104"/>
      <c r="S1733" s="124"/>
      <c r="T1733" s="32">
        <v>1</v>
      </c>
      <c r="U1733" s="33">
        <v>1</v>
      </c>
      <c r="V1733" s="140">
        <v>4</v>
      </c>
      <c r="W1733" s="34">
        <v>1570</v>
      </c>
      <c r="X1733" s="35">
        <v>1570</v>
      </c>
      <c r="Y1733" s="35" t="s">
        <v>218</v>
      </c>
      <c r="Z1733" s="34">
        <v>1570</v>
      </c>
      <c r="AA1733" s="35">
        <v>1585</v>
      </c>
      <c r="AB1733" s="36" t="s">
        <v>869</v>
      </c>
      <c r="AC1733" s="34">
        <v>1586</v>
      </c>
      <c r="AD1733" s="35">
        <v>1599</v>
      </c>
      <c r="AE1733" s="36" t="s">
        <v>51</v>
      </c>
      <c r="AF1733" s="34">
        <v>1599</v>
      </c>
      <c r="AG1733" s="35">
        <v>1600</v>
      </c>
      <c r="AH1733" s="36" t="s">
        <v>870</v>
      </c>
      <c r="AI1733" s="37"/>
      <c r="AJ1733" s="38"/>
      <c r="AK1733" s="49"/>
      <c r="AL1733" s="49"/>
      <c r="AM1733" s="49"/>
      <c r="AN1733" s="49"/>
      <c r="AO1733" s="73"/>
      <c r="AP1733" s="85"/>
      <c r="AQ1733" s="69"/>
      <c r="AR1733" s="70"/>
      <c r="AS1733" s="40" t="s">
        <v>871</v>
      </c>
      <c r="AT1733" s="42">
        <v>1</v>
      </c>
      <c r="AU1733" s="162">
        <f t="shared" si="141"/>
        <v>0</v>
      </c>
      <c r="AV1733" s="162">
        <f t="shared" si="142"/>
        <v>1</v>
      </c>
      <c r="AW1733" s="162">
        <f t="shared" si="143"/>
        <v>0</v>
      </c>
      <c r="AX1733" s="162">
        <f t="shared" si="144"/>
        <v>0</v>
      </c>
      <c r="AY1733" s="162">
        <f t="shared" si="145"/>
        <v>0</v>
      </c>
    </row>
    <row r="1734" spans="1:51">
      <c r="A1734" s="44" t="s">
        <v>1439</v>
      </c>
      <c r="B1734" s="45" t="s">
        <v>4127</v>
      </c>
      <c r="C1734" s="23" t="s">
        <v>1440</v>
      </c>
      <c r="D1734" s="120" t="s">
        <v>4162</v>
      </c>
      <c r="E1734" s="24">
        <v>1</v>
      </c>
      <c r="F1734" s="25" t="s">
        <v>43</v>
      </c>
      <c r="G1734" s="26"/>
      <c r="H1734" s="27"/>
      <c r="I1734" s="27"/>
      <c r="J1734" s="29">
        <v>1</v>
      </c>
      <c r="K1734" s="34">
        <v>1586</v>
      </c>
      <c r="L1734" s="35">
        <v>1612</v>
      </c>
      <c r="M1734" s="27">
        <v>0</v>
      </c>
      <c r="N1734" s="27">
        <v>0</v>
      </c>
      <c r="O1734" s="28">
        <v>1534</v>
      </c>
      <c r="P1734" s="31">
        <v>1612</v>
      </c>
      <c r="Q1734" s="36" t="s">
        <v>1442</v>
      </c>
      <c r="R1734" s="104"/>
      <c r="S1734" s="124"/>
      <c r="T1734" s="32">
        <v>0</v>
      </c>
      <c r="U1734" s="33">
        <v>1</v>
      </c>
      <c r="V1734" s="140">
        <v>4</v>
      </c>
      <c r="W1734" s="34">
        <v>1564</v>
      </c>
      <c r="X1734" s="35">
        <v>1566</v>
      </c>
      <c r="Y1734" s="35" t="s">
        <v>63</v>
      </c>
      <c r="Z1734" s="34">
        <v>1566</v>
      </c>
      <c r="AA1734" s="35">
        <v>1575</v>
      </c>
      <c r="AB1734" s="36" t="s">
        <v>1441</v>
      </c>
      <c r="AC1734" s="34">
        <v>1575</v>
      </c>
      <c r="AD1734" s="35">
        <v>1585</v>
      </c>
      <c r="AE1734" s="36" t="s">
        <v>63</v>
      </c>
      <c r="AF1734" s="34">
        <v>1586</v>
      </c>
      <c r="AG1734" s="35">
        <v>1612</v>
      </c>
      <c r="AH1734" s="36" t="s">
        <v>1442</v>
      </c>
      <c r="AI1734" s="37"/>
      <c r="AJ1734" s="38"/>
      <c r="AK1734" s="39"/>
      <c r="AL1734" s="39"/>
      <c r="AM1734" s="39"/>
      <c r="AN1734" s="49"/>
      <c r="AO1734" s="40"/>
      <c r="AP1734" s="41"/>
      <c r="AQ1734" s="42"/>
      <c r="AR1734" s="43"/>
      <c r="AS1734" s="40" t="s">
        <v>40</v>
      </c>
      <c r="AT1734" s="42">
        <v>1</v>
      </c>
      <c r="AU1734" s="162">
        <f t="shared" si="141"/>
        <v>0</v>
      </c>
      <c r="AV1734" s="162">
        <f t="shared" si="142"/>
        <v>1</v>
      </c>
      <c r="AW1734" s="162">
        <f t="shared" si="143"/>
        <v>1</v>
      </c>
      <c r="AX1734" s="162">
        <f t="shared" si="144"/>
        <v>0</v>
      </c>
      <c r="AY1734" s="162">
        <f t="shared" si="145"/>
        <v>0</v>
      </c>
    </row>
    <row r="1735" spans="1:51">
      <c r="A1735" s="44" t="s">
        <v>643</v>
      </c>
      <c r="B1735" s="45" t="s">
        <v>3989</v>
      </c>
      <c r="C1735" s="23" t="s">
        <v>644</v>
      </c>
      <c r="D1735" s="120" t="s">
        <v>4162</v>
      </c>
      <c r="E1735" s="24">
        <v>2</v>
      </c>
      <c r="F1735" s="25" t="s">
        <v>311</v>
      </c>
      <c r="G1735" s="26"/>
      <c r="H1735" s="27"/>
      <c r="I1735" s="27"/>
      <c r="J1735" s="29">
        <v>1</v>
      </c>
      <c r="K1735" s="34">
        <v>1568</v>
      </c>
      <c r="L1735" s="35">
        <v>1570</v>
      </c>
      <c r="M1735" s="27">
        <v>0</v>
      </c>
      <c r="N1735" s="27">
        <v>0</v>
      </c>
      <c r="O1735" s="28">
        <v>1540</v>
      </c>
      <c r="P1735" s="31">
        <v>1590</v>
      </c>
      <c r="Q1735" s="36" t="s">
        <v>646</v>
      </c>
      <c r="R1735" s="104"/>
      <c r="S1735" s="124"/>
      <c r="T1735" s="32">
        <v>0</v>
      </c>
      <c r="U1735" s="75">
        <v>1</v>
      </c>
      <c r="V1735" s="140">
        <v>2</v>
      </c>
      <c r="W1735" s="34">
        <v>1558</v>
      </c>
      <c r="X1735" s="35">
        <v>1568</v>
      </c>
      <c r="Y1735" s="35" t="s">
        <v>63</v>
      </c>
      <c r="Z1735" s="34">
        <v>1568</v>
      </c>
      <c r="AA1735" s="35">
        <v>1570</v>
      </c>
      <c r="AB1735" s="36" t="s">
        <v>646</v>
      </c>
      <c r="AC1735" s="34">
        <v>1570</v>
      </c>
      <c r="AD1735" s="35">
        <v>1585</v>
      </c>
      <c r="AE1735" s="36" t="s">
        <v>218</v>
      </c>
      <c r="AF1735" s="34">
        <v>1585</v>
      </c>
      <c r="AG1735" s="35">
        <v>1589</v>
      </c>
      <c r="AH1735" s="36" t="s">
        <v>647</v>
      </c>
      <c r="AI1735" s="37" t="s">
        <v>218</v>
      </c>
      <c r="AJ1735" s="38"/>
      <c r="AK1735" s="39"/>
      <c r="AL1735" s="39"/>
      <c r="AM1735" s="39"/>
      <c r="AN1735" s="49"/>
      <c r="AO1735" s="40" t="s">
        <v>104</v>
      </c>
      <c r="AP1735" s="41" t="s">
        <v>648</v>
      </c>
      <c r="AQ1735" s="42"/>
      <c r="AR1735" s="43"/>
      <c r="AS1735" s="40" t="s">
        <v>40</v>
      </c>
      <c r="AT1735" s="42">
        <v>1</v>
      </c>
      <c r="AU1735" s="162">
        <f t="shared" si="141"/>
        <v>1</v>
      </c>
      <c r="AV1735" s="162">
        <f t="shared" si="142"/>
        <v>0</v>
      </c>
      <c r="AW1735" s="162">
        <f t="shared" si="143"/>
        <v>0</v>
      </c>
      <c r="AX1735" s="162">
        <f t="shared" si="144"/>
        <v>0</v>
      </c>
      <c r="AY1735" s="162">
        <f t="shared" si="145"/>
        <v>0</v>
      </c>
    </row>
    <row r="1736" spans="1:51">
      <c r="A1736" s="44" t="s">
        <v>1530</v>
      </c>
      <c r="B1736" s="45" t="s">
        <v>2553</v>
      </c>
      <c r="C1736" s="23" t="s">
        <v>1531</v>
      </c>
      <c r="D1736" s="120" t="s">
        <v>4162</v>
      </c>
      <c r="E1736" s="24"/>
      <c r="F1736" s="74" t="s">
        <v>74</v>
      </c>
      <c r="G1736" s="26"/>
      <c r="H1736" s="27"/>
      <c r="I1736" s="27"/>
      <c r="J1736" s="29">
        <v>0</v>
      </c>
      <c r="K1736" s="34">
        <v>1646</v>
      </c>
      <c r="L1736" s="35">
        <v>1654</v>
      </c>
      <c r="M1736" s="27">
        <v>0</v>
      </c>
      <c r="N1736" s="27">
        <v>0</v>
      </c>
      <c r="O1736" s="28">
        <v>1624</v>
      </c>
      <c r="P1736" s="31">
        <v>1694</v>
      </c>
      <c r="Q1736" s="36" t="s">
        <v>306</v>
      </c>
      <c r="R1736" s="104">
        <v>43</v>
      </c>
      <c r="S1736" s="124">
        <v>12</v>
      </c>
      <c r="T1736" s="32">
        <v>0</v>
      </c>
      <c r="U1736" s="33">
        <v>1</v>
      </c>
      <c r="V1736" s="140">
        <v>2</v>
      </c>
      <c r="W1736" s="34">
        <v>1646</v>
      </c>
      <c r="X1736" s="35">
        <v>1646</v>
      </c>
      <c r="Y1736" s="35" t="s">
        <v>51</v>
      </c>
      <c r="Z1736" s="34">
        <v>1646</v>
      </c>
      <c r="AA1736" s="35">
        <v>1654</v>
      </c>
      <c r="AB1736" s="36" t="s">
        <v>306</v>
      </c>
      <c r="AC1736" s="34">
        <v>1654</v>
      </c>
      <c r="AD1736" s="35">
        <v>1663</v>
      </c>
      <c r="AE1736" s="36" t="s">
        <v>51</v>
      </c>
      <c r="AF1736" s="34">
        <v>1663</v>
      </c>
      <c r="AG1736" s="35">
        <v>1664</v>
      </c>
      <c r="AH1736" s="36" t="s">
        <v>1532</v>
      </c>
      <c r="AI1736" s="37" t="s">
        <v>1533</v>
      </c>
      <c r="AJ1736" s="38"/>
      <c r="AK1736" s="39"/>
      <c r="AL1736" s="39"/>
      <c r="AM1736" s="39"/>
      <c r="AN1736" s="49"/>
      <c r="AO1736" s="40"/>
      <c r="AP1736" s="41"/>
      <c r="AQ1736" s="42"/>
      <c r="AR1736" s="43"/>
      <c r="AS1736" s="40"/>
      <c r="AT1736" s="42">
        <v>1</v>
      </c>
      <c r="AU1736" s="162">
        <f t="shared" si="141"/>
        <v>0</v>
      </c>
      <c r="AV1736" s="162">
        <f t="shared" si="142"/>
        <v>0</v>
      </c>
      <c r="AW1736" s="162">
        <f t="shared" si="143"/>
        <v>0</v>
      </c>
      <c r="AX1736" s="162">
        <f t="shared" si="144"/>
        <v>1</v>
      </c>
      <c r="AY1736" s="162">
        <f t="shared" si="145"/>
        <v>1</v>
      </c>
    </row>
    <row r="1737" spans="1:51">
      <c r="A1737" s="44" t="s">
        <v>1606</v>
      </c>
      <c r="B1737" s="45" t="s">
        <v>4150</v>
      </c>
      <c r="C1737" s="23" t="s">
        <v>1607</v>
      </c>
      <c r="D1737" s="120" t="s">
        <v>4162</v>
      </c>
      <c r="E1737" s="24"/>
      <c r="F1737" s="25" t="s">
        <v>43</v>
      </c>
      <c r="G1737" s="26"/>
      <c r="H1737" s="27"/>
      <c r="I1737" s="27"/>
      <c r="J1737" s="29">
        <v>0</v>
      </c>
      <c r="K1737" s="34">
        <v>1570</v>
      </c>
      <c r="L1737" s="35">
        <v>1577</v>
      </c>
      <c r="M1737" s="27">
        <v>0</v>
      </c>
      <c r="N1737" s="27">
        <v>0</v>
      </c>
      <c r="O1737" s="28">
        <v>1527</v>
      </c>
      <c r="P1737" s="31">
        <v>1607</v>
      </c>
      <c r="Q1737" s="36" t="s">
        <v>1441</v>
      </c>
      <c r="R1737" s="104"/>
      <c r="S1737" s="124"/>
      <c r="T1737" s="32">
        <v>0</v>
      </c>
      <c r="U1737" s="33">
        <v>1</v>
      </c>
      <c r="V1737" s="140">
        <v>2</v>
      </c>
      <c r="W1737" s="34">
        <v>1566</v>
      </c>
      <c r="X1737" s="35">
        <v>1570</v>
      </c>
      <c r="Y1737" s="35" t="s">
        <v>63</v>
      </c>
      <c r="Z1737" s="34">
        <v>1570</v>
      </c>
      <c r="AA1737" s="35">
        <v>1577</v>
      </c>
      <c r="AB1737" s="36" t="s">
        <v>1441</v>
      </c>
      <c r="AC1737" s="34">
        <v>1577</v>
      </c>
      <c r="AD1737" s="35">
        <v>1586</v>
      </c>
      <c r="AE1737" s="36" t="s">
        <v>63</v>
      </c>
      <c r="AF1737" s="34">
        <v>1586</v>
      </c>
      <c r="AG1737" s="35">
        <v>1599</v>
      </c>
      <c r="AH1737" s="36" t="s">
        <v>610</v>
      </c>
      <c r="AI1737" s="37" t="s">
        <v>51</v>
      </c>
      <c r="AJ1737" s="38"/>
      <c r="AK1737" s="39"/>
      <c r="AL1737" s="39"/>
      <c r="AM1737" s="39"/>
      <c r="AN1737" s="49"/>
      <c r="AO1737" s="42" t="s">
        <v>104</v>
      </c>
      <c r="AP1737" s="41" t="s">
        <v>1608</v>
      </c>
      <c r="AQ1737" s="42"/>
      <c r="AR1737" s="43"/>
      <c r="AS1737" s="40"/>
      <c r="AT1737" s="42">
        <v>1</v>
      </c>
      <c r="AU1737" s="162">
        <f t="shared" si="141"/>
        <v>1</v>
      </c>
      <c r="AV1737" s="162">
        <f t="shared" si="142"/>
        <v>1</v>
      </c>
      <c r="AW1737" s="162">
        <f t="shared" si="143"/>
        <v>0</v>
      </c>
      <c r="AX1737" s="162">
        <f t="shared" si="144"/>
        <v>0</v>
      </c>
      <c r="AY1737" s="162">
        <f t="shared" si="145"/>
        <v>0</v>
      </c>
    </row>
    <row r="1738" spans="1:51">
      <c r="A1738" s="44" t="s">
        <v>643</v>
      </c>
      <c r="B1738" s="45" t="s">
        <v>3989</v>
      </c>
      <c r="C1738" s="23" t="s">
        <v>644</v>
      </c>
      <c r="D1738" s="120" t="s">
        <v>4162</v>
      </c>
      <c r="E1738" s="24">
        <v>2</v>
      </c>
      <c r="F1738" s="25" t="s">
        <v>311</v>
      </c>
      <c r="G1738" s="26"/>
      <c r="H1738" s="27"/>
      <c r="I1738" s="27"/>
      <c r="J1738" s="29">
        <v>1</v>
      </c>
      <c r="K1738" s="34">
        <v>1570</v>
      </c>
      <c r="L1738" s="35">
        <v>1585</v>
      </c>
      <c r="M1738" s="27">
        <v>0</v>
      </c>
      <c r="N1738" s="27">
        <v>0</v>
      </c>
      <c r="O1738" s="28">
        <v>1540</v>
      </c>
      <c r="P1738" s="31">
        <v>1590</v>
      </c>
      <c r="Q1738" s="36" t="s">
        <v>218</v>
      </c>
      <c r="R1738" s="104">
        <v>50.95</v>
      </c>
      <c r="S1738" s="124">
        <v>6.9667000000000003</v>
      </c>
      <c r="T1738" s="32">
        <v>0</v>
      </c>
      <c r="U1738" s="75">
        <v>1</v>
      </c>
      <c r="V1738" s="140">
        <v>3</v>
      </c>
      <c r="W1738" s="34">
        <v>1558</v>
      </c>
      <c r="X1738" s="35">
        <v>1568</v>
      </c>
      <c r="Y1738" s="35" t="s">
        <v>63</v>
      </c>
      <c r="Z1738" s="34">
        <v>1568</v>
      </c>
      <c r="AA1738" s="35">
        <v>1570</v>
      </c>
      <c r="AB1738" s="36" t="s">
        <v>646</v>
      </c>
      <c r="AC1738" s="34">
        <v>1570</v>
      </c>
      <c r="AD1738" s="35">
        <v>1585</v>
      </c>
      <c r="AE1738" s="36" t="s">
        <v>218</v>
      </c>
      <c r="AF1738" s="34">
        <v>1585</v>
      </c>
      <c r="AG1738" s="35">
        <v>1589</v>
      </c>
      <c r="AH1738" s="36" t="s">
        <v>647</v>
      </c>
      <c r="AI1738" s="37" t="s">
        <v>218</v>
      </c>
      <c r="AJ1738" s="38"/>
      <c r="AK1738" s="39"/>
      <c r="AL1738" s="39"/>
      <c r="AM1738" s="39"/>
      <c r="AN1738" s="49"/>
      <c r="AO1738" s="40" t="s">
        <v>104</v>
      </c>
      <c r="AP1738" s="41" t="s">
        <v>648</v>
      </c>
      <c r="AQ1738" s="42"/>
      <c r="AR1738" s="43"/>
      <c r="AS1738" s="40" t="s">
        <v>40</v>
      </c>
      <c r="AT1738" s="42">
        <v>1</v>
      </c>
      <c r="AU1738" s="162">
        <f t="shared" si="141"/>
        <v>1</v>
      </c>
      <c r="AV1738" s="162">
        <f t="shared" si="142"/>
        <v>1</v>
      </c>
      <c r="AW1738" s="162">
        <f t="shared" si="143"/>
        <v>0</v>
      </c>
      <c r="AX1738" s="162">
        <f t="shared" si="144"/>
        <v>0</v>
      </c>
      <c r="AY1738" s="162">
        <f t="shared" si="145"/>
        <v>0</v>
      </c>
    </row>
    <row r="1739" spans="1:51">
      <c r="A1739" s="44" t="s">
        <v>1530</v>
      </c>
      <c r="B1739" s="45" t="s">
        <v>2553</v>
      </c>
      <c r="C1739" s="23" t="s">
        <v>1531</v>
      </c>
      <c r="D1739" s="120" t="s">
        <v>4162</v>
      </c>
      <c r="E1739" s="24"/>
      <c r="F1739" s="74" t="s">
        <v>74</v>
      </c>
      <c r="G1739" s="26"/>
      <c r="H1739" s="27"/>
      <c r="I1739" s="27"/>
      <c r="J1739" s="29">
        <v>0</v>
      </c>
      <c r="K1739" s="34">
        <v>1654</v>
      </c>
      <c r="L1739" s="35">
        <v>1663</v>
      </c>
      <c r="M1739" s="27">
        <v>0</v>
      </c>
      <c r="N1739" s="27">
        <v>0</v>
      </c>
      <c r="O1739" s="28">
        <v>1624</v>
      </c>
      <c r="P1739" s="31">
        <v>1694</v>
      </c>
      <c r="Q1739" s="36" t="s">
        <v>51</v>
      </c>
      <c r="R1739" s="104">
        <v>52.373100000000001</v>
      </c>
      <c r="S1739" s="124">
        <v>4.8921999999999999</v>
      </c>
      <c r="T1739" s="32">
        <v>0</v>
      </c>
      <c r="U1739" s="33">
        <v>1</v>
      </c>
      <c r="V1739" s="140">
        <v>3</v>
      </c>
      <c r="W1739" s="34">
        <v>1646</v>
      </c>
      <c r="X1739" s="35">
        <v>1646</v>
      </c>
      <c r="Y1739" s="35" t="s">
        <v>51</v>
      </c>
      <c r="Z1739" s="34">
        <v>1646</v>
      </c>
      <c r="AA1739" s="35">
        <v>1654</v>
      </c>
      <c r="AB1739" s="36" t="s">
        <v>306</v>
      </c>
      <c r="AC1739" s="34">
        <v>1654</v>
      </c>
      <c r="AD1739" s="35">
        <v>1663</v>
      </c>
      <c r="AE1739" s="36" t="s">
        <v>51</v>
      </c>
      <c r="AF1739" s="34">
        <v>1663</v>
      </c>
      <c r="AG1739" s="35">
        <v>1664</v>
      </c>
      <c r="AH1739" s="36" t="s">
        <v>1532</v>
      </c>
      <c r="AI1739" s="37" t="s">
        <v>1533</v>
      </c>
      <c r="AJ1739" s="38"/>
      <c r="AK1739" s="39"/>
      <c r="AL1739" s="39"/>
      <c r="AM1739" s="39"/>
      <c r="AN1739" s="49"/>
      <c r="AO1739" s="40"/>
      <c r="AP1739" s="41"/>
      <c r="AQ1739" s="42"/>
      <c r="AR1739" s="43"/>
      <c r="AS1739" s="40"/>
      <c r="AT1739" s="42">
        <v>1</v>
      </c>
      <c r="AU1739" s="162">
        <f t="shared" si="141"/>
        <v>0</v>
      </c>
      <c r="AV1739" s="162">
        <f t="shared" si="142"/>
        <v>0</v>
      </c>
      <c r="AW1739" s="162">
        <f t="shared" si="143"/>
        <v>0</v>
      </c>
      <c r="AX1739" s="162">
        <f t="shared" si="144"/>
        <v>0</v>
      </c>
      <c r="AY1739" s="162">
        <f t="shared" si="145"/>
        <v>1</v>
      </c>
    </row>
    <row r="1740" spans="1:51">
      <c r="A1740" s="44" t="s">
        <v>1606</v>
      </c>
      <c r="B1740" s="45" t="s">
        <v>4150</v>
      </c>
      <c r="C1740" s="23" t="s">
        <v>1607</v>
      </c>
      <c r="D1740" s="120" t="s">
        <v>4162</v>
      </c>
      <c r="E1740" s="24"/>
      <c r="F1740" s="25" t="s">
        <v>43</v>
      </c>
      <c r="G1740" s="26"/>
      <c r="H1740" s="27"/>
      <c r="I1740" s="27"/>
      <c r="J1740" s="29">
        <v>0</v>
      </c>
      <c r="K1740" s="34">
        <v>1577</v>
      </c>
      <c r="L1740" s="35">
        <v>1586</v>
      </c>
      <c r="M1740" s="27">
        <v>0</v>
      </c>
      <c r="N1740" s="27">
        <v>0</v>
      </c>
      <c r="O1740" s="28">
        <v>1527</v>
      </c>
      <c r="P1740" s="31">
        <v>1607</v>
      </c>
      <c r="Q1740" s="36" t="s">
        <v>63</v>
      </c>
      <c r="R1740" s="104">
        <v>51.216700000000003</v>
      </c>
      <c r="S1740" s="124">
        <v>4.4000000000000004</v>
      </c>
      <c r="T1740" s="32">
        <v>0</v>
      </c>
      <c r="U1740" s="33">
        <v>1</v>
      </c>
      <c r="V1740" s="140">
        <v>3</v>
      </c>
      <c r="W1740" s="34">
        <v>1566</v>
      </c>
      <c r="X1740" s="35">
        <v>1570</v>
      </c>
      <c r="Y1740" s="35" t="s">
        <v>63</v>
      </c>
      <c r="Z1740" s="34">
        <v>1570</v>
      </c>
      <c r="AA1740" s="35">
        <v>1577</v>
      </c>
      <c r="AB1740" s="36" t="s">
        <v>1441</v>
      </c>
      <c r="AC1740" s="34">
        <v>1577</v>
      </c>
      <c r="AD1740" s="35">
        <v>1586</v>
      </c>
      <c r="AE1740" s="36" t="s">
        <v>63</v>
      </c>
      <c r="AF1740" s="34">
        <v>1586</v>
      </c>
      <c r="AG1740" s="35">
        <v>1599</v>
      </c>
      <c r="AH1740" s="36" t="s">
        <v>610</v>
      </c>
      <c r="AI1740" s="37" t="s">
        <v>51</v>
      </c>
      <c r="AJ1740" s="38"/>
      <c r="AK1740" s="39"/>
      <c r="AL1740" s="39"/>
      <c r="AM1740" s="39"/>
      <c r="AN1740" s="49"/>
      <c r="AO1740" s="42" t="s">
        <v>104</v>
      </c>
      <c r="AP1740" s="41" t="s">
        <v>1608</v>
      </c>
      <c r="AQ1740" s="42"/>
      <c r="AR1740" s="43"/>
      <c r="AS1740" s="40"/>
      <c r="AT1740" s="42">
        <v>1</v>
      </c>
      <c r="AU1740" s="162">
        <f t="shared" si="141"/>
        <v>0</v>
      </c>
      <c r="AV1740" s="162">
        <f t="shared" si="142"/>
        <v>1</v>
      </c>
      <c r="AW1740" s="162">
        <f t="shared" si="143"/>
        <v>0</v>
      </c>
      <c r="AX1740" s="162">
        <f t="shared" si="144"/>
        <v>0</v>
      </c>
      <c r="AY1740" s="162">
        <f t="shared" si="145"/>
        <v>0</v>
      </c>
    </row>
    <row r="1741" spans="1:51">
      <c r="A1741" s="44" t="s">
        <v>643</v>
      </c>
      <c r="B1741" s="45" t="s">
        <v>3989</v>
      </c>
      <c r="C1741" s="23" t="s">
        <v>644</v>
      </c>
      <c r="D1741" s="120" t="s">
        <v>4162</v>
      </c>
      <c r="E1741" s="24">
        <v>2</v>
      </c>
      <c r="F1741" s="25" t="s">
        <v>311</v>
      </c>
      <c r="G1741" s="26"/>
      <c r="H1741" s="27"/>
      <c r="I1741" s="27"/>
      <c r="J1741" s="29">
        <v>1</v>
      </c>
      <c r="K1741" s="34">
        <v>1585</v>
      </c>
      <c r="L1741" s="35">
        <v>1589</v>
      </c>
      <c r="M1741" s="27">
        <v>0</v>
      </c>
      <c r="N1741" s="27">
        <v>0</v>
      </c>
      <c r="O1741" s="28">
        <v>1540</v>
      </c>
      <c r="P1741" s="31">
        <v>1590</v>
      </c>
      <c r="Q1741" s="36" t="s">
        <v>647</v>
      </c>
      <c r="R1741" s="104"/>
      <c r="S1741" s="124"/>
      <c r="T1741" s="32">
        <v>0</v>
      </c>
      <c r="U1741" s="75">
        <v>1</v>
      </c>
      <c r="V1741" s="140">
        <v>4</v>
      </c>
      <c r="W1741" s="34">
        <v>1558</v>
      </c>
      <c r="X1741" s="35">
        <v>1568</v>
      </c>
      <c r="Y1741" s="35" t="s">
        <v>63</v>
      </c>
      <c r="Z1741" s="34">
        <v>1568</v>
      </c>
      <c r="AA1741" s="35">
        <v>1570</v>
      </c>
      <c r="AB1741" s="36" t="s">
        <v>646</v>
      </c>
      <c r="AC1741" s="34">
        <v>1570</v>
      </c>
      <c r="AD1741" s="35">
        <v>1585</v>
      </c>
      <c r="AE1741" s="36" t="s">
        <v>218</v>
      </c>
      <c r="AF1741" s="34">
        <v>1585</v>
      </c>
      <c r="AG1741" s="35">
        <v>1589</v>
      </c>
      <c r="AH1741" s="36" t="s">
        <v>647</v>
      </c>
      <c r="AI1741" s="37" t="s">
        <v>218</v>
      </c>
      <c r="AJ1741" s="38"/>
      <c r="AK1741" s="39"/>
      <c r="AL1741" s="39"/>
      <c r="AM1741" s="39"/>
      <c r="AN1741" s="49"/>
      <c r="AO1741" s="40" t="s">
        <v>104</v>
      </c>
      <c r="AP1741" s="41" t="s">
        <v>648</v>
      </c>
      <c r="AQ1741" s="42"/>
      <c r="AR1741" s="43"/>
      <c r="AS1741" s="40" t="s">
        <v>40</v>
      </c>
      <c r="AT1741" s="42">
        <v>1</v>
      </c>
      <c r="AU1741" s="162">
        <f t="shared" si="141"/>
        <v>0</v>
      </c>
      <c r="AV1741" s="162">
        <f t="shared" si="142"/>
        <v>1</v>
      </c>
      <c r="AW1741" s="162">
        <f t="shared" si="143"/>
        <v>0</v>
      </c>
      <c r="AX1741" s="162">
        <f t="shared" si="144"/>
        <v>0</v>
      </c>
      <c r="AY1741" s="162">
        <f t="shared" si="145"/>
        <v>0</v>
      </c>
    </row>
    <row r="1742" spans="1:51">
      <c r="A1742" s="44" t="s">
        <v>1530</v>
      </c>
      <c r="B1742" s="45" t="s">
        <v>2553</v>
      </c>
      <c r="C1742" s="23" t="s">
        <v>1531</v>
      </c>
      <c r="D1742" s="120" t="s">
        <v>4162</v>
      </c>
      <c r="E1742" s="24"/>
      <c r="F1742" s="74" t="s">
        <v>74</v>
      </c>
      <c r="G1742" s="26"/>
      <c r="H1742" s="27"/>
      <c r="I1742" s="27"/>
      <c r="J1742" s="29">
        <v>0</v>
      </c>
      <c r="K1742" s="34">
        <v>1663</v>
      </c>
      <c r="L1742" s="35">
        <v>1664</v>
      </c>
      <c r="M1742" s="27">
        <v>0</v>
      </c>
      <c r="N1742" s="27">
        <v>0</v>
      </c>
      <c r="O1742" s="28">
        <v>1624</v>
      </c>
      <c r="P1742" s="31">
        <v>1694</v>
      </c>
      <c r="Q1742" s="36" t="s">
        <v>1532</v>
      </c>
      <c r="R1742" s="104">
        <v>52.16</v>
      </c>
      <c r="S1742" s="124">
        <v>4.49</v>
      </c>
      <c r="T1742" s="32">
        <v>0</v>
      </c>
      <c r="U1742" s="33">
        <v>1</v>
      </c>
      <c r="V1742" s="140">
        <v>4</v>
      </c>
      <c r="W1742" s="34">
        <v>1646</v>
      </c>
      <c r="X1742" s="35">
        <v>1646</v>
      </c>
      <c r="Y1742" s="35" t="s">
        <v>51</v>
      </c>
      <c r="Z1742" s="34">
        <v>1646</v>
      </c>
      <c r="AA1742" s="35">
        <v>1654</v>
      </c>
      <c r="AB1742" s="36" t="s">
        <v>306</v>
      </c>
      <c r="AC1742" s="34">
        <v>1654</v>
      </c>
      <c r="AD1742" s="35">
        <v>1663</v>
      </c>
      <c r="AE1742" s="36" t="s">
        <v>51</v>
      </c>
      <c r="AF1742" s="34">
        <v>1663</v>
      </c>
      <c r="AG1742" s="35">
        <v>1664</v>
      </c>
      <c r="AH1742" s="36" t="s">
        <v>1532</v>
      </c>
      <c r="AI1742" s="37" t="s">
        <v>1533</v>
      </c>
      <c r="AJ1742" s="38"/>
      <c r="AK1742" s="39"/>
      <c r="AL1742" s="39"/>
      <c r="AM1742" s="39"/>
      <c r="AN1742" s="49"/>
      <c r="AO1742" s="40"/>
      <c r="AP1742" s="41"/>
      <c r="AQ1742" s="42"/>
      <c r="AR1742" s="43"/>
      <c r="AS1742" s="40"/>
      <c r="AT1742" s="42">
        <v>1</v>
      </c>
      <c r="AU1742" s="162">
        <f t="shared" si="141"/>
        <v>0</v>
      </c>
      <c r="AV1742" s="162">
        <f t="shared" si="142"/>
        <v>0</v>
      </c>
      <c r="AW1742" s="162">
        <f t="shared" si="143"/>
        <v>0</v>
      </c>
      <c r="AX1742" s="162">
        <f t="shared" si="144"/>
        <v>0</v>
      </c>
      <c r="AY1742" s="162">
        <f t="shared" si="145"/>
        <v>1</v>
      </c>
    </row>
    <row r="1743" spans="1:51">
      <c r="A1743" s="44" t="s">
        <v>1606</v>
      </c>
      <c r="B1743" s="45" t="s">
        <v>4150</v>
      </c>
      <c r="C1743" s="23" t="s">
        <v>1607</v>
      </c>
      <c r="D1743" s="120" t="s">
        <v>4162</v>
      </c>
      <c r="E1743" s="24"/>
      <c r="F1743" s="25" t="s">
        <v>43</v>
      </c>
      <c r="G1743" s="26"/>
      <c r="H1743" s="27"/>
      <c r="I1743" s="27"/>
      <c r="J1743" s="29">
        <v>0</v>
      </c>
      <c r="K1743" s="34">
        <v>1586</v>
      </c>
      <c r="L1743" s="35">
        <v>1599</v>
      </c>
      <c r="M1743" s="27">
        <v>0</v>
      </c>
      <c r="N1743" s="27">
        <v>0</v>
      </c>
      <c r="O1743" s="28">
        <v>1527</v>
      </c>
      <c r="P1743" s="31">
        <v>1607</v>
      </c>
      <c r="Q1743" s="36" t="s">
        <v>610</v>
      </c>
      <c r="R1743" s="104"/>
      <c r="S1743" s="124"/>
      <c r="T1743" s="32">
        <v>0</v>
      </c>
      <c r="U1743" s="33">
        <v>1</v>
      </c>
      <c r="V1743" s="140">
        <v>4</v>
      </c>
      <c r="W1743" s="34">
        <v>1566</v>
      </c>
      <c r="X1743" s="35">
        <v>1570</v>
      </c>
      <c r="Y1743" s="35" t="s">
        <v>63</v>
      </c>
      <c r="Z1743" s="34">
        <v>1570</v>
      </c>
      <c r="AA1743" s="35">
        <v>1577</v>
      </c>
      <c r="AB1743" s="36" t="s">
        <v>1441</v>
      </c>
      <c r="AC1743" s="34">
        <v>1577</v>
      </c>
      <c r="AD1743" s="35">
        <v>1586</v>
      </c>
      <c r="AE1743" s="36" t="s">
        <v>63</v>
      </c>
      <c r="AF1743" s="34">
        <v>1586</v>
      </c>
      <c r="AG1743" s="35">
        <v>1599</v>
      </c>
      <c r="AH1743" s="36" t="s">
        <v>610</v>
      </c>
      <c r="AI1743" s="37" t="s">
        <v>51</v>
      </c>
      <c r="AJ1743" s="38"/>
      <c r="AK1743" s="39"/>
      <c r="AL1743" s="39"/>
      <c r="AM1743" s="39"/>
      <c r="AN1743" s="49"/>
      <c r="AO1743" s="42" t="s">
        <v>104</v>
      </c>
      <c r="AP1743" s="41" t="s">
        <v>1608</v>
      </c>
      <c r="AQ1743" s="42"/>
      <c r="AR1743" s="43"/>
      <c r="AS1743" s="40"/>
      <c r="AT1743" s="42">
        <v>1</v>
      </c>
      <c r="AU1743" s="162">
        <f t="shared" si="141"/>
        <v>0</v>
      </c>
      <c r="AV1743" s="162">
        <f t="shared" si="142"/>
        <v>1</v>
      </c>
      <c r="AW1743" s="162">
        <f t="shared" si="143"/>
        <v>0</v>
      </c>
      <c r="AX1743" s="162">
        <f t="shared" si="144"/>
        <v>0</v>
      </c>
      <c r="AY1743" s="162">
        <f t="shared" si="145"/>
        <v>0</v>
      </c>
    </row>
    <row r="1744" spans="1:51">
      <c r="A1744" s="44" t="s">
        <v>643</v>
      </c>
      <c r="B1744" s="45" t="s">
        <v>3989</v>
      </c>
      <c r="C1744" s="23" t="s">
        <v>644</v>
      </c>
      <c r="D1744" s="120" t="s">
        <v>4162</v>
      </c>
      <c r="E1744" s="24">
        <v>2</v>
      </c>
      <c r="F1744" s="25" t="s">
        <v>311</v>
      </c>
      <c r="G1744" s="26"/>
      <c r="H1744" s="27"/>
      <c r="I1744" s="27"/>
      <c r="J1744" s="29">
        <v>1</v>
      </c>
      <c r="K1744" s="34">
        <v>1558</v>
      </c>
      <c r="L1744" s="35">
        <v>1568</v>
      </c>
      <c r="M1744" s="27">
        <v>0</v>
      </c>
      <c r="N1744" s="27">
        <v>0</v>
      </c>
      <c r="O1744" s="28">
        <f>P1741+1</f>
        <v>1591</v>
      </c>
      <c r="P1744" s="31"/>
      <c r="Q1744" s="37" t="s">
        <v>218</v>
      </c>
      <c r="R1744" s="104">
        <v>50.95</v>
      </c>
      <c r="S1744" s="124">
        <v>6.9667000000000003</v>
      </c>
      <c r="T1744" s="32">
        <v>0</v>
      </c>
      <c r="U1744" s="75">
        <v>1</v>
      </c>
      <c r="V1744" s="140">
        <v>5</v>
      </c>
      <c r="W1744" s="34">
        <v>1558</v>
      </c>
      <c r="X1744" s="35">
        <v>1568</v>
      </c>
      <c r="Y1744" s="35" t="s">
        <v>63</v>
      </c>
      <c r="Z1744" s="34">
        <v>1568</v>
      </c>
      <c r="AA1744" s="35">
        <v>1570</v>
      </c>
      <c r="AB1744" s="36" t="s">
        <v>646</v>
      </c>
      <c r="AC1744" s="34">
        <v>1570</v>
      </c>
      <c r="AD1744" s="35">
        <v>1585</v>
      </c>
      <c r="AE1744" s="36" t="s">
        <v>218</v>
      </c>
      <c r="AF1744" s="34">
        <v>1585</v>
      </c>
      <c r="AG1744" s="35">
        <v>1589</v>
      </c>
      <c r="AH1744" s="36" t="s">
        <v>647</v>
      </c>
      <c r="AI1744" s="37" t="s">
        <v>218</v>
      </c>
      <c r="AJ1744" s="38"/>
      <c r="AK1744" s="39"/>
      <c r="AL1744" s="39"/>
      <c r="AM1744" s="39"/>
      <c r="AN1744" s="49"/>
      <c r="AO1744" s="40" t="s">
        <v>104</v>
      </c>
      <c r="AP1744" s="41" t="s">
        <v>648</v>
      </c>
      <c r="AQ1744" s="42"/>
      <c r="AR1744" s="43"/>
      <c r="AS1744" s="40" t="s">
        <v>40</v>
      </c>
      <c r="AT1744" s="42">
        <v>1</v>
      </c>
      <c r="AU1744" s="162">
        <f t="shared" si="141"/>
        <v>1</v>
      </c>
      <c r="AV1744" s="162">
        <f t="shared" si="142"/>
        <v>0</v>
      </c>
      <c r="AW1744" s="162">
        <f t="shared" si="143"/>
        <v>0</v>
      </c>
      <c r="AX1744" s="162">
        <f t="shared" si="144"/>
        <v>0</v>
      </c>
      <c r="AY1744" s="162">
        <f t="shared" si="145"/>
        <v>0</v>
      </c>
    </row>
    <row r="1745" spans="1:51">
      <c r="A1745" s="44" t="s">
        <v>1530</v>
      </c>
      <c r="B1745" s="45" t="s">
        <v>2553</v>
      </c>
      <c r="C1745" s="23" t="s">
        <v>1531</v>
      </c>
      <c r="D1745" s="120" t="s">
        <v>4162</v>
      </c>
      <c r="E1745" s="24"/>
      <c r="F1745" s="74" t="s">
        <v>74</v>
      </c>
      <c r="G1745" s="26"/>
      <c r="H1745" s="27"/>
      <c r="I1745" s="27"/>
      <c r="J1745" s="29">
        <v>0</v>
      </c>
      <c r="K1745" s="34">
        <v>1646</v>
      </c>
      <c r="L1745" s="35">
        <v>1646</v>
      </c>
      <c r="M1745" s="27">
        <v>0</v>
      </c>
      <c r="N1745" s="27">
        <v>0</v>
      </c>
      <c r="O1745" s="28">
        <f>P1742+1</f>
        <v>1695</v>
      </c>
      <c r="P1745" s="31"/>
      <c r="Q1745" s="37" t="s">
        <v>1256</v>
      </c>
      <c r="R1745" s="104">
        <v>52.083300000000001</v>
      </c>
      <c r="S1745" s="124">
        <v>4.3167</v>
      </c>
      <c r="T1745" s="32">
        <v>0</v>
      </c>
      <c r="U1745" s="33">
        <v>1</v>
      </c>
      <c r="V1745" s="140">
        <v>5</v>
      </c>
      <c r="W1745" s="34">
        <v>1646</v>
      </c>
      <c r="X1745" s="35">
        <v>1646</v>
      </c>
      <c r="Y1745" s="35" t="s">
        <v>51</v>
      </c>
      <c r="Z1745" s="34">
        <v>1646</v>
      </c>
      <c r="AA1745" s="35">
        <v>1654</v>
      </c>
      <c r="AB1745" s="36" t="s">
        <v>306</v>
      </c>
      <c r="AC1745" s="34">
        <v>1654</v>
      </c>
      <c r="AD1745" s="35">
        <v>1663</v>
      </c>
      <c r="AE1745" s="36" t="s">
        <v>51</v>
      </c>
      <c r="AF1745" s="34">
        <v>1663</v>
      </c>
      <c r="AG1745" s="35">
        <v>1664</v>
      </c>
      <c r="AH1745" s="36" t="s">
        <v>1532</v>
      </c>
      <c r="AI1745" s="37" t="s">
        <v>1533</v>
      </c>
      <c r="AJ1745" s="38"/>
      <c r="AK1745" s="39"/>
      <c r="AL1745" s="39"/>
      <c r="AM1745" s="39"/>
      <c r="AN1745" s="49"/>
      <c r="AO1745" s="40"/>
      <c r="AP1745" s="41"/>
      <c r="AQ1745" s="42"/>
      <c r="AR1745" s="43"/>
      <c r="AS1745" s="40"/>
      <c r="AT1745" s="42">
        <v>1</v>
      </c>
      <c r="AU1745" s="162">
        <f t="shared" si="141"/>
        <v>0</v>
      </c>
      <c r="AV1745" s="162">
        <f t="shared" si="142"/>
        <v>0</v>
      </c>
      <c r="AW1745" s="162">
        <f t="shared" si="143"/>
        <v>0</v>
      </c>
      <c r="AX1745" s="162">
        <f t="shared" si="144"/>
        <v>1</v>
      </c>
      <c r="AY1745" s="162">
        <f t="shared" si="145"/>
        <v>0</v>
      </c>
    </row>
    <row r="1746" spans="1:51">
      <c r="A1746" s="44" t="s">
        <v>1606</v>
      </c>
      <c r="B1746" s="45" t="s">
        <v>4150</v>
      </c>
      <c r="C1746" s="23" t="s">
        <v>1607</v>
      </c>
      <c r="D1746" s="120" t="s">
        <v>4162</v>
      </c>
      <c r="E1746" s="24"/>
      <c r="F1746" s="25" t="s">
        <v>43</v>
      </c>
      <c r="G1746" s="26"/>
      <c r="H1746" s="27"/>
      <c r="I1746" s="27"/>
      <c r="J1746" s="29">
        <v>0</v>
      </c>
      <c r="K1746" s="34">
        <v>1566</v>
      </c>
      <c r="L1746" s="35">
        <v>1570</v>
      </c>
      <c r="M1746" s="27">
        <v>0</v>
      </c>
      <c r="N1746" s="27">
        <v>0</v>
      </c>
      <c r="O1746" s="28">
        <f>P1743+1</f>
        <v>1608</v>
      </c>
      <c r="P1746" s="31"/>
      <c r="Q1746" s="37" t="s">
        <v>51</v>
      </c>
      <c r="R1746" s="104">
        <v>52.373100000000001</v>
      </c>
      <c r="S1746" s="124">
        <v>4.8921999999999999</v>
      </c>
      <c r="T1746" s="32">
        <v>0</v>
      </c>
      <c r="U1746" s="33">
        <v>1</v>
      </c>
      <c r="V1746" s="140">
        <v>5</v>
      </c>
      <c r="W1746" s="34">
        <v>1566</v>
      </c>
      <c r="X1746" s="35">
        <v>1570</v>
      </c>
      <c r="Y1746" s="35" t="s">
        <v>63</v>
      </c>
      <c r="Z1746" s="34">
        <v>1570</v>
      </c>
      <c r="AA1746" s="35">
        <v>1577</v>
      </c>
      <c r="AB1746" s="36" t="s">
        <v>1441</v>
      </c>
      <c r="AC1746" s="34">
        <v>1577</v>
      </c>
      <c r="AD1746" s="35">
        <v>1586</v>
      </c>
      <c r="AE1746" s="36" t="s">
        <v>63</v>
      </c>
      <c r="AF1746" s="34">
        <v>1586</v>
      </c>
      <c r="AG1746" s="35">
        <v>1599</v>
      </c>
      <c r="AH1746" s="36" t="s">
        <v>610</v>
      </c>
      <c r="AI1746" s="37" t="s">
        <v>51</v>
      </c>
      <c r="AJ1746" s="38"/>
      <c r="AK1746" s="39"/>
      <c r="AL1746" s="39"/>
      <c r="AM1746" s="39"/>
      <c r="AN1746" s="49"/>
      <c r="AO1746" s="42" t="s">
        <v>104</v>
      </c>
      <c r="AP1746" s="41" t="s">
        <v>1608</v>
      </c>
      <c r="AQ1746" s="42"/>
      <c r="AR1746" s="43"/>
      <c r="AS1746" s="40"/>
      <c r="AT1746" s="42">
        <v>1</v>
      </c>
      <c r="AU1746" s="162">
        <f t="shared" si="141"/>
        <v>1</v>
      </c>
      <c r="AV1746" s="162">
        <f t="shared" si="142"/>
        <v>0</v>
      </c>
      <c r="AW1746" s="162">
        <f t="shared" si="143"/>
        <v>0</v>
      </c>
      <c r="AX1746" s="162">
        <f t="shared" si="144"/>
        <v>0</v>
      </c>
      <c r="AY1746" s="162">
        <f t="shared" si="145"/>
        <v>0</v>
      </c>
    </row>
    <row r="1047261" spans="18:19" ht="16" thickBot="1"/>
    <row r="1047262" spans="18:19" ht="16" thickBot="1">
      <c r="R1047262" s="122"/>
      <c r="S1047262" s="122"/>
    </row>
    <row r="1047263" spans="18:19">
      <c r="R1047263" s="104"/>
      <c r="S1047263" s="124"/>
    </row>
    <row r="1047264" spans="18:19">
      <c r="R1047264" s="104"/>
      <c r="S1047264" s="124"/>
    </row>
    <row r="1047265" spans="18:19">
      <c r="R1047265" s="104"/>
      <c r="S1047265" s="124"/>
    </row>
    <row r="1047266" spans="18:19">
      <c r="R1047266" s="104"/>
      <c r="S1047266" s="124"/>
    </row>
    <row r="1047267" spans="18:19">
      <c r="R1047267" s="104"/>
      <c r="S1047267" s="124"/>
    </row>
    <row r="1047268" spans="18:19">
      <c r="R1047268" s="104"/>
      <c r="S1047268" s="124"/>
    </row>
    <row r="1047269" spans="18:19">
      <c r="R1047269" s="104"/>
      <c r="S1047269" s="124"/>
    </row>
    <row r="1047270" spans="18:19">
      <c r="R1047270" s="104"/>
      <c r="S1047270" s="124"/>
    </row>
    <row r="1047271" spans="18:19">
      <c r="R1047271" s="104"/>
      <c r="S1047271" s="124"/>
    </row>
    <row r="1047272" spans="18:19">
      <c r="R1047272" s="104"/>
      <c r="S1047272" s="124"/>
    </row>
    <row r="1047273" spans="18:19">
      <c r="R1047273" s="104"/>
      <c r="S1047273" s="124"/>
    </row>
    <row r="1047274" spans="18:19">
      <c r="R1047274" s="104"/>
      <c r="S1047274" s="124"/>
    </row>
    <row r="1047275" spans="18:19">
      <c r="R1047275" s="104"/>
      <c r="S1047275" s="124"/>
    </row>
    <row r="1047276" spans="18:19">
      <c r="R1047276" s="104"/>
      <c r="S1047276" s="124"/>
    </row>
    <row r="1047277" spans="18:19">
      <c r="R1047277" s="104"/>
      <c r="S1047277" s="124"/>
    </row>
    <row r="1047278" spans="18:19">
      <c r="R1047278" s="104"/>
      <c r="S1047278" s="124"/>
    </row>
    <row r="1047279" spans="18:19">
      <c r="R1047279" s="104"/>
      <c r="S1047279" s="124"/>
    </row>
    <row r="1047280" spans="18:19">
      <c r="R1047280" s="104"/>
      <c r="S1047280" s="124"/>
    </row>
    <row r="1047281" spans="18:19">
      <c r="R1047281" s="104"/>
      <c r="S1047281" s="124"/>
    </row>
    <row r="1047282" spans="18:19">
      <c r="R1047282" s="104"/>
      <c r="S1047282" s="124"/>
    </row>
    <row r="1047283" spans="18:19">
      <c r="R1047283" s="104"/>
      <c r="S1047283" s="124"/>
    </row>
    <row r="1047284" spans="18:19">
      <c r="R1047284" s="104"/>
      <c r="S1047284" s="124"/>
    </row>
    <row r="1047285" spans="18:19">
      <c r="R1047285" s="104"/>
      <c r="S1047285" s="124"/>
    </row>
    <row r="1047286" spans="18:19">
      <c r="R1047286" s="104"/>
      <c r="S1047286" s="124"/>
    </row>
    <row r="1047287" spans="18:19">
      <c r="R1047287" s="104"/>
      <c r="S1047287" s="124"/>
    </row>
    <row r="1047288" spans="18:19">
      <c r="R1047288" s="104"/>
      <c r="S1047288" s="124"/>
    </row>
    <row r="1047289" spans="18:19">
      <c r="R1047289" s="104"/>
      <c r="S1047289" s="124"/>
    </row>
    <row r="1047290" spans="18:19">
      <c r="R1047290" s="104"/>
      <c r="S1047290" s="124"/>
    </row>
    <row r="1047291" spans="18:19">
      <c r="R1047291" s="104"/>
      <c r="S1047291" s="124"/>
    </row>
    <row r="1047292" spans="18:19">
      <c r="R1047292" s="104"/>
      <c r="S1047292" s="124"/>
    </row>
    <row r="1047293" spans="18:19">
      <c r="R1047293" s="104"/>
      <c r="S1047293" s="124"/>
    </row>
    <row r="1047294" spans="18:19">
      <c r="R1047294" s="104"/>
      <c r="S1047294" s="124"/>
    </row>
    <row r="1047295" spans="18:19">
      <c r="R1047295" s="104"/>
      <c r="S1047295" s="124"/>
    </row>
    <row r="1047296" spans="18:19">
      <c r="R1047296" s="104"/>
      <c r="S1047296" s="124"/>
    </row>
    <row r="1047297" spans="18:19">
      <c r="R1047297" s="104"/>
      <c r="S1047297" s="124"/>
    </row>
    <row r="1047298" spans="18:19">
      <c r="R1047298" s="104"/>
      <c r="S1047298" s="124"/>
    </row>
    <row r="1047299" spans="18:19">
      <c r="R1047299" s="104"/>
      <c r="S1047299" s="124"/>
    </row>
    <row r="1047300" spans="18:19">
      <c r="R1047300" s="104"/>
      <c r="S1047300" s="124"/>
    </row>
    <row r="1047301" spans="18:19">
      <c r="R1047301" s="104"/>
      <c r="S1047301" s="124"/>
    </row>
    <row r="1047302" spans="18:19">
      <c r="R1047302" s="126"/>
      <c r="S1047302" s="124"/>
    </row>
    <row r="1047303" spans="18:19">
      <c r="R1047303" s="104"/>
      <c r="S1047303" s="124"/>
    </row>
    <row r="1047304" spans="18:19">
      <c r="R1047304" s="104"/>
      <c r="S1047304" s="124"/>
    </row>
    <row r="1047305" spans="18:19">
      <c r="R1047305" s="104"/>
      <c r="S1047305" s="124"/>
    </row>
    <row r="1047306" spans="18:19">
      <c r="R1047306" s="104"/>
      <c r="S1047306" s="124"/>
    </row>
    <row r="1047307" spans="18:19">
      <c r="R1047307" s="104"/>
      <c r="S1047307" s="124"/>
    </row>
    <row r="1047308" spans="18:19">
      <c r="R1047308" s="104"/>
      <c r="S1047308" s="124"/>
    </row>
    <row r="1047309" spans="18:19">
      <c r="R1047309" s="104"/>
      <c r="S1047309" s="124"/>
    </row>
    <row r="1047310" spans="18:19">
      <c r="R1047310" s="104"/>
      <c r="S1047310" s="124"/>
    </row>
    <row r="1047311" spans="18:19">
      <c r="R1047311" s="84"/>
      <c r="S1047311" s="125"/>
    </row>
    <row r="1047312" spans="18:19">
      <c r="R1047312" s="84"/>
      <c r="S1047312" s="125"/>
    </row>
    <row r="1047313" spans="18:19">
      <c r="R1047313" s="84"/>
      <c r="S1047313" s="125"/>
    </row>
    <row r="1047314" spans="18:19">
      <c r="R1047314" s="84"/>
      <c r="S1047314" s="125"/>
    </row>
    <row r="1047315" spans="18:19">
      <c r="R1047315" s="104"/>
      <c r="S1047315" s="124"/>
    </row>
    <row r="1047316" spans="18:19">
      <c r="R1047316" s="104"/>
      <c r="S1047316" s="124"/>
    </row>
    <row r="1047317" spans="18:19">
      <c r="R1047317" s="104"/>
      <c r="S1047317" s="124"/>
    </row>
    <row r="1047318" spans="18:19">
      <c r="R1047318" s="104"/>
      <c r="S1047318" s="124"/>
    </row>
    <row r="1047319" spans="18:19">
      <c r="R1047319" s="104"/>
      <c r="S1047319" s="124"/>
    </row>
    <row r="1047320" spans="18:19">
      <c r="R1047320" s="104"/>
      <c r="S1047320" s="124"/>
    </row>
    <row r="1047321" spans="18:19">
      <c r="R1047321" s="104"/>
      <c r="S1047321" s="124"/>
    </row>
    <row r="1047322" spans="18:19">
      <c r="R1047322" s="104"/>
      <c r="S1047322" s="124"/>
    </row>
    <row r="1047323" spans="18:19">
      <c r="R1047323" s="104"/>
      <c r="S1047323" s="124"/>
    </row>
    <row r="1047324" spans="18:19">
      <c r="R1047324" s="84"/>
      <c r="S1047324" s="124"/>
    </row>
    <row r="1047325" spans="18:19">
      <c r="R1047325" s="104"/>
      <c r="S1047325" s="124"/>
    </row>
    <row r="1047326" spans="18:19">
      <c r="R1047326" s="104"/>
      <c r="S1047326" s="124"/>
    </row>
    <row r="1047327" spans="18:19">
      <c r="R1047327" s="104"/>
      <c r="S1047327" s="124"/>
    </row>
    <row r="1047328" spans="18:19">
      <c r="R1047328" s="104"/>
      <c r="S1047328" s="124"/>
    </row>
    <row r="1047329" spans="18:19">
      <c r="R1047329" s="104"/>
      <c r="S1047329" s="124"/>
    </row>
    <row r="1047330" spans="18:19">
      <c r="R1047330" s="104"/>
      <c r="S1047330" s="124"/>
    </row>
    <row r="1047331" spans="18:19">
      <c r="R1047331" s="104"/>
      <c r="S1047331" s="124"/>
    </row>
    <row r="1047332" spans="18:19">
      <c r="R1047332" s="104"/>
      <c r="S1047332" s="124"/>
    </row>
    <row r="1047333" spans="18:19">
      <c r="R1047333" s="104"/>
      <c r="S1047333" s="124"/>
    </row>
    <row r="1047334" spans="18:19">
      <c r="R1047334" s="104"/>
      <c r="S1047334" s="124"/>
    </row>
    <row r="1047335" spans="18:19">
      <c r="R1047335" s="104"/>
      <c r="S1047335" s="124"/>
    </row>
    <row r="1047336" spans="18:19">
      <c r="R1047336" s="104"/>
      <c r="S1047336" s="124"/>
    </row>
    <row r="1047337" spans="18:19">
      <c r="R1047337" s="104"/>
      <c r="S1047337" s="124"/>
    </row>
    <row r="1047338" spans="18:19">
      <c r="R1047338" s="104"/>
      <c r="S1047338" s="124"/>
    </row>
    <row r="1047339" spans="18:19">
      <c r="R1047339" s="104"/>
      <c r="S1047339" s="124"/>
    </row>
    <row r="1047340" spans="18:19">
      <c r="R1047340" s="104"/>
      <c r="S1047340" s="124"/>
    </row>
    <row r="1047341" spans="18:19">
      <c r="R1047341" s="104"/>
      <c r="S1047341" s="124"/>
    </row>
    <row r="1047342" spans="18:19">
      <c r="R1047342" s="104"/>
      <c r="S1047342" s="124"/>
    </row>
    <row r="1047343" spans="18:19">
      <c r="R1047343" s="104"/>
      <c r="S1047343" s="124"/>
    </row>
    <row r="1047344" spans="18:19">
      <c r="R1047344" s="104"/>
      <c r="S1047344" s="124"/>
    </row>
    <row r="1047345" spans="18:19">
      <c r="R1047345" s="104"/>
      <c r="S1047345" s="124"/>
    </row>
    <row r="1047346" spans="18:19">
      <c r="R1047346" s="104"/>
      <c r="S1047346" s="124"/>
    </row>
    <row r="1047347" spans="18:19">
      <c r="R1047347" s="104"/>
      <c r="S1047347" s="124"/>
    </row>
    <row r="1047348" spans="18:19">
      <c r="R1047348" s="104"/>
      <c r="S1047348" s="124"/>
    </row>
    <row r="1047349" spans="18:19">
      <c r="R1047349" s="104"/>
      <c r="S1047349" s="124"/>
    </row>
    <row r="1047350" spans="18:19">
      <c r="R1047350" s="104"/>
      <c r="S1047350" s="124"/>
    </row>
    <row r="1047351" spans="18:19">
      <c r="R1047351" s="104"/>
      <c r="S1047351" s="124"/>
    </row>
    <row r="1047352" spans="18:19">
      <c r="R1047352" s="104"/>
      <c r="S1047352" s="124"/>
    </row>
    <row r="1047353" spans="18:19">
      <c r="R1047353" s="104"/>
      <c r="S1047353" s="124"/>
    </row>
    <row r="1047354" spans="18:19">
      <c r="R1047354" s="104"/>
      <c r="S1047354" s="124"/>
    </row>
    <row r="1047355" spans="18:19">
      <c r="R1047355" s="104"/>
      <c r="S1047355" s="124"/>
    </row>
    <row r="1047356" spans="18:19">
      <c r="R1047356" s="104"/>
      <c r="S1047356" s="124"/>
    </row>
    <row r="1047357" spans="18:19">
      <c r="R1047357" s="104"/>
      <c r="S1047357" s="124"/>
    </row>
    <row r="1047358" spans="18:19">
      <c r="R1047358" s="104"/>
      <c r="S1047358" s="124"/>
    </row>
    <row r="1047359" spans="18:19">
      <c r="R1047359" s="104"/>
      <c r="S1047359" s="124"/>
    </row>
    <row r="1047360" spans="18:19">
      <c r="R1047360" s="104"/>
      <c r="S1047360" s="124"/>
    </row>
    <row r="1047361" spans="18:19">
      <c r="R1047361" s="104"/>
      <c r="S1047361" s="124"/>
    </row>
    <row r="1047362" spans="18:19">
      <c r="R1047362" s="104"/>
      <c r="S1047362" s="124"/>
    </row>
    <row r="1047363" spans="18:19">
      <c r="R1047363" s="104"/>
      <c r="S1047363" s="124"/>
    </row>
    <row r="1047364" spans="18:19">
      <c r="R1047364" s="104"/>
      <c r="S1047364" s="124"/>
    </row>
    <row r="1047365" spans="18:19">
      <c r="R1047365" s="104"/>
      <c r="S1047365" s="124"/>
    </row>
    <row r="1047366" spans="18:19">
      <c r="R1047366" s="104"/>
      <c r="S1047366" s="124"/>
    </row>
    <row r="1047367" spans="18:19">
      <c r="R1047367" s="104"/>
      <c r="S1047367" s="124"/>
    </row>
    <row r="1047368" spans="18:19">
      <c r="R1047368" s="104"/>
      <c r="S1047368" s="124"/>
    </row>
    <row r="1047369" spans="18:19">
      <c r="R1047369" s="104"/>
      <c r="S1047369" s="124"/>
    </row>
    <row r="1047370" spans="18:19">
      <c r="R1047370" s="104"/>
      <c r="S1047370" s="124"/>
    </row>
    <row r="1047371" spans="18:19">
      <c r="R1047371" s="104"/>
      <c r="S1047371" s="124"/>
    </row>
    <row r="1047372" spans="18:19">
      <c r="R1047372" s="104"/>
      <c r="S1047372" s="124"/>
    </row>
    <row r="1047373" spans="18:19">
      <c r="R1047373" s="104"/>
      <c r="S1047373" s="124"/>
    </row>
    <row r="1047374" spans="18:19">
      <c r="R1047374" s="104"/>
      <c r="S1047374" s="124"/>
    </row>
    <row r="1047375" spans="18:19">
      <c r="R1047375" s="104"/>
      <c r="S1047375" s="124"/>
    </row>
    <row r="1047376" spans="18:19">
      <c r="R1047376" s="126"/>
      <c r="S1047376" s="124"/>
    </row>
    <row r="1047377" spans="18:19">
      <c r="R1047377" s="126"/>
      <c r="S1047377" s="124"/>
    </row>
    <row r="1047378" spans="18:19">
      <c r="R1047378" s="126"/>
      <c r="S1047378" s="124"/>
    </row>
    <row r="1047379" spans="18:19">
      <c r="R1047379" s="126"/>
      <c r="S1047379" s="124"/>
    </row>
    <row r="1047380" spans="18:19">
      <c r="R1047380" s="104"/>
      <c r="S1047380" s="124"/>
    </row>
    <row r="1047381" spans="18:19">
      <c r="R1047381" s="104"/>
      <c r="S1047381" s="124"/>
    </row>
    <row r="1047382" spans="18:19">
      <c r="R1047382" s="104"/>
      <c r="S1047382" s="124"/>
    </row>
    <row r="1047383" spans="18:19">
      <c r="R1047383" s="104"/>
      <c r="S1047383" s="124"/>
    </row>
    <row r="1047384" spans="18:19">
      <c r="R1047384" s="104"/>
      <c r="S1047384" s="124"/>
    </row>
    <row r="1047385" spans="18:19">
      <c r="R1047385" s="104"/>
      <c r="S1047385" s="124"/>
    </row>
    <row r="1047386" spans="18:19">
      <c r="R1047386" s="104"/>
      <c r="S1047386" s="124"/>
    </row>
    <row r="1047387" spans="18:19">
      <c r="R1047387" s="104"/>
      <c r="S1047387" s="124"/>
    </row>
    <row r="1047388" spans="18:19">
      <c r="R1047388" s="104"/>
      <c r="S1047388" s="124"/>
    </row>
    <row r="1047389" spans="18:19">
      <c r="R1047389" s="104"/>
      <c r="S1047389" s="124"/>
    </row>
    <row r="1047390" spans="18:19">
      <c r="R1047390" s="104"/>
      <c r="S1047390" s="124"/>
    </row>
    <row r="1047391" spans="18:19">
      <c r="R1047391" s="104"/>
      <c r="S1047391" s="124"/>
    </row>
    <row r="1047392" spans="18:19">
      <c r="R1047392" s="104"/>
      <c r="S1047392" s="124"/>
    </row>
    <row r="1047393" spans="18:19">
      <c r="R1047393" s="84"/>
      <c r="S1047393" s="124"/>
    </row>
    <row r="1047394" spans="18:19">
      <c r="R1047394" s="104"/>
      <c r="S1047394" s="124"/>
    </row>
    <row r="1047395" spans="18:19">
      <c r="R1047395" s="104"/>
      <c r="S1047395" s="124"/>
    </row>
    <row r="1047396" spans="18:19">
      <c r="R1047396" s="104"/>
      <c r="S1047396" s="124"/>
    </row>
    <row r="1047397" spans="18:19">
      <c r="R1047397" s="104"/>
      <c r="S1047397" s="124"/>
    </row>
    <row r="1047398" spans="18:19">
      <c r="R1047398" s="104"/>
      <c r="S1047398" s="124"/>
    </row>
    <row r="1047399" spans="18:19">
      <c r="R1047399" s="104"/>
      <c r="S1047399" s="124"/>
    </row>
    <row r="1047400" spans="18:19">
      <c r="R1047400" s="104"/>
      <c r="S1047400" s="124"/>
    </row>
    <row r="1047401" spans="18:19">
      <c r="R1047401" s="104"/>
      <c r="S1047401" s="124"/>
    </row>
    <row r="1047402" spans="18:19">
      <c r="R1047402" s="104"/>
      <c r="S1047402" s="124"/>
    </row>
    <row r="1047403" spans="18:19">
      <c r="R1047403" s="104"/>
      <c r="S1047403" s="124"/>
    </row>
    <row r="1047404" spans="18:19">
      <c r="R1047404" s="104"/>
      <c r="S1047404" s="124"/>
    </row>
    <row r="1047405" spans="18:19">
      <c r="R1047405" s="104"/>
      <c r="S1047405" s="124"/>
    </row>
    <row r="1047406" spans="18:19">
      <c r="R1047406" s="104"/>
      <c r="S1047406" s="124"/>
    </row>
    <row r="1047407" spans="18:19">
      <c r="R1047407" s="104"/>
      <c r="S1047407" s="124"/>
    </row>
    <row r="1047408" spans="18:19">
      <c r="R1047408" s="104"/>
      <c r="S1047408" s="124"/>
    </row>
    <row r="1047409" spans="18:19">
      <c r="R1047409" s="104"/>
      <c r="S1047409" s="124"/>
    </row>
    <row r="1047410" spans="18:19">
      <c r="R1047410" s="104"/>
      <c r="S1047410" s="124"/>
    </row>
    <row r="1047411" spans="18:19">
      <c r="R1047411" s="104"/>
      <c r="S1047411" s="124"/>
    </row>
    <row r="1047412" spans="18:19">
      <c r="R1047412" s="104"/>
      <c r="S1047412" s="124"/>
    </row>
    <row r="1047413" spans="18:19">
      <c r="R1047413" s="104"/>
      <c r="S1047413" s="124"/>
    </row>
    <row r="1047414" spans="18:19">
      <c r="R1047414" s="104"/>
      <c r="S1047414" s="124"/>
    </row>
    <row r="1047415" spans="18:19">
      <c r="R1047415" s="104"/>
      <c r="S1047415" s="124"/>
    </row>
    <row r="1047416" spans="18:19">
      <c r="R1047416" s="104"/>
      <c r="S1047416" s="124"/>
    </row>
    <row r="1047417" spans="18:19">
      <c r="R1047417" s="104"/>
      <c r="S1047417" s="124"/>
    </row>
    <row r="1047418" spans="18:19">
      <c r="R1047418" s="84"/>
      <c r="S1047418" s="125"/>
    </row>
    <row r="1047419" spans="18:19">
      <c r="R1047419" s="104"/>
      <c r="S1047419" s="124"/>
    </row>
    <row r="1047420" spans="18:19">
      <c r="R1047420" s="104"/>
      <c r="S1047420" s="124"/>
    </row>
    <row r="1047421" spans="18:19">
      <c r="R1047421" s="104"/>
      <c r="S1047421" s="124"/>
    </row>
    <row r="1047422" spans="18:19">
      <c r="R1047422" s="104"/>
      <c r="S1047422" s="124"/>
    </row>
    <row r="1047423" spans="18:19">
      <c r="R1047423" s="104"/>
      <c r="S1047423" s="124"/>
    </row>
    <row r="1047424" spans="18:19">
      <c r="R1047424" s="104"/>
      <c r="S1047424" s="124"/>
    </row>
    <row r="1047425" spans="18:19">
      <c r="R1047425" s="104"/>
      <c r="S1047425" s="124"/>
    </row>
    <row r="1047426" spans="18:19">
      <c r="R1047426" s="104"/>
      <c r="S1047426" s="124"/>
    </row>
    <row r="1047427" spans="18:19">
      <c r="R1047427" s="104"/>
      <c r="S1047427" s="124"/>
    </row>
    <row r="1047428" spans="18:19">
      <c r="R1047428" s="104"/>
      <c r="S1047428" s="124"/>
    </row>
    <row r="1047429" spans="18:19">
      <c r="R1047429" s="104"/>
      <c r="S1047429" s="124"/>
    </row>
    <row r="1047430" spans="18:19">
      <c r="R1047430" s="104"/>
      <c r="S1047430" s="124"/>
    </row>
    <row r="1047431" spans="18:19">
      <c r="R1047431" s="104"/>
      <c r="S1047431" s="124"/>
    </row>
  </sheetData>
  <autoFilter ref="A1:AY1746"/>
  <dataValidations count="4">
    <dataValidation type="list" showInputMessage="1" showErrorMessage="1" sqref="AN491 AN493:AN665 AN336:AN439 AN8:AN298 AN477:AN489 AN300:AN334 AN442:AN473 AN1477:AN1558 AN1560:AN1585 AN1587:AN1600 AN1602 AN1604:AN1642 AN1644:AN1661 AN1663:AN1679 AN1681:AN1688 AN1690:AN1694 AN1696 AN1698:AN1702 AN1704:AN1746">
      <formula1>$A$4:$A$750</formula1>
    </dataValidation>
    <dataValidation type="list" showInputMessage="1" showErrorMessage="1" sqref="AO213">
      <formula1>$A$4:$A$747</formula1>
    </dataValidation>
    <dataValidation type="list" allowBlank="1" showInputMessage="1" showErrorMessage="1" sqref="AP594:AP665 AP469:AP471 AP442:AP467 AR300:AR334 AR493 AR336:AR439 AP94:AP207 AP336:AP389 AP391:AP434 AP209:AP298 AP84:AP92 AP27:AP78 AP80:AP82 AP300:AP333 AP477:AP489 AP437:AP439 AR27:AR298 AP491 AP24 AP19 AR442:AR473 AR2:AR17 AR19 AR24 AP2:AP16 AR491 AR477:AR489 AR495:AR665 AP493:AP588 AR1475:AR1478 AP1475:AP1478 AP1480:AP1526 AR1480:AR1558 AP1528:AP1557 AR1560:AR1585 AP1560:AP1582 AP1584:AP1585 AP1587:AP1595 AR1587:AR1600 AP1597:AP1600 AR1604:AR1642 AP1602 AR1602 AP1604:AP1629 AP1631:AP1642 AP1645:AP1661 AR1645:AR1661 AR1663:AR1679 AP1663:AP1671 AP1673:AP1679 AR1681:AR1694 AP1681:AP1694 AR1696:AR1702 AP1696:AP1702 AP1704:AP1712 AP1714:AP1722 AP1724:AP1732 AR1704:AR1746 AP1734:AP1746">
      <formula1>$A$3:$A$666</formula1>
    </dataValidation>
    <dataValidation type="list" showInputMessage="1" showErrorMessage="1" sqref="AN2">
      <formula1>$A$3:$A$666</formula1>
    </dataValidation>
  </dataValidation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08"/>
  <sheetViews>
    <sheetView workbookViewId="0">
      <selection activeCell="B2" sqref="B2"/>
    </sheetView>
  </sheetViews>
  <sheetFormatPr baseColWidth="10" defaultRowHeight="15" x14ac:dyDescent="0"/>
  <sheetData>
    <row r="1" spans="1:6">
      <c r="A1" t="s">
        <v>4159</v>
      </c>
      <c r="B1" t="s">
        <v>4160</v>
      </c>
      <c r="C1" t="s">
        <v>1642</v>
      </c>
      <c r="D1" t="s">
        <v>1643</v>
      </c>
      <c r="E1" t="s">
        <v>4247</v>
      </c>
      <c r="F1" t="s">
        <v>4248</v>
      </c>
    </row>
    <row r="2" spans="1:6">
      <c r="A2" t="s">
        <v>1644</v>
      </c>
      <c r="B2" t="s">
        <v>38</v>
      </c>
      <c r="C2">
        <v>1538</v>
      </c>
      <c r="D2">
        <v>1542</v>
      </c>
      <c r="E2" t="str">
        <f>CONCATENATE(LEFT(C2,3),"0")</f>
        <v>1530</v>
      </c>
      <c r="F2" t="str">
        <f>CONCATENATE(LEFT(D2,3),"0")</f>
        <v>1540</v>
      </c>
    </row>
    <row r="3" spans="1:6">
      <c r="A3" t="s">
        <v>1647</v>
      </c>
      <c r="B3" t="s">
        <v>1220</v>
      </c>
      <c r="C3">
        <v>1546</v>
      </c>
      <c r="D3">
        <v>1550</v>
      </c>
      <c r="E3" t="str">
        <f t="shared" ref="E3:E66" si="0">CONCATENATE(LEFT(C3,3),"0")</f>
        <v>1540</v>
      </c>
      <c r="F3" t="str">
        <f t="shared" ref="F3:F66" si="1">CONCATENATE(LEFT(D3,3),"0")</f>
        <v>1550</v>
      </c>
    </row>
    <row r="4" spans="1:6">
      <c r="A4" t="s">
        <v>1650</v>
      </c>
      <c r="B4" t="s">
        <v>720</v>
      </c>
      <c r="C4">
        <v>1547</v>
      </c>
      <c r="D4">
        <v>1551</v>
      </c>
      <c r="E4" t="str">
        <f t="shared" si="0"/>
        <v>1540</v>
      </c>
      <c r="F4" t="str">
        <f t="shared" si="1"/>
        <v>1550</v>
      </c>
    </row>
    <row r="5" spans="1:6">
      <c r="A5" t="s">
        <v>1653</v>
      </c>
      <c r="B5" t="s">
        <v>1135</v>
      </c>
      <c r="C5">
        <v>1549</v>
      </c>
      <c r="D5">
        <v>1553</v>
      </c>
      <c r="E5" t="str">
        <f t="shared" si="0"/>
        <v>1540</v>
      </c>
      <c r="F5" t="str">
        <f t="shared" si="1"/>
        <v>1550</v>
      </c>
    </row>
    <row r="6" spans="1:6">
      <c r="A6" t="s">
        <v>1656</v>
      </c>
      <c r="B6" t="s">
        <v>808</v>
      </c>
      <c r="C6">
        <v>1549</v>
      </c>
      <c r="D6">
        <v>1553</v>
      </c>
      <c r="E6" t="str">
        <f t="shared" si="0"/>
        <v>1540</v>
      </c>
      <c r="F6" t="str">
        <f t="shared" si="1"/>
        <v>1550</v>
      </c>
    </row>
    <row r="7" spans="1:6">
      <c r="A7" t="s">
        <v>1659</v>
      </c>
      <c r="B7" t="s">
        <v>38</v>
      </c>
      <c r="C7">
        <v>1549</v>
      </c>
      <c r="D7">
        <v>1553</v>
      </c>
      <c r="E7" t="str">
        <f t="shared" si="0"/>
        <v>1540</v>
      </c>
      <c r="F7" t="str">
        <f t="shared" si="1"/>
        <v>1550</v>
      </c>
    </row>
    <row r="8" spans="1:6">
      <c r="A8" t="s">
        <v>1662</v>
      </c>
      <c r="B8" t="s">
        <v>1413</v>
      </c>
      <c r="C8">
        <v>1550</v>
      </c>
      <c r="D8">
        <v>1554</v>
      </c>
      <c r="E8" t="str">
        <f t="shared" si="0"/>
        <v>1550</v>
      </c>
      <c r="F8" t="str">
        <f t="shared" si="1"/>
        <v>1550</v>
      </c>
    </row>
    <row r="9" spans="1:6">
      <c r="A9" t="s">
        <v>1665</v>
      </c>
      <c r="B9" t="s">
        <v>38</v>
      </c>
      <c r="C9">
        <v>1550</v>
      </c>
      <c r="D9">
        <v>1554</v>
      </c>
      <c r="E9" t="str">
        <f t="shared" si="0"/>
        <v>1550</v>
      </c>
      <c r="F9" t="str">
        <f t="shared" si="1"/>
        <v>1550</v>
      </c>
    </row>
    <row r="10" spans="1:6">
      <c r="A10" t="s">
        <v>1668</v>
      </c>
      <c r="B10" t="s">
        <v>1490</v>
      </c>
      <c r="C10">
        <v>1550</v>
      </c>
      <c r="D10">
        <v>1554</v>
      </c>
      <c r="E10" t="str">
        <f t="shared" si="0"/>
        <v>1550</v>
      </c>
      <c r="F10" t="str">
        <f t="shared" si="1"/>
        <v>1550</v>
      </c>
    </row>
    <row r="11" spans="1:6">
      <c r="A11" t="s">
        <v>1671</v>
      </c>
      <c r="B11" t="s">
        <v>508</v>
      </c>
      <c r="C11">
        <v>1551</v>
      </c>
      <c r="D11">
        <v>1555</v>
      </c>
      <c r="E11" t="str">
        <f t="shared" si="0"/>
        <v>1550</v>
      </c>
      <c r="F11" t="str">
        <f t="shared" si="1"/>
        <v>1550</v>
      </c>
    </row>
    <row r="12" spans="1:6">
      <c r="A12" t="s">
        <v>1674</v>
      </c>
      <c r="B12" t="s">
        <v>946</v>
      </c>
      <c r="C12">
        <v>1551</v>
      </c>
      <c r="D12">
        <v>1555</v>
      </c>
      <c r="E12" t="str">
        <f t="shared" si="0"/>
        <v>1550</v>
      </c>
      <c r="F12" t="str">
        <f t="shared" si="1"/>
        <v>1550</v>
      </c>
    </row>
    <row r="13" spans="1:6">
      <c r="A13" t="s">
        <v>1677</v>
      </c>
      <c r="B13" t="s">
        <v>1224</v>
      </c>
      <c r="C13">
        <v>1552</v>
      </c>
      <c r="D13">
        <v>1556</v>
      </c>
      <c r="E13" t="str">
        <f t="shared" si="0"/>
        <v>1550</v>
      </c>
      <c r="F13" t="str">
        <f t="shared" si="1"/>
        <v>1550</v>
      </c>
    </row>
    <row r="14" spans="1:6">
      <c r="A14" t="s">
        <v>1680</v>
      </c>
      <c r="B14" t="s">
        <v>764</v>
      </c>
      <c r="C14">
        <v>1552</v>
      </c>
      <c r="D14">
        <v>1556</v>
      </c>
      <c r="E14" t="str">
        <f t="shared" si="0"/>
        <v>1550</v>
      </c>
      <c r="F14" t="str">
        <f t="shared" si="1"/>
        <v>1550</v>
      </c>
    </row>
    <row r="15" spans="1:6">
      <c r="A15" t="s">
        <v>1486</v>
      </c>
      <c r="B15" t="s">
        <v>1473</v>
      </c>
      <c r="C15">
        <v>1552</v>
      </c>
      <c r="D15">
        <v>1556</v>
      </c>
      <c r="E15" t="str">
        <f t="shared" si="0"/>
        <v>1550</v>
      </c>
      <c r="F15" t="str">
        <f t="shared" si="1"/>
        <v>1550</v>
      </c>
    </row>
    <row r="16" spans="1:6">
      <c r="A16" t="s">
        <v>1684</v>
      </c>
      <c r="B16" t="s">
        <v>1135</v>
      </c>
      <c r="C16">
        <v>1553</v>
      </c>
      <c r="D16">
        <v>1557</v>
      </c>
      <c r="E16" t="str">
        <f t="shared" si="0"/>
        <v>1550</v>
      </c>
      <c r="F16" t="str">
        <f t="shared" si="1"/>
        <v>1550</v>
      </c>
    </row>
    <row r="17" spans="1:6">
      <c r="A17" t="s">
        <v>1687</v>
      </c>
      <c r="B17" t="s">
        <v>804</v>
      </c>
      <c r="C17">
        <v>1553</v>
      </c>
      <c r="D17">
        <v>1557</v>
      </c>
      <c r="E17" t="str">
        <f t="shared" si="0"/>
        <v>1550</v>
      </c>
      <c r="F17" t="str">
        <f t="shared" si="1"/>
        <v>1550</v>
      </c>
    </row>
    <row r="18" spans="1:6">
      <c r="A18" t="s">
        <v>1689</v>
      </c>
      <c r="B18" t="s">
        <v>894</v>
      </c>
      <c r="C18">
        <v>1553</v>
      </c>
      <c r="D18">
        <v>1557</v>
      </c>
      <c r="E18" t="str">
        <f t="shared" si="0"/>
        <v>1550</v>
      </c>
      <c r="F18" t="str">
        <f t="shared" si="1"/>
        <v>1550</v>
      </c>
    </row>
    <row r="19" spans="1:6">
      <c r="A19" t="s">
        <v>1692</v>
      </c>
      <c r="B19" t="s">
        <v>617</v>
      </c>
      <c r="C19">
        <v>1554</v>
      </c>
      <c r="D19">
        <v>1558</v>
      </c>
      <c r="E19" t="str">
        <f t="shared" si="0"/>
        <v>1550</v>
      </c>
      <c r="F19" t="str">
        <f t="shared" si="1"/>
        <v>1550</v>
      </c>
    </row>
    <row r="20" spans="1:6">
      <c r="A20" t="s">
        <v>1695</v>
      </c>
      <c r="B20" t="s">
        <v>828</v>
      </c>
      <c r="C20">
        <v>1554</v>
      </c>
      <c r="D20">
        <v>1558</v>
      </c>
      <c r="E20" t="str">
        <f t="shared" si="0"/>
        <v>1550</v>
      </c>
      <c r="F20" t="str">
        <f t="shared" si="1"/>
        <v>1550</v>
      </c>
    </row>
    <row r="21" spans="1:6">
      <c r="A21" t="s">
        <v>1698</v>
      </c>
      <c r="B21" t="s">
        <v>1051</v>
      </c>
      <c r="C21">
        <v>1555</v>
      </c>
      <c r="D21">
        <v>1559</v>
      </c>
      <c r="E21" t="str">
        <f t="shared" si="0"/>
        <v>1550</v>
      </c>
      <c r="F21" t="str">
        <f t="shared" si="1"/>
        <v>1550</v>
      </c>
    </row>
    <row r="22" spans="1:6">
      <c r="A22" t="s">
        <v>1701</v>
      </c>
      <c r="B22" t="s">
        <v>214</v>
      </c>
      <c r="C22">
        <v>1555</v>
      </c>
      <c r="D22">
        <v>1559</v>
      </c>
      <c r="E22" t="str">
        <f t="shared" si="0"/>
        <v>1550</v>
      </c>
      <c r="F22" t="str">
        <f t="shared" si="1"/>
        <v>1550</v>
      </c>
    </row>
    <row r="23" spans="1:6">
      <c r="A23" t="s">
        <v>1704</v>
      </c>
      <c r="B23" t="s">
        <v>38</v>
      </c>
      <c r="C23">
        <v>1555</v>
      </c>
      <c r="D23">
        <v>1559</v>
      </c>
      <c r="E23" t="str">
        <f t="shared" si="0"/>
        <v>1550</v>
      </c>
      <c r="F23" t="str">
        <f t="shared" si="1"/>
        <v>1550</v>
      </c>
    </row>
    <row r="24" spans="1:6">
      <c r="A24" t="s">
        <v>1707</v>
      </c>
      <c r="B24" t="s">
        <v>130</v>
      </c>
      <c r="C24">
        <v>1555</v>
      </c>
      <c r="D24">
        <v>1559</v>
      </c>
      <c r="E24" t="str">
        <f t="shared" si="0"/>
        <v>1550</v>
      </c>
      <c r="F24" t="str">
        <f t="shared" si="1"/>
        <v>1550</v>
      </c>
    </row>
    <row r="25" spans="1:6">
      <c r="A25" t="s">
        <v>1710</v>
      </c>
      <c r="B25" t="s">
        <v>38</v>
      </c>
      <c r="C25">
        <v>1555</v>
      </c>
      <c r="D25">
        <v>1559</v>
      </c>
      <c r="E25" t="str">
        <f t="shared" si="0"/>
        <v>1550</v>
      </c>
      <c r="F25" t="str">
        <f t="shared" si="1"/>
        <v>1550</v>
      </c>
    </row>
    <row r="26" spans="1:6">
      <c r="A26" t="s">
        <v>1713</v>
      </c>
      <c r="B26" t="s">
        <v>791</v>
      </c>
      <c r="C26">
        <v>1555</v>
      </c>
      <c r="D26">
        <v>1559</v>
      </c>
      <c r="E26" t="str">
        <f t="shared" si="0"/>
        <v>1550</v>
      </c>
      <c r="F26" t="str">
        <f t="shared" si="1"/>
        <v>1550</v>
      </c>
    </row>
    <row r="27" spans="1:6">
      <c r="A27" t="s">
        <v>1716</v>
      </c>
      <c r="B27" t="s">
        <v>640</v>
      </c>
      <c r="C27">
        <v>1556</v>
      </c>
      <c r="D27">
        <v>1560</v>
      </c>
      <c r="E27" t="str">
        <f t="shared" si="0"/>
        <v>1550</v>
      </c>
      <c r="F27" t="str">
        <f t="shared" si="1"/>
        <v>1560</v>
      </c>
    </row>
    <row r="28" spans="1:6">
      <c r="A28" t="s">
        <v>1719</v>
      </c>
      <c r="B28" t="s">
        <v>38</v>
      </c>
      <c r="C28">
        <v>1556</v>
      </c>
      <c r="D28">
        <v>1560</v>
      </c>
      <c r="E28" t="str">
        <f t="shared" si="0"/>
        <v>1550</v>
      </c>
      <c r="F28" t="str">
        <f t="shared" si="1"/>
        <v>1560</v>
      </c>
    </row>
    <row r="29" spans="1:6">
      <c r="A29" t="s">
        <v>1722</v>
      </c>
      <c r="B29" t="s">
        <v>38</v>
      </c>
      <c r="C29">
        <v>1556</v>
      </c>
      <c r="D29">
        <v>1560</v>
      </c>
      <c r="E29" t="str">
        <f t="shared" si="0"/>
        <v>1550</v>
      </c>
      <c r="F29" t="str">
        <f t="shared" si="1"/>
        <v>1560</v>
      </c>
    </row>
    <row r="30" spans="1:6">
      <c r="A30" t="s">
        <v>1725</v>
      </c>
      <c r="B30" t="s">
        <v>670</v>
      </c>
      <c r="C30">
        <v>1556</v>
      </c>
      <c r="D30">
        <v>1560</v>
      </c>
      <c r="E30" t="str">
        <f t="shared" si="0"/>
        <v>1550</v>
      </c>
      <c r="F30" t="str">
        <f t="shared" si="1"/>
        <v>1560</v>
      </c>
    </row>
    <row r="31" spans="1:6">
      <c r="A31" t="s">
        <v>1728</v>
      </c>
      <c r="B31" t="s">
        <v>38</v>
      </c>
      <c r="C31">
        <v>1556</v>
      </c>
      <c r="D31">
        <v>1560</v>
      </c>
      <c r="E31" t="str">
        <f t="shared" si="0"/>
        <v>1550</v>
      </c>
      <c r="F31" t="str">
        <f t="shared" si="1"/>
        <v>1560</v>
      </c>
    </row>
    <row r="32" spans="1:6">
      <c r="A32" t="s">
        <v>1731</v>
      </c>
      <c r="B32" t="s">
        <v>1198</v>
      </c>
      <c r="C32">
        <v>1556</v>
      </c>
      <c r="D32">
        <v>1560</v>
      </c>
      <c r="E32" t="str">
        <f t="shared" si="0"/>
        <v>1550</v>
      </c>
      <c r="F32" t="str">
        <f t="shared" si="1"/>
        <v>1560</v>
      </c>
    </row>
    <row r="33" spans="1:6">
      <c r="A33" t="s">
        <v>1734</v>
      </c>
      <c r="B33" t="s">
        <v>363</v>
      </c>
      <c r="C33">
        <v>1556</v>
      </c>
      <c r="D33">
        <v>1560</v>
      </c>
      <c r="E33" t="str">
        <f t="shared" si="0"/>
        <v>1550</v>
      </c>
      <c r="F33" t="str">
        <f t="shared" si="1"/>
        <v>1560</v>
      </c>
    </row>
    <row r="34" spans="1:6">
      <c r="A34" t="s">
        <v>1737</v>
      </c>
      <c r="B34" t="s">
        <v>392</v>
      </c>
      <c r="C34">
        <v>1556</v>
      </c>
      <c r="D34">
        <v>1560</v>
      </c>
      <c r="E34" t="str">
        <f t="shared" si="0"/>
        <v>1550</v>
      </c>
      <c r="F34" t="str">
        <f t="shared" si="1"/>
        <v>1560</v>
      </c>
    </row>
    <row r="35" spans="1:6">
      <c r="A35" t="s">
        <v>1740</v>
      </c>
      <c r="B35" t="s">
        <v>603</v>
      </c>
      <c r="C35">
        <v>1556</v>
      </c>
      <c r="D35">
        <v>1560</v>
      </c>
      <c r="E35" t="str">
        <f t="shared" si="0"/>
        <v>1550</v>
      </c>
      <c r="F35" t="str">
        <f t="shared" si="1"/>
        <v>1560</v>
      </c>
    </row>
    <row r="36" spans="1:6">
      <c r="A36" t="s">
        <v>1399</v>
      </c>
      <c r="B36" t="s">
        <v>1398</v>
      </c>
      <c r="C36">
        <v>1556</v>
      </c>
      <c r="D36">
        <v>1560</v>
      </c>
      <c r="E36" t="str">
        <f t="shared" si="0"/>
        <v>1550</v>
      </c>
      <c r="F36" t="str">
        <f t="shared" si="1"/>
        <v>1560</v>
      </c>
    </row>
    <row r="37" spans="1:6">
      <c r="A37" t="s">
        <v>1744</v>
      </c>
      <c r="B37" t="s">
        <v>418</v>
      </c>
      <c r="C37">
        <v>1557</v>
      </c>
      <c r="D37">
        <v>1561</v>
      </c>
      <c r="E37" t="str">
        <f t="shared" si="0"/>
        <v>1550</v>
      </c>
      <c r="F37" t="str">
        <f t="shared" si="1"/>
        <v>1560</v>
      </c>
    </row>
    <row r="38" spans="1:6">
      <c r="A38" t="s">
        <v>1747</v>
      </c>
      <c r="B38" t="s">
        <v>724</v>
      </c>
      <c r="C38">
        <v>1557</v>
      </c>
      <c r="D38">
        <v>1561</v>
      </c>
      <c r="E38" t="str">
        <f t="shared" si="0"/>
        <v>1550</v>
      </c>
      <c r="F38" t="str">
        <f t="shared" si="1"/>
        <v>1560</v>
      </c>
    </row>
    <row r="39" spans="1:6">
      <c r="A39" t="s">
        <v>1750</v>
      </c>
      <c r="B39" t="s">
        <v>38</v>
      </c>
      <c r="C39">
        <v>1557</v>
      </c>
      <c r="D39">
        <v>1561</v>
      </c>
      <c r="E39" t="str">
        <f t="shared" si="0"/>
        <v>1550</v>
      </c>
      <c r="F39" t="str">
        <f t="shared" si="1"/>
        <v>1560</v>
      </c>
    </row>
    <row r="40" spans="1:6">
      <c r="A40" t="s">
        <v>1753</v>
      </c>
      <c r="B40" t="s">
        <v>1579</v>
      </c>
      <c r="C40">
        <v>1557</v>
      </c>
      <c r="D40">
        <v>1561</v>
      </c>
      <c r="E40" t="str">
        <f t="shared" si="0"/>
        <v>1550</v>
      </c>
      <c r="F40" t="str">
        <f t="shared" si="1"/>
        <v>1560</v>
      </c>
    </row>
    <row r="41" spans="1:6">
      <c r="A41" t="s">
        <v>1756</v>
      </c>
      <c r="B41" t="s">
        <v>38</v>
      </c>
      <c r="C41">
        <v>1557</v>
      </c>
      <c r="D41">
        <v>1561</v>
      </c>
      <c r="E41" t="str">
        <f t="shared" si="0"/>
        <v>1550</v>
      </c>
      <c r="F41" t="str">
        <f t="shared" si="1"/>
        <v>1560</v>
      </c>
    </row>
    <row r="42" spans="1:6">
      <c r="A42" t="s">
        <v>1759</v>
      </c>
      <c r="B42" t="s">
        <v>968</v>
      </c>
      <c r="C42">
        <v>1558</v>
      </c>
      <c r="D42">
        <v>1562</v>
      </c>
      <c r="E42" t="str">
        <f t="shared" si="0"/>
        <v>1550</v>
      </c>
      <c r="F42" t="str">
        <f t="shared" si="1"/>
        <v>1560</v>
      </c>
    </row>
    <row r="43" spans="1:6">
      <c r="A43" t="s">
        <v>1762</v>
      </c>
      <c r="B43" t="s">
        <v>140</v>
      </c>
      <c r="C43">
        <v>1558</v>
      </c>
      <c r="D43">
        <v>1562</v>
      </c>
      <c r="E43" t="str">
        <f t="shared" si="0"/>
        <v>1550</v>
      </c>
      <c r="F43" t="str">
        <f t="shared" si="1"/>
        <v>1560</v>
      </c>
    </row>
    <row r="44" spans="1:6">
      <c r="A44" t="s">
        <v>1764</v>
      </c>
      <c r="B44" t="s">
        <v>1370</v>
      </c>
      <c r="C44">
        <v>1558</v>
      </c>
      <c r="D44">
        <v>1562</v>
      </c>
      <c r="E44" t="str">
        <f t="shared" si="0"/>
        <v>1550</v>
      </c>
      <c r="F44" t="str">
        <f t="shared" si="1"/>
        <v>1560</v>
      </c>
    </row>
    <row r="45" spans="1:6">
      <c r="A45" t="s">
        <v>1767</v>
      </c>
      <c r="B45" t="s">
        <v>1303</v>
      </c>
      <c r="C45">
        <v>1558</v>
      </c>
      <c r="D45">
        <v>1562</v>
      </c>
      <c r="E45" t="str">
        <f t="shared" si="0"/>
        <v>1550</v>
      </c>
      <c r="F45" t="str">
        <f t="shared" si="1"/>
        <v>1560</v>
      </c>
    </row>
    <row r="46" spans="1:6">
      <c r="A46" t="s">
        <v>1770</v>
      </c>
      <c r="B46" t="s">
        <v>363</v>
      </c>
      <c r="C46">
        <v>1558</v>
      </c>
      <c r="D46">
        <v>1562</v>
      </c>
      <c r="E46" t="str">
        <f t="shared" si="0"/>
        <v>1550</v>
      </c>
      <c r="F46" t="str">
        <f t="shared" si="1"/>
        <v>1560</v>
      </c>
    </row>
    <row r="47" spans="1:6">
      <c r="A47" t="s">
        <v>1773</v>
      </c>
      <c r="B47" t="s">
        <v>603</v>
      </c>
      <c r="C47">
        <v>1558</v>
      </c>
      <c r="D47">
        <v>1562</v>
      </c>
      <c r="E47" t="str">
        <f t="shared" si="0"/>
        <v>1550</v>
      </c>
      <c r="F47" t="str">
        <f t="shared" si="1"/>
        <v>1560</v>
      </c>
    </row>
    <row r="48" spans="1:6">
      <c r="A48" t="s">
        <v>1776</v>
      </c>
      <c r="B48" t="s">
        <v>471</v>
      </c>
      <c r="C48">
        <v>1558</v>
      </c>
      <c r="D48">
        <v>1562</v>
      </c>
      <c r="E48" t="str">
        <f t="shared" si="0"/>
        <v>1550</v>
      </c>
      <c r="F48" t="str">
        <f t="shared" si="1"/>
        <v>1560</v>
      </c>
    </row>
    <row r="49" spans="1:6">
      <c r="A49" t="s">
        <v>1779</v>
      </c>
      <c r="B49" t="s">
        <v>830</v>
      </c>
      <c r="C49">
        <v>1558</v>
      </c>
      <c r="D49">
        <v>1562</v>
      </c>
      <c r="E49" t="str">
        <f t="shared" si="0"/>
        <v>1550</v>
      </c>
      <c r="F49" t="str">
        <f t="shared" si="1"/>
        <v>1560</v>
      </c>
    </row>
    <row r="50" spans="1:6">
      <c r="A50" t="s">
        <v>1781</v>
      </c>
      <c r="B50" t="s">
        <v>1198</v>
      </c>
      <c r="C50">
        <v>1558</v>
      </c>
      <c r="D50">
        <v>1562</v>
      </c>
      <c r="E50" t="str">
        <f t="shared" si="0"/>
        <v>1550</v>
      </c>
      <c r="F50" t="str">
        <f t="shared" si="1"/>
        <v>1560</v>
      </c>
    </row>
    <row r="51" spans="1:6">
      <c r="A51" t="s">
        <v>1784</v>
      </c>
      <c r="B51" t="s">
        <v>1505</v>
      </c>
      <c r="C51">
        <v>1558</v>
      </c>
      <c r="D51">
        <v>1562</v>
      </c>
      <c r="E51" t="str">
        <f t="shared" si="0"/>
        <v>1550</v>
      </c>
      <c r="F51" t="str">
        <f t="shared" si="1"/>
        <v>1560</v>
      </c>
    </row>
    <row r="52" spans="1:6">
      <c r="A52" t="s">
        <v>1787</v>
      </c>
      <c r="B52" t="s">
        <v>329</v>
      </c>
      <c r="C52">
        <v>1558</v>
      </c>
      <c r="D52">
        <v>1562</v>
      </c>
      <c r="E52" t="str">
        <f t="shared" si="0"/>
        <v>1550</v>
      </c>
      <c r="F52" t="str">
        <f t="shared" si="1"/>
        <v>1560</v>
      </c>
    </row>
    <row r="53" spans="1:6">
      <c r="A53" t="s">
        <v>1790</v>
      </c>
      <c r="B53" t="s">
        <v>653</v>
      </c>
      <c r="C53">
        <v>1558</v>
      </c>
      <c r="D53">
        <v>1562</v>
      </c>
      <c r="E53" t="str">
        <f t="shared" si="0"/>
        <v>1550</v>
      </c>
      <c r="F53" t="str">
        <f t="shared" si="1"/>
        <v>1560</v>
      </c>
    </row>
    <row r="54" spans="1:6">
      <c r="A54" t="s">
        <v>1793</v>
      </c>
      <c r="B54" t="s">
        <v>208</v>
      </c>
      <c r="C54">
        <v>1558</v>
      </c>
      <c r="D54">
        <v>1562</v>
      </c>
      <c r="E54" t="str">
        <f t="shared" si="0"/>
        <v>1550</v>
      </c>
      <c r="F54" t="str">
        <f t="shared" si="1"/>
        <v>1560</v>
      </c>
    </row>
    <row r="55" spans="1:6">
      <c r="A55" t="s">
        <v>1796</v>
      </c>
      <c r="B55" t="s">
        <v>456</v>
      </c>
      <c r="C55">
        <v>1558</v>
      </c>
      <c r="D55">
        <v>1562</v>
      </c>
      <c r="E55" t="str">
        <f t="shared" si="0"/>
        <v>1550</v>
      </c>
      <c r="F55" t="str">
        <f t="shared" si="1"/>
        <v>1560</v>
      </c>
    </row>
    <row r="56" spans="1:6">
      <c r="A56" t="s">
        <v>1799</v>
      </c>
      <c r="B56" t="s">
        <v>225</v>
      </c>
      <c r="C56">
        <v>1558</v>
      </c>
      <c r="D56">
        <v>1562</v>
      </c>
      <c r="E56" t="str">
        <f t="shared" si="0"/>
        <v>1550</v>
      </c>
      <c r="F56" t="str">
        <f t="shared" si="1"/>
        <v>1560</v>
      </c>
    </row>
    <row r="57" spans="1:6">
      <c r="A57" t="s">
        <v>1802</v>
      </c>
      <c r="B57" t="s">
        <v>735</v>
      </c>
      <c r="C57">
        <v>1558</v>
      </c>
      <c r="D57">
        <v>1562</v>
      </c>
      <c r="E57" t="str">
        <f t="shared" si="0"/>
        <v>1550</v>
      </c>
      <c r="F57" t="str">
        <f t="shared" si="1"/>
        <v>1560</v>
      </c>
    </row>
    <row r="58" spans="1:6">
      <c r="A58" t="s">
        <v>1805</v>
      </c>
      <c r="B58" t="s">
        <v>993</v>
      </c>
      <c r="C58">
        <v>1558</v>
      </c>
      <c r="D58">
        <v>1562</v>
      </c>
      <c r="E58" t="str">
        <f t="shared" si="0"/>
        <v>1550</v>
      </c>
      <c r="F58" t="str">
        <f t="shared" si="1"/>
        <v>1560</v>
      </c>
    </row>
    <row r="59" spans="1:6">
      <c r="A59" t="s">
        <v>1808</v>
      </c>
      <c r="B59" t="s">
        <v>1433</v>
      </c>
      <c r="C59">
        <v>1558</v>
      </c>
      <c r="D59">
        <v>1562</v>
      </c>
      <c r="E59" t="str">
        <f t="shared" si="0"/>
        <v>1550</v>
      </c>
      <c r="F59" t="str">
        <f t="shared" si="1"/>
        <v>1560</v>
      </c>
    </row>
    <row r="60" spans="1:6">
      <c r="A60" t="s">
        <v>1811</v>
      </c>
      <c r="B60" t="s">
        <v>949</v>
      </c>
      <c r="C60">
        <v>1558</v>
      </c>
      <c r="D60">
        <v>1562</v>
      </c>
      <c r="E60" t="str">
        <f t="shared" si="0"/>
        <v>1550</v>
      </c>
      <c r="F60" t="str">
        <f t="shared" si="1"/>
        <v>1560</v>
      </c>
    </row>
    <row r="61" spans="1:6">
      <c r="A61" t="s">
        <v>80</v>
      </c>
      <c r="B61" t="s">
        <v>559</v>
      </c>
      <c r="C61">
        <v>1559</v>
      </c>
      <c r="D61">
        <v>1563</v>
      </c>
      <c r="E61" t="str">
        <f t="shared" si="0"/>
        <v>1550</v>
      </c>
      <c r="F61" t="str">
        <f t="shared" si="1"/>
        <v>1560</v>
      </c>
    </row>
    <row r="62" spans="1:6">
      <c r="A62" t="s">
        <v>1815</v>
      </c>
      <c r="B62" t="s">
        <v>954</v>
      </c>
      <c r="C62">
        <v>1559</v>
      </c>
      <c r="D62">
        <v>1563</v>
      </c>
      <c r="E62" t="str">
        <f t="shared" si="0"/>
        <v>1550</v>
      </c>
      <c r="F62" t="str">
        <f t="shared" si="1"/>
        <v>1560</v>
      </c>
    </row>
    <row r="63" spans="1:6">
      <c r="A63" t="s">
        <v>1818</v>
      </c>
      <c r="B63" t="s">
        <v>1426</v>
      </c>
      <c r="C63">
        <v>1559</v>
      </c>
      <c r="D63">
        <v>1563</v>
      </c>
      <c r="E63" t="str">
        <f t="shared" si="0"/>
        <v>1550</v>
      </c>
      <c r="F63" t="str">
        <f t="shared" si="1"/>
        <v>1560</v>
      </c>
    </row>
    <row r="64" spans="1:6">
      <c r="A64" t="s">
        <v>1821</v>
      </c>
      <c r="B64" t="s">
        <v>392</v>
      </c>
      <c r="C64">
        <v>1559</v>
      </c>
      <c r="D64">
        <v>1563</v>
      </c>
      <c r="E64" t="str">
        <f t="shared" si="0"/>
        <v>1550</v>
      </c>
      <c r="F64" t="str">
        <f t="shared" si="1"/>
        <v>1560</v>
      </c>
    </row>
    <row r="65" spans="1:6">
      <c r="A65" t="s">
        <v>1824</v>
      </c>
      <c r="B65" t="s">
        <v>435</v>
      </c>
      <c r="C65">
        <v>1559</v>
      </c>
      <c r="D65">
        <v>1563</v>
      </c>
      <c r="E65" t="str">
        <f t="shared" si="0"/>
        <v>1550</v>
      </c>
      <c r="F65" t="str">
        <f t="shared" si="1"/>
        <v>1560</v>
      </c>
    </row>
    <row r="66" spans="1:6">
      <c r="A66" t="s">
        <v>1827</v>
      </c>
      <c r="B66" t="s">
        <v>130</v>
      </c>
      <c r="C66">
        <v>1559</v>
      </c>
      <c r="D66">
        <v>1563</v>
      </c>
      <c r="E66" t="str">
        <f t="shared" si="0"/>
        <v>1550</v>
      </c>
      <c r="F66" t="str">
        <f t="shared" si="1"/>
        <v>1560</v>
      </c>
    </row>
    <row r="67" spans="1:6">
      <c r="A67" t="s">
        <v>1829</v>
      </c>
      <c r="B67" t="s">
        <v>1473</v>
      </c>
      <c r="C67">
        <v>1559</v>
      </c>
      <c r="D67">
        <v>1563</v>
      </c>
      <c r="E67" t="str">
        <f t="shared" ref="E67:E130" si="2">CONCATENATE(LEFT(C67,3),"0")</f>
        <v>1550</v>
      </c>
      <c r="F67" t="str">
        <f t="shared" ref="F67:F130" si="3">CONCATENATE(LEFT(D67,3),"0")</f>
        <v>1560</v>
      </c>
    </row>
    <row r="68" spans="1:6">
      <c r="A68" t="s">
        <v>1832</v>
      </c>
      <c r="B68" t="s">
        <v>1288</v>
      </c>
      <c r="C68">
        <v>1559</v>
      </c>
      <c r="D68">
        <v>1563</v>
      </c>
      <c r="E68" t="str">
        <f t="shared" si="2"/>
        <v>1550</v>
      </c>
      <c r="F68" t="str">
        <f t="shared" si="3"/>
        <v>1560</v>
      </c>
    </row>
    <row r="69" spans="1:6">
      <c r="A69" t="s">
        <v>1835</v>
      </c>
      <c r="B69" t="s">
        <v>459</v>
      </c>
      <c r="C69">
        <v>1559</v>
      </c>
      <c r="D69">
        <v>1563</v>
      </c>
      <c r="E69" t="str">
        <f t="shared" si="2"/>
        <v>1550</v>
      </c>
      <c r="F69" t="str">
        <f t="shared" si="3"/>
        <v>1560</v>
      </c>
    </row>
    <row r="70" spans="1:6">
      <c r="A70" t="s">
        <v>1838</v>
      </c>
      <c r="B70" t="s">
        <v>1372</v>
      </c>
      <c r="C70">
        <v>1559</v>
      </c>
      <c r="D70">
        <v>1563</v>
      </c>
      <c r="E70" t="str">
        <f t="shared" si="2"/>
        <v>1550</v>
      </c>
      <c r="F70" t="str">
        <f t="shared" si="3"/>
        <v>1560</v>
      </c>
    </row>
    <row r="71" spans="1:6">
      <c r="A71" t="s">
        <v>1841</v>
      </c>
      <c r="B71" t="s">
        <v>640</v>
      </c>
      <c r="C71">
        <v>1559</v>
      </c>
      <c r="D71">
        <v>1563</v>
      </c>
      <c r="E71" t="str">
        <f t="shared" si="2"/>
        <v>1550</v>
      </c>
      <c r="F71" t="str">
        <f t="shared" si="3"/>
        <v>1560</v>
      </c>
    </row>
    <row r="72" spans="1:6">
      <c r="A72" t="s">
        <v>1844</v>
      </c>
      <c r="B72" t="s">
        <v>837</v>
      </c>
      <c r="C72">
        <v>1559</v>
      </c>
      <c r="D72">
        <v>1563</v>
      </c>
      <c r="E72" t="str">
        <f t="shared" si="2"/>
        <v>1550</v>
      </c>
      <c r="F72" t="str">
        <f t="shared" si="3"/>
        <v>1560</v>
      </c>
    </row>
    <row r="73" spans="1:6">
      <c r="A73" t="s">
        <v>546</v>
      </c>
      <c r="B73" t="s">
        <v>194</v>
      </c>
      <c r="C73">
        <v>1559</v>
      </c>
      <c r="D73">
        <v>1563</v>
      </c>
      <c r="E73" t="str">
        <f t="shared" si="2"/>
        <v>1550</v>
      </c>
      <c r="F73" t="str">
        <f t="shared" si="3"/>
        <v>1560</v>
      </c>
    </row>
    <row r="74" spans="1:6">
      <c r="A74" t="s">
        <v>1848</v>
      </c>
      <c r="B74" t="s">
        <v>1398</v>
      </c>
      <c r="C74">
        <v>1559</v>
      </c>
      <c r="D74">
        <v>1563</v>
      </c>
      <c r="E74" t="str">
        <f t="shared" si="2"/>
        <v>1550</v>
      </c>
      <c r="F74" t="str">
        <f t="shared" si="3"/>
        <v>1560</v>
      </c>
    </row>
    <row r="75" spans="1:6">
      <c r="A75" t="s">
        <v>1851</v>
      </c>
      <c r="B75" t="s">
        <v>1398</v>
      </c>
      <c r="C75">
        <v>1559</v>
      </c>
      <c r="D75">
        <v>1563</v>
      </c>
      <c r="E75" t="str">
        <f t="shared" si="2"/>
        <v>1550</v>
      </c>
      <c r="F75" t="str">
        <f t="shared" si="3"/>
        <v>1560</v>
      </c>
    </row>
    <row r="76" spans="1:6">
      <c r="A76" t="s">
        <v>1854</v>
      </c>
      <c r="B76" t="s">
        <v>946</v>
      </c>
      <c r="C76">
        <v>1559</v>
      </c>
      <c r="D76">
        <v>1563</v>
      </c>
      <c r="E76" t="str">
        <f t="shared" si="2"/>
        <v>1550</v>
      </c>
      <c r="F76" t="str">
        <f t="shared" si="3"/>
        <v>1560</v>
      </c>
    </row>
    <row r="77" spans="1:6">
      <c r="A77" t="s">
        <v>1857</v>
      </c>
      <c r="B77" t="s">
        <v>997</v>
      </c>
      <c r="C77">
        <v>1559</v>
      </c>
      <c r="D77">
        <v>1563</v>
      </c>
      <c r="E77" t="str">
        <f t="shared" si="2"/>
        <v>1550</v>
      </c>
      <c r="F77" t="str">
        <f t="shared" si="3"/>
        <v>1560</v>
      </c>
    </row>
    <row r="78" spans="1:6">
      <c r="A78" t="s">
        <v>1860</v>
      </c>
      <c r="B78" t="s">
        <v>985</v>
      </c>
      <c r="C78">
        <v>1559</v>
      </c>
      <c r="D78">
        <v>1563</v>
      </c>
      <c r="E78" t="str">
        <f t="shared" si="2"/>
        <v>1550</v>
      </c>
      <c r="F78" t="str">
        <f t="shared" si="3"/>
        <v>1560</v>
      </c>
    </row>
    <row r="79" spans="1:6">
      <c r="A79" t="s">
        <v>1863</v>
      </c>
      <c r="B79" t="s">
        <v>644</v>
      </c>
      <c r="C79">
        <v>1559</v>
      </c>
      <c r="D79">
        <v>1563</v>
      </c>
      <c r="E79" t="str">
        <f t="shared" si="2"/>
        <v>1550</v>
      </c>
      <c r="F79" t="str">
        <f t="shared" si="3"/>
        <v>1560</v>
      </c>
    </row>
    <row r="80" spans="1:6">
      <c r="A80" t="s">
        <v>1866</v>
      </c>
      <c r="B80" t="s">
        <v>1467</v>
      </c>
      <c r="C80">
        <v>1559</v>
      </c>
      <c r="D80">
        <v>1563</v>
      </c>
      <c r="E80" t="str">
        <f t="shared" si="2"/>
        <v>1550</v>
      </c>
      <c r="F80" t="str">
        <f t="shared" si="3"/>
        <v>1560</v>
      </c>
    </row>
    <row r="81" spans="1:6">
      <c r="A81" t="s">
        <v>1869</v>
      </c>
      <c r="B81" t="s">
        <v>482</v>
      </c>
      <c r="C81">
        <v>1559</v>
      </c>
      <c r="D81">
        <v>1563</v>
      </c>
      <c r="E81" t="str">
        <f t="shared" si="2"/>
        <v>1550</v>
      </c>
      <c r="F81" t="str">
        <f t="shared" si="3"/>
        <v>1560</v>
      </c>
    </row>
    <row r="82" spans="1:6">
      <c r="A82" t="s">
        <v>1872</v>
      </c>
      <c r="B82" t="s">
        <v>791</v>
      </c>
      <c r="C82">
        <v>1559</v>
      </c>
      <c r="D82">
        <v>1563</v>
      </c>
      <c r="E82" t="str">
        <f t="shared" si="2"/>
        <v>1550</v>
      </c>
      <c r="F82" t="str">
        <f t="shared" si="3"/>
        <v>1560</v>
      </c>
    </row>
    <row r="83" spans="1:6">
      <c r="A83" t="s">
        <v>1875</v>
      </c>
      <c r="B83" t="s">
        <v>857</v>
      </c>
      <c r="C83">
        <v>1560</v>
      </c>
      <c r="D83">
        <v>1564</v>
      </c>
      <c r="E83" t="str">
        <f t="shared" si="2"/>
        <v>1560</v>
      </c>
      <c r="F83" t="str">
        <f t="shared" si="3"/>
        <v>1560</v>
      </c>
    </row>
    <row r="84" spans="1:6">
      <c r="A84" t="s">
        <v>1878</v>
      </c>
      <c r="B84" t="s">
        <v>1323</v>
      </c>
      <c r="C84">
        <v>1560</v>
      </c>
      <c r="D84">
        <v>1564</v>
      </c>
      <c r="E84" t="str">
        <f t="shared" si="2"/>
        <v>1560</v>
      </c>
      <c r="F84" t="str">
        <f t="shared" si="3"/>
        <v>1560</v>
      </c>
    </row>
    <row r="85" spans="1:6">
      <c r="A85" t="s">
        <v>1881</v>
      </c>
      <c r="B85" t="s">
        <v>1456</v>
      </c>
      <c r="C85">
        <v>1560</v>
      </c>
      <c r="D85">
        <v>1564</v>
      </c>
      <c r="E85" t="str">
        <f t="shared" si="2"/>
        <v>1560</v>
      </c>
      <c r="F85" t="str">
        <f t="shared" si="3"/>
        <v>1560</v>
      </c>
    </row>
    <row r="86" spans="1:6">
      <c r="A86" t="s">
        <v>1884</v>
      </c>
      <c r="B86" t="s">
        <v>993</v>
      </c>
      <c r="C86">
        <v>1560</v>
      </c>
      <c r="D86">
        <v>1564</v>
      </c>
      <c r="E86" t="str">
        <f t="shared" si="2"/>
        <v>1560</v>
      </c>
      <c r="F86" t="str">
        <f t="shared" si="3"/>
        <v>1560</v>
      </c>
    </row>
    <row r="87" spans="1:6">
      <c r="A87" t="s">
        <v>1887</v>
      </c>
      <c r="B87" t="s">
        <v>180</v>
      </c>
      <c r="C87">
        <v>1560</v>
      </c>
      <c r="D87">
        <v>1564</v>
      </c>
      <c r="E87" t="str">
        <f t="shared" si="2"/>
        <v>1560</v>
      </c>
      <c r="F87" t="str">
        <f t="shared" si="3"/>
        <v>1560</v>
      </c>
    </row>
    <row r="88" spans="1:6">
      <c r="A88" t="s">
        <v>1890</v>
      </c>
      <c r="B88" t="s">
        <v>954</v>
      </c>
      <c r="C88">
        <v>1560</v>
      </c>
      <c r="D88">
        <v>1564</v>
      </c>
      <c r="E88" t="str">
        <f t="shared" si="2"/>
        <v>1560</v>
      </c>
      <c r="F88" t="str">
        <f t="shared" si="3"/>
        <v>1560</v>
      </c>
    </row>
    <row r="89" spans="1:6">
      <c r="A89" t="s">
        <v>1893</v>
      </c>
      <c r="B89" t="s">
        <v>724</v>
      </c>
      <c r="C89">
        <v>1560</v>
      </c>
      <c r="D89">
        <v>1564</v>
      </c>
      <c r="E89" t="str">
        <f t="shared" si="2"/>
        <v>1560</v>
      </c>
      <c r="F89" t="str">
        <f t="shared" si="3"/>
        <v>1560</v>
      </c>
    </row>
    <row r="90" spans="1:6">
      <c r="A90" t="s">
        <v>1896</v>
      </c>
      <c r="B90" t="s">
        <v>1234</v>
      </c>
      <c r="C90">
        <v>1560</v>
      </c>
      <c r="D90">
        <v>1564</v>
      </c>
      <c r="E90" t="str">
        <f t="shared" si="2"/>
        <v>1560</v>
      </c>
      <c r="F90" t="str">
        <f t="shared" si="3"/>
        <v>1560</v>
      </c>
    </row>
    <row r="91" spans="1:6">
      <c r="A91" t="s">
        <v>1473</v>
      </c>
      <c r="B91" t="s">
        <v>1579</v>
      </c>
      <c r="C91">
        <v>1560</v>
      </c>
      <c r="D91">
        <v>1564</v>
      </c>
      <c r="E91" t="str">
        <f t="shared" si="2"/>
        <v>1560</v>
      </c>
      <c r="F91" t="str">
        <f t="shared" si="3"/>
        <v>1560</v>
      </c>
    </row>
    <row r="92" spans="1:6">
      <c r="A92" t="s">
        <v>1900</v>
      </c>
      <c r="B92" t="s">
        <v>294</v>
      </c>
      <c r="C92">
        <v>1561</v>
      </c>
      <c r="D92">
        <v>1565</v>
      </c>
      <c r="E92" t="str">
        <f t="shared" si="2"/>
        <v>1560</v>
      </c>
      <c r="F92" t="str">
        <f t="shared" si="3"/>
        <v>1560</v>
      </c>
    </row>
    <row r="93" spans="1:6">
      <c r="A93" t="s">
        <v>1903</v>
      </c>
      <c r="B93" t="s">
        <v>1515</v>
      </c>
      <c r="C93">
        <v>1561</v>
      </c>
      <c r="D93">
        <v>1565</v>
      </c>
      <c r="E93" t="str">
        <f t="shared" si="2"/>
        <v>1560</v>
      </c>
      <c r="F93" t="str">
        <f t="shared" si="3"/>
        <v>1560</v>
      </c>
    </row>
    <row r="94" spans="1:6">
      <c r="A94" t="s">
        <v>1906</v>
      </c>
      <c r="B94" t="s">
        <v>418</v>
      </c>
      <c r="C94">
        <v>1561</v>
      </c>
      <c r="D94">
        <v>1565</v>
      </c>
      <c r="E94" t="str">
        <f t="shared" si="2"/>
        <v>1560</v>
      </c>
      <c r="F94" t="str">
        <f t="shared" si="3"/>
        <v>1560</v>
      </c>
    </row>
    <row r="95" spans="1:6">
      <c r="A95" t="s">
        <v>1909</v>
      </c>
      <c r="B95" t="s">
        <v>66</v>
      </c>
      <c r="C95">
        <v>1561</v>
      </c>
      <c r="D95">
        <v>1565</v>
      </c>
      <c r="E95" t="str">
        <f t="shared" si="2"/>
        <v>1560</v>
      </c>
      <c r="F95" t="str">
        <f t="shared" si="3"/>
        <v>1560</v>
      </c>
    </row>
    <row r="96" spans="1:6">
      <c r="A96" t="s">
        <v>1912</v>
      </c>
      <c r="B96" t="s">
        <v>890</v>
      </c>
      <c r="C96">
        <v>1561</v>
      </c>
      <c r="D96">
        <v>1565</v>
      </c>
      <c r="E96" t="str">
        <f t="shared" si="2"/>
        <v>1560</v>
      </c>
      <c r="F96" t="str">
        <f t="shared" si="3"/>
        <v>1560</v>
      </c>
    </row>
    <row r="97" spans="1:6">
      <c r="A97" t="s">
        <v>593</v>
      </c>
      <c r="B97" t="s">
        <v>595</v>
      </c>
      <c r="C97">
        <v>1561</v>
      </c>
      <c r="D97">
        <v>1565</v>
      </c>
      <c r="E97" t="str">
        <f t="shared" si="2"/>
        <v>1560</v>
      </c>
      <c r="F97" t="str">
        <f t="shared" si="3"/>
        <v>1560</v>
      </c>
    </row>
    <row r="98" spans="1:6">
      <c r="A98" t="s">
        <v>1916</v>
      </c>
      <c r="B98" t="s">
        <v>348</v>
      </c>
      <c r="C98">
        <v>1561</v>
      </c>
      <c r="D98">
        <v>1565</v>
      </c>
      <c r="E98" t="str">
        <f t="shared" si="2"/>
        <v>1560</v>
      </c>
      <c r="F98" t="str">
        <f t="shared" si="3"/>
        <v>1560</v>
      </c>
    </row>
    <row r="99" spans="1:6">
      <c r="A99" t="s">
        <v>814</v>
      </c>
      <c r="B99" t="s">
        <v>997</v>
      </c>
      <c r="C99">
        <v>1561</v>
      </c>
      <c r="D99">
        <v>1565</v>
      </c>
      <c r="E99" t="str">
        <f t="shared" si="2"/>
        <v>1560</v>
      </c>
      <c r="F99" t="str">
        <f t="shared" si="3"/>
        <v>1560</v>
      </c>
    </row>
    <row r="100" spans="1:6">
      <c r="A100" t="s">
        <v>1920</v>
      </c>
      <c r="B100" t="s">
        <v>301</v>
      </c>
      <c r="C100">
        <v>1561</v>
      </c>
      <c r="D100">
        <v>1565</v>
      </c>
      <c r="E100" t="str">
        <f t="shared" si="2"/>
        <v>1560</v>
      </c>
      <c r="F100" t="str">
        <f t="shared" si="3"/>
        <v>1560</v>
      </c>
    </row>
    <row r="101" spans="1:6">
      <c r="A101" t="s">
        <v>1923</v>
      </c>
      <c r="B101" t="s">
        <v>946</v>
      </c>
      <c r="C101">
        <v>1561</v>
      </c>
      <c r="D101">
        <v>1565</v>
      </c>
      <c r="E101" t="str">
        <f t="shared" si="2"/>
        <v>1560</v>
      </c>
      <c r="F101" t="str">
        <f t="shared" si="3"/>
        <v>1560</v>
      </c>
    </row>
    <row r="102" spans="1:6">
      <c r="A102" t="s">
        <v>1925</v>
      </c>
      <c r="B102" t="s">
        <v>644</v>
      </c>
      <c r="C102">
        <v>1561</v>
      </c>
      <c r="D102">
        <v>1565</v>
      </c>
      <c r="E102" t="str">
        <f t="shared" si="2"/>
        <v>1560</v>
      </c>
      <c r="F102" t="str">
        <f t="shared" si="3"/>
        <v>1560</v>
      </c>
    </row>
    <row r="103" spans="1:6">
      <c r="A103" t="s">
        <v>1023</v>
      </c>
      <c r="B103" t="s">
        <v>171</v>
      </c>
      <c r="C103">
        <v>1561</v>
      </c>
      <c r="D103">
        <v>1565</v>
      </c>
      <c r="E103" t="str">
        <f t="shared" si="2"/>
        <v>1560</v>
      </c>
      <c r="F103" t="str">
        <f t="shared" si="3"/>
        <v>1560</v>
      </c>
    </row>
    <row r="104" spans="1:6">
      <c r="A104" t="s">
        <v>1156</v>
      </c>
      <c r="B104" t="s">
        <v>1200</v>
      </c>
      <c r="C104">
        <v>1561</v>
      </c>
      <c r="D104">
        <v>1565</v>
      </c>
      <c r="E104" t="str">
        <f t="shared" si="2"/>
        <v>1560</v>
      </c>
      <c r="F104" t="str">
        <f t="shared" si="3"/>
        <v>1560</v>
      </c>
    </row>
    <row r="105" spans="1:6">
      <c r="A105" t="s">
        <v>1929</v>
      </c>
      <c r="B105" t="s">
        <v>1529</v>
      </c>
      <c r="C105">
        <v>1561</v>
      </c>
      <c r="D105">
        <v>1565</v>
      </c>
      <c r="E105" t="str">
        <f t="shared" si="2"/>
        <v>1560</v>
      </c>
      <c r="F105" t="str">
        <f t="shared" si="3"/>
        <v>1560</v>
      </c>
    </row>
    <row r="106" spans="1:6">
      <c r="A106" t="s">
        <v>1931</v>
      </c>
      <c r="B106" t="s">
        <v>392</v>
      </c>
      <c r="C106">
        <v>1561</v>
      </c>
      <c r="D106">
        <v>1565</v>
      </c>
      <c r="E106" t="str">
        <f t="shared" si="2"/>
        <v>1560</v>
      </c>
      <c r="F106" t="str">
        <f t="shared" si="3"/>
        <v>1560</v>
      </c>
    </row>
    <row r="107" spans="1:6">
      <c r="A107" t="s">
        <v>1933</v>
      </c>
      <c r="B107" t="s">
        <v>1438</v>
      </c>
      <c r="C107">
        <v>1561</v>
      </c>
      <c r="D107">
        <v>1565</v>
      </c>
      <c r="E107" t="str">
        <f t="shared" si="2"/>
        <v>1560</v>
      </c>
      <c r="F107" t="str">
        <f t="shared" si="3"/>
        <v>1560</v>
      </c>
    </row>
    <row r="108" spans="1:6">
      <c r="A108" t="s">
        <v>1936</v>
      </c>
      <c r="B108" t="s">
        <v>603</v>
      </c>
      <c r="C108">
        <v>1561</v>
      </c>
      <c r="D108">
        <v>1565</v>
      </c>
      <c r="E108" t="str">
        <f t="shared" si="2"/>
        <v>1560</v>
      </c>
      <c r="F108" t="str">
        <f t="shared" si="3"/>
        <v>1560</v>
      </c>
    </row>
    <row r="109" spans="1:6">
      <c r="A109" t="s">
        <v>1637</v>
      </c>
      <c r="B109" t="s">
        <v>1587</v>
      </c>
      <c r="C109">
        <v>1561</v>
      </c>
      <c r="D109">
        <v>1565</v>
      </c>
      <c r="E109" t="str">
        <f t="shared" si="2"/>
        <v>1560</v>
      </c>
      <c r="F109" t="str">
        <f t="shared" si="3"/>
        <v>1560</v>
      </c>
    </row>
    <row r="110" spans="1:6">
      <c r="A110" t="s">
        <v>1940</v>
      </c>
      <c r="B110" t="s">
        <v>1593</v>
      </c>
      <c r="C110">
        <v>1562</v>
      </c>
      <c r="D110">
        <v>1566</v>
      </c>
      <c r="E110" t="str">
        <f t="shared" si="2"/>
        <v>1560</v>
      </c>
      <c r="F110" t="str">
        <f t="shared" si="3"/>
        <v>1560</v>
      </c>
    </row>
    <row r="111" spans="1:6">
      <c r="A111" t="s">
        <v>1943</v>
      </c>
      <c r="B111" t="s">
        <v>774</v>
      </c>
      <c r="C111">
        <v>1562</v>
      </c>
      <c r="D111">
        <v>1566</v>
      </c>
      <c r="E111" t="str">
        <f t="shared" si="2"/>
        <v>1560</v>
      </c>
      <c r="F111" t="str">
        <f t="shared" si="3"/>
        <v>1560</v>
      </c>
    </row>
    <row r="112" spans="1:6">
      <c r="A112" t="s">
        <v>1946</v>
      </c>
      <c r="B112" t="s">
        <v>1135</v>
      </c>
      <c r="C112">
        <v>1562</v>
      </c>
      <c r="D112">
        <v>1566</v>
      </c>
      <c r="E112" t="str">
        <f t="shared" si="2"/>
        <v>1560</v>
      </c>
      <c r="F112" t="str">
        <f t="shared" si="3"/>
        <v>1560</v>
      </c>
    </row>
    <row r="113" spans="1:6">
      <c r="A113" t="s">
        <v>1949</v>
      </c>
      <c r="B113" t="s">
        <v>456</v>
      </c>
      <c r="C113">
        <v>1562</v>
      </c>
      <c r="D113">
        <v>1566</v>
      </c>
      <c r="E113" t="str">
        <f t="shared" si="2"/>
        <v>1560</v>
      </c>
      <c r="F113" t="str">
        <f t="shared" si="3"/>
        <v>1560</v>
      </c>
    </row>
    <row r="114" spans="1:6">
      <c r="A114" t="s">
        <v>1952</v>
      </c>
      <c r="B114" t="s">
        <v>1224</v>
      </c>
      <c r="C114">
        <v>1562</v>
      </c>
      <c r="D114">
        <v>1566</v>
      </c>
      <c r="E114" t="str">
        <f t="shared" si="2"/>
        <v>1560</v>
      </c>
      <c r="F114" t="str">
        <f t="shared" si="3"/>
        <v>1560</v>
      </c>
    </row>
    <row r="115" spans="1:6">
      <c r="A115" t="s">
        <v>1954</v>
      </c>
      <c r="B115" t="s">
        <v>1238</v>
      </c>
      <c r="C115">
        <v>1562</v>
      </c>
      <c r="D115">
        <v>1566</v>
      </c>
      <c r="E115" t="str">
        <f t="shared" si="2"/>
        <v>1560</v>
      </c>
      <c r="F115" t="str">
        <f t="shared" si="3"/>
        <v>1560</v>
      </c>
    </row>
    <row r="116" spans="1:6">
      <c r="A116" t="s">
        <v>1957</v>
      </c>
      <c r="B116" t="s">
        <v>837</v>
      </c>
      <c r="C116">
        <v>1562</v>
      </c>
      <c r="D116">
        <v>1566</v>
      </c>
      <c r="E116" t="str">
        <f t="shared" si="2"/>
        <v>1560</v>
      </c>
      <c r="F116" t="str">
        <f t="shared" si="3"/>
        <v>1560</v>
      </c>
    </row>
    <row r="117" spans="1:6">
      <c r="A117" t="s">
        <v>1960</v>
      </c>
      <c r="B117" t="s">
        <v>363</v>
      </c>
      <c r="C117">
        <v>1562</v>
      </c>
      <c r="D117">
        <v>1566</v>
      </c>
      <c r="E117" t="str">
        <f t="shared" si="2"/>
        <v>1560</v>
      </c>
      <c r="F117" t="str">
        <f t="shared" si="3"/>
        <v>1560</v>
      </c>
    </row>
    <row r="118" spans="1:6">
      <c r="A118" t="s">
        <v>1963</v>
      </c>
      <c r="B118" t="s">
        <v>1198</v>
      </c>
      <c r="C118">
        <v>1562</v>
      </c>
      <c r="D118">
        <v>1566</v>
      </c>
      <c r="E118" t="str">
        <f t="shared" si="2"/>
        <v>1560</v>
      </c>
      <c r="F118" t="str">
        <f t="shared" si="3"/>
        <v>1560</v>
      </c>
    </row>
    <row r="119" spans="1:6">
      <c r="A119" t="s">
        <v>1966</v>
      </c>
      <c r="B119" t="s">
        <v>1428</v>
      </c>
      <c r="C119">
        <v>1562</v>
      </c>
      <c r="D119">
        <v>1566</v>
      </c>
      <c r="E119" t="str">
        <f t="shared" si="2"/>
        <v>1560</v>
      </c>
      <c r="F119" t="str">
        <f t="shared" si="3"/>
        <v>1560</v>
      </c>
    </row>
    <row r="120" spans="1:6">
      <c r="A120" t="s">
        <v>1969</v>
      </c>
      <c r="B120" t="s">
        <v>1415</v>
      </c>
      <c r="C120">
        <v>1562</v>
      </c>
      <c r="D120">
        <v>1566</v>
      </c>
      <c r="E120" t="str">
        <f t="shared" si="2"/>
        <v>1560</v>
      </c>
      <c r="F120" t="str">
        <f t="shared" si="3"/>
        <v>1560</v>
      </c>
    </row>
    <row r="121" spans="1:6">
      <c r="A121" t="s">
        <v>1972</v>
      </c>
      <c r="B121" t="s">
        <v>760</v>
      </c>
      <c r="C121">
        <v>1562</v>
      </c>
      <c r="D121">
        <v>1566</v>
      </c>
      <c r="E121" t="str">
        <f t="shared" si="2"/>
        <v>1560</v>
      </c>
      <c r="F121" t="str">
        <f t="shared" si="3"/>
        <v>1560</v>
      </c>
    </row>
    <row r="122" spans="1:6">
      <c r="A122" t="s">
        <v>1975</v>
      </c>
      <c r="B122" t="s">
        <v>542</v>
      </c>
      <c r="C122">
        <v>1562</v>
      </c>
      <c r="D122">
        <v>1566</v>
      </c>
      <c r="E122" t="str">
        <f t="shared" si="2"/>
        <v>1560</v>
      </c>
      <c r="F122" t="str">
        <f t="shared" si="3"/>
        <v>1560</v>
      </c>
    </row>
    <row r="123" spans="1:6">
      <c r="A123" t="s">
        <v>1978</v>
      </c>
      <c r="B123" t="s">
        <v>724</v>
      </c>
      <c r="C123">
        <v>1562</v>
      </c>
      <c r="D123">
        <v>1566</v>
      </c>
      <c r="E123" t="str">
        <f t="shared" si="2"/>
        <v>1560</v>
      </c>
      <c r="F123" t="str">
        <f t="shared" si="3"/>
        <v>1560</v>
      </c>
    </row>
    <row r="124" spans="1:6">
      <c r="A124" t="s">
        <v>1981</v>
      </c>
      <c r="B124" t="s">
        <v>279</v>
      </c>
      <c r="C124">
        <v>1562</v>
      </c>
      <c r="D124">
        <v>1566</v>
      </c>
      <c r="E124" t="str">
        <f t="shared" si="2"/>
        <v>1560</v>
      </c>
      <c r="F124" t="str">
        <f t="shared" si="3"/>
        <v>1560</v>
      </c>
    </row>
    <row r="125" spans="1:6">
      <c r="A125" t="s">
        <v>1984</v>
      </c>
      <c r="B125" t="s">
        <v>1198</v>
      </c>
      <c r="C125">
        <v>1562</v>
      </c>
      <c r="D125">
        <v>1566</v>
      </c>
      <c r="E125" t="str">
        <f t="shared" si="2"/>
        <v>1560</v>
      </c>
      <c r="F125" t="str">
        <f t="shared" si="3"/>
        <v>1560</v>
      </c>
    </row>
    <row r="126" spans="1:6">
      <c r="A126" t="s">
        <v>1987</v>
      </c>
      <c r="B126" t="s">
        <v>1631</v>
      </c>
      <c r="C126">
        <v>1562</v>
      </c>
      <c r="D126">
        <v>1566</v>
      </c>
      <c r="E126" t="str">
        <f t="shared" si="2"/>
        <v>1560</v>
      </c>
      <c r="F126" t="str">
        <f t="shared" si="3"/>
        <v>1560</v>
      </c>
    </row>
    <row r="127" spans="1:6">
      <c r="A127" t="s">
        <v>1990</v>
      </c>
      <c r="B127" t="s">
        <v>529</v>
      </c>
      <c r="C127">
        <v>1562</v>
      </c>
      <c r="D127">
        <v>1566</v>
      </c>
      <c r="E127" t="str">
        <f t="shared" si="2"/>
        <v>1560</v>
      </c>
      <c r="F127" t="str">
        <f t="shared" si="3"/>
        <v>1560</v>
      </c>
    </row>
    <row r="128" spans="1:6">
      <c r="A128" t="s">
        <v>1993</v>
      </c>
      <c r="B128" t="s">
        <v>544</v>
      </c>
      <c r="C128">
        <v>1562</v>
      </c>
      <c r="D128">
        <v>1566</v>
      </c>
      <c r="E128" t="str">
        <f t="shared" si="2"/>
        <v>1560</v>
      </c>
      <c r="F128" t="str">
        <f t="shared" si="3"/>
        <v>1560</v>
      </c>
    </row>
    <row r="129" spans="1:6">
      <c r="A129" t="s">
        <v>1025</v>
      </c>
      <c r="B129" t="s">
        <v>1222</v>
      </c>
      <c r="C129">
        <v>1562</v>
      </c>
      <c r="D129">
        <v>1566</v>
      </c>
      <c r="E129" t="str">
        <f t="shared" si="2"/>
        <v>1560</v>
      </c>
      <c r="F129" t="str">
        <f t="shared" si="3"/>
        <v>1560</v>
      </c>
    </row>
    <row r="130" spans="1:6">
      <c r="A130" t="s">
        <v>1996</v>
      </c>
      <c r="B130" t="s">
        <v>1146</v>
      </c>
      <c r="C130">
        <v>1562</v>
      </c>
      <c r="D130">
        <v>1566</v>
      </c>
      <c r="E130" t="str">
        <f t="shared" si="2"/>
        <v>1560</v>
      </c>
      <c r="F130" t="str">
        <f t="shared" si="3"/>
        <v>1560</v>
      </c>
    </row>
    <row r="131" spans="1:6">
      <c r="A131" t="s">
        <v>1999</v>
      </c>
      <c r="B131" t="s">
        <v>392</v>
      </c>
      <c r="C131">
        <v>1562</v>
      </c>
      <c r="D131">
        <v>1566</v>
      </c>
      <c r="E131" t="str">
        <f t="shared" ref="E131:E194" si="4">CONCATENATE(LEFT(C131,3),"0")</f>
        <v>1560</v>
      </c>
      <c r="F131" t="str">
        <f t="shared" ref="F131:F194" si="5">CONCATENATE(LEFT(D131,3),"0")</f>
        <v>1560</v>
      </c>
    </row>
    <row r="132" spans="1:6">
      <c r="A132" t="s">
        <v>2002</v>
      </c>
      <c r="B132" t="s">
        <v>642</v>
      </c>
      <c r="C132">
        <v>1562</v>
      </c>
      <c r="D132">
        <v>1566</v>
      </c>
      <c r="E132" t="str">
        <f t="shared" si="4"/>
        <v>1560</v>
      </c>
      <c r="F132" t="str">
        <f t="shared" si="5"/>
        <v>1560</v>
      </c>
    </row>
    <row r="133" spans="1:6">
      <c r="A133" t="s">
        <v>2005</v>
      </c>
      <c r="B133" t="s">
        <v>101</v>
      </c>
      <c r="C133">
        <v>1562</v>
      </c>
      <c r="D133">
        <v>1566</v>
      </c>
      <c r="E133" t="str">
        <f t="shared" si="4"/>
        <v>1560</v>
      </c>
      <c r="F133" t="str">
        <f t="shared" si="5"/>
        <v>1560</v>
      </c>
    </row>
    <row r="134" spans="1:6">
      <c r="A134" t="s">
        <v>2008</v>
      </c>
      <c r="B134" t="s">
        <v>993</v>
      </c>
      <c r="C134">
        <v>1562</v>
      </c>
      <c r="D134">
        <v>1566</v>
      </c>
      <c r="E134" t="str">
        <f t="shared" si="4"/>
        <v>1560</v>
      </c>
      <c r="F134" t="str">
        <f t="shared" si="5"/>
        <v>1560</v>
      </c>
    </row>
    <row r="135" spans="1:6">
      <c r="A135" t="s">
        <v>2011</v>
      </c>
      <c r="B135" t="s">
        <v>1315</v>
      </c>
      <c r="C135">
        <v>1562</v>
      </c>
      <c r="D135">
        <v>1566</v>
      </c>
      <c r="E135" t="str">
        <f t="shared" si="4"/>
        <v>1560</v>
      </c>
      <c r="F135" t="str">
        <f t="shared" si="5"/>
        <v>1560</v>
      </c>
    </row>
    <row r="136" spans="1:6">
      <c r="A136" t="s">
        <v>2014</v>
      </c>
      <c r="B136" t="s">
        <v>484</v>
      </c>
      <c r="C136">
        <v>1562</v>
      </c>
      <c r="D136">
        <v>1566</v>
      </c>
      <c r="E136" t="str">
        <f t="shared" si="4"/>
        <v>1560</v>
      </c>
      <c r="F136" t="str">
        <f t="shared" si="5"/>
        <v>1560</v>
      </c>
    </row>
    <row r="137" spans="1:6">
      <c r="A137" t="s">
        <v>2017</v>
      </c>
      <c r="B137" t="s">
        <v>1597</v>
      </c>
      <c r="C137">
        <v>1562</v>
      </c>
      <c r="D137">
        <v>1566</v>
      </c>
      <c r="E137" t="str">
        <f t="shared" si="4"/>
        <v>1560</v>
      </c>
      <c r="F137" t="str">
        <f t="shared" si="5"/>
        <v>1560</v>
      </c>
    </row>
    <row r="138" spans="1:6">
      <c r="A138" t="s">
        <v>2020</v>
      </c>
      <c r="B138" t="s">
        <v>640</v>
      </c>
      <c r="C138">
        <v>1563</v>
      </c>
      <c r="D138">
        <v>1567</v>
      </c>
      <c r="E138" t="str">
        <f t="shared" si="4"/>
        <v>1560</v>
      </c>
      <c r="F138" t="str">
        <f t="shared" si="5"/>
        <v>1560</v>
      </c>
    </row>
    <row r="139" spans="1:6">
      <c r="A139" t="s">
        <v>2023</v>
      </c>
      <c r="B139" t="s">
        <v>1527</v>
      </c>
      <c r="C139">
        <v>1563</v>
      </c>
      <c r="D139">
        <v>1567</v>
      </c>
      <c r="E139" t="str">
        <f t="shared" si="4"/>
        <v>1560</v>
      </c>
      <c r="F139" t="str">
        <f t="shared" si="5"/>
        <v>1560</v>
      </c>
    </row>
    <row r="140" spans="1:6">
      <c r="A140" t="s">
        <v>2025</v>
      </c>
      <c r="B140" t="s">
        <v>363</v>
      </c>
      <c r="C140">
        <v>1563</v>
      </c>
      <c r="D140">
        <v>1567</v>
      </c>
      <c r="E140" t="str">
        <f t="shared" si="4"/>
        <v>1560</v>
      </c>
      <c r="F140" t="str">
        <f t="shared" si="5"/>
        <v>1560</v>
      </c>
    </row>
    <row r="141" spans="1:6">
      <c r="A141" t="s">
        <v>2028</v>
      </c>
      <c r="B141" t="s">
        <v>1440</v>
      </c>
      <c r="C141">
        <v>1563</v>
      </c>
      <c r="D141">
        <v>1567</v>
      </c>
      <c r="E141" t="str">
        <f t="shared" si="4"/>
        <v>1560</v>
      </c>
      <c r="F141" t="str">
        <f t="shared" si="5"/>
        <v>1560</v>
      </c>
    </row>
    <row r="142" spans="1:6">
      <c r="A142" t="s">
        <v>2031</v>
      </c>
      <c r="B142" t="s">
        <v>839</v>
      </c>
      <c r="C142">
        <v>1563</v>
      </c>
      <c r="D142">
        <v>1567</v>
      </c>
      <c r="E142" t="str">
        <f t="shared" si="4"/>
        <v>1560</v>
      </c>
      <c r="F142" t="str">
        <f t="shared" si="5"/>
        <v>1560</v>
      </c>
    </row>
    <row r="143" spans="1:6">
      <c r="A143" t="s">
        <v>2034</v>
      </c>
      <c r="B143" t="s">
        <v>1144</v>
      </c>
      <c r="C143">
        <v>1563</v>
      </c>
      <c r="D143">
        <v>1567</v>
      </c>
      <c r="E143" t="str">
        <f t="shared" si="4"/>
        <v>1560</v>
      </c>
      <c r="F143" t="str">
        <f t="shared" si="5"/>
        <v>1560</v>
      </c>
    </row>
    <row r="144" spans="1:6">
      <c r="A144" t="s">
        <v>2037</v>
      </c>
      <c r="B144" t="s">
        <v>480</v>
      </c>
      <c r="C144">
        <v>1563</v>
      </c>
      <c r="D144">
        <v>1567</v>
      </c>
      <c r="E144" t="str">
        <f t="shared" si="4"/>
        <v>1560</v>
      </c>
      <c r="F144" t="str">
        <f t="shared" si="5"/>
        <v>1560</v>
      </c>
    </row>
    <row r="145" spans="1:6">
      <c r="A145" t="s">
        <v>2040</v>
      </c>
      <c r="B145" t="s">
        <v>1597</v>
      </c>
      <c r="C145">
        <v>1563</v>
      </c>
      <c r="D145">
        <v>1567</v>
      </c>
      <c r="E145" t="str">
        <f t="shared" si="4"/>
        <v>1560</v>
      </c>
      <c r="F145" t="str">
        <f t="shared" si="5"/>
        <v>1560</v>
      </c>
    </row>
    <row r="146" spans="1:6">
      <c r="A146" t="s">
        <v>1560</v>
      </c>
      <c r="B146" t="s">
        <v>130</v>
      </c>
      <c r="C146">
        <v>1563</v>
      </c>
      <c r="D146">
        <v>1567</v>
      </c>
      <c r="E146" t="str">
        <f t="shared" si="4"/>
        <v>1560</v>
      </c>
      <c r="F146" t="str">
        <f t="shared" si="5"/>
        <v>1560</v>
      </c>
    </row>
    <row r="147" spans="1:6">
      <c r="A147" t="s">
        <v>2044</v>
      </c>
      <c r="B147" t="s">
        <v>1180</v>
      </c>
      <c r="C147">
        <v>1564</v>
      </c>
      <c r="D147">
        <v>1568</v>
      </c>
      <c r="E147" t="str">
        <f t="shared" si="4"/>
        <v>1560</v>
      </c>
      <c r="F147" t="str">
        <f t="shared" si="5"/>
        <v>1560</v>
      </c>
    </row>
    <row r="148" spans="1:6">
      <c r="A148" t="s">
        <v>2047</v>
      </c>
      <c r="B148" t="s">
        <v>140</v>
      </c>
      <c r="C148">
        <v>1564</v>
      </c>
      <c r="D148">
        <v>1568</v>
      </c>
      <c r="E148" t="str">
        <f t="shared" si="4"/>
        <v>1560</v>
      </c>
      <c r="F148" t="str">
        <f t="shared" si="5"/>
        <v>1560</v>
      </c>
    </row>
    <row r="149" spans="1:6">
      <c r="A149" t="s">
        <v>2049</v>
      </c>
      <c r="B149" t="s">
        <v>670</v>
      </c>
      <c r="C149">
        <v>1564</v>
      </c>
      <c r="D149">
        <v>1568</v>
      </c>
      <c r="E149" t="str">
        <f t="shared" si="4"/>
        <v>1560</v>
      </c>
      <c r="F149" t="str">
        <f t="shared" si="5"/>
        <v>1560</v>
      </c>
    </row>
    <row r="150" spans="1:6">
      <c r="A150" t="s">
        <v>2052</v>
      </c>
      <c r="B150" t="s">
        <v>1398</v>
      </c>
      <c r="C150">
        <v>1564</v>
      </c>
      <c r="D150">
        <v>1568</v>
      </c>
      <c r="E150" t="str">
        <f t="shared" si="4"/>
        <v>1560</v>
      </c>
      <c r="F150" t="str">
        <f t="shared" si="5"/>
        <v>1560</v>
      </c>
    </row>
    <row r="151" spans="1:6">
      <c r="A151" t="s">
        <v>2055</v>
      </c>
      <c r="B151" t="s">
        <v>1601</v>
      </c>
      <c r="C151">
        <v>1564</v>
      </c>
      <c r="D151">
        <v>1568</v>
      </c>
      <c r="E151" t="str">
        <f t="shared" si="4"/>
        <v>1560</v>
      </c>
      <c r="F151" t="str">
        <f t="shared" si="5"/>
        <v>1560</v>
      </c>
    </row>
    <row r="152" spans="1:6">
      <c r="A152" t="s">
        <v>2058</v>
      </c>
      <c r="B152" t="s">
        <v>240</v>
      </c>
      <c r="C152">
        <v>1564</v>
      </c>
      <c r="D152">
        <v>1568</v>
      </c>
      <c r="E152" t="str">
        <f t="shared" si="4"/>
        <v>1560</v>
      </c>
      <c r="F152" t="str">
        <f t="shared" si="5"/>
        <v>1560</v>
      </c>
    </row>
    <row r="153" spans="1:6">
      <c r="A153" t="s">
        <v>2061</v>
      </c>
      <c r="B153" t="s">
        <v>1426</v>
      </c>
      <c r="C153">
        <v>1564</v>
      </c>
      <c r="D153">
        <v>1568</v>
      </c>
      <c r="E153" t="str">
        <f t="shared" si="4"/>
        <v>1560</v>
      </c>
      <c r="F153" t="str">
        <f t="shared" si="5"/>
        <v>1560</v>
      </c>
    </row>
    <row r="154" spans="1:6">
      <c r="A154" t="s">
        <v>2064</v>
      </c>
      <c r="B154" t="s">
        <v>565</v>
      </c>
      <c r="C154">
        <v>1564</v>
      </c>
      <c r="D154">
        <v>1568</v>
      </c>
      <c r="E154" t="str">
        <f t="shared" si="4"/>
        <v>1560</v>
      </c>
      <c r="F154" t="str">
        <f t="shared" si="5"/>
        <v>1560</v>
      </c>
    </row>
    <row r="155" spans="1:6">
      <c r="A155" t="s">
        <v>2066</v>
      </c>
      <c r="B155" t="s">
        <v>80</v>
      </c>
      <c r="C155">
        <v>1565</v>
      </c>
      <c r="D155">
        <v>1569</v>
      </c>
      <c r="E155" t="str">
        <f t="shared" si="4"/>
        <v>1560</v>
      </c>
      <c r="F155" t="str">
        <f t="shared" si="5"/>
        <v>1560</v>
      </c>
    </row>
    <row r="156" spans="1:6">
      <c r="A156" t="s">
        <v>2068</v>
      </c>
      <c r="B156" t="s">
        <v>490</v>
      </c>
      <c r="C156">
        <v>1565</v>
      </c>
      <c r="D156">
        <v>1569</v>
      </c>
      <c r="E156" t="str">
        <f t="shared" si="4"/>
        <v>1560</v>
      </c>
      <c r="F156" t="str">
        <f t="shared" si="5"/>
        <v>1560</v>
      </c>
    </row>
    <row r="157" spans="1:6">
      <c r="A157" t="s">
        <v>2071</v>
      </c>
      <c r="B157" t="s">
        <v>490</v>
      </c>
      <c r="C157">
        <v>1565</v>
      </c>
      <c r="D157">
        <v>1569</v>
      </c>
      <c r="E157" t="str">
        <f t="shared" si="4"/>
        <v>1560</v>
      </c>
      <c r="F157" t="str">
        <f t="shared" si="5"/>
        <v>1560</v>
      </c>
    </row>
    <row r="158" spans="1:6">
      <c r="A158" t="s">
        <v>2073</v>
      </c>
      <c r="B158" t="s">
        <v>490</v>
      </c>
      <c r="C158">
        <v>1565</v>
      </c>
      <c r="D158">
        <v>1569</v>
      </c>
      <c r="E158" t="str">
        <f t="shared" si="4"/>
        <v>1560</v>
      </c>
      <c r="F158" t="str">
        <f t="shared" si="5"/>
        <v>1560</v>
      </c>
    </row>
    <row r="159" spans="1:6">
      <c r="A159" t="s">
        <v>2076</v>
      </c>
      <c r="B159" t="s">
        <v>1344</v>
      </c>
      <c r="C159">
        <v>1565</v>
      </c>
      <c r="D159">
        <v>1569</v>
      </c>
      <c r="E159" t="str">
        <f t="shared" si="4"/>
        <v>1560</v>
      </c>
      <c r="F159" t="str">
        <f t="shared" si="5"/>
        <v>1560</v>
      </c>
    </row>
    <row r="160" spans="1:6">
      <c r="A160" t="s">
        <v>559</v>
      </c>
      <c r="B160" t="s">
        <v>559</v>
      </c>
      <c r="C160">
        <v>1566</v>
      </c>
      <c r="D160">
        <v>1570</v>
      </c>
      <c r="E160" t="str">
        <f t="shared" si="4"/>
        <v>1560</v>
      </c>
      <c r="F160" t="str">
        <f t="shared" si="5"/>
        <v>1570</v>
      </c>
    </row>
    <row r="161" spans="1:6">
      <c r="A161" t="s">
        <v>2078</v>
      </c>
      <c r="B161" t="s">
        <v>993</v>
      </c>
      <c r="C161">
        <v>1566</v>
      </c>
      <c r="D161">
        <v>1570</v>
      </c>
      <c r="E161" t="str">
        <f t="shared" si="4"/>
        <v>1560</v>
      </c>
      <c r="F161" t="str">
        <f t="shared" si="5"/>
        <v>1570</v>
      </c>
    </row>
    <row r="162" spans="1:6">
      <c r="A162" t="s">
        <v>2081</v>
      </c>
      <c r="B162" t="s">
        <v>480</v>
      </c>
      <c r="C162">
        <v>1567</v>
      </c>
      <c r="D162">
        <v>1571</v>
      </c>
      <c r="E162" t="str">
        <f t="shared" si="4"/>
        <v>1560</v>
      </c>
      <c r="F162" t="str">
        <f t="shared" si="5"/>
        <v>1570</v>
      </c>
    </row>
    <row r="163" spans="1:6">
      <c r="A163" t="s">
        <v>2084</v>
      </c>
      <c r="B163" t="s">
        <v>1164</v>
      </c>
      <c r="C163">
        <v>1567</v>
      </c>
      <c r="D163">
        <v>1571</v>
      </c>
      <c r="E163" t="str">
        <f t="shared" si="4"/>
        <v>1560</v>
      </c>
      <c r="F163" t="str">
        <f t="shared" si="5"/>
        <v>1570</v>
      </c>
    </row>
    <row r="164" spans="1:6">
      <c r="A164" t="s">
        <v>2087</v>
      </c>
      <c r="B164" t="s">
        <v>1210</v>
      </c>
      <c r="C164">
        <v>1567</v>
      </c>
      <c r="D164">
        <v>1571</v>
      </c>
      <c r="E164" t="str">
        <f t="shared" si="4"/>
        <v>1560</v>
      </c>
      <c r="F164" t="str">
        <f t="shared" si="5"/>
        <v>1570</v>
      </c>
    </row>
    <row r="165" spans="1:6">
      <c r="A165" t="s">
        <v>2090</v>
      </c>
      <c r="B165" t="s">
        <v>82</v>
      </c>
      <c r="C165">
        <v>1567</v>
      </c>
      <c r="D165">
        <v>1571</v>
      </c>
      <c r="E165" t="str">
        <f t="shared" si="4"/>
        <v>1560</v>
      </c>
      <c r="F165" t="str">
        <f t="shared" si="5"/>
        <v>1570</v>
      </c>
    </row>
    <row r="166" spans="1:6">
      <c r="A166" t="s">
        <v>2093</v>
      </c>
      <c r="B166" t="s">
        <v>561</v>
      </c>
      <c r="C166">
        <v>1568</v>
      </c>
      <c r="D166">
        <v>1572</v>
      </c>
      <c r="E166" t="str">
        <f t="shared" si="4"/>
        <v>1560</v>
      </c>
      <c r="F166" t="str">
        <f t="shared" si="5"/>
        <v>1570</v>
      </c>
    </row>
    <row r="167" spans="1:6">
      <c r="A167" t="s">
        <v>2095</v>
      </c>
      <c r="B167" t="s">
        <v>1621</v>
      </c>
      <c r="C167">
        <v>1568</v>
      </c>
      <c r="D167">
        <v>1572</v>
      </c>
      <c r="E167" t="str">
        <f t="shared" si="4"/>
        <v>1560</v>
      </c>
      <c r="F167" t="str">
        <f t="shared" si="5"/>
        <v>1570</v>
      </c>
    </row>
    <row r="168" spans="1:6">
      <c r="A168" t="s">
        <v>2097</v>
      </c>
      <c r="B168" t="s">
        <v>670</v>
      </c>
      <c r="C168">
        <v>1568</v>
      </c>
      <c r="D168">
        <v>1572</v>
      </c>
      <c r="E168" t="str">
        <f t="shared" si="4"/>
        <v>1560</v>
      </c>
      <c r="F168" t="str">
        <f t="shared" si="5"/>
        <v>1570</v>
      </c>
    </row>
    <row r="169" spans="1:6">
      <c r="A169" t="s">
        <v>2100</v>
      </c>
      <c r="B169" t="s">
        <v>1315</v>
      </c>
      <c r="C169">
        <v>1568</v>
      </c>
      <c r="D169">
        <v>1572</v>
      </c>
      <c r="E169" t="str">
        <f t="shared" si="4"/>
        <v>1560</v>
      </c>
      <c r="F169" t="str">
        <f t="shared" si="5"/>
        <v>1570</v>
      </c>
    </row>
    <row r="170" spans="1:6">
      <c r="A170" t="s">
        <v>2103</v>
      </c>
      <c r="B170" t="s">
        <v>456</v>
      </c>
      <c r="C170">
        <v>1568</v>
      </c>
      <c r="D170">
        <v>1572</v>
      </c>
      <c r="E170" t="str">
        <f t="shared" si="4"/>
        <v>1560</v>
      </c>
      <c r="F170" t="str">
        <f t="shared" si="5"/>
        <v>1570</v>
      </c>
    </row>
    <row r="171" spans="1:6">
      <c r="A171" t="s">
        <v>2105</v>
      </c>
      <c r="B171" t="s">
        <v>1599</v>
      </c>
      <c r="C171">
        <v>1569</v>
      </c>
      <c r="D171">
        <v>1573</v>
      </c>
      <c r="E171" t="str">
        <f t="shared" si="4"/>
        <v>1560</v>
      </c>
      <c r="F171" t="str">
        <f t="shared" si="5"/>
        <v>1570</v>
      </c>
    </row>
    <row r="172" spans="1:6">
      <c r="A172" t="s">
        <v>2108</v>
      </c>
      <c r="B172" t="s">
        <v>1182</v>
      </c>
      <c r="C172">
        <v>1569</v>
      </c>
      <c r="D172">
        <v>1573</v>
      </c>
      <c r="E172" t="str">
        <f t="shared" si="4"/>
        <v>1560</v>
      </c>
      <c r="F172" t="str">
        <f t="shared" si="5"/>
        <v>1570</v>
      </c>
    </row>
    <row r="173" spans="1:6">
      <c r="A173" t="s">
        <v>2111</v>
      </c>
      <c r="B173" t="s">
        <v>194</v>
      </c>
      <c r="C173">
        <v>1570</v>
      </c>
      <c r="D173">
        <v>1574</v>
      </c>
      <c r="E173" t="str">
        <f t="shared" si="4"/>
        <v>1570</v>
      </c>
      <c r="F173" t="str">
        <f t="shared" si="5"/>
        <v>1570</v>
      </c>
    </row>
    <row r="174" spans="1:6">
      <c r="A174" t="s">
        <v>2114</v>
      </c>
      <c r="B174" t="s">
        <v>546</v>
      </c>
      <c r="C174">
        <v>1570</v>
      </c>
      <c r="D174">
        <v>1574</v>
      </c>
      <c r="E174" t="str">
        <f t="shared" si="4"/>
        <v>1570</v>
      </c>
      <c r="F174" t="str">
        <f t="shared" si="5"/>
        <v>1570</v>
      </c>
    </row>
    <row r="175" spans="1:6">
      <c r="A175" t="s">
        <v>2117</v>
      </c>
      <c r="B175" t="s">
        <v>132</v>
      </c>
      <c r="C175">
        <v>1570</v>
      </c>
      <c r="D175">
        <v>1574</v>
      </c>
      <c r="E175" t="str">
        <f t="shared" si="4"/>
        <v>1570</v>
      </c>
      <c r="F175" t="str">
        <f t="shared" si="5"/>
        <v>1570</v>
      </c>
    </row>
    <row r="176" spans="1:6">
      <c r="A176" t="s">
        <v>2120</v>
      </c>
      <c r="B176" t="s">
        <v>447</v>
      </c>
      <c r="C176">
        <v>1570</v>
      </c>
      <c r="D176">
        <v>1574</v>
      </c>
      <c r="E176" t="str">
        <f t="shared" si="4"/>
        <v>1570</v>
      </c>
      <c r="F176" t="str">
        <f t="shared" si="5"/>
        <v>1570</v>
      </c>
    </row>
    <row r="177" spans="1:6">
      <c r="A177" t="s">
        <v>2122</v>
      </c>
      <c r="B177" t="s">
        <v>559</v>
      </c>
      <c r="C177">
        <v>1571</v>
      </c>
      <c r="D177">
        <v>1575</v>
      </c>
      <c r="E177" t="str">
        <f t="shared" si="4"/>
        <v>1570</v>
      </c>
      <c r="F177" t="str">
        <f t="shared" si="5"/>
        <v>1570</v>
      </c>
    </row>
    <row r="178" spans="1:6">
      <c r="A178" t="s">
        <v>2125</v>
      </c>
      <c r="B178" t="s">
        <v>526</v>
      </c>
      <c r="C178">
        <v>1571</v>
      </c>
      <c r="D178">
        <v>1575</v>
      </c>
      <c r="E178" t="str">
        <f t="shared" si="4"/>
        <v>1570</v>
      </c>
      <c r="F178" t="str">
        <f t="shared" si="5"/>
        <v>1570</v>
      </c>
    </row>
    <row r="179" spans="1:6">
      <c r="A179" t="s">
        <v>2127</v>
      </c>
      <c r="B179" t="s">
        <v>665</v>
      </c>
      <c r="C179">
        <v>1571</v>
      </c>
      <c r="D179">
        <v>1575</v>
      </c>
      <c r="E179" t="str">
        <f t="shared" si="4"/>
        <v>1570</v>
      </c>
      <c r="F179" t="str">
        <f t="shared" si="5"/>
        <v>1570</v>
      </c>
    </row>
    <row r="180" spans="1:6">
      <c r="A180" t="s">
        <v>2130</v>
      </c>
      <c r="B180" t="s">
        <v>363</v>
      </c>
      <c r="C180">
        <v>1571</v>
      </c>
      <c r="D180">
        <v>1575</v>
      </c>
      <c r="E180" t="str">
        <f t="shared" si="4"/>
        <v>1570</v>
      </c>
      <c r="F180" t="str">
        <f t="shared" si="5"/>
        <v>1570</v>
      </c>
    </row>
    <row r="181" spans="1:6">
      <c r="A181" t="s">
        <v>2133</v>
      </c>
      <c r="B181" t="s">
        <v>1213</v>
      </c>
      <c r="C181">
        <v>1571</v>
      </c>
      <c r="D181">
        <v>1575</v>
      </c>
      <c r="E181" t="str">
        <f t="shared" si="4"/>
        <v>1570</v>
      </c>
      <c r="F181" t="str">
        <f t="shared" si="5"/>
        <v>1570</v>
      </c>
    </row>
    <row r="182" spans="1:6">
      <c r="A182" t="s">
        <v>2136</v>
      </c>
      <c r="B182" t="s">
        <v>414</v>
      </c>
      <c r="C182">
        <v>1571</v>
      </c>
      <c r="D182">
        <v>1575</v>
      </c>
      <c r="E182" t="str">
        <f t="shared" si="4"/>
        <v>1570</v>
      </c>
      <c r="F182" t="str">
        <f t="shared" si="5"/>
        <v>1570</v>
      </c>
    </row>
    <row r="183" spans="1:6">
      <c r="A183" t="s">
        <v>2139</v>
      </c>
      <c r="B183" t="s">
        <v>394</v>
      </c>
      <c r="C183">
        <v>1571</v>
      </c>
      <c r="D183">
        <v>1575</v>
      </c>
      <c r="E183" t="str">
        <f t="shared" si="4"/>
        <v>1570</v>
      </c>
      <c r="F183" t="str">
        <f t="shared" si="5"/>
        <v>1570</v>
      </c>
    </row>
    <row r="184" spans="1:6">
      <c r="A184" t="s">
        <v>2142</v>
      </c>
      <c r="B184" t="s">
        <v>1044</v>
      </c>
      <c r="C184">
        <v>1571</v>
      </c>
      <c r="D184">
        <v>1575</v>
      </c>
      <c r="E184" t="str">
        <f t="shared" si="4"/>
        <v>1570</v>
      </c>
      <c r="F184" t="str">
        <f t="shared" si="5"/>
        <v>1570</v>
      </c>
    </row>
    <row r="185" spans="1:6">
      <c r="A185" t="s">
        <v>2145</v>
      </c>
      <c r="B185" t="s">
        <v>837</v>
      </c>
      <c r="C185">
        <v>1571</v>
      </c>
      <c r="D185">
        <v>1575</v>
      </c>
      <c r="E185" t="str">
        <f t="shared" si="4"/>
        <v>1570</v>
      </c>
      <c r="F185" t="str">
        <f t="shared" si="5"/>
        <v>1570</v>
      </c>
    </row>
    <row r="186" spans="1:6">
      <c r="A186" t="s">
        <v>2148</v>
      </c>
      <c r="B186" t="s">
        <v>244</v>
      </c>
      <c r="C186">
        <v>1571</v>
      </c>
      <c r="D186">
        <v>1575</v>
      </c>
      <c r="E186" t="str">
        <f t="shared" si="4"/>
        <v>1570</v>
      </c>
      <c r="F186" t="str">
        <f t="shared" si="5"/>
        <v>1570</v>
      </c>
    </row>
    <row r="187" spans="1:6">
      <c r="A187" t="s">
        <v>2151</v>
      </c>
      <c r="B187" t="s">
        <v>262</v>
      </c>
      <c r="C187">
        <v>1571</v>
      </c>
      <c r="D187">
        <v>1575</v>
      </c>
      <c r="E187" t="str">
        <f t="shared" si="4"/>
        <v>1570</v>
      </c>
      <c r="F187" t="str">
        <f t="shared" si="5"/>
        <v>1570</v>
      </c>
    </row>
    <row r="188" spans="1:6">
      <c r="A188" t="s">
        <v>2152</v>
      </c>
      <c r="B188" t="s">
        <v>169</v>
      </c>
      <c r="C188">
        <v>1571</v>
      </c>
      <c r="D188">
        <v>1575</v>
      </c>
      <c r="E188" t="str">
        <f t="shared" si="4"/>
        <v>1570</v>
      </c>
      <c r="F188" t="str">
        <f t="shared" si="5"/>
        <v>1570</v>
      </c>
    </row>
    <row r="189" spans="1:6">
      <c r="A189" t="s">
        <v>2155</v>
      </c>
      <c r="B189" t="s">
        <v>1200</v>
      </c>
      <c r="C189">
        <v>1572</v>
      </c>
      <c r="D189">
        <v>1576</v>
      </c>
      <c r="E189" t="str">
        <f t="shared" si="4"/>
        <v>1570</v>
      </c>
      <c r="F189" t="str">
        <f t="shared" si="5"/>
        <v>1570</v>
      </c>
    </row>
    <row r="190" spans="1:6">
      <c r="A190" t="s">
        <v>2158</v>
      </c>
      <c r="B190" t="s">
        <v>323</v>
      </c>
      <c r="C190">
        <v>1572</v>
      </c>
      <c r="D190">
        <v>1576</v>
      </c>
      <c r="E190" t="str">
        <f t="shared" si="4"/>
        <v>1570</v>
      </c>
      <c r="F190" t="str">
        <f t="shared" si="5"/>
        <v>1570</v>
      </c>
    </row>
    <row r="191" spans="1:6">
      <c r="A191" t="s">
        <v>2161</v>
      </c>
      <c r="B191" t="s">
        <v>187</v>
      </c>
      <c r="C191">
        <v>1572</v>
      </c>
      <c r="D191">
        <v>1576</v>
      </c>
      <c r="E191" t="str">
        <f t="shared" si="4"/>
        <v>1570</v>
      </c>
      <c r="F191" t="str">
        <f t="shared" si="5"/>
        <v>1570</v>
      </c>
    </row>
    <row r="192" spans="1:6">
      <c r="A192" t="s">
        <v>2164</v>
      </c>
      <c r="B192" t="s">
        <v>456</v>
      </c>
      <c r="C192">
        <v>1572</v>
      </c>
      <c r="D192">
        <v>1576</v>
      </c>
      <c r="E192" t="str">
        <f t="shared" si="4"/>
        <v>1570</v>
      </c>
      <c r="F192" t="str">
        <f t="shared" si="5"/>
        <v>1570</v>
      </c>
    </row>
    <row r="193" spans="1:6">
      <c r="A193" t="s">
        <v>2167</v>
      </c>
      <c r="B193" t="s">
        <v>38</v>
      </c>
      <c r="C193">
        <v>1572</v>
      </c>
      <c r="D193">
        <v>1576</v>
      </c>
      <c r="E193" t="str">
        <f t="shared" si="4"/>
        <v>1570</v>
      </c>
      <c r="F193" t="str">
        <f t="shared" si="5"/>
        <v>1570</v>
      </c>
    </row>
    <row r="194" spans="1:6">
      <c r="A194" t="s">
        <v>2170</v>
      </c>
      <c r="B194" t="s">
        <v>1478</v>
      </c>
      <c r="C194">
        <v>1572</v>
      </c>
      <c r="D194">
        <v>1576</v>
      </c>
      <c r="E194" t="str">
        <f t="shared" si="4"/>
        <v>1570</v>
      </c>
      <c r="F194" t="str">
        <f t="shared" si="5"/>
        <v>1570</v>
      </c>
    </row>
    <row r="195" spans="1:6">
      <c r="A195" t="s">
        <v>2172</v>
      </c>
      <c r="B195" t="s">
        <v>38</v>
      </c>
      <c r="C195">
        <v>1573</v>
      </c>
      <c r="D195">
        <v>1577</v>
      </c>
      <c r="E195" t="str">
        <f t="shared" ref="E195:E258" si="6">CONCATENATE(LEFT(C195,3),"0")</f>
        <v>1570</v>
      </c>
      <c r="F195" t="str">
        <f t="shared" ref="F195:F258" si="7">CONCATENATE(LEFT(D195,3),"0")</f>
        <v>1570</v>
      </c>
    </row>
    <row r="196" spans="1:6">
      <c r="A196" t="s">
        <v>2175</v>
      </c>
      <c r="B196" t="s">
        <v>294</v>
      </c>
      <c r="C196">
        <v>1573</v>
      </c>
      <c r="D196">
        <v>1577</v>
      </c>
      <c r="E196" t="str">
        <f t="shared" si="6"/>
        <v>1570</v>
      </c>
      <c r="F196" t="str">
        <f t="shared" si="7"/>
        <v>1570</v>
      </c>
    </row>
    <row r="197" spans="1:6">
      <c r="A197" t="s">
        <v>2178</v>
      </c>
      <c r="B197" t="s">
        <v>670</v>
      </c>
      <c r="C197">
        <v>1573</v>
      </c>
      <c r="D197">
        <v>1577</v>
      </c>
      <c r="E197" t="str">
        <f t="shared" si="6"/>
        <v>1570</v>
      </c>
      <c r="F197" t="str">
        <f t="shared" si="7"/>
        <v>1570</v>
      </c>
    </row>
    <row r="198" spans="1:6">
      <c r="A198" t="s">
        <v>2181</v>
      </c>
      <c r="B198" t="s">
        <v>490</v>
      </c>
      <c r="C198">
        <v>1573</v>
      </c>
      <c r="D198">
        <v>1577</v>
      </c>
      <c r="E198" t="str">
        <f t="shared" si="6"/>
        <v>1570</v>
      </c>
      <c r="F198" t="str">
        <f t="shared" si="7"/>
        <v>1570</v>
      </c>
    </row>
    <row r="199" spans="1:6">
      <c r="A199" t="s">
        <v>2183</v>
      </c>
      <c r="B199" t="s">
        <v>294</v>
      </c>
      <c r="C199">
        <v>1573</v>
      </c>
      <c r="D199">
        <v>1577</v>
      </c>
      <c r="E199" t="str">
        <f t="shared" si="6"/>
        <v>1570</v>
      </c>
      <c r="F199" t="str">
        <f t="shared" si="7"/>
        <v>1570</v>
      </c>
    </row>
    <row r="200" spans="1:6">
      <c r="A200" t="s">
        <v>2186</v>
      </c>
      <c r="B200" t="s">
        <v>563</v>
      </c>
      <c r="C200">
        <v>1573</v>
      </c>
      <c r="D200">
        <v>1577</v>
      </c>
      <c r="E200" t="str">
        <f t="shared" si="6"/>
        <v>1570</v>
      </c>
      <c r="F200" t="str">
        <f t="shared" si="7"/>
        <v>1570</v>
      </c>
    </row>
    <row r="201" spans="1:6">
      <c r="A201" t="s">
        <v>733</v>
      </c>
      <c r="B201" t="s">
        <v>1590</v>
      </c>
      <c r="C201">
        <v>1573</v>
      </c>
      <c r="D201">
        <v>1577</v>
      </c>
      <c r="E201" t="str">
        <f t="shared" si="6"/>
        <v>1570</v>
      </c>
      <c r="F201" t="str">
        <f t="shared" si="7"/>
        <v>1570</v>
      </c>
    </row>
    <row r="202" spans="1:6">
      <c r="A202" t="s">
        <v>2190</v>
      </c>
      <c r="B202" t="s">
        <v>655</v>
      </c>
      <c r="C202">
        <v>1573</v>
      </c>
      <c r="D202">
        <v>1577</v>
      </c>
      <c r="E202" t="str">
        <f t="shared" si="6"/>
        <v>1570</v>
      </c>
      <c r="F202" t="str">
        <f t="shared" si="7"/>
        <v>1570</v>
      </c>
    </row>
    <row r="203" spans="1:6">
      <c r="A203" t="s">
        <v>2193</v>
      </c>
      <c r="B203" t="s">
        <v>138</v>
      </c>
      <c r="C203">
        <v>1573</v>
      </c>
      <c r="D203">
        <v>1577</v>
      </c>
      <c r="E203" t="str">
        <f t="shared" si="6"/>
        <v>1570</v>
      </c>
      <c r="F203" t="str">
        <f t="shared" si="7"/>
        <v>1570</v>
      </c>
    </row>
    <row r="204" spans="1:6">
      <c r="A204" t="s">
        <v>2196</v>
      </c>
      <c r="B204" t="s">
        <v>1200</v>
      </c>
      <c r="C204">
        <v>1573</v>
      </c>
      <c r="D204">
        <v>1577</v>
      </c>
      <c r="E204" t="str">
        <f t="shared" si="6"/>
        <v>1570</v>
      </c>
      <c r="F204" t="str">
        <f t="shared" si="7"/>
        <v>1570</v>
      </c>
    </row>
    <row r="205" spans="1:6">
      <c r="A205" t="s">
        <v>2199</v>
      </c>
      <c r="B205" t="s">
        <v>1601</v>
      </c>
      <c r="C205">
        <v>1573</v>
      </c>
      <c r="D205">
        <v>1577</v>
      </c>
      <c r="E205" t="str">
        <f t="shared" si="6"/>
        <v>1570</v>
      </c>
      <c r="F205" t="str">
        <f t="shared" si="7"/>
        <v>1570</v>
      </c>
    </row>
    <row r="206" spans="1:6">
      <c r="A206" t="s">
        <v>2202</v>
      </c>
      <c r="B206" t="s">
        <v>1259</v>
      </c>
      <c r="C206">
        <v>1573</v>
      </c>
      <c r="D206">
        <v>1577</v>
      </c>
      <c r="E206" t="str">
        <f t="shared" si="6"/>
        <v>1570</v>
      </c>
      <c r="F206" t="str">
        <f t="shared" si="7"/>
        <v>1570</v>
      </c>
    </row>
    <row r="207" spans="1:6">
      <c r="A207" t="s">
        <v>2205</v>
      </c>
      <c r="B207" t="s">
        <v>490</v>
      </c>
      <c r="C207">
        <v>1574</v>
      </c>
      <c r="D207">
        <v>1578</v>
      </c>
      <c r="E207" t="str">
        <f t="shared" si="6"/>
        <v>1570</v>
      </c>
      <c r="F207" t="str">
        <f t="shared" si="7"/>
        <v>1570</v>
      </c>
    </row>
    <row r="208" spans="1:6">
      <c r="A208" t="s">
        <v>2208</v>
      </c>
      <c r="B208" t="s">
        <v>301</v>
      </c>
      <c r="C208">
        <v>1574</v>
      </c>
      <c r="D208">
        <v>1578</v>
      </c>
      <c r="E208" t="str">
        <f t="shared" si="6"/>
        <v>1570</v>
      </c>
      <c r="F208" t="str">
        <f t="shared" si="7"/>
        <v>1570</v>
      </c>
    </row>
    <row r="209" spans="1:6">
      <c r="A209" t="s">
        <v>2211</v>
      </c>
      <c r="B209" t="s">
        <v>667</v>
      </c>
      <c r="C209">
        <v>1574</v>
      </c>
      <c r="D209">
        <v>1578</v>
      </c>
      <c r="E209" t="str">
        <f t="shared" si="6"/>
        <v>1570</v>
      </c>
      <c r="F209" t="str">
        <f t="shared" si="7"/>
        <v>1570</v>
      </c>
    </row>
    <row r="210" spans="1:6">
      <c r="A210" t="s">
        <v>2214</v>
      </c>
      <c r="B210" t="s">
        <v>1021</v>
      </c>
      <c r="C210">
        <v>1574</v>
      </c>
      <c r="D210">
        <v>1578</v>
      </c>
      <c r="E210" t="str">
        <f t="shared" si="6"/>
        <v>1570</v>
      </c>
      <c r="F210" t="str">
        <f t="shared" si="7"/>
        <v>1570</v>
      </c>
    </row>
    <row r="211" spans="1:6">
      <c r="A211" t="s">
        <v>2217</v>
      </c>
      <c r="B211" t="s">
        <v>814</v>
      </c>
      <c r="C211">
        <v>1575</v>
      </c>
      <c r="D211">
        <v>1579</v>
      </c>
      <c r="E211" t="str">
        <f t="shared" si="6"/>
        <v>1570</v>
      </c>
      <c r="F211" t="str">
        <f t="shared" si="7"/>
        <v>1570</v>
      </c>
    </row>
    <row r="212" spans="1:6">
      <c r="A212" t="s">
        <v>2219</v>
      </c>
      <c r="B212" t="s">
        <v>1301</v>
      </c>
      <c r="C212">
        <v>1575</v>
      </c>
      <c r="D212">
        <v>1579</v>
      </c>
      <c r="E212" t="str">
        <f t="shared" si="6"/>
        <v>1570</v>
      </c>
      <c r="F212" t="str">
        <f t="shared" si="7"/>
        <v>1570</v>
      </c>
    </row>
    <row r="213" spans="1:6">
      <c r="A213" t="s">
        <v>2222</v>
      </c>
      <c r="B213" t="s">
        <v>138</v>
      </c>
      <c r="C213">
        <v>1575</v>
      </c>
      <c r="D213">
        <v>1579</v>
      </c>
      <c r="E213" t="str">
        <f t="shared" si="6"/>
        <v>1570</v>
      </c>
      <c r="F213" t="str">
        <f t="shared" si="7"/>
        <v>1570</v>
      </c>
    </row>
    <row r="214" spans="1:6">
      <c r="A214" t="s">
        <v>2225</v>
      </c>
      <c r="B214" t="s">
        <v>1597</v>
      </c>
      <c r="C214">
        <v>1576</v>
      </c>
      <c r="D214">
        <v>1580</v>
      </c>
      <c r="E214" t="str">
        <f t="shared" si="6"/>
        <v>1570</v>
      </c>
      <c r="F214" t="str">
        <f t="shared" si="7"/>
        <v>1580</v>
      </c>
    </row>
    <row r="215" spans="1:6">
      <c r="A215" t="s">
        <v>2228</v>
      </c>
      <c r="B215" t="s">
        <v>1280</v>
      </c>
      <c r="C215">
        <v>1576</v>
      </c>
      <c r="D215">
        <v>1580</v>
      </c>
      <c r="E215" t="str">
        <f t="shared" si="6"/>
        <v>1570</v>
      </c>
      <c r="F215" t="str">
        <f t="shared" si="7"/>
        <v>1580</v>
      </c>
    </row>
    <row r="216" spans="1:6">
      <c r="A216" t="s">
        <v>2231</v>
      </c>
      <c r="B216" t="s">
        <v>506</v>
      </c>
      <c r="C216">
        <v>1578</v>
      </c>
      <c r="D216">
        <v>1582</v>
      </c>
      <c r="E216" t="str">
        <f t="shared" si="6"/>
        <v>1570</v>
      </c>
      <c r="F216" t="str">
        <f t="shared" si="7"/>
        <v>1580</v>
      </c>
    </row>
    <row r="217" spans="1:6">
      <c r="A217" t="s">
        <v>2233</v>
      </c>
      <c r="B217" t="s">
        <v>301</v>
      </c>
      <c r="C217">
        <v>1578</v>
      </c>
      <c r="D217">
        <v>1582</v>
      </c>
      <c r="E217" t="str">
        <f t="shared" si="6"/>
        <v>1570</v>
      </c>
      <c r="F217" t="str">
        <f t="shared" si="7"/>
        <v>1580</v>
      </c>
    </row>
    <row r="218" spans="1:6">
      <c r="A218" t="s">
        <v>2236</v>
      </c>
      <c r="B218" t="s">
        <v>38</v>
      </c>
      <c r="C218">
        <v>1579</v>
      </c>
      <c r="D218">
        <v>1583</v>
      </c>
      <c r="E218" t="str">
        <f t="shared" si="6"/>
        <v>1570</v>
      </c>
      <c r="F218" t="str">
        <f t="shared" si="7"/>
        <v>1580</v>
      </c>
    </row>
    <row r="219" spans="1:6">
      <c r="A219" t="s">
        <v>2239</v>
      </c>
      <c r="B219" t="s">
        <v>1180</v>
      </c>
      <c r="C219">
        <v>1579</v>
      </c>
      <c r="D219">
        <v>1583</v>
      </c>
      <c r="E219" t="str">
        <f t="shared" si="6"/>
        <v>1570</v>
      </c>
      <c r="F219" t="str">
        <f t="shared" si="7"/>
        <v>1580</v>
      </c>
    </row>
    <row r="220" spans="1:6">
      <c r="A220" t="s">
        <v>2242</v>
      </c>
      <c r="B220" t="s">
        <v>1301</v>
      </c>
      <c r="C220">
        <v>1580</v>
      </c>
      <c r="D220">
        <v>1584</v>
      </c>
      <c r="E220" t="str">
        <f t="shared" si="6"/>
        <v>1580</v>
      </c>
      <c r="F220" t="str">
        <f t="shared" si="7"/>
        <v>1580</v>
      </c>
    </row>
    <row r="221" spans="1:6">
      <c r="A221" t="s">
        <v>2243</v>
      </c>
      <c r="B221" t="s">
        <v>386</v>
      </c>
      <c r="C221">
        <v>1580</v>
      </c>
      <c r="D221">
        <v>1584</v>
      </c>
      <c r="E221" t="str">
        <f t="shared" si="6"/>
        <v>1580</v>
      </c>
      <c r="F221" t="str">
        <f t="shared" si="7"/>
        <v>1580</v>
      </c>
    </row>
    <row r="222" spans="1:6">
      <c r="A222" t="s">
        <v>2246</v>
      </c>
      <c r="B222" t="s">
        <v>978</v>
      </c>
      <c r="C222">
        <v>1581</v>
      </c>
      <c r="D222">
        <v>1585</v>
      </c>
      <c r="E222" t="str">
        <f t="shared" si="6"/>
        <v>1580</v>
      </c>
      <c r="F222" t="str">
        <f t="shared" si="7"/>
        <v>1580</v>
      </c>
    </row>
    <row r="223" spans="1:6">
      <c r="A223" t="s">
        <v>1380</v>
      </c>
      <c r="B223" t="s">
        <v>407</v>
      </c>
      <c r="C223">
        <v>1581</v>
      </c>
      <c r="D223">
        <v>1585</v>
      </c>
      <c r="E223" t="str">
        <f t="shared" si="6"/>
        <v>1580</v>
      </c>
      <c r="F223" t="str">
        <f t="shared" si="7"/>
        <v>1580</v>
      </c>
    </row>
    <row r="224" spans="1:6">
      <c r="A224" t="s">
        <v>2250</v>
      </c>
      <c r="B224" t="s">
        <v>1569</v>
      </c>
      <c r="C224">
        <v>1582</v>
      </c>
      <c r="D224">
        <v>1586</v>
      </c>
      <c r="E224" t="str">
        <f t="shared" si="6"/>
        <v>1580</v>
      </c>
      <c r="F224" t="str">
        <f t="shared" si="7"/>
        <v>1580</v>
      </c>
    </row>
    <row r="225" spans="1:6">
      <c r="A225" t="s">
        <v>2253</v>
      </c>
      <c r="B225" t="s">
        <v>220</v>
      </c>
      <c r="C225">
        <v>1582</v>
      </c>
      <c r="D225">
        <v>1586</v>
      </c>
      <c r="E225" t="str">
        <f t="shared" si="6"/>
        <v>1580</v>
      </c>
      <c r="F225" t="str">
        <f t="shared" si="7"/>
        <v>1580</v>
      </c>
    </row>
    <row r="226" spans="1:6">
      <c r="A226" t="s">
        <v>2255</v>
      </c>
      <c r="B226" t="s">
        <v>1569</v>
      </c>
      <c r="C226">
        <v>1582</v>
      </c>
      <c r="D226">
        <v>1586</v>
      </c>
      <c r="E226" t="str">
        <f t="shared" si="6"/>
        <v>1580</v>
      </c>
      <c r="F226" t="str">
        <f t="shared" si="7"/>
        <v>1580</v>
      </c>
    </row>
    <row r="227" spans="1:6">
      <c r="A227" t="s">
        <v>2258</v>
      </c>
      <c r="B227" t="s">
        <v>557</v>
      </c>
      <c r="C227">
        <v>1583</v>
      </c>
      <c r="D227">
        <v>1587</v>
      </c>
      <c r="E227" t="str">
        <f t="shared" si="6"/>
        <v>1580</v>
      </c>
      <c r="F227" t="str">
        <f t="shared" si="7"/>
        <v>1580</v>
      </c>
    </row>
    <row r="228" spans="1:6">
      <c r="A228" t="s">
        <v>1100</v>
      </c>
      <c r="B228" t="s">
        <v>1305</v>
      </c>
      <c r="C228">
        <v>1583</v>
      </c>
      <c r="D228">
        <v>1587</v>
      </c>
      <c r="E228" t="str">
        <f t="shared" si="6"/>
        <v>1580</v>
      </c>
      <c r="F228" t="str">
        <f t="shared" si="7"/>
        <v>1580</v>
      </c>
    </row>
    <row r="229" spans="1:6">
      <c r="A229" t="s">
        <v>2262</v>
      </c>
      <c r="B229" t="s">
        <v>1488</v>
      </c>
      <c r="C229">
        <v>1583</v>
      </c>
      <c r="D229">
        <v>1587</v>
      </c>
      <c r="E229" t="str">
        <f t="shared" si="6"/>
        <v>1580</v>
      </c>
      <c r="F229" t="str">
        <f t="shared" si="7"/>
        <v>1580</v>
      </c>
    </row>
    <row r="230" spans="1:6">
      <c r="A230" t="s">
        <v>2265</v>
      </c>
      <c r="B230" t="s">
        <v>1581</v>
      </c>
      <c r="C230">
        <v>1583</v>
      </c>
      <c r="D230">
        <v>1587</v>
      </c>
      <c r="E230" t="str">
        <f t="shared" si="6"/>
        <v>1580</v>
      </c>
      <c r="F230" t="str">
        <f t="shared" si="7"/>
        <v>1580</v>
      </c>
    </row>
    <row r="231" spans="1:6">
      <c r="A231" t="s">
        <v>2268</v>
      </c>
      <c r="B231" t="s">
        <v>1180</v>
      </c>
      <c r="C231">
        <v>1584</v>
      </c>
      <c r="D231">
        <v>1588</v>
      </c>
      <c r="E231" t="str">
        <f t="shared" si="6"/>
        <v>1580</v>
      </c>
      <c r="F231" t="str">
        <f t="shared" si="7"/>
        <v>1580</v>
      </c>
    </row>
    <row r="232" spans="1:6">
      <c r="A232" t="s">
        <v>572</v>
      </c>
      <c r="B232" t="s">
        <v>1388</v>
      </c>
      <c r="C232">
        <v>1584</v>
      </c>
      <c r="D232">
        <v>1588</v>
      </c>
      <c r="E232" t="str">
        <f t="shared" si="6"/>
        <v>1580</v>
      </c>
      <c r="F232" t="str">
        <f t="shared" si="7"/>
        <v>1580</v>
      </c>
    </row>
    <row r="233" spans="1:6">
      <c r="A233" t="s">
        <v>2272</v>
      </c>
      <c r="B233" t="s">
        <v>1268</v>
      </c>
      <c r="C233">
        <v>1584</v>
      </c>
      <c r="D233">
        <v>1588</v>
      </c>
      <c r="E233" t="str">
        <f t="shared" si="6"/>
        <v>1580</v>
      </c>
      <c r="F233" t="str">
        <f t="shared" si="7"/>
        <v>1580</v>
      </c>
    </row>
    <row r="234" spans="1:6">
      <c r="A234" t="s">
        <v>77</v>
      </c>
      <c r="B234" t="s">
        <v>715</v>
      </c>
      <c r="C234">
        <v>1585</v>
      </c>
      <c r="D234">
        <v>1589</v>
      </c>
      <c r="E234" t="str">
        <f t="shared" si="6"/>
        <v>1580</v>
      </c>
      <c r="F234" t="str">
        <f t="shared" si="7"/>
        <v>1580</v>
      </c>
    </row>
    <row r="235" spans="1:6">
      <c r="A235" t="s">
        <v>2276</v>
      </c>
      <c r="B235" t="s">
        <v>1569</v>
      </c>
      <c r="C235">
        <v>1585</v>
      </c>
      <c r="D235">
        <v>1589</v>
      </c>
      <c r="E235" t="str">
        <f t="shared" si="6"/>
        <v>1580</v>
      </c>
      <c r="F235" t="str">
        <f t="shared" si="7"/>
        <v>1580</v>
      </c>
    </row>
    <row r="236" spans="1:6">
      <c r="A236" t="s">
        <v>2279</v>
      </c>
      <c r="B236" t="s">
        <v>699</v>
      </c>
      <c r="C236">
        <v>1585</v>
      </c>
      <c r="D236">
        <v>1589</v>
      </c>
      <c r="E236" t="str">
        <f t="shared" si="6"/>
        <v>1580</v>
      </c>
      <c r="F236" t="str">
        <f t="shared" si="7"/>
        <v>1580</v>
      </c>
    </row>
    <row r="237" spans="1:6">
      <c r="A237" t="s">
        <v>2281</v>
      </c>
      <c r="B237" t="s">
        <v>1180</v>
      </c>
      <c r="C237">
        <v>1587</v>
      </c>
      <c r="D237">
        <v>1591</v>
      </c>
      <c r="E237" t="str">
        <f t="shared" si="6"/>
        <v>1580</v>
      </c>
      <c r="F237" t="str">
        <f t="shared" si="7"/>
        <v>1590</v>
      </c>
    </row>
    <row r="238" spans="1:6">
      <c r="A238" t="s">
        <v>2284</v>
      </c>
      <c r="B238" t="s">
        <v>456</v>
      </c>
      <c r="C238">
        <v>1587</v>
      </c>
      <c r="D238">
        <v>1591</v>
      </c>
      <c r="E238" t="str">
        <f t="shared" si="6"/>
        <v>1580</v>
      </c>
      <c r="F238" t="str">
        <f t="shared" si="7"/>
        <v>1590</v>
      </c>
    </row>
    <row r="239" spans="1:6">
      <c r="A239" t="s">
        <v>2287</v>
      </c>
      <c r="B239" t="s">
        <v>1044</v>
      </c>
      <c r="C239">
        <v>1587</v>
      </c>
      <c r="D239">
        <v>1591</v>
      </c>
      <c r="E239" t="str">
        <f t="shared" si="6"/>
        <v>1580</v>
      </c>
      <c r="F239" t="str">
        <f t="shared" si="7"/>
        <v>1590</v>
      </c>
    </row>
    <row r="240" spans="1:6">
      <c r="A240" t="s">
        <v>1635</v>
      </c>
      <c r="B240" t="s">
        <v>1569</v>
      </c>
      <c r="C240">
        <v>1587</v>
      </c>
      <c r="D240">
        <v>1591</v>
      </c>
      <c r="E240" t="str">
        <f t="shared" si="6"/>
        <v>1580</v>
      </c>
      <c r="F240" t="str">
        <f t="shared" si="7"/>
        <v>1590</v>
      </c>
    </row>
    <row r="241" spans="1:6">
      <c r="A241" t="s">
        <v>2290</v>
      </c>
      <c r="B241" t="s">
        <v>699</v>
      </c>
      <c r="C241">
        <v>1587</v>
      </c>
      <c r="D241">
        <v>1591</v>
      </c>
      <c r="E241" t="str">
        <f t="shared" si="6"/>
        <v>1580</v>
      </c>
      <c r="F241" t="str">
        <f t="shared" si="7"/>
        <v>1590</v>
      </c>
    </row>
    <row r="242" spans="1:6">
      <c r="A242" t="s">
        <v>2293</v>
      </c>
      <c r="B242" t="s">
        <v>452</v>
      </c>
      <c r="C242">
        <v>1588</v>
      </c>
      <c r="D242">
        <v>1592</v>
      </c>
      <c r="E242" t="str">
        <f t="shared" si="6"/>
        <v>1580</v>
      </c>
      <c r="F242" t="str">
        <f t="shared" si="7"/>
        <v>1590</v>
      </c>
    </row>
    <row r="243" spans="1:6">
      <c r="A243" t="s">
        <v>550</v>
      </c>
      <c r="B243" t="s">
        <v>331</v>
      </c>
      <c r="C243">
        <v>1588</v>
      </c>
      <c r="D243">
        <v>1592</v>
      </c>
      <c r="E243" t="str">
        <f t="shared" si="6"/>
        <v>1580</v>
      </c>
      <c r="F243" t="str">
        <f t="shared" si="7"/>
        <v>1590</v>
      </c>
    </row>
    <row r="244" spans="1:6">
      <c r="A244" t="s">
        <v>2297</v>
      </c>
      <c r="B244" t="s">
        <v>1601</v>
      </c>
      <c r="C244">
        <v>1588</v>
      </c>
      <c r="D244">
        <v>1592</v>
      </c>
      <c r="E244" t="str">
        <f t="shared" si="6"/>
        <v>1580</v>
      </c>
      <c r="F244" t="str">
        <f t="shared" si="7"/>
        <v>1590</v>
      </c>
    </row>
    <row r="245" spans="1:6">
      <c r="A245" t="s">
        <v>1042</v>
      </c>
      <c r="B245" t="s">
        <v>762</v>
      </c>
      <c r="C245">
        <v>1588</v>
      </c>
      <c r="D245">
        <v>1592</v>
      </c>
      <c r="E245" t="str">
        <f t="shared" si="6"/>
        <v>1580</v>
      </c>
      <c r="F245" t="str">
        <f t="shared" si="7"/>
        <v>1590</v>
      </c>
    </row>
    <row r="246" spans="1:6">
      <c r="A246" t="s">
        <v>2301</v>
      </c>
      <c r="B246" t="s">
        <v>301</v>
      </c>
      <c r="C246">
        <v>1588</v>
      </c>
      <c r="D246">
        <v>1592</v>
      </c>
      <c r="E246" t="str">
        <f t="shared" si="6"/>
        <v>1580</v>
      </c>
      <c r="F246" t="str">
        <f t="shared" si="7"/>
        <v>1590</v>
      </c>
    </row>
    <row r="247" spans="1:6">
      <c r="A247" t="s">
        <v>2304</v>
      </c>
      <c r="B247" t="s">
        <v>1560</v>
      </c>
      <c r="C247">
        <v>1589</v>
      </c>
      <c r="D247">
        <v>1593</v>
      </c>
      <c r="E247" t="str">
        <f t="shared" si="6"/>
        <v>1580</v>
      </c>
      <c r="F247" t="str">
        <f t="shared" si="7"/>
        <v>1590</v>
      </c>
    </row>
    <row r="248" spans="1:6">
      <c r="A248" t="s">
        <v>2307</v>
      </c>
      <c r="B248" t="s">
        <v>1507</v>
      </c>
      <c r="C248">
        <v>1589</v>
      </c>
      <c r="D248">
        <v>1593</v>
      </c>
      <c r="E248" t="str">
        <f t="shared" si="6"/>
        <v>1580</v>
      </c>
      <c r="F248" t="str">
        <f t="shared" si="7"/>
        <v>1590</v>
      </c>
    </row>
    <row r="249" spans="1:6">
      <c r="A249" t="s">
        <v>2310</v>
      </c>
      <c r="B249" t="s">
        <v>841</v>
      </c>
      <c r="C249">
        <v>1590</v>
      </c>
      <c r="D249">
        <v>1594</v>
      </c>
      <c r="E249" t="str">
        <f t="shared" si="6"/>
        <v>1590</v>
      </c>
      <c r="F249" t="str">
        <f t="shared" si="7"/>
        <v>1590</v>
      </c>
    </row>
    <row r="250" spans="1:6">
      <c r="A250" t="s">
        <v>2313</v>
      </c>
      <c r="B250" t="s">
        <v>1033</v>
      </c>
      <c r="C250">
        <v>1590</v>
      </c>
      <c r="D250">
        <v>1594</v>
      </c>
      <c r="E250" t="str">
        <f t="shared" si="6"/>
        <v>1590</v>
      </c>
      <c r="F250" t="str">
        <f t="shared" si="7"/>
        <v>1590</v>
      </c>
    </row>
    <row r="251" spans="1:6">
      <c r="A251" t="s">
        <v>2316</v>
      </c>
      <c r="B251" t="s">
        <v>1305</v>
      </c>
      <c r="C251">
        <v>1590</v>
      </c>
      <c r="D251">
        <v>1594</v>
      </c>
      <c r="E251" t="str">
        <f t="shared" si="6"/>
        <v>1590</v>
      </c>
      <c r="F251" t="str">
        <f t="shared" si="7"/>
        <v>1590</v>
      </c>
    </row>
    <row r="252" spans="1:6">
      <c r="A252" t="s">
        <v>2319</v>
      </c>
      <c r="B252" t="s">
        <v>999</v>
      </c>
      <c r="C252">
        <v>1590</v>
      </c>
      <c r="D252">
        <v>1594</v>
      </c>
      <c r="E252" t="str">
        <f t="shared" si="6"/>
        <v>1590</v>
      </c>
      <c r="F252" t="str">
        <f t="shared" si="7"/>
        <v>1590</v>
      </c>
    </row>
    <row r="253" spans="1:6">
      <c r="A253" t="s">
        <v>2322</v>
      </c>
      <c r="B253" t="s">
        <v>319</v>
      </c>
      <c r="C253">
        <v>1591</v>
      </c>
      <c r="D253">
        <v>1595</v>
      </c>
      <c r="E253" t="str">
        <f t="shared" si="6"/>
        <v>1590</v>
      </c>
      <c r="F253" t="str">
        <f t="shared" si="7"/>
        <v>1590</v>
      </c>
    </row>
    <row r="254" spans="1:6">
      <c r="A254" t="s">
        <v>2325</v>
      </c>
      <c r="B254" t="s">
        <v>991</v>
      </c>
      <c r="C254">
        <v>1591</v>
      </c>
      <c r="D254">
        <v>1595</v>
      </c>
      <c r="E254" t="str">
        <f t="shared" si="6"/>
        <v>1590</v>
      </c>
      <c r="F254" t="str">
        <f t="shared" si="7"/>
        <v>1590</v>
      </c>
    </row>
    <row r="255" spans="1:6">
      <c r="A255" t="s">
        <v>2328</v>
      </c>
      <c r="B255" t="s">
        <v>1478</v>
      </c>
      <c r="C255">
        <v>1591</v>
      </c>
      <c r="D255">
        <v>1595</v>
      </c>
      <c r="E255" t="str">
        <f t="shared" si="6"/>
        <v>1590</v>
      </c>
      <c r="F255" t="str">
        <f t="shared" si="7"/>
        <v>1590</v>
      </c>
    </row>
    <row r="256" spans="1:6">
      <c r="A256" t="s">
        <v>2331</v>
      </c>
      <c r="B256" t="s">
        <v>1025</v>
      </c>
      <c r="C256">
        <v>1591</v>
      </c>
      <c r="D256">
        <v>1595</v>
      </c>
      <c r="E256" t="str">
        <f t="shared" si="6"/>
        <v>1590</v>
      </c>
      <c r="F256" t="str">
        <f t="shared" si="7"/>
        <v>1590</v>
      </c>
    </row>
    <row r="257" spans="1:6">
      <c r="A257" t="s">
        <v>2333</v>
      </c>
      <c r="B257" t="s">
        <v>903</v>
      </c>
      <c r="C257">
        <v>1592</v>
      </c>
      <c r="D257">
        <v>1596</v>
      </c>
      <c r="E257" t="str">
        <f t="shared" si="6"/>
        <v>1590</v>
      </c>
      <c r="F257" t="str">
        <f t="shared" si="7"/>
        <v>1590</v>
      </c>
    </row>
    <row r="258" spans="1:6">
      <c r="A258" t="s">
        <v>2336</v>
      </c>
      <c r="B258" t="s">
        <v>486</v>
      </c>
      <c r="C258">
        <v>1592</v>
      </c>
      <c r="D258">
        <v>1596</v>
      </c>
      <c r="E258" t="str">
        <f t="shared" si="6"/>
        <v>1590</v>
      </c>
      <c r="F258" t="str">
        <f t="shared" si="7"/>
        <v>1590</v>
      </c>
    </row>
    <row r="259" spans="1:6">
      <c r="A259" t="s">
        <v>2338</v>
      </c>
      <c r="B259" t="s">
        <v>1569</v>
      </c>
      <c r="C259">
        <v>1593</v>
      </c>
      <c r="D259">
        <v>1597</v>
      </c>
      <c r="E259" t="str">
        <f t="shared" ref="E259:E322" si="8">CONCATENATE(LEFT(C259,3),"0")</f>
        <v>1590</v>
      </c>
      <c r="F259" t="str">
        <f t="shared" ref="F259:F322" si="9">CONCATENATE(LEFT(D259,3),"0")</f>
        <v>1590</v>
      </c>
    </row>
    <row r="260" spans="1:6">
      <c r="A260" t="s">
        <v>2341</v>
      </c>
      <c r="B260" t="s">
        <v>557</v>
      </c>
      <c r="C260">
        <v>1593</v>
      </c>
      <c r="D260">
        <v>1597</v>
      </c>
      <c r="E260" t="str">
        <f t="shared" si="8"/>
        <v>1590</v>
      </c>
      <c r="F260" t="str">
        <f t="shared" si="9"/>
        <v>1590</v>
      </c>
    </row>
    <row r="261" spans="1:6">
      <c r="A261" t="s">
        <v>2344</v>
      </c>
      <c r="B261" t="s">
        <v>1153</v>
      </c>
      <c r="C261">
        <v>1593</v>
      </c>
      <c r="D261">
        <v>1597</v>
      </c>
      <c r="E261" t="str">
        <f t="shared" si="8"/>
        <v>1590</v>
      </c>
      <c r="F261" t="str">
        <f t="shared" si="9"/>
        <v>1590</v>
      </c>
    </row>
    <row r="262" spans="1:6">
      <c r="A262" t="s">
        <v>2347</v>
      </c>
      <c r="B262" t="s">
        <v>733</v>
      </c>
      <c r="C262">
        <v>1593</v>
      </c>
      <c r="D262">
        <v>1597</v>
      </c>
      <c r="E262" t="str">
        <f t="shared" si="8"/>
        <v>1590</v>
      </c>
      <c r="F262" t="str">
        <f t="shared" si="9"/>
        <v>1590</v>
      </c>
    </row>
    <row r="263" spans="1:6">
      <c r="A263" t="s">
        <v>2350</v>
      </c>
      <c r="B263" t="s">
        <v>1180</v>
      </c>
      <c r="C263">
        <v>1593</v>
      </c>
      <c r="D263">
        <v>1597</v>
      </c>
      <c r="E263" t="str">
        <f t="shared" si="8"/>
        <v>1590</v>
      </c>
      <c r="F263" t="str">
        <f t="shared" si="9"/>
        <v>1590</v>
      </c>
    </row>
    <row r="264" spans="1:6">
      <c r="A264" t="s">
        <v>2352</v>
      </c>
      <c r="B264" t="s">
        <v>1180</v>
      </c>
      <c r="C264">
        <v>1593</v>
      </c>
      <c r="D264">
        <v>1597</v>
      </c>
      <c r="E264" t="str">
        <f t="shared" si="8"/>
        <v>1590</v>
      </c>
      <c r="F264" t="str">
        <f t="shared" si="9"/>
        <v>1590</v>
      </c>
    </row>
    <row r="265" spans="1:6">
      <c r="A265" t="s">
        <v>2354</v>
      </c>
      <c r="B265" t="s">
        <v>1560</v>
      </c>
      <c r="C265">
        <v>1594</v>
      </c>
      <c r="D265">
        <v>1598</v>
      </c>
      <c r="E265" t="str">
        <f t="shared" si="8"/>
        <v>1590</v>
      </c>
      <c r="F265" t="str">
        <f t="shared" si="9"/>
        <v>1590</v>
      </c>
    </row>
    <row r="266" spans="1:6">
      <c r="A266" t="s">
        <v>2357</v>
      </c>
      <c r="B266" t="s">
        <v>1613</v>
      </c>
      <c r="C266">
        <v>1594</v>
      </c>
      <c r="D266">
        <v>1598</v>
      </c>
      <c r="E266" t="str">
        <f t="shared" si="8"/>
        <v>1590</v>
      </c>
      <c r="F266" t="str">
        <f t="shared" si="9"/>
        <v>1590</v>
      </c>
    </row>
    <row r="267" spans="1:6">
      <c r="A267" t="s">
        <v>2360</v>
      </c>
      <c r="B267" t="s">
        <v>1560</v>
      </c>
      <c r="C267">
        <v>1594</v>
      </c>
      <c r="D267">
        <v>1598</v>
      </c>
      <c r="E267" t="str">
        <f t="shared" si="8"/>
        <v>1590</v>
      </c>
      <c r="F267" t="str">
        <f t="shared" si="9"/>
        <v>1590</v>
      </c>
    </row>
    <row r="268" spans="1:6">
      <c r="A268" t="s">
        <v>2362</v>
      </c>
      <c r="B268" t="s">
        <v>126</v>
      </c>
      <c r="C268">
        <v>1594</v>
      </c>
      <c r="D268">
        <v>1598</v>
      </c>
      <c r="E268" t="str">
        <f t="shared" si="8"/>
        <v>1590</v>
      </c>
      <c r="F268" t="str">
        <f t="shared" si="9"/>
        <v>1590</v>
      </c>
    </row>
    <row r="269" spans="1:6">
      <c r="A269" t="s">
        <v>2365</v>
      </c>
      <c r="B269" t="s">
        <v>1473</v>
      </c>
      <c r="C269">
        <v>1594</v>
      </c>
      <c r="D269">
        <v>1598</v>
      </c>
      <c r="E269" t="str">
        <f t="shared" si="8"/>
        <v>1590</v>
      </c>
      <c r="F269" t="str">
        <f t="shared" si="9"/>
        <v>1590</v>
      </c>
    </row>
    <row r="270" spans="1:6">
      <c r="A270" t="s">
        <v>2367</v>
      </c>
      <c r="B270" t="s">
        <v>557</v>
      </c>
      <c r="C270">
        <v>1594</v>
      </c>
      <c r="D270">
        <v>1598</v>
      </c>
      <c r="E270" t="str">
        <f t="shared" si="8"/>
        <v>1590</v>
      </c>
      <c r="F270" t="str">
        <f t="shared" si="9"/>
        <v>1590</v>
      </c>
    </row>
    <row r="271" spans="1:6">
      <c r="A271" t="s">
        <v>2370</v>
      </c>
      <c r="B271" t="s">
        <v>1232</v>
      </c>
      <c r="C271">
        <v>1594</v>
      </c>
      <c r="D271">
        <v>1598</v>
      </c>
      <c r="E271" t="str">
        <f t="shared" si="8"/>
        <v>1590</v>
      </c>
      <c r="F271" t="str">
        <f t="shared" si="9"/>
        <v>1590</v>
      </c>
    </row>
    <row r="272" spans="1:6">
      <c r="A272" t="s">
        <v>45</v>
      </c>
      <c r="B272" t="s">
        <v>1025</v>
      </c>
      <c r="C272">
        <v>1595</v>
      </c>
      <c r="D272">
        <v>1599</v>
      </c>
      <c r="E272" t="str">
        <f t="shared" si="8"/>
        <v>1590</v>
      </c>
      <c r="F272" t="str">
        <f t="shared" si="9"/>
        <v>1590</v>
      </c>
    </row>
    <row r="273" spans="1:6">
      <c r="A273" t="s">
        <v>548</v>
      </c>
      <c r="B273" t="s">
        <v>680</v>
      </c>
      <c r="C273">
        <v>1595</v>
      </c>
      <c r="D273">
        <v>1599</v>
      </c>
      <c r="E273" t="str">
        <f t="shared" si="8"/>
        <v>1590</v>
      </c>
      <c r="F273" t="str">
        <f t="shared" si="9"/>
        <v>1590</v>
      </c>
    </row>
    <row r="274" spans="1:6">
      <c r="A274" t="s">
        <v>2373</v>
      </c>
      <c r="B274" t="s">
        <v>1635</v>
      </c>
      <c r="C274">
        <v>1596</v>
      </c>
      <c r="D274">
        <v>1600</v>
      </c>
      <c r="E274" t="str">
        <f t="shared" si="8"/>
        <v>1590</v>
      </c>
      <c r="F274" t="str">
        <f t="shared" si="9"/>
        <v>1600</v>
      </c>
    </row>
    <row r="275" spans="1:6">
      <c r="A275" t="s">
        <v>2376</v>
      </c>
      <c r="B275" t="s">
        <v>1232</v>
      </c>
      <c r="C275">
        <v>1596</v>
      </c>
      <c r="D275">
        <v>1600</v>
      </c>
      <c r="E275" t="str">
        <f t="shared" si="8"/>
        <v>1590</v>
      </c>
      <c r="F275" t="str">
        <f t="shared" si="9"/>
        <v>1600</v>
      </c>
    </row>
    <row r="276" spans="1:6">
      <c r="A276" t="s">
        <v>2379</v>
      </c>
      <c r="B276" t="s">
        <v>1529</v>
      </c>
      <c r="C276">
        <v>1596</v>
      </c>
      <c r="D276">
        <v>1600</v>
      </c>
      <c r="E276" t="str">
        <f t="shared" si="8"/>
        <v>1590</v>
      </c>
      <c r="F276" t="str">
        <f t="shared" si="9"/>
        <v>1600</v>
      </c>
    </row>
    <row r="277" spans="1:6">
      <c r="A277" t="s">
        <v>2382</v>
      </c>
      <c r="B277" t="s">
        <v>229</v>
      </c>
      <c r="C277">
        <v>1596</v>
      </c>
      <c r="D277">
        <v>1600</v>
      </c>
      <c r="E277" t="str">
        <f t="shared" si="8"/>
        <v>1590</v>
      </c>
      <c r="F277" t="str">
        <f t="shared" si="9"/>
        <v>1600</v>
      </c>
    </row>
    <row r="278" spans="1:6">
      <c r="A278" t="s">
        <v>2385</v>
      </c>
      <c r="B278" t="s">
        <v>1105</v>
      </c>
      <c r="C278">
        <v>1596</v>
      </c>
      <c r="D278">
        <v>1600</v>
      </c>
      <c r="E278" t="str">
        <f t="shared" si="8"/>
        <v>1590</v>
      </c>
      <c r="F278" t="str">
        <f t="shared" si="9"/>
        <v>1600</v>
      </c>
    </row>
    <row r="279" spans="1:6">
      <c r="A279" t="s">
        <v>2388</v>
      </c>
      <c r="B279" t="s">
        <v>229</v>
      </c>
      <c r="C279">
        <v>1596</v>
      </c>
      <c r="D279">
        <v>1600</v>
      </c>
      <c r="E279" t="str">
        <f t="shared" si="8"/>
        <v>1590</v>
      </c>
      <c r="F279" t="str">
        <f t="shared" si="9"/>
        <v>1600</v>
      </c>
    </row>
    <row r="280" spans="1:6">
      <c r="A280" t="s">
        <v>2391</v>
      </c>
      <c r="B280" t="s">
        <v>1036</v>
      </c>
      <c r="C280">
        <v>1596</v>
      </c>
      <c r="D280">
        <v>1600</v>
      </c>
      <c r="E280" t="str">
        <f t="shared" si="8"/>
        <v>1590</v>
      </c>
      <c r="F280" t="str">
        <f t="shared" si="9"/>
        <v>1600</v>
      </c>
    </row>
    <row r="281" spans="1:6">
      <c r="A281" t="s">
        <v>1403</v>
      </c>
      <c r="B281" t="s">
        <v>1569</v>
      </c>
      <c r="C281">
        <v>1596</v>
      </c>
      <c r="D281">
        <v>1600</v>
      </c>
      <c r="E281" t="str">
        <f t="shared" si="8"/>
        <v>1590</v>
      </c>
      <c r="F281" t="str">
        <f t="shared" si="9"/>
        <v>1600</v>
      </c>
    </row>
    <row r="282" spans="1:6">
      <c r="A282" t="s">
        <v>2395</v>
      </c>
      <c r="B282" t="s">
        <v>1478</v>
      </c>
      <c r="C282">
        <v>1596</v>
      </c>
      <c r="D282">
        <v>1600</v>
      </c>
      <c r="E282" t="str">
        <f t="shared" si="8"/>
        <v>1590</v>
      </c>
      <c r="F282" t="str">
        <f t="shared" si="9"/>
        <v>1600</v>
      </c>
    </row>
    <row r="283" spans="1:6">
      <c r="A283" t="s">
        <v>390</v>
      </c>
      <c r="B283" t="s">
        <v>999</v>
      </c>
      <c r="C283">
        <v>1597</v>
      </c>
      <c r="D283">
        <v>1601</v>
      </c>
      <c r="E283" t="str">
        <f t="shared" si="8"/>
        <v>1590</v>
      </c>
      <c r="F283" t="str">
        <f t="shared" si="9"/>
        <v>1600</v>
      </c>
    </row>
    <row r="284" spans="1:6">
      <c r="A284" t="s">
        <v>2399</v>
      </c>
      <c r="B284" t="s">
        <v>1480</v>
      </c>
      <c r="C284">
        <v>1597</v>
      </c>
      <c r="D284">
        <v>1601</v>
      </c>
      <c r="E284" t="str">
        <f t="shared" si="8"/>
        <v>1590</v>
      </c>
      <c r="F284" t="str">
        <f t="shared" si="9"/>
        <v>1600</v>
      </c>
    </row>
    <row r="285" spans="1:6">
      <c r="A285" t="s">
        <v>2402</v>
      </c>
      <c r="B285" t="s">
        <v>733</v>
      </c>
      <c r="C285">
        <v>1597</v>
      </c>
      <c r="D285">
        <v>1601</v>
      </c>
      <c r="E285" t="str">
        <f t="shared" si="8"/>
        <v>1590</v>
      </c>
      <c r="F285" t="str">
        <f t="shared" si="9"/>
        <v>1600</v>
      </c>
    </row>
    <row r="286" spans="1:6">
      <c r="A286" t="s">
        <v>2405</v>
      </c>
      <c r="B286" t="s">
        <v>1305</v>
      </c>
      <c r="C286">
        <v>1597</v>
      </c>
      <c r="D286">
        <v>1601</v>
      </c>
      <c r="E286" t="str">
        <f t="shared" si="8"/>
        <v>1590</v>
      </c>
      <c r="F286" t="str">
        <f t="shared" si="9"/>
        <v>1600</v>
      </c>
    </row>
    <row r="287" spans="1:6">
      <c r="A287" t="s">
        <v>2408</v>
      </c>
      <c r="B287" t="s">
        <v>319</v>
      </c>
      <c r="C287">
        <v>1597</v>
      </c>
      <c r="D287">
        <v>1601</v>
      </c>
      <c r="E287" t="str">
        <f t="shared" si="8"/>
        <v>1590</v>
      </c>
      <c r="F287" t="str">
        <f t="shared" si="9"/>
        <v>1600</v>
      </c>
    </row>
    <row r="288" spans="1:6">
      <c r="A288" t="s">
        <v>2411</v>
      </c>
      <c r="B288" t="s">
        <v>1070</v>
      </c>
      <c r="C288">
        <v>1597</v>
      </c>
      <c r="D288">
        <v>1601</v>
      </c>
      <c r="E288" t="str">
        <f t="shared" si="8"/>
        <v>1590</v>
      </c>
      <c r="F288" t="str">
        <f t="shared" si="9"/>
        <v>1600</v>
      </c>
    </row>
    <row r="289" spans="1:6">
      <c r="A289" t="s">
        <v>2414</v>
      </c>
      <c r="B289" t="s">
        <v>597</v>
      </c>
      <c r="C289">
        <v>1597</v>
      </c>
      <c r="D289">
        <v>1601</v>
      </c>
      <c r="E289" t="str">
        <f t="shared" si="8"/>
        <v>1590</v>
      </c>
      <c r="F289" t="str">
        <f t="shared" si="9"/>
        <v>1600</v>
      </c>
    </row>
    <row r="290" spans="1:6">
      <c r="A290" t="s">
        <v>212</v>
      </c>
      <c r="B290" t="s">
        <v>762</v>
      </c>
      <c r="C290">
        <v>1598</v>
      </c>
      <c r="D290">
        <v>1602</v>
      </c>
      <c r="E290" t="str">
        <f t="shared" si="8"/>
        <v>1590</v>
      </c>
      <c r="F290" t="str">
        <f t="shared" si="9"/>
        <v>1600</v>
      </c>
    </row>
    <row r="291" spans="1:6">
      <c r="A291" t="s">
        <v>2417</v>
      </c>
      <c r="B291" t="s">
        <v>452</v>
      </c>
      <c r="C291">
        <v>1598</v>
      </c>
      <c r="D291">
        <v>1602</v>
      </c>
      <c r="E291" t="str">
        <f t="shared" si="8"/>
        <v>1590</v>
      </c>
      <c r="F291" t="str">
        <f t="shared" si="9"/>
        <v>1600</v>
      </c>
    </row>
    <row r="292" spans="1:6">
      <c r="A292" t="s">
        <v>381</v>
      </c>
      <c r="B292" t="s">
        <v>229</v>
      </c>
      <c r="C292">
        <v>1598</v>
      </c>
      <c r="D292">
        <v>1602</v>
      </c>
      <c r="E292" t="str">
        <f t="shared" si="8"/>
        <v>1590</v>
      </c>
      <c r="F292" t="str">
        <f t="shared" si="9"/>
        <v>1600</v>
      </c>
    </row>
    <row r="293" spans="1:6">
      <c r="A293" t="s">
        <v>2420</v>
      </c>
      <c r="B293" t="s">
        <v>452</v>
      </c>
      <c r="C293">
        <v>1598</v>
      </c>
      <c r="D293">
        <v>1602</v>
      </c>
      <c r="E293" t="str">
        <f t="shared" si="8"/>
        <v>1590</v>
      </c>
      <c r="F293" t="str">
        <f t="shared" si="9"/>
        <v>1600</v>
      </c>
    </row>
    <row r="294" spans="1:6">
      <c r="A294" t="s">
        <v>2421</v>
      </c>
      <c r="B294" t="s">
        <v>412</v>
      </c>
      <c r="C294">
        <v>1598</v>
      </c>
      <c r="D294">
        <v>1602</v>
      </c>
      <c r="E294" t="str">
        <f t="shared" si="8"/>
        <v>1590</v>
      </c>
      <c r="F294" t="str">
        <f t="shared" si="9"/>
        <v>1600</v>
      </c>
    </row>
    <row r="295" spans="1:6">
      <c r="A295" t="s">
        <v>2424</v>
      </c>
      <c r="B295" t="s">
        <v>1180</v>
      </c>
      <c r="C295">
        <v>1598</v>
      </c>
      <c r="D295">
        <v>1602</v>
      </c>
      <c r="E295" t="str">
        <f t="shared" si="8"/>
        <v>1590</v>
      </c>
      <c r="F295" t="str">
        <f t="shared" si="9"/>
        <v>1600</v>
      </c>
    </row>
    <row r="296" spans="1:6">
      <c r="A296" t="s">
        <v>2427</v>
      </c>
      <c r="B296" t="s">
        <v>1560</v>
      </c>
      <c r="C296">
        <v>1598</v>
      </c>
      <c r="D296">
        <v>1602</v>
      </c>
      <c r="E296" t="str">
        <f t="shared" si="8"/>
        <v>1590</v>
      </c>
      <c r="F296" t="str">
        <f t="shared" si="9"/>
        <v>1600</v>
      </c>
    </row>
    <row r="297" spans="1:6">
      <c r="A297" t="s">
        <v>2430</v>
      </c>
      <c r="B297" t="s">
        <v>1160</v>
      </c>
      <c r="C297">
        <v>1598</v>
      </c>
      <c r="D297">
        <v>1602</v>
      </c>
      <c r="E297" t="str">
        <f t="shared" si="8"/>
        <v>1590</v>
      </c>
      <c r="F297" t="str">
        <f t="shared" si="9"/>
        <v>1600</v>
      </c>
    </row>
    <row r="298" spans="1:6">
      <c r="A298" t="s">
        <v>2433</v>
      </c>
      <c r="B298" t="s">
        <v>826</v>
      </c>
      <c r="C298">
        <v>1598</v>
      </c>
      <c r="D298">
        <v>1602</v>
      </c>
      <c r="E298" t="str">
        <f t="shared" si="8"/>
        <v>1590</v>
      </c>
      <c r="F298" t="str">
        <f t="shared" si="9"/>
        <v>1600</v>
      </c>
    </row>
    <row r="299" spans="1:6">
      <c r="A299" t="s">
        <v>2435</v>
      </c>
      <c r="B299" t="s">
        <v>1569</v>
      </c>
      <c r="C299">
        <v>1598</v>
      </c>
      <c r="D299">
        <v>1602</v>
      </c>
      <c r="E299" t="str">
        <f t="shared" si="8"/>
        <v>1590</v>
      </c>
      <c r="F299" t="str">
        <f t="shared" si="9"/>
        <v>1600</v>
      </c>
    </row>
    <row r="300" spans="1:6">
      <c r="A300" t="s">
        <v>2437</v>
      </c>
      <c r="B300" t="s">
        <v>500</v>
      </c>
      <c r="C300">
        <v>1598</v>
      </c>
      <c r="D300">
        <v>1602</v>
      </c>
      <c r="E300" t="str">
        <f t="shared" si="8"/>
        <v>1590</v>
      </c>
      <c r="F300" t="str">
        <f t="shared" si="9"/>
        <v>1600</v>
      </c>
    </row>
    <row r="301" spans="1:6">
      <c r="A301" t="s">
        <v>2440</v>
      </c>
      <c r="B301" t="s">
        <v>557</v>
      </c>
      <c r="C301">
        <v>1598</v>
      </c>
      <c r="D301">
        <v>1602</v>
      </c>
      <c r="E301" t="str">
        <f t="shared" si="8"/>
        <v>1590</v>
      </c>
      <c r="F301" t="str">
        <f t="shared" si="9"/>
        <v>1600</v>
      </c>
    </row>
    <row r="302" spans="1:6">
      <c r="A302" t="s">
        <v>2443</v>
      </c>
      <c r="B302" t="s">
        <v>999</v>
      </c>
      <c r="C302">
        <v>1598</v>
      </c>
      <c r="D302">
        <v>1602</v>
      </c>
      <c r="E302" t="str">
        <f t="shared" si="8"/>
        <v>1590</v>
      </c>
      <c r="F302" t="str">
        <f t="shared" si="9"/>
        <v>1600</v>
      </c>
    </row>
    <row r="303" spans="1:6">
      <c r="A303" t="s">
        <v>2445</v>
      </c>
      <c r="B303" t="s">
        <v>123</v>
      </c>
      <c r="C303">
        <v>1599</v>
      </c>
      <c r="D303">
        <v>1603</v>
      </c>
      <c r="E303" t="str">
        <f t="shared" si="8"/>
        <v>1590</v>
      </c>
      <c r="F303" t="str">
        <f t="shared" si="9"/>
        <v>1600</v>
      </c>
    </row>
    <row r="304" spans="1:6">
      <c r="A304" t="s">
        <v>2447</v>
      </c>
      <c r="B304" t="s">
        <v>1635</v>
      </c>
      <c r="C304">
        <v>1599</v>
      </c>
      <c r="D304">
        <v>1603</v>
      </c>
      <c r="E304" t="str">
        <f t="shared" si="8"/>
        <v>1590</v>
      </c>
      <c r="F304" t="str">
        <f t="shared" si="9"/>
        <v>1600</v>
      </c>
    </row>
    <row r="305" spans="1:6">
      <c r="A305" t="s">
        <v>2450</v>
      </c>
      <c r="B305" t="s">
        <v>1027</v>
      </c>
      <c r="C305">
        <v>1599</v>
      </c>
      <c r="D305">
        <v>1603</v>
      </c>
      <c r="E305" t="str">
        <f t="shared" si="8"/>
        <v>1590</v>
      </c>
      <c r="F305" t="str">
        <f t="shared" si="9"/>
        <v>1600</v>
      </c>
    </row>
    <row r="306" spans="1:6">
      <c r="A306" t="s">
        <v>2453</v>
      </c>
      <c r="B306" t="s">
        <v>1635</v>
      </c>
      <c r="C306">
        <v>1599</v>
      </c>
      <c r="D306">
        <v>1603</v>
      </c>
      <c r="E306" t="str">
        <f t="shared" si="8"/>
        <v>1590</v>
      </c>
      <c r="F306" t="str">
        <f t="shared" si="9"/>
        <v>1600</v>
      </c>
    </row>
    <row r="307" spans="1:6">
      <c r="A307" t="s">
        <v>2456</v>
      </c>
      <c r="B307" t="s">
        <v>557</v>
      </c>
      <c r="C307">
        <v>1599</v>
      </c>
      <c r="D307">
        <v>1603</v>
      </c>
      <c r="E307" t="str">
        <f t="shared" si="8"/>
        <v>1590</v>
      </c>
      <c r="F307" t="str">
        <f t="shared" si="9"/>
        <v>1600</v>
      </c>
    </row>
    <row r="308" spans="1:6">
      <c r="A308" t="s">
        <v>2459</v>
      </c>
      <c r="B308" t="s">
        <v>159</v>
      </c>
      <c r="C308">
        <v>1599</v>
      </c>
      <c r="D308">
        <v>1603</v>
      </c>
      <c r="E308" t="str">
        <f t="shared" si="8"/>
        <v>1590</v>
      </c>
      <c r="F308" t="str">
        <f t="shared" si="9"/>
        <v>1600</v>
      </c>
    </row>
    <row r="309" spans="1:6">
      <c r="A309" t="s">
        <v>2461</v>
      </c>
      <c r="B309" t="s">
        <v>550</v>
      </c>
      <c r="C309">
        <v>1599</v>
      </c>
      <c r="D309">
        <v>1603</v>
      </c>
      <c r="E309" t="str">
        <f t="shared" si="8"/>
        <v>1590</v>
      </c>
      <c r="F309" t="str">
        <f t="shared" si="9"/>
        <v>1600</v>
      </c>
    </row>
    <row r="310" spans="1:6">
      <c r="A310" t="s">
        <v>2464</v>
      </c>
      <c r="B310" t="s">
        <v>159</v>
      </c>
      <c r="C310">
        <v>1600</v>
      </c>
      <c r="D310">
        <v>1604</v>
      </c>
      <c r="E310" t="str">
        <f t="shared" si="8"/>
        <v>1600</v>
      </c>
      <c r="F310" t="str">
        <f t="shared" si="9"/>
        <v>1600</v>
      </c>
    </row>
    <row r="311" spans="1:6">
      <c r="A311" t="s">
        <v>381</v>
      </c>
      <c r="B311" t="s">
        <v>229</v>
      </c>
      <c r="C311">
        <v>1600</v>
      </c>
      <c r="D311">
        <v>1604</v>
      </c>
      <c r="E311" t="str">
        <f t="shared" si="8"/>
        <v>1600</v>
      </c>
      <c r="F311" t="str">
        <f t="shared" si="9"/>
        <v>1600</v>
      </c>
    </row>
    <row r="312" spans="1:6">
      <c r="A312" t="s">
        <v>2467</v>
      </c>
      <c r="B312" t="s">
        <v>1473</v>
      </c>
      <c r="C312">
        <v>1600</v>
      </c>
      <c r="D312">
        <v>1604</v>
      </c>
      <c r="E312" t="str">
        <f t="shared" si="8"/>
        <v>1600</v>
      </c>
      <c r="F312" t="str">
        <f t="shared" si="9"/>
        <v>1600</v>
      </c>
    </row>
    <row r="313" spans="1:6">
      <c r="A313" t="s">
        <v>2470</v>
      </c>
      <c r="B313" t="s">
        <v>1229</v>
      </c>
      <c r="C313">
        <v>1600</v>
      </c>
      <c r="D313">
        <v>1604</v>
      </c>
      <c r="E313" t="str">
        <f t="shared" si="8"/>
        <v>1600</v>
      </c>
      <c r="F313" t="str">
        <f t="shared" si="9"/>
        <v>1600</v>
      </c>
    </row>
    <row r="314" spans="1:6">
      <c r="A314" t="s">
        <v>2473</v>
      </c>
      <c r="B314" t="s">
        <v>1070</v>
      </c>
      <c r="C314">
        <v>1600</v>
      </c>
      <c r="D314">
        <v>1604</v>
      </c>
      <c r="E314" t="str">
        <f t="shared" si="8"/>
        <v>1600</v>
      </c>
      <c r="F314" t="str">
        <f t="shared" si="9"/>
        <v>1600</v>
      </c>
    </row>
    <row r="315" spans="1:6">
      <c r="A315" t="s">
        <v>754</v>
      </c>
      <c r="B315" t="s">
        <v>229</v>
      </c>
      <c r="C315">
        <v>1600</v>
      </c>
      <c r="D315">
        <v>1604</v>
      </c>
      <c r="E315" t="str">
        <f t="shared" si="8"/>
        <v>1600</v>
      </c>
      <c r="F315" t="str">
        <f t="shared" si="9"/>
        <v>1600</v>
      </c>
    </row>
    <row r="316" spans="1:6">
      <c r="A316" t="s">
        <v>2476</v>
      </c>
      <c r="B316" t="s">
        <v>1601</v>
      </c>
      <c r="C316">
        <v>1600</v>
      </c>
      <c r="D316">
        <v>1604</v>
      </c>
      <c r="E316" t="str">
        <f t="shared" si="8"/>
        <v>1600</v>
      </c>
      <c r="F316" t="str">
        <f t="shared" si="9"/>
        <v>1600</v>
      </c>
    </row>
    <row r="317" spans="1:6">
      <c r="A317" t="s">
        <v>2479</v>
      </c>
      <c r="B317" t="s">
        <v>1313</v>
      </c>
      <c r="C317">
        <v>1600</v>
      </c>
      <c r="D317">
        <v>1604</v>
      </c>
      <c r="E317" t="str">
        <f t="shared" si="8"/>
        <v>1600</v>
      </c>
      <c r="F317" t="str">
        <f t="shared" si="9"/>
        <v>1600</v>
      </c>
    </row>
    <row r="318" spans="1:6">
      <c r="A318" t="s">
        <v>2482</v>
      </c>
      <c r="B318" t="s">
        <v>1070</v>
      </c>
      <c r="C318">
        <v>1600</v>
      </c>
      <c r="D318">
        <v>1604</v>
      </c>
      <c r="E318" t="str">
        <f t="shared" si="8"/>
        <v>1600</v>
      </c>
      <c r="F318" t="str">
        <f t="shared" si="9"/>
        <v>1600</v>
      </c>
    </row>
    <row r="319" spans="1:6">
      <c r="A319" t="s">
        <v>2484</v>
      </c>
      <c r="B319" t="s">
        <v>1070</v>
      </c>
      <c r="C319">
        <v>1600</v>
      </c>
      <c r="D319">
        <v>1604</v>
      </c>
      <c r="E319" t="str">
        <f t="shared" si="8"/>
        <v>1600</v>
      </c>
      <c r="F319" t="str">
        <f t="shared" si="9"/>
        <v>1600</v>
      </c>
    </row>
    <row r="320" spans="1:6">
      <c r="A320" t="s">
        <v>2487</v>
      </c>
      <c r="B320" t="s">
        <v>452</v>
      </c>
      <c r="C320">
        <v>1600</v>
      </c>
      <c r="D320">
        <v>1604</v>
      </c>
      <c r="E320" t="str">
        <f t="shared" si="8"/>
        <v>1600</v>
      </c>
      <c r="F320" t="str">
        <f t="shared" si="9"/>
        <v>1600</v>
      </c>
    </row>
    <row r="321" spans="1:6">
      <c r="A321" t="s">
        <v>2490</v>
      </c>
      <c r="B321" t="s">
        <v>1105</v>
      </c>
      <c r="C321">
        <v>1600</v>
      </c>
      <c r="D321">
        <v>1604</v>
      </c>
      <c r="E321" t="str">
        <f t="shared" si="8"/>
        <v>1600</v>
      </c>
      <c r="F321" t="str">
        <f t="shared" si="9"/>
        <v>1600</v>
      </c>
    </row>
    <row r="322" spans="1:6">
      <c r="A322" t="s">
        <v>2493</v>
      </c>
      <c r="B322" t="s">
        <v>1025</v>
      </c>
      <c r="C322">
        <v>1600</v>
      </c>
      <c r="D322">
        <v>1604</v>
      </c>
      <c r="E322" t="str">
        <f t="shared" si="8"/>
        <v>1600</v>
      </c>
      <c r="F322" t="str">
        <f t="shared" si="9"/>
        <v>1600</v>
      </c>
    </row>
    <row r="323" spans="1:6">
      <c r="A323" t="s">
        <v>2495</v>
      </c>
      <c r="B323" t="s">
        <v>1025</v>
      </c>
      <c r="C323">
        <v>1600</v>
      </c>
      <c r="D323">
        <v>1604</v>
      </c>
      <c r="E323" t="str">
        <f t="shared" ref="E323:E386" si="10">CONCATENATE(LEFT(C323,3),"0")</f>
        <v>1600</v>
      </c>
      <c r="F323" t="str">
        <f t="shared" ref="F323:F386" si="11">CONCATENATE(LEFT(D323,3),"0")</f>
        <v>1600</v>
      </c>
    </row>
    <row r="324" spans="1:6">
      <c r="A324" t="s">
        <v>1537</v>
      </c>
      <c r="B324" t="s">
        <v>1036</v>
      </c>
      <c r="C324">
        <v>1600</v>
      </c>
      <c r="D324">
        <v>1604</v>
      </c>
      <c r="E324" t="str">
        <f t="shared" si="10"/>
        <v>1600</v>
      </c>
      <c r="F324" t="str">
        <f t="shared" si="11"/>
        <v>1600</v>
      </c>
    </row>
    <row r="325" spans="1:6">
      <c r="A325" t="s">
        <v>2499</v>
      </c>
      <c r="B325" t="s">
        <v>762</v>
      </c>
      <c r="C325">
        <v>1601</v>
      </c>
      <c r="D325">
        <v>1605</v>
      </c>
      <c r="E325" t="str">
        <f t="shared" si="10"/>
        <v>1600</v>
      </c>
      <c r="F325" t="str">
        <f t="shared" si="11"/>
        <v>1600</v>
      </c>
    </row>
    <row r="326" spans="1:6">
      <c r="A326" t="s">
        <v>2502</v>
      </c>
      <c r="B326" t="s">
        <v>1079</v>
      </c>
      <c r="C326">
        <v>1601</v>
      </c>
      <c r="D326">
        <v>1605</v>
      </c>
      <c r="E326" t="str">
        <f t="shared" si="10"/>
        <v>1600</v>
      </c>
      <c r="F326" t="str">
        <f t="shared" si="11"/>
        <v>1600</v>
      </c>
    </row>
    <row r="327" spans="1:6">
      <c r="A327" t="s">
        <v>2505</v>
      </c>
      <c r="B327" t="s">
        <v>354</v>
      </c>
      <c r="C327">
        <v>1601</v>
      </c>
      <c r="D327">
        <v>1605</v>
      </c>
      <c r="E327" t="str">
        <f t="shared" si="10"/>
        <v>1600</v>
      </c>
      <c r="F327" t="str">
        <f t="shared" si="11"/>
        <v>1600</v>
      </c>
    </row>
    <row r="328" spans="1:6">
      <c r="A328" t="s">
        <v>2508</v>
      </c>
      <c r="B328" t="s">
        <v>1180</v>
      </c>
      <c r="C328">
        <v>1601</v>
      </c>
      <c r="D328">
        <v>1605</v>
      </c>
      <c r="E328" t="str">
        <f t="shared" si="10"/>
        <v>1600</v>
      </c>
      <c r="F328" t="str">
        <f t="shared" si="11"/>
        <v>1600</v>
      </c>
    </row>
    <row r="329" spans="1:6">
      <c r="A329" t="s">
        <v>2511</v>
      </c>
      <c r="B329" t="s">
        <v>514</v>
      </c>
      <c r="C329">
        <v>1601</v>
      </c>
      <c r="D329">
        <v>1605</v>
      </c>
      <c r="E329" t="str">
        <f t="shared" si="10"/>
        <v>1600</v>
      </c>
      <c r="F329" t="str">
        <f t="shared" si="11"/>
        <v>1600</v>
      </c>
    </row>
    <row r="330" spans="1:6">
      <c r="A330" t="s">
        <v>2513</v>
      </c>
      <c r="B330" t="s">
        <v>762</v>
      </c>
      <c r="C330">
        <v>1601</v>
      </c>
      <c r="D330">
        <v>1605</v>
      </c>
      <c r="E330" t="str">
        <f t="shared" si="10"/>
        <v>1600</v>
      </c>
      <c r="F330" t="str">
        <f t="shared" si="11"/>
        <v>1600</v>
      </c>
    </row>
    <row r="331" spans="1:6">
      <c r="A331" t="s">
        <v>2516</v>
      </c>
      <c r="B331" t="s">
        <v>1100</v>
      </c>
      <c r="C331">
        <v>1601</v>
      </c>
      <c r="D331">
        <v>1605</v>
      </c>
      <c r="E331" t="str">
        <f t="shared" si="10"/>
        <v>1600</v>
      </c>
      <c r="F331" t="str">
        <f t="shared" si="11"/>
        <v>1600</v>
      </c>
    </row>
    <row r="332" spans="1:6">
      <c r="A332" t="s">
        <v>1604</v>
      </c>
      <c r="B332" t="s">
        <v>903</v>
      </c>
      <c r="C332">
        <v>1601</v>
      </c>
      <c r="D332">
        <v>1605</v>
      </c>
      <c r="E332" t="str">
        <f t="shared" si="10"/>
        <v>1600</v>
      </c>
      <c r="F332" t="str">
        <f t="shared" si="11"/>
        <v>1600</v>
      </c>
    </row>
    <row r="333" spans="1:6">
      <c r="A333" t="s">
        <v>2520</v>
      </c>
      <c r="B333" t="s">
        <v>1025</v>
      </c>
      <c r="C333">
        <v>1601</v>
      </c>
      <c r="D333">
        <v>1605</v>
      </c>
      <c r="E333" t="str">
        <f t="shared" si="10"/>
        <v>1600</v>
      </c>
      <c r="F333" t="str">
        <f t="shared" si="11"/>
        <v>1600</v>
      </c>
    </row>
    <row r="334" spans="1:6">
      <c r="A334" t="s">
        <v>2522</v>
      </c>
      <c r="B334" t="s">
        <v>999</v>
      </c>
      <c r="C334">
        <v>1602</v>
      </c>
      <c r="D334">
        <v>1606</v>
      </c>
      <c r="E334" t="str">
        <f t="shared" si="10"/>
        <v>1600</v>
      </c>
      <c r="F334" t="str">
        <f t="shared" si="11"/>
        <v>1600</v>
      </c>
    </row>
    <row r="335" spans="1:6">
      <c r="A335" t="s">
        <v>2525</v>
      </c>
      <c r="B335" t="s">
        <v>597</v>
      </c>
      <c r="C335">
        <v>1602</v>
      </c>
      <c r="D335">
        <v>1606</v>
      </c>
      <c r="E335" t="str">
        <f t="shared" si="10"/>
        <v>1600</v>
      </c>
      <c r="F335" t="str">
        <f t="shared" si="11"/>
        <v>1600</v>
      </c>
    </row>
    <row r="336" spans="1:6">
      <c r="A336" t="s">
        <v>2528</v>
      </c>
      <c r="B336" t="s">
        <v>740</v>
      </c>
      <c r="C336">
        <v>1602</v>
      </c>
      <c r="D336">
        <v>1606</v>
      </c>
      <c r="E336" t="str">
        <f t="shared" si="10"/>
        <v>1600</v>
      </c>
      <c r="F336" t="str">
        <f t="shared" si="11"/>
        <v>1600</v>
      </c>
    </row>
    <row r="337" spans="1:6">
      <c r="A337" t="s">
        <v>2531</v>
      </c>
      <c r="B337" t="s">
        <v>1480</v>
      </c>
      <c r="C337">
        <v>1602</v>
      </c>
      <c r="D337">
        <v>1606</v>
      </c>
      <c r="E337" t="str">
        <f t="shared" si="10"/>
        <v>1600</v>
      </c>
      <c r="F337" t="str">
        <f t="shared" si="11"/>
        <v>1600</v>
      </c>
    </row>
    <row r="338" spans="1:6">
      <c r="A338" t="s">
        <v>2534</v>
      </c>
      <c r="B338" t="s">
        <v>522</v>
      </c>
      <c r="C338">
        <v>1602</v>
      </c>
      <c r="D338">
        <v>1606</v>
      </c>
      <c r="E338" t="str">
        <f t="shared" si="10"/>
        <v>1600</v>
      </c>
      <c r="F338" t="str">
        <f t="shared" si="11"/>
        <v>1600</v>
      </c>
    </row>
    <row r="339" spans="1:6">
      <c r="A339" t="s">
        <v>2536</v>
      </c>
      <c r="B339" t="s">
        <v>1551</v>
      </c>
      <c r="C339">
        <v>1602</v>
      </c>
      <c r="D339">
        <v>1606</v>
      </c>
      <c r="E339" t="str">
        <f t="shared" si="10"/>
        <v>1600</v>
      </c>
      <c r="F339" t="str">
        <f t="shared" si="11"/>
        <v>1600</v>
      </c>
    </row>
    <row r="340" spans="1:6">
      <c r="A340" t="s">
        <v>694</v>
      </c>
      <c r="B340" t="s">
        <v>1317</v>
      </c>
      <c r="C340">
        <v>1602</v>
      </c>
      <c r="D340">
        <v>1606</v>
      </c>
      <c r="E340" t="str">
        <f t="shared" si="10"/>
        <v>1600</v>
      </c>
      <c r="F340" t="str">
        <f t="shared" si="11"/>
        <v>1600</v>
      </c>
    </row>
    <row r="341" spans="1:6">
      <c r="A341" t="s">
        <v>2540</v>
      </c>
      <c r="B341" t="s">
        <v>229</v>
      </c>
      <c r="C341">
        <v>1602</v>
      </c>
      <c r="D341">
        <v>1606</v>
      </c>
      <c r="E341" t="str">
        <f t="shared" si="10"/>
        <v>1600</v>
      </c>
      <c r="F341" t="str">
        <f t="shared" si="11"/>
        <v>1600</v>
      </c>
    </row>
    <row r="342" spans="1:6">
      <c r="A342" t="s">
        <v>789</v>
      </c>
      <c r="B342" t="s">
        <v>1635</v>
      </c>
      <c r="C342">
        <v>1602</v>
      </c>
      <c r="D342">
        <v>1606</v>
      </c>
      <c r="E342" t="str">
        <f t="shared" si="10"/>
        <v>1600</v>
      </c>
      <c r="F342" t="str">
        <f t="shared" si="11"/>
        <v>1600</v>
      </c>
    </row>
    <row r="343" spans="1:6">
      <c r="A343" t="s">
        <v>2544</v>
      </c>
      <c r="B343" t="s">
        <v>1029</v>
      </c>
      <c r="C343">
        <v>1602</v>
      </c>
      <c r="D343">
        <v>1606</v>
      </c>
      <c r="E343" t="str">
        <f t="shared" si="10"/>
        <v>1600</v>
      </c>
      <c r="F343" t="str">
        <f t="shared" si="11"/>
        <v>1600</v>
      </c>
    </row>
    <row r="344" spans="1:6">
      <c r="A344" t="s">
        <v>2547</v>
      </c>
      <c r="B344" t="s">
        <v>510</v>
      </c>
      <c r="C344">
        <v>1602</v>
      </c>
      <c r="D344">
        <v>1606</v>
      </c>
      <c r="E344" t="str">
        <f t="shared" si="10"/>
        <v>1600</v>
      </c>
      <c r="F344" t="str">
        <f t="shared" si="11"/>
        <v>1600</v>
      </c>
    </row>
    <row r="345" spans="1:6">
      <c r="A345" t="s">
        <v>1317</v>
      </c>
      <c r="B345" t="s">
        <v>38</v>
      </c>
      <c r="C345">
        <v>1602</v>
      </c>
      <c r="D345">
        <v>1606</v>
      </c>
      <c r="E345" t="str">
        <f t="shared" si="10"/>
        <v>1600</v>
      </c>
      <c r="F345" t="str">
        <f t="shared" si="11"/>
        <v>1600</v>
      </c>
    </row>
    <row r="346" spans="1:6">
      <c r="A346" t="s">
        <v>2550</v>
      </c>
      <c r="B346" t="s">
        <v>297</v>
      </c>
      <c r="C346">
        <v>1602</v>
      </c>
      <c r="D346">
        <v>1606</v>
      </c>
      <c r="E346" t="str">
        <f t="shared" si="10"/>
        <v>1600</v>
      </c>
      <c r="F346" t="str">
        <f t="shared" si="11"/>
        <v>1600</v>
      </c>
    </row>
    <row r="347" spans="1:6">
      <c r="A347" t="s">
        <v>1525</v>
      </c>
      <c r="B347" t="s">
        <v>1036</v>
      </c>
      <c r="C347">
        <v>1602</v>
      </c>
      <c r="D347">
        <v>1606</v>
      </c>
      <c r="E347" t="str">
        <f t="shared" si="10"/>
        <v>1600</v>
      </c>
      <c r="F347" t="str">
        <f t="shared" si="11"/>
        <v>1600</v>
      </c>
    </row>
    <row r="348" spans="1:6">
      <c r="A348" t="s">
        <v>2554</v>
      </c>
      <c r="B348" t="s">
        <v>1569</v>
      </c>
      <c r="C348">
        <v>1602</v>
      </c>
      <c r="D348">
        <v>1606</v>
      </c>
      <c r="E348" t="str">
        <f t="shared" si="10"/>
        <v>1600</v>
      </c>
      <c r="F348" t="str">
        <f t="shared" si="11"/>
        <v>1600</v>
      </c>
    </row>
    <row r="349" spans="1:6">
      <c r="A349" t="s">
        <v>909</v>
      </c>
      <c r="B349" t="s">
        <v>903</v>
      </c>
      <c r="C349">
        <v>1603</v>
      </c>
      <c r="D349">
        <v>1607</v>
      </c>
      <c r="E349" t="str">
        <f t="shared" si="10"/>
        <v>1600</v>
      </c>
      <c r="F349" t="str">
        <f t="shared" si="11"/>
        <v>1600</v>
      </c>
    </row>
    <row r="350" spans="1:6">
      <c r="A350" t="s">
        <v>2558</v>
      </c>
      <c r="B350" t="s">
        <v>1473</v>
      </c>
      <c r="C350">
        <v>1603</v>
      </c>
      <c r="D350">
        <v>1607</v>
      </c>
      <c r="E350" t="str">
        <f t="shared" si="10"/>
        <v>1600</v>
      </c>
      <c r="F350" t="str">
        <f t="shared" si="11"/>
        <v>1600</v>
      </c>
    </row>
    <row r="351" spans="1:6">
      <c r="A351" t="s">
        <v>2561</v>
      </c>
      <c r="B351" t="s">
        <v>1313</v>
      </c>
      <c r="C351">
        <v>1603</v>
      </c>
      <c r="D351">
        <v>1607</v>
      </c>
      <c r="E351" t="str">
        <f t="shared" si="10"/>
        <v>1600</v>
      </c>
      <c r="F351" t="str">
        <f t="shared" si="11"/>
        <v>1600</v>
      </c>
    </row>
    <row r="352" spans="1:6">
      <c r="A352" t="s">
        <v>2563</v>
      </c>
      <c r="B352" t="s">
        <v>71</v>
      </c>
      <c r="C352">
        <v>1603</v>
      </c>
      <c r="D352">
        <v>1607</v>
      </c>
      <c r="E352" t="str">
        <f t="shared" si="10"/>
        <v>1600</v>
      </c>
      <c r="F352" t="str">
        <f t="shared" si="11"/>
        <v>1600</v>
      </c>
    </row>
    <row r="353" spans="1:6">
      <c r="A353" t="s">
        <v>2564</v>
      </c>
      <c r="B353" t="s">
        <v>229</v>
      </c>
      <c r="C353">
        <v>1603</v>
      </c>
      <c r="D353">
        <v>1607</v>
      </c>
      <c r="E353" t="str">
        <f t="shared" si="10"/>
        <v>1600</v>
      </c>
      <c r="F353" t="str">
        <f t="shared" si="11"/>
        <v>1600</v>
      </c>
    </row>
    <row r="354" spans="1:6">
      <c r="A354" t="s">
        <v>1348</v>
      </c>
      <c r="B354" t="s">
        <v>1100</v>
      </c>
      <c r="C354">
        <v>1603</v>
      </c>
      <c r="D354">
        <v>1607</v>
      </c>
      <c r="E354" t="str">
        <f t="shared" si="10"/>
        <v>1600</v>
      </c>
      <c r="F354" t="str">
        <f t="shared" si="11"/>
        <v>1600</v>
      </c>
    </row>
    <row r="355" spans="1:6">
      <c r="A355" t="s">
        <v>1516</v>
      </c>
      <c r="B355" t="s">
        <v>940</v>
      </c>
      <c r="C355">
        <v>1603</v>
      </c>
      <c r="D355">
        <v>1607</v>
      </c>
      <c r="E355" t="str">
        <f t="shared" si="10"/>
        <v>1600</v>
      </c>
      <c r="F355" t="str">
        <f t="shared" si="11"/>
        <v>1600</v>
      </c>
    </row>
    <row r="356" spans="1:6">
      <c r="A356" t="s">
        <v>2569</v>
      </c>
      <c r="B356" t="s">
        <v>1105</v>
      </c>
      <c r="C356">
        <v>1603</v>
      </c>
      <c r="D356">
        <v>1607</v>
      </c>
      <c r="E356" t="str">
        <f t="shared" si="10"/>
        <v>1600</v>
      </c>
      <c r="F356" t="str">
        <f t="shared" si="11"/>
        <v>1600</v>
      </c>
    </row>
    <row r="357" spans="1:6">
      <c r="A357" t="s">
        <v>2572</v>
      </c>
      <c r="B357" t="s">
        <v>522</v>
      </c>
      <c r="C357">
        <v>1603</v>
      </c>
      <c r="D357">
        <v>1607</v>
      </c>
      <c r="E357" t="str">
        <f t="shared" si="10"/>
        <v>1600</v>
      </c>
      <c r="F357" t="str">
        <f t="shared" si="11"/>
        <v>1600</v>
      </c>
    </row>
    <row r="358" spans="1:6">
      <c r="A358" t="s">
        <v>2574</v>
      </c>
      <c r="B358" t="s">
        <v>297</v>
      </c>
      <c r="C358">
        <v>1604</v>
      </c>
      <c r="D358">
        <v>1608</v>
      </c>
      <c r="E358" t="str">
        <f t="shared" si="10"/>
        <v>1600</v>
      </c>
      <c r="F358" t="str">
        <f t="shared" si="11"/>
        <v>1600</v>
      </c>
    </row>
    <row r="359" spans="1:6">
      <c r="A359" t="s">
        <v>2577</v>
      </c>
      <c r="B359" t="s">
        <v>572</v>
      </c>
      <c r="C359">
        <v>1604</v>
      </c>
      <c r="D359">
        <v>1608</v>
      </c>
      <c r="E359" t="str">
        <f t="shared" si="10"/>
        <v>1600</v>
      </c>
      <c r="F359" t="str">
        <f t="shared" si="11"/>
        <v>1600</v>
      </c>
    </row>
    <row r="360" spans="1:6">
      <c r="A360" t="s">
        <v>2580</v>
      </c>
      <c r="B360" t="s">
        <v>1036</v>
      </c>
      <c r="C360">
        <v>1604</v>
      </c>
      <c r="D360">
        <v>1608</v>
      </c>
      <c r="E360" t="str">
        <f t="shared" si="10"/>
        <v>1600</v>
      </c>
      <c r="F360" t="str">
        <f t="shared" si="11"/>
        <v>1600</v>
      </c>
    </row>
    <row r="361" spans="1:6">
      <c r="A361" t="s">
        <v>1359</v>
      </c>
      <c r="B361" t="s">
        <v>999</v>
      </c>
      <c r="C361">
        <v>1604</v>
      </c>
      <c r="D361">
        <v>1608</v>
      </c>
      <c r="E361" t="str">
        <f t="shared" si="10"/>
        <v>1600</v>
      </c>
      <c r="F361" t="str">
        <f t="shared" si="11"/>
        <v>1600</v>
      </c>
    </row>
    <row r="362" spans="1:6">
      <c r="A362" t="s">
        <v>2584</v>
      </c>
      <c r="B362" t="s">
        <v>1084</v>
      </c>
      <c r="C362">
        <v>1604</v>
      </c>
      <c r="D362">
        <v>1608</v>
      </c>
      <c r="E362" t="str">
        <f t="shared" si="10"/>
        <v>1600</v>
      </c>
      <c r="F362" t="str">
        <f t="shared" si="11"/>
        <v>1600</v>
      </c>
    </row>
    <row r="363" spans="1:6">
      <c r="A363" t="s">
        <v>2587</v>
      </c>
      <c r="B363" t="s">
        <v>167</v>
      </c>
      <c r="C363">
        <v>1604</v>
      </c>
      <c r="D363">
        <v>1608</v>
      </c>
      <c r="E363" t="str">
        <f t="shared" si="10"/>
        <v>1600</v>
      </c>
      <c r="F363" t="str">
        <f t="shared" si="11"/>
        <v>1600</v>
      </c>
    </row>
    <row r="364" spans="1:6">
      <c r="A364" t="s">
        <v>2589</v>
      </c>
      <c r="B364" t="s">
        <v>1352</v>
      </c>
      <c r="C364">
        <v>1605</v>
      </c>
      <c r="D364">
        <v>1609</v>
      </c>
      <c r="E364" t="str">
        <f t="shared" si="10"/>
        <v>1600</v>
      </c>
      <c r="F364" t="str">
        <f t="shared" si="11"/>
        <v>1600</v>
      </c>
    </row>
    <row r="365" spans="1:6">
      <c r="A365" t="s">
        <v>420</v>
      </c>
      <c r="B365" t="s">
        <v>901</v>
      </c>
      <c r="C365">
        <v>1605</v>
      </c>
      <c r="D365">
        <v>1609</v>
      </c>
      <c r="E365" t="str">
        <f t="shared" si="10"/>
        <v>1600</v>
      </c>
      <c r="F365" t="str">
        <f t="shared" si="11"/>
        <v>1600</v>
      </c>
    </row>
    <row r="366" spans="1:6">
      <c r="A366" t="s">
        <v>2592</v>
      </c>
      <c r="B366" t="s">
        <v>1317</v>
      </c>
      <c r="C366">
        <v>1605</v>
      </c>
      <c r="D366">
        <v>1609</v>
      </c>
      <c r="E366" t="str">
        <f t="shared" si="10"/>
        <v>1600</v>
      </c>
      <c r="F366" t="str">
        <f t="shared" si="11"/>
        <v>1600</v>
      </c>
    </row>
    <row r="367" spans="1:6">
      <c r="A367" t="s">
        <v>2595</v>
      </c>
      <c r="B367" t="s">
        <v>903</v>
      </c>
      <c r="C367">
        <v>1605</v>
      </c>
      <c r="D367">
        <v>1609</v>
      </c>
      <c r="E367" t="str">
        <f t="shared" si="10"/>
        <v>1600</v>
      </c>
      <c r="F367" t="str">
        <f t="shared" si="11"/>
        <v>1600</v>
      </c>
    </row>
    <row r="368" spans="1:6">
      <c r="A368" t="s">
        <v>2598</v>
      </c>
      <c r="B368" t="s">
        <v>1227</v>
      </c>
      <c r="C368">
        <v>1605</v>
      </c>
      <c r="D368">
        <v>1609</v>
      </c>
      <c r="E368" t="str">
        <f t="shared" si="10"/>
        <v>1600</v>
      </c>
      <c r="F368" t="str">
        <f t="shared" si="11"/>
        <v>1600</v>
      </c>
    </row>
    <row r="369" spans="1:6">
      <c r="A369" t="s">
        <v>2601</v>
      </c>
      <c r="B369" t="s">
        <v>1100</v>
      </c>
      <c r="C369">
        <v>1605</v>
      </c>
      <c r="D369">
        <v>1609</v>
      </c>
      <c r="E369" t="str">
        <f t="shared" si="10"/>
        <v>1600</v>
      </c>
      <c r="F369" t="str">
        <f t="shared" si="11"/>
        <v>1600</v>
      </c>
    </row>
    <row r="370" spans="1:6">
      <c r="A370" t="s">
        <v>2604</v>
      </c>
      <c r="B370" t="s">
        <v>1036</v>
      </c>
      <c r="C370">
        <v>1605</v>
      </c>
      <c r="D370">
        <v>1609</v>
      </c>
      <c r="E370" t="str">
        <f t="shared" si="10"/>
        <v>1600</v>
      </c>
      <c r="F370" t="str">
        <f t="shared" si="11"/>
        <v>1600</v>
      </c>
    </row>
    <row r="371" spans="1:6">
      <c r="A371" t="s">
        <v>2607</v>
      </c>
      <c r="B371" t="s">
        <v>475</v>
      </c>
      <c r="C371">
        <v>1605</v>
      </c>
      <c r="D371">
        <v>1609</v>
      </c>
      <c r="E371" t="str">
        <f t="shared" si="10"/>
        <v>1600</v>
      </c>
      <c r="F371" t="str">
        <f t="shared" si="11"/>
        <v>1600</v>
      </c>
    </row>
    <row r="372" spans="1:6">
      <c r="A372" t="s">
        <v>2609</v>
      </c>
      <c r="B372" t="s">
        <v>107</v>
      </c>
      <c r="C372">
        <v>1605</v>
      </c>
      <c r="D372">
        <v>1609</v>
      </c>
      <c r="E372" t="str">
        <f t="shared" si="10"/>
        <v>1600</v>
      </c>
      <c r="F372" t="str">
        <f t="shared" si="11"/>
        <v>1600</v>
      </c>
    </row>
    <row r="373" spans="1:6">
      <c r="A373" t="s">
        <v>2612</v>
      </c>
      <c r="B373" t="s">
        <v>1153</v>
      </c>
      <c r="C373">
        <v>1605</v>
      </c>
      <c r="D373">
        <v>1609</v>
      </c>
      <c r="E373" t="str">
        <f t="shared" si="10"/>
        <v>1600</v>
      </c>
      <c r="F373" t="str">
        <f t="shared" si="11"/>
        <v>1600</v>
      </c>
    </row>
    <row r="374" spans="1:6">
      <c r="A374" t="s">
        <v>2615</v>
      </c>
      <c r="B374" t="s">
        <v>557</v>
      </c>
      <c r="C374">
        <v>1605</v>
      </c>
      <c r="D374">
        <v>1609</v>
      </c>
      <c r="E374" t="str">
        <f t="shared" si="10"/>
        <v>1600</v>
      </c>
      <c r="F374" t="str">
        <f t="shared" si="11"/>
        <v>1600</v>
      </c>
    </row>
    <row r="375" spans="1:6">
      <c r="A375" t="s">
        <v>2617</v>
      </c>
      <c r="B375" t="s">
        <v>229</v>
      </c>
      <c r="C375">
        <v>1606</v>
      </c>
      <c r="D375">
        <v>1610</v>
      </c>
      <c r="E375" t="str">
        <f t="shared" si="10"/>
        <v>1600</v>
      </c>
      <c r="F375" t="str">
        <f t="shared" si="11"/>
        <v>1610</v>
      </c>
    </row>
    <row r="376" spans="1:6">
      <c r="A376" t="s">
        <v>2620</v>
      </c>
      <c r="B376" t="s">
        <v>1100</v>
      </c>
      <c r="C376">
        <v>1606</v>
      </c>
      <c r="D376">
        <v>1610</v>
      </c>
      <c r="E376" t="str">
        <f t="shared" si="10"/>
        <v>1600</v>
      </c>
      <c r="F376" t="str">
        <f t="shared" si="11"/>
        <v>1610</v>
      </c>
    </row>
    <row r="377" spans="1:6">
      <c r="A377" t="s">
        <v>2623</v>
      </c>
      <c r="B377" t="s">
        <v>1070</v>
      </c>
      <c r="C377">
        <v>1606</v>
      </c>
      <c r="D377">
        <v>1610</v>
      </c>
      <c r="E377" t="str">
        <f t="shared" si="10"/>
        <v>1600</v>
      </c>
      <c r="F377" t="str">
        <f t="shared" si="11"/>
        <v>1610</v>
      </c>
    </row>
    <row r="378" spans="1:6">
      <c r="A378" t="s">
        <v>2625</v>
      </c>
      <c r="B378" t="s">
        <v>548</v>
      </c>
      <c r="C378">
        <v>1606</v>
      </c>
      <c r="D378">
        <v>1610</v>
      </c>
      <c r="E378" t="str">
        <f t="shared" si="10"/>
        <v>1600</v>
      </c>
      <c r="F378" t="str">
        <f t="shared" si="11"/>
        <v>1610</v>
      </c>
    </row>
    <row r="379" spans="1:6">
      <c r="A379" t="s">
        <v>2628</v>
      </c>
      <c r="B379" t="s">
        <v>1033</v>
      </c>
      <c r="C379">
        <v>1606</v>
      </c>
      <c r="D379">
        <v>1610</v>
      </c>
      <c r="E379" t="str">
        <f t="shared" si="10"/>
        <v>1600</v>
      </c>
      <c r="F379" t="str">
        <f t="shared" si="11"/>
        <v>1610</v>
      </c>
    </row>
    <row r="380" spans="1:6">
      <c r="A380" t="s">
        <v>2631</v>
      </c>
      <c r="B380" t="s">
        <v>746</v>
      </c>
      <c r="C380">
        <v>1606</v>
      </c>
      <c r="D380">
        <v>1610</v>
      </c>
      <c r="E380" t="str">
        <f t="shared" si="10"/>
        <v>1600</v>
      </c>
      <c r="F380" t="str">
        <f t="shared" si="11"/>
        <v>1610</v>
      </c>
    </row>
    <row r="381" spans="1:6">
      <c r="A381" t="s">
        <v>748</v>
      </c>
      <c r="B381" t="s">
        <v>744</v>
      </c>
      <c r="C381">
        <v>1606</v>
      </c>
      <c r="D381">
        <v>1610</v>
      </c>
      <c r="E381" t="str">
        <f t="shared" si="10"/>
        <v>1600</v>
      </c>
      <c r="F381" t="str">
        <f t="shared" si="11"/>
        <v>1610</v>
      </c>
    </row>
    <row r="382" spans="1:6">
      <c r="A382" t="s">
        <v>2635</v>
      </c>
      <c r="B382" t="s">
        <v>1084</v>
      </c>
      <c r="C382">
        <v>1606</v>
      </c>
      <c r="D382">
        <v>1610</v>
      </c>
      <c r="E382" t="str">
        <f t="shared" si="10"/>
        <v>1600</v>
      </c>
      <c r="F382" t="str">
        <f t="shared" si="11"/>
        <v>1610</v>
      </c>
    </row>
    <row r="383" spans="1:6">
      <c r="A383" t="s">
        <v>2637</v>
      </c>
      <c r="B383" t="s">
        <v>597</v>
      </c>
      <c r="C383">
        <v>1606</v>
      </c>
      <c r="D383">
        <v>1610</v>
      </c>
      <c r="E383" t="str">
        <f t="shared" si="10"/>
        <v>1600</v>
      </c>
      <c r="F383" t="str">
        <f t="shared" si="11"/>
        <v>1610</v>
      </c>
    </row>
    <row r="384" spans="1:6">
      <c r="A384" t="s">
        <v>2640</v>
      </c>
      <c r="B384" t="s">
        <v>903</v>
      </c>
      <c r="C384">
        <v>1606</v>
      </c>
      <c r="D384">
        <v>1610</v>
      </c>
      <c r="E384" t="str">
        <f t="shared" si="10"/>
        <v>1600</v>
      </c>
      <c r="F384" t="str">
        <f t="shared" si="11"/>
        <v>1610</v>
      </c>
    </row>
    <row r="385" spans="1:6">
      <c r="A385" t="e">
        <v>#N/A</v>
      </c>
      <c r="B385" t="s">
        <v>297</v>
      </c>
      <c r="C385">
        <v>1606</v>
      </c>
      <c r="D385">
        <v>1610</v>
      </c>
      <c r="E385" t="str">
        <f t="shared" si="10"/>
        <v>1600</v>
      </c>
      <c r="F385" t="str">
        <f t="shared" si="11"/>
        <v>1610</v>
      </c>
    </row>
    <row r="386" spans="1:6">
      <c r="A386" t="s">
        <v>454</v>
      </c>
      <c r="B386" t="s">
        <v>1317</v>
      </c>
      <c r="C386">
        <v>1607</v>
      </c>
      <c r="D386">
        <v>1611</v>
      </c>
      <c r="E386" t="str">
        <f t="shared" si="10"/>
        <v>1600</v>
      </c>
      <c r="F386" t="str">
        <f t="shared" si="11"/>
        <v>1610</v>
      </c>
    </row>
    <row r="387" spans="1:6">
      <c r="A387" t="s">
        <v>2646</v>
      </c>
      <c r="B387" t="s">
        <v>572</v>
      </c>
      <c r="C387">
        <v>1607</v>
      </c>
      <c r="D387">
        <v>1611</v>
      </c>
      <c r="E387" t="str">
        <f t="shared" ref="E387:E450" si="12">CONCATENATE(LEFT(C387,3),"0")</f>
        <v>1600</v>
      </c>
      <c r="F387" t="str">
        <f t="shared" ref="F387:F450" si="13">CONCATENATE(LEFT(D387,3),"0")</f>
        <v>1610</v>
      </c>
    </row>
    <row r="388" spans="1:6">
      <c r="A388" t="s">
        <v>2649</v>
      </c>
      <c r="B388" t="s">
        <v>1549</v>
      </c>
      <c r="C388">
        <v>1607</v>
      </c>
      <c r="D388">
        <v>1611</v>
      </c>
      <c r="E388" t="str">
        <f t="shared" si="12"/>
        <v>1600</v>
      </c>
      <c r="F388" t="str">
        <f t="shared" si="13"/>
        <v>1610</v>
      </c>
    </row>
    <row r="389" spans="1:6">
      <c r="A389" t="s">
        <v>1617</v>
      </c>
      <c r="B389" t="s">
        <v>1555</v>
      </c>
      <c r="C389">
        <v>1607</v>
      </c>
      <c r="D389">
        <v>1611</v>
      </c>
      <c r="E389" t="str">
        <f t="shared" si="12"/>
        <v>1600</v>
      </c>
      <c r="F389" t="str">
        <f t="shared" si="13"/>
        <v>1610</v>
      </c>
    </row>
    <row r="390" spans="1:6">
      <c r="A390" t="s">
        <v>227</v>
      </c>
      <c r="B390" t="s">
        <v>1569</v>
      </c>
      <c r="C390">
        <v>1608</v>
      </c>
      <c r="D390">
        <v>1612</v>
      </c>
      <c r="E390" t="str">
        <f t="shared" si="12"/>
        <v>1600</v>
      </c>
      <c r="F390" t="str">
        <f t="shared" si="13"/>
        <v>1610</v>
      </c>
    </row>
    <row r="391" spans="1:6">
      <c r="A391" t="s">
        <v>401</v>
      </c>
      <c r="B391" t="s">
        <v>557</v>
      </c>
      <c r="C391">
        <v>1608</v>
      </c>
      <c r="D391">
        <v>1612</v>
      </c>
      <c r="E391" t="str">
        <f t="shared" si="12"/>
        <v>1600</v>
      </c>
      <c r="F391" t="str">
        <f t="shared" si="13"/>
        <v>1610</v>
      </c>
    </row>
    <row r="392" spans="1:6">
      <c r="A392" t="s">
        <v>2654</v>
      </c>
      <c r="B392" t="s">
        <v>1036</v>
      </c>
      <c r="C392">
        <v>1608</v>
      </c>
      <c r="D392">
        <v>1612</v>
      </c>
      <c r="E392" t="str">
        <f t="shared" si="12"/>
        <v>1600</v>
      </c>
      <c r="F392" t="str">
        <f t="shared" si="13"/>
        <v>1610</v>
      </c>
    </row>
    <row r="393" spans="1:6">
      <c r="A393" t="s">
        <v>2656</v>
      </c>
      <c r="B393" t="s">
        <v>1227</v>
      </c>
      <c r="C393">
        <v>1608</v>
      </c>
      <c r="D393">
        <v>1612</v>
      </c>
      <c r="E393" t="str">
        <f t="shared" si="12"/>
        <v>1600</v>
      </c>
      <c r="F393" t="str">
        <f t="shared" si="13"/>
        <v>1610</v>
      </c>
    </row>
    <row r="394" spans="1:6">
      <c r="A394" t="s">
        <v>627</v>
      </c>
      <c r="B394" t="s">
        <v>1153</v>
      </c>
      <c r="C394">
        <v>1608</v>
      </c>
      <c r="D394">
        <v>1612</v>
      </c>
      <c r="E394" t="str">
        <f t="shared" si="12"/>
        <v>1600</v>
      </c>
      <c r="F394" t="str">
        <f t="shared" si="13"/>
        <v>1610</v>
      </c>
    </row>
    <row r="395" spans="1:6">
      <c r="A395" t="s">
        <v>659</v>
      </c>
      <c r="B395" t="s">
        <v>475</v>
      </c>
      <c r="C395">
        <v>1608</v>
      </c>
      <c r="D395">
        <v>1612</v>
      </c>
      <c r="E395" t="str">
        <f t="shared" si="12"/>
        <v>1600</v>
      </c>
      <c r="F395" t="str">
        <f t="shared" si="13"/>
        <v>1610</v>
      </c>
    </row>
    <row r="396" spans="1:6">
      <c r="A396" t="s">
        <v>2661</v>
      </c>
      <c r="B396" t="s">
        <v>1471</v>
      </c>
      <c r="C396">
        <v>1608</v>
      </c>
      <c r="D396">
        <v>1612</v>
      </c>
      <c r="E396" t="str">
        <f t="shared" si="12"/>
        <v>1600</v>
      </c>
      <c r="F396" t="str">
        <f t="shared" si="13"/>
        <v>1610</v>
      </c>
    </row>
    <row r="397" spans="1:6">
      <c r="A397" t="s">
        <v>2664</v>
      </c>
      <c r="B397" t="s">
        <v>229</v>
      </c>
      <c r="C397">
        <v>1608</v>
      </c>
      <c r="D397">
        <v>1612</v>
      </c>
      <c r="E397" t="str">
        <f t="shared" si="12"/>
        <v>1600</v>
      </c>
      <c r="F397" t="str">
        <f t="shared" si="13"/>
        <v>1610</v>
      </c>
    </row>
    <row r="398" spans="1:6">
      <c r="A398" t="s">
        <v>2667</v>
      </c>
      <c r="B398" t="s">
        <v>903</v>
      </c>
      <c r="C398">
        <v>1608</v>
      </c>
      <c r="D398">
        <v>1612</v>
      </c>
      <c r="E398" t="str">
        <f t="shared" si="12"/>
        <v>1600</v>
      </c>
      <c r="F398" t="str">
        <f t="shared" si="13"/>
        <v>1610</v>
      </c>
    </row>
    <row r="399" spans="1:6">
      <c r="A399" t="s">
        <v>1168</v>
      </c>
      <c r="B399" t="s">
        <v>159</v>
      </c>
      <c r="C399">
        <v>1608</v>
      </c>
      <c r="D399">
        <v>1612</v>
      </c>
      <c r="E399" t="str">
        <f t="shared" si="12"/>
        <v>1600</v>
      </c>
      <c r="F399" t="str">
        <f t="shared" si="13"/>
        <v>1610</v>
      </c>
    </row>
    <row r="400" spans="1:6">
      <c r="A400" t="s">
        <v>2670</v>
      </c>
      <c r="B400" t="s">
        <v>1100</v>
      </c>
      <c r="C400">
        <v>1608</v>
      </c>
      <c r="D400">
        <v>1612</v>
      </c>
      <c r="E400" t="str">
        <f t="shared" si="12"/>
        <v>1600</v>
      </c>
      <c r="F400" t="str">
        <f t="shared" si="13"/>
        <v>1610</v>
      </c>
    </row>
    <row r="401" spans="1:6">
      <c r="A401" t="s">
        <v>1573</v>
      </c>
      <c r="B401" t="s">
        <v>1070</v>
      </c>
      <c r="C401">
        <v>1608</v>
      </c>
      <c r="D401">
        <v>1612</v>
      </c>
      <c r="E401" t="str">
        <f t="shared" si="12"/>
        <v>1600</v>
      </c>
      <c r="F401" t="str">
        <f t="shared" si="13"/>
        <v>1610</v>
      </c>
    </row>
    <row r="402" spans="1:6">
      <c r="A402" t="s">
        <v>1619</v>
      </c>
      <c r="B402" t="s">
        <v>911</v>
      </c>
      <c r="C402">
        <v>1608</v>
      </c>
      <c r="D402">
        <v>1612</v>
      </c>
      <c r="E402" t="str">
        <f t="shared" si="12"/>
        <v>1600</v>
      </c>
      <c r="F402" t="str">
        <f t="shared" si="13"/>
        <v>1610</v>
      </c>
    </row>
    <row r="403" spans="1:6">
      <c r="A403" t="s">
        <v>2674</v>
      </c>
      <c r="B403" t="s">
        <v>1569</v>
      </c>
      <c r="C403">
        <v>1609</v>
      </c>
      <c r="D403">
        <v>1613</v>
      </c>
      <c r="E403" t="str">
        <f t="shared" si="12"/>
        <v>1600</v>
      </c>
      <c r="F403" t="str">
        <f t="shared" si="13"/>
        <v>1610</v>
      </c>
    </row>
    <row r="404" spans="1:6">
      <c r="A404" t="s">
        <v>2677</v>
      </c>
      <c r="B404" t="s">
        <v>1084</v>
      </c>
      <c r="C404">
        <v>1609</v>
      </c>
      <c r="D404">
        <v>1613</v>
      </c>
      <c r="E404" t="str">
        <f t="shared" si="12"/>
        <v>1600</v>
      </c>
      <c r="F404" t="str">
        <f t="shared" si="13"/>
        <v>1610</v>
      </c>
    </row>
    <row r="405" spans="1:6">
      <c r="A405" t="s">
        <v>2680</v>
      </c>
      <c r="B405" t="s">
        <v>1473</v>
      </c>
      <c r="C405">
        <v>1609</v>
      </c>
      <c r="D405">
        <v>1613</v>
      </c>
      <c r="E405" t="str">
        <f t="shared" si="12"/>
        <v>1600</v>
      </c>
      <c r="F405" t="str">
        <f t="shared" si="13"/>
        <v>1610</v>
      </c>
    </row>
    <row r="406" spans="1:6">
      <c r="A406" t="s">
        <v>2683</v>
      </c>
      <c r="B406" t="s">
        <v>572</v>
      </c>
      <c r="C406">
        <v>1609</v>
      </c>
      <c r="D406">
        <v>1613</v>
      </c>
      <c r="E406" t="str">
        <f t="shared" si="12"/>
        <v>1600</v>
      </c>
      <c r="F406" t="str">
        <f t="shared" si="13"/>
        <v>1610</v>
      </c>
    </row>
    <row r="407" spans="1:6">
      <c r="A407" t="s">
        <v>2685</v>
      </c>
      <c r="B407" t="s">
        <v>1317</v>
      </c>
      <c r="C407">
        <v>1609</v>
      </c>
      <c r="D407">
        <v>1613</v>
      </c>
      <c r="E407" t="str">
        <f t="shared" si="12"/>
        <v>1600</v>
      </c>
      <c r="F407" t="str">
        <f t="shared" si="13"/>
        <v>1610</v>
      </c>
    </row>
    <row r="408" spans="1:6">
      <c r="A408" t="s">
        <v>384</v>
      </c>
      <c r="B408" t="s">
        <v>1571</v>
      </c>
      <c r="C408">
        <v>1609</v>
      </c>
      <c r="D408">
        <v>1613</v>
      </c>
      <c r="E408" t="str">
        <f t="shared" si="12"/>
        <v>1600</v>
      </c>
      <c r="F408" t="str">
        <f t="shared" si="13"/>
        <v>1610</v>
      </c>
    </row>
    <row r="409" spans="1:6">
      <c r="A409" t="s">
        <v>2688</v>
      </c>
      <c r="B409" t="s">
        <v>45</v>
      </c>
      <c r="C409">
        <v>1609</v>
      </c>
      <c r="D409">
        <v>1613</v>
      </c>
      <c r="E409" t="str">
        <f t="shared" si="12"/>
        <v>1600</v>
      </c>
      <c r="F409" t="str">
        <f t="shared" si="13"/>
        <v>1610</v>
      </c>
    </row>
    <row r="410" spans="1:6">
      <c r="A410" t="s">
        <v>2691</v>
      </c>
      <c r="B410" t="s">
        <v>717</v>
      </c>
      <c r="C410">
        <v>1609</v>
      </c>
      <c r="D410">
        <v>1613</v>
      </c>
      <c r="E410" t="str">
        <f t="shared" si="12"/>
        <v>1600</v>
      </c>
      <c r="F410" t="str">
        <f t="shared" si="13"/>
        <v>1610</v>
      </c>
    </row>
    <row r="411" spans="1:6">
      <c r="A411" t="s">
        <v>780</v>
      </c>
      <c r="B411" t="s">
        <v>1503</v>
      </c>
      <c r="C411">
        <v>1609</v>
      </c>
      <c r="D411">
        <v>1613</v>
      </c>
      <c r="E411" t="str">
        <f t="shared" si="12"/>
        <v>1600</v>
      </c>
      <c r="F411" t="str">
        <f t="shared" si="13"/>
        <v>1610</v>
      </c>
    </row>
    <row r="412" spans="1:6">
      <c r="A412" t="s">
        <v>2694</v>
      </c>
      <c r="B412" t="s">
        <v>1033</v>
      </c>
      <c r="C412">
        <v>1609</v>
      </c>
      <c r="D412">
        <v>1613</v>
      </c>
      <c r="E412" t="str">
        <f t="shared" si="12"/>
        <v>1600</v>
      </c>
      <c r="F412" t="str">
        <f t="shared" si="13"/>
        <v>1610</v>
      </c>
    </row>
    <row r="413" spans="1:6">
      <c r="A413" t="s">
        <v>2695</v>
      </c>
      <c r="B413" t="s">
        <v>1033</v>
      </c>
      <c r="C413">
        <v>1609</v>
      </c>
      <c r="D413">
        <v>1613</v>
      </c>
      <c r="E413" t="str">
        <f t="shared" si="12"/>
        <v>1600</v>
      </c>
      <c r="F413" t="str">
        <f t="shared" si="13"/>
        <v>1610</v>
      </c>
    </row>
    <row r="414" spans="1:6">
      <c r="A414" t="s">
        <v>2697</v>
      </c>
      <c r="B414" t="s">
        <v>297</v>
      </c>
      <c r="C414">
        <v>1609</v>
      </c>
      <c r="D414">
        <v>1613</v>
      </c>
      <c r="E414" t="str">
        <f t="shared" si="12"/>
        <v>1600</v>
      </c>
      <c r="F414" t="str">
        <f t="shared" si="13"/>
        <v>1610</v>
      </c>
    </row>
    <row r="415" spans="1:6">
      <c r="A415" t="s">
        <v>2700</v>
      </c>
      <c r="B415" t="s">
        <v>903</v>
      </c>
      <c r="C415">
        <v>1609</v>
      </c>
      <c r="D415">
        <v>1613</v>
      </c>
      <c r="E415" t="str">
        <f t="shared" si="12"/>
        <v>1600</v>
      </c>
      <c r="F415" t="str">
        <f t="shared" si="13"/>
        <v>1610</v>
      </c>
    </row>
    <row r="416" spans="1:6">
      <c r="A416" t="s">
        <v>2703</v>
      </c>
      <c r="B416" t="s">
        <v>930</v>
      </c>
      <c r="C416">
        <v>1609</v>
      </c>
      <c r="D416">
        <v>1613</v>
      </c>
      <c r="E416" t="str">
        <f t="shared" si="12"/>
        <v>1600</v>
      </c>
      <c r="F416" t="str">
        <f t="shared" si="13"/>
        <v>1610</v>
      </c>
    </row>
    <row r="417" spans="1:6">
      <c r="A417" t="s">
        <v>2706</v>
      </c>
      <c r="B417" t="s">
        <v>999</v>
      </c>
      <c r="C417">
        <v>1609</v>
      </c>
      <c r="D417">
        <v>1613</v>
      </c>
      <c r="E417" t="str">
        <f t="shared" si="12"/>
        <v>1600</v>
      </c>
      <c r="F417" t="str">
        <f t="shared" si="13"/>
        <v>1610</v>
      </c>
    </row>
    <row r="418" spans="1:6">
      <c r="A418" t="s">
        <v>2709</v>
      </c>
      <c r="B418" t="s">
        <v>38</v>
      </c>
      <c r="C418">
        <v>1609</v>
      </c>
      <c r="D418">
        <v>1613</v>
      </c>
      <c r="E418" t="str">
        <f t="shared" si="12"/>
        <v>1600</v>
      </c>
      <c r="F418" t="str">
        <f t="shared" si="13"/>
        <v>1610</v>
      </c>
    </row>
    <row r="419" spans="1:6">
      <c r="A419" t="s">
        <v>2712</v>
      </c>
      <c r="B419" t="s">
        <v>754</v>
      </c>
      <c r="C419">
        <v>1609</v>
      </c>
      <c r="D419">
        <v>1613</v>
      </c>
      <c r="E419" t="str">
        <f t="shared" si="12"/>
        <v>1600</v>
      </c>
      <c r="F419" t="str">
        <f t="shared" si="13"/>
        <v>1610</v>
      </c>
    </row>
    <row r="420" spans="1:6">
      <c r="A420" t="s">
        <v>1512</v>
      </c>
      <c r="B420" t="s">
        <v>940</v>
      </c>
      <c r="C420">
        <v>1609</v>
      </c>
      <c r="D420">
        <v>1613</v>
      </c>
      <c r="E420" t="str">
        <f t="shared" si="12"/>
        <v>1600</v>
      </c>
      <c r="F420" t="str">
        <f t="shared" si="13"/>
        <v>1610</v>
      </c>
    </row>
    <row r="421" spans="1:6">
      <c r="A421" t="s">
        <v>1567</v>
      </c>
      <c r="B421" t="s">
        <v>1569</v>
      </c>
      <c r="C421">
        <v>1609</v>
      </c>
      <c r="D421">
        <v>1613</v>
      </c>
      <c r="E421" t="str">
        <f t="shared" si="12"/>
        <v>1600</v>
      </c>
      <c r="F421" t="str">
        <f t="shared" si="13"/>
        <v>1610</v>
      </c>
    </row>
    <row r="422" spans="1:6">
      <c r="A422" t="s">
        <v>2716</v>
      </c>
      <c r="B422" t="s">
        <v>1476</v>
      </c>
      <c r="C422">
        <v>1610</v>
      </c>
      <c r="D422">
        <v>1614</v>
      </c>
      <c r="E422" t="str">
        <f t="shared" si="12"/>
        <v>1610</v>
      </c>
      <c r="F422" t="str">
        <f t="shared" si="13"/>
        <v>1610</v>
      </c>
    </row>
    <row r="423" spans="1:6">
      <c r="A423" t="s">
        <v>2719</v>
      </c>
      <c r="B423" t="s">
        <v>161</v>
      </c>
      <c r="C423">
        <v>1610</v>
      </c>
      <c r="D423">
        <v>1614</v>
      </c>
      <c r="E423" t="str">
        <f t="shared" si="12"/>
        <v>1610</v>
      </c>
      <c r="F423" t="str">
        <f t="shared" si="13"/>
        <v>1610</v>
      </c>
    </row>
    <row r="424" spans="1:6">
      <c r="A424" t="s">
        <v>2722</v>
      </c>
      <c r="B424" t="s">
        <v>1153</v>
      </c>
      <c r="C424">
        <v>1610</v>
      </c>
      <c r="D424">
        <v>1614</v>
      </c>
      <c r="E424" t="str">
        <f t="shared" si="12"/>
        <v>1610</v>
      </c>
      <c r="F424" t="str">
        <f t="shared" si="13"/>
        <v>1610</v>
      </c>
    </row>
    <row r="425" spans="1:6">
      <c r="A425" t="s">
        <v>2724</v>
      </c>
      <c r="B425" t="s">
        <v>522</v>
      </c>
      <c r="C425">
        <v>1610</v>
      </c>
      <c r="D425">
        <v>1614</v>
      </c>
      <c r="E425" t="str">
        <f t="shared" si="12"/>
        <v>1610</v>
      </c>
      <c r="F425" t="str">
        <f t="shared" si="13"/>
        <v>1610</v>
      </c>
    </row>
    <row r="426" spans="1:6">
      <c r="A426" t="s">
        <v>2727</v>
      </c>
      <c r="B426" t="s">
        <v>855</v>
      </c>
      <c r="C426">
        <v>1610</v>
      </c>
      <c r="D426">
        <v>1614</v>
      </c>
      <c r="E426" t="str">
        <f t="shared" si="12"/>
        <v>1610</v>
      </c>
      <c r="F426" t="str">
        <f t="shared" si="13"/>
        <v>1610</v>
      </c>
    </row>
    <row r="427" spans="1:6">
      <c r="A427" t="s">
        <v>2730</v>
      </c>
      <c r="B427" t="s">
        <v>1036</v>
      </c>
      <c r="C427">
        <v>1610</v>
      </c>
      <c r="D427">
        <v>1614</v>
      </c>
      <c r="E427" t="str">
        <f t="shared" si="12"/>
        <v>1610</v>
      </c>
      <c r="F427" t="str">
        <f t="shared" si="13"/>
        <v>1610</v>
      </c>
    </row>
    <row r="428" spans="1:6">
      <c r="A428" t="s">
        <v>2733</v>
      </c>
      <c r="B428" t="s">
        <v>1025</v>
      </c>
      <c r="C428">
        <v>1610</v>
      </c>
      <c r="D428">
        <v>1614</v>
      </c>
      <c r="E428" t="str">
        <f t="shared" si="12"/>
        <v>1610</v>
      </c>
      <c r="F428" t="str">
        <f t="shared" si="13"/>
        <v>1610</v>
      </c>
    </row>
    <row r="429" spans="1:6">
      <c r="A429" t="s">
        <v>2736</v>
      </c>
      <c r="B429" t="s">
        <v>1471</v>
      </c>
      <c r="C429">
        <v>1610</v>
      </c>
      <c r="D429">
        <v>1614</v>
      </c>
      <c r="E429" t="str">
        <f t="shared" si="12"/>
        <v>1610</v>
      </c>
      <c r="F429" t="str">
        <f t="shared" si="13"/>
        <v>1610</v>
      </c>
    </row>
    <row r="430" spans="1:6">
      <c r="A430" t="s">
        <v>2739</v>
      </c>
      <c r="B430" t="s">
        <v>412</v>
      </c>
      <c r="C430">
        <v>1610</v>
      </c>
      <c r="D430">
        <v>1614</v>
      </c>
      <c r="E430" t="str">
        <f t="shared" si="12"/>
        <v>1610</v>
      </c>
      <c r="F430" t="str">
        <f t="shared" si="13"/>
        <v>1610</v>
      </c>
    </row>
    <row r="431" spans="1:6">
      <c r="A431" t="s">
        <v>2741</v>
      </c>
      <c r="B431" t="s">
        <v>989</v>
      </c>
      <c r="C431">
        <v>1610</v>
      </c>
      <c r="D431">
        <v>1614</v>
      </c>
      <c r="E431" t="str">
        <f t="shared" si="12"/>
        <v>1610</v>
      </c>
      <c r="F431" t="str">
        <f t="shared" si="13"/>
        <v>1610</v>
      </c>
    </row>
    <row r="432" spans="1:6">
      <c r="A432" t="s">
        <v>2744</v>
      </c>
      <c r="B432" t="s">
        <v>159</v>
      </c>
      <c r="C432">
        <v>1610</v>
      </c>
      <c r="D432">
        <v>1614</v>
      </c>
      <c r="E432" t="str">
        <f t="shared" si="12"/>
        <v>1610</v>
      </c>
      <c r="F432" t="str">
        <f t="shared" si="13"/>
        <v>1610</v>
      </c>
    </row>
    <row r="433" spans="1:6">
      <c r="A433" t="s">
        <v>2746</v>
      </c>
      <c r="B433" t="s">
        <v>1070</v>
      </c>
      <c r="C433">
        <v>1610</v>
      </c>
      <c r="D433">
        <v>1614</v>
      </c>
      <c r="E433" t="str">
        <f t="shared" si="12"/>
        <v>1610</v>
      </c>
      <c r="F433" t="str">
        <f t="shared" si="13"/>
        <v>1610</v>
      </c>
    </row>
    <row r="434" spans="1:6">
      <c r="A434" t="s">
        <v>2749</v>
      </c>
      <c r="B434" t="s">
        <v>557</v>
      </c>
      <c r="C434">
        <v>1610</v>
      </c>
      <c r="D434">
        <v>1614</v>
      </c>
      <c r="E434" t="str">
        <f t="shared" si="12"/>
        <v>1610</v>
      </c>
      <c r="F434" t="str">
        <f t="shared" si="13"/>
        <v>1610</v>
      </c>
    </row>
    <row r="435" spans="1:6">
      <c r="A435" t="s">
        <v>2751</v>
      </c>
      <c r="B435" t="s">
        <v>475</v>
      </c>
      <c r="C435">
        <v>1610</v>
      </c>
      <c r="D435">
        <v>1614</v>
      </c>
      <c r="E435" t="str">
        <f t="shared" si="12"/>
        <v>1610</v>
      </c>
      <c r="F435" t="str">
        <f t="shared" si="13"/>
        <v>1610</v>
      </c>
    </row>
    <row r="436" spans="1:6">
      <c r="A436" t="s">
        <v>2754</v>
      </c>
      <c r="B436" t="s">
        <v>107</v>
      </c>
      <c r="C436">
        <v>1611</v>
      </c>
      <c r="D436">
        <v>1615</v>
      </c>
      <c r="E436" t="str">
        <f t="shared" si="12"/>
        <v>1610</v>
      </c>
      <c r="F436" t="str">
        <f t="shared" si="13"/>
        <v>1610</v>
      </c>
    </row>
    <row r="437" spans="1:6">
      <c r="A437" t="s">
        <v>2757</v>
      </c>
      <c r="B437" t="s">
        <v>465</v>
      </c>
      <c r="C437">
        <v>1611</v>
      </c>
      <c r="D437">
        <v>1615</v>
      </c>
      <c r="E437" t="str">
        <f t="shared" si="12"/>
        <v>1610</v>
      </c>
      <c r="F437" t="str">
        <f t="shared" si="13"/>
        <v>1610</v>
      </c>
    </row>
    <row r="438" spans="1:6">
      <c r="A438" t="s">
        <v>343</v>
      </c>
      <c r="B438" t="s">
        <v>1496</v>
      </c>
      <c r="C438">
        <v>1611</v>
      </c>
      <c r="D438">
        <v>1615</v>
      </c>
      <c r="E438" t="str">
        <f t="shared" si="12"/>
        <v>1610</v>
      </c>
      <c r="F438" t="str">
        <f t="shared" si="13"/>
        <v>1610</v>
      </c>
    </row>
    <row r="439" spans="1:6">
      <c r="A439" t="s">
        <v>2760</v>
      </c>
      <c r="B439" t="s">
        <v>1473</v>
      </c>
      <c r="C439">
        <v>1611</v>
      </c>
      <c r="D439">
        <v>1615</v>
      </c>
      <c r="E439" t="str">
        <f t="shared" si="12"/>
        <v>1610</v>
      </c>
      <c r="F439" t="str">
        <f t="shared" si="13"/>
        <v>1610</v>
      </c>
    </row>
    <row r="440" spans="1:6">
      <c r="A440" t="s">
        <v>2762</v>
      </c>
      <c r="B440" t="s">
        <v>1321</v>
      </c>
      <c r="C440">
        <v>1611</v>
      </c>
      <c r="D440">
        <v>1615</v>
      </c>
      <c r="E440" t="str">
        <f t="shared" si="12"/>
        <v>1610</v>
      </c>
      <c r="F440" t="str">
        <f t="shared" si="13"/>
        <v>1610</v>
      </c>
    </row>
    <row r="441" spans="1:6">
      <c r="A441" t="s">
        <v>2765</v>
      </c>
      <c r="B441" t="s">
        <v>548</v>
      </c>
      <c r="C441">
        <v>1611</v>
      </c>
      <c r="D441">
        <v>1615</v>
      </c>
      <c r="E441" t="str">
        <f t="shared" si="12"/>
        <v>1610</v>
      </c>
      <c r="F441" t="str">
        <f t="shared" si="13"/>
        <v>1610</v>
      </c>
    </row>
    <row r="442" spans="1:6">
      <c r="A442" t="s">
        <v>2768</v>
      </c>
      <c r="B442" t="s">
        <v>1494</v>
      </c>
      <c r="C442">
        <v>1611</v>
      </c>
      <c r="D442">
        <v>1615</v>
      </c>
      <c r="E442" t="str">
        <f t="shared" si="12"/>
        <v>1610</v>
      </c>
      <c r="F442" t="str">
        <f t="shared" si="13"/>
        <v>1610</v>
      </c>
    </row>
    <row r="443" spans="1:6">
      <c r="A443" t="s">
        <v>2771</v>
      </c>
      <c r="B443" t="s">
        <v>441</v>
      </c>
      <c r="C443">
        <v>1611</v>
      </c>
      <c r="D443">
        <v>1615</v>
      </c>
      <c r="E443" t="str">
        <f t="shared" si="12"/>
        <v>1610</v>
      </c>
      <c r="F443" t="str">
        <f t="shared" si="13"/>
        <v>1610</v>
      </c>
    </row>
    <row r="444" spans="1:6">
      <c r="A444" t="s">
        <v>2774</v>
      </c>
      <c r="B444" t="s">
        <v>1100</v>
      </c>
      <c r="C444">
        <v>1611</v>
      </c>
      <c r="D444">
        <v>1615</v>
      </c>
      <c r="E444" t="str">
        <f t="shared" si="12"/>
        <v>1610</v>
      </c>
      <c r="F444" t="str">
        <f t="shared" si="13"/>
        <v>1610</v>
      </c>
    </row>
    <row r="445" spans="1:6">
      <c r="A445" t="s">
        <v>2777</v>
      </c>
      <c r="B445" t="s">
        <v>229</v>
      </c>
      <c r="C445">
        <v>1611</v>
      </c>
      <c r="D445">
        <v>1615</v>
      </c>
      <c r="E445" t="str">
        <f t="shared" si="12"/>
        <v>1610</v>
      </c>
      <c r="F445" t="str">
        <f t="shared" si="13"/>
        <v>1610</v>
      </c>
    </row>
    <row r="446" spans="1:6">
      <c r="A446" t="s">
        <v>2780</v>
      </c>
      <c r="B446" t="s">
        <v>989</v>
      </c>
      <c r="C446">
        <v>1611</v>
      </c>
      <c r="D446">
        <v>1615</v>
      </c>
      <c r="E446" t="str">
        <f t="shared" si="12"/>
        <v>1610</v>
      </c>
      <c r="F446" t="str">
        <f t="shared" si="13"/>
        <v>1610</v>
      </c>
    </row>
    <row r="447" spans="1:6">
      <c r="A447" t="s">
        <v>2783</v>
      </c>
      <c r="B447" t="s">
        <v>843</v>
      </c>
      <c r="C447">
        <v>1611</v>
      </c>
      <c r="D447">
        <v>1615</v>
      </c>
      <c r="E447" t="str">
        <f t="shared" si="12"/>
        <v>1610</v>
      </c>
      <c r="F447" t="str">
        <f t="shared" si="13"/>
        <v>1610</v>
      </c>
    </row>
    <row r="448" spans="1:6">
      <c r="A448" t="s">
        <v>2786</v>
      </c>
      <c r="B448" t="s">
        <v>676</v>
      </c>
      <c r="C448">
        <v>1611</v>
      </c>
      <c r="D448">
        <v>1615</v>
      </c>
      <c r="E448" t="str">
        <f t="shared" si="12"/>
        <v>1610</v>
      </c>
      <c r="F448" t="str">
        <f t="shared" si="13"/>
        <v>1610</v>
      </c>
    </row>
    <row r="449" spans="1:6">
      <c r="A449" t="s">
        <v>2789</v>
      </c>
      <c r="B449" t="s">
        <v>297</v>
      </c>
      <c r="C449">
        <v>1611</v>
      </c>
      <c r="D449">
        <v>1615</v>
      </c>
      <c r="E449" t="str">
        <f t="shared" si="12"/>
        <v>1610</v>
      </c>
      <c r="F449" t="str">
        <f t="shared" si="13"/>
        <v>1610</v>
      </c>
    </row>
    <row r="450" spans="1:6">
      <c r="A450" t="s">
        <v>1103</v>
      </c>
      <c r="B450" t="s">
        <v>881</v>
      </c>
      <c r="C450">
        <v>1611</v>
      </c>
      <c r="D450">
        <v>1615</v>
      </c>
      <c r="E450" t="str">
        <f t="shared" si="12"/>
        <v>1610</v>
      </c>
      <c r="F450" t="str">
        <f t="shared" si="13"/>
        <v>1610</v>
      </c>
    </row>
    <row r="451" spans="1:6">
      <c r="A451" t="s">
        <v>2793</v>
      </c>
      <c r="B451" t="s">
        <v>754</v>
      </c>
      <c r="C451">
        <v>1611</v>
      </c>
      <c r="D451">
        <v>1615</v>
      </c>
      <c r="E451" t="str">
        <f t="shared" ref="E451:E514" si="14">CONCATENATE(LEFT(C451,3),"0")</f>
        <v>1610</v>
      </c>
      <c r="F451" t="str">
        <f t="shared" ref="F451:F514" si="15">CONCATENATE(LEFT(D451,3),"0")</f>
        <v>1610</v>
      </c>
    </row>
    <row r="452" spans="1:6">
      <c r="A452" t="s">
        <v>2796</v>
      </c>
      <c r="B452" t="s">
        <v>1496</v>
      </c>
      <c r="C452">
        <v>1611</v>
      </c>
      <c r="D452">
        <v>1615</v>
      </c>
      <c r="E452" t="str">
        <f t="shared" si="14"/>
        <v>1610</v>
      </c>
      <c r="F452" t="str">
        <f t="shared" si="15"/>
        <v>1610</v>
      </c>
    </row>
    <row r="453" spans="1:6">
      <c r="A453" t="s">
        <v>2798</v>
      </c>
      <c r="B453" t="s">
        <v>911</v>
      </c>
      <c r="C453">
        <v>1611</v>
      </c>
      <c r="D453">
        <v>1615</v>
      </c>
      <c r="E453" t="str">
        <f t="shared" si="14"/>
        <v>1610</v>
      </c>
      <c r="F453" t="str">
        <f t="shared" si="15"/>
        <v>1610</v>
      </c>
    </row>
    <row r="454" spans="1:6">
      <c r="A454" t="s">
        <v>2801</v>
      </c>
      <c r="B454" t="s">
        <v>572</v>
      </c>
      <c r="C454">
        <v>1611</v>
      </c>
      <c r="D454">
        <v>1615</v>
      </c>
      <c r="E454" t="str">
        <f t="shared" si="14"/>
        <v>1610</v>
      </c>
      <c r="F454" t="str">
        <f t="shared" si="15"/>
        <v>1610</v>
      </c>
    </row>
    <row r="455" spans="1:6">
      <c r="A455" t="s">
        <v>1282</v>
      </c>
      <c r="B455" t="s">
        <v>1309</v>
      </c>
      <c r="C455">
        <v>1611</v>
      </c>
      <c r="D455">
        <v>1615</v>
      </c>
      <c r="E455" t="str">
        <f t="shared" si="14"/>
        <v>1610</v>
      </c>
      <c r="F455" t="str">
        <f t="shared" si="15"/>
        <v>1610</v>
      </c>
    </row>
    <row r="456" spans="1:6">
      <c r="A456" t="s">
        <v>2805</v>
      </c>
      <c r="B456" t="s">
        <v>1033</v>
      </c>
      <c r="C456">
        <v>1611</v>
      </c>
      <c r="D456">
        <v>1615</v>
      </c>
      <c r="E456" t="str">
        <f t="shared" si="14"/>
        <v>1610</v>
      </c>
      <c r="F456" t="str">
        <f t="shared" si="15"/>
        <v>1610</v>
      </c>
    </row>
    <row r="457" spans="1:6">
      <c r="A457" t="s">
        <v>2807</v>
      </c>
      <c r="B457" t="s">
        <v>1563</v>
      </c>
      <c r="C457">
        <v>1611</v>
      </c>
      <c r="D457">
        <v>1615</v>
      </c>
      <c r="E457" t="str">
        <f t="shared" si="14"/>
        <v>1610</v>
      </c>
      <c r="F457" t="str">
        <f t="shared" si="15"/>
        <v>1610</v>
      </c>
    </row>
    <row r="458" spans="1:6">
      <c r="A458" t="s">
        <v>2810</v>
      </c>
      <c r="B458" t="s">
        <v>268</v>
      </c>
      <c r="C458">
        <v>1611</v>
      </c>
      <c r="D458">
        <v>1615</v>
      </c>
      <c r="E458" t="str">
        <f t="shared" si="14"/>
        <v>1610</v>
      </c>
      <c r="F458" t="str">
        <f t="shared" si="15"/>
        <v>1610</v>
      </c>
    </row>
    <row r="459" spans="1:6">
      <c r="A459" t="s">
        <v>2813</v>
      </c>
      <c r="B459" t="s">
        <v>762</v>
      </c>
      <c r="C459">
        <v>1612</v>
      </c>
      <c r="D459">
        <v>1616</v>
      </c>
      <c r="E459" t="str">
        <f t="shared" si="14"/>
        <v>1610</v>
      </c>
      <c r="F459" t="str">
        <f t="shared" si="15"/>
        <v>1610</v>
      </c>
    </row>
    <row r="460" spans="1:6">
      <c r="A460" t="s">
        <v>2816</v>
      </c>
      <c r="B460" t="s">
        <v>1486</v>
      </c>
      <c r="C460">
        <v>1612</v>
      </c>
      <c r="D460">
        <v>1616</v>
      </c>
      <c r="E460" t="str">
        <f t="shared" si="14"/>
        <v>1610</v>
      </c>
      <c r="F460" t="str">
        <f t="shared" si="15"/>
        <v>1610</v>
      </c>
    </row>
    <row r="461" spans="1:6">
      <c r="A461" t="s">
        <v>235</v>
      </c>
      <c r="B461" t="s">
        <v>1151</v>
      </c>
      <c r="C461">
        <v>1612</v>
      </c>
      <c r="D461">
        <v>1616</v>
      </c>
      <c r="E461" t="str">
        <f t="shared" si="14"/>
        <v>1610</v>
      </c>
      <c r="F461" t="str">
        <f t="shared" si="15"/>
        <v>1610</v>
      </c>
    </row>
    <row r="462" spans="1:6">
      <c r="A462" t="s">
        <v>2819</v>
      </c>
      <c r="B462" t="s">
        <v>1476</v>
      </c>
      <c r="C462">
        <v>1612</v>
      </c>
      <c r="D462">
        <v>1616</v>
      </c>
      <c r="E462" t="str">
        <f t="shared" si="14"/>
        <v>1610</v>
      </c>
      <c r="F462" t="str">
        <f t="shared" si="15"/>
        <v>1610</v>
      </c>
    </row>
    <row r="463" spans="1:6">
      <c r="A463" t="s">
        <v>2821</v>
      </c>
      <c r="B463" t="s">
        <v>1153</v>
      </c>
      <c r="C463">
        <v>1612</v>
      </c>
      <c r="D463">
        <v>1616</v>
      </c>
      <c r="E463" t="str">
        <f t="shared" si="14"/>
        <v>1610</v>
      </c>
      <c r="F463" t="str">
        <f t="shared" si="15"/>
        <v>1610</v>
      </c>
    </row>
    <row r="464" spans="1:6">
      <c r="A464" t="s">
        <v>2824</v>
      </c>
      <c r="B464" t="s">
        <v>999</v>
      </c>
      <c r="C464">
        <v>1612</v>
      </c>
      <c r="D464">
        <v>1616</v>
      </c>
      <c r="E464" t="str">
        <f t="shared" si="14"/>
        <v>1610</v>
      </c>
      <c r="F464" t="str">
        <f t="shared" si="15"/>
        <v>1610</v>
      </c>
    </row>
    <row r="465" spans="1:6">
      <c r="A465" t="s">
        <v>2826</v>
      </c>
      <c r="B465" t="s">
        <v>1340</v>
      </c>
      <c r="C465">
        <v>1612</v>
      </c>
      <c r="D465">
        <v>1616</v>
      </c>
      <c r="E465" t="str">
        <f t="shared" si="14"/>
        <v>1610</v>
      </c>
      <c r="F465" t="str">
        <f t="shared" si="15"/>
        <v>1610</v>
      </c>
    </row>
    <row r="466" spans="1:6">
      <c r="A466" t="s">
        <v>2827</v>
      </c>
      <c r="B466" t="s">
        <v>475</v>
      </c>
      <c r="C466">
        <v>1612</v>
      </c>
      <c r="D466">
        <v>1616</v>
      </c>
      <c r="E466" t="str">
        <f t="shared" si="14"/>
        <v>1610</v>
      </c>
      <c r="F466" t="str">
        <f t="shared" si="15"/>
        <v>1610</v>
      </c>
    </row>
    <row r="467" spans="1:6">
      <c r="A467" t="s">
        <v>2830</v>
      </c>
      <c r="B467" t="s">
        <v>744</v>
      </c>
      <c r="C467">
        <v>1612</v>
      </c>
      <c r="D467">
        <v>1616</v>
      </c>
      <c r="E467" t="str">
        <f t="shared" si="14"/>
        <v>1610</v>
      </c>
      <c r="F467" t="str">
        <f t="shared" si="15"/>
        <v>1610</v>
      </c>
    </row>
    <row r="468" spans="1:6">
      <c r="A468" t="s">
        <v>936</v>
      </c>
      <c r="B468" t="s">
        <v>229</v>
      </c>
      <c r="C468">
        <v>1612</v>
      </c>
      <c r="D468">
        <v>1616</v>
      </c>
      <c r="E468" t="str">
        <f t="shared" si="14"/>
        <v>1610</v>
      </c>
      <c r="F468" t="str">
        <f t="shared" si="15"/>
        <v>1610</v>
      </c>
    </row>
    <row r="469" spans="1:6">
      <c r="A469" t="s">
        <v>2834</v>
      </c>
      <c r="B469" t="s">
        <v>940</v>
      </c>
      <c r="C469">
        <v>1612</v>
      </c>
      <c r="D469">
        <v>1616</v>
      </c>
      <c r="E469" t="str">
        <f t="shared" si="14"/>
        <v>1610</v>
      </c>
      <c r="F469" t="str">
        <f t="shared" si="15"/>
        <v>1610</v>
      </c>
    </row>
    <row r="470" spans="1:6">
      <c r="A470" t="s">
        <v>2837</v>
      </c>
      <c r="B470" t="s">
        <v>1516</v>
      </c>
      <c r="C470">
        <v>1612</v>
      </c>
      <c r="D470">
        <v>1616</v>
      </c>
      <c r="E470" t="str">
        <f t="shared" si="14"/>
        <v>1610</v>
      </c>
      <c r="F470" t="str">
        <f t="shared" si="15"/>
        <v>1610</v>
      </c>
    </row>
    <row r="471" spans="1:6">
      <c r="A471" t="s">
        <v>2840</v>
      </c>
      <c r="B471" t="s">
        <v>572</v>
      </c>
      <c r="C471">
        <v>1612</v>
      </c>
      <c r="D471">
        <v>1616</v>
      </c>
      <c r="E471" t="str">
        <f t="shared" si="14"/>
        <v>1610</v>
      </c>
      <c r="F471" t="str">
        <f t="shared" si="15"/>
        <v>1610</v>
      </c>
    </row>
    <row r="472" spans="1:6">
      <c r="A472" t="s">
        <v>2842</v>
      </c>
      <c r="B472" t="s">
        <v>161</v>
      </c>
      <c r="C472">
        <v>1612</v>
      </c>
      <c r="D472">
        <v>1616</v>
      </c>
      <c r="E472" t="str">
        <f t="shared" si="14"/>
        <v>1610</v>
      </c>
      <c r="F472" t="str">
        <f t="shared" si="15"/>
        <v>1610</v>
      </c>
    </row>
    <row r="473" spans="1:6">
      <c r="A473" t="s">
        <v>2845</v>
      </c>
      <c r="B473" t="s">
        <v>1070</v>
      </c>
      <c r="C473">
        <v>1612</v>
      </c>
      <c r="D473">
        <v>1616</v>
      </c>
      <c r="E473" t="str">
        <f t="shared" si="14"/>
        <v>1610</v>
      </c>
      <c r="F473" t="str">
        <f t="shared" si="15"/>
        <v>1610</v>
      </c>
    </row>
    <row r="474" spans="1:6">
      <c r="A474" t="s">
        <v>2848</v>
      </c>
      <c r="B474" t="s">
        <v>1317</v>
      </c>
      <c r="C474">
        <v>1612</v>
      </c>
      <c r="D474">
        <v>1616</v>
      </c>
      <c r="E474" t="str">
        <f t="shared" si="14"/>
        <v>1610</v>
      </c>
      <c r="F474" t="str">
        <f t="shared" si="15"/>
        <v>1610</v>
      </c>
    </row>
    <row r="475" spans="1:6">
      <c r="A475" t="s">
        <v>2850</v>
      </c>
      <c r="B475" t="s">
        <v>522</v>
      </c>
      <c r="C475">
        <v>1612</v>
      </c>
      <c r="D475">
        <v>1616</v>
      </c>
      <c r="E475" t="str">
        <f t="shared" si="14"/>
        <v>1610</v>
      </c>
      <c r="F475" t="str">
        <f t="shared" si="15"/>
        <v>1610</v>
      </c>
    </row>
    <row r="476" spans="1:6">
      <c r="A476" t="s">
        <v>2853</v>
      </c>
      <c r="B476" t="s">
        <v>514</v>
      </c>
      <c r="C476">
        <v>1612</v>
      </c>
      <c r="D476">
        <v>1616</v>
      </c>
      <c r="E476" t="str">
        <f t="shared" si="14"/>
        <v>1610</v>
      </c>
      <c r="F476" t="str">
        <f t="shared" si="15"/>
        <v>1610</v>
      </c>
    </row>
    <row r="477" spans="1:6">
      <c r="A477" t="s">
        <v>2856</v>
      </c>
      <c r="B477" t="s">
        <v>1036</v>
      </c>
      <c r="C477">
        <v>1612</v>
      </c>
      <c r="D477">
        <v>1616</v>
      </c>
      <c r="E477" t="str">
        <f t="shared" si="14"/>
        <v>1610</v>
      </c>
      <c r="F477" t="str">
        <f t="shared" si="15"/>
        <v>1610</v>
      </c>
    </row>
    <row r="478" spans="1:6">
      <c r="A478" t="s">
        <v>2859</v>
      </c>
      <c r="B478" t="s">
        <v>1471</v>
      </c>
      <c r="C478">
        <v>1612</v>
      </c>
      <c r="D478">
        <v>1616</v>
      </c>
      <c r="E478" t="str">
        <f t="shared" si="14"/>
        <v>1610</v>
      </c>
      <c r="F478" t="str">
        <f t="shared" si="15"/>
        <v>1610</v>
      </c>
    </row>
    <row r="479" spans="1:6">
      <c r="A479" t="s">
        <v>2861</v>
      </c>
      <c r="B479" t="s">
        <v>1321</v>
      </c>
      <c r="C479">
        <v>1612</v>
      </c>
      <c r="D479">
        <v>1616</v>
      </c>
      <c r="E479" t="str">
        <f t="shared" si="14"/>
        <v>1610</v>
      </c>
      <c r="F479" t="str">
        <f t="shared" si="15"/>
        <v>1610</v>
      </c>
    </row>
    <row r="480" spans="1:6">
      <c r="A480" t="s">
        <v>1509</v>
      </c>
      <c r="B480" t="s">
        <v>1031</v>
      </c>
      <c r="C480">
        <v>1612</v>
      </c>
      <c r="D480">
        <v>1616</v>
      </c>
      <c r="E480" t="str">
        <f t="shared" si="14"/>
        <v>1610</v>
      </c>
      <c r="F480" t="str">
        <f t="shared" si="15"/>
        <v>1610</v>
      </c>
    </row>
    <row r="481" spans="1:6">
      <c r="A481" t="s">
        <v>1516</v>
      </c>
      <c r="B481" t="s">
        <v>1380</v>
      </c>
      <c r="C481">
        <v>1612</v>
      </c>
      <c r="D481">
        <v>1616</v>
      </c>
      <c r="E481" t="str">
        <f t="shared" si="14"/>
        <v>1610</v>
      </c>
      <c r="F481" t="str">
        <f t="shared" si="15"/>
        <v>1610</v>
      </c>
    </row>
    <row r="482" spans="1:6">
      <c r="A482" t="s">
        <v>2863</v>
      </c>
      <c r="B482" t="s">
        <v>1380</v>
      </c>
      <c r="C482">
        <v>1612</v>
      </c>
      <c r="D482">
        <v>1616</v>
      </c>
      <c r="E482" t="str">
        <f t="shared" si="14"/>
        <v>1610</v>
      </c>
      <c r="F482" t="str">
        <f t="shared" si="15"/>
        <v>1610</v>
      </c>
    </row>
    <row r="483" spans="1:6">
      <c r="A483" t="s">
        <v>2865</v>
      </c>
      <c r="B483" t="s">
        <v>1403</v>
      </c>
      <c r="C483">
        <v>1612</v>
      </c>
      <c r="D483">
        <v>1616</v>
      </c>
      <c r="E483" t="str">
        <f t="shared" si="14"/>
        <v>1610</v>
      </c>
      <c r="F483" t="str">
        <f t="shared" si="15"/>
        <v>1610</v>
      </c>
    </row>
    <row r="484" spans="1:6">
      <c r="A484" t="s">
        <v>2866</v>
      </c>
      <c r="B484" t="s">
        <v>789</v>
      </c>
      <c r="C484">
        <v>1613</v>
      </c>
      <c r="D484">
        <v>1617</v>
      </c>
      <c r="E484" t="str">
        <f t="shared" si="14"/>
        <v>1610</v>
      </c>
      <c r="F484" t="str">
        <f t="shared" si="15"/>
        <v>1610</v>
      </c>
    </row>
    <row r="485" spans="1:6">
      <c r="A485" t="s">
        <v>2867</v>
      </c>
      <c r="B485" t="s">
        <v>557</v>
      </c>
      <c r="C485">
        <v>1613</v>
      </c>
      <c r="D485">
        <v>1617</v>
      </c>
      <c r="E485" t="str">
        <f t="shared" si="14"/>
        <v>1610</v>
      </c>
      <c r="F485" t="str">
        <f t="shared" si="15"/>
        <v>1610</v>
      </c>
    </row>
    <row r="486" spans="1:6">
      <c r="A486" t="s">
        <v>2870</v>
      </c>
      <c r="B486" t="s">
        <v>212</v>
      </c>
      <c r="C486">
        <v>1613</v>
      </c>
      <c r="D486">
        <v>1617</v>
      </c>
      <c r="E486" t="str">
        <f t="shared" si="14"/>
        <v>1610</v>
      </c>
      <c r="F486" t="str">
        <f t="shared" si="15"/>
        <v>1610</v>
      </c>
    </row>
    <row r="487" spans="1:6">
      <c r="A487" t="s">
        <v>2873</v>
      </c>
      <c r="B487" t="s">
        <v>1563</v>
      </c>
      <c r="C487">
        <v>1613</v>
      </c>
      <c r="D487">
        <v>1617</v>
      </c>
      <c r="E487" t="str">
        <f t="shared" si="14"/>
        <v>1610</v>
      </c>
      <c r="F487" t="str">
        <f t="shared" si="15"/>
        <v>1610</v>
      </c>
    </row>
    <row r="488" spans="1:6">
      <c r="A488" t="s">
        <v>2875</v>
      </c>
      <c r="B488" t="s">
        <v>165</v>
      </c>
      <c r="C488">
        <v>1613</v>
      </c>
      <c r="D488">
        <v>1617</v>
      </c>
      <c r="E488" t="str">
        <f t="shared" si="14"/>
        <v>1610</v>
      </c>
      <c r="F488" t="str">
        <f t="shared" si="15"/>
        <v>1610</v>
      </c>
    </row>
    <row r="489" spans="1:6">
      <c r="A489" t="s">
        <v>2878</v>
      </c>
      <c r="B489" t="s">
        <v>502</v>
      </c>
      <c r="C489">
        <v>1613</v>
      </c>
      <c r="D489">
        <v>1617</v>
      </c>
      <c r="E489" t="str">
        <f t="shared" si="14"/>
        <v>1610</v>
      </c>
      <c r="F489" t="str">
        <f t="shared" si="15"/>
        <v>1610</v>
      </c>
    </row>
    <row r="490" spans="1:6">
      <c r="A490" t="s">
        <v>2881</v>
      </c>
      <c r="B490" t="s">
        <v>1075</v>
      </c>
      <c r="C490">
        <v>1613</v>
      </c>
      <c r="D490">
        <v>1617</v>
      </c>
      <c r="E490" t="str">
        <f t="shared" si="14"/>
        <v>1610</v>
      </c>
      <c r="F490" t="str">
        <f t="shared" si="15"/>
        <v>1610</v>
      </c>
    </row>
    <row r="491" spans="1:6">
      <c r="A491" t="s">
        <v>2884</v>
      </c>
      <c r="B491" t="s">
        <v>45</v>
      </c>
      <c r="C491">
        <v>1613</v>
      </c>
      <c r="D491">
        <v>1617</v>
      </c>
      <c r="E491" t="str">
        <f t="shared" si="14"/>
        <v>1610</v>
      </c>
      <c r="F491" t="str">
        <f t="shared" si="15"/>
        <v>1610</v>
      </c>
    </row>
    <row r="492" spans="1:6">
      <c r="A492" t="s">
        <v>1384</v>
      </c>
      <c r="B492" t="s">
        <v>659</v>
      </c>
      <c r="C492">
        <v>1613</v>
      </c>
      <c r="D492">
        <v>1617</v>
      </c>
      <c r="E492" t="str">
        <f t="shared" si="14"/>
        <v>1610</v>
      </c>
      <c r="F492" t="str">
        <f t="shared" si="15"/>
        <v>1610</v>
      </c>
    </row>
    <row r="493" spans="1:6">
      <c r="A493" t="s">
        <v>2887</v>
      </c>
      <c r="B493" t="s">
        <v>1100</v>
      </c>
      <c r="C493">
        <v>1613</v>
      </c>
      <c r="D493">
        <v>1617</v>
      </c>
      <c r="E493" t="str">
        <f t="shared" si="14"/>
        <v>1610</v>
      </c>
      <c r="F493" t="str">
        <f t="shared" si="15"/>
        <v>1610</v>
      </c>
    </row>
    <row r="494" spans="1:6">
      <c r="A494" t="s">
        <v>2890</v>
      </c>
      <c r="B494" t="s">
        <v>1569</v>
      </c>
      <c r="C494">
        <v>1613</v>
      </c>
      <c r="D494">
        <v>1617</v>
      </c>
      <c r="E494" t="str">
        <f t="shared" si="14"/>
        <v>1610</v>
      </c>
      <c r="F494" t="str">
        <f t="shared" si="15"/>
        <v>1610</v>
      </c>
    </row>
    <row r="495" spans="1:6">
      <c r="A495" t="s">
        <v>2893</v>
      </c>
      <c r="B495" t="s">
        <v>161</v>
      </c>
      <c r="C495">
        <v>1613</v>
      </c>
      <c r="D495">
        <v>1617</v>
      </c>
      <c r="E495" t="str">
        <f t="shared" si="14"/>
        <v>1610</v>
      </c>
      <c r="F495" t="str">
        <f t="shared" si="15"/>
        <v>1610</v>
      </c>
    </row>
    <row r="496" spans="1:6">
      <c r="A496" t="s">
        <v>2896</v>
      </c>
      <c r="B496" t="s">
        <v>1473</v>
      </c>
      <c r="C496">
        <v>1613</v>
      </c>
      <c r="D496">
        <v>1617</v>
      </c>
      <c r="E496" t="str">
        <f t="shared" si="14"/>
        <v>1610</v>
      </c>
      <c r="F496" t="str">
        <f t="shared" si="15"/>
        <v>1610</v>
      </c>
    </row>
    <row r="497" spans="1:6">
      <c r="A497" t="s">
        <v>2899</v>
      </c>
      <c r="B497" t="s">
        <v>1309</v>
      </c>
      <c r="C497">
        <v>1613</v>
      </c>
      <c r="D497">
        <v>1617</v>
      </c>
      <c r="E497" t="str">
        <f t="shared" si="14"/>
        <v>1610</v>
      </c>
      <c r="F497" t="str">
        <f t="shared" si="15"/>
        <v>1610</v>
      </c>
    </row>
    <row r="498" spans="1:6">
      <c r="A498" t="s">
        <v>2901</v>
      </c>
      <c r="B498" t="s">
        <v>331</v>
      </c>
      <c r="C498">
        <v>1613</v>
      </c>
      <c r="D498">
        <v>1617</v>
      </c>
      <c r="E498" t="str">
        <f t="shared" si="14"/>
        <v>1610</v>
      </c>
      <c r="F498" t="str">
        <f t="shared" si="15"/>
        <v>1610</v>
      </c>
    </row>
    <row r="499" spans="1:6">
      <c r="A499" t="s">
        <v>2904</v>
      </c>
      <c r="B499" t="s">
        <v>297</v>
      </c>
      <c r="C499">
        <v>1613</v>
      </c>
      <c r="D499">
        <v>1617</v>
      </c>
      <c r="E499" t="str">
        <f t="shared" si="14"/>
        <v>1610</v>
      </c>
      <c r="F499" t="str">
        <f t="shared" si="15"/>
        <v>1610</v>
      </c>
    </row>
    <row r="500" spans="1:6">
      <c r="A500" t="s">
        <v>2906</v>
      </c>
      <c r="B500" t="s">
        <v>548</v>
      </c>
      <c r="C500">
        <v>1613</v>
      </c>
      <c r="D500">
        <v>1617</v>
      </c>
      <c r="E500" t="str">
        <f t="shared" si="14"/>
        <v>1610</v>
      </c>
      <c r="F500" t="str">
        <f t="shared" si="15"/>
        <v>1610</v>
      </c>
    </row>
    <row r="501" spans="1:6">
      <c r="A501" t="s">
        <v>2909</v>
      </c>
      <c r="B501" t="s">
        <v>901</v>
      </c>
      <c r="C501">
        <v>1613</v>
      </c>
      <c r="D501">
        <v>1617</v>
      </c>
      <c r="E501" t="str">
        <f t="shared" si="14"/>
        <v>1610</v>
      </c>
      <c r="F501" t="str">
        <f t="shared" si="15"/>
        <v>1610</v>
      </c>
    </row>
    <row r="502" spans="1:6">
      <c r="A502" t="s">
        <v>2911</v>
      </c>
      <c r="B502" t="s">
        <v>911</v>
      </c>
      <c r="C502">
        <v>1614</v>
      </c>
      <c r="D502">
        <v>1618</v>
      </c>
      <c r="E502" t="str">
        <f t="shared" si="14"/>
        <v>1610</v>
      </c>
      <c r="F502" t="str">
        <f t="shared" si="15"/>
        <v>1610</v>
      </c>
    </row>
    <row r="503" spans="1:6">
      <c r="A503" t="s">
        <v>264</v>
      </c>
      <c r="B503" t="s">
        <v>1571</v>
      </c>
      <c r="C503">
        <v>1614</v>
      </c>
      <c r="D503">
        <v>1618</v>
      </c>
      <c r="E503" t="str">
        <f t="shared" si="14"/>
        <v>1610</v>
      </c>
      <c r="F503" t="str">
        <f t="shared" si="15"/>
        <v>1610</v>
      </c>
    </row>
    <row r="504" spans="1:6">
      <c r="A504" t="s">
        <v>2915</v>
      </c>
      <c r="B504" t="s">
        <v>862</v>
      </c>
      <c r="C504">
        <v>1614</v>
      </c>
      <c r="D504">
        <v>1618</v>
      </c>
      <c r="E504" t="str">
        <f t="shared" si="14"/>
        <v>1610</v>
      </c>
      <c r="F504" t="str">
        <f t="shared" si="15"/>
        <v>1610</v>
      </c>
    </row>
    <row r="505" spans="1:6">
      <c r="A505" t="s">
        <v>2918</v>
      </c>
      <c r="B505" t="s">
        <v>1100</v>
      </c>
      <c r="C505">
        <v>1614</v>
      </c>
      <c r="D505">
        <v>1618</v>
      </c>
      <c r="E505" t="str">
        <f t="shared" si="14"/>
        <v>1610</v>
      </c>
      <c r="F505" t="str">
        <f t="shared" si="15"/>
        <v>1610</v>
      </c>
    </row>
    <row r="506" spans="1:6">
      <c r="A506" t="s">
        <v>2920</v>
      </c>
      <c r="B506" t="s">
        <v>475</v>
      </c>
      <c r="C506">
        <v>1614</v>
      </c>
      <c r="D506">
        <v>1618</v>
      </c>
      <c r="E506" t="str">
        <f t="shared" si="14"/>
        <v>1610</v>
      </c>
      <c r="F506" t="str">
        <f t="shared" si="15"/>
        <v>1610</v>
      </c>
    </row>
    <row r="507" spans="1:6">
      <c r="A507" t="s">
        <v>2922</v>
      </c>
      <c r="B507" t="s">
        <v>1405</v>
      </c>
      <c r="C507">
        <v>1614</v>
      </c>
      <c r="D507">
        <v>1618</v>
      </c>
      <c r="E507" t="str">
        <f t="shared" si="14"/>
        <v>1610</v>
      </c>
      <c r="F507" t="str">
        <f t="shared" si="15"/>
        <v>1610</v>
      </c>
    </row>
    <row r="508" spans="1:6">
      <c r="A508" t="s">
        <v>2925</v>
      </c>
      <c r="B508" t="s">
        <v>1133</v>
      </c>
      <c r="C508">
        <v>1614</v>
      </c>
      <c r="D508">
        <v>1618</v>
      </c>
      <c r="E508" t="str">
        <f t="shared" si="14"/>
        <v>1610</v>
      </c>
      <c r="F508" t="str">
        <f t="shared" si="15"/>
        <v>1610</v>
      </c>
    </row>
    <row r="509" spans="1:6">
      <c r="A509" t="s">
        <v>2928</v>
      </c>
      <c r="B509" t="s">
        <v>522</v>
      </c>
      <c r="C509">
        <v>1614</v>
      </c>
      <c r="D509">
        <v>1618</v>
      </c>
      <c r="E509" t="str">
        <f t="shared" si="14"/>
        <v>1610</v>
      </c>
      <c r="F509" t="str">
        <f t="shared" si="15"/>
        <v>1610</v>
      </c>
    </row>
    <row r="510" spans="1:6">
      <c r="A510" t="s">
        <v>2931</v>
      </c>
      <c r="B510" t="s">
        <v>1463</v>
      </c>
      <c r="C510">
        <v>1614</v>
      </c>
      <c r="D510">
        <v>1618</v>
      </c>
      <c r="E510" t="str">
        <f t="shared" si="14"/>
        <v>1610</v>
      </c>
      <c r="F510" t="str">
        <f t="shared" si="15"/>
        <v>1610</v>
      </c>
    </row>
    <row r="511" spans="1:6">
      <c r="A511" t="s">
        <v>2934</v>
      </c>
      <c r="B511" t="s">
        <v>989</v>
      </c>
      <c r="C511">
        <v>1614</v>
      </c>
      <c r="D511">
        <v>1618</v>
      </c>
      <c r="E511" t="str">
        <f t="shared" si="14"/>
        <v>1610</v>
      </c>
      <c r="F511" t="str">
        <f t="shared" si="15"/>
        <v>1610</v>
      </c>
    </row>
    <row r="512" spans="1:6">
      <c r="A512" t="s">
        <v>976</v>
      </c>
      <c r="B512" t="s">
        <v>744</v>
      </c>
      <c r="C512">
        <v>1614</v>
      </c>
      <c r="D512">
        <v>1618</v>
      </c>
      <c r="E512" t="str">
        <f t="shared" si="14"/>
        <v>1610</v>
      </c>
      <c r="F512" t="str">
        <f t="shared" si="15"/>
        <v>1610</v>
      </c>
    </row>
    <row r="513" spans="1:6">
      <c r="A513" t="s">
        <v>2938</v>
      </c>
      <c r="B513" t="s">
        <v>463</v>
      </c>
      <c r="C513">
        <v>1614</v>
      </c>
      <c r="D513">
        <v>1618</v>
      </c>
      <c r="E513" t="str">
        <f t="shared" si="14"/>
        <v>1610</v>
      </c>
      <c r="F513" t="str">
        <f t="shared" si="15"/>
        <v>1610</v>
      </c>
    </row>
    <row r="514" spans="1:6">
      <c r="A514" t="s">
        <v>2941</v>
      </c>
      <c r="B514" t="s">
        <v>1168</v>
      </c>
      <c r="C514">
        <v>1614</v>
      </c>
      <c r="D514">
        <v>1618</v>
      </c>
      <c r="E514" t="str">
        <f t="shared" si="14"/>
        <v>1610</v>
      </c>
      <c r="F514" t="str">
        <f t="shared" si="15"/>
        <v>1610</v>
      </c>
    </row>
    <row r="515" spans="1:6">
      <c r="A515" t="s">
        <v>2943</v>
      </c>
      <c r="B515" t="s">
        <v>999</v>
      </c>
      <c r="C515">
        <v>1614</v>
      </c>
      <c r="D515">
        <v>1618</v>
      </c>
      <c r="E515" t="str">
        <f t="shared" ref="E515:E578" si="16">CONCATENATE(LEFT(C515,3),"0")</f>
        <v>1610</v>
      </c>
      <c r="F515" t="str">
        <f t="shared" ref="F515:F578" si="17">CONCATENATE(LEFT(D515,3),"0")</f>
        <v>1610</v>
      </c>
    </row>
    <row r="516" spans="1:6">
      <c r="A516" t="s">
        <v>2946</v>
      </c>
      <c r="B516" t="s">
        <v>1058</v>
      </c>
      <c r="C516">
        <v>1614</v>
      </c>
      <c r="D516">
        <v>1618</v>
      </c>
      <c r="E516" t="str">
        <f t="shared" si="16"/>
        <v>1610</v>
      </c>
      <c r="F516" t="str">
        <f t="shared" si="17"/>
        <v>1610</v>
      </c>
    </row>
    <row r="517" spans="1:6">
      <c r="A517" t="s">
        <v>2949</v>
      </c>
      <c r="B517" t="s">
        <v>746</v>
      </c>
      <c r="C517">
        <v>1614</v>
      </c>
      <c r="D517">
        <v>1618</v>
      </c>
      <c r="E517" t="str">
        <f t="shared" si="16"/>
        <v>1610</v>
      </c>
      <c r="F517" t="str">
        <f t="shared" si="17"/>
        <v>1610</v>
      </c>
    </row>
    <row r="518" spans="1:6">
      <c r="A518" t="s">
        <v>2951</v>
      </c>
      <c r="B518" t="s">
        <v>1471</v>
      </c>
      <c r="C518">
        <v>1614</v>
      </c>
      <c r="D518">
        <v>1618</v>
      </c>
      <c r="E518" t="str">
        <f t="shared" si="16"/>
        <v>1610</v>
      </c>
      <c r="F518" t="str">
        <f t="shared" si="17"/>
        <v>1610</v>
      </c>
    </row>
    <row r="519" spans="1:6">
      <c r="A519" t="s">
        <v>2954</v>
      </c>
      <c r="B519" t="s">
        <v>1031</v>
      </c>
      <c r="C519">
        <v>1615</v>
      </c>
      <c r="D519">
        <v>1619</v>
      </c>
      <c r="E519" t="str">
        <f t="shared" si="16"/>
        <v>1610</v>
      </c>
      <c r="F519" t="str">
        <f t="shared" si="17"/>
        <v>1610</v>
      </c>
    </row>
    <row r="520" spans="1:6">
      <c r="A520" t="s">
        <v>2956</v>
      </c>
      <c r="B520" t="s">
        <v>331</v>
      </c>
      <c r="C520">
        <v>1615</v>
      </c>
      <c r="D520">
        <v>1619</v>
      </c>
      <c r="E520" t="str">
        <f t="shared" si="16"/>
        <v>1610</v>
      </c>
      <c r="F520" t="str">
        <f t="shared" si="17"/>
        <v>1610</v>
      </c>
    </row>
    <row r="521" spans="1:6">
      <c r="A521" t="s">
        <v>155</v>
      </c>
      <c r="B521" t="s">
        <v>297</v>
      </c>
      <c r="C521">
        <v>1615</v>
      </c>
      <c r="D521">
        <v>1619</v>
      </c>
      <c r="E521" t="str">
        <f t="shared" si="16"/>
        <v>1610</v>
      </c>
      <c r="F521" t="str">
        <f t="shared" si="17"/>
        <v>1610</v>
      </c>
    </row>
    <row r="522" spans="1:6">
      <c r="A522" t="s">
        <v>2960</v>
      </c>
      <c r="B522" t="s">
        <v>183</v>
      </c>
      <c r="C522">
        <v>1615</v>
      </c>
      <c r="D522">
        <v>1619</v>
      </c>
      <c r="E522" t="str">
        <f t="shared" si="16"/>
        <v>1610</v>
      </c>
      <c r="F522" t="str">
        <f t="shared" si="17"/>
        <v>1610</v>
      </c>
    </row>
    <row r="523" spans="1:6">
      <c r="A523" t="s">
        <v>2963</v>
      </c>
      <c r="B523" t="s">
        <v>1131</v>
      </c>
      <c r="C523">
        <v>1615</v>
      </c>
      <c r="D523">
        <v>1619</v>
      </c>
      <c r="E523" t="str">
        <f t="shared" si="16"/>
        <v>1610</v>
      </c>
      <c r="F523" t="str">
        <f t="shared" si="17"/>
        <v>1610</v>
      </c>
    </row>
    <row r="524" spans="1:6">
      <c r="A524" t="s">
        <v>2965</v>
      </c>
      <c r="B524" t="s">
        <v>1573</v>
      </c>
      <c r="C524">
        <v>1615</v>
      </c>
      <c r="D524">
        <v>1619</v>
      </c>
      <c r="E524" t="str">
        <f t="shared" si="16"/>
        <v>1610</v>
      </c>
      <c r="F524" t="str">
        <f t="shared" si="17"/>
        <v>1610</v>
      </c>
    </row>
    <row r="525" spans="1:6">
      <c r="A525" t="s">
        <v>605</v>
      </c>
      <c r="B525" t="s">
        <v>1309</v>
      </c>
      <c r="C525">
        <v>1615</v>
      </c>
      <c r="D525">
        <v>1619</v>
      </c>
      <c r="E525" t="str">
        <f t="shared" si="16"/>
        <v>1610</v>
      </c>
      <c r="F525" t="str">
        <f t="shared" si="17"/>
        <v>1610</v>
      </c>
    </row>
    <row r="526" spans="1:6">
      <c r="A526" t="s">
        <v>632</v>
      </c>
      <c r="B526" t="s">
        <v>881</v>
      </c>
      <c r="C526">
        <v>1615</v>
      </c>
      <c r="D526">
        <v>1619</v>
      </c>
      <c r="E526" t="str">
        <f t="shared" si="16"/>
        <v>1610</v>
      </c>
      <c r="F526" t="str">
        <f t="shared" si="17"/>
        <v>1610</v>
      </c>
    </row>
    <row r="527" spans="1:6">
      <c r="A527" t="s">
        <v>676</v>
      </c>
      <c r="B527" t="s">
        <v>73</v>
      </c>
      <c r="C527">
        <v>1615</v>
      </c>
      <c r="D527">
        <v>1619</v>
      </c>
      <c r="E527" t="str">
        <f t="shared" si="16"/>
        <v>1610</v>
      </c>
      <c r="F527" t="str">
        <f t="shared" si="17"/>
        <v>1610</v>
      </c>
    </row>
    <row r="528" spans="1:6">
      <c r="A528" t="s">
        <v>2969</v>
      </c>
      <c r="B528" t="s">
        <v>597</v>
      </c>
      <c r="C528">
        <v>1615</v>
      </c>
      <c r="D528">
        <v>1619</v>
      </c>
      <c r="E528" t="str">
        <f t="shared" si="16"/>
        <v>1610</v>
      </c>
      <c r="F528" t="str">
        <f t="shared" si="17"/>
        <v>1610</v>
      </c>
    </row>
    <row r="529" spans="1:6">
      <c r="A529" t="s">
        <v>2972</v>
      </c>
      <c r="B529" t="s">
        <v>1486</v>
      </c>
      <c r="C529">
        <v>1615</v>
      </c>
      <c r="D529">
        <v>1619</v>
      </c>
      <c r="E529" t="str">
        <f t="shared" si="16"/>
        <v>1610</v>
      </c>
      <c r="F529" t="str">
        <f t="shared" si="17"/>
        <v>1610</v>
      </c>
    </row>
    <row r="530" spans="1:6">
      <c r="A530" t="s">
        <v>2975</v>
      </c>
      <c r="B530" t="s">
        <v>1563</v>
      </c>
      <c r="C530">
        <v>1615</v>
      </c>
      <c r="D530">
        <v>1619</v>
      </c>
      <c r="E530" t="str">
        <f t="shared" si="16"/>
        <v>1610</v>
      </c>
      <c r="F530" t="str">
        <f t="shared" si="17"/>
        <v>1610</v>
      </c>
    </row>
    <row r="531" spans="1:6">
      <c r="A531" t="s">
        <v>2978</v>
      </c>
      <c r="B531" t="s">
        <v>843</v>
      </c>
      <c r="C531">
        <v>1615</v>
      </c>
      <c r="D531">
        <v>1619</v>
      </c>
      <c r="E531" t="str">
        <f t="shared" si="16"/>
        <v>1610</v>
      </c>
      <c r="F531" t="str">
        <f t="shared" si="17"/>
        <v>1610</v>
      </c>
    </row>
    <row r="532" spans="1:6">
      <c r="A532" t="s">
        <v>966</v>
      </c>
      <c r="B532" t="s">
        <v>572</v>
      </c>
      <c r="C532">
        <v>1615</v>
      </c>
      <c r="D532">
        <v>1619</v>
      </c>
      <c r="E532" t="str">
        <f t="shared" si="16"/>
        <v>1610</v>
      </c>
      <c r="F532" t="str">
        <f t="shared" si="17"/>
        <v>1610</v>
      </c>
    </row>
    <row r="533" spans="1:6">
      <c r="A533" t="s">
        <v>2980</v>
      </c>
      <c r="B533" t="s">
        <v>1348</v>
      </c>
      <c r="C533">
        <v>1615</v>
      </c>
      <c r="D533">
        <v>1619</v>
      </c>
      <c r="E533" t="str">
        <f t="shared" si="16"/>
        <v>1610</v>
      </c>
      <c r="F533" t="str">
        <f t="shared" si="17"/>
        <v>1610</v>
      </c>
    </row>
    <row r="534" spans="1:6">
      <c r="A534" t="s">
        <v>2983</v>
      </c>
      <c r="B534" t="s">
        <v>762</v>
      </c>
      <c r="C534">
        <v>1615</v>
      </c>
      <c r="D534">
        <v>1619</v>
      </c>
      <c r="E534" t="str">
        <f t="shared" si="16"/>
        <v>1610</v>
      </c>
      <c r="F534" t="str">
        <f t="shared" si="17"/>
        <v>1610</v>
      </c>
    </row>
    <row r="535" spans="1:6">
      <c r="A535" t="s">
        <v>2986</v>
      </c>
      <c r="B535" t="s">
        <v>163</v>
      </c>
      <c r="C535">
        <v>1615</v>
      </c>
      <c r="D535">
        <v>1619</v>
      </c>
      <c r="E535" t="str">
        <f t="shared" si="16"/>
        <v>1610</v>
      </c>
      <c r="F535" t="str">
        <f t="shared" si="17"/>
        <v>1610</v>
      </c>
    </row>
    <row r="536" spans="1:6">
      <c r="A536" t="s">
        <v>2989</v>
      </c>
      <c r="B536" t="s">
        <v>901</v>
      </c>
      <c r="C536">
        <v>1615</v>
      </c>
      <c r="D536">
        <v>1619</v>
      </c>
      <c r="E536" t="str">
        <f t="shared" si="16"/>
        <v>1610</v>
      </c>
      <c r="F536" t="str">
        <f t="shared" si="17"/>
        <v>1610</v>
      </c>
    </row>
    <row r="537" spans="1:6">
      <c r="A537" t="s">
        <v>2991</v>
      </c>
      <c r="B537" t="s">
        <v>748</v>
      </c>
      <c r="C537">
        <v>1615</v>
      </c>
      <c r="D537">
        <v>1619</v>
      </c>
      <c r="E537" t="str">
        <f t="shared" si="16"/>
        <v>1610</v>
      </c>
      <c r="F537" t="str">
        <f t="shared" si="17"/>
        <v>1610</v>
      </c>
    </row>
    <row r="538" spans="1:6">
      <c r="A538" t="s">
        <v>2994</v>
      </c>
      <c r="B538" t="s">
        <v>281</v>
      </c>
      <c r="C538">
        <v>1615</v>
      </c>
      <c r="D538">
        <v>1619</v>
      </c>
      <c r="E538" t="str">
        <f t="shared" si="16"/>
        <v>1610</v>
      </c>
      <c r="F538" t="str">
        <f t="shared" si="17"/>
        <v>1610</v>
      </c>
    </row>
    <row r="539" spans="1:6">
      <c r="A539" t="s">
        <v>2995</v>
      </c>
      <c r="B539" t="s">
        <v>1120</v>
      </c>
      <c r="C539">
        <v>1616</v>
      </c>
      <c r="D539">
        <v>1620</v>
      </c>
      <c r="E539" t="str">
        <f t="shared" si="16"/>
        <v>1610</v>
      </c>
      <c r="F539" t="str">
        <f t="shared" si="17"/>
        <v>1620</v>
      </c>
    </row>
    <row r="540" spans="1:6">
      <c r="A540" t="s">
        <v>2998</v>
      </c>
      <c r="B540" t="s">
        <v>909</v>
      </c>
      <c r="C540">
        <v>1616</v>
      </c>
      <c r="D540">
        <v>1620</v>
      </c>
      <c r="E540" t="str">
        <f t="shared" si="16"/>
        <v>1610</v>
      </c>
      <c r="F540" t="str">
        <f t="shared" si="17"/>
        <v>1620</v>
      </c>
    </row>
    <row r="541" spans="1:6">
      <c r="A541" t="s">
        <v>2999</v>
      </c>
      <c r="B541" t="s">
        <v>1317</v>
      </c>
      <c r="C541">
        <v>1616</v>
      </c>
      <c r="D541">
        <v>1620</v>
      </c>
      <c r="E541" t="str">
        <f t="shared" si="16"/>
        <v>1610</v>
      </c>
      <c r="F541" t="str">
        <f t="shared" si="17"/>
        <v>1620</v>
      </c>
    </row>
    <row r="542" spans="1:6">
      <c r="A542" t="s">
        <v>3002</v>
      </c>
      <c r="B542" t="s">
        <v>1635</v>
      </c>
      <c r="C542">
        <v>1616</v>
      </c>
      <c r="D542">
        <v>1620</v>
      </c>
      <c r="E542" t="str">
        <f t="shared" si="16"/>
        <v>1610</v>
      </c>
      <c r="F542" t="str">
        <f t="shared" si="17"/>
        <v>1620</v>
      </c>
    </row>
    <row r="543" spans="1:6">
      <c r="A543" t="s">
        <v>632</v>
      </c>
      <c r="B543" t="s">
        <v>1075</v>
      </c>
      <c r="C543">
        <v>1616</v>
      </c>
      <c r="D543">
        <v>1620</v>
      </c>
      <c r="E543" t="str">
        <f t="shared" si="16"/>
        <v>1610</v>
      </c>
      <c r="F543" t="str">
        <f t="shared" si="17"/>
        <v>1620</v>
      </c>
    </row>
    <row r="544" spans="1:6">
      <c r="A544" t="s">
        <v>3005</v>
      </c>
      <c r="B544" t="s">
        <v>1100</v>
      </c>
      <c r="C544">
        <v>1616</v>
      </c>
      <c r="D544">
        <v>1620</v>
      </c>
      <c r="E544" t="str">
        <f t="shared" si="16"/>
        <v>1610</v>
      </c>
      <c r="F544" t="str">
        <f t="shared" si="17"/>
        <v>1620</v>
      </c>
    </row>
    <row r="545" spans="1:6">
      <c r="A545" t="s">
        <v>3008</v>
      </c>
      <c r="B545" t="s">
        <v>1405</v>
      </c>
      <c r="C545">
        <v>1616</v>
      </c>
      <c r="D545">
        <v>1620</v>
      </c>
      <c r="E545" t="str">
        <f t="shared" si="16"/>
        <v>1610</v>
      </c>
      <c r="F545" t="str">
        <f t="shared" si="17"/>
        <v>1620</v>
      </c>
    </row>
    <row r="546" spans="1:6">
      <c r="A546" t="s">
        <v>820</v>
      </c>
      <c r="B546" t="s">
        <v>1486</v>
      </c>
      <c r="C546">
        <v>1616</v>
      </c>
      <c r="D546">
        <v>1620</v>
      </c>
      <c r="E546" t="str">
        <f t="shared" si="16"/>
        <v>1610</v>
      </c>
      <c r="F546" t="str">
        <f t="shared" si="17"/>
        <v>1620</v>
      </c>
    </row>
    <row r="547" spans="1:6">
      <c r="A547" t="s">
        <v>3012</v>
      </c>
      <c r="B547" t="s">
        <v>744</v>
      </c>
      <c r="C547">
        <v>1616</v>
      </c>
      <c r="D547">
        <v>1620</v>
      </c>
      <c r="E547" t="str">
        <f t="shared" si="16"/>
        <v>1610</v>
      </c>
      <c r="F547" t="str">
        <f t="shared" si="17"/>
        <v>1620</v>
      </c>
    </row>
    <row r="548" spans="1:6">
      <c r="A548" t="s">
        <v>3015</v>
      </c>
      <c r="B548" t="s">
        <v>1403</v>
      </c>
      <c r="C548">
        <v>1616</v>
      </c>
      <c r="D548">
        <v>1620</v>
      </c>
      <c r="E548" t="str">
        <f t="shared" si="16"/>
        <v>1610</v>
      </c>
      <c r="F548" t="str">
        <f t="shared" si="17"/>
        <v>1620</v>
      </c>
    </row>
    <row r="549" spans="1:6">
      <c r="A549" t="s">
        <v>3017</v>
      </c>
      <c r="B549" t="s">
        <v>911</v>
      </c>
      <c r="C549">
        <v>1616</v>
      </c>
      <c r="D549">
        <v>1620</v>
      </c>
      <c r="E549" t="str">
        <f t="shared" si="16"/>
        <v>1610</v>
      </c>
      <c r="F549" t="str">
        <f t="shared" si="17"/>
        <v>1620</v>
      </c>
    </row>
    <row r="550" spans="1:6">
      <c r="A550" t="s">
        <v>3020</v>
      </c>
      <c r="B550" t="s">
        <v>1611</v>
      </c>
      <c r="C550">
        <v>1616</v>
      </c>
      <c r="D550">
        <v>1620</v>
      </c>
      <c r="E550" t="str">
        <f t="shared" si="16"/>
        <v>1610</v>
      </c>
      <c r="F550" t="str">
        <f t="shared" si="17"/>
        <v>1620</v>
      </c>
    </row>
    <row r="551" spans="1:6">
      <c r="A551" t="s">
        <v>1553</v>
      </c>
      <c r="B551" t="s">
        <v>550</v>
      </c>
      <c r="C551">
        <v>1616</v>
      </c>
      <c r="D551">
        <v>1620</v>
      </c>
      <c r="E551" t="str">
        <f t="shared" si="16"/>
        <v>1610</v>
      </c>
      <c r="F551" t="str">
        <f t="shared" si="17"/>
        <v>1620</v>
      </c>
    </row>
    <row r="552" spans="1:6">
      <c r="A552" t="s">
        <v>3023</v>
      </c>
      <c r="B552" t="s">
        <v>238</v>
      </c>
      <c r="C552">
        <v>1616</v>
      </c>
      <c r="D552">
        <v>1620</v>
      </c>
      <c r="E552" t="str">
        <f t="shared" si="16"/>
        <v>1610</v>
      </c>
      <c r="F552" t="str">
        <f t="shared" si="17"/>
        <v>1620</v>
      </c>
    </row>
    <row r="553" spans="1:6">
      <c r="A553" t="s">
        <v>3026</v>
      </c>
      <c r="B553" t="s">
        <v>1563</v>
      </c>
      <c r="C553">
        <v>1617</v>
      </c>
      <c r="D553">
        <v>1621</v>
      </c>
      <c r="E553" t="str">
        <f t="shared" si="16"/>
        <v>1610</v>
      </c>
      <c r="F553" t="str">
        <f t="shared" si="17"/>
        <v>1620</v>
      </c>
    </row>
    <row r="554" spans="1:6">
      <c r="A554" t="s">
        <v>3029</v>
      </c>
      <c r="B554" t="s">
        <v>91</v>
      </c>
      <c r="C554">
        <v>1617</v>
      </c>
      <c r="D554">
        <v>1621</v>
      </c>
      <c r="E554" t="str">
        <f t="shared" si="16"/>
        <v>1610</v>
      </c>
      <c r="F554" t="str">
        <f t="shared" si="17"/>
        <v>1620</v>
      </c>
    </row>
    <row r="555" spans="1:6">
      <c r="A555" t="s">
        <v>3032</v>
      </c>
      <c r="B555" t="s">
        <v>454</v>
      </c>
      <c r="C555">
        <v>1617</v>
      </c>
      <c r="D555">
        <v>1621</v>
      </c>
      <c r="E555" t="str">
        <f t="shared" si="16"/>
        <v>1610</v>
      </c>
      <c r="F555" t="str">
        <f t="shared" si="17"/>
        <v>1620</v>
      </c>
    </row>
    <row r="556" spans="1:6">
      <c r="A556" t="s">
        <v>3035</v>
      </c>
      <c r="B556" t="s">
        <v>1058</v>
      </c>
      <c r="C556">
        <v>1617</v>
      </c>
      <c r="D556">
        <v>1621</v>
      </c>
      <c r="E556" t="str">
        <f t="shared" si="16"/>
        <v>1610</v>
      </c>
      <c r="F556" t="str">
        <f t="shared" si="17"/>
        <v>1620</v>
      </c>
    </row>
    <row r="557" spans="1:6">
      <c r="A557" t="s">
        <v>3038</v>
      </c>
      <c r="B557" t="s">
        <v>572</v>
      </c>
      <c r="C557">
        <v>1617</v>
      </c>
      <c r="D557">
        <v>1621</v>
      </c>
      <c r="E557" t="str">
        <f t="shared" si="16"/>
        <v>1610</v>
      </c>
      <c r="F557" t="str">
        <f t="shared" si="17"/>
        <v>1620</v>
      </c>
    </row>
    <row r="558" spans="1:6">
      <c r="A558" t="s">
        <v>3041</v>
      </c>
      <c r="B558" t="s">
        <v>159</v>
      </c>
      <c r="C558">
        <v>1617</v>
      </c>
      <c r="D558">
        <v>1621</v>
      </c>
      <c r="E558" t="str">
        <f t="shared" si="16"/>
        <v>1610</v>
      </c>
      <c r="F558" t="str">
        <f t="shared" si="17"/>
        <v>1620</v>
      </c>
    </row>
    <row r="559" spans="1:6">
      <c r="A559" t="s">
        <v>3044</v>
      </c>
      <c r="B559" t="s">
        <v>989</v>
      </c>
      <c r="C559">
        <v>1617</v>
      </c>
      <c r="D559">
        <v>1621</v>
      </c>
      <c r="E559" t="str">
        <f t="shared" si="16"/>
        <v>1610</v>
      </c>
      <c r="F559" t="str">
        <f t="shared" si="17"/>
        <v>1620</v>
      </c>
    </row>
    <row r="560" spans="1:6">
      <c r="A560" t="s">
        <v>3047</v>
      </c>
      <c r="B560" t="s">
        <v>776</v>
      </c>
      <c r="C560">
        <v>1618</v>
      </c>
      <c r="D560">
        <v>1622</v>
      </c>
      <c r="E560" t="str">
        <f t="shared" si="16"/>
        <v>1610</v>
      </c>
      <c r="F560" t="str">
        <f t="shared" si="17"/>
        <v>1620</v>
      </c>
    </row>
    <row r="561" spans="1:6">
      <c r="A561" t="s">
        <v>3050</v>
      </c>
      <c r="B561" t="s">
        <v>752</v>
      </c>
      <c r="C561">
        <v>1618</v>
      </c>
      <c r="D561">
        <v>1622</v>
      </c>
      <c r="E561" t="str">
        <f t="shared" si="16"/>
        <v>1610</v>
      </c>
      <c r="F561" t="str">
        <f t="shared" si="17"/>
        <v>1620</v>
      </c>
    </row>
    <row r="562" spans="1:6">
      <c r="A562" t="s">
        <v>3052</v>
      </c>
      <c r="B562" t="s">
        <v>227</v>
      </c>
      <c r="C562">
        <v>1618</v>
      </c>
      <c r="D562">
        <v>1622</v>
      </c>
      <c r="E562" t="str">
        <f t="shared" si="16"/>
        <v>1610</v>
      </c>
      <c r="F562" t="str">
        <f t="shared" si="17"/>
        <v>1620</v>
      </c>
    </row>
    <row r="563" spans="1:6">
      <c r="A563" t="s">
        <v>3055</v>
      </c>
      <c r="B563" t="s">
        <v>165</v>
      </c>
      <c r="C563">
        <v>1618</v>
      </c>
      <c r="D563">
        <v>1622</v>
      </c>
      <c r="E563" t="str">
        <f t="shared" si="16"/>
        <v>1610</v>
      </c>
      <c r="F563" t="str">
        <f t="shared" si="17"/>
        <v>1620</v>
      </c>
    </row>
    <row r="564" spans="1:6">
      <c r="A564" t="s">
        <v>3058</v>
      </c>
      <c r="B564" t="s">
        <v>1017</v>
      </c>
      <c r="C564">
        <v>1618</v>
      </c>
      <c r="D564">
        <v>1622</v>
      </c>
      <c r="E564" t="str">
        <f t="shared" si="16"/>
        <v>1610</v>
      </c>
      <c r="F564" t="str">
        <f t="shared" si="17"/>
        <v>1620</v>
      </c>
    </row>
    <row r="565" spans="1:6">
      <c r="A565" t="s">
        <v>3060</v>
      </c>
      <c r="B565" t="s">
        <v>1476</v>
      </c>
      <c r="C565">
        <v>1618</v>
      </c>
      <c r="D565">
        <v>1622</v>
      </c>
      <c r="E565" t="str">
        <f t="shared" si="16"/>
        <v>1610</v>
      </c>
      <c r="F565" t="str">
        <f t="shared" si="17"/>
        <v>1620</v>
      </c>
    </row>
    <row r="566" spans="1:6">
      <c r="A566" t="s">
        <v>3062</v>
      </c>
      <c r="B566" t="s">
        <v>748</v>
      </c>
      <c r="C566">
        <v>1618</v>
      </c>
      <c r="D566">
        <v>1622</v>
      </c>
      <c r="E566" t="str">
        <f t="shared" si="16"/>
        <v>1610</v>
      </c>
      <c r="F566" t="str">
        <f t="shared" si="17"/>
        <v>1620</v>
      </c>
    </row>
    <row r="567" spans="1:6">
      <c r="A567" t="s">
        <v>3065</v>
      </c>
      <c r="B567" t="s">
        <v>475</v>
      </c>
      <c r="C567">
        <v>1618</v>
      </c>
      <c r="D567">
        <v>1622</v>
      </c>
      <c r="E567" t="str">
        <f t="shared" si="16"/>
        <v>1610</v>
      </c>
      <c r="F567" t="str">
        <f t="shared" si="17"/>
        <v>1620</v>
      </c>
    </row>
    <row r="568" spans="1:6">
      <c r="A568" t="s">
        <v>3067</v>
      </c>
      <c r="B568" t="s">
        <v>911</v>
      </c>
      <c r="C568">
        <v>1618</v>
      </c>
      <c r="D568">
        <v>1622</v>
      </c>
      <c r="E568" t="str">
        <f t="shared" si="16"/>
        <v>1610</v>
      </c>
      <c r="F568" t="str">
        <f t="shared" si="17"/>
        <v>1620</v>
      </c>
    </row>
    <row r="569" spans="1:6">
      <c r="A569" t="s">
        <v>3070</v>
      </c>
      <c r="B569" t="s">
        <v>1635</v>
      </c>
      <c r="C569">
        <v>1618</v>
      </c>
      <c r="D569">
        <v>1622</v>
      </c>
      <c r="E569" t="str">
        <f t="shared" si="16"/>
        <v>1610</v>
      </c>
      <c r="F569" t="str">
        <f t="shared" si="17"/>
        <v>1620</v>
      </c>
    </row>
    <row r="570" spans="1:6">
      <c r="A570" t="s">
        <v>3073</v>
      </c>
      <c r="B570" t="s">
        <v>548</v>
      </c>
      <c r="C570">
        <v>1618</v>
      </c>
      <c r="D570">
        <v>1622</v>
      </c>
      <c r="E570" t="str">
        <f t="shared" si="16"/>
        <v>1610</v>
      </c>
      <c r="F570" t="str">
        <f t="shared" si="17"/>
        <v>1620</v>
      </c>
    </row>
    <row r="571" spans="1:6">
      <c r="A571" t="s">
        <v>3075</v>
      </c>
      <c r="B571" t="s">
        <v>789</v>
      </c>
      <c r="C571">
        <v>1618</v>
      </c>
      <c r="D571">
        <v>1622</v>
      </c>
      <c r="E571" t="str">
        <f t="shared" si="16"/>
        <v>1610</v>
      </c>
      <c r="F571" t="str">
        <f t="shared" si="17"/>
        <v>1620</v>
      </c>
    </row>
    <row r="572" spans="1:6">
      <c r="A572" t="s">
        <v>3077</v>
      </c>
      <c r="B572" t="s">
        <v>630</v>
      </c>
      <c r="C572">
        <v>1618</v>
      </c>
      <c r="D572">
        <v>1622</v>
      </c>
      <c r="E572" t="str">
        <f t="shared" si="16"/>
        <v>1610</v>
      </c>
      <c r="F572" t="str">
        <f t="shared" si="17"/>
        <v>1620</v>
      </c>
    </row>
    <row r="573" spans="1:6">
      <c r="A573" t="s">
        <v>3080</v>
      </c>
      <c r="B573" t="s">
        <v>1084</v>
      </c>
      <c r="C573">
        <v>1618</v>
      </c>
      <c r="D573">
        <v>1622</v>
      </c>
      <c r="E573" t="str">
        <f t="shared" si="16"/>
        <v>1610</v>
      </c>
      <c r="F573" t="str">
        <f t="shared" si="17"/>
        <v>1620</v>
      </c>
    </row>
    <row r="574" spans="1:6">
      <c r="A574" t="s">
        <v>3083</v>
      </c>
      <c r="B574" t="s">
        <v>1537</v>
      </c>
      <c r="C574">
        <v>1618</v>
      </c>
      <c r="D574">
        <v>1622</v>
      </c>
      <c r="E574" t="str">
        <f t="shared" si="16"/>
        <v>1610</v>
      </c>
      <c r="F574" t="str">
        <f t="shared" si="17"/>
        <v>1620</v>
      </c>
    </row>
    <row r="575" spans="1:6">
      <c r="A575" t="s">
        <v>3086</v>
      </c>
      <c r="B575" t="s">
        <v>1611</v>
      </c>
      <c r="C575">
        <v>1618</v>
      </c>
      <c r="D575">
        <v>1622</v>
      </c>
      <c r="E575" t="str">
        <f t="shared" si="16"/>
        <v>1610</v>
      </c>
      <c r="F575" t="str">
        <f t="shared" si="17"/>
        <v>1620</v>
      </c>
    </row>
    <row r="576" spans="1:6">
      <c r="A576" t="s">
        <v>3088</v>
      </c>
      <c r="B576" t="s">
        <v>1036</v>
      </c>
      <c r="C576">
        <v>1618</v>
      </c>
      <c r="D576">
        <v>1622</v>
      </c>
      <c r="E576" t="str">
        <f t="shared" si="16"/>
        <v>1610</v>
      </c>
      <c r="F576" t="str">
        <f t="shared" si="17"/>
        <v>1620</v>
      </c>
    </row>
    <row r="577" spans="1:6">
      <c r="A577" t="s">
        <v>3090</v>
      </c>
      <c r="B577" t="s">
        <v>835</v>
      </c>
      <c r="C577">
        <v>1618</v>
      </c>
      <c r="D577">
        <v>1622</v>
      </c>
      <c r="E577" t="str">
        <f t="shared" si="16"/>
        <v>1610</v>
      </c>
      <c r="F577" t="str">
        <f t="shared" si="17"/>
        <v>1620</v>
      </c>
    </row>
    <row r="578" spans="1:6">
      <c r="A578" t="s">
        <v>3093</v>
      </c>
      <c r="B578" t="s">
        <v>1100</v>
      </c>
      <c r="C578">
        <v>1618</v>
      </c>
      <c r="D578">
        <v>1622</v>
      </c>
      <c r="E578" t="str">
        <f t="shared" si="16"/>
        <v>1610</v>
      </c>
      <c r="F578" t="str">
        <f t="shared" si="17"/>
        <v>1620</v>
      </c>
    </row>
    <row r="579" spans="1:6">
      <c r="A579" t="s">
        <v>3095</v>
      </c>
      <c r="B579" t="s">
        <v>1348</v>
      </c>
      <c r="C579">
        <v>1618</v>
      </c>
      <c r="D579">
        <v>1622</v>
      </c>
      <c r="E579" t="str">
        <f t="shared" ref="E579:E642" si="18">CONCATENATE(LEFT(C579,3),"0")</f>
        <v>1610</v>
      </c>
      <c r="F579" t="str">
        <f t="shared" ref="F579:F642" si="19">CONCATENATE(LEFT(D579,3),"0")</f>
        <v>1620</v>
      </c>
    </row>
    <row r="580" spans="1:6">
      <c r="A580" t="s">
        <v>3098</v>
      </c>
      <c r="B580" t="s">
        <v>750</v>
      </c>
      <c r="C580">
        <v>1618</v>
      </c>
      <c r="D580">
        <v>1622</v>
      </c>
      <c r="E580" t="str">
        <f t="shared" si="18"/>
        <v>1610</v>
      </c>
      <c r="F580" t="str">
        <f t="shared" si="19"/>
        <v>1620</v>
      </c>
    </row>
    <row r="581" spans="1:6">
      <c r="A581" t="s">
        <v>3100</v>
      </c>
      <c r="B581" t="s">
        <v>627</v>
      </c>
      <c r="C581">
        <v>1619</v>
      </c>
      <c r="D581">
        <v>1623</v>
      </c>
      <c r="E581" t="str">
        <f t="shared" si="18"/>
        <v>1610</v>
      </c>
      <c r="F581" t="str">
        <f t="shared" si="19"/>
        <v>1620</v>
      </c>
    </row>
    <row r="582" spans="1:6">
      <c r="A582" t="s">
        <v>3103</v>
      </c>
      <c r="B582" t="s">
        <v>989</v>
      </c>
      <c r="C582">
        <v>1619</v>
      </c>
      <c r="D582">
        <v>1623</v>
      </c>
      <c r="E582" t="str">
        <f t="shared" si="18"/>
        <v>1610</v>
      </c>
      <c r="F582" t="str">
        <f t="shared" si="19"/>
        <v>1620</v>
      </c>
    </row>
    <row r="583" spans="1:6">
      <c r="A583" t="s">
        <v>3106</v>
      </c>
      <c r="B583" t="s">
        <v>989</v>
      </c>
      <c r="C583">
        <v>1619</v>
      </c>
      <c r="D583">
        <v>1623</v>
      </c>
      <c r="E583" t="str">
        <f t="shared" si="18"/>
        <v>1610</v>
      </c>
      <c r="F583" t="str">
        <f t="shared" si="19"/>
        <v>1620</v>
      </c>
    </row>
    <row r="584" spans="1:6">
      <c r="A584" t="s">
        <v>3109</v>
      </c>
      <c r="B584" t="s">
        <v>1492</v>
      </c>
      <c r="C584">
        <v>1619</v>
      </c>
      <c r="D584">
        <v>1623</v>
      </c>
      <c r="E584" t="str">
        <f t="shared" si="18"/>
        <v>1610</v>
      </c>
      <c r="F584" t="str">
        <f t="shared" si="19"/>
        <v>1620</v>
      </c>
    </row>
    <row r="585" spans="1:6">
      <c r="A585" t="s">
        <v>3111</v>
      </c>
      <c r="B585" t="s">
        <v>1309</v>
      </c>
      <c r="C585">
        <v>1619</v>
      </c>
      <c r="D585">
        <v>1623</v>
      </c>
      <c r="E585" t="str">
        <f t="shared" si="18"/>
        <v>1610</v>
      </c>
      <c r="F585" t="str">
        <f t="shared" si="19"/>
        <v>1620</v>
      </c>
    </row>
    <row r="586" spans="1:6">
      <c r="A586" t="s">
        <v>3113</v>
      </c>
      <c r="B586" t="s">
        <v>73</v>
      </c>
      <c r="C586">
        <v>1619</v>
      </c>
      <c r="D586">
        <v>1623</v>
      </c>
      <c r="E586" t="str">
        <f t="shared" si="18"/>
        <v>1610</v>
      </c>
      <c r="F586" t="str">
        <f t="shared" si="19"/>
        <v>1620</v>
      </c>
    </row>
    <row r="587" spans="1:6">
      <c r="A587" t="s">
        <v>3115</v>
      </c>
      <c r="B587" t="s">
        <v>401</v>
      </c>
      <c r="C587">
        <v>1619</v>
      </c>
      <c r="D587">
        <v>1623</v>
      </c>
      <c r="E587" t="str">
        <f t="shared" si="18"/>
        <v>1610</v>
      </c>
      <c r="F587" t="str">
        <f t="shared" si="19"/>
        <v>1620</v>
      </c>
    </row>
    <row r="588" spans="1:6">
      <c r="A588" t="s">
        <v>3118</v>
      </c>
      <c r="B588" t="s">
        <v>1405</v>
      </c>
      <c r="C588">
        <v>1619</v>
      </c>
      <c r="D588">
        <v>1623</v>
      </c>
      <c r="E588" t="str">
        <f t="shared" si="18"/>
        <v>1610</v>
      </c>
      <c r="F588" t="str">
        <f t="shared" si="19"/>
        <v>1620</v>
      </c>
    </row>
    <row r="589" spans="1:6">
      <c r="A589" t="s">
        <v>3121</v>
      </c>
      <c r="B589" t="s">
        <v>229</v>
      </c>
      <c r="C589">
        <v>1619</v>
      </c>
      <c r="D589">
        <v>1623</v>
      </c>
      <c r="E589" t="str">
        <f t="shared" si="18"/>
        <v>1610</v>
      </c>
      <c r="F589" t="str">
        <f t="shared" si="19"/>
        <v>1620</v>
      </c>
    </row>
    <row r="590" spans="1:6">
      <c r="A590" t="s">
        <v>3123</v>
      </c>
      <c r="B590" t="s">
        <v>212</v>
      </c>
      <c r="C590">
        <v>1619</v>
      </c>
      <c r="D590">
        <v>1623</v>
      </c>
      <c r="E590" t="str">
        <f t="shared" si="18"/>
        <v>1610</v>
      </c>
      <c r="F590" t="str">
        <f t="shared" si="19"/>
        <v>1620</v>
      </c>
    </row>
    <row r="591" spans="1:6">
      <c r="A591" t="s">
        <v>3126</v>
      </c>
      <c r="B591" t="s">
        <v>1131</v>
      </c>
      <c r="C591">
        <v>1619</v>
      </c>
      <c r="D591">
        <v>1623</v>
      </c>
      <c r="E591" t="str">
        <f t="shared" si="18"/>
        <v>1610</v>
      </c>
      <c r="F591" t="str">
        <f t="shared" si="19"/>
        <v>1620</v>
      </c>
    </row>
    <row r="592" spans="1:6">
      <c r="A592" t="s">
        <v>3128</v>
      </c>
      <c r="B592" t="s">
        <v>1309</v>
      </c>
      <c r="C592">
        <v>1619</v>
      </c>
      <c r="D592">
        <v>1623</v>
      </c>
      <c r="E592" t="str">
        <f t="shared" si="18"/>
        <v>1610</v>
      </c>
      <c r="F592" t="str">
        <f t="shared" si="19"/>
        <v>1620</v>
      </c>
    </row>
    <row r="593" spans="1:6">
      <c r="A593" t="s">
        <v>3130</v>
      </c>
      <c r="B593" t="s">
        <v>550</v>
      </c>
      <c r="C593">
        <v>1620</v>
      </c>
      <c r="D593">
        <v>1624</v>
      </c>
      <c r="E593" t="str">
        <f t="shared" si="18"/>
        <v>1620</v>
      </c>
      <c r="F593" t="str">
        <f t="shared" si="19"/>
        <v>1620</v>
      </c>
    </row>
    <row r="594" spans="1:6">
      <c r="A594" t="s">
        <v>3133</v>
      </c>
      <c r="B594" t="s">
        <v>475</v>
      </c>
      <c r="C594">
        <v>1620</v>
      </c>
      <c r="D594">
        <v>1624</v>
      </c>
      <c r="E594" t="str">
        <f t="shared" si="18"/>
        <v>1620</v>
      </c>
      <c r="F594" t="str">
        <f t="shared" si="19"/>
        <v>1620</v>
      </c>
    </row>
    <row r="595" spans="1:6">
      <c r="A595" t="s">
        <v>3134</v>
      </c>
      <c r="B595" t="s">
        <v>45</v>
      </c>
      <c r="C595">
        <v>1620</v>
      </c>
      <c r="D595">
        <v>1624</v>
      </c>
      <c r="E595" t="str">
        <f t="shared" si="18"/>
        <v>1620</v>
      </c>
      <c r="F595" t="str">
        <f t="shared" si="19"/>
        <v>1620</v>
      </c>
    </row>
    <row r="596" spans="1:6">
      <c r="A596" t="s">
        <v>3137</v>
      </c>
      <c r="B596" t="s">
        <v>1019</v>
      </c>
      <c r="C596">
        <v>1620</v>
      </c>
      <c r="D596">
        <v>1624</v>
      </c>
      <c r="E596" t="str">
        <f t="shared" si="18"/>
        <v>1620</v>
      </c>
      <c r="F596" t="str">
        <f t="shared" si="19"/>
        <v>1620</v>
      </c>
    </row>
    <row r="597" spans="1:6">
      <c r="A597" t="s">
        <v>3140</v>
      </c>
      <c r="B597" t="s">
        <v>843</v>
      </c>
      <c r="C597">
        <v>1620</v>
      </c>
      <c r="D597">
        <v>1624</v>
      </c>
      <c r="E597" t="str">
        <f t="shared" si="18"/>
        <v>1620</v>
      </c>
      <c r="F597" t="str">
        <f t="shared" si="19"/>
        <v>1620</v>
      </c>
    </row>
    <row r="598" spans="1:6">
      <c r="A598" t="s">
        <v>3143</v>
      </c>
      <c r="B598" t="s">
        <v>548</v>
      </c>
      <c r="C598">
        <v>1620</v>
      </c>
      <c r="D598">
        <v>1624</v>
      </c>
      <c r="E598" t="str">
        <f t="shared" si="18"/>
        <v>1620</v>
      </c>
      <c r="F598" t="str">
        <f t="shared" si="19"/>
        <v>1620</v>
      </c>
    </row>
    <row r="599" spans="1:6">
      <c r="A599" t="s">
        <v>3146</v>
      </c>
      <c r="B599" t="s">
        <v>1403</v>
      </c>
      <c r="C599">
        <v>1620</v>
      </c>
      <c r="D599">
        <v>1624</v>
      </c>
      <c r="E599" t="str">
        <f t="shared" si="18"/>
        <v>1620</v>
      </c>
      <c r="F599" t="str">
        <f t="shared" si="19"/>
        <v>1620</v>
      </c>
    </row>
    <row r="600" spans="1:6">
      <c r="A600" t="s">
        <v>3149</v>
      </c>
      <c r="B600" t="s">
        <v>331</v>
      </c>
      <c r="C600">
        <v>1620</v>
      </c>
      <c r="D600">
        <v>1624</v>
      </c>
      <c r="E600" t="str">
        <f t="shared" si="18"/>
        <v>1620</v>
      </c>
      <c r="F600" t="str">
        <f t="shared" si="19"/>
        <v>1620</v>
      </c>
    </row>
    <row r="601" spans="1:6">
      <c r="A601" t="s">
        <v>3152</v>
      </c>
      <c r="B601" t="s">
        <v>911</v>
      </c>
      <c r="C601">
        <v>1620</v>
      </c>
      <c r="D601">
        <v>1624</v>
      </c>
      <c r="E601" t="str">
        <f t="shared" si="18"/>
        <v>1620</v>
      </c>
      <c r="F601" t="str">
        <f t="shared" si="19"/>
        <v>1620</v>
      </c>
    </row>
    <row r="602" spans="1:6">
      <c r="A602" t="s">
        <v>3155</v>
      </c>
      <c r="B602" t="s">
        <v>1525</v>
      </c>
      <c r="C602">
        <v>1620</v>
      </c>
      <c r="D602">
        <v>1624</v>
      </c>
      <c r="E602" t="str">
        <f t="shared" si="18"/>
        <v>1620</v>
      </c>
      <c r="F602" t="str">
        <f t="shared" si="19"/>
        <v>1620</v>
      </c>
    </row>
    <row r="603" spans="1:6">
      <c r="A603" t="s">
        <v>3158</v>
      </c>
      <c r="B603" t="s">
        <v>1317</v>
      </c>
      <c r="C603">
        <v>1620</v>
      </c>
      <c r="D603">
        <v>1624</v>
      </c>
      <c r="E603" t="str">
        <f t="shared" si="18"/>
        <v>1620</v>
      </c>
      <c r="F603" t="str">
        <f t="shared" si="19"/>
        <v>1620</v>
      </c>
    </row>
    <row r="604" spans="1:6">
      <c r="A604" t="s">
        <v>3161</v>
      </c>
      <c r="B604" t="s">
        <v>1611</v>
      </c>
      <c r="C604">
        <v>1620</v>
      </c>
      <c r="D604">
        <v>1624</v>
      </c>
      <c r="E604" t="str">
        <f t="shared" si="18"/>
        <v>1620</v>
      </c>
      <c r="F604" t="str">
        <f t="shared" si="19"/>
        <v>1620</v>
      </c>
    </row>
    <row r="605" spans="1:6">
      <c r="A605" t="s">
        <v>3163</v>
      </c>
      <c r="B605" t="s">
        <v>1476</v>
      </c>
      <c r="C605">
        <v>1620</v>
      </c>
      <c r="D605">
        <v>1624</v>
      </c>
      <c r="E605" t="str">
        <f t="shared" si="18"/>
        <v>1620</v>
      </c>
      <c r="F605" t="str">
        <f t="shared" si="19"/>
        <v>1620</v>
      </c>
    </row>
    <row r="606" spans="1:6">
      <c r="A606" t="s">
        <v>3166</v>
      </c>
      <c r="B606" t="s">
        <v>1100</v>
      </c>
      <c r="C606">
        <v>1620</v>
      </c>
      <c r="D606">
        <v>1624</v>
      </c>
      <c r="E606" t="str">
        <f t="shared" si="18"/>
        <v>1620</v>
      </c>
      <c r="F606" t="str">
        <f t="shared" si="19"/>
        <v>1620</v>
      </c>
    </row>
    <row r="607" spans="1:6">
      <c r="A607" t="s">
        <v>3168</v>
      </c>
      <c r="B607" t="s">
        <v>107</v>
      </c>
      <c r="C607">
        <v>1621</v>
      </c>
      <c r="D607">
        <v>1625</v>
      </c>
      <c r="E607" t="str">
        <f t="shared" si="18"/>
        <v>1620</v>
      </c>
      <c r="F607" t="str">
        <f t="shared" si="19"/>
        <v>1620</v>
      </c>
    </row>
    <row r="608" spans="1:6">
      <c r="A608" t="s">
        <v>3171</v>
      </c>
      <c r="B608" t="s">
        <v>1405</v>
      </c>
      <c r="C608">
        <v>1622</v>
      </c>
      <c r="D608">
        <v>1626</v>
      </c>
      <c r="E608" t="str">
        <f t="shared" si="18"/>
        <v>1620</v>
      </c>
      <c r="F608" t="str">
        <f t="shared" si="19"/>
        <v>1620</v>
      </c>
    </row>
    <row r="609" spans="1:6">
      <c r="A609" t="s">
        <v>3174</v>
      </c>
      <c r="B609" t="s">
        <v>892</v>
      </c>
      <c r="C609">
        <v>1624</v>
      </c>
      <c r="D609">
        <v>1628</v>
      </c>
      <c r="E609" t="str">
        <f t="shared" si="18"/>
        <v>1620</v>
      </c>
      <c r="F609" t="str">
        <f t="shared" si="19"/>
        <v>1620</v>
      </c>
    </row>
    <row r="610" spans="1:6">
      <c r="A610" t="s">
        <v>3177</v>
      </c>
      <c r="B610" t="s">
        <v>73</v>
      </c>
      <c r="C610">
        <v>1624</v>
      </c>
      <c r="D610">
        <v>1628</v>
      </c>
      <c r="E610" t="str">
        <f t="shared" si="18"/>
        <v>1620</v>
      </c>
      <c r="F610" t="str">
        <f t="shared" si="19"/>
        <v>1620</v>
      </c>
    </row>
    <row r="611" spans="1:6">
      <c r="A611" t="s">
        <v>3179</v>
      </c>
      <c r="B611" t="s">
        <v>1611</v>
      </c>
      <c r="C611">
        <v>1624</v>
      </c>
      <c r="D611">
        <v>1628</v>
      </c>
      <c r="E611" t="str">
        <f t="shared" si="18"/>
        <v>1620</v>
      </c>
      <c r="F611" t="str">
        <f t="shared" si="19"/>
        <v>1620</v>
      </c>
    </row>
    <row r="612" spans="1:6">
      <c r="A612" t="s">
        <v>3181</v>
      </c>
      <c r="B612" t="s">
        <v>548</v>
      </c>
      <c r="C612">
        <v>1624</v>
      </c>
      <c r="D612">
        <v>1628</v>
      </c>
      <c r="E612" t="str">
        <f t="shared" si="18"/>
        <v>1620</v>
      </c>
      <c r="F612" t="str">
        <f t="shared" si="19"/>
        <v>1620</v>
      </c>
    </row>
    <row r="613" spans="1:6">
      <c r="A613" t="s">
        <v>3184</v>
      </c>
      <c r="B613" t="s">
        <v>789</v>
      </c>
      <c r="C613">
        <v>1625</v>
      </c>
      <c r="D613">
        <v>1629</v>
      </c>
      <c r="E613" t="str">
        <f t="shared" si="18"/>
        <v>1620</v>
      </c>
      <c r="F613" t="str">
        <f t="shared" si="19"/>
        <v>1620</v>
      </c>
    </row>
    <row r="614" spans="1:6">
      <c r="A614" t="s">
        <v>3187</v>
      </c>
      <c r="B614" t="s">
        <v>1476</v>
      </c>
      <c r="C614">
        <v>1625</v>
      </c>
      <c r="D614">
        <v>1629</v>
      </c>
      <c r="E614" t="str">
        <f t="shared" si="18"/>
        <v>1620</v>
      </c>
      <c r="F614" t="str">
        <f t="shared" si="19"/>
        <v>1620</v>
      </c>
    </row>
    <row r="615" spans="1:6">
      <c r="A615" t="s">
        <v>3190</v>
      </c>
      <c r="B615" t="s">
        <v>657</v>
      </c>
      <c r="C615">
        <v>1625</v>
      </c>
      <c r="D615">
        <v>1629</v>
      </c>
      <c r="E615" t="str">
        <f t="shared" si="18"/>
        <v>1620</v>
      </c>
      <c r="F615" t="str">
        <f t="shared" si="19"/>
        <v>1620</v>
      </c>
    </row>
    <row r="616" spans="1:6">
      <c r="A616" t="s">
        <v>3193</v>
      </c>
      <c r="B616" t="s">
        <v>853</v>
      </c>
      <c r="C616">
        <v>1625</v>
      </c>
      <c r="D616">
        <v>1629</v>
      </c>
      <c r="E616" t="str">
        <f t="shared" si="18"/>
        <v>1620</v>
      </c>
      <c r="F616" t="str">
        <f t="shared" si="19"/>
        <v>1620</v>
      </c>
    </row>
    <row r="617" spans="1:6">
      <c r="A617" t="s">
        <v>3195</v>
      </c>
      <c r="B617" t="s">
        <v>843</v>
      </c>
      <c r="C617">
        <v>1625</v>
      </c>
      <c r="D617">
        <v>1629</v>
      </c>
      <c r="E617" t="str">
        <f t="shared" si="18"/>
        <v>1620</v>
      </c>
      <c r="F617" t="str">
        <f t="shared" si="19"/>
        <v>1620</v>
      </c>
    </row>
    <row r="618" spans="1:6">
      <c r="A618" t="s">
        <v>3197</v>
      </c>
      <c r="B618" t="s">
        <v>550</v>
      </c>
      <c r="C618">
        <v>1625</v>
      </c>
      <c r="D618">
        <v>1629</v>
      </c>
      <c r="E618" t="str">
        <f t="shared" si="18"/>
        <v>1620</v>
      </c>
      <c r="F618" t="str">
        <f t="shared" si="19"/>
        <v>1620</v>
      </c>
    </row>
    <row r="619" spans="1:6">
      <c r="A619" t="s">
        <v>3199</v>
      </c>
      <c r="B619" t="s">
        <v>1100</v>
      </c>
      <c r="C619">
        <v>1625</v>
      </c>
      <c r="D619">
        <v>1629</v>
      </c>
      <c r="E619" t="str">
        <f t="shared" si="18"/>
        <v>1620</v>
      </c>
      <c r="F619" t="str">
        <f t="shared" si="19"/>
        <v>1620</v>
      </c>
    </row>
    <row r="620" spans="1:6">
      <c r="A620" t="s">
        <v>3201</v>
      </c>
      <c r="B620" t="s">
        <v>1368</v>
      </c>
      <c r="C620">
        <v>1626</v>
      </c>
      <c r="D620">
        <v>1630</v>
      </c>
      <c r="E620" t="str">
        <f t="shared" si="18"/>
        <v>1620</v>
      </c>
      <c r="F620" t="str">
        <f t="shared" si="19"/>
        <v>1630</v>
      </c>
    </row>
    <row r="621" spans="1:6">
      <c r="A621" t="s">
        <v>3204</v>
      </c>
      <c r="B621" t="s">
        <v>401</v>
      </c>
      <c r="C621">
        <v>1626</v>
      </c>
      <c r="D621">
        <v>1630</v>
      </c>
      <c r="E621" t="str">
        <f t="shared" si="18"/>
        <v>1620</v>
      </c>
      <c r="F621" t="str">
        <f t="shared" si="19"/>
        <v>1630</v>
      </c>
    </row>
    <row r="622" spans="1:6">
      <c r="A622" t="s">
        <v>3206</v>
      </c>
      <c r="B622" t="s">
        <v>73</v>
      </c>
      <c r="C622">
        <v>1626</v>
      </c>
      <c r="D622">
        <v>1630</v>
      </c>
      <c r="E622" t="str">
        <f t="shared" si="18"/>
        <v>1620</v>
      </c>
      <c r="F622" t="str">
        <f t="shared" si="19"/>
        <v>1630</v>
      </c>
    </row>
    <row r="623" spans="1:6">
      <c r="A623" t="s">
        <v>3209</v>
      </c>
      <c r="B623" t="s">
        <v>548</v>
      </c>
      <c r="C623">
        <v>1626</v>
      </c>
      <c r="D623">
        <v>1630</v>
      </c>
      <c r="E623" t="str">
        <f t="shared" si="18"/>
        <v>1620</v>
      </c>
      <c r="F623" t="str">
        <f t="shared" si="19"/>
        <v>1630</v>
      </c>
    </row>
    <row r="624" spans="1:6">
      <c r="A624" t="s">
        <v>3212</v>
      </c>
      <c r="B624" t="s">
        <v>504</v>
      </c>
      <c r="C624">
        <v>1626</v>
      </c>
      <c r="D624">
        <v>1630</v>
      </c>
      <c r="E624" t="str">
        <f t="shared" si="18"/>
        <v>1620</v>
      </c>
      <c r="F624" t="str">
        <f t="shared" si="19"/>
        <v>1630</v>
      </c>
    </row>
    <row r="625" spans="1:6">
      <c r="A625" t="s">
        <v>3215</v>
      </c>
      <c r="B625" t="s">
        <v>1070</v>
      </c>
      <c r="C625">
        <v>1626</v>
      </c>
      <c r="D625">
        <v>1630</v>
      </c>
      <c r="E625" t="str">
        <f t="shared" si="18"/>
        <v>1620</v>
      </c>
      <c r="F625" t="str">
        <f t="shared" si="19"/>
        <v>1630</v>
      </c>
    </row>
    <row r="626" spans="1:6">
      <c r="A626" t="s">
        <v>3218</v>
      </c>
      <c r="B626" t="s">
        <v>343</v>
      </c>
      <c r="C626">
        <v>1626</v>
      </c>
      <c r="D626">
        <v>1630</v>
      </c>
      <c r="E626" t="str">
        <f t="shared" si="18"/>
        <v>1620</v>
      </c>
      <c r="F626" t="str">
        <f t="shared" si="19"/>
        <v>1630</v>
      </c>
    </row>
    <row r="627" spans="1:6">
      <c r="A627" t="s">
        <v>1615</v>
      </c>
      <c r="B627" t="s">
        <v>548</v>
      </c>
      <c r="C627">
        <v>1626</v>
      </c>
      <c r="D627">
        <v>1630</v>
      </c>
      <c r="E627" t="str">
        <f t="shared" si="18"/>
        <v>1620</v>
      </c>
      <c r="F627" t="str">
        <f t="shared" si="19"/>
        <v>1630</v>
      </c>
    </row>
    <row r="628" spans="1:6">
      <c r="A628" t="s">
        <v>3221</v>
      </c>
      <c r="B628" t="s">
        <v>1619</v>
      </c>
      <c r="C628">
        <v>1627</v>
      </c>
      <c r="D628">
        <v>1631</v>
      </c>
      <c r="E628" t="str">
        <f t="shared" si="18"/>
        <v>1620</v>
      </c>
      <c r="F628" t="str">
        <f t="shared" si="19"/>
        <v>1630</v>
      </c>
    </row>
    <row r="629" spans="1:6">
      <c r="A629" t="s">
        <v>3224</v>
      </c>
      <c r="B629" t="s">
        <v>1573</v>
      </c>
      <c r="C629">
        <v>1627</v>
      </c>
      <c r="D629">
        <v>1631</v>
      </c>
      <c r="E629" t="str">
        <f t="shared" si="18"/>
        <v>1620</v>
      </c>
      <c r="F629" t="str">
        <f t="shared" si="19"/>
        <v>1630</v>
      </c>
    </row>
    <row r="630" spans="1:6">
      <c r="A630" t="s">
        <v>1342</v>
      </c>
      <c r="B630" t="s">
        <v>911</v>
      </c>
      <c r="C630">
        <v>1627</v>
      </c>
      <c r="D630">
        <v>1631</v>
      </c>
      <c r="E630" t="str">
        <f t="shared" si="18"/>
        <v>1620</v>
      </c>
      <c r="F630" t="str">
        <f t="shared" si="19"/>
        <v>1630</v>
      </c>
    </row>
    <row r="631" spans="1:6">
      <c r="A631" t="s">
        <v>3228</v>
      </c>
      <c r="B631" t="s">
        <v>1317</v>
      </c>
      <c r="C631">
        <v>1628</v>
      </c>
      <c r="D631">
        <v>1632</v>
      </c>
      <c r="E631" t="str">
        <f t="shared" si="18"/>
        <v>1620</v>
      </c>
      <c r="F631" t="str">
        <f t="shared" si="19"/>
        <v>1630</v>
      </c>
    </row>
    <row r="632" spans="1:6">
      <c r="A632" t="s">
        <v>3230</v>
      </c>
      <c r="B632" t="s">
        <v>1350</v>
      </c>
      <c r="C632">
        <v>1628</v>
      </c>
      <c r="D632">
        <v>1632</v>
      </c>
      <c r="E632" t="str">
        <f t="shared" si="18"/>
        <v>1620</v>
      </c>
      <c r="F632" t="str">
        <f t="shared" si="19"/>
        <v>1630</v>
      </c>
    </row>
    <row r="633" spans="1:6">
      <c r="A633" t="s">
        <v>3233</v>
      </c>
      <c r="B633" t="s">
        <v>45</v>
      </c>
      <c r="C633">
        <v>1628</v>
      </c>
      <c r="D633">
        <v>1632</v>
      </c>
      <c r="E633" t="str">
        <f t="shared" si="18"/>
        <v>1620</v>
      </c>
      <c r="F633" t="str">
        <f t="shared" si="19"/>
        <v>1630</v>
      </c>
    </row>
    <row r="634" spans="1:6">
      <c r="A634" t="s">
        <v>3235</v>
      </c>
      <c r="B634" t="s">
        <v>572</v>
      </c>
      <c r="C634">
        <v>1628</v>
      </c>
      <c r="D634">
        <v>1632</v>
      </c>
      <c r="E634" t="str">
        <f t="shared" si="18"/>
        <v>1620</v>
      </c>
      <c r="F634" t="str">
        <f t="shared" si="19"/>
        <v>1630</v>
      </c>
    </row>
    <row r="635" spans="1:6">
      <c r="A635" t="s">
        <v>3238</v>
      </c>
      <c r="B635" t="s">
        <v>1070</v>
      </c>
      <c r="C635">
        <v>1628</v>
      </c>
      <c r="D635">
        <v>1632</v>
      </c>
      <c r="E635" t="str">
        <f t="shared" si="18"/>
        <v>1620</v>
      </c>
      <c r="F635" t="str">
        <f t="shared" si="19"/>
        <v>1630</v>
      </c>
    </row>
    <row r="636" spans="1:6">
      <c r="A636" t="s">
        <v>3241</v>
      </c>
      <c r="B636" t="s">
        <v>1403</v>
      </c>
      <c r="C636">
        <v>1628</v>
      </c>
      <c r="D636">
        <v>1632</v>
      </c>
      <c r="E636" t="str">
        <f t="shared" si="18"/>
        <v>1620</v>
      </c>
      <c r="F636" t="str">
        <f t="shared" si="19"/>
        <v>1630</v>
      </c>
    </row>
    <row r="637" spans="1:6">
      <c r="A637" t="s">
        <v>3244</v>
      </c>
      <c r="B637" t="s">
        <v>1403</v>
      </c>
      <c r="C637">
        <v>1628</v>
      </c>
      <c r="D637">
        <v>1632</v>
      </c>
      <c r="E637" t="str">
        <f t="shared" si="18"/>
        <v>1620</v>
      </c>
      <c r="F637" t="str">
        <f t="shared" si="19"/>
        <v>1630</v>
      </c>
    </row>
    <row r="638" spans="1:6">
      <c r="A638" t="s">
        <v>3245</v>
      </c>
      <c r="B638" t="s">
        <v>441</v>
      </c>
      <c r="C638">
        <v>1628</v>
      </c>
      <c r="D638">
        <v>1632</v>
      </c>
      <c r="E638" t="str">
        <f t="shared" si="18"/>
        <v>1620</v>
      </c>
      <c r="F638" t="str">
        <f t="shared" si="19"/>
        <v>1630</v>
      </c>
    </row>
    <row r="639" spans="1:6">
      <c r="A639" t="s">
        <v>3248</v>
      </c>
      <c r="B639" t="s">
        <v>572</v>
      </c>
      <c r="C639">
        <v>1628</v>
      </c>
      <c r="D639">
        <v>1632</v>
      </c>
      <c r="E639" t="str">
        <f t="shared" si="18"/>
        <v>1620</v>
      </c>
      <c r="F639" t="str">
        <f t="shared" si="19"/>
        <v>1630</v>
      </c>
    </row>
    <row r="640" spans="1:6">
      <c r="A640" t="s">
        <v>3251</v>
      </c>
      <c r="B640" t="s">
        <v>1611</v>
      </c>
      <c r="C640">
        <v>1628</v>
      </c>
      <c r="D640">
        <v>1632</v>
      </c>
      <c r="E640" t="str">
        <f t="shared" si="18"/>
        <v>1620</v>
      </c>
      <c r="F640" t="str">
        <f t="shared" si="19"/>
        <v>1630</v>
      </c>
    </row>
    <row r="641" spans="1:6">
      <c r="A641" t="s">
        <v>3254</v>
      </c>
      <c r="B641" t="s">
        <v>1525</v>
      </c>
      <c r="C641">
        <v>1629</v>
      </c>
      <c r="D641">
        <v>1633</v>
      </c>
      <c r="E641" t="str">
        <f t="shared" si="18"/>
        <v>1620</v>
      </c>
      <c r="F641" t="str">
        <f t="shared" si="19"/>
        <v>1630</v>
      </c>
    </row>
    <row r="642" spans="1:6">
      <c r="A642" t="s">
        <v>3256</v>
      </c>
      <c r="B642" t="s">
        <v>911</v>
      </c>
      <c r="C642">
        <v>1629</v>
      </c>
      <c r="D642">
        <v>1633</v>
      </c>
      <c r="E642" t="str">
        <f t="shared" si="18"/>
        <v>1620</v>
      </c>
      <c r="F642" t="str">
        <f t="shared" si="19"/>
        <v>1630</v>
      </c>
    </row>
    <row r="643" spans="1:6">
      <c r="A643" t="s">
        <v>3259</v>
      </c>
      <c r="B643" t="s">
        <v>572</v>
      </c>
      <c r="C643">
        <v>1629</v>
      </c>
      <c r="D643">
        <v>1633</v>
      </c>
      <c r="E643" t="str">
        <f t="shared" ref="E643:E706" si="20">CONCATENATE(LEFT(C643,3),"0")</f>
        <v>1620</v>
      </c>
      <c r="F643" t="str">
        <f t="shared" ref="F643:F706" si="21">CONCATENATE(LEFT(D643,3),"0")</f>
        <v>1630</v>
      </c>
    </row>
    <row r="644" spans="1:6">
      <c r="A644" t="s">
        <v>3260</v>
      </c>
      <c r="B644" t="s">
        <v>91</v>
      </c>
      <c r="C644">
        <v>1629</v>
      </c>
      <c r="D644">
        <v>1633</v>
      </c>
      <c r="E644" t="str">
        <f t="shared" si="20"/>
        <v>1620</v>
      </c>
      <c r="F644" t="str">
        <f t="shared" si="21"/>
        <v>1630</v>
      </c>
    </row>
    <row r="645" spans="1:6">
      <c r="A645" t="s">
        <v>3262</v>
      </c>
      <c r="B645" t="s">
        <v>1573</v>
      </c>
      <c r="C645">
        <v>1629</v>
      </c>
      <c r="D645">
        <v>1633</v>
      </c>
      <c r="E645" t="str">
        <f t="shared" si="20"/>
        <v>1620</v>
      </c>
      <c r="F645" t="str">
        <f t="shared" si="21"/>
        <v>1630</v>
      </c>
    </row>
    <row r="646" spans="1:6">
      <c r="A646" t="s">
        <v>1454</v>
      </c>
      <c r="B646" t="s">
        <v>1376</v>
      </c>
      <c r="C646">
        <v>1629</v>
      </c>
      <c r="D646">
        <v>1633</v>
      </c>
      <c r="E646" t="str">
        <f t="shared" si="20"/>
        <v>1620</v>
      </c>
      <c r="F646" t="str">
        <f t="shared" si="21"/>
        <v>1630</v>
      </c>
    </row>
    <row r="647" spans="1:6">
      <c r="A647" t="s">
        <v>3266</v>
      </c>
      <c r="B647" t="s">
        <v>401</v>
      </c>
      <c r="C647">
        <v>1629</v>
      </c>
      <c r="D647">
        <v>1633</v>
      </c>
      <c r="E647" t="str">
        <f t="shared" si="20"/>
        <v>1620</v>
      </c>
      <c r="F647" t="str">
        <f t="shared" si="21"/>
        <v>1630</v>
      </c>
    </row>
    <row r="648" spans="1:6">
      <c r="A648" t="s">
        <v>3268</v>
      </c>
      <c r="B648" t="s">
        <v>1103</v>
      </c>
      <c r="C648">
        <v>1630</v>
      </c>
      <c r="D648">
        <v>1634</v>
      </c>
      <c r="E648" t="str">
        <f t="shared" si="20"/>
        <v>1630</v>
      </c>
      <c r="F648" t="str">
        <f t="shared" si="21"/>
        <v>1630</v>
      </c>
    </row>
    <row r="649" spans="1:6">
      <c r="A649" t="s">
        <v>3271</v>
      </c>
      <c r="B649" t="s">
        <v>572</v>
      </c>
      <c r="C649">
        <v>1630</v>
      </c>
      <c r="D649">
        <v>1634</v>
      </c>
      <c r="E649" t="str">
        <f t="shared" si="20"/>
        <v>1630</v>
      </c>
      <c r="F649" t="str">
        <f t="shared" si="21"/>
        <v>1630</v>
      </c>
    </row>
    <row r="650" spans="1:6">
      <c r="A650" t="s">
        <v>3274</v>
      </c>
      <c r="B650" t="s">
        <v>835</v>
      </c>
      <c r="C650">
        <v>1630</v>
      </c>
      <c r="D650">
        <v>1634</v>
      </c>
      <c r="E650" t="str">
        <f t="shared" si="20"/>
        <v>1630</v>
      </c>
      <c r="F650" t="str">
        <f t="shared" si="21"/>
        <v>1630</v>
      </c>
    </row>
    <row r="651" spans="1:6">
      <c r="A651" t="s">
        <v>3277</v>
      </c>
      <c r="B651" t="s">
        <v>350</v>
      </c>
      <c r="C651">
        <v>1630</v>
      </c>
      <c r="D651">
        <v>1634</v>
      </c>
      <c r="E651" t="str">
        <f t="shared" si="20"/>
        <v>1630</v>
      </c>
      <c r="F651" t="str">
        <f t="shared" si="21"/>
        <v>1630</v>
      </c>
    </row>
    <row r="652" spans="1:6">
      <c r="A652" t="s">
        <v>433</v>
      </c>
      <c r="B652" t="s">
        <v>107</v>
      </c>
      <c r="C652">
        <v>1630</v>
      </c>
      <c r="D652">
        <v>1634</v>
      </c>
      <c r="E652" t="str">
        <f t="shared" si="20"/>
        <v>1630</v>
      </c>
      <c r="F652" t="str">
        <f t="shared" si="21"/>
        <v>1630</v>
      </c>
    </row>
    <row r="653" spans="1:6">
      <c r="A653" t="s">
        <v>3281</v>
      </c>
      <c r="B653" t="s">
        <v>548</v>
      </c>
      <c r="C653">
        <v>1630</v>
      </c>
      <c r="D653">
        <v>1634</v>
      </c>
      <c r="E653" t="str">
        <f t="shared" si="20"/>
        <v>1630</v>
      </c>
      <c r="F653" t="str">
        <f t="shared" si="21"/>
        <v>1630</v>
      </c>
    </row>
    <row r="654" spans="1:6">
      <c r="A654" t="s">
        <v>3283</v>
      </c>
      <c r="B654" t="s">
        <v>632</v>
      </c>
      <c r="C654">
        <v>1630</v>
      </c>
      <c r="D654">
        <v>1634</v>
      </c>
      <c r="E654" t="str">
        <f t="shared" si="20"/>
        <v>1630</v>
      </c>
      <c r="F654" t="str">
        <f t="shared" si="21"/>
        <v>1630</v>
      </c>
    </row>
    <row r="655" spans="1:6">
      <c r="A655" t="s">
        <v>3286</v>
      </c>
      <c r="B655" t="s">
        <v>722</v>
      </c>
      <c r="C655">
        <v>1630</v>
      </c>
      <c r="D655">
        <v>1634</v>
      </c>
      <c r="E655" t="str">
        <f t="shared" si="20"/>
        <v>1630</v>
      </c>
      <c r="F655" t="str">
        <f t="shared" si="21"/>
        <v>1630</v>
      </c>
    </row>
    <row r="656" spans="1:6">
      <c r="A656" t="s">
        <v>3288</v>
      </c>
      <c r="B656" t="s">
        <v>1405</v>
      </c>
      <c r="C656">
        <v>1630</v>
      </c>
      <c r="D656">
        <v>1634</v>
      </c>
      <c r="E656" t="str">
        <f t="shared" si="20"/>
        <v>1630</v>
      </c>
      <c r="F656" t="str">
        <f t="shared" si="21"/>
        <v>1630</v>
      </c>
    </row>
    <row r="657" spans="1:6">
      <c r="A657" t="s">
        <v>3291</v>
      </c>
      <c r="B657" t="s">
        <v>1317</v>
      </c>
      <c r="C657">
        <v>1630</v>
      </c>
      <c r="D657">
        <v>1634</v>
      </c>
      <c r="E657" t="str">
        <f t="shared" si="20"/>
        <v>1630</v>
      </c>
      <c r="F657" t="str">
        <f t="shared" si="21"/>
        <v>1630</v>
      </c>
    </row>
    <row r="658" spans="1:6">
      <c r="A658" t="s">
        <v>3294</v>
      </c>
      <c r="B658" t="s">
        <v>936</v>
      </c>
      <c r="C658">
        <v>1630</v>
      </c>
      <c r="D658">
        <v>1634</v>
      </c>
      <c r="E658" t="str">
        <f t="shared" si="20"/>
        <v>1630</v>
      </c>
      <c r="F658" t="str">
        <f t="shared" si="21"/>
        <v>1630</v>
      </c>
    </row>
    <row r="659" spans="1:6">
      <c r="A659" t="s">
        <v>3296</v>
      </c>
      <c r="B659" t="s">
        <v>1126</v>
      </c>
      <c r="C659">
        <v>1630</v>
      </c>
      <c r="D659">
        <v>1634</v>
      </c>
      <c r="E659" t="str">
        <f t="shared" si="20"/>
        <v>1630</v>
      </c>
      <c r="F659" t="str">
        <f t="shared" si="21"/>
        <v>1630</v>
      </c>
    </row>
    <row r="660" spans="1:6">
      <c r="A660" t="s">
        <v>3299</v>
      </c>
      <c r="B660" t="s">
        <v>627</v>
      </c>
      <c r="C660">
        <v>1630</v>
      </c>
      <c r="D660">
        <v>1634</v>
      </c>
      <c r="E660" t="str">
        <f t="shared" si="20"/>
        <v>1630</v>
      </c>
      <c r="F660" t="str">
        <f t="shared" si="21"/>
        <v>1630</v>
      </c>
    </row>
    <row r="661" spans="1:6">
      <c r="A661" t="s">
        <v>3301</v>
      </c>
      <c r="B661" t="s">
        <v>343</v>
      </c>
      <c r="C661">
        <v>1630</v>
      </c>
      <c r="D661">
        <v>1634</v>
      </c>
      <c r="E661" t="str">
        <f t="shared" si="20"/>
        <v>1630</v>
      </c>
      <c r="F661" t="str">
        <f t="shared" si="21"/>
        <v>1630</v>
      </c>
    </row>
    <row r="662" spans="1:6">
      <c r="A662" t="s">
        <v>3303</v>
      </c>
      <c r="B662" t="s">
        <v>242</v>
      </c>
      <c r="C662">
        <v>1631</v>
      </c>
      <c r="D662">
        <v>1635</v>
      </c>
      <c r="E662" t="str">
        <f t="shared" si="20"/>
        <v>1630</v>
      </c>
      <c r="F662" t="str">
        <f t="shared" si="21"/>
        <v>1630</v>
      </c>
    </row>
    <row r="663" spans="1:6">
      <c r="A663" t="s">
        <v>3305</v>
      </c>
      <c r="B663" t="s">
        <v>1611</v>
      </c>
      <c r="C663">
        <v>1631</v>
      </c>
      <c r="D663">
        <v>1635</v>
      </c>
      <c r="E663" t="str">
        <f t="shared" si="20"/>
        <v>1630</v>
      </c>
      <c r="F663" t="str">
        <f t="shared" si="21"/>
        <v>1630</v>
      </c>
    </row>
    <row r="664" spans="1:6">
      <c r="A664" t="s">
        <v>3308</v>
      </c>
      <c r="B664" t="s">
        <v>572</v>
      </c>
      <c r="C664">
        <v>1631</v>
      </c>
      <c r="D664">
        <v>1635</v>
      </c>
      <c r="E664" t="str">
        <f t="shared" si="20"/>
        <v>1630</v>
      </c>
      <c r="F664" t="str">
        <f t="shared" si="21"/>
        <v>1630</v>
      </c>
    </row>
    <row r="665" spans="1:6">
      <c r="A665" t="s">
        <v>3311</v>
      </c>
      <c r="B665" t="s">
        <v>107</v>
      </c>
      <c r="C665">
        <v>1631</v>
      </c>
      <c r="D665">
        <v>1635</v>
      </c>
      <c r="E665" t="str">
        <f t="shared" si="20"/>
        <v>1630</v>
      </c>
      <c r="F665" t="str">
        <f t="shared" si="21"/>
        <v>1630</v>
      </c>
    </row>
    <row r="666" spans="1:6">
      <c r="A666" t="s">
        <v>3314</v>
      </c>
      <c r="B666" t="s">
        <v>107</v>
      </c>
      <c r="C666">
        <v>1631</v>
      </c>
      <c r="D666">
        <v>1635</v>
      </c>
      <c r="E666" t="str">
        <f t="shared" si="20"/>
        <v>1630</v>
      </c>
      <c r="F666" t="str">
        <f t="shared" si="21"/>
        <v>1630</v>
      </c>
    </row>
    <row r="667" spans="1:6">
      <c r="A667" t="s">
        <v>3317</v>
      </c>
      <c r="B667" t="s">
        <v>627</v>
      </c>
      <c r="C667">
        <v>1631</v>
      </c>
      <c r="D667">
        <v>1635</v>
      </c>
      <c r="E667" t="str">
        <f t="shared" si="20"/>
        <v>1630</v>
      </c>
      <c r="F667" t="str">
        <f t="shared" si="21"/>
        <v>1630</v>
      </c>
    </row>
    <row r="668" spans="1:6">
      <c r="A668" t="s">
        <v>3319</v>
      </c>
      <c r="B668" t="s">
        <v>1103</v>
      </c>
      <c r="C668">
        <v>1631</v>
      </c>
      <c r="D668">
        <v>1635</v>
      </c>
      <c r="E668" t="str">
        <f t="shared" si="20"/>
        <v>1630</v>
      </c>
      <c r="F668" t="str">
        <f t="shared" si="21"/>
        <v>1630</v>
      </c>
    </row>
    <row r="669" spans="1:6">
      <c r="A669" t="s">
        <v>3321</v>
      </c>
      <c r="B669" t="s">
        <v>1623</v>
      </c>
      <c r="C669">
        <v>1631</v>
      </c>
      <c r="D669">
        <v>1635</v>
      </c>
      <c r="E669" t="str">
        <f t="shared" si="20"/>
        <v>1630</v>
      </c>
      <c r="F669" t="str">
        <f t="shared" si="21"/>
        <v>1630</v>
      </c>
    </row>
    <row r="670" spans="1:6">
      <c r="A670" t="s">
        <v>3323</v>
      </c>
      <c r="B670" t="s">
        <v>708</v>
      </c>
      <c r="C670">
        <v>1631</v>
      </c>
      <c r="D670">
        <v>1635</v>
      </c>
      <c r="E670" t="str">
        <f t="shared" si="20"/>
        <v>1630</v>
      </c>
      <c r="F670" t="str">
        <f t="shared" si="21"/>
        <v>1630</v>
      </c>
    </row>
    <row r="671" spans="1:6">
      <c r="A671" t="s">
        <v>3325</v>
      </c>
      <c r="B671" t="s">
        <v>548</v>
      </c>
      <c r="C671">
        <v>1632</v>
      </c>
      <c r="D671">
        <v>1636</v>
      </c>
      <c r="E671" t="str">
        <f t="shared" si="20"/>
        <v>1630</v>
      </c>
      <c r="F671" t="str">
        <f t="shared" si="21"/>
        <v>1630</v>
      </c>
    </row>
    <row r="672" spans="1:6">
      <c r="A672" t="s">
        <v>3328</v>
      </c>
      <c r="B672" t="s">
        <v>1575</v>
      </c>
      <c r="C672">
        <v>1632</v>
      </c>
      <c r="D672">
        <v>1636</v>
      </c>
      <c r="E672" t="str">
        <f t="shared" si="20"/>
        <v>1630</v>
      </c>
      <c r="F672" t="str">
        <f t="shared" si="21"/>
        <v>1630</v>
      </c>
    </row>
    <row r="673" spans="1:6">
      <c r="A673" t="s">
        <v>851</v>
      </c>
      <c r="B673" t="s">
        <v>632</v>
      </c>
      <c r="C673">
        <v>1632</v>
      </c>
      <c r="D673">
        <v>1636</v>
      </c>
      <c r="E673" t="str">
        <f t="shared" si="20"/>
        <v>1630</v>
      </c>
      <c r="F673" t="str">
        <f t="shared" si="21"/>
        <v>1630</v>
      </c>
    </row>
    <row r="674" spans="1:6">
      <c r="A674" t="s">
        <v>3331</v>
      </c>
      <c r="B674" t="s">
        <v>401</v>
      </c>
      <c r="C674">
        <v>1632</v>
      </c>
      <c r="D674">
        <v>1636</v>
      </c>
      <c r="E674" t="str">
        <f t="shared" si="20"/>
        <v>1630</v>
      </c>
      <c r="F674" t="str">
        <f t="shared" si="21"/>
        <v>1630</v>
      </c>
    </row>
    <row r="675" spans="1:6">
      <c r="A675" t="s">
        <v>3333</v>
      </c>
      <c r="B675" t="s">
        <v>572</v>
      </c>
      <c r="C675">
        <v>1632</v>
      </c>
      <c r="D675">
        <v>1636</v>
      </c>
      <c r="E675" t="str">
        <f t="shared" si="20"/>
        <v>1630</v>
      </c>
      <c r="F675" t="str">
        <f t="shared" si="21"/>
        <v>1630</v>
      </c>
    </row>
    <row r="676" spans="1:6">
      <c r="A676" t="s">
        <v>3336</v>
      </c>
      <c r="B676" t="s">
        <v>343</v>
      </c>
      <c r="C676">
        <v>1632</v>
      </c>
      <c r="D676">
        <v>1636</v>
      </c>
      <c r="E676" t="str">
        <f t="shared" si="20"/>
        <v>1630</v>
      </c>
      <c r="F676" t="str">
        <f t="shared" si="21"/>
        <v>1630</v>
      </c>
    </row>
    <row r="677" spans="1:6">
      <c r="A677" t="s">
        <v>3339</v>
      </c>
      <c r="B677" t="s">
        <v>578</v>
      </c>
      <c r="C677">
        <v>1632</v>
      </c>
      <c r="D677">
        <v>1636</v>
      </c>
      <c r="E677" t="str">
        <f t="shared" si="20"/>
        <v>1630</v>
      </c>
      <c r="F677" t="str">
        <f t="shared" si="21"/>
        <v>1630</v>
      </c>
    </row>
    <row r="678" spans="1:6">
      <c r="A678" t="s">
        <v>3342</v>
      </c>
      <c r="B678" t="s">
        <v>966</v>
      </c>
      <c r="C678">
        <v>1633</v>
      </c>
      <c r="D678">
        <v>1637</v>
      </c>
      <c r="E678" t="str">
        <f t="shared" si="20"/>
        <v>1630</v>
      </c>
      <c r="F678" t="str">
        <f t="shared" si="21"/>
        <v>1630</v>
      </c>
    </row>
    <row r="679" spans="1:6">
      <c r="A679" t="s">
        <v>3345</v>
      </c>
      <c r="B679" t="s">
        <v>1563</v>
      </c>
      <c r="C679">
        <v>1633</v>
      </c>
      <c r="D679">
        <v>1637</v>
      </c>
      <c r="E679" t="str">
        <f t="shared" si="20"/>
        <v>1630</v>
      </c>
      <c r="F679" t="str">
        <f t="shared" si="21"/>
        <v>1630</v>
      </c>
    </row>
    <row r="680" spans="1:6">
      <c r="A680" t="s">
        <v>3348</v>
      </c>
      <c r="B680" t="s">
        <v>478</v>
      </c>
      <c r="C680">
        <v>1633</v>
      </c>
      <c r="D680">
        <v>1637</v>
      </c>
      <c r="E680" t="str">
        <f t="shared" si="20"/>
        <v>1630</v>
      </c>
      <c r="F680" t="str">
        <f t="shared" si="21"/>
        <v>1630</v>
      </c>
    </row>
    <row r="681" spans="1:6">
      <c r="A681" t="s">
        <v>1251</v>
      </c>
      <c r="B681" t="s">
        <v>45</v>
      </c>
      <c r="C681">
        <v>1633</v>
      </c>
      <c r="D681">
        <v>1637</v>
      </c>
      <c r="E681" t="str">
        <f t="shared" si="20"/>
        <v>1630</v>
      </c>
      <c r="F681" t="str">
        <f t="shared" si="21"/>
        <v>1630</v>
      </c>
    </row>
    <row r="682" spans="1:6">
      <c r="A682" t="s">
        <v>3350</v>
      </c>
      <c r="B682" t="s">
        <v>1573</v>
      </c>
      <c r="C682">
        <v>1633</v>
      </c>
      <c r="D682">
        <v>1637</v>
      </c>
      <c r="E682" t="str">
        <f t="shared" si="20"/>
        <v>1630</v>
      </c>
      <c r="F682" t="str">
        <f t="shared" si="21"/>
        <v>1630</v>
      </c>
    </row>
    <row r="683" spans="1:6">
      <c r="A683" t="s">
        <v>3353</v>
      </c>
      <c r="B683" t="s">
        <v>1525</v>
      </c>
      <c r="C683">
        <v>1633</v>
      </c>
      <c r="D683">
        <v>1637</v>
      </c>
      <c r="E683" t="str">
        <f t="shared" si="20"/>
        <v>1630</v>
      </c>
      <c r="F683" t="str">
        <f t="shared" si="21"/>
        <v>1630</v>
      </c>
    </row>
    <row r="684" spans="1:6">
      <c r="A684" t="s">
        <v>3355</v>
      </c>
      <c r="B684" t="s">
        <v>478</v>
      </c>
      <c r="C684">
        <v>1634</v>
      </c>
      <c r="D684">
        <v>1638</v>
      </c>
      <c r="E684" t="str">
        <f t="shared" si="20"/>
        <v>1630</v>
      </c>
      <c r="F684" t="str">
        <f t="shared" si="21"/>
        <v>1630</v>
      </c>
    </row>
    <row r="685" spans="1:6">
      <c r="A685" t="s">
        <v>3358</v>
      </c>
      <c r="B685" t="s">
        <v>694</v>
      </c>
      <c r="C685">
        <v>1634</v>
      </c>
      <c r="D685">
        <v>1638</v>
      </c>
      <c r="E685" t="str">
        <f t="shared" si="20"/>
        <v>1630</v>
      </c>
      <c r="F685" t="str">
        <f t="shared" si="21"/>
        <v>1630</v>
      </c>
    </row>
    <row r="686" spans="1:6">
      <c r="A686" t="s">
        <v>3361</v>
      </c>
      <c r="B686" t="s">
        <v>548</v>
      </c>
      <c r="C686">
        <v>1634</v>
      </c>
      <c r="D686">
        <v>1638</v>
      </c>
      <c r="E686" t="str">
        <f t="shared" si="20"/>
        <v>1630</v>
      </c>
      <c r="F686" t="str">
        <f t="shared" si="21"/>
        <v>1630</v>
      </c>
    </row>
    <row r="687" spans="1:6">
      <c r="A687" t="s">
        <v>607</v>
      </c>
      <c r="B687" t="s">
        <v>851</v>
      </c>
      <c r="C687">
        <v>1634</v>
      </c>
      <c r="D687">
        <v>1638</v>
      </c>
      <c r="E687" t="str">
        <f t="shared" si="20"/>
        <v>1630</v>
      </c>
      <c r="F687" t="str">
        <f t="shared" si="21"/>
        <v>1630</v>
      </c>
    </row>
    <row r="688" spans="1:6">
      <c r="A688" t="s">
        <v>3364</v>
      </c>
      <c r="B688" t="s">
        <v>1317</v>
      </c>
      <c r="C688">
        <v>1634</v>
      </c>
      <c r="D688">
        <v>1638</v>
      </c>
      <c r="E688" t="str">
        <f t="shared" si="20"/>
        <v>1630</v>
      </c>
      <c r="F688" t="str">
        <f t="shared" si="21"/>
        <v>1630</v>
      </c>
    </row>
    <row r="689" spans="1:6">
      <c r="A689" t="s">
        <v>3367</v>
      </c>
      <c r="B689" t="s">
        <v>91</v>
      </c>
      <c r="C689">
        <v>1634</v>
      </c>
      <c r="D689">
        <v>1638</v>
      </c>
      <c r="E689" t="str">
        <f t="shared" si="20"/>
        <v>1630</v>
      </c>
      <c r="F689" t="str">
        <f t="shared" si="21"/>
        <v>1630</v>
      </c>
    </row>
    <row r="690" spans="1:6">
      <c r="A690" t="s">
        <v>3368</v>
      </c>
      <c r="B690" t="s">
        <v>107</v>
      </c>
      <c r="C690">
        <v>1635</v>
      </c>
      <c r="D690">
        <v>1639</v>
      </c>
      <c r="E690" t="str">
        <f t="shared" si="20"/>
        <v>1630</v>
      </c>
      <c r="F690" t="str">
        <f t="shared" si="21"/>
        <v>1630</v>
      </c>
    </row>
    <row r="691" spans="1:6">
      <c r="A691" t="s">
        <v>3370</v>
      </c>
      <c r="B691" t="s">
        <v>42</v>
      </c>
      <c r="C691">
        <v>1635</v>
      </c>
      <c r="D691">
        <v>1639</v>
      </c>
      <c r="E691" t="str">
        <f t="shared" si="20"/>
        <v>1630</v>
      </c>
      <c r="F691" t="str">
        <f t="shared" si="21"/>
        <v>1630</v>
      </c>
    </row>
    <row r="692" spans="1:6">
      <c r="A692" t="s">
        <v>3373</v>
      </c>
      <c r="B692" t="s">
        <v>708</v>
      </c>
      <c r="C692">
        <v>1635</v>
      </c>
      <c r="D692">
        <v>1639</v>
      </c>
      <c r="E692" t="str">
        <f t="shared" si="20"/>
        <v>1630</v>
      </c>
      <c r="F692" t="str">
        <f t="shared" si="21"/>
        <v>1630</v>
      </c>
    </row>
    <row r="693" spans="1:6">
      <c r="A693" t="s">
        <v>3375</v>
      </c>
      <c r="B693" t="s">
        <v>548</v>
      </c>
      <c r="C693">
        <v>1635</v>
      </c>
      <c r="D693">
        <v>1639</v>
      </c>
      <c r="E693" t="str">
        <f t="shared" si="20"/>
        <v>1630</v>
      </c>
      <c r="F693" t="str">
        <f t="shared" si="21"/>
        <v>1630</v>
      </c>
    </row>
    <row r="694" spans="1:6">
      <c r="A694" t="s">
        <v>3377</v>
      </c>
      <c r="B694" t="s">
        <v>966</v>
      </c>
      <c r="C694">
        <v>1636</v>
      </c>
      <c r="D694">
        <v>1640</v>
      </c>
      <c r="E694" t="str">
        <f t="shared" si="20"/>
        <v>1630</v>
      </c>
      <c r="F694" t="str">
        <f t="shared" si="21"/>
        <v>1640</v>
      </c>
    </row>
    <row r="695" spans="1:6">
      <c r="A695" t="s">
        <v>3380</v>
      </c>
      <c r="B695" t="s">
        <v>1573</v>
      </c>
      <c r="C695">
        <v>1636</v>
      </c>
      <c r="D695">
        <v>1640</v>
      </c>
      <c r="E695" t="str">
        <f t="shared" si="20"/>
        <v>1630</v>
      </c>
      <c r="F695" t="str">
        <f t="shared" si="21"/>
        <v>1640</v>
      </c>
    </row>
    <row r="696" spans="1:6">
      <c r="A696" t="s">
        <v>3382</v>
      </c>
      <c r="B696" t="s">
        <v>1450</v>
      </c>
      <c r="C696">
        <v>1636</v>
      </c>
      <c r="D696">
        <v>1640</v>
      </c>
      <c r="E696" t="str">
        <f t="shared" si="20"/>
        <v>1630</v>
      </c>
      <c r="F696" t="str">
        <f t="shared" si="21"/>
        <v>1640</v>
      </c>
    </row>
    <row r="697" spans="1:6">
      <c r="A697" t="s">
        <v>3385</v>
      </c>
      <c r="B697" t="s">
        <v>1611</v>
      </c>
      <c r="C697">
        <v>1637</v>
      </c>
      <c r="D697">
        <v>1641</v>
      </c>
      <c r="E697" t="str">
        <f t="shared" si="20"/>
        <v>1630</v>
      </c>
      <c r="F697" t="str">
        <f t="shared" si="21"/>
        <v>1640</v>
      </c>
    </row>
    <row r="698" spans="1:6">
      <c r="A698" t="s">
        <v>3388</v>
      </c>
      <c r="B698" t="s">
        <v>820</v>
      </c>
      <c r="C698">
        <v>1637</v>
      </c>
      <c r="D698">
        <v>1641</v>
      </c>
      <c r="E698" t="str">
        <f t="shared" si="20"/>
        <v>1630</v>
      </c>
      <c r="F698" t="str">
        <f t="shared" si="21"/>
        <v>1640</v>
      </c>
    </row>
    <row r="699" spans="1:6">
      <c r="A699" t="s">
        <v>205</v>
      </c>
      <c r="B699" t="s">
        <v>572</v>
      </c>
      <c r="C699">
        <v>1638</v>
      </c>
      <c r="D699">
        <v>1642</v>
      </c>
      <c r="E699" t="str">
        <f t="shared" si="20"/>
        <v>1630</v>
      </c>
      <c r="F699" t="str">
        <f t="shared" si="21"/>
        <v>1640</v>
      </c>
    </row>
    <row r="700" spans="1:6">
      <c r="A700" t="s">
        <v>3392</v>
      </c>
      <c r="B700" t="s">
        <v>864</v>
      </c>
      <c r="C700">
        <v>1638</v>
      </c>
      <c r="D700">
        <v>1642</v>
      </c>
      <c r="E700" t="str">
        <f t="shared" si="20"/>
        <v>1630</v>
      </c>
      <c r="F700" t="str">
        <f t="shared" si="21"/>
        <v>1640</v>
      </c>
    </row>
    <row r="701" spans="1:6">
      <c r="A701" t="s">
        <v>3395</v>
      </c>
      <c r="B701" t="s">
        <v>976</v>
      </c>
      <c r="C701">
        <v>1638</v>
      </c>
      <c r="D701">
        <v>1642</v>
      </c>
      <c r="E701" t="str">
        <f t="shared" si="20"/>
        <v>1630</v>
      </c>
      <c r="F701" t="str">
        <f t="shared" si="21"/>
        <v>1640</v>
      </c>
    </row>
    <row r="702" spans="1:6">
      <c r="A702" t="s">
        <v>795</v>
      </c>
      <c r="B702" t="s">
        <v>478</v>
      </c>
      <c r="C702">
        <v>1638</v>
      </c>
      <c r="D702">
        <v>1642</v>
      </c>
      <c r="E702" t="str">
        <f t="shared" si="20"/>
        <v>1630</v>
      </c>
      <c r="F702" t="str">
        <f t="shared" si="21"/>
        <v>1640</v>
      </c>
    </row>
    <row r="703" spans="1:6">
      <c r="A703" t="s">
        <v>3398</v>
      </c>
      <c r="B703" t="s">
        <v>966</v>
      </c>
      <c r="C703">
        <v>1638</v>
      </c>
      <c r="D703">
        <v>1642</v>
      </c>
      <c r="E703" t="str">
        <f t="shared" si="20"/>
        <v>1630</v>
      </c>
      <c r="F703" t="str">
        <f t="shared" si="21"/>
        <v>1640</v>
      </c>
    </row>
    <row r="704" spans="1:6">
      <c r="A704" t="s">
        <v>3401</v>
      </c>
      <c r="B704" t="s">
        <v>433</v>
      </c>
      <c r="C704">
        <v>1638</v>
      </c>
      <c r="D704">
        <v>1642</v>
      </c>
      <c r="E704" t="str">
        <f t="shared" si="20"/>
        <v>1630</v>
      </c>
      <c r="F704" t="str">
        <f t="shared" si="21"/>
        <v>1640</v>
      </c>
    </row>
    <row r="705" spans="1:6">
      <c r="A705" t="s">
        <v>3404</v>
      </c>
      <c r="B705" t="s">
        <v>572</v>
      </c>
      <c r="C705">
        <v>1638</v>
      </c>
      <c r="D705">
        <v>1642</v>
      </c>
      <c r="E705" t="str">
        <f t="shared" si="20"/>
        <v>1630</v>
      </c>
      <c r="F705" t="str">
        <f t="shared" si="21"/>
        <v>1640</v>
      </c>
    </row>
    <row r="706" spans="1:6">
      <c r="A706" t="s">
        <v>3407</v>
      </c>
      <c r="B706" t="s">
        <v>694</v>
      </c>
      <c r="C706">
        <v>1638</v>
      </c>
      <c r="D706">
        <v>1642</v>
      </c>
      <c r="E706" t="str">
        <f t="shared" si="20"/>
        <v>1630</v>
      </c>
      <c r="F706" t="str">
        <f t="shared" si="21"/>
        <v>1640</v>
      </c>
    </row>
    <row r="707" spans="1:6">
      <c r="A707" t="s">
        <v>3410</v>
      </c>
      <c r="B707" t="s">
        <v>548</v>
      </c>
      <c r="C707">
        <v>1638</v>
      </c>
      <c r="D707">
        <v>1642</v>
      </c>
      <c r="E707" t="str">
        <f t="shared" ref="E707:E770" si="22">CONCATENATE(LEFT(C707,3),"0")</f>
        <v>1630</v>
      </c>
      <c r="F707" t="str">
        <f t="shared" ref="F707:F770" si="23">CONCATENATE(LEFT(D707,3),"0")</f>
        <v>1640</v>
      </c>
    </row>
    <row r="708" spans="1:6">
      <c r="A708" t="s">
        <v>3413</v>
      </c>
      <c r="B708" t="s">
        <v>1350</v>
      </c>
      <c r="C708">
        <v>1639</v>
      </c>
      <c r="D708">
        <v>1643</v>
      </c>
      <c r="E708" t="str">
        <f t="shared" si="22"/>
        <v>1630</v>
      </c>
      <c r="F708" t="str">
        <f t="shared" si="23"/>
        <v>1640</v>
      </c>
    </row>
    <row r="709" spans="1:6">
      <c r="A709" t="s">
        <v>3416</v>
      </c>
      <c r="B709" t="s">
        <v>678</v>
      </c>
      <c r="C709">
        <v>1639</v>
      </c>
      <c r="D709">
        <v>1643</v>
      </c>
      <c r="E709" t="str">
        <f t="shared" si="22"/>
        <v>1630</v>
      </c>
      <c r="F709" t="str">
        <f t="shared" si="23"/>
        <v>1640</v>
      </c>
    </row>
    <row r="710" spans="1:6">
      <c r="A710" t="s">
        <v>3419</v>
      </c>
      <c r="B710" t="s">
        <v>632</v>
      </c>
      <c r="C710">
        <v>1639</v>
      </c>
      <c r="D710">
        <v>1643</v>
      </c>
      <c r="E710" t="str">
        <f t="shared" si="22"/>
        <v>1630</v>
      </c>
      <c r="F710" t="str">
        <f t="shared" si="23"/>
        <v>1640</v>
      </c>
    </row>
    <row r="711" spans="1:6">
      <c r="A711" t="s">
        <v>3421</v>
      </c>
      <c r="B711" t="s">
        <v>694</v>
      </c>
      <c r="C711">
        <v>1640</v>
      </c>
      <c r="D711">
        <v>1644</v>
      </c>
      <c r="E711" t="str">
        <f t="shared" si="22"/>
        <v>1640</v>
      </c>
      <c r="F711" t="str">
        <f t="shared" si="23"/>
        <v>1640</v>
      </c>
    </row>
    <row r="712" spans="1:6">
      <c r="A712" t="s">
        <v>3424</v>
      </c>
      <c r="B712" t="s">
        <v>567</v>
      </c>
      <c r="C712">
        <v>1641</v>
      </c>
      <c r="D712">
        <v>1645</v>
      </c>
      <c r="E712" t="str">
        <f t="shared" si="22"/>
        <v>1640</v>
      </c>
      <c r="F712" t="str">
        <f t="shared" si="23"/>
        <v>1640</v>
      </c>
    </row>
    <row r="713" spans="1:6">
      <c r="A713" t="s">
        <v>379</v>
      </c>
      <c r="B713" t="s">
        <v>431</v>
      </c>
      <c r="C713">
        <v>1641</v>
      </c>
      <c r="D713">
        <v>1645</v>
      </c>
      <c r="E713" t="str">
        <f t="shared" si="22"/>
        <v>1640</v>
      </c>
      <c r="F713" t="str">
        <f t="shared" si="23"/>
        <v>1640</v>
      </c>
    </row>
    <row r="714" spans="1:6">
      <c r="A714" t="s">
        <v>3428</v>
      </c>
      <c r="B714" t="s">
        <v>864</v>
      </c>
      <c r="C714">
        <v>1641</v>
      </c>
      <c r="D714">
        <v>1645</v>
      </c>
      <c r="E714" t="str">
        <f t="shared" si="22"/>
        <v>1640</v>
      </c>
      <c r="F714" t="str">
        <f t="shared" si="23"/>
        <v>1640</v>
      </c>
    </row>
    <row r="715" spans="1:6">
      <c r="A715" t="s">
        <v>3430</v>
      </c>
      <c r="B715" t="s">
        <v>694</v>
      </c>
      <c r="C715">
        <v>1641</v>
      </c>
      <c r="D715">
        <v>1645</v>
      </c>
      <c r="E715" t="str">
        <f t="shared" si="22"/>
        <v>1640</v>
      </c>
      <c r="F715" t="str">
        <f t="shared" si="23"/>
        <v>1640</v>
      </c>
    </row>
    <row r="716" spans="1:6">
      <c r="A716" t="s">
        <v>785</v>
      </c>
      <c r="B716" t="s">
        <v>478</v>
      </c>
      <c r="C716">
        <v>1641</v>
      </c>
      <c r="D716">
        <v>1645</v>
      </c>
      <c r="E716" t="str">
        <f t="shared" si="22"/>
        <v>1640</v>
      </c>
      <c r="F716" t="str">
        <f t="shared" si="23"/>
        <v>1640</v>
      </c>
    </row>
    <row r="717" spans="1:6">
      <c r="A717" t="s">
        <v>3434</v>
      </c>
      <c r="B717" t="s">
        <v>694</v>
      </c>
      <c r="C717">
        <v>1641</v>
      </c>
      <c r="D717">
        <v>1645</v>
      </c>
      <c r="E717" t="str">
        <f t="shared" si="22"/>
        <v>1640</v>
      </c>
      <c r="F717" t="str">
        <f t="shared" si="23"/>
        <v>1640</v>
      </c>
    </row>
    <row r="718" spans="1:6">
      <c r="A718" t="s">
        <v>3437</v>
      </c>
      <c r="B718" t="s">
        <v>1512</v>
      </c>
      <c r="C718">
        <v>1641</v>
      </c>
      <c r="D718">
        <v>1645</v>
      </c>
      <c r="E718" t="str">
        <f t="shared" si="22"/>
        <v>1640</v>
      </c>
      <c r="F718" t="str">
        <f t="shared" si="23"/>
        <v>1640</v>
      </c>
    </row>
    <row r="719" spans="1:6">
      <c r="A719" t="s">
        <v>3439</v>
      </c>
      <c r="B719" t="s">
        <v>1450</v>
      </c>
      <c r="C719">
        <v>1641</v>
      </c>
      <c r="D719">
        <v>1645</v>
      </c>
      <c r="E719" t="str">
        <f t="shared" si="22"/>
        <v>1640</v>
      </c>
      <c r="F719" t="str">
        <f t="shared" si="23"/>
        <v>1640</v>
      </c>
    </row>
    <row r="720" spans="1:6">
      <c r="A720" t="s">
        <v>3442</v>
      </c>
      <c r="B720" t="s">
        <v>73</v>
      </c>
      <c r="C720">
        <v>1642</v>
      </c>
      <c r="D720">
        <v>1646</v>
      </c>
      <c r="E720" t="str">
        <f t="shared" si="22"/>
        <v>1640</v>
      </c>
      <c r="F720" t="str">
        <f t="shared" si="23"/>
        <v>1640</v>
      </c>
    </row>
    <row r="721" spans="1:6">
      <c r="A721" t="s">
        <v>3445</v>
      </c>
      <c r="B721" t="s">
        <v>1516</v>
      </c>
      <c r="C721">
        <v>1642</v>
      </c>
      <c r="D721">
        <v>1646</v>
      </c>
      <c r="E721" t="str">
        <f t="shared" si="22"/>
        <v>1640</v>
      </c>
      <c r="F721" t="str">
        <f t="shared" si="23"/>
        <v>1640</v>
      </c>
    </row>
    <row r="722" spans="1:6">
      <c r="A722" t="s">
        <v>3447</v>
      </c>
      <c r="B722" t="s">
        <v>820</v>
      </c>
      <c r="C722">
        <v>1642</v>
      </c>
      <c r="D722">
        <v>1646</v>
      </c>
      <c r="E722" t="str">
        <f t="shared" si="22"/>
        <v>1640</v>
      </c>
      <c r="F722" t="str">
        <f t="shared" si="23"/>
        <v>1640</v>
      </c>
    </row>
    <row r="723" spans="1:6">
      <c r="A723" t="s">
        <v>3450</v>
      </c>
      <c r="B723" t="s">
        <v>1516</v>
      </c>
      <c r="C723">
        <v>1643</v>
      </c>
      <c r="D723">
        <v>1647</v>
      </c>
      <c r="E723" t="str">
        <f t="shared" si="22"/>
        <v>1640</v>
      </c>
      <c r="F723" t="str">
        <f t="shared" si="23"/>
        <v>1640</v>
      </c>
    </row>
    <row r="724" spans="1:6">
      <c r="A724" t="s">
        <v>3452</v>
      </c>
      <c r="B724" t="s">
        <v>851</v>
      </c>
      <c r="C724">
        <v>1643</v>
      </c>
      <c r="D724">
        <v>1647</v>
      </c>
      <c r="E724" t="str">
        <f t="shared" si="22"/>
        <v>1640</v>
      </c>
      <c r="F724" t="str">
        <f t="shared" si="23"/>
        <v>1640</v>
      </c>
    </row>
    <row r="725" spans="1:6">
      <c r="A725" t="s">
        <v>3455</v>
      </c>
      <c r="B725" t="s">
        <v>820</v>
      </c>
      <c r="C725">
        <v>1644</v>
      </c>
      <c r="D725">
        <v>1648</v>
      </c>
      <c r="E725" t="str">
        <f t="shared" si="22"/>
        <v>1640</v>
      </c>
      <c r="F725" t="str">
        <f t="shared" si="23"/>
        <v>1640</v>
      </c>
    </row>
    <row r="726" spans="1:6">
      <c r="A726" t="s">
        <v>3458</v>
      </c>
      <c r="B726" t="s">
        <v>1516</v>
      </c>
      <c r="C726">
        <v>1644</v>
      </c>
      <c r="D726">
        <v>1648</v>
      </c>
      <c r="E726" t="str">
        <f t="shared" si="22"/>
        <v>1640</v>
      </c>
      <c r="F726" t="str">
        <f t="shared" si="23"/>
        <v>1640</v>
      </c>
    </row>
    <row r="727" spans="1:6">
      <c r="A727" t="s">
        <v>3461</v>
      </c>
      <c r="B727" t="s">
        <v>632</v>
      </c>
      <c r="C727">
        <v>1644</v>
      </c>
      <c r="D727">
        <v>1648</v>
      </c>
      <c r="E727" t="str">
        <f t="shared" si="22"/>
        <v>1640</v>
      </c>
      <c r="F727" t="str">
        <f t="shared" si="23"/>
        <v>1640</v>
      </c>
    </row>
    <row r="728" spans="1:6">
      <c r="A728" t="s">
        <v>3464</v>
      </c>
      <c r="B728" t="s">
        <v>552</v>
      </c>
      <c r="C728">
        <v>1644</v>
      </c>
      <c r="D728">
        <v>1648</v>
      </c>
      <c r="E728" t="str">
        <f t="shared" si="22"/>
        <v>1640</v>
      </c>
      <c r="F728" t="str">
        <f t="shared" si="23"/>
        <v>1640</v>
      </c>
    </row>
    <row r="729" spans="1:6">
      <c r="A729" t="s">
        <v>3465</v>
      </c>
      <c r="B729" t="s">
        <v>1450</v>
      </c>
      <c r="C729">
        <v>1644</v>
      </c>
      <c r="D729">
        <v>1648</v>
      </c>
      <c r="E729" t="str">
        <f t="shared" si="22"/>
        <v>1640</v>
      </c>
      <c r="F729" t="str">
        <f t="shared" si="23"/>
        <v>1640</v>
      </c>
    </row>
    <row r="730" spans="1:6">
      <c r="A730" t="s">
        <v>3468</v>
      </c>
      <c r="B730" t="s">
        <v>812</v>
      </c>
      <c r="C730">
        <v>1644</v>
      </c>
      <c r="D730">
        <v>1648</v>
      </c>
      <c r="E730" t="str">
        <f t="shared" si="22"/>
        <v>1640</v>
      </c>
      <c r="F730" t="str">
        <f t="shared" si="23"/>
        <v>1640</v>
      </c>
    </row>
    <row r="731" spans="1:6">
      <c r="A731" t="s">
        <v>3470</v>
      </c>
      <c r="B731" t="s">
        <v>1264</v>
      </c>
      <c r="C731">
        <v>1645</v>
      </c>
      <c r="D731">
        <v>1649</v>
      </c>
      <c r="E731" t="str">
        <f t="shared" si="22"/>
        <v>1640</v>
      </c>
      <c r="F731" t="str">
        <f t="shared" si="23"/>
        <v>1640</v>
      </c>
    </row>
    <row r="732" spans="1:6">
      <c r="A732" t="s">
        <v>3473</v>
      </c>
      <c r="B732" t="s">
        <v>107</v>
      </c>
      <c r="C732">
        <v>1645</v>
      </c>
      <c r="D732">
        <v>1649</v>
      </c>
      <c r="E732" t="str">
        <f t="shared" si="22"/>
        <v>1640</v>
      </c>
      <c r="F732" t="str">
        <f t="shared" si="23"/>
        <v>1640</v>
      </c>
    </row>
    <row r="733" spans="1:6">
      <c r="A733" t="s">
        <v>3476</v>
      </c>
      <c r="B733" t="s">
        <v>433</v>
      </c>
      <c r="C733">
        <v>1645</v>
      </c>
      <c r="D733">
        <v>1649</v>
      </c>
      <c r="E733" t="str">
        <f t="shared" si="22"/>
        <v>1640</v>
      </c>
      <c r="F733" t="str">
        <f t="shared" si="23"/>
        <v>1640</v>
      </c>
    </row>
    <row r="734" spans="1:6">
      <c r="A734" t="s">
        <v>3479</v>
      </c>
      <c r="B734" t="s">
        <v>1516</v>
      </c>
      <c r="C734">
        <v>1645</v>
      </c>
      <c r="D734">
        <v>1649</v>
      </c>
      <c r="E734" t="str">
        <f t="shared" si="22"/>
        <v>1640</v>
      </c>
      <c r="F734" t="str">
        <f t="shared" si="23"/>
        <v>1640</v>
      </c>
    </row>
    <row r="735" spans="1:6">
      <c r="A735" t="s">
        <v>3482</v>
      </c>
      <c r="B735" t="s">
        <v>478</v>
      </c>
      <c r="C735">
        <v>1645</v>
      </c>
      <c r="D735">
        <v>1649</v>
      </c>
      <c r="E735" t="str">
        <f t="shared" si="22"/>
        <v>1640</v>
      </c>
      <c r="F735" t="str">
        <f t="shared" si="23"/>
        <v>1640</v>
      </c>
    </row>
    <row r="736" spans="1:6">
      <c r="A736" t="s">
        <v>3485</v>
      </c>
      <c r="B736" t="s">
        <v>694</v>
      </c>
      <c r="C736">
        <v>1646</v>
      </c>
      <c r="D736">
        <v>1650</v>
      </c>
      <c r="E736" t="str">
        <f t="shared" si="22"/>
        <v>1640</v>
      </c>
      <c r="F736" t="str">
        <f t="shared" si="23"/>
        <v>1650</v>
      </c>
    </row>
    <row r="737" spans="1:6">
      <c r="A737" t="s">
        <v>3487</v>
      </c>
      <c r="B737" t="s">
        <v>812</v>
      </c>
      <c r="C737">
        <v>1646</v>
      </c>
      <c r="D737">
        <v>1650</v>
      </c>
      <c r="E737" t="str">
        <f t="shared" si="22"/>
        <v>1640</v>
      </c>
      <c r="F737" t="str">
        <f t="shared" si="23"/>
        <v>1650</v>
      </c>
    </row>
    <row r="738" spans="1:6">
      <c r="A738" t="s">
        <v>3490</v>
      </c>
      <c r="B738" t="s">
        <v>73</v>
      </c>
      <c r="C738">
        <v>1646</v>
      </c>
      <c r="D738">
        <v>1650</v>
      </c>
      <c r="E738" t="str">
        <f t="shared" si="22"/>
        <v>1640</v>
      </c>
      <c r="F738" t="str">
        <f t="shared" si="23"/>
        <v>1650</v>
      </c>
    </row>
    <row r="739" spans="1:6">
      <c r="A739" t="s">
        <v>3491</v>
      </c>
      <c r="B739" t="s">
        <v>800</v>
      </c>
      <c r="C739">
        <v>1646</v>
      </c>
      <c r="D739">
        <v>1650</v>
      </c>
      <c r="E739" t="str">
        <f t="shared" si="22"/>
        <v>1640</v>
      </c>
      <c r="F739" t="str">
        <f t="shared" si="23"/>
        <v>1650</v>
      </c>
    </row>
    <row r="740" spans="1:6">
      <c r="A740" t="s">
        <v>3493</v>
      </c>
      <c r="B740" t="s">
        <v>572</v>
      </c>
      <c r="C740">
        <v>1647</v>
      </c>
      <c r="D740">
        <v>1651</v>
      </c>
      <c r="E740" t="str">
        <f t="shared" si="22"/>
        <v>1640</v>
      </c>
      <c r="F740" t="str">
        <f t="shared" si="23"/>
        <v>1650</v>
      </c>
    </row>
    <row r="741" spans="1:6">
      <c r="A741" t="s">
        <v>3496</v>
      </c>
      <c r="B741" t="s">
        <v>107</v>
      </c>
      <c r="C741">
        <v>1647</v>
      </c>
      <c r="D741">
        <v>1651</v>
      </c>
      <c r="E741" t="str">
        <f t="shared" si="22"/>
        <v>1640</v>
      </c>
      <c r="F741" t="str">
        <f t="shared" si="23"/>
        <v>1650</v>
      </c>
    </row>
    <row r="742" spans="1:6">
      <c r="A742" t="s">
        <v>3499</v>
      </c>
      <c r="B742" t="s">
        <v>1454</v>
      </c>
      <c r="C742">
        <v>1647</v>
      </c>
      <c r="D742">
        <v>1651</v>
      </c>
      <c r="E742" t="str">
        <f t="shared" si="22"/>
        <v>1640</v>
      </c>
      <c r="F742" t="str">
        <f t="shared" si="23"/>
        <v>1650</v>
      </c>
    </row>
    <row r="743" spans="1:6">
      <c r="A743" t="s">
        <v>3502</v>
      </c>
      <c r="B743" t="s">
        <v>1543</v>
      </c>
      <c r="C743">
        <v>1647</v>
      </c>
      <c r="D743">
        <v>1651</v>
      </c>
      <c r="E743" t="str">
        <f t="shared" si="22"/>
        <v>1640</v>
      </c>
      <c r="F743" t="str">
        <f t="shared" si="23"/>
        <v>1650</v>
      </c>
    </row>
    <row r="744" spans="1:6">
      <c r="A744" t="s">
        <v>1290</v>
      </c>
      <c r="B744" t="s">
        <v>694</v>
      </c>
      <c r="C744">
        <v>1647</v>
      </c>
      <c r="D744">
        <v>1651</v>
      </c>
      <c r="E744" t="str">
        <f t="shared" si="22"/>
        <v>1640</v>
      </c>
      <c r="F744" t="str">
        <f t="shared" si="23"/>
        <v>1650</v>
      </c>
    </row>
    <row r="745" spans="1:6">
      <c r="A745" t="s">
        <v>409</v>
      </c>
      <c r="B745" t="s">
        <v>1516</v>
      </c>
      <c r="C745">
        <v>1648</v>
      </c>
      <c r="D745">
        <v>1652</v>
      </c>
      <c r="E745" t="str">
        <f t="shared" si="22"/>
        <v>1640</v>
      </c>
      <c r="F745" t="str">
        <f t="shared" si="23"/>
        <v>1650</v>
      </c>
    </row>
    <row r="746" spans="1:6">
      <c r="A746" t="s">
        <v>674</v>
      </c>
      <c r="B746" t="s">
        <v>433</v>
      </c>
      <c r="C746">
        <v>1648</v>
      </c>
      <c r="D746">
        <v>1652</v>
      </c>
      <c r="E746" t="str">
        <f t="shared" si="22"/>
        <v>1640</v>
      </c>
      <c r="F746" t="str">
        <f t="shared" si="23"/>
        <v>1650</v>
      </c>
    </row>
    <row r="747" spans="1:6">
      <c r="A747" t="s">
        <v>3505</v>
      </c>
      <c r="B747" t="s">
        <v>1498</v>
      </c>
      <c r="C747">
        <v>1648</v>
      </c>
      <c r="D747">
        <v>1652</v>
      </c>
      <c r="E747" t="str">
        <f t="shared" si="22"/>
        <v>1640</v>
      </c>
      <c r="F747" t="str">
        <f t="shared" si="23"/>
        <v>1650</v>
      </c>
    </row>
    <row r="748" spans="1:6">
      <c r="A748" t="s">
        <v>3508</v>
      </c>
      <c r="B748" t="s">
        <v>1516</v>
      </c>
      <c r="C748">
        <v>1648</v>
      </c>
      <c r="D748">
        <v>1652</v>
      </c>
      <c r="E748" t="str">
        <f t="shared" si="22"/>
        <v>1640</v>
      </c>
      <c r="F748" t="str">
        <f t="shared" si="23"/>
        <v>1650</v>
      </c>
    </row>
    <row r="749" spans="1:6">
      <c r="A749" t="s">
        <v>3510</v>
      </c>
      <c r="B749" t="s">
        <v>911</v>
      </c>
      <c r="C749">
        <v>1649</v>
      </c>
      <c r="D749">
        <v>1653</v>
      </c>
      <c r="E749" t="str">
        <f t="shared" si="22"/>
        <v>1640</v>
      </c>
      <c r="F749" t="str">
        <f t="shared" si="23"/>
        <v>1650</v>
      </c>
    </row>
    <row r="750" spans="1:6">
      <c r="A750" t="s">
        <v>3513</v>
      </c>
      <c r="B750" t="s">
        <v>91</v>
      </c>
      <c r="C750">
        <v>1649</v>
      </c>
      <c r="D750">
        <v>1653</v>
      </c>
      <c r="E750" t="str">
        <f t="shared" si="22"/>
        <v>1640</v>
      </c>
      <c r="F750" t="str">
        <f t="shared" si="23"/>
        <v>1650</v>
      </c>
    </row>
    <row r="751" spans="1:6">
      <c r="A751" t="s">
        <v>3516</v>
      </c>
      <c r="B751" t="s">
        <v>299</v>
      </c>
      <c r="C751">
        <v>1649</v>
      </c>
      <c r="D751">
        <v>1653</v>
      </c>
      <c r="E751" t="str">
        <f t="shared" si="22"/>
        <v>1640</v>
      </c>
      <c r="F751" t="str">
        <f t="shared" si="23"/>
        <v>1650</v>
      </c>
    </row>
    <row r="752" spans="1:6">
      <c r="A752" t="s">
        <v>697</v>
      </c>
      <c r="B752" t="s">
        <v>1264</v>
      </c>
      <c r="C752">
        <v>1650</v>
      </c>
      <c r="D752">
        <v>1654</v>
      </c>
      <c r="E752" t="str">
        <f t="shared" si="22"/>
        <v>1650</v>
      </c>
      <c r="F752" t="str">
        <f t="shared" si="23"/>
        <v>1650</v>
      </c>
    </row>
    <row r="753" spans="1:6">
      <c r="A753" t="s">
        <v>3518</v>
      </c>
      <c r="B753" t="s">
        <v>73</v>
      </c>
      <c r="C753">
        <v>1650</v>
      </c>
      <c r="D753">
        <v>1654</v>
      </c>
      <c r="E753" t="str">
        <f t="shared" si="22"/>
        <v>1650</v>
      </c>
      <c r="F753" t="str">
        <f t="shared" si="23"/>
        <v>1650</v>
      </c>
    </row>
    <row r="754" spans="1:6">
      <c r="A754" t="s">
        <v>3521</v>
      </c>
      <c r="B754" t="s">
        <v>552</v>
      </c>
      <c r="C754">
        <v>1650</v>
      </c>
      <c r="D754">
        <v>1654</v>
      </c>
      <c r="E754" t="str">
        <f t="shared" si="22"/>
        <v>1650</v>
      </c>
      <c r="F754" t="str">
        <f t="shared" si="23"/>
        <v>1650</v>
      </c>
    </row>
    <row r="755" spans="1:6">
      <c r="A755" t="s">
        <v>944</v>
      </c>
      <c r="B755" t="s">
        <v>1384</v>
      </c>
      <c r="C755">
        <v>1650</v>
      </c>
      <c r="D755">
        <v>1654</v>
      </c>
      <c r="E755" t="str">
        <f t="shared" si="22"/>
        <v>1650</v>
      </c>
      <c r="F755" t="str">
        <f t="shared" si="23"/>
        <v>1650</v>
      </c>
    </row>
    <row r="756" spans="1:6">
      <c r="A756" t="s">
        <v>3525</v>
      </c>
      <c r="B756" t="s">
        <v>205</v>
      </c>
      <c r="C756">
        <v>1650</v>
      </c>
      <c r="D756">
        <v>1654</v>
      </c>
      <c r="E756" t="str">
        <f t="shared" si="22"/>
        <v>1650</v>
      </c>
      <c r="F756" t="str">
        <f t="shared" si="23"/>
        <v>1650</v>
      </c>
    </row>
    <row r="757" spans="1:6">
      <c r="A757" t="s">
        <v>3528</v>
      </c>
      <c r="B757" t="s">
        <v>478</v>
      </c>
      <c r="C757">
        <v>1650</v>
      </c>
      <c r="D757">
        <v>1654</v>
      </c>
      <c r="E757" t="str">
        <f t="shared" si="22"/>
        <v>1650</v>
      </c>
      <c r="F757" t="str">
        <f t="shared" si="23"/>
        <v>1650</v>
      </c>
    </row>
    <row r="758" spans="1:6">
      <c r="A758" t="s">
        <v>3531</v>
      </c>
      <c r="B758" t="s">
        <v>401</v>
      </c>
      <c r="C758">
        <v>1650</v>
      </c>
      <c r="D758">
        <v>1654</v>
      </c>
      <c r="E758" t="str">
        <f t="shared" si="22"/>
        <v>1650</v>
      </c>
      <c r="F758" t="str">
        <f t="shared" si="23"/>
        <v>1650</v>
      </c>
    </row>
    <row r="759" spans="1:6">
      <c r="A759" t="s">
        <v>3533</v>
      </c>
      <c r="B759" t="s">
        <v>1049</v>
      </c>
      <c r="C759">
        <v>1651</v>
      </c>
      <c r="D759">
        <v>1655</v>
      </c>
      <c r="E759" t="str">
        <f t="shared" si="22"/>
        <v>1650</v>
      </c>
      <c r="F759" t="str">
        <f t="shared" si="23"/>
        <v>1650</v>
      </c>
    </row>
    <row r="760" spans="1:6">
      <c r="A760" t="s">
        <v>3535</v>
      </c>
      <c r="B760" t="s">
        <v>548</v>
      </c>
      <c r="C760">
        <v>1651</v>
      </c>
      <c r="D760">
        <v>1655</v>
      </c>
      <c r="E760" t="str">
        <f t="shared" si="22"/>
        <v>1650</v>
      </c>
      <c r="F760" t="str">
        <f t="shared" si="23"/>
        <v>1650</v>
      </c>
    </row>
    <row r="761" spans="1:6">
      <c r="A761" t="s">
        <v>533</v>
      </c>
      <c r="B761" t="s">
        <v>91</v>
      </c>
      <c r="C761">
        <v>1651</v>
      </c>
      <c r="D761">
        <v>1655</v>
      </c>
      <c r="E761" t="str">
        <f t="shared" si="22"/>
        <v>1650</v>
      </c>
      <c r="F761" t="str">
        <f t="shared" si="23"/>
        <v>1650</v>
      </c>
    </row>
    <row r="762" spans="1:6">
      <c r="A762" t="s">
        <v>3539</v>
      </c>
      <c r="B762" t="s">
        <v>1384</v>
      </c>
      <c r="C762">
        <v>1651</v>
      </c>
      <c r="D762">
        <v>1655</v>
      </c>
      <c r="E762" t="str">
        <f t="shared" si="22"/>
        <v>1650</v>
      </c>
      <c r="F762" t="str">
        <f t="shared" si="23"/>
        <v>1650</v>
      </c>
    </row>
    <row r="763" spans="1:6">
      <c r="A763" t="s">
        <v>3542</v>
      </c>
      <c r="B763" t="s">
        <v>694</v>
      </c>
      <c r="C763">
        <v>1651</v>
      </c>
      <c r="D763">
        <v>1655</v>
      </c>
      <c r="E763" t="str">
        <f t="shared" si="22"/>
        <v>1650</v>
      </c>
      <c r="F763" t="str">
        <f t="shared" si="23"/>
        <v>1650</v>
      </c>
    </row>
    <row r="764" spans="1:6">
      <c r="A764" t="s">
        <v>3545</v>
      </c>
      <c r="B764" t="s">
        <v>1350</v>
      </c>
      <c r="C764">
        <v>1651</v>
      </c>
      <c r="D764">
        <v>1655</v>
      </c>
      <c r="E764" t="str">
        <f t="shared" si="22"/>
        <v>1650</v>
      </c>
      <c r="F764" t="str">
        <f t="shared" si="23"/>
        <v>1650</v>
      </c>
    </row>
    <row r="765" spans="1:6">
      <c r="A765" t="s">
        <v>3547</v>
      </c>
      <c r="B765" t="s">
        <v>282</v>
      </c>
      <c r="C765">
        <v>1651</v>
      </c>
      <c r="D765">
        <v>1655</v>
      </c>
      <c r="E765" t="str">
        <f t="shared" si="22"/>
        <v>1650</v>
      </c>
      <c r="F765" t="str">
        <f t="shared" si="23"/>
        <v>1650</v>
      </c>
    </row>
    <row r="766" spans="1:6">
      <c r="A766" t="s">
        <v>3550</v>
      </c>
      <c r="B766" t="s">
        <v>1516</v>
      </c>
      <c r="C766">
        <v>1651</v>
      </c>
      <c r="D766">
        <v>1655</v>
      </c>
      <c r="E766" t="str">
        <f t="shared" si="22"/>
        <v>1650</v>
      </c>
      <c r="F766" t="str">
        <f t="shared" si="23"/>
        <v>1650</v>
      </c>
    </row>
    <row r="767" spans="1:6">
      <c r="A767" t="s">
        <v>3553</v>
      </c>
      <c r="B767" t="s">
        <v>121</v>
      </c>
      <c r="C767">
        <v>1651</v>
      </c>
      <c r="D767">
        <v>1655</v>
      </c>
      <c r="E767" t="str">
        <f t="shared" si="22"/>
        <v>1650</v>
      </c>
      <c r="F767" t="str">
        <f t="shared" si="23"/>
        <v>1650</v>
      </c>
    </row>
    <row r="768" spans="1:6">
      <c r="A768" t="s">
        <v>3556</v>
      </c>
      <c r="B768" t="s">
        <v>976</v>
      </c>
      <c r="C768">
        <v>1652</v>
      </c>
      <c r="D768">
        <v>1656</v>
      </c>
      <c r="E768" t="str">
        <f t="shared" si="22"/>
        <v>1650</v>
      </c>
      <c r="F768" t="str">
        <f t="shared" si="23"/>
        <v>1650</v>
      </c>
    </row>
    <row r="769" spans="1:6">
      <c r="A769" t="s">
        <v>3559</v>
      </c>
      <c r="B769" t="s">
        <v>222</v>
      </c>
      <c r="C769">
        <v>1652</v>
      </c>
      <c r="D769">
        <v>1656</v>
      </c>
      <c r="E769" t="str">
        <f t="shared" si="22"/>
        <v>1650</v>
      </c>
      <c r="F769" t="str">
        <f t="shared" si="23"/>
        <v>1650</v>
      </c>
    </row>
    <row r="770" spans="1:6">
      <c r="A770" t="s">
        <v>1203</v>
      </c>
      <c r="B770" t="s">
        <v>478</v>
      </c>
      <c r="C770">
        <v>1652</v>
      </c>
      <c r="D770">
        <v>1656</v>
      </c>
      <c r="E770" t="str">
        <f t="shared" si="22"/>
        <v>1650</v>
      </c>
      <c r="F770" t="str">
        <f t="shared" si="23"/>
        <v>1650</v>
      </c>
    </row>
    <row r="771" spans="1:6">
      <c r="A771" t="s">
        <v>3562</v>
      </c>
      <c r="B771" t="s">
        <v>1516</v>
      </c>
      <c r="C771">
        <v>1653</v>
      </c>
      <c r="D771">
        <v>1657</v>
      </c>
      <c r="E771" t="str">
        <f t="shared" ref="E771:E834" si="24">CONCATENATE(LEFT(C771,3),"0")</f>
        <v>1650</v>
      </c>
      <c r="F771" t="str">
        <f t="shared" ref="F771:F834" si="25">CONCATENATE(LEFT(D771,3),"0")</f>
        <v>1650</v>
      </c>
    </row>
    <row r="772" spans="1:6">
      <c r="A772" t="s">
        <v>3565</v>
      </c>
      <c r="B772" t="s">
        <v>1264</v>
      </c>
      <c r="C772">
        <v>1653</v>
      </c>
      <c r="D772">
        <v>1657</v>
      </c>
      <c r="E772" t="str">
        <f t="shared" si="24"/>
        <v>1650</v>
      </c>
      <c r="F772" t="str">
        <f t="shared" si="25"/>
        <v>1650</v>
      </c>
    </row>
    <row r="773" spans="1:6">
      <c r="A773" t="s">
        <v>3567</v>
      </c>
      <c r="B773" t="s">
        <v>107</v>
      </c>
      <c r="C773">
        <v>1653</v>
      </c>
      <c r="D773">
        <v>1657</v>
      </c>
      <c r="E773" t="str">
        <f t="shared" si="24"/>
        <v>1650</v>
      </c>
      <c r="F773" t="str">
        <f t="shared" si="25"/>
        <v>1650</v>
      </c>
    </row>
    <row r="774" spans="1:6">
      <c r="A774" t="s">
        <v>3570</v>
      </c>
      <c r="B774" t="s">
        <v>694</v>
      </c>
      <c r="C774">
        <v>1653</v>
      </c>
      <c r="D774">
        <v>1657</v>
      </c>
      <c r="E774" t="str">
        <f t="shared" si="24"/>
        <v>1650</v>
      </c>
      <c r="F774" t="str">
        <f t="shared" si="25"/>
        <v>1650</v>
      </c>
    </row>
    <row r="775" spans="1:6">
      <c r="A775" t="s">
        <v>3573</v>
      </c>
      <c r="B775" t="s">
        <v>1038</v>
      </c>
      <c r="C775">
        <v>1653</v>
      </c>
      <c r="D775">
        <v>1657</v>
      </c>
      <c r="E775" t="str">
        <f t="shared" si="24"/>
        <v>1650</v>
      </c>
      <c r="F775" t="str">
        <f t="shared" si="25"/>
        <v>1650</v>
      </c>
    </row>
    <row r="776" spans="1:6">
      <c r="A776" t="s">
        <v>3575</v>
      </c>
      <c r="B776" t="s">
        <v>911</v>
      </c>
      <c r="C776">
        <v>1653</v>
      </c>
      <c r="D776">
        <v>1657</v>
      </c>
      <c r="E776" t="str">
        <f t="shared" si="24"/>
        <v>1650</v>
      </c>
      <c r="F776" t="str">
        <f t="shared" si="25"/>
        <v>1650</v>
      </c>
    </row>
    <row r="777" spans="1:6">
      <c r="A777" t="s">
        <v>3578</v>
      </c>
      <c r="B777" t="s">
        <v>282</v>
      </c>
      <c r="C777">
        <v>1653</v>
      </c>
      <c r="D777">
        <v>1657</v>
      </c>
      <c r="E777" t="str">
        <f t="shared" si="24"/>
        <v>1650</v>
      </c>
      <c r="F777" t="str">
        <f t="shared" si="25"/>
        <v>1650</v>
      </c>
    </row>
    <row r="778" spans="1:6">
      <c r="A778" t="s">
        <v>3581</v>
      </c>
      <c r="B778" t="s">
        <v>812</v>
      </c>
      <c r="C778">
        <v>1653</v>
      </c>
      <c r="D778">
        <v>1657</v>
      </c>
      <c r="E778" t="str">
        <f t="shared" si="24"/>
        <v>1650</v>
      </c>
      <c r="F778" t="str">
        <f t="shared" si="25"/>
        <v>1650</v>
      </c>
    </row>
    <row r="779" spans="1:6">
      <c r="A779" t="s">
        <v>3584</v>
      </c>
      <c r="B779" t="s">
        <v>1313</v>
      </c>
      <c r="C779">
        <v>1653</v>
      </c>
      <c r="D779">
        <v>1657</v>
      </c>
      <c r="E779" t="str">
        <f t="shared" si="24"/>
        <v>1650</v>
      </c>
      <c r="F779" t="str">
        <f t="shared" si="25"/>
        <v>1650</v>
      </c>
    </row>
    <row r="780" spans="1:6">
      <c r="A780" t="s">
        <v>3587</v>
      </c>
      <c r="B780" t="s">
        <v>1122</v>
      </c>
      <c r="C780">
        <v>1654</v>
      </c>
      <c r="D780">
        <v>1658</v>
      </c>
      <c r="E780" t="str">
        <f t="shared" si="24"/>
        <v>1650</v>
      </c>
      <c r="F780" t="str">
        <f t="shared" si="25"/>
        <v>1650</v>
      </c>
    </row>
    <row r="781" spans="1:6">
      <c r="A781" t="s">
        <v>3590</v>
      </c>
      <c r="B781" t="s">
        <v>1484</v>
      </c>
      <c r="C781">
        <v>1654</v>
      </c>
      <c r="D781">
        <v>1658</v>
      </c>
      <c r="E781" t="str">
        <f t="shared" si="24"/>
        <v>1650</v>
      </c>
      <c r="F781" t="str">
        <f t="shared" si="25"/>
        <v>1650</v>
      </c>
    </row>
    <row r="782" spans="1:6">
      <c r="A782" t="s">
        <v>3591</v>
      </c>
      <c r="B782" t="s">
        <v>694</v>
      </c>
      <c r="C782">
        <v>1654</v>
      </c>
      <c r="D782">
        <v>1658</v>
      </c>
      <c r="E782" t="str">
        <f t="shared" si="24"/>
        <v>1650</v>
      </c>
      <c r="F782" t="str">
        <f t="shared" si="25"/>
        <v>1650</v>
      </c>
    </row>
    <row r="783" spans="1:6">
      <c r="A783" t="s">
        <v>3594</v>
      </c>
      <c r="B783" t="s">
        <v>820</v>
      </c>
      <c r="C783">
        <v>1654</v>
      </c>
      <c r="D783">
        <v>1658</v>
      </c>
      <c r="E783" t="str">
        <f t="shared" si="24"/>
        <v>1650</v>
      </c>
      <c r="F783" t="str">
        <f t="shared" si="25"/>
        <v>1650</v>
      </c>
    </row>
    <row r="784" spans="1:6">
      <c r="A784" t="s">
        <v>3597</v>
      </c>
      <c r="B784" t="s">
        <v>1539</v>
      </c>
      <c r="C784">
        <v>1654</v>
      </c>
      <c r="D784">
        <v>1658</v>
      </c>
      <c r="E784" t="str">
        <f t="shared" si="24"/>
        <v>1650</v>
      </c>
      <c r="F784" t="str">
        <f t="shared" si="25"/>
        <v>1650</v>
      </c>
    </row>
    <row r="785" spans="1:6">
      <c r="A785" t="s">
        <v>531</v>
      </c>
      <c r="B785" t="s">
        <v>1409</v>
      </c>
      <c r="C785">
        <v>1655</v>
      </c>
      <c r="D785">
        <v>1659</v>
      </c>
      <c r="E785" t="str">
        <f t="shared" si="24"/>
        <v>1650</v>
      </c>
      <c r="F785" t="str">
        <f t="shared" si="25"/>
        <v>1650</v>
      </c>
    </row>
    <row r="786" spans="1:6">
      <c r="A786" t="s">
        <v>3600</v>
      </c>
      <c r="B786" t="s">
        <v>1516</v>
      </c>
      <c r="C786">
        <v>1655</v>
      </c>
      <c r="D786">
        <v>1659</v>
      </c>
      <c r="E786" t="str">
        <f t="shared" si="24"/>
        <v>1650</v>
      </c>
      <c r="F786" t="str">
        <f t="shared" si="25"/>
        <v>1650</v>
      </c>
    </row>
    <row r="787" spans="1:6">
      <c r="A787" t="s">
        <v>3603</v>
      </c>
      <c r="B787" t="s">
        <v>1539</v>
      </c>
      <c r="C787">
        <v>1655</v>
      </c>
      <c r="D787">
        <v>1659</v>
      </c>
      <c r="E787" t="str">
        <f t="shared" si="24"/>
        <v>1650</v>
      </c>
      <c r="F787" t="str">
        <f t="shared" si="25"/>
        <v>1650</v>
      </c>
    </row>
    <row r="788" spans="1:6">
      <c r="A788" t="s">
        <v>3605</v>
      </c>
      <c r="B788" t="s">
        <v>433</v>
      </c>
      <c r="C788">
        <v>1655</v>
      </c>
      <c r="D788">
        <v>1659</v>
      </c>
      <c r="E788" t="str">
        <f t="shared" si="24"/>
        <v>1650</v>
      </c>
      <c r="F788" t="str">
        <f t="shared" si="25"/>
        <v>1650</v>
      </c>
    </row>
    <row r="789" spans="1:6">
      <c r="A789" t="s">
        <v>3607</v>
      </c>
      <c r="B789" t="s">
        <v>73</v>
      </c>
      <c r="C789">
        <v>1655</v>
      </c>
      <c r="D789">
        <v>1659</v>
      </c>
      <c r="E789" t="str">
        <f t="shared" si="24"/>
        <v>1650</v>
      </c>
      <c r="F789" t="str">
        <f t="shared" si="25"/>
        <v>1650</v>
      </c>
    </row>
    <row r="790" spans="1:6">
      <c r="A790" t="s">
        <v>3610</v>
      </c>
      <c r="B790" t="s">
        <v>1354</v>
      </c>
      <c r="C790">
        <v>1655</v>
      </c>
      <c r="D790">
        <v>1659</v>
      </c>
      <c r="E790" t="str">
        <f t="shared" si="24"/>
        <v>1650</v>
      </c>
      <c r="F790" t="str">
        <f t="shared" si="25"/>
        <v>1650</v>
      </c>
    </row>
    <row r="791" spans="1:6">
      <c r="A791" t="s">
        <v>3612</v>
      </c>
      <c r="B791" t="s">
        <v>299</v>
      </c>
      <c r="C791">
        <v>1655</v>
      </c>
      <c r="D791">
        <v>1659</v>
      </c>
      <c r="E791" t="str">
        <f t="shared" si="24"/>
        <v>1650</v>
      </c>
      <c r="F791" t="str">
        <f t="shared" si="25"/>
        <v>1650</v>
      </c>
    </row>
    <row r="792" spans="1:6">
      <c r="A792" t="s">
        <v>325</v>
      </c>
      <c r="B792" t="s">
        <v>578</v>
      </c>
      <c r="C792">
        <v>1656</v>
      </c>
      <c r="D792">
        <v>1660</v>
      </c>
      <c r="E792" t="str">
        <f t="shared" si="24"/>
        <v>1650</v>
      </c>
      <c r="F792" t="str">
        <f t="shared" si="25"/>
        <v>1660</v>
      </c>
    </row>
    <row r="793" spans="1:6">
      <c r="A793" t="s">
        <v>3614</v>
      </c>
      <c r="B793" t="s">
        <v>820</v>
      </c>
      <c r="C793">
        <v>1656</v>
      </c>
      <c r="D793">
        <v>1660</v>
      </c>
      <c r="E793" t="str">
        <f t="shared" si="24"/>
        <v>1650</v>
      </c>
      <c r="F793" t="str">
        <f t="shared" si="25"/>
        <v>1660</v>
      </c>
    </row>
    <row r="794" spans="1:6">
      <c r="A794" t="s">
        <v>3617</v>
      </c>
      <c r="B794" t="s">
        <v>121</v>
      </c>
      <c r="C794">
        <v>1656</v>
      </c>
      <c r="D794">
        <v>1660</v>
      </c>
      <c r="E794" t="str">
        <f t="shared" si="24"/>
        <v>1650</v>
      </c>
      <c r="F794" t="str">
        <f t="shared" si="25"/>
        <v>1660</v>
      </c>
    </row>
    <row r="795" spans="1:6">
      <c r="A795" t="s">
        <v>3619</v>
      </c>
      <c r="B795" t="s">
        <v>1386</v>
      </c>
      <c r="C795">
        <v>1656</v>
      </c>
      <c r="D795">
        <v>1660</v>
      </c>
      <c r="E795" t="str">
        <f t="shared" si="24"/>
        <v>1650</v>
      </c>
      <c r="F795" t="str">
        <f t="shared" si="25"/>
        <v>1660</v>
      </c>
    </row>
    <row r="796" spans="1:6">
      <c r="A796" t="s">
        <v>3621</v>
      </c>
      <c r="B796" t="s">
        <v>1465</v>
      </c>
      <c r="C796">
        <v>1656</v>
      </c>
      <c r="D796">
        <v>1660</v>
      </c>
      <c r="E796" t="str">
        <f t="shared" si="24"/>
        <v>1650</v>
      </c>
      <c r="F796" t="str">
        <f t="shared" si="25"/>
        <v>1660</v>
      </c>
    </row>
    <row r="797" spans="1:6">
      <c r="A797" t="s">
        <v>3624</v>
      </c>
      <c r="B797" t="s">
        <v>1264</v>
      </c>
      <c r="C797">
        <v>1656</v>
      </c>
      <c r="D797">
        <v>1660</v>
      </c>
      <c r="E797" t="str">
        <f t="shared" si="24"/>
        <v>1650</v>
      </c>
      <c r="F797" t="str">
        <f t="shared" si="25"/>
        <v>1660</v>
      </c>
    </row>
    <row r="798" spans="1:6">
      <c r="A798" t="s">
        <v>3627</v>
      </c>
      <c r="B798" t="s">
        <v>401</v>
      </c>
      <c r="C798">
        <v>1657</v>
      </c>
      <c r="D798">
        <v>1661</v>
      </c>
      <c r="E798" t="str">
        <f t="shared" si="24"/>
        <v>1650</v>
      </c>
      <c r="F798" t="str">
        <f t="shared" si="25"/>
        <v>1660</v>
      </c>
    </row>
    <row r="799" spans="1:6">
      <c r="A799" t="s">
        <v>3629</v>
      </c>
      <c r="B799" t="s">
        <v>694</v>
      </c>
      <c r="C799">
        <v>1657</v>
      </c>
      <c r="D799">
        <v>1661</v>
      </c>
      <c r="E799" t="str">
        <f t="shared" si="24"/>
        <v>1650</v>
      </c>
      <c r="F799" t="str">
        <f t="shared" si="25"/>
        <v>1660</v>
      </c>
    </row>
    <row r="800" spans="1:6">
      <c r="A800" t="s">
        <v>3632</v>
      </c>
      <c r="B800" t="s">
        <v>205</v>
      </c>
      <c r="C800">
        <v>1657</v>
      </c>
      <c r="D800">
        <v>1661</v>
      </c>
      <c r="E800" t="str">
        <f t="shared" si="24"/>
        <v>1650</v>
      </c>
      <c r="F800" t="str">
        <f t="shared" si="25"/>
        <v>1660</v>
      </c>
    </row>
    <row r="801" spans="1:6">
      <c r="A801" t="s">
        <v>3635</v>
      </c>
      <c r="B801" t="s">
        <v>690</v>
      </c>
      <c r="C801">
        <v>1657</v>
      </c>
      <c r="D801">
        <v>1661</v>
      </c>
      <c r="E801" t="str">
        <f t="shared" si="24"/>
        <v>1650</v>
      </c>
      <c r="F801" t="str">
        <f t="shared" si="25"/>
        <v>1660</v>
      </c>
    </row>
    <row r="802" spans="1:6">
      <c r="A802" t="s">
        <v>3637</v>
      </c>
      <c r="B802" t="s">
        <v>1516</v>
      </c>
      <c r="C802">
        <v>1658</v>
      </c>
      <c r="D802">
        <v>1662</v>
      </c>
      <c r="E802" t="str">
        <f t="shared" si="24"/>
        <v>1650</v>
      </c>
      <c r="F802" t="str">
        <f t="shared" si="25"/>
        <v>1660</v>
      </c>
    </row>
    <row r="803" spans="1:6">
      <c r="A803" t="s">
        <v>3640</v>
      </c>
      <c r="B803" t="s">
        <v>845</v>
      </c>
      <c r="C803">
        <v>1659</v>
      </c>
      <c r="D803">
        <v>1663</v>
      </c>
      <c r="E803" t="str">
        <f t="shared" si="24"/>
        <v>1650</v>
      </c>
      <c r="F803" t="str">
        <f t="shared" si="25"/>
        <v>1660</v>
      </c>
    </row>
    <row r="804" spans="1:6">
      <c r="A804" t="s">
        <v>3642</v>
      </c>
      <c r="B804" t="s">
        <v>1098</v>
      </c>
      <c r="C804">
        <v>1659</v>
      </c>
      <c r="D804">
        <v>1663</v>
      </c>
      <c r="E804" t="str">
        <f t="shared" si="24"/>
        <v>1650</v>
      </c>
      <c r="F804" t="str">
        <f t="shared" si="25"/>
        <v>1660</v>
      </c>
    </row>
    <row r="805" spans="1:6">
      <c r="A805" t="s">
        <v>3645</v>
      </c>
      <c r="B805" t="s">
        <v>1311</v>
      </c>
      <c r="C805">
        <v>1659</v>
      </c>
      <c r="D805">
        <v>1663</v>
      </c>
      <c r="E805" t="str">
        <f t="shared" si="24"/>
        <v>1650</v>
      </c>
      <c r="F805" t="str">
        <f t="shared" si="25"/>
        <v>1660</v>
      </c>
    </row>
    <row r="806" spans="1:6">
      <c r="A806" t="s">
        <v>3648</v>
      </c>
      <c r="B806" t="s">
        <v>433</v>
      </c>
      <c r="C806">
        <v>1660</v>
      </c>
      <c r="D806">
        <v>1664</v>
      </c>
      <c r="E806" t="str">
        <f t="shared" si="24"/>
        <v>1660</v>
      </c>
      <c r="F806" t="str">
        <f t="shared" si="25"/>
        <v>1660</v>
      </c>
    </row>
    <row r="807" spans="1:6">
      <c r="A807" t="s">
        <v>3650</v>
      </c>
      <c r="B807" t="s">
        <v>688</v>
      </c>
      <c r="C807">
        <v>1660</v>
      </c>
      <c r="D807">
        <v>1664</v>
      </c>
      <c r="E807" t="str">
        <f t="shared" si="24"/>
        <v>1660</v>
      </c>
      <c r="F807" t="str">
        <f t="shared" si="25"/>
        <v>1660</v>
      </c>
    </row>
    <row r="808" spans="1:6">
      <c r="A808" t="s">
        <v>3653</v>
      </c>
      <c r="B808" t="s">
        <v>607</v>
      </c>
      <c r="C808">
        <v>1660</v>
      </c>
      <c r="D808">
        <v>1664</v>
      </c>
      <c r="E808" t="str">
        <f t="shared" si="24"/>
        <v>1660</v>
      </c>
      <c r="F808" t="str">
        <f t="shared" si="25"/>
        <v>1660</v>
      </c>
    </row>
    <row r="809" spans="1:6">
      <c r="A809" t="s">
        <v>3656</v>
      </c>
      <c r="B809" t="s">
        <v>849</v>
      </c>
      <c r="C809">
        <v>1660</v>
      </c>
      <c r="D809">
        <v>1664</v>
      </c>
      <c r="E809" t="str">
        <f t="shared" si="24"/>
        <v>1660</v>
      </c>
      <c r="F809" t="str">
        <f t="shared" si="25"/>
        <v>1660</v>
      </c>
    </row>
    <row r="810" spans="1:6">
      <c r="A810" t="s">
        <v>3657</v>
      </c>
      <c r="B810" t="s">
        <v>401</v>
      </c>
      <c r="C810">
        <v>1660</v>
      </c>
      <c r="D810">
        <v>1664</v>
      </c>
      <c r="E810" t="str">
        <f t="shared" si="24"/>
        <v>1660</v>
      </c>
      <c r="F810" t="str">
        <f t="shared" si="25"/>
        <v>1660</v>
      </c>
    </row>
    <row r="811" spans="1:6">
      <c r="A811" t="s">
        <v>3659</v>
      </c>
      <c r="B811" t="s">
        <v>1342</v>
      </c>
      <c r="C811">
        <v>1660</v>
      </c>
      <c r="D811">
        <v>1664</v>
      </c>
      <c r="E811" t="str">
        <f t="shared" si="24"/>
        <v>1660</v>
      </c>
      <c r="F811" t="str">
        <f t="shared" si="25"/>
        <v>1660</v>
      </c>
    </row>
    <row r="812" spans="1:6">
      <c r="A812" t="s">
        <v>3661</v>
      </c>
      <c r="B812" t="s">
        <v>91</v>
      </c>
      <c r="C812">
        <v>1660</v>
      </c>
      <c r="D812">
        <v>1664</v>
      </c>
      <c r="E812" t="str">
        <f t="shared" si="24"/>
        <v>1660</v>
      </c>
      <c r="F812" t="str">
        <f t="shared" si="25"/>
        <v>1660</v>
      </c>
    </row>
    <row r="813" spans="1:6">
      <c r="A813" t="s">
        <v>3663</v>
      </c>
      <c r="B813" t="s">
        <v>205</v>
      </c>
      <c r="C813">
        <v>1660</v>
      </c>
      <c r="D813">
        <v>1664</v>
      </c>
      <c r="E813" t="str">
        <f t="shared" si="24"/>
        <v>1660</v>
      </c>
      <c r="F813" t="str">
        <f t="shared" si="25"/>
        <v>1660</v>
      </c>
    </row>
    <row r="814" spans="1:6">
      <c r="A814" t="s">
        <v>3665</v>
      </c>
      <c r="B814" t="s">
        <v>205</v>
      </c>
      <c r="C814">
        <v>1661</v>
      </c>
      <c r="D814">
        <v>1665</v>
      </c>
      <c r="E814" t="str">
        <f t="shared" si="24"/>
        <v>1660</v>
      </c>
      <c r="F814" t="str">
        <f t="shared" si="25"/>
        <v>1660</v>
      </c>
    </row>
    <row r="815" spans="1:6">
      <c r="A815" t="s">
        <v>3667</v>
      </c>
      <c r="B815" t="s">
        <v>575</v>
      </c>
      <c r="C815">
        <v>1661</v>
      </c>
      <c r="D815">
        <v>1665</v>
      </c>
      <c r="E815" t="str">
        <f t="shared" si="24"/>
        <v>1660</v>
      </c>
      <c r="F815" t="str">
        <f t="shared" si="25"/>
        <v>1660</v>
      </c>
    </row>
    <row r="816" spans="1:6">
      <c r="A816" t="s">
        <v>3669</v>
      </c>
      <c r="B816" t="s">
        <v>1516</v>
      </c>
      <c r="C816">
        <v>1661</v>
      </c>
      <c r="D816">
        <v>1665</v>
      </c>
      <c r="E816" t="str">
        <f t="shared" si="24"/>
        <v>1660</v>
      </c>
      <c r="F816" t="str">
        <f t="shared" si="25"/>
        <v>1660</v>
      </c>
    </row>
    <row r="817" spans="1:6">
      <c r="A817" t="s">
        <v>3670</v>
      </c>
      <c r="B817" t="s">
        <v>694</v>
      </c>
      <c r="C817">
        <v>1661</v>
      </c>
      <c r="D817">
        <v>1665</v>
      </c>
      <c r="E817" t="str">
        <f t="shared" si="24"/>
        <v>1660</v>
      </c>
      <c r="F817" t="str">
        <f t="shared" si="25"/>
        <v>1660</v>
      </c>
    </row>
    <row r="818" spans="1:6">
      <c r="A818" t="s">
        <v>3672</v>
      </c>
      <c r="B818" t="s">
        <v>1516</v>
      </c>
      <c r="C818">
        <v>1661</v>
      </c>
      <c r="D818">
        <v>1665</v>
      </c>
      <c r="E818" t="str">
        <f t="shared" si="24"/>
        <v>1660</v>
      </c>
      <c r="F818" t="str">
        <f t="shared" si="25"/>
        <v>1660</v>
      </c>
    </row>
    <row r="819" spans="1:6">
      <c r="A819" t="s">
        <v>3674</v>
      </c>
      <c r="B819" t="s">
        <v>810</v>
      </c>
      <c r="C819">
        <v>1661</v>
      </c>
      <c r="D819">
        <v>1665</v>
      </c>
      <c r="E819" t="str">
        <f t="shared" si="24"/>
        <v>1660</v>
      </c>
      <c r="F819" t="str">
        <f t="shared" si="25"/>
        <v>1660</v>
      </c>
    </row>
    <row r="820" spans="1:6">
      <c r="A820" t="s">
        <v>3677</v>
      </c>
      <c r="B820" t="s">
        <v>704</v>
      </c>
      <c r="C820">
        <v>1662</v>
      </c>
      <c r="D820">
        <v>1666</v>
      </c>
      <c r="E820" t="str">
        <f t="shared" si="24"/>
        <v>1660</v>
      </c>
      <c r="F820" t="str">
        <f t="shared" si="25"/>
        <v>1660</v>
      </c>
    </row>
    <row r="821" spans="1:6">
      <c r="A821" t="s">
        <v>3680</v>
      </c>
      <c r="B821" t="s">
        <v>1264</v>
      </c>
      <c r="C821">
        <v>1662</v>
      </c>
      <c r="D821">
        <v>1666</v>
      </c>
      <c r="E821" t="str">
        <f t="shared" si="24"/>
        <v>1660</v>
      </c>
      <c r="F821" t="str">
        <f t="shared" si="25"/>
        <v>1660</v>
      </c>
    </row>
    <row r="822" spans="1:6">
      <c r="A822" t="s">
        <v>3682</v>
      </c>
      <c r="B822" t="s">
        <v>299</v>
      </c>
      <c r="C822">
        <v>1662</v>
      </c>
      <c r="D822">
        <v>1666</v>
      </c>
      <c r="E822" t="str">
        <f t="shared" si="24"/>
        <v>1660</v>
      </c>
      <c r="F822" t="str">
        <f t="shared" si="25"/>
        <v>1660</v>
      </c>
    </row>
    <row r="823" spans="1:6">
      <c r="A823" t="s">
        <v>3685</v>
      </c>
      <c r="B823" t="s">
        <v>1384</v>
      </c>
      <c r="C823">
        <v>1662</v>
      </c>
      <c r="D823">
        <v>1666</v>
      </c>
      <c r="E823" t="str">
        <f t="shared" si="24"/>
        <v>1660</v>
      </c>
      <c r="F823" t="str">
        <f t="shared" si="25"/>
        <v>1660</v>
      </c>
    </row>
    <row r="824" spans="1:6">
      <c r="A824" t="s">
        <v>3687</v>
      </c>
      <c r="B824" t="s">
        <v>1313</v>
      </c>
      <c r="C824">
        <v>1662</v>
      </c>
      <c r="D824">
        <v>1666</v>
      </c>
      <c r="E824" t="str">
        <f t="shared" si="24"/>
        <v>1660</v>
      </c>
      <c r="F824" t="str">
        <f t="shared" si="25"/>
        <v>1660</v>
      </c>
    </row>
    <row r="825" spans="1:6">
      <c r="A825" t="s">
        <v>3689</v>
      </c>
      <c r="B825" t="s">
        <v>694</v>
      </c>
      <c r="C825">
        <v>1663</v>
      </c>
      <c r="D825">
        <v>1667</v>
      </c>
      <c r="E825" t="str">
        <f t="shared" si="24"/>
        <v>1660</v>
      </c>
      <c r="F825" t="str">
        <f t="shared" si="25"/>
        <v>1660</v>
      </c>
    </row>
    <row r="826" spans="1:6">
      <c r="A826" t="s">
        <v>3692</v>
      </c>
      <c r="B826" t="s">
        <v>810</v>
      </c>
      <c r="C826">
        <v>1663</v>
      </c>
      <c r="D826">
        <v>1667</v>
      </c>
      <c r="E826" t="str">
        <f t="shared" si="24"/>
        <v>1660</v>
      </c>
      <c r="F826" t="str">
        <f t="shared" si="25"/>
        <v>1660</v>
      </c>
    </row>
    <row r="827" spans="1:6">
      <c r="A827" t="s">
        <v>3695</v>
      </c>
      <c r="B827" t="s">
        <v>1191</v>
      </c>
      <c r="C827">
        <v>1663</v>
      </c>
      <c r="D827">
        <v>1667</v>
      </c>
      <c r="E827" t="str">
        <f t="shared" si="24"/>
        <v>1660</v>
      </c>
      <c r="F827" t="str">
        <f t="shared" si="25"/>
        <v>1660</v>
      </c>
    </row>
    <row r="828" spans="1:6">
      <c r="A828" t="s">
        <v>3697</v>
      </c>
      <c r="B828" t="s">
        <v>706</v>
      </c>
      <c r="C828">
        <v>1663</v>
      </c>
      <c r="D828">
        <v>1667</v>
      </c>
      <c r="E828" t="str">
        <f t="shared" si="24"/>
        <v>1660</v>
      </c>
      <c r="F828" t="str">
        <f t="shared" si="25"/>
        <v>1660</v>
      </c>
    </row>
    <row r="829" spans="1:6">
      <c r="A829" t="s">
        <v>3699</v>
      </c>
      <c r="B829" t="s">
        <v>1290</v>
      </c>
      <c r="C829">
        <v>1663</v>
      </c>
      <c r="D829">
        <v>1667</v>
      </c>
      <c r="E829" t="str">
        <f t="shared" si="24"/>
        <v>1660</v>
      </c>
      <c r="F829" t="str">
        <f t="shared" si="25"/>
        <v>1660</v>
      </c>
    </row>
    <row r="830" spans="1:6">
      <c r="A830" t="s">
        <v>86</v>
      </c>
      <c r="B830" t="s">
        <v>1539</v>
      </c>
      <c r="C830">
        <v>1664</v>
      </c>
      <c r="D830">
        <v>1668</v>
      </c>
      <c r="E830" t="str">
        <f t="shared" si="24"/>
        <v>1660</v>
      </c>
      <c r="F830" t="str">
        <f t="shared" si="25"/>
        <v>1660</v>
      </c>
    </row>
    <row r="831" spans="1:6">
      <c r="A831" t="s">
        <v>3702</v>
      </c>
      <c r="B831" t="s">
        <v>433</v>
      </c>
      <c r="C831">
        <v>1664</v>
      </c>
      <c r="D831">
        <v>1668</v>
      </c>
      <c r="E831" t="str">
        <f t="shared" si="24"/>
        <v>1660</v>
      </c>
      <c r="F831" t="str">
        <f t="shared" si="25"/>
        <v>1660</v>
      </c>
    </row>
    <row r="832" spans="1:6">
      <c r="A832" t="s">
        <v>3704</v>
      </c>
      <c r="B832" t="s">
        <v>1264</v>
      </c>
      <c r="C832">
        <v>1664</v>
      </c>
      <c r="D832">
        <v>1668</v>
      </c>
      <c r="E832" t="str">
        <f t="shared" si="24"/>
        <v>1660</v>
      </c>
      <c r="F832" t="str">
        <f t="shared" si="25"/>
        <v>1660</v>
      </c>
    </row>
    <row r="833" spans="1:6">
      <c r="A833" t="s">
        <v>3706</v>
      </c>
      <c r="B833" t="s">
        <v>478</v>
      </c>
      <c r="C833">
        <v>1665</v>
      </c>
      <c r="D833">
        <v>1669</v>
      </c>
      <c r="E833" t="str">
        <f t="shared" si="24"/>
        <v>1660</v>
      </c>
      <c r="F833" t="str">
        <f t="shared" si="25"/>
        <v>1660</v>
      </c>
    </row>
    <row r="834" spans="1:6">
      <c r="A834" t="s">
        <v>3709</v>
      </c>
      <c r="B834" t="s">
        <v>694</v>
      </c>
      <c r="C834">
        <v>1665</v>
      </c>
      <c r="D834">
        <v>1669</v>
      </c>
      <c r="E834" t="str">
        <f t="shared" si="24"/>
        <v>1660</v>
      </c>
      <c r="F834" t="str">
        <f t="shared" si="25"/>
        <v>1660</v>
      </c>
    </row>
    <row r="835" spans="1:6">
      <c r="A835" t="s">
        <v>3711</v>
      </c>
      <c r="B835" t="s">
        <v>533</v>
      </c>
      <c r="C835">
        <v>1665</v>
      </c>
      <c r="D835">
        <v>1669</v>
      </c>
      <c r="E835" t="str">
        <f t="shared" ref="E835:E898" si="26">CONCATENATE(LEFT(C835,3),"0")</f>
        <v>1660</v>
      </c>
      <c r="F835" t="str">
        <f t="shared" ref="F835:F898" si="27">CONCATENATE(LEFT(D835,3),"0")</f>
        <v>1660</v>
      </c>
    </row>
    <row r="836" spans="1:6">
      <c r="A836" t="s">
        <v>3714</v>
      </c>
      <c r="B836" t="s">
        <v>1278</v>
      </c>
      <c r="C836">
        <v>1665</v>
      </c>
      <c r="D836">
        <v>1669</v>
      </c>
      <c r="E836" t="str">
        <f t="shared" si="26"/>
        <v>1660</v>
      </c>
      <c r="F836" t="str">
        <f t="shared" si="27"/>
        <v>1660</v>
      </c>
    </row>
    <row r="837" spans="1:6">
      <c r="A837" t="s">
        <v>3716</v>
      </c>
      <c r="B837" t="s">
        <v>1120</v>
      </c>
      <c r="C837">
        <v>1665</v>
      </c>
      <c r="D837">
        <v>1669</v>
      </c>
      <c r="E837" t="str">
        <f t="shared" si="26"/>
        <v>1660</v>
      </c>
      <c r="F837" t="str">
        <f t="shared" si="27"/>
        <v>1660</v>
      </c>
    </row>
    <row r="838" spans="1:6">
      <c r="A838" t="s">
        <v>3718</v>
      </c>
      <c r="B838" t="s">
        <v>478</v>
      </c>
      <c r="C838">
        <v>1666</v>
      </c>
      <c r="D838">
        <v>1670</v>
      </c>
      <c r="E838" t="str">
        <f t="shared" si="26"/>
        <v>1660</v>
      </c>
      <c r="F838" t="str">
        <f t="shared" si="27"/>
        <v>1670</v>
      </c>
    </row>
    <row r="839" spans="1:6">
      <c r="A839" t="s">
        <v>3721</v>
      </c>
      <c r="B839" t="s">
        <v>575</v>
      </c>
      <c r="C839">
        <v>1666</v>
      </c>
      <c r="D839">
        <v>1670</v>
      </c>
      <c r="E839" t="str">
        <f t="shared" si="26"/>
        <v>1660</v>
      </c>
      <c r="F839" t="str">
        <f t="shared" si="27"/>
        <v>1670</v>
      </c>
    </row>
    <row r="840" spans="1:6">
      <c r="A840" t="s">
        <v>3724</v>
      </c>
      <c r="B840" t="s">
        <v>706</v>
      </c>
      <c r="C840">
        <v>1666</v>
      </c>
      <c r="D840">
        <v>1670</v>
      </c>
      <c r="E840" t="str">
        <f t="shared" si="26"/>
        <v>1660</v>
      </c>
      <c r="F840" t="str">
        <f t="shared" si="27"/>
        <v>1670</v>
      </c>
    </row>
    <row r="841" spans="1:6">
      <c r="A841" t="s">
        <v>1053</v>
      </c>
      <c r="B841" t="s">
        <v>575</v>
      </c>
      <c r="C841">
        <v>1666</v>
      </c>
      <c r="D841">
        <v>1670</v>
      </c>
      <c r="E841" t="str">
        <f t="shared" si="26"/>
        <v>1660</v>
      </c>
      <c r="F841" t="str">
        <f t="shared" si="27"/>
        <v>1670</v>
      </c>
    </row>
    <row r="842" spans="1:6">
      <c r="A842" t="s">
        <v>3727</v>
      </c>
      <c r="B842" t="s">
        <v>876</v>
      </c>
      <c r="C842">
        <v>1666</v>
      </c>
      <c r="D842">
        <v>1670</v>
      </c>
      <c r="E842" t="str">
        <f t="shared" si="26"/>
        <v>1660</v>
      </c>
      <c r="F842" t="str">
        <f t="shared" si="27"/>
        <v>1670</v>
      </c>
    </row>
    <row r="843" spans="1:6">
      <c r="A843" t="s">
        <v>3730</v>
      </c>
      <c r="B843" t="s">
        <v>800</v>
      </c>
      <c r="C843">
        <v>1666</v>
      </c>
      <c r="D843">
        <v>1670</v>
      </c>
      <c r="E843" t="str">
        <f t="shared" si="26"/>
        <v>1660</v>
      </c>
      <c r="F843" t="str">
        <f t="shared" si="27"/>
        <v>1670</v>
      </c>
    </row>
    <row r="844" spans="1:6">
      <c r="A844" t="s">
        <v>3732</v>
      </c>
      <c r="B844" t="s">
        <v>346</v>
      </c>
      <c r="C844">
        <v>1667</v>
      </c>
      <c r="D844">
        <v>1671</v>
      </c>
      <c r="E844" t="str">
        <f t="shared" si="26"/>
        <v>1660</v>
      </c>
      <c r="F844" t="str">
        <f t="shared" si="27"/>
        <v>1670</v>
      </c>
    </row>
    <row r="845" spans="1:6">
      <c r="A845" t="s">
        <v>3735</v>
      </c>
      <c r="B845" t="s">
        <v>885</v>
      </c>
      <c r="C845">
        <v>1668</v>
      </c>
      <c r="D845">
        <v>1672</v>
      </c>
      <c r="E845" t="str">
        <f t="shared" si="26"/>
        <v>1660</v>
      </c>
      <c r="F845" t="str">
        <f t="shared" si="27"/>
        <v>1670</v>
      </c>
    </row>
    <row r="846" spans="1:6">
      <c r="A846" t="s">
        <v>3737</v>
      </c>
      <c r="B846" t="s">
        <v>706</v>
      </c>
      <c r="C846">
        <v>1669</v>
      </c>
      <c r="D846">
        <v>1673</v>
      </c>
      <c r="E846" t="str">
        <f t="shared" si="26"/>
        <v>1660</v>
      </c>
      <c r="F846" t="str">
        <f t="shared" si="27"/>
        <v>1670</v>
      </c>
    </row>
    <row r="847" spans="1:6">
      <c r="A847" t="s">
        <v>3739</v>
      </c>
      <c r="B847" t="s">
        <v>704</v>
      </c>
      <c r="C847">
        <v>1669</v>
      </c>
      <c r="D847">
        <v>1673</v>
      </c>
      <c r="E847" t="str">
        <f t="shared" si="26"/>
        <v>1660</v>
      </c>
      <c r="F847" t="str">
        <f t="shared" si="27"/>
        <v>1670</v>
      </c>
    </row>
    <row r="848" spans="1:6">
      <c r="A848" t="s">
        <v>3742</v>
      </c>
      <c r="B848" t="s">
        <v>706</v>
      </c>
      <c r="C848">
        <v>1670</v>
      </c>
      <c r="D848">
        <v>1674</v>
      </c>
      <c r="E848" t="str">
        <f t="shared" si="26"/>
        <v>1670</v>
      </c>
      <c r="F848" t="str">
        <f t="shared" si="27"/>
        <v>1670</v>
      </c>
    </row>
    <row r="849" spans="1:6">
      <c r="A849" t="s">
        <v>3745</v>
      </c>
      <c r="B849" t="s">
        <v>1264</v>
      </c>
      <c r="C849">
        <v>1670</v>
      </c>
      <c r="D849">
        <v>1674</v>
      </c>
      <c r="E849" t="str">
        <f t="shared" si="26"/>
        <v>1670</v>
      </c>
      <c r="F849" t="str">
        <f t="shared" si="27"/>
        <v>1670</v>
      </c>
    </row>
    <row r="850" spans="1:6">
      <c r="A850" t="s">
        <v>3748</v>
      </c>
      <c r="B850" t="s">
        <v>1274</v>
      </c>
      <c r="C850">
        <v>1670</v>
      </c>
      <c r="D850">
        <v>1674</v>
      </c>
      <c r="E850" t="str">
        <f t="shared" si="26"/>
        <v>1670</v>
      </c>
      <c r="F850" t="str">
        <f t="shared" si="27"/>
        <v>1670</v>
      </c>
    </row>
    <row r="851" spans="1:6">
      <c r="A851" t="s">
        <v>3749</v>
      </c>
      <c r="B851" t="s">
        <v>738</v>
      </c>
      <c r="C851">
        <v>1671</v>
      </c>
      <c r="D851">
        <v>1675</v>
      </c>
      <c r="E851" t="str">
        <f t="shared" si="26"/>
        <v>1670</v>
      </c>
      <c r="F851" t="str">
        <f t="shared" si="27"/>
        <v>1670</v>
      </c>
    </row>
    <row r="852" spans="1:6">
      <c r="A852" t="s">
        <v>3752</v>
      </c>
      <c r="B852" t="s">
        <v>806</v>
      </c>
      <c r="C852">
        <v>1671</v>
      </c>
      <c r="D852">
        <v>1675</v>
      </c>
      <c r="E852" t="str">
        <f t="shared" si="26"/>
        <v>1670</v>
      </c>
      <c r="F852" t="str">
        <f t="shared" si="27"/>
        <v>1670</v>
      </c>
    </row>
    <row r="853" spans="1:6">
      <c r="A853" t="s">
        <v>3755</v>
      </c>
      <c r="B853" t="s">
        <v>575</v>
      </c>
      <c r="C853">
        <v>1671</v>
      </c>
      <c r="D853">
        <v>1675</v>
      </c>
      <c r="E853" t="str">
        <f t="shared" si="26"/>
        <v>1670</v>
      </c>
      <c r="F853" t="str">
        <f t="shared" si="27"/>
        <v>1670</v>
      </c>
    </row>
    <row r="854" spans="1:6">
      <c r="A854" t="s">
        <v>3758</v>
      </c>
      <c r="B854" t="s">
        <v>1290</v>
      </c>
      <c r="C854">
        <v>1671</v>
      </c>
      <c r="D854">
        <v>1675</v>
      </c>
      <c r="E854" t="str">
        <f t="shared" si="26"/>
        <v>1670</v>
      </c>
      <c r="F854" t="str">
        <f t="shared" si="27"/>
        <v>1670</v>
      </c>
    </row>
    <row r="855" spans="1:6">
      <c r="A855" t="s">
        <v>3760</v>
      </c>
      <c r="B855" t="s">
        <v>697</v>
      </c>
      <c r="C855">
        <v>1672</v>
      </c>
      <c r="D855">
        <v>1676</v>
      </c>
      <c r="E855" t="str">
        <f t="shared" si="26"/>
        <v>1670</v>
      </c>
      <c r="F855" t="str">
        <f t="shared" si="27"/>
        <v>1670</v>
      </c>
    </row>
    <row r="856" spans="1:6">
      <c r="A856" t="s">
        <v>3763</v>
      </c>
      <c r="B856" t="s">
        <v>847</v>
      </c>
      <c r="C856">
        <v>1672</v>
      </c>
      <c r="D856">
        <v>1676</v>
      </c>
      <c r="E856" t="str">
        <f t="shared" si="26"/>
        <v>1670</v>
      </c>
      <c r="F856" t="str">
        <f t="shared" si="27"/>
        <v>1670</v>
      </c>
    </row>
    <row r="857" spans="1:6">
      <c r="A857" t="s">
        <v>3766</v>
      </c>
      <c r="B857" t="s">
        <v>706</v>
      </c>
      <c r="C857">
        <v>1672</v>
      </c>
      <c r="D857">
        <v>1676</v>
      </c>
      <c r="E857" t="str">
        <f t="shared" si="26"/>
        <v>1670</v>
      </c>
      <c r="F857" t="str">
        <f t="shared" si="27"/>
        <v>1670</v>
      </c>
    </row>
    <row r="858" spans="1:6">
      <c r="A858" t="s">
        <v>3769</v>
      </c>
      <c r="B858" t="s">
        <v>346</v>
      </c>
      <c r="C858">
        <v>1672</v>
      </c>
      <c r="D858">
        <v>1676</v>
      </c>
      <c r="E858" t="str">
        <f t="shared" si="26"/>
        <v>1670</v>
      </c>
      <c r="F858" t="str">
        <f t="shared" si="27"/>
        <v>1670</v>
      </c>
    </row>
    <row r="859" spans="1:6">
      <c r="A859" t="s">
        <v>3772</v>
      </c>
      <c r="B859" t="s">
        <v>552</v>
      </c>
      <c r="C859">
        <v>1672</v>
      </c>
      <c r="D859">
        <v>1676</v>
      </c>
      <c r="E859" t="str">
        <f t="shared" si="26"/>
        <v>1670</v>
      </c>
      <c r="F859" t="str">
        <f t="shared" si="27"/>
        <v>1670</v>
      </c>
    </row>
    <row r="860" spans="1:6">
      <c r="A860" t="s">
        <v>3775</v>
      </c>
      <c r="B860" t="s">
        <v>1374</v>
      </c>
      <c r="C860">
        <v>1672</v>
      </c>
      <c r="D860">
        <v>1676</v>
      </c>
      <c r="E860" t="str">
        <f t="shared" si="26"/>
        <v>1670</v>
      </c>
      <c r="F860" t="str">
        <f t="shared" si="27"/>
        <v>1670</v>
      </c>
    </row>
    <row r="861" spans="1:6">
      <c r="A861" t="s">
        <v>3777</v>
      </c>
      <c r="B861" t="s">
        <v>1482</v>
      </c>
      <c r="C861">
        <v>1673</v>
      </c>
      <c r="D861">
        <v>1677</v>
      </c>
      <c r="E861" t="str">
        <f t="shared" si="26"/>
        <v>1670</v>
      </c>
      <c r="F861" t="str">
        <f t="shared" si="27"/>
        <v>1670</v>
      </c>
    </row>
    <row r="862" spans="1:6">
      <c r="A862" t="s">
        <v>3780</v>
      </c>
      <c r="B862" t="s">
        <v>433</v>
      </c>
      <c r="C862">
        <v>1673</v>
      </c>
      <c r="D862">
        <v>1677</v>
      </c>
      <c r="E862" t="str">
        <f t="shared" si="26"/>
        <v>1670</v>
      </c>
      <c r="F862" t="str">
        <f t="shared" si="27"/>
        <v>1670</v>
      </c>
    </row>
    <row r="863" spans="1:6">
      <c r="A863" t="s">
        <v>3783</v>
      </c>
      <c r="B863" t="s">
        <v>742</v>
      </c>
      <c r="C863">
        <v>1674</v>
      </c>
      <c r="D863">
        <v>1678</v>
      </c>
      <c r="E863" t="str">
        <f t="shared" si="26"/>
        <v>1670</v>
      </c>
      <c r="F863" t="str">
        <f t="shared" si="27"/>
        <v>1670</v>
      </c>
    </row>
    <row r="864" spans="1:6">
      <c r="A864" t="s">
        <v>3785</v>
      </c>
      <c r="B864" t="s">
        <v>1208</v>
      </c>
      <c r="C864">
        <v>1674</v>
      </c>
      <c r="D864">
        <v>1678</v>
      </c>
      <c r="E864" t="str">
        <f t="shared" si="26"/>
        <v>1670</v>
      </c>
      <c r="F864" t="str">
        <f t="shared" si="27"/>
        <v>1670</v>
      </c>
    </row>
    <row r="865" spans="1:6">
      <c r="A865" t="s">
        <v>3788</v>
      </c>
      <c r="B865" t="s">
        <v>1541</v>
      </c>
      <c r="C865">
        <v>1674</v>
      </c>
      <c r="D865">
        <v>1678</v>
      </c>
      <c r="E865" t="str">
        <f t="shared" si="26"/>
        <v>1670</v>
      </c>
      <c r="F865" t="str">
        <f t="shared" si="27"/>
        <v>1670</v>
      </c>
    </row>
    <row r="866" spans="1:6">
      <c r="A866" t="s">
        <v>3791</v>
      </c>
      <c r="B866" t="s">
        <v>439</v>
      </c>
      <c r="C866">
        <v>1674</v>
      </c>
      <c r="D866">
        <v>1678</v>
      </c>
      <c r="E866" t="str">
        <f t="shared" si="26"/>
        <v>1670</v>
      </c>
      <c r="F866" t="str">
        <f t="shared" si="27"/>
        <v>1670</v>
      </c>
    </row>
    <row r="867" spans="1:6">
      <c r="A867" t="s">
        <v>3794</v>
      </c>
      <c r="B867" t="s">
        <v>346</v>
      </c>
      <c r="C867">
        <v>1675</v>
      </c>
      <c r="D867">
        <v>1679</v>
      </c>
      <c r="E867" t="str">
        <f t="shared" si="26"/>
        <v>1670</v>
      </c>
      <c r="F867" t="str">
        <f t="shared" si="27"/>
        <v>1670</v>
      </c>
    </row>
    <row r="868" spans="1:6">
      <c r="A868" t="s">
        <v>3797</v>
      </c>
      <c r="B868" t="s">
        <v>1516</v>
      </c>
      <c r="C868">
        <v>1676</v>
      </c>
      <c r="D868">
        <v>1680</v>
      </c>
      <c r="E868" t="str">
        <f t="shared" si="26"/>
        <v>1670</v>
      </c>
      <c r="F868" t="str">
        <f t="shared" si="27"/>
        <v>1680</v>
      </c>
    </row>
    <row r="869" spans="1:6">
      <c r="A869" t="s">
        <v>3800</v>
      </c>
      <c r="B869" t="s">
        <v>706</v>
      </c>
      <c r="C869">
        <v>1676</v>
      </c>
      <c r="D869">
        <v>1680</v>
      </c>
      <c r="E869" t="str">
        <f t="shared" si="26"/>
        <v>1670</v>
      </c>
      <c r="F869" t="str">
        <f t="shared" si="27"/>
        <v>1680</v>
      </c>
    </row>
    <row r="870" spans="1:6">
      <c r="A870" t="s">
        <v>3803</v>
      </c>
      <c r="B870" t="s">
        <v>575</v>
      </c>
      <c r="C870">
        <v>1677</v>
      </c>
      <c r="D870">
        <v>1681</v>
      </c>
      <c r="E870" t="str">
        <f t="shared" si="26"/>
        <v>1670</v>
      </c>
      <c r="F870" t="str">
        <f t="shared" si="27"/>
        <v>1680</v>
      </c>
    </row>
    <row r="871" spans="1:6">
      <c r="A871" t="s">
        <v>3805</v>
      </c>
      <c r="B871" t="s">
        <v>742</v>
      </c>
      <c r="C871">
        <v>1681</v>
      </c>
      <c r="D871">
        <v>1685</v>
      </c>
      <c r="E871" t="str">
        <f t="shared" si="26"/>
        <v>1680</v>
      </c>
      <c r="F871" t="str">
        <f t="shared" si="27"/>
        <v>1680</v>
      </c>
    </row>
    <row r="872" spans="1:6">
      <c r="A872" t="s">
        <v>3808</v>
      </c>
      <c r="B872" t="s">
        <v>1276</v>
      </c>
      <c r="C872">
        <v>1681</v>
      </c>
      <c r="D872">
        <v>1685</v>
      </c>
      <c r="E872" t="str">
        <f t="shared" si="26"/>
        <v>1680</v>
      </c>
      <c r="F872" t="str">
        <f t="shared" si="27"/>
        <v>1680</v>
      </c>
    </row>
    <row r="873" spans="1:6">
      <c r="A873" t="s">
        <v>3811</v>
      </c>
      <c r="B873" t="s">
        <v>758</v>
      </c>
      <c r="C873">
        <v>1681</v>
      </c>
      <c r="D873">
        <v>1685</v>
      </c>
      <c r="E873" t="str">
        <f t="shared" si="26"/>
        <v>1680</v>
      </c>
      <c r="F873" t="str">
        <f t="shared" si="27"/>
        <v>1680</v>
      </c>
    </row>
    <row r="874" spans="1:6">
      <c r="A874" t="s">
        <v>3814</v>
      </c>
      <c r="B874" t="s">
        <v>1206</v>
      </c>
      <c r="C874">
        <v>1681</v>
      </c>
      <c r="D874">
        <v>1685</v>
      </c>
      <c r="E874" t="str">
        <f t="shared" si="26"/>
        <v>1680</v>
      </c>
      <c r="F874" t="str">
        <f t="shared" si="27"/>
        <v>1680</v>
      </c>
    </row>
    <row r="875" spans="1:6">
      <c r="A875" t="s">
        <v>3817</v>
      </c>
      <c r="B875" t="s">
        <v>1299</v>
      </c>
      <c r="C875">
        <v>1682</v>
      </c>
      <c r="D875">
        <v>1686</v>
      </c>
      <c r="E875" t="str">
        <f t="shared" si="26"/>
        <v>1680</v>
      </c>
      <c r="F875" t="str">
        <f t="shared" si="27"/>
        <v>1680</v>
      </c>
    </row>
    <row r="876" spans="1:6">
      <c r="A876" t="s">
        <v>3820</v>
      </c>
      <c r="B876" t="s">
        <v>1299</v>
      </c>
      <c r="C876">
        <v>1682</v>
      </c>
      <c r="D876">
        <v>1686</v>
      </c>
      <c r="E876" t="str">
        <f t="shared" si="26"/>
        <v>1680</v>
      </c>
      <c r="F876" t="str">
        <f t="shared" si="27"/>
        <v>1680</v>
      </c>
    </row>
    <row r="877" spans="1:6">
      <c r="A877" t="s">
        <v>3823</v>
      </c>
      <c r="B877" t="s">
        <v>674</v>
      </c>
      <c r="C877">
        <v>1682</v>
      </c>
      <c r="D877">
        <v>1686</v>
      </c>
      <c r="E877" t="str">
        <f t="shared" si="26"/>
        <v>1680</v>
      </c>
      <c r="F877" t="str">
        <f t="shared" si="27"/>
        <v>1680</v>
      </c>
    </row>
    <row r="878" spans="1:6">
      <c r="A878" t="s">
        <v>3826</v>
      </c>
      <c r="B878" t="s">
        <v>210</v>
      </c>
      <c r="C878">
        <v>1682</v>
      </c>
      <c r="D878">
        <v>1686</v>
      </c>
      <c r="E878" t="str">
        <f t="shared" si="26"/>
        <v>1680</v>
      </c>
      <c r="F878" t="str">
        <f t="shared" si="27"/>
        <v>1680</v>
      </c>
    </row>
    <row r="879" spans="1:6">
      <c r="A879" t="s">
        <v>3828</v>
      </c>
      <c r="B879" t="s">
        <v>1282</v>
      </c>
      <c r="C879">
        <v>1684</v>
      </c>
      <c r="D879">
        <v>1688</v>
      </c>
      <c r="E879" t="str">
        <f t="shared" si="26"/>
        <v>1680</v>
      </c>
      <c r="F879" t="str">
        <f t="shared" si="27"/>
        <v>1680</v>
      </c>
    </row>
    <row r="880" spans="1:6">
      <c r="A880" t="s">
        <v>3831</v>
      </c>
      <c r="B880" t="s">
        <v>1290</v>
      </c>
      <c r="C880">
        <v>1684</v>
      </c>
      <c r="D880">
        <v>1688</v>
      </c>
      <c r="E880" t="str">
        <f t="shared" si="26"/>
        <v>1680</v>
      </c>
      <c r="F880" t="str">
        <f t="shared" si="27"/>
        <v>1680</v>
      </c>
    </row>
    <row r="881" spans="1:6">
      <c r="A881" t="s">
        <v>3834</v>
      </c>
      <c r="B881" t="s">
        <v>399</v>
      </c>
      <c r="C881">
        <v>1684</v>
      </c>
      <c r="D881">
        <v>1688</v>
      </c>
      <c r="E881" t="str">
        <f t="shared" si="26"/>
        <v>1680</v>
      </c>
      <c r="F881" t="str">
        <f t="shared" si="27"/>
        <v>1680</v>
      </c>
    </row>
    <row r="882" spans="1:6">
      <c r="A882" t="s">
        <v>3837</v>
      </c>
      <c r="B882" t="s">
        <v>706</v>
      </c>
      <c r="C882">
        <v>1684</v>
      </c>
      <c r="D882">
        <v>1688</v>
      </c>
      <c r="E882" t="str">
        <f t="shared" si="26"/>
        <v>1680</v>
      </c>
      <c r="F882" t="str">
        <f t="shared" si="27"/>
        <v>1680</v>
      </c>
    </row>
    <row r="883" spans="1:6">
      <c r="A883" t="s">
        <v>3840</v>
      </c>
      <c r="B883" t="s">
        <v>399</v>
      </c>
      <c r="C883">
        <v>1684</v>
      </c>
      <c r="D883">
        <v>1688</v>
      </c>
      <c r="E883" t="str">
        <f t="shared" si="26"/>
        <v>1680</v>
      </c>
      <c r="F883" t="str">
        <f t="shared" si="27"/>
        <v>1680</v>
      </c>
    </row>
    <row r="884" spans="1:6">
      <c r="A884" t="s">
        <v>3842</v>
      </c>
      <c r="B884" t="s">
        <v>706</v>
      </c>
      <c r="C884">
        <v>1685</v>
      </c>
      <c r="D884">
        <v>1689</v>
      </c>
      <c r="E884" t="str">
        <f t="shared" si="26"/>
        <v>1680</v>
      </c>
      <c r="F884" t="str">
        <f t="shared" si="27"/>
        <v>1680</v>
      </c>
    </row>
    <row r="885" spans="1:6">
      <c r="A885" t="s">
        <v>3845</v>
      </c>
      <c r="B885" t="s">
        <v>958</v>
      </c>
      <c r="C885">
        <v>1685</v>
      </c>
      <c r="D885">
        <v>1689</v>
      </c>
      <c r="E885" t="str">
        <f t="shared" si="26"/>
        <v>1680</v>
      </c>
      <c r="F885" t="str">
        <f t="shared" si="27"/>
        <v>1680</v>
      </c>
    </row>
    <row r="886" spans="1:6">
      <c r="A886" t="s">
        <v>3848</v>
      </c>
      <c r="B886" t="s">
        <v>1042</v>
      </c>
      <c r="C886">
        <v>1687</v>
      </c>
      <c r="D886">
        <v>1691</v>
      </c>
      <c r="E886" t="str">
        <f t="shared" si="26"/>
        <v>1680</v>
      </c>
      <c r="F886" t="str">
        <f t="shared" si="27"/>
        <v>1690</v>
      </c>
    </row>
    <row r="887" spans="1:6">
      <c r="A887" t="s">
        <v>3851</v>
      </c>
      <c r="B887" t="s">
        <v>1290</v>
      </c>
      <c r="C887">
        <v>1687</v>
      </c>
      <c r="D887">
        <v>1691</v>
      </c>
      <c r="E887" t="str">
        <f t="shared" si="26"/>
        <v>1680</v>
      </c>
      <c r="F887" t="str">
        <f t="shared" si="27"/>
        <v>1690</v>
      </c>
    </row>
    <row r="888" spans="1:6">
      <c r="A888" t="s">
        <v>3852</v>
      </c>
      <c r="B888" t="s">
        <v>960</v>
      </c>
      <c r="C888">
        <v>1689</v>
      </c>
      <c r="D888">
        <v>1693</v>
      </c>
      <c r="E888" t="str">
        <f t="shared" si="26"/>
        <v>1680</v>
      </c>
      <c r="F888" t="str">
        <f t="shared" si="27"/>
        <v>1690</v>
      </c>
    </row>
    <row r="889" spans="1:6">
      <c r="A889" t="s">
        <v>3855</v>
      </c>
      <c r="B889" t="s">
        <v>960</v>
      </c>
      <c r="C889">
        <v>1691</v>
      </c>
      <c r="D889">
        <v>1695</v>
      </c>
      <c r="E889" t="str">
        <f t="shared" si="26"/>
        <v>1690</v>
      </c>
      <c r="F889" t="str">
        <f t="shared" si="27"/>
        <v>1690</v>
      </c>
    </row>
    <row r="890" spans="1:6">
      <c r="A890" t="s">
        <v>3858</v>
      </c>
      <c r="B890" t="s">
        <v>958</v>
      </c>
      <c r="C890">
        <v>1691</v>
      </c>
      <c r="D890">
        <v>1695</v>
      </c>
      <c r="E890" t="str">
        <f t="shared" si="26"/>
        <v>1690</v>
      </c>
      <c r="F890" t="str">
        <f t="shared" si="27"/>
        <v>1690</v>
      </c>
    </row>
    <row r="891" spans="1:6">
      <c r="A891" t="s">
        <v>951</v>
      </c>
      <c r="B891" t="s">
        <v>960</v>
      </c>
      <c r="C891">
        <v>1691</v>
      </c>
      <c r="D891">
        <v>1695</v>
      </c>
      <c r="E891" t="str">
        <f t="shared" si="26"/>
        <v>1690</v>
      </c>
      <c r="F891" t="str">
        <f t="shared" si="27"/>
        <v>1690</v>
      </c>
    </row>
    <row r="892" spans="1:6">
      <c r="A892" t="s">
        <v>3861</v>
      </c>
      <c r="B892" t="s">
        <v>437</v>
      </c>
      <c r="C892">
        <v>1691</v>
      </c>
      <c r="D892">
        <v>1695</v>
      </c>
      <c r="E892" t="str">
        <f t="shared" si="26"/>
        <v>1690</v>
      </c>
      <c r="F892" t="str">
        <f t="shared" si="27"/>
        <v>1690</v>
      </c>
    </row>
    <row r="893" spans="1:6">
      <c r="A893" t="s">
        <v>3864</v>
      </c>
      <c r="B893" t="s">
        <v>960</v>
      </c>
      <c r="C893">
        <v>1693</v>
      </c>
      <c r="D893">
        <v>1697</v>
      </c>
      <c r="E893" t="str">
        <f t="shared" si="26"/>
        <v>1690</v>
      </c>
      <c r="F893" t="str">
        <f t="shared" si="27"/>
        <v>1690</v>
      </c>
    </row>
    <row r="894" spans="1:6">
      <c r="A894" t="s">
        <v>3867</v>
      </c>
      <c r="B894" t="s">
        <v>399</v>
      </c>
      <c r="C894">
        <v>1694</v>
      </c>
      <c r="D894">
        <v>1698</v>
      </c>
      <c r="E894" t="str">
        <f t="shared" si="26"/>
        <v>1690</v>
      </c>
      <c r="F894" t="str">
        <f t="shared" si="27"/>
        <v>1690</v>
      </c>
    </row>
    <row r="895" spans="1:6">
      <c r="A895" t="s">
        <v>3870</v>
      </c>
      <c r="B895" t="s">
        <v>1296</v>
      </c>
      <c r="C895">
        <v>1694</v>
      </c>
      <c r="D895">
        <v>1698</v>
      </c>
      <c r="E895" t="str">
        <f t="shared" si="26"/>
        <v>1690</v>
      </c>
      <c r="F895" t="str">
        <f t="shared" si="27"/>
        <v>1690</v>
      </c>
    </row>
    <row r="896" spans="1:6">
      <c r="A896" t="s">
        <v>3873</v>
      </c>
      <c r="B896" t="s">
        <v>424</v>
      </c>
      <c r="C896">
        <v>1694</v>
      </c>
      <c r="D896">
        <v>1698</v>
      </c>
      <c r="E896" t="str">
        <f t="shared" si="26"/>
        <v>1690</v>
      </c>
      <c r="F896" t="str">
        <f t="shared" si="27"/>
        <v>1690</v>
      </c>
    </row>
    <row r="897" spans="1:6">
      <c r="A897" t="s">
        <v>3876</v>
      </c>
      <c r="B897" t="s">
        <v>1266</v>
      </c>
      <c r="C897">
        <v>1694</v>
      </c>
      <c r="D897">
        <v>1698</v>
      </c>
      <c r="E897" t="str">
        <f t="shared" si="26"/>
        <v>1690</v>
      </c>
      <c r="F897" t="str">
        <f t="shared" si="27"/>
        <v>1690</v>
      </c>
    </row>
    <row r="898" spans="1:6">
      <c r="A898" t="s">
        <v>3878</v>
      </c>
      <c r="B898" t="s">
        <v>1266</v>
      </c>
      <c r="C898">
        <v>1695</v>
      </c>
      <c r="D898">
        <v>1699</v>
      </c>
      <c r="E898" t="str">
        <f t="shared" si="26"/>
        <v>1690</v>
      </c>
      <c r="F898" t="str">
        <f t="shared" si="27"/>
        <v>1690</v>
      </c>
    </row>
    <row r="899" spans="1:6">
      <c r="A899" t="s">
        <v>3880</v>
      </c>
      <c r="B899" t="s">
        <v>173</v>
      </c>
      <c r="C899">
        <v>1696</v>
      </c>
      <c r="D899">
        <v>1700</v>
      </c>
      <c r="E899" t="str">
        <f t="shared" ref="E899" si="28">CONCATENATE(LEFT(C899,3),"0")</f>
        <v>1690</v>
      </c>
      <c r="F899" t="str">
        <f t="shared" ref="F899" si="29">CONCATENATE(LEFT(D899,3),"0")</f>
        <v>1700</v>
      </c>
    </row>
    <row r="900" spans="1:6">
      <c r="A900" t="s">
        <v>175</v>
      </c>
      <c r="B900" t="s">
        <v>187</v>
      </c>
    </row>
    <row r="901" spans="1:6">
      <c r="A901" t="s">
        <v>578</v>
      </c>
      <c r="B901" t="s">
        <v>572</v>
      </c>
    </row>
    <row r="902" spans="1:6">
      <c r="A902" t="s">
        <v>575</v>
      </c>
      <c r="B902" t="s">
        <v>572</v>
      </c>
    </row>
    <row r="903" spans="1:6">
      <c r="A903" t="s">
        <v>3882</v>
      </c>
      <c r="B903" t="s">
        <v>187</v>
      </c>
    </row>
    <row r="904" spans="1:6">
      <c r="A904" t="s">
        <v>3885</v>
      </c>
      <c r="B904" t="s">
        <v>187</v>
      </c>
    </row>
    <row r="905" spans="1:6">
      <c r="A905" t="s">
        <v>379</v>
      </c>
      <c r="B905" t="s">
        <v>1516</v>
      </c>
    </row>
    <row r="906" spans="1:6">
      <c r="A906" t="s">
        <v>958</v>
      </c>
      <c r="B906" t="s">
        <v>1516</v>
      </c>
    </row>
    <row r="907" spans="1:6">
      <c r="A907" t="s">
        <v>1255</v>
      </c>
      <c r="B907" t="s">
        <v>1253</v>
      </c>
    </row>
    <row r="908" spans="1:6">
      <c r="A908" t="s">
        <v>1467</v>
      </c>
      <c r="B908" t="s">
        <v>309</v>
      </c>
    </row>
  </sheetData>
  <autoFilter ref="A1:F908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R75"/>
  <sheetViews>
    <sheetView zoomScale="150" zoomScaleNormal="150" zoomScalePageLayoutView="150" workbookViewId="0">
      <selection activeCell="A7" sqref="A7:V50"/>
    </sheetView>
  </sheetViews>
  <sheetFormatPr baseColWidth="10" defaultColWidth="4.1640625" defaultRowHeight="14" x14ac:dyDescent="0"/>
  <cols>
    <col min="1" max="1" width="13.6640625" style="224" bestFit="1" customWidth="1"/>
    <col min="2" max="21" width="14.5" style="224" bestFit="1" customWidth="1"/>
    <col min="22" max="22" width="9.33203125" style="224" customWidth="1"/>
    <col min="23" max="23" width="9.33203125" style="224" bestFit="1" customWidth="1"/>
    <col min="24" max="16384" width="4.1640625" style="224"/>
  </cols>
  <sheetData>
    <row r="4" spans="1:44">
      <c r="A4" s="225" t="s">
        <v>4161</v>
      </c>
      <c r="B4" s="224" t="s">
        <v>4162</v>
      </c>
      <c r="J4" s="226"/>
      <c r="K4" s="226"/>
      <c r="L4" s="226"/>
    </row>
    <row r="6" spans="1:44" ht="15">
      <c r="A6" s="225" t="s">
        <v>4195</v>
      </c>
      <c r="B6" s="225" t="s">
        <v>4205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44" ht="15">
      <c r="A7" s="225" t="s">
        <v>4243</v>
      </c>
      <c r="B7" s="224" t="s">
        <v>1173</v>
      </c>
      <c r="C7" s="224" t="s">
        <v>1007</v>
      </c>
      <c r="D7" s="224" t="s">
        <v>1106</v>
      </c>
      <c r="E7" s="224" t="s">
        <v>4206</v>
      </c>
      <c r="F7" s="224" t="s">
        <v>58</v>
      </c>
      <c r="G7" s="224" t="s">
        <v>372</v>
      </c>
      <c r="H7" s="224" t="s">
        <v>4207</v>
      </c>
      <c r="I7" s="224" t="s">
        <v>136</v>
      </c>
      <c r="J7" s="224" t="s">
        <v>4208</v>
      </c>
      <c r="K7" s="224" t="s">
        <v>1008</v>
      </c>
      <c r="L7" s="224" t="s">
        <v>4209</v>
      </c>
      <c r="M7" s="224" t="s">
        <v>4210</v>
      </c>
      <c r="N7" s="224" t="s">
        <v>274</v>
      </c>
      <c r="O7" s="224" t="s">
        <v>4211</v>
      </c>
      <c r="P7" s="224" t="s">
        <v>284</v>
      </c>
      <c r="Q7" s="224" t="s">
        <v>4212</v>
      </c>
      <c r="R7" s="224" t="s">
        <v>4213</v>
      </c>
      <c r="S7" s="224" t="s">
        <v>4214</v>
      </c>
      <c r="T7" s="224" t="s">
        <v>4215</v>
      </c>
      <c r="U7" s="224" t="s">
        <v>4176</v>
      </c>
      <c r="V7" s="224" t="s">
        <v>4169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 ht="15">
      <c r="A8" s="224" t="s">
        <v>51</v>
      </c>
      <c r="B8" s="227"/>
      <c r="C8" s="227"/>
      <c r="D8" s="227"/>
      <c r="E8" s="227"/>
      <c r="F8" s="227">
        <v>8</v>
      </c>
      <c r="G8" s="227">
        <v>3</v>
      </c>
      <c r="H8" s="227">
        <v>8</v>
      </c>
      <c r="I8" s="227">
        <v>6</v>
      </c>
      <c r="J8" s="227"/>
      <c r="K8" s="227">
        <v>1</v>
      </c>
      <c r="L8" s="227">
        <v>1</v>
      </c>
      <c r="M8" s="227">
        <v>1</v>
      </c>
      <c r="N8" s="227"/>
      <c r="O8" s="227"/>
      <c r="P8" s="227"/>
      <c r="Q8" s="227"/>
      <c r="R8" s="227">
        <v>1</v>
      </c>
      <c r="S8" s="227"/>
      <c r="T8" s="227"/>
      <c r="U8" s="227">
        <v>1</v>
      </c>
      <c r="V8" s="227">
        <v>30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ht="15">
      <c r="A9" s="224" t="s">
        <v>63</v>
      </c>
      <c r="B9" s="227"/>
      <c r="C9" s="227">
        <v>4</v>
      </c>
      <c r="D9" s="227">
        <v>1</v>
      </c>
      <c r="E9" s="227">
        <v>5</v>
      </c>
      <c r="F9" s="227">
        <v>8</v>
      </c>
      <c r="G9" s="227">
        <v>6</v>
      </c>
      <c r="H9" s="227">
        <v>4</v>
      </c>
      <c r="I9" s="227">
        <v>7</v>
      </c>
      <c r="J9" s="227"/>
      <c r="K9" s="227">
        <v>1</v>
      </c>
      <c r="L9" s="227"/>
      <c r="M9" s="227">
        <v>1</v>
      </c>
      <c r="N9" s="227"/>
      <c r="O9" s="227">
        <v>1</v>
      </c>
      <c r="P9" s="227">
        <v>1</v>
      </c>
      <c r="Q9" s="227">
        <v>1</v>
      </c>
      <c r="R9" s="227"/>
      <c r="S9" s="227">
        <v>1</v>
      </c>
      <c r="T9" s="227"/>
      <c r="U9" s="227">
        <v>1</v>
      </c>
      <c r="V9" s="227">
        <v>42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ht="15">
      <c r="A10" s="224" t="s">
        <v>952</v>
      </c>
      <c r="B10" s="227"/>
      <c r="C10" s="227"/>
      <c r="D10" s="227"/>
      <c r="E10" s="227"/>
      <c r="F10" s="227"/>
      <c r="G10" s="227"/>
      <c r="H10" s="227"/>
      <c r="I10" s="227"/>
      <c r="J10" s="227"/>
      <c r="K10" s="227"/>
      <c r="L10" s="227"/>
      <c r="M10" s="227"/>
      <c r="N10" s="227"/>
      <c r="O10" s="227"/>
      <c r="P10" s="227"/>
      <c r="Q10" s="227"/>
      <c r="R10" s="227"/>
      <c r="S10" s="227"/>
      <c r="T10" s="227">
        <v>1</v>
      </c>
      <c r="U10" s="227"/>
      <c r="V10" s="227">
        <v>1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ht="15">
      <c r="A11" s="224" t="s">
        <v>276</v>
      </c>
      <c r="B11" s="227"/>
      <c r="C11" s="227"/>
      <c r="D11" s="227"/>
      <c r="E11" s="227"/>
      <c r="F11" s="227"/>
      <c r="G11" s="227"/>
      <c r="H11" s="227"/>
      <c r="I11" s="227"/>
      <c r="J11" s="227"/>
      <c r="K11" s="227"/>
      <c r="L11" s="227"/>
      <c r="M11" s="227"/>
      <c r="N11" s="227"/>
      <c r="O11" s="227"/>
      <c r="P11" s="227"/>
      <c r="Q11" s="227"/>
      <c r="R11" s="227">
        <v>1</v>
      </c>
      <c r="S11" s="227"/>
      <c r="T11" s="227"/>
      <c r="U11" s="227"/>
      <c r="V11" s="227">
        <v>1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ht="15">
      <c r="A12" s="224" t="s">
        <v>153</v>
      </c>
      <c r="B12" s="227"/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  <c r="N12" s="227">
        <v>1</v>
      </c>
      <c r="O12" s="227"/>
      <c r="P12" s="227"/>
      <c r="Q12" s="227"/>
      <c r="R12" s="227"/>
      <c r="S12" s="227"/>
      <c r="T12" s="227"/>
      <c r="U12" s="227"/>
      <c r="V12" s="227">
        <v>1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ht="15">
      <c r="A13" s="224" t="s">
        <v>60</v>
      </c>
      <c r="B13" s="227"/>
      <c r="C13" s="227"/>
      <c r="D13" s="227"/>
      <c r="E13" s="227"/>
      <c r="F13" s="227"/>
      <c r="G13" s="227">
        <v>1</v>
      </c>
      <c r="H13" s="227">
        <v>1</v>
      </c>
      <c r="I13" s="227">
        <v>2</v>
      </c>
      <c r="J13" s="227">
        <v>1</v>
      </c>
      <c r="K13" s="227">
        <v>2</v>
      </c>
      <c r="L13" s="227"/>
      <c r="M13" s="227">
        <v>1</v>
      </c>
      <c r="N13" s="227"/>
      <c r="O13" s="227"/>
      <c r="P13" s="227">
        <v>1</v>
      </c>
      <c r="Q13" s="227"/>
      <c r="R13" s="227"/>
      <c r="S13" s="227"/>
      <c r="T13" s="227"/>
      <c r="U13" s="227"/>
      <c r="V13" s="227">
        <v>9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ht="15">
      <c r="A14" s="224" t="s">
        <v>218</v>
      </c>
      <c r="B14" s="227"/>
      <c r="C14" s="227"/>
      <c r="D14" s="227">
        <v>1</v>
      </c>
      <c r="E14" s="227"/>
      <c r="F14" s="227">
        <v>1</v>
      </c>
      <c r="G14" s="227"/>
      <c r="H14" s="227"/>
      <c r="I14" s="227"/>
      <c r="J14" s="227"/>
      <c r="K14" s="227"/>
      <c r="L14" s="227"/>
      <c r="M14" s="227"/>
      <c r="N14" s="227"/>
      <c r="O14" s="227"/>
      <c r="P14" s="227"/>
      <c r="Q14" s="227"/>
      <c r="R14" s="227"/>
      <c r="S14" s="227"/>
      <c r="T14" s="227"/>
      <c r="U14" s="227"/>
      <c r="V14" s="227">
        <v>2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ht="15">
      <c r="A15" s="224" t="s">
        <v>497</v>
      </c>
      <c r="B15" s="227"/>
      <c r="C15" s="227"/>
      <c r="D15" s="227"/>
      <c r="E15" s="227"/>
      <c r="F15" s="227">
        <v>1</v>
      </c>
      <c r="G15" s="227"/>
      <c r="H15" s="227"/>
      <c r="I15" s="227"/>
      <c r="J15" s="227"/>
      <c r="K15" s="227"/>
      <c r="L15" s="227"/>
      <c r="M15" s="227"/>
      <c r="N15" s="227"/>
      <c r="O15" s="227"/>
      <c r="P15" s="227"/>
      <c r="Q15" s="227"/>
      <c r="R15" s="227"/>
      <c r="S15" s="227"/>
      <c r="T15" s="227"/>
      <c r="U15" s="227"/>
      <c r="V15" s="227">
        <v>1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ht="15">
      <c r="A16" s="224" t="s">
        <v>49</v>
      </c>
      <c r="B16" s="227"/>
      <c r="C16" s="227"/>
      <c r="D16" s="227"/>
      <c r="E16" s="227">
        <v>1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7"/>
      <c r="P16" s="227"/>
      <c r="Q16" s="227"/>
      <c r="R16" s="227"/>
      <c r="S16" s="227"/>
      <c r="T16" s="227"/>
      <c r="U16" s="227"/>
      <c r="V16" s="227">
        <v>1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44" ht="15">
      <c r="A17" s="224" t="s">
        <v>69</v>
      </c>
      <c r="B17" s="227"/>
      <c r="C17" s="227"/>
      <c r="D17" s="227"/>
      <c r="E17" s="227">
        <v>3</v>
      </c>
      <c r="F17" s="227">
        <v>1</v>
      </c>
      <c r="G17" s="227">
        <v>6</v>
      </c>
      <c r="H17" s="227">
        <v>6</v>
      </c>
      <c r="I17" s="227">
        <v>2</v>
      </c>
      <c r="J17" s="227">
        <v>2</v>
      </c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>
        <v>1</v>
      </c>
      <c r="V17" s="227">
        <v>21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</row>
    <row r="18" spans="1:44" ht="15">
      <c r="A18" s="224" t="s">
        <v>1247</v>
      </c>
      <c r="B18" s="227"/>
      <c r="C18" s="227"/>
      <c r="D18" s="227"/>
      <c r="E18" s="227"/>
      <c r="F18" s="227"/>
      <c r="G18" s="227"/>
      <c r="H18" s="227"/>
      <c r="I18" s="227"/>
      <c r="J18" s="227">
        <v>1</v>
      </c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>
        <v>1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</row>
    <row r="19" spans="1:44" ht="15">
      <c r="A19" s="224" t="s">
        <v>461</v>
      </c>
      <c r="B19" s="227"/>
      <c r="C19" s="227"/>
      <c r="D19" s="227"/>
      <c r="E19" s="227"/>
      <c r="F19" s="227">
        <v>1</v>
      </c>
      <c r="G19" s="227"/>
      <c r="H19" s="227"/>
      <c r="I19" s="227"/>
      <c r="J19" s="227"/>
      <c r="K19" s="227"/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>
        <v>1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</row>
    <row r="20" spans="1:44" ht="15">
      <c r="A20" s="224" t="s">
        <v>646</v>
      </c>
      <c r="B20" s="227"/>
      <c r="C20" s="227"/>
      <c r="D20" s="227"/>
      <c r="E20" s="227">
        <v>1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7"/>
      <c r="P20" s="227"/>
      <c r="Q20" s="227"/>
      <c r="R20" s="227"/>
      <c r="S20" s="227"/>
      <c r="T20" s="227"/>
      <c r="U20" s="227"/>
      <c r="V20" s="227">
        <v>1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</row>
    <row r="21" spans="1:44" ht="15">
      <c r="A21" s="224" t="s">
        <v>307</v>
      </c>
      <c r="B21" s="227"/>
      <c r="C21" s="227"/>
      <c r="D21" s="227"/>
      <c r="E21" s="227"/>
      <c r="F21" s="227">
        <v>1</v>
      </c>
      <c r="G21" s="227"/>
      <c r="H21" s="227"/>
      <c r="I21" s="227"/>
      <c r="J21" s="227"/>
      <c r="K21" s="227"/>
      <c r="L21" s="227"/>
      <c r="M21" s="227"/>
      <c r="N21" s="227"/>
      <c r="O21" s="227"/>
      <c r="P21" s="227"/>
      <c r="Q21" s="227"/>
      <c r="R21" s="227"/>
      <c r="S21" s="227"/>
      <c r="T21" s="227"/>
      <c r="U21" s="227"/>
      <c r="V21" s="227">
        <v>1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</row>
    <row r="22" spans="1:44" ht="15">
      <c r="A22" s="224" t="s">
        <v>601</v>
      </c>
      <c r="B22" s="227"/>
      <c r="C22" s="227"/>
      <c r="D22" s="227"/>
      <c r="E22" s="227">
        <v>1</v>
      </c>
      <c r="F22" s="227"/>
      <c r="G22" s="227"/>
      <c r="H22" s="227"/>
      <c r="I22" s="227"/>
      <c r="J22" s="227"/>
      <c r="K22" s="227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>
        <v>1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</row>
    <row r="23" spans="1:44" ht="15">
      <c r="A23" s="224" t="s">
        <v>1442</v>
      </c>
      <c r="B23" s="227"/>
      <c r="C23" s="227"/>
      <c r="D23" s="227"/>
      <c r="E23" s="227">
        <v>1</v>
      </c>
      <c r="F23" s="227">
        <v>1</v>
      </c>
      <c r="G23" s="227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27"/>
      <c r="V23" s="227">
        <v>2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</row>
    <row r="24" spans="1:44" ht="15">
      <c r="A24" s="224" t="s">
        <v>610</v>
      </c>
      <c r="B24" s="227"/>
      <c r="C24" s="227"/>
      <c r="D24" s="227"/>
      <c r="E24" s="227">
        <v>1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>
        <v>1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</row>
    <row r="25" spans="1:44" ht="15">
      <c r="A25" s="224" t="s">
        <v>1326</v>
      </c>
      <c r="B25" s="227"/>
      <c r="C25" s="227"/>
      <c r="D25" s="227"/>
      <c r="E25" s="227"/>
      <c r="F25" s="227"/>
      <c r="G25" s="227"/>
      <c r="H25" s="227"/>
      <c r="I25" s="227"/>
      <c r="J25" s="227">
        <v>1</v>
      </c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>
        <v>1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</row>
    <row r="26" spans="1:44" ht="15">
      <c r="A26" s="224" t="s">
        <v>1170</v>
      </c>
      <c r="B26" s="227"/>
      <c r="C26" s="227"/>
      <c r="D26" s="227"/>
      <c r="E26" s="227"/>
      <c r="F26" s="227"/>
      <c r="G26" s="227"/>
      <c r="H26" s="227"/>
      <c r="I26" s="227"/>
      <c r="J26" s="227">
        <v>1</v>
      </c>
      <c r="K26" s="227"/>
      <c r="L26" s="227"/>
      <c r="M26" s="227"/>
      <c r="N26" s="227"/>
      <c r="O26" s="227"/>
      <c r="P26" s="227"/>
      <c r="Q26" s="227"/>
      <c r="R26" s="227"/>
      <c r="S26" s="227"/>
      <c r="T26" s="227"/>
      <c r="U26" s="227"/>
      <c r="V26" s="227">
        <v>1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</row>
    <row r="27" spans="1:44" ht="15">
      <c r="A27" s="224" t="s">
        <v>647</v>
      </c>
      <c r="B27" s="227"/>
      <c r="C27" s="227"/>
      <c r="D27" s="227">
        <v>1</v>
      </c>
      <c r="E27" s="227"/>
      <c r="F27" s="227"/>
      <c r="G27" s="227"/>
      <c r="H27" s="227"/>
      <c r="I27" s="227"/>
      <c r="J27" s="227"/>
      <c r="K27" s="227"/>
      <c r="L27" s="227"/>
      <c r="M27" s="227"/>
      <c r="N27" s="227"/>
      <c r="O27" s="227"/>
      <c r="P27" s="227"/>
      <c r="Q27" s="227"/>
      <c r="R27" s="227"/>
      <c r="S27" s="227"/>
      <c r="T27" s="227"/>
      <c r="U27" s="227"/>
      <c r="V27" s="227">
        <v>1</v>
      </c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</row>
    <row r="28" spans="1:44" ht="15">
      <c r="A28" s="224" t="s">
        <v>870</v>
      </c>
      <c r="B28" s="227"/>
      <c r="C28" s="227"/>
      <c r="D28" s="227"/>
      <c r="E28" s="227"/>
      <c r="F28" s="227">
        <v>1</v>
      </c>
      <c r="G28" s="227"/>
      <c r="H28" s="227"/>
      <c r="I28" s="227"/>
      <c r="J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>
        <v>1</v>
      </c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</row>
    <row r="29" spans="1:44" ht="15">
      <c r="A29" s="224" t="s">
        <v>306</v>
      </c>
      <c r="B29" s="227"/>
      <c r="C29" s="227"/>
      <c r="D29" s="227"/>
      <c r="E29" s="227">
        <v>1</v>
      </c>
      <c r="F29" s="227"/>
      <c r="G29" s="227"/>
      <c r="H29" s="227"/>
      <c r="I29" s="227"/>
      <c r="J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>
        <v>1</v>
      </c>
      <c r="V29" s="227">
        <v>2</v>
      </c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</row>
    <row r="30" spans="1:44" ht="15">
      <c r="A30" s="224" t="s">
        <v>373</v>
      </c>
      <c r="B30" s="227"/>
      <c r="C30" s="227"/>
      <c r="D30" s="227"/>
      <c r="E30" s="227"/>
      <c r="F30" s="227"/>
      <c r="G30" s="227"/>
      <c r="H30" s="227">
        <v>1</v>
      </c>
      <c r="I30" s="227"/>
      <c r="J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>
        <v>1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</row>
    <row r="31" spans="1:44" ht="15">
      <c r="A31" s="224" t="s">
        <v>1532</v>
      </c>
      <c r="B31" s="227"/>
      <c r="C31" s="227"/>
      <c r="D31" s="227"/>
      <c r="E31" s="227"/>
      <c r="F31" s="227"/>
      <c r="G31" s="227"/>
      <c r="H31" s="227"/>
      <c r="I31" s="227"/>
      <c r="J31" s="227"/>
      <c r="K31" s="227"/>
      <c r="L31" s="227"/>
      <c r="M31" s="227">
        <v>1</v>
      </c>
      <c r="N31" s="227"/>
      <c r="O31" s="227"/>
      <c r="P31" s="227"/>
      <c r="Q31" s="227"/>
      <c r="R31" s="227"/>
      <c r="S31" s="227"/>
      <c r="T31" s="227"/>
      <c r="U31" s="227"/>
      <c r="V31" s="227">
        <v>1</v>
      </c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</row>
    <row r="32" spans="1:44" ht="15">
      <c r="A32" s="224" t="s">
        <v>460</v>
      </c>
      <c r="B32" s="227"/>
      <c r="C32" s="227"/>
      <c r="D32" s="227"/>
      <c r="E32" s="227"/>
      <c r="F32" s="227">
        <v>1</v>
      </c>
      <c r="G32" s="227"/>
      <c r="H32" s="227"/>
      <c r="I32" s="227"/>
      <c r="J32" s="227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>
        <v>1</v>
      </c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</row>
    <row r="33" spans="1:44" ht="15">
      <c r="A33" s="224" t="s">
        <v>1436</v>
      </c>
      <c r="B33" s="227"/>
      <c r="C33" s="227"/>
      <c r="D33" s="227"/>
      <c r="E33" s="227"/>
      <c r="F33" s="227">
        <v>1</v>
      </c>
      <c r="G33" s="227"/>
      <c r="H33" s="227"/>
      <c r="I33" s="227"/>
      <c r="J33" s="227"/>
      <c r="K33" s="227"/>
      <c r="L33" s="227"/>
      <c r="M33" s="227"/>
      <c r="N33" s="227"/>
      <c r="O33" s="227"/>
      <c r="P33" s="227"/>
      <c r="Q33" s="227"/>
      <c r="R33" s="227"/>
      <c r="S33" s="227"/>
      <c r="T33" s="227"/>
      <c r="U33" s="227"/>
      <c r="V33" s="227">
        <v>1</v>
      </c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</row>
    <row r="34" spans="1:44" ht="15">
      <c r="A34" s="224" t="s">
        <v>1262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>
        <v>1</v>
      </c>
      <c r="Q34" s="227"/>
      <c r="R34" s="227"/>
      <c r="S34" s="227"/>
      <c r="T34" s="227"/>
      <c r="U34" s="227"/>
      <c r="V34" s="227">
        <v>1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</row>
    <row r="35" spans="1:44" ht="15">
      <c r="A35" s="224" t="s">
        <v>981</v>
      </c>
      <c r="B35" s="227"/>
      <c r="C35" s="227"/>
      <c r="D35" s="227"/>
      <c r="E35" s="227"/>
      <c r="F35" s="227">
        <v>1</v>
      </c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>
        <v>1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</row>
    <row r="36" spans="1:44" ht="15">
      <c r="A36" s="224" t="s">
        <v>103</v>
      </c>
      <c r="B36" s="227">
        <v>1</v>
      </c>
      <c r="C36" s="227"/>
      <c r="D36" s="227">
        <v>1</v>
      </c>
      <c r="E36" s="227">
        <v>1</v>
      </c>
      <c r="F36" s="227"/>
      <c r="G36" s="227">
        <v>1</v>
      </c>
      <c r="H36" s="227">
        <v>1</v>
      </c>
      <c r="I36" s="227"/>
      <c r="J36" s="227">
        <v>1</v>
      </c>
      <c r="K36" s="227">
        <v>1</v>
      </c>
      <c r="L36" s="227">
        <v>2</v>
      </c>
      <c r="M36" s="227"/>
      <c r="N36" s="227">
        <v>1</v>
      </c>
      <c r="O36" s="227">
        <v>1</v>
      </c>
      <c r="P36" s="227">
        <v>2</v>
      </c>
      <c r="Q36" s="227"/>
      <c r="R36" s="227"/>
      <c r="S36" s="227"/>
      <c r="T36" s="227"/>
      <c r="U36" s="227">
        <v>1</v>
      </c>
      <c r="V36" s="227">
        <v>14</v>
      </c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</row>
    <row r="37" spans="1:44" ht="15">
      <c r="A37" s="224" t="s">
        <v>928</v>
      </c>
      <c r="B37" s="227"/>
      <c r="C37" s="227">
        <v>1</v>
      </c>
      <c r="D37" s="227"/>
      <c r="E37" s="227"/>
      <c r="F37" s="227"/>
      <c r="G37" s="227"/>
      <c r="H37" s="227"/>
      <c r="I37" s="227"/>
      <c r="J37" s="227"/>
      <c r="K37" s="227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>
        <v>1</v>
      </c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</row>
    <row r="38" spans="1:44" ht="15">
      <c r="A38" s="224" t="s">
        <v>1166</v>
      </c>
      <c r="B38" s="227"/>
      <c r="C38" s="227"/>
      <c r="D38" s="227">
        <v>1</v>
      </c>
      <c r="E38" s="227"/>
      <c r="F38" s="227"/>
      <c r="G38" s="227"/>
      <c r="H38" s="227"/>
      <c r="I38" s="227"/>
      <c r="J38" s="227"/>
      <c r="K38" s="227"/>
      <c r="L38" s="227"/>
      <c r="M38" s="227"/>
      <c r="N38" s="227"/>
      <c r="O38" s="227"/>
      <c r="P38" s="227"/>
      <c r="Q38" s="227"/>
      <c r="R38" s="227"/>
      <c r="S38" s="227"/>
      <c r="T38" s="227"/>
      <c r="U38" s="227"/>
      <c r="V38" s="227">
        <v>1</v>
      </c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</row>
    <row r="39" spans="1:44" ht="15">
      <c r="A39" s="224" t="s">
        <v>555</v>
      </c>
      <c r="B39" s="227"/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227"/>
      <c r="O39" s="227"/>
      <c r="P39" s="227">
        <v>1</v>
      </c>
      <c r="Q39" s="227"/>
      <c r="R39" s="227"/>
      <c r="S39" s="227"/>
      <c r="T39" s="227"/>
      <c r="U39" s="227"/>
      <c r="V39" s="227">
        <v>1</v>
      </c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</row>
    <row r="40" spans="1:44" ht="15">
      <c r="A40" s="224" t="s">
        <v>152</v>
      </c>
      <c r="B40" s="227"/>
      <c r="C40" s="227"/>
      <c r="D40" s="227"/>
      <c r="E40" s="227"/>
      <c r="F40" s="227"/>
      <c r="G40" s="227"/>
      <c r="H40" s="227"/>
      <c r="I40" s="227">
        <v>1</v>
      </c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27"/>
      <c r="V40" s="227">
        <v>1</v>
      </c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</row>
    <row r="41" spans="1:44" ht="15">
      <c r="A41" s="224" t="s">
        <v>50</v>
      </c>
      <c r="B41" s="227"/>
      <c r="C41" s="227"/>
      <c r="D41" s="227"/>
      <c r="E41" s="227">
        <v>1</v>
      </c>
      <c r="F41" s="227"/>
      <c r="G41" s="227">
        <v>1</v>
      </c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>
        <v>1</v>
      </c>
      <c r="S41" s="227"/>
      <c r="T41" s="227"/>
      <c r="U41" s="227"/>
      <c r="V41" s="227">
        <v>3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</row>
    <row r="42" spans="1:44" ht="15">
      <c r="A42" s="224" t="s">
        <v>102</v>
      </c>
      <c r="B42" s="227"/>
      <c r="C42" s="227"/>
      <c r="D42" s="227"/>
      <c r="E42" s="227"/>
      <c r="F42" s="227">
        <v>2</v>
      </c>
      <c r="G42" s="227"/>
      <c r="H42" s="227">
        <v>3</v>
      </c>
      <c r="I42" s="227"/>
      <c r="J42" s="227">
        <v>1</v>
      </c>
      <c r="K42" s="227">
        <v>1</v>
      </c>
      <c r="L42" s="227"/>
      <c r="M42" s="227"/>
      <c r="N42" s="227"/>
      <c r="O42" s="227">
        <v>1</v>
      </c>
      <c r="P42" s="227">
        <v>1</v>
      </c>
      <c r="Q42" s="227">
        <v>1</v>
      </c>
      <c r="R42" s="227"/>
      <c r="S42" s="227"/>
      <c r="T42" s="227"/>
      <c r="U42" s="227"/>
      <c r="V42" s="227">
        <v>10</v>
      </c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</row>
    <row r="43" spans="1:44" ht="15">
      <c r="A43" s="224" t="s">
        <v>248</v>
      </c>
      <c r="B43" s="227"/>
      <c r="C43" s="227"/>
      <c r="D43" s="227"/>
      <c r="E43" s="227"/>
      <c r="F43" s="227"/>
      <c r="G43" s="227">
        <v>1</v>
      </c>
      <c r="H43" s="227"/>
      <c r="I43" s="227"/>
      <c r="J43" s="227"/>
      <c r="K43" s="227">
        <v>1</v>
      </c>
      <c r="L43" s="227"/>
      <c r="M43" s="227"/>
      <c r="N43" s="227"/>
      <c r="O43" s="227"/>
      <c r="P43" s="227"/>
      <c r="Q43" s="227"/>
      <c r="R43" s="227"/>
      <c r="S43" s="227"/>
      <c r="T43" s="227"/>
      <c r="U43" s="227"/>
      <c r="V43" s="227">
        <v>2</v>
      </c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</row>
    <row r="44" spans="1:44" ht="15">
      <c r="A44" s="224" t="s">
        <v>1056</v>
      </c>
      <c r="B44" s="227"/>
      <c r="C44" s="227"/>
      <c r="D44" s="227"/>
      <c r="E44" s="227"/>
      <c r="F44" s="227"/>
      <c r="G44" s="227"/>
      <c r="H44" s="227"/>
      <c r="I44" s="227"/>
      <c r="J44" s="227"/>
      <c r="K44" s="227"/>
      <c r="L44" s="227"/>
      <c r="M44" s="227"/>
      <c r="N44" s="227"/>
      <c r="O44" s="227"/>
      <c r="P44" s="227">
        <v>1</v>
      </c>
      <c r="Q44" s="227"/>
      <c r="R44" s="227"/>
      <c r="S44" s="227"/>
      <c r="T44" s="227"/>
      <c r="U44" s="227"/>
      <c r="V44" s="227">
        <v>1</v>
      </c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</row>
    <row r="45" spans="1:44" ht="15">
      <c r="A45" s="224" t="s">
        <v>1256</v>
      </c>
      <c r="B45" s="227"/>
      <c r="C45" s="227"/>
      <c r="D45" s="227"/>
      <c r="E45" s="227"/>
      <c r="F45" s="227"/>
      <c r="G45" s="227">
        <v>1</v>
      </c>
      <c r="H45" s="227"/>
      <c r="I45" s="227"/>
      <c r="J45" s="227"/>
      <c r="K45" s="227"/>
      <c r="L45" s="227">
        <v>1</v>
      </c>
      <c r="M45" s="227"/>
      <c r="N45" s="227"/>
      <c r="O45" s="227"/>
      <c r="P45" s="227"/>
      <c r="Q45" s="227"/>
      <c r="R45" s="227"/>
      <c r="S45" s="227"/>
      <c r="T45" s="227"/>
      <c r="U45" s="227"/>
      <c r="V45" s="227">
        <v>2</v>
      </c>
      <c r="W45"/>
    </row>
    <row r="46" spans="1:44" ht="15">
      <c r="A46" s="224" t="s">
        <v>879</v>
      </c>
      <c r="B46" s="227"/>
      <c r="C46" s="227"/>
      <c r="D46" s="227"/>
      <c r="E46" s="227"/>
      <c r="F46" s="227"/>
      <c r="G46" s="227"/>
      <c r="H46" s="227">
        <v>1</v>
      </c>
      <c r="I46" s="227"/>
      <c r="J46" s="227"/>
      <c r="K46" s="227"/>
      <c r="L46" s="227"/>
      <c r="M46" s="227"/>
      <c r="N46" s="227"/>
      <c r="O46" s="227"/>
      <c r="P46" s="227"/>
      <c r="Q46" s="227">
        <v>1</v>
      </c>
      <c r="R46" s="227"/>
      <c r="S46" s="227"/>
      <c r="T46" s="227"/>
      <c r="U46" s="227"/>
      <c r="V46" s="227">
        <v>2</v>
      </c>
      <c r="W46"/>
    </row>
    <row r="47" spans="1:44" ht="15">
      <c r="A47" s="224" t="s">
        <v>787</v>
      </c>
      <c r="B47" s="227"/>
      <c r="C47" s="227"/>
      <c r="D47" s="227"/>
      <c r="E47" s="227"/>
      <c r="F47" s="227"/>
      <c r="G47" s="227"/>
      <c r="H47" s="227"/>
      <c r="I47" s="227"/>
      <c r="J47" s="227"/>
      <c r="K47" s="227"/>
      <c r="L47" s="227"/>
      <c r="M47" s="227"/>
      <c r="N47" s="227">
        <v>1</v>
      </c>
      <c r="O47" s="227"/>
      <c r="P47" s="227"/>
      <c r="Q47" s="227"/>
      <c r="R47" s="227"/>
      <c r="S47" s="227"/>
      <c r="T47" s="227"/>
      <c r="U47" s="227"/>
      <c r="V47" s="227">
        <v>1</v>
      </c>
      <c r="W47"/>
    </row>
    <row r="48" spans="1:44" ht="15">
      <c r="A48" s="224" t="s">
        <v>1416</v>
      </c>
      <c r="B48" s="227"/>
      <c r="C48" s="227"/>
      <c r="D48" s="227"/>
      <c r="E48" s="227"/>
      <c r="F48" s="227"/>
      <c r="G48" s="227">
        <v>1</v>
      </c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27"/>
      <c r="V48" s="227">
        <v>1</v>
      </c>
      <c r="W48"/>
    </row>
    <row r="49" spans="1:23" ht="15">
      <c r="A49" s="224" t="s">
        <v>4176</v>
      </c>
      <c r="B49" s="227"/>
      <c r="C49" s="227"/>
      <c r="D49" s="227"/>
      <c r="E49" s="227"/>
      <c r="F49" s="227"/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27">
        <v>0</v>
      </c>
      <c r="V49" s="227">
        <v>0</v>
      </c>
      <c r="W49"/>
    </row>
    <row r="50" spans="1:23" ht="15">
      <c r="A50" s="224" t="s">
        <v>4169</v>
      </c>
      <c r="B50" s="227">
        <v>1</v>
      </c>
      <c r="C50" s="227">
        <v>5</v>
      </c>
      <c r="D50" s="227">
        <v>5</v>
      </c>
      <c r="E50" s="227">
        <v>16</v>
      </c>
      <c r="F50" s="227">
        <v>28</v>
      </c>
      <c r="G50" s="227">
        <v>21</v>
      </c>
      <c r="H50" s="227">
        <v>25</v>
      </c>
      <c r="I50" s="227">
        <v>18</v>
      </c>
      <c r="J50" s="227">
        <v>8</v>
      </c>
      <c r="K50" s="227">
        <v>7</v>
      </c>
      <c r="L50" s="227">
        <v>4</v>
      </c>
      <c r="M50" s="227">
        <v>4</v>
      </c>
      <c r="N50" s="227">
        <v>3</v>
      </c>
      <c r="O50" s="227">
        <v>3</v>
      </c>
      <c r="P50" s="227">
        <v>8</v>
      </c>
      <c r="Q50" s="227">
        <v>3</v>
      </c>
      <c r="R50" s="227">
        <v>3</v>
      </c>
      <c r="S50" s="227">
        <v>1</v>
      </c>
      <c r="T50" s="227">
        <v>1</v>
      </c>
      <c r="U50" s="227">
        <v>5</v>
      </c>
      <c r="V50" s="227">
        <v>169</v>
      </c>
      <c r="W50"/>
    </row>
    <row r="51" spans="1:23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</row>
    <row r="52" spans="1:23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</row>
    <row r="53" spans="1:23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</row>
    <row r="54" spans="1:23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</row>
    <row r="55" spans="1:23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</row>
    <row r="56" spans="1:23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</row>
    <row r="57" spans="1:23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</row>
    <row r="58" spans="1:23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</row>
    <row r="59" spans="1:23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</row>
    <row r="60" spans="1:23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</row>
    <row r="61" spans="1:23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</row>
    <row r="62" spans="1:23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</row>
    <row r="63" spans="1:23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</row>
    <row r="64" spans="1:23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</row>
    <row r="65" spans="1:23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</row>
    <row r="66" spans="1:23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</row>
    <row r="67" spans="1:23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</row>
    <row r="68" spans="1:23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</row>
    <row r="69" spans="1:23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</row>
    <row r="70" spans="1:23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</row>
    <row r="71" spans="1:23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</row>
    <row r="72" spans="1:23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</row>
    <row r="73" spans="1:23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</row>
    <row r="74" spans="1:23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</row>
    <row r="75" spans="1:23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10"/>
  <sheetViews>
    <sheetView zoomScale="150" zoomScaleNormal="150" zoomScalePageLayoutView="150" workbookViewId="0">
      <selection activeCell="A8" sqref="A8:F9"/>
    </sheetView>
  </sheetViews>
  <sheetFormatPr baseColWidth="10" defaultRowHeight="15" x14ac:dyDescent="0"/>
  <cols>
    <col min="1" max="1" width="13" customWidth="1"/>
    <col min="2" max="6" width="20.1640625" customWidth="1"/>
    <col min="7" max="20" width="5.33203125" customWidth="1"/>
    <col min="21" max="21" width="6.83203125" customWidth="1"/>
  </cols>
  <sheetData>
    <row r="6" spans="1:6">
      <c r="B6" s="153" t="s">
        <v>4179</v>
      </c>
    </row>
    <row r="7" spans="1:6">
      <c r="A7" s="153" t="s">
        <v>4168</v>
      </c>
      <c r="B7" t="s">
        <v>4180</v>
      </c>
      <c r="C7" t="s">
        <v>4181</v>
      </c>
      <c r="D7" t="s">
        <v>4182</v>
      </c>
      <c r="E7" t="s">
        <v>4183</v>
      </c>
      <c r="F7" t="s">
        <v>4184</v>
      </c>
    </row>
    <row r="8" spans="1:6">
      <c r="A8" s="152" t="s">
        <v>4163</v>
      </c>
      <c r="B8" s="157">
        <v>162</v>
      </c>
      <c r="C8" s="157">
        <v>204</v>
      </c>
      <c r="D8" s="157">
        <v>211</v>
      </c>
      <c r="E8" s="157">
        <v>175</v>
      </c>
      <c r="F8" s="157">
        <v>129</v>
      </c>
    </row>
    <row r="9" spans="1:6">
      <c r="A9" s="152" t="s">
        <v>4162</v>
      </c>
      <c r="B9" s="157">
        <v>211</v>
      </c>
      <c r="C9" s="157">
        <v>254</v>
      </c>
      <c r="D9" s="157">
        <v>148</v>
      </c>
      <c r="E9" s="157">
        <v>139</v>
      </c>
      <c r="F9" s="157">
        <v>131</v>
      </c>
    </row>
    <row r="10" spans="1:6">
      <c r="A10" s="152" t="s">
        <v>4169</v>
      </c>
      <c r="B10" s="157">
        <v>373</v>
      </c>
      <c r="C10" s="157">
        <v>458</v>
      </c>
      <c r="D10" s="157">
        <v>359</v>
      </c>
      <c r="E10" s="157">
        <v>314</v>
      </c>
      <c r="F10" s="157">
        <v>260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3"/>
  <sheetViews>
    <sheetView workbookViewId="0">
      <selection activeCell="D7" sqref="D7"/>
    </sheetView>
  </sheetViews>
  <sheetFormatPr baseColWidth="10" defaultRowHeight="15" x14ac:dyDescent="0"/>
  <sheetData>
    <row r="2" spans="1:7">
      <c r="A2" t="s">
        <v>4186</v>
      </c>
    </row>
    <row r="3" spans="1:7">
      <c r="B3" s="160" t="s">
        <v>4170</v>
      </c>
      <c r="C3" s="160"/>
      <c r="F3" s="150" t="s">
        <v>4187</v>
      </c>
      <c r="G3" s="150"/>
    </row>
    <row r="4" spans="1:7">
      <c r="B4" s="154" t="s">
        <v>4163</v>
      </c>
      <c r="C4" s="154" t="s">
        <v>4162</v>
      </c>
    </row>
    <row r="5" spans="1:7">
      <c r="A5" s="155" t="s">
        <v>39</v>
      </c>
      <c r="B5" s="158">
        <v>124</v>
      </c>
      <c r="C5" s="158">
        <v>82</v>
      </c>
      <c r="D5" s="161">
        <f>B5/C5</f>
        <v>1.5121951219512195</v>
      </c>
    </row>
    <row r="6" spans="1:7">
      <c r="A6" s="155" t="s">
        <v>75</v>
      </c>
      <c r="B6" s="158">
        <v>1</v>
      </c>
      <c r="C6" s="158"/>
      <c r="D6" s="161"/>
    </row>
    <row r="7" spans="1:7">
      <c r="A7" s="155" t="s">
        <v>74</v>
      </c>
      <c r="B7" s="158">
        <v>156</v>
      </c>
      <c r="C7" s="158">
        <v>74</v>
      </c>
      <c r="D7" s="161">
        <f t="shared" ref="D7:D22" si="0">B7/C7</f>
        <v>2.1081081081081079</v>
      </c>
    </row>
    <row r="8" spans="1:7">
      <c r="A8" s="155" t="s">
        <v>585</v>
      </c>
      <c r="B8" s="158"/>
      <c r="C8" s="158">
        <v>2</v>
      </c>
      <c r="D8" s="161">
        <f t="shared" si="0"/>
        <v>0</v>
      </c>
    </row>
    <row r="9" spans="1:7">
      <c r="A9" s="155" t="s">
        <v>310</v>
      </c>
      <c r="B9" s="158"/>
      <c r="C9" s="158">
        <v>1</v>
      </c>
      <c r="D9" s="161">
        <f t="shared" si="0"/>
        <v>0</v>
      </c>
    </row>
    <row r="10" spans="1:7">
      <c r="A10" s="155" t="s">
        <v>311</v>
      </c>
      <c r="B10" s="158"/>
      <c r="C10" s="158">
        <v>5</v>
      </c>
      <c r="D10" s="161">
        <f t="shared" si="0"/>
        <v>0</v>
      </c>
    </row>
    <row r="11" spans="1:7">
      <c r="A11" s="155" t="s">
        <v>1194</v>
      </c>
      <c r="B11" s="158">
        <v>4</v>
      </c>
      <c r="C11" s="158">
        <v>8</v>
      </c>
      <c r="D11" s="161">
        <f t="shared" si="0"/>
        <v>0.5</v>
      </c>
    </row>
    <row r="12" spans="1:7">
      <c r="A12" s="155" t="s">
        <v>223</v>
      </c>
      <c r="B12" s="158">
        <v>25</v>
      </c>
      <c r="C12" s="158">
        <v>19</v>
      </c>
      <c r="D12" s="161">
        <f t="shared" si="0"/>
        <v>1.3157894736842106</v>
      </c>
    </row>
    <row r="13" spans="1:7">
      <c r="A13" s="155" t="s">
        <v>3890</v>
      </c>
      <c r="B13" s="158">
        <v>2</v>
      </c>
      <c r="C13" s="158"/>
      <c r="D13" s="161"/>
    </row>
    <row r="14" spans="1:7">
      <c r="A14" s="155" t="s">
        <v>344</v>
      </c>
      <c r="B14" s="158">
        <v>43</v>
      </c>
      <c r="C14" s="158">
        <v>14</v>
      </c>
      <c r="D14" s="161">
        <f t="shared" si="0"/>
        <v>3.0714285714285716</v>
      </c>
    </row>
    <row r="15" spans="1:7">
      <c r="A15" s="155" t="s">
        <v>645</v>
      </c>
      <c r="B15" s="158">
        <v>2</v>
      </c>
      <c r="C15" s="158"/>
      <c r="D15" s="161"/>
    </row>
    <row r="16" spans="1:7">
      <c r="A16" s="155" t="s">
        <v>3889</v>
      </c>
      <c r="B16" s="158">
        <v>1</v>
      </c>
      <c r="C16" s="158"/>
      <c r="D16" s="161"/>
    </row>
    <row r="17" spans="1:4">
      <c r="A17" s="155" t="s">
        <v>43</v>
      </c>
      <c r="B17" s="158">
        <v>395</v>
      </c>
      <c r="C17" s="158">
        <v>444</v>
      </c>
      <c r="D17" s="161">
        <f t="shared" si="0"/>
        <v>0.88963963963963966</v>
      </c>
    </row>
    <row r="18" spans="1:4">
      <c r="A18" s="155" t="s">
        <v>156</v>
      </c>
      <c r="B18" s="158">
        <v>43</v>
      </c>
      <c r="C18" s="158">
        <v>9</v>
      </c>
      <c r="D18" s="161">
        <f t="shared" si="0"/>
        <v>4.7777777777777777</v>
      </c>
    </row>
    <row r="19" spans="1:4">
      <c r="A19" s="155" t="s">
        <v>711</v>
      </c>
      <c r="B19" s="158"/>
      <c r="C19" s="158">
        <v>1</v>
      </c>
      <c r="D19" s="161">
        <f t="shared" si="0"/>
        <v>0</v>
      </c>
    </row>
    <row r="20" spans="1:4">
      <c r="A20" s="155" t="s">
        <v>1297</v>
      </c>
      <c r="B20" s="158">
        <v>4</v>
      </c>
      <c r="C20" s="158">
        <v>2</v>
      </c>
      <c r="D20" s="161">
        <f t="shared" si="0"/>
        <v>2</v>
      </c>
    </row>
    <row r="21" spans="1:4">
      <c r="A21" s="155" t="s">
        <v>1211</v>
      </c>
      <c r="B21" s="158">
        <v>1</v>
      </c>
      <c r="C21" s="158">
        <v>1</v>
      </c>
      <c r="D21" s="161">
        <f t="shared" si="0"/>
        <v>1</v>
      </c>
    </row>
    <row r="22" spans="1:4" ht="16" thickBot="1">
      <c r="A22" s="155" t="s">
        <v>496</v>
      </c>
      <c r="B22" s="158">
        <v>4</v>
      </c>
      <c r="C22" s="158">
        <v>6</v>
      </c>
      <c r="D22" s="161">
        <f t="shared" si="0"/>
        <v>0.66666666666666663</v>
      </c>
    </row>
    <row r="23" spans="1:4" ht="16" thickTop="1">
      <c r="A23" s="156" t="s">
        <v>4169</v>
      </c>
      <c r="B23" s="159">
        <v>805</v>
      </c>
      <c r="C23" s="159">
        <v>668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7"/>
  <sheetViews>
    <sheetView topLeftCell="A333" workbookViewId="0">
      <selection activeCell="A325" sqref="A325:S332"/>
    </sheetView>
  </sheetViews>
  <sheetFormatPr baseColWidth="10" defaultColWidth="16.6640625" defaultRowHeight="15" x14ac:dyDescent="0"/>
  <cols>
    <col min="1" max="1" width="21.5" customWidth="1"/>
    <col min="2" max="8" width="7.33203125" customWidth="1"/>
    <col min="9" max="21" width="8" customWidth="1"/>
    <col min="22" max="22" width="8" style="194" customWidth="1"/>
  </cols>
  <sheetData>
    <row r="1" spans="1:22" s="164" customFormat="1" hidden="1">
      <c r="A1" s="164" t="s">
        <v>4161</v>
      </c>
      <c r="B1" s="164" t="s">
        <v>4162</v>
      </c>
      <c r="V1" s="165"/>
    </row>
    <row r="2" spans="1:22" s="164" customFormat="1" hidden="1">
      <c r="A2" s="164" t="s">
        <v>18</v>
      </c>
      <c r="B2" s="164" t="s">
        <v>4178</v>
      </c>
      <c r="V2" s="165"/>
    </row>
    <row r="3" spans="1:22" s="164" customFormat="1" hidden="1">
      <c r="A3" s="164" t="s">
        <v>15</v>
      </c>
      <c r="B3" s="164" t="s">
        <v>4178</v>
      </c>
      <c r="V3" s="165"/>
    </row>
    <row r="4" spans="1:22" s="164" customFormat="1" ht="16" hidden="1" thickBot="1">
      <c r="A4" s="165" t="s">
        <v>4185</v>
      </c>
      <c r="V4" s="165"/>
    </row>
    <row r="5" spans="1:22" s="164" customFormat="1" ht="16" hidden="1" thickBot="1">
      <c r="B5" s="164" t="s">
        <v>4179</v>
      </c>
      <c r="G5" s="166"/>
      <c r="V5" s="165"/>
    </row>
    <row r="6" spans="1:22" s="164" customFormat="1" ht="16" hidden="1" thickBot="1">
      <c r="A6" s="164" t="s">
        <v>4168</v>
      </c>
      <c r="B6" s="164" t="s">
        <v>4180</v>
      </c>
      <c r="C6" s="164" t="s">
        <v>4181</v>
      </c>
      <c r="D6" s="164" t="s">
        <v>4182</v>
      </c>
      <c r="E6" s="164" t="s">
        <v>4183</v>
      </c>
      <c r="F6" s="164" t="s">
        <v>4184</v>
      </c>
      <c r="G6" s="166" t="s">
        <v>4170</v>
      </c>
      <c r="V6" s="165"/>
    </row>
    <row r="7" spans="1:22" s="164" customFormat="1" hidden="1">
      <c r="A7" s="167">
        <v>0</v>
      </c>
      <c r="B7" s="168">
        <v>149</v>
      </c>
      <c r="C7" s="168">
        <v>154</v>
      </c>
      <c r="D7" s="168">
        <v>128</v>
      </c>
      <c r="E7" s="168">
        <v>122</v>
      </c>
      <c r="F7" s="168">
        <v>109</v>
      </c>
      <c r="G7" s="169">
        <v>499</v>
      </c>
      <c r="V7" s="165"/>
    </row>
    <row r="8" spans="1:22" s="164" customFormat="1" hidden="1">
      <c r="A8" s="167">
        <v>1</v>
      </c>
      <c r="B8" s="168">
        <v>62</v>
      </c>
      <c r="C8" s="168">
        <v>100</v>
      </c>
      <c r="D8" s="168">
        <v>20</v>
      </c>
      <c r="E8" s="168">
        <v>17</v>
      </c>
      <c r="F8" s="168">
        <v>22</v>
      </c>
      <c r="G8" s="170">
        <v>169</v>
      </c>
      <c r="V8" s="165"/>
    </row>
    <row r="9" spans="1:22" s="164" customFormat="1" ht="16" hidden="1" thickBot="1">
      <c r="A9" s="167" t="s">
        <v>4169</v>
      </c>
      <c r="B9" s="168">
        <v>211</v>
      </c>
      <c r="C9" s="168">
        <v>254</v>
      </c>
      <c r="D9" s="168">
        <v>148</v>
      </c>
      <c r="E9" s="168">
        <v>139</v>
      </c>
      <c r="F9" s="168">
        <v>131</v>
      </c>
      <c r="G9" s="171">
        <v>668</v>
      </c>
      <c r="V9" s="165"/>
    </row>
    <row r="10" spans="1:22" s="164" customFormat="1" hidden="1">
      <c r="G10" s="172"/>
      <c r="V10" s="165"/>
    </row>
    <row r="11" spans="1:22" s="164" customFormat="1" ht="16" hidden="1" thickBot="1">
      <c r="B11" s="173">
        <f t="shared" ref="B11:G11" si="0">B8/B9</f>
        <v>0.29383886255924169</v>
      </c>
      <c r="C11" s="173">
        <f t="shared" si="0"/>
        <v>0.39370078740157483</v>
      </c>
      <c r="D11" s="173">
        <f t="shared" si="0"/>
        <v>0.13513513513513514</v>
      </c>
      <c r="E11" s="173">
        <f t="shared" si="0"/>
        <v>0.1223021582733813</v>
      </c>
      <c r="F11" s="173">
        <f t="shared" si="0"/>
        <v>0.16793893129770993</v>
      </c>
      <c r="G11" s="174">
        <f t="shared" si="0"/>
        <v>0.25299401197604793</v>
      </c>
      <c r="V11" s="165"/>
    </row>
    <row r="12" spans="1:22" s="164" customFormat="1" hidden="1">
      <c r="V12" s="165"/>
    </row>
    <row r="13" spans="1:22" s="164" customFormat="1" hidden="1">
      <c r="V13" s="165"/>
    </row>
    <row r="14" spans="1:22" s="164" customFormat="1" hidden="1">
      <c r="A14" s="164" t="s">
        <v>4161</v>
      </c>
      <c r="B14" s="164" t="s">
        <v>4162</v>
      </c>
      <c r="V14" s="165"/>
    </row>
    <row r="15" spans="1:22" s="164" customFormat="1" hidden="1">
      <c r="A15" s="164" t="s">
        <v>3892</v>
      </c>
      <c r="B15" s="164" t="s">
        <v>43</v>
      </c>
      <c r="V15" s="165"/>
    </row>
    <row r="16" spans="1:22" s="164" customFormat="1" hidden="1">
      <c r="A16" s="164" t="s">
        <v>12</v>
      </c>
      <c r="B16" s="167">
        <v>1</v>
      </c>
      <c r="V16" s="165"/>
    </row>
    <row r="17" spans="1:22" s="164" customFormat="1" hidden="1">
      <c r="A17" s="164" t="s">
        <v>18</v>
      </c>
      <c r="B17" s="164" t="s">
        <v>4178</v>
      </c>
      <c r="V17" s="165"/>
    </row>
    <row r="18" spans="1:22" s="164" customFormat="1" hidden="1">
      <c r="V18" s="165"/>
    </row>
    <row r="19" spans="1:22" s="164" customFormat="1" hidden="1">
      <c r="B19" s="164" t="s">
        <v>4179</v>
      </c>
      <c r="V19" s="165"/>
    </row>
    <row r="20" spans="1:22" s="164" customFormat="1" hidden="1">
      <c r="A20" s="164" t="s">
        <v>4168</v>
      </c>
      <c r="B20" s="164" t="s">
        <v>4180</v>
      </c>
      <c r="C20" s="164" t="s">
        <v>4181</v>
      </c>
      <c r="D20" s="164" t="s">
        <v>4182</v>
      </c>
      <c r="E20" s="164" t="s">
        <v>4183</v>
      </c>
      <c r="F20" s="164" t="s">
        <v>4184</v>
      </c>
      <c r="G20" s="164" t="s">
        <v>4170</v>
      </c>
      <c r="V20" s="165"/>
    </row>
    <row r="21" spans="1:22" s="164" customFormat="1" hidden="1">
      <c r="A21" s="167" t="s">
        <v>51</v>
      </c>
      <c r="B21" s="168">
        <v>2</v>
      </c>
      <c r="C21" s="168">
        <v>10</v>
      </c>
      <c r="D21" s="168">
        <v>0</v>
      </c>
      <c r="E21" s="168">
        <v>2</v>
      </c>
      <c r="F21" s="168">
        <v>2</v>
      </c>
      <c r="G21" s="168">
        <v>13</v>
      </c>
      <c r="V21" s="165"/>
    </row>
    <row r="22" spans="1:22" s="164" customFormat="1" hidden="1">
      <c r="A22" s="167" t="s">
        <v>63</v>
      </c>
      <c r="B22" s="168">
        <v>29</v>
      </c>
      <c r="C22" s="168">
        <v>29</v>
      </c>
      <c r="D22" s="168">
        <v>4</v>
      </c>
      <c r="E22" s="168">
        <v>4</v>
      </c>
      <c r="F22" s="168">
        <v>4</v>
      </c>
      <c r="G22" s="168">
        <v>50</v>
      </c>
      <c r="V22" s="165"/>
    </row>
    <row r="23" spans="1:22" s="164" customFormat="1" hidden="1">
      <c r="A23" s="167" t="s">
        <v>60</v>
      </c>
      <c r="B23" s="168">
        <v>2</v>
      </c>
      <c r="C23" s="168">
        <v>2</v>
      </c>
      <c r="D23" s="168">
        <v>1</v>
      </c>
      <c r="E23" s="168">
        <v>1</v>
      </c>
      <c r="F23" s="168">
        <v>1</v>
      </c>
      <c r="G23" s="168">
        <v>6</v>
      </c>
      <c r="V23" s="165"/>
    </row>
    <row r="24" spans="1:22" s="164" customFormat="1" hidden="1">
      <c r="A24" s="167" t="s">
        <v>218</v>
      </c>
      <c r="B24" s="168">
        <v>3</v>
      </c>
      <c r="C24" s="168">
        <v>1</v>
      </c>
      <c r="D24" s="168">
        <v>0</v>
      </c>
      <c r="E24" s="168">
        <v>0</v>
      </c>
      <c r="F24" s="168">
        <v>1</v>
      </c>
      <c r="G24" s="168">
        <v>4</v>
      </c>
      <c r="V24" s="165"/>
    </row>
    <row r="25" spans="1:22" s="164" customFormat="1" hidden="1">
      <c r="A25" s="167" t="s">
        <v>69</v>
      </c>
      <c r="B25" s="168">
        <v>3</v>
      </c>
      <c r="C25" s="168">
        <v>14</v>
      </c>
      <c r="D25" s="168">
        <v>2</v>
      </c>
      <c r="E25" s="168">
        <v>0</v>
      </c>
      <c r="F25" s="168">
        <v>0</v>
      </c>
      <c r="G25" s="168">
        <v>15</v>
      </c>
      <c r="V25" s="165"/>
    </row>
    <row r="26" spans="1:22" s="164" customFormat="1" hidden="1">
      <c r="A26" s="167" t="s">
        <v>306</v>
      </c>
      <c r="B26" s="168">
        <v>3</v>
      </c>
      <c r="C26" s="168">
        <v>1</v>
      </c>
      <c r="D26" s="168">
        <v>0</v>
      </c>
      <c r="E26" s="168">
        <v>0</v>
      </c>
      <c r="F26" s="168">
        <v>0</v>
      </c>
      <c r="G26" s="168">
        <v>4</v>
      </c>
      <c r="V26" s="165"/>
    </row>
    <row r="27" spans="1:22" s="164" customFormat="1" hidden="1">
      <c r="A27" s="167" t="s">
        <v>152</v>
      </c>
      <c r="B27" s="168">
        <v>0</v>
      </c>
      <c r="C27" s="168">
        <v>2</v>
      </c>
      <c r="D27" s="168">
        <v>2</v>
      </c>
      <c r="E27" s="168">
        <v>2</v>
      </c>
      <c r="F27" s="168">
        <v>1</v>
      </c>
      <c r="G27" s="168">
        <v>4</v>
      </c>
      <c r="V27" s="165"/>
    </row>
    <row r="28" spans="1:22" s="164" customFormat="1" hidden="1">
      <c r="A28" s="167" t="s">
        <v>102</v>
      </c>
      <c r="B28" s="168">
        <v>3</v>
      </c>
      <c r="C28" s="168">
        <v>8</v>
      </c>
      <c r="D28" s="168">
        <v>1</v>
      </c>
      <c r="E28" s="168">
        <v>0</v>
      </c>
      <c r="F28" s="168">
        <v>3</v>
      </c>
      <c r="G28" s="168">
        <v>12</v>
      </c>
      <c r="V28" s="165"/>
    </row>
    <row r="29" spans="1:22" s="164" customFormat="1" hidden="1">
      <c r="A29" s="167" t="s">
        <v>248</v>
      </c>
      <c r="B29" s="168">
        <v>1</v>
      </c>
      <c r="C29" s="168">
        <v>2</v>
      </c>
      <c r="D29" s="168">
        <v>1</v>
      </c>
      <c r="E29" s="168">
        <v>0</v>
      </c>
      <c r="F29" s="168">
        <v>0</v>
      </c>
      <c r="G29" s="168">
        <v>3</v>
      </c>
      <c r="V29" s="165"/>
    </row>
    <row r="30" spans="1:22" s="164" customFormat="1" hidden="1">
      <c r="A30" s="167" t="s">
        <v>4169</v>
      </c>
      <c r="B30" s="168">
        <v>46</v>
      </c>
      <c r="C30" s="168">
        <v>69</v>
      </c>
      <c r="D30" s="168">
        <v>11</v>
      </c>
      <c r="E30" s="168">
        <v>9</v>
      </c>
      <c r="F30" s="168">
        <v>12</v>
      </c>
      <c r="G30" s="168">
        <v>111</v>
      </c>
      <c r="V30" s="165"/>
    </row>
    <row r="31" spans="1:22" s="164" customFormat="1" hidden="1">
      <c r="V31" s="165"/>
    </row>
    <row r="32" spans="1:22" s="164" customFormat="1" hidden="1">
      <c r="V32" s="165"/>
    </row>
    <row r="33" spans="1:22" s="164" customFormat="1" hidden="1">
      <c r="A33" s="167" t="s">
        <v>4188</v>
      </c>
      <c r="V33" s="165"/>
    </row>
    <row r="34" spans="1:22" s="164" customFormat="1" hidden="1">
      <c r="B34" s="175" t="s">
        <v>4177</v>
      </c>
      <c r="C34" s="175" t="s">
        <v>4189</v>
      </c>
      <c r="D34" s="175" t="s">
        <v>4190</v>
      </c>
      <c r="E34" s="175" t="s">
        <v>4191</v>
      </c>
      <c r="F34" s="175" t="s">
        <v>4192</v>
      </c>
      <c r="V34" s="165"/>
    </row>
    <row r="35" spans="1:22" s="164" customFormat="1" hidden="1">
      <c r="A35" s="176" t="s">
        <v>63</v>
      </c>
      <c r="B35" s="177">
        <v>29</v>
      </c>
      <c r="C35" s="177">
        <v>29</v>
      </c>
      <c r="D35" s="177">
        <v>5</v>
      </c>
      <c r="E35" s="177">
        <v>4</v>
      </c>
      <c r="F35" s="177">
        <v>5</v>
      </c>
      <c r="V35" s="165"/>
    </row>
    <row r="36" spans="1:22" s="164" customFormat="1" hidden="1">
      <c r="A36" s="176" t="s">
        <v>51</v>
      </c>
      <c r="B36" s="177">
        <v>7</v>
      </c>
      <c r="C36" s="177">
        <v>9</v>
      </c>
      <c r="D36" s="177">
        <v>1</v>
      </c>
      <c r="E36" s="177">
        <v>1</v>
      </c>
      <c r="F36" s="177">
        <v>1</v>
      </c>
      <c r="V36" s="165"/>
    </row>
    <row r="37" spans="1:22" s="164" customFormat="1" hidden="1">
      <c r="A37" s="176" t="s">
        <v>69</v>
      </c>
      <c r="B37" s="177">
        <v>9</v>
      </c>
      <c r="C37" s="177">
        <v>12</v>
      </c>
      <c r="D37" s="177">
        <v>2</v>
      </c>
      <c r="E37" s="177">
        <v>0</v>
      </c>
      <c r="F37" s="177">
        <v>0</v>
      </c>
      <c r="V37" s="165"/>
    </row>
    <row r="38" spans="1:22" s="164" customFormat="1" hidden="1">
      <c r="A38" s="176" t="s">
        <v>60</v>
      </c>
      <c r="B38" s="177">
        <v>5</v>
      </c>
      <c r="C38" s="177">
        <v>4</v>
      </c>
      <c r="D38" s="177">
        <v>3</v>
      </c>
      <c r="E38" s="177">
        <v>3</v>
      </c>
      <c r="F38" s="177">
        <v>1</v>
      </c>
      <c r="V38" s="165"/>
    </row>
    <row r="39" spans="1:22" s="164" customFormat="1" hidden="1">
      <c r="A39" s="176" t="s">
        <v>218</v>
      </c>
      <c r="B39" s="177">
        <v>3</v>
      </c>
      <c r="C39" s="177">
        <v>1</v>
      </c>
      <c r="D39" s="177">
        <v>0</v>
      </c>
      <c r="E39" s="177">
        <v>0</v>
      </c>
      <c r="F39" s="177">
        <v>1</v>
      </c>
      <c r="V39" s="165"/>
    </row>
    <row r="40" spans="1:22" s="164" customFormat="1" hidden="1">
      <c r="A40" s="176" t="s">
        <v>306</v>
      </c>
      <c r="B40" s="177">
        <v>8</v>
      </c>
      <c r="C40" s="177">
        <v>10</v>
      </c>
      <c r="D40" s="177">
        <v>2</v>
      </c>
      <c r="E40" s="177">
        <v>0</v>
      </c>
      <c r="F40" s="177">
        <v>0</v>
      </c>
      <c r="V40" s="165"/>
    </row>
    <row r="41" spans="1:22" s="164" customFormat="1" hidden="1">
      <c r="A41" s="176" t="s">
        <v>152</v>
      </c>
      <c r="B41" s="177">
        <v>0</v>
      </c>
      <c r="C41" s="177">
        <v>1</v>
      </c>
      <c r="D41" s="177">
        <v>2</v>
      </c>
      <c r="E41" s="177">
        <v>2</v>
      </c>
      <c r="F41" s="177">
        <v>1</v>
      </c>
      <c r="V41" s="165"/>
    </row>
    <row r="42" spans="1:22" s="164" customFormat="1" hidden="1">
      <c r="A42" s="176" t="s">
        <v>248</v>
      </c>
      <c r="B42" s="177">
        <v>1</v>
      </c>
      <c r="C42" s="177">
        <v>2</v>
      </c>
      <c r="D42" s="177">
        <v>1</v>
      </c>
      <c r="E42" s="177">
        <v>0</v>
      </c>
      <c r="F42" s="177">
        <v>0</v>
      </c>
      <c r="V42" s="165"/>
    </row>
    <row r="43" spans="1:22" s="164" customFormat="1" hidden="1">
      <c r="V43" s="165"/>
    </row>
    <row r="44" spans="1:22" s="164" customFormat="1" hidden="1">
      <c r="V44" s="165"/>
    </row>
    <row r="45" spans="1:22" s="164" customFormat="1" hidden="1">
      <c r="V45" s="165"/>
    </row>
    <row r="46" spans="1:22" s="164" customFormat="1" hidden="1">
      <c r="A46" s="164" t="s">
        <v>4161</v>
      </c>
      <c r="B46" s="164" t="s">
        <v>4162</v>
      </c>
      <c r="V46" s="165"/>
    </row>
    <row r="47" spans="1:22" s="164" customFormat="1" hidden="1">
      <c r="V47" s="165"/>
    </row>
    <row r="48" spans="1:22" s="164" customFormat="1" hidden="1">
      <c r="B48" s="164" t="s">
        <v>4179</v>
      </c>
      <c r="V48" s="165"/>
    </row>
    <row r="49" spans="1:22" s="164" customFormat="1" hidden="1">
      <c r="A49" s="164" t="s">
        <v>4168</v>
      </c>
      <c r="B49" s="164" t="s">
        <v>4170</v>
      </c>
      <c r="C49" s="164" t="s">
        <v>4180</v>
      </c>
      <c r="D49" s="164" t="s">
        <v>4181</v>
      </c>
      <c r="E49" s="164" t="s">
        <v>4182</v>
      </c>
      <c r="F49" s="164" t="s">
        <v>4183</v>
      </c>
      <c r="G49" s="164" t="s">
        <v>4184</v>
      </c>
      <c r="V49" s="165"/>
    </row>
    <row r="50" spans="1:22" s="164" customFormat="1" hidden="1">
      <c r="A50" s="167">
        <v>0</v>
      </c>
      <c r="B50" s="168">
        <v>499</v>
      </c>
      <c r="C50" s="168">
        <v>149</v>
      </c>
      <c r="D50" s="168">
        <v>154</v>
      </c>
      <c r="E50" s="168">
        <v>128</v>
      </c>
      <c r="F50" s="168">
        <v>122</v>
      </c>
      <c r="G50" s="168">
        <v>109</v>
      </c>
      <c r="V50" s="165"/>
    </row>
    <row r="51" spans="1:22" s="164" customFormat="1" hidden="1">
      <c r="A51" s="178" t="s">
        <v>39</v>
      </c>
      <c r="B51" s="168">
        <v>80</v>
      </c>
      <c r="C51" s="168">
        <v>56</v>
      </c>
      <c r="D51" s="168">
        <v>31</v>
      </c>
      <c r="E51" s="168">
        <v>6</v>
      </c>
      <c r="F51" s="168">
        <v>4</v>
      </c>
      <c r="G51" s="168">
        <v>2</v>
      </c>
      <c r="V51" s="165"/>
    </row>
    <row r="52" spans="1:22" s="164" customFormat="1" hidden="1">
      <c r="A52" s="178" t="s">
        <v>74</v>
      </c>
      <c r="B52" s="168">
        <v>64</v>
      </c>
      <c r="C52" s="168">
        <v>6</v>
      </c>
      <c r="D52" s="168">
        <v>16</v>
      </c>
      <c r="E52" s="168">
        <v>16</v>
      </c>
      <c r="F52" s="168">
        <v>26</v>
      </c>
      <c r="G52" s="168">
        <v>29</v>
      </c>
      <c r="V52" s="165"/>
    </row>
    <row r="53" spans="1:22" s="164" customFormat="1" hidden="1">
      <c r="A53" s="178" t="s">
        <v>310</v>
      </c>
      <c r="B53" s="168">
        <v>1</v>
      </c>
      <c r="C53" s="168">
        <v>1</v>
      </c>
      <c r="D53" s="168">
        <v>0</v>
      </c>
      <c r="E53" s="168">
        <v>0</v>
      </c>
      <c r="F53" s="168">
        <v>0</v>
      </c>
      <c r="G53" s="168">
        <v>0</v>
      </c>
      <c r="V53" s="165"/>
    </row>
    <row r="54" spans="1:22" s="164" customFormat="1" hidden="1">
      <c r="A54" s="178" t="s">
        <v>311</v>
      </c>
      <c r="B54" s="168">
        <v>2</v>
      </c>
      <c r="C54" s="168">
        <v>0</v>
      </c>
      <c r="D54" s="168">
        <v>0</v>
      </c>
      <c r="E54" s="168">
        <v>1</v>
      </c>
      <c r="F54" s="168">
        <v>1</v>
      </c>
      <c r="G54" s="168">
        <v>2</v>
      </c>
      <c r="V54" s="165"/>
    </row>
    <row r="55" spans="1:22" s="164" customFormat="1" hidden="1">
      <c r="A55" s="178" t="s">
        <v>1194</v>
      </c>
      <c r="B55" s="168">
        <v>6</v>
      </c>
      <c r="C55" s="168">
        <v>3</v>
      </c>
      <c r="D55" s="168">
        <v>2</v>
      </c>
      <c r="E55" s="168">
        <v>1</v>
      </c>
      <c r="F55" s="168">
        <v>1</v>
      </c>
      <c r="G55" s="168">
        <v>0</v>
      </c>
      <c r="V55" s="165"/>
    </row>
    <row r="56" spans="1:22" s="164" customFormat="1" hidden="1">
      <c r="A56" s="178" t="s">
        <v>223</v>
      </c>
      <c r="B56" s="168">
        <v>19</v>
      </c>
      <c r="C56" s="168">
        <v>0</v>
      </c>
      <c r="D56" s="168">
        <v>0</v>
      </c>
      <c r="E56" s="168">
        <v>1</v>
      </c>
      <c r="F56" s="168">
        <v>5</v>
      </c>
      <c r="G56" s="168">
        <v>14</v>
      </c>
      <c r="V56" s="165"/>
    </row>
    <row r="57" spans="1:22" s="164" customFormat="1" hidden="1">
      <c r="A57" s="178" t="s">
        <v>344</v>
      </c>
      <c r="B57" s="168">
        <v>14</v>
      </c>
      <c r="C57" s="168">
        <v>0</v>
      </c>
      <c r="D57" s="168">
        <v>5</v>
      </c>
      <c r="E57" s="168">
        <v>12</v>
      </c>
      <c r="F57" s="168">
        <v>7</v>
      </c>
      <c r="G57" s="168">
        <v>0</v>
      </c>
      <c r="V57" s="165"/>
    </row>
    <row r="58" spans="1:22" s="164" customFormat="1" hidden="1">
      <c r="A58" s="178" t="s">
        <v>43</v>
      </c>
      <c r="B58" s="168">
        <v>299</v>
      </c>
      <c r="C58" s="168">
        <v>80</v>
      </c>
      <c r="D58" s="168">
        <v>97</v>
      </c>
      <c r="E58" s="168">
        <v>87</v>
      </c>
      <c r="F58" s="168">
        <v>75</v>
      </c>
      <c r="G58" s="168">
        <v>58</v>
      </c>
      <c r="V58" s="165"/>
    </row>
    <row r="59" spans="1:22" s="164" customFormat="1" hidden="1">
      <c r="A59" s="178" t="s">
        <v>156</v>
      </c>
      <c r="B59" s="168">
        <v>8</v>
      </c>
      <c r="C59" s="168">
        <v>0</v>
      </c>
      <c r="D59" s="168">
        <v>1</v>
      </c>
      <c r="E59" s="168">
        <v>4</v>
      </c>
      <c r="F59" s="168">
        <v>3</v>
      </c>
      <c r="G59" s="168">
        <v>3</v>
      </c>
      <c r="V59" s="165"/>
    </row>
    <row r="60" spans="1:22" s="164" customFormat="1" hidden="1">
      <c r="A60" s="178" t="s">
        <v>1297</v>
      </c>
      <c r="B60" s="168">
        <v>2</v>
      </c>
      <c r="C60" s="168">
        <v>0</v>
      </c>
      <c r="D60" s="168">
        <v>0</v>
      </c>
      <c r="E60" s="168">
        <v>0</v>
      </c>
      <c r="F60" s="168">
        <v>0</v>
      </c>
      <c r="G60" s="168">
        <v>1</v>
      </c>
      <c r="V60" s="165"/>
    </row>
    <row r="61" spans="1:22" s="164" customFormat="1" hidden="1">
      <c r="A61" s="178" t="s">
        <v>1211</v>
      </c>
      <c r="B61" s="168">
        <v>1</v>
      </c>
      <c r="C61" s="168">
        <v>1</v>
      </c>
      <c r="D61" s="168">
        <v>1</v>
      </c>
      <c r="E61" s="168">
        <v>0</v>
      </c>
      <c r="F61" s="168">
        <v>0</v>
      </c>
      <c r="G61" s="168">
        <v>0</v>
      </c>
      <c r="V61" s="165"/>
    </row>
    <row r="62" spans="1:22" s="164" customFormat="1" hidden="1">
      <c r="A62" s="178" t="s">
        <v>496</v>
      </c>
      <c r="B62" s="168">
        <v>3</v>
      </c>
      <c r="C62" s="168">
        <v>2</v>
      </c>
      <c r="D62" s="168">
        <v>1</v>
      </c>
      <c r="E62" s="168">
        <v>0</v>
      </c>
      <c r="F62" s="168">
        <v>0</v>
      </c>
      <c r="G62" s="168">
        <v>0</v>
      </c>
      <c r="V62" s="165"/>
    </row>
    <row r="63" spans="1:22" s="164" customFormat="1" hidden="1">
      <c r="A63" s="167">
        <v>1</v>
      </c>
      <c r="B63" s="168">
        <v>169</v>
      </c>
      <c r="C63" s="168">
        <v>62</v>
      </c>
      <c r="D63" s="168">
        <v>100</v>
      </c>
      <c r="E63" s="168">
        <v>20</v>
      </c>
      <c r="F63" s="168">
        <v>17</v>
      </c>
      <c r="G63" s="168">
        <v>22</v>
      </c>
      <c r="V63" s="165"/>
    </row>
    <row r="64" spans="1:22" s="164" customFormat="1" hidden="1">
      <c r="A64" s="178" t="s">
        <v>39</v>
      </c>
      <c r="B64" s="168">
        <v>2</v>
      </c>
      <c r="C64" s="168">
        <v>2</v>
      </c>
      <c r="D64" s="168">
        <v>2</v>
      </c>
      <c r="E64" s="168">
        <v>0</v>
      </c>
      <c r="F64" s="168">
        <v>0</v>
      </c>
      <c r="G64" s="168">
        <v>0</v>
      </c>
      <c r="V64" s="165"/>
    </row>
    <row r="65" spans="1:22" s="164" customFormat="1" hidden="1">
      <c r="A65" s="178" t="s">
        <v>74</v>
      </c>
      <c r="B65" s="168">
        <v>10</v>
      </c>
      <c r="C65" s="168">
        <v>1</v>
      </c>
      <c r="D65" s="168">
        <v>5</v>
      </c>
      <c r="E65" s="168">
        <v>2</v>
      </c>
      <c r="F65" s="168">
        <v>3</v>
      </c>
      <c r="G65" s="168">
        <v>1</v>
      </c>
      <c r="V65" s="165"/>
    </row>
    <row r="66" spans="1:22" s="164" customFormat="1" hidden="1">
      <c r="A66" s="178" t="s">
        <v>585</v>
      </c>
      <c r="B66" s="168">
        <v>2</v>
      </c>
      <c r="C66" s="168">
        <v>1</v>
      </c>
      <c r="D66" s="168">
        <v>1</v>
      </c>
      <c r="E66" s="168">
        <v>0</v>
      </c>
      <c r="F66" s="168">
        <v>0</v>
      </c>
      <c r="G66" s="168">
        <v>0</v>
      </c>
      <c r="V66" s="165"/>
    </row>
    <row r="67" spans="1:22" s="164" customFormat="1" hidden="1">
      <c r="A67" s="178" t="s">
        <v>311</v>
      </c>
      <c r="B67" s="168">
        <v>3</v>
      </c>
      <c r="C67" s="168">
        <v>2</v>
      </c>
      <c r="D67" s="168">
        <v>2</v>
      </c>
      <c r="E67" s="168">
        <v>0</v>
      </c>
      <c r="F67" s="168">
        <v>0</v>
      </c>
      <c r="G67" s="168">
        <v>0</v>
      </c>
      <c r="V67" s="165"/>
    </row>
    <row r="68" spans="1:22" s="164" customFormat="1" hidden="1">
      <c r="A68" s="178" t="s">
        <v>1194</v>
      </c>
      <c r="B68" s="168">
        <v>2</v>
      </c>
      <c r="C68" s="168">
        <v>0</v>
      </c>
      <c r="D68" s="168">
        <v>2</v>
      </c>
      <c r="E68" s="168">
        <v>0</v>
      </c>
      <c r="F68" s="168">
        <v>0</v>
      </c>
      <c r="G68" s="168">
        <v>0</v>
      </c>
      <c r="V68" s="165"/>
    </row>
    <row r="69" spans="1:22" s="164" customFormat="1" hidden="1">
      <c r="A69" s="178" t="s">
        <v>43</v>
      </c>
      <c r="B69" s="168">
        <v>145</v>
      </c>
      <c r="C69" s="168">
        <v>54</v>
      </c>
      <c r="D69" s="168">
        <v>85</v>
      </c>
      <c r="E69" s="168">
        <v>17</v>
      </c>
      <c r="F69" s="168">
        <v>13</v>
      </c>
      <c r="G69" s="168">
        <v>21</v>
      </c>
      <c r="V69" s="165"/>
    </row>
    <row r="70" spans="1:22" s="164" customFormat="1" hidden="1">
      <c r="A70" s="178" t="s">
        <v>156</v>
      </c>
      <c r="B70" s="168">
        <v>1</v>
      </c>
      <c r="C70" s="168">
        <v>0</v>
      </c>
      <c r="D70" s="168">
        <v>1</v>
      </c>
      <c r="E70" s="168">
        <v>0</v>
      </c>
      <c r="F70" s="168">
        <v>0</v>
      </c>
      <c r="G70" s="168">
        <v>0</v>
      </c>
      <c r="V70" s="165"/>
    </row>
    <row r="71" spans="1:22" s="164" customFormat="1" hidden="1">
      <c r="A71" s="178" t="s">
        <v>711</v>
      </c>
      <c r="B71" s="168">
        <v>1</v>
      </c>
      <c r="C71" s="168">
        <v>0</v>
      </c>
      <c r="D71" s="168">
        <v>1</v>
      </c>
      <c r="E71" s="168">
        <v>1</v>
      </c>
      <c r="F71" s="168">
        <v>0</v>
      </c>
      <c r="G71" s="168">
        <v>0</v>
      </c>
      <c r="V71" s="165"/>
    </row>
    <row r="72" spans="1:22" s="164" customFormat="1" hidden="1">
      <c r="A72" s="178" t="s">
        <v>496</v>
      </c>
      <c r="B72" s="168">
        <v>3</v>
      </c>
      <c r="C72" s="168">
        <v>2</v>
      </c>
      <c r="D72" s="168">
        <v>1</v>
      </c>
      <c r="E72" s="168">
        <v>0</v>
      </c>
      <c r="F72" s="168">
        <v>1</v>
      </c>
      <c r="G72" s="168">
        <v>0</v>
      </c>
      <c r="V72" s="165"/>
    </row>
    <row r="73" spans="1:22" s="164" customFormat="1" hidden="1">
      <c r="A73" s="167" t="s">
        <v>4169</v>
      </c>
      <c r="B73" s="168">
        <v>668</v>
      </c>
      <c r="C73" s="168">
        <v>211</v>
      </c>
      <c r="D73" s="168">
        <v>254</v>
      </c>
      <c r="E73" s="168">
        <v>148</v>
      </c>
      <c r="F73" s="168">
        <v>139</v>
      </c>
      <c r="G73" s="168">
        <v>131</v>
      </c>
      <c r="V73" s="165"/>
    </row>
    <row r="74" spans="1:22" s="164" customFormat="1" hidden="1">
      <c r="V74" s="165"/>
    </row>
    <row r="75" spans="1:22" s="164" customFormat="1" hidden="1">
      <c r="V75" s="165"/>
    </row>
    <row r="76" spans="1:22" s="164" customFormat="1" hidden="1">
      <c r="V76" s="165"/>
    </row>
    <row r="77" spans="1:22" s="164" customFormat="1" hidden="1">
      <c r="V77" s="165"/>
    </row>
    <row r="78" spans="1:22" s="164" customFormat="1" hidden="1">
      <c r="A78" s="164" t="s">
        <v>4161</v>
      </c>
      <c r="B78" s="164" t="s">
        <v>4162</v>
      </c>
      <c r="V78" s="165"/>
    </row>
    <row r="79" spans="1:22" s="164" customFormat="1" hidden="1">
      <c r="A79" s="164" t="s">
        <v>3892</v>
      </c>
      <c r="B79" s="164" t="s">
        <v>4178</v>
      </c>
      <c r="V79" s="165"/>
    </row>
    <row r="80" spans="1:22" s="164" customFormat="1" hidden="1">
      <c r="A80" s="164" t="s">
        <v>12</v>
      </c>
      <c r="B80" s="167">
        <v>1</v>
      </c>
      <c r="V80" s="165"/>
    </row>
    <row r="81" spans="1:22" s="164" customFormat="1" hidden="1">
      <c r="V81" s="165"/>
    </row>
    <row r="82" spans="1:22" s="164" customFormat="1" hidden="1">
      <c r="B82" s="164" t="s">
        <v>4179</v>
      </c>
      <c r="V82" s="165"/>
    </row>
    <row r="83" spans="1:22" s="164" customFormat="1" hidden="1">
      <c r="A83" s="164" t="s">
        <v>4168</v>
      </c>
      <c r="B83" s="164" t="s">
        <v>4170</v>
      </c>
      <c r="C83" s="164" t="s">
        <v>4180</v>
      </c>
      <c r="D83" s="164" t="s">
        <v>4181</v>
      </c>
      <c r="E83" s="164" t="s">
        <v>4182</v>
      </c>
      <c r="F83" s="164" t="s">
        <v>4183</v>
      </c>
      <c r="G83" s="164" t="s">
        <v>4184</v>
      </c>
      <c r="V83" s="165"/>
    </row>
    <row r="84" spans="1:22" s="164" customFormat="1" hidden="1">
      <c r="A84" s="167" t="s">
        <v>51</v>
      </c>
      <c r="B84" s="168">
        <v>21</v>
      </c>
      <c r="C84" s="168">
        <v>3</v>
      </c>
      <c r="D84" s="168">
        <v>14</v>
      </c>
      <c r="E84" s="168">
        <v>0</v>
      </c>
      <c r="F84" s="168">
        <v>5</v>
      </c>
      <c r="G84" s="168">
        <v>3</v>
      </c>
      <c r="V84" s="165"/>
    </row>
    <row r="85" spans="1:22" s="164" customFormat="1" hidden="1">
      <c r="A85" s="178" t="s">
        <v>276</v>
      </c>
      <c r="B85" s="168">
        <v>1</v>
      </c>
      <c r="C85" s="168">
        <v>0</v>
      </c>
      <c r="D85" s="168">
        <v>0</v>
      </c>
      <c r="E85" s="168">
        <v>0</v>
      </c>
      <c r="F85" s="168">
        <v>0</v>
      </c>
      <c r="G85" s="168">
        <v>1</v>
      </c>
      <c r="V85" s="165"/>
    </row>
    <row r="86" spans="1:22" s="164" customFormat="1" hidden="1">
      <c r="A86" s="178" t="s">
        <v>306</v>
      </c>
      <c r="B86" s="168">
        <v>1</v>
      </c>
      <c r="C86" s="168">
        <v>0</v>
      </c>
      <c r="D86" s="168">
        <v>0</v>
      </c>
      <c r="E86" s="168">
        <v>0</v>
      </c>
      <c r="F86" s="168">
        <v>1</v>
      </c>
      <c r="G86" s="168">
        <v>0</v>
      </c>
      <c r="V86" s="165"/>
    </row>
    <row r="87" spans="1:22" s="164" customFormat="1" hidden="1">
      <c r="A87" s="178" t="s">
        <v>4176</v>
      </c>
      <c r="B87" s="168">
        <v>19</v>
      </c>
      <c r="C87" s="168">
        <v>3</v>
      </c>
      <c r="D87" s="168">
        <v>14</v>
      </c>
      <c r="E87" s="168">
        <v>0</v>
      </c>
      <c r="F87" s="168">
        <v>4</v>
      </c>
      <c r="G87" s="168">
        <v>2</v>
      </c>
      <c r="V87" s="165"/>
    </row>
    <row r="88" spans="1:22" s="164" customFormat="1" hidden="1">
      <c r="A88" s="167" t="s">
        <v>63</v>
      </c>
      <c r="B88" s="168">
        <v>57</v>
      </c>
      <c r="C88" s="168">
        <v>31</v>
      </c>
      <c r="D88" s="168">
        <v>35</v>
      </c>
      <c r="E88" s="168">
        <v>4</v>
      </c>
      <c r="F88" s="168">
        <v>4</v>
      </c>
      <c r="G88" s="168">
        <v>4</v>
      </c>
      <c r="V88" s="165"/>
    </row>
    <row r="89" spans="1:22" s="164" customFormat="1" hidden="1">
      <c r="A89" s="178" t="s">
        <v>1441</v>
      </c>
      <c r="B89" s="168">
        <v>2</v>
      </c>
      <c r="C89" s="168">
        <v>2</v>
      </c>
      <c r="D89" s="168">
        <v>0</v>
      </c>
      <c r="E89" s="168">
        <v>0</v>
      </c>
      <c r="F89" s="168">
        <v>0</v>
      </c>
      <c r="G89" s="168">
        <v>0</v>
      </c>
      <c r="V89" s="165"/>
    </row>
    <row r="90" spans="1:22" s="164" customFormat="1" hidden="1">
      <c r="A90" s="178" t="s">
        <v>51</v>
      </c>
      <c r="B90" s="168">
        <v>2</v>
      </c>
      <c r="C90" s="168">
        <v>2</v>
      </c>
      <c r="D90" s="168">
        <v>2</v>
      </c>
      <c r="E90" s="168">
        <v>0</v>
      </c>
      <c r="F90" s="168">
        <v>0</v>
      </c>
      <c r="G90" s="168">
        <v>0</v>
      </c>
      <c r="V90" s="165"/>
    </row>
    <row r="91" spans="1:22" s="164" customFormat="1" hidden="1">
      <c r="A91" s="178" t="s">
        <v>190</v>
      </c>
      <c r="B91" s="168">
        <v>1</v>
      </c>
      <c r="C91" s="168">
        <v>1</v>
      </c>
      <c r="D91" s="168">
        <v>1</v>
      </c>
      <c r="E91" s="168">
        <v>0</v>
      </c>
      <c r="F91" s="168">
        <v>0</v>
      </c>
      <c r="G91" s="168">
        <v>0</v>
      </c>
      <c r="V91" s="165"/>
    </row>
    <row r="92" spans="1:22" s="164" customFormat="1" hidden="1">
      <c r="A92" s="178" t="s">
        <v>60</v>
      </c>
      <c r="B92" s="168">
        <v>1</v>
      </c>
      <c r="C92" s="168">
        <v>1</v>
      </c>
      <c r="D92" s="168">
        <v>1</v>
      </c>
      <c r="E92" s="168">
        <v>0</v>
      </c>
      <c r="F92" s="168">
        <v>0</v>
      </c>
      <c r="G92" s="168">
        <v>0</v>
      </c>
      <c r="V92" s="165"/>
    </row>
    <row r="93" spans="1:22" s="164" customFormat="1" hidden="1">
      <c r="A93" s="178" t="s">
        <v>69</v>
      </c>
      <c r="B93" s="168">
        <v>3</v>
      </c>
      <c r="C93" s="168">
        <v>3</v>
      </c>
      <c r="D93" s="168">
        <v>2</v>
      </c>
      <c r="E93" s="168">
        <v>0</v>
      </c>
      <c r="F93" s="168">
        <v>0</v>
      </c>
      <c r="G93" s="168">
        <v>0</v>
      </c>
      <c r="V93" s="165"/>
    </row>
    <row r="94" spans="1:22" s="164" customFormat="1" hidden="1">
      <c r="A94" s="178" t="s">
        <v>646</v>
      </c>
      <c r="B94" s="168">
        <v>1</v>
      </c>
      <c r="C94" s="168">
        <v>1</v>
      </c>
      <c r="D94" s="168">
        <v>0</v>
      </c>
      <c r="E94" s="168">
        <v>0</v>
      </c>
      <c r="F94" s="168">
        <v>0</v>
      </c>
      <c r="G94" s="168">
        <v>0</v>
      </c>
      <c r="V94" s="165"/>
    </row>
    <row r="95" spans="1:22" s="164" customFormat="1" hidden="1">
      <c r="A95" s="178" t="s">
        <v>601</v>
      </c>
      <c r="B95" s="168">
        <v>1</v>
      </c>
      <c r="C95" s="168">
        <v>1</v>
      </c>
      <c r="D95" s="168">
        <v>0</v>
      </c>
      <c r="E95" s="168">
        <v>0</v>
      </c>
      <c r="F95" s="168">
        <v>0</v>
      </c>
      <c r="G95" s="168">
        <v>0</v>
      </c>
      <c r="V95" s="165"/>
    </row>
    <row r="96" spans="1:22" s="164" customFormat="1" hidden="1">
      <c r="A96" s="178" t="s">
        <v>1442</v>
      </c>
      <c r="B96" s="168">
        <v>1</v>
      </c>
      <c r="C96" s="168">
        <v>1</v>
      </c>
      <c r="D96" s="168">
        <v>1</v>
      </c>
      <c r="E96" s="168">
        <v>0</v>
      </c>
      <c r="F96" s="168">
        <v>0</v>
      </c>
      <c r="G96" s="168">
        <v>0</v>
      </c>
      <c r="V96" s="165"/>
    </row>
    <row r="97" spans="1:22" s="164" customFormat="1" hidden="1">
      <c r="A97" s="178" t="s">
        <v>103</v>
      </c>
      <c r="B97" s="168">
        <v>7</v>
      </c>
      <c r="C97" s="168">
        <v>1</v>
      </c>
      <c r="D97" s="168">
        <v>3</v>
      </c>
      <c r="E97" s="168">
        <v>1</v>
      </c>
      <c r="F97" s="168">
        <v>2</v>
      </c>
      <c r="G97" s="168">
        <v>2</v>
      </c>
      <c r="V97" s="165"/>
    </row>
    <row r="98" spans="1:22" s="164" customFormat="1" hidden="1">
      <c r="A98" s="178" t="s">
        <v>1166</v>
      </c>
      <c r="B98" s="168">
        <v>1</v>
      </c>
      <c r="C98" s="168">
        <v>1</v>
      </c>
      <c r="D98" s="168">
        <v>1</v>
      </c>
      <c r="E98" s="168">
        <v>0</v>
      </c>
      <c r="F98" s="168">
        <v>0</v>
      </c>
      <c r="G98" s="168">
        <v>0</v>
      </c>
      <c r="V98" s="165"/>
    </row>
    <row r="99" spans="1:22" s="164" customFormat="1" hidden="1">
      <c r="A99" s="178" t="s">
        <v>152</v>
      </c>
      <c r="B99" s="168">
        <v>1</v>
      </c>
      <c r="C99" s="168">
        <v>0</v>
      </c>
      <c r="D99" s="168">
        <v>0</v>
      </c>
      <c r="E99" s="168">
        <v>0</v>
      </c>
      <c r="F99" s="168">
        <v>0</v>
      </c>
      <c r="G99" s="168">
        <v>1</v>
      </c>
      <c r="V99" s="165"/>
    </row>
    <row r="100" spans="1:22" s="164" customFormat="1" hidden="1">
      <c r="A100" s="178" t="s">
        <v>50</v>
      </c>
      <c r="B100" s="168">
        <v>1</v>
      </c>
      <c r="C100" s="168">
        <v>0</v>
      </c>
      <c r="D100" s="168">
        <v>1</v>
      </c>
      <c r="E100" s="168">
        <v>0</v>
      </c>
      <c r="F100" s="168">
        <v>0</v>
      </c>
      <c r="G100" s="168">
        <v>0</v>
      </c>
      <c r="V100" s="165"/>
    </row>
    <row r="101" spans="1:22" s="164" customFormat="1" hidden="1">
      <c r="A101" s="178" t="s">
        <v>4176</v>
      </c>
      <c r="B101" s="168">
        <v>35</v>
      </c>
      <c r="C101" s="168">
        <v>17</v>
      </c>
      <c r="D101" s="168">
        <v>23</v>
      </c>
      <c r="E101" s="168">
        <v>3</v>
      </c>
      <c r="F101" s="168">
        <v>2</v>
      </c>
      <c r="G101" s="168">
        <v>1</v>
      </c>
      <c r="V101" s="165"/>
    </row>
    <row r="102" spans="1:22" s="164" customFormat="1" hidden="1">
      <c r="A102" s="167" t="s">
        <v>952</v>
      </c>
      <c r="B102" s="168">
        <v>1</v>
      </c>
      <c r="C102" s="168">
        <v>0</v>
      </c>
      <c r="D102" s="168">
        <v>0</v>
      </c>
      <c r="E102" s="168">
        <v>0</v>
      </c>
      <c r="F102" s="168">
        <v>0</v>
      </c>
      <c r="G102" s="168">
        <v>0</v>
      </c>
      <c r="H102" s="173">
        <f>B102/B88</f>
        <v>1.7543859649122806E-2</v>
      </c>
      <c r="I102" s="164" t="s">
        <v>4193</v>
      </c>
      <c r="V102" s="165"/>
    </row>
    <row r="103" spans="1:22" s="164" customFormat="1" hidden="1">
      <c r="A103" s="178" t="s">
        <v>4176</v>
      </c>
      <c r="B103" s="168">
        <v>1</v>
      </c>
      <c r="C103" s="168">
        <v>0</v>
      </c>
      <c r="D103" s="168">
        <v>0</v>
      </c>
      <c r="E103" s="168">
        <v>0</v>
      </c>
      <c r="F103" s="168">
        <v>0</v>
      </c>
      <c r="G103" s="168">
        <v>0</v>
      </c>
      <c r="V103" s="165"/>
    </row>
    <row r="104" spans="1:22" s="164" customFormat="1" hidden="1">
      <c r="A104" s="167" t="s">
        <v>60</v>
      </c>
      <c r="B104" s="168">
        <v>9</v>
      </c>
      <c r="C104" s="168">
        <v>3</v>
      </c>
      <c r="D104" s="168">
        <v>3</v>
      </c>
      <c r="E104" s="168">
        <v>3</v>
      </c>
      <c r="F104" s="168">
        <v>1</v>
      </c>
      <c r="G104" s="168">
        <v>1</v>
      </c>
      <c r="V104" s="165"/>
    </row>
    <row r="105" spans="1:22" s="164" customFormat="1" hidden="1">
      <c r="A105" s="178" t="s">
        <v>218</v>
      </c>
      <c r="B105" s="168">
        <v>1</v>
      </c>
      <c r="C105" s="168">
        <v>1</v>
      </c>
      <c r="D105" s="168">
        <v>0</v>
      </c>
      <c r="E105" s="168">
        <v>0</v>
      </c>
      <c r="F105" s="168">
        <v>0</v>
      </c>
      <c r="G105" s="168">
        <v>0</v>
      </c>
      <c r="V105" s="165"/>
    </row>
    <row r="106" spans="1:22" s="164" customFormat="1" hidden="1">
      <c r="A106" s="178" t="s">
        <v>928</v>
      </c>
      <c r="B106" s="168">
        <v>1</v>
      </c>
      <c r="C106" s="168">
        <v>1</v>
      </c>
      <c r="D106" s="168">
        <v>0</v>
      </c>
      <c r="E106" s="168">
        <v>0</v>
      </c>
      <c r="F106" s="168">
        <v>0</v>
      </c>
      <c r="G106" s="168">
        <v>0</v>
      </c>
      <c r="V106" s="165"/>
    </row>
    <row r="107" spans="1:22" s="164" customFormat="1" hidden="1">
      <c r="A107" s="178" t="s">
        <v>4176</v>
      </c>
      <c r="B107" s="168">
        <v>7</v>
      </c>
      <c r="C107" s="168">
        <v>1</v>
      </c>
      <c r="D107" s="168">
        <v>3</v>
      </c>
      <c r="E107" s="168">
        <v>3</v>
      </c>
      <c r="F107" s="168">
        <v>1</v>
      </c>
      <c r="G107" s="168">
        <v>1</v>
      </c>
      <c r="V107" s="165"/>
    </row>
    <row r="108" spans="1:22" s="164" customFormat="1" hidden="1">
      <c r="A108" s="167" t="s">
        <v>218</v>
      </c>
      <c r="B108" s="168">
        <v>5</v>
      </c>
      <c r="C108" s="168">
        <v>3</v>
      </c>
      <c r="D108" s="168">
        <v>1</v>
      </c>
      <c r="E108" s="168">
        <v>0</v>
      </c>
      <c r="F108" s="168">
        <v>1</v>
      </c>
      <c r="G108" s="168">
        <v>1</v>
      </c>
      <c r="V108" s="165"/>
    </row>
    <row r="109" spans="1:22" s="164" customFormat="1" hidden="1">
      <c r="A109" s="178" t="s">
        <v>63</v>
      </c>
      <c r="B109" s="168">
        <v>2</v>
      </c>
      <c r="C109" s="168">
        <v>1</v>
      </c>
      <c r="D109" s="168">
        <v>0</v>
      </c>
      <c r="E109" s="168">
        <v>0</v>
      </c>
      <c r="F109" s="168">
        <v>0</v>
      </c>
      <c r="G109" s="168">
        <v>1</v>
      </c>
      <c r="V109" s="165"/>
    </row>
    <row r="110" spans="1:22" s="164" customFormat="1" hidden="1">
      <c r="A110" s="178" t="s">
        <v>869</v>
      </c>
      <c r="B110" s="168">
        <v>1</v>
      </c>
      <c r="C110" s="168">
        <v>1</v>
      </c>
      <c r="D110" s="168">
        <v>0</v>
      </c>
      <c r="E110" s="168">
        <v>0</v>
      </c>
      <c r="F110" s="168">
        <v>0</v>
      </c>
      <c r="G110" s="168">
        <v>0</v>
      </c>
      <c r="V110" s="165"/>
    </row>
    <row r="111" spans="1:22" s="164" customFormat="1" hidden="1">
      <c r="A111" s="178" t="s">
        <v>60</v>
      </c>
      <c r="B111" s="168">
        <v>1</v>
      </c>
      <c r="C111" s="168">
        <v>0</v>
      </c>
      <c r="D111" s="168">
        <v>0</v>
      </c>
      <c r="E111" s="168">
        <v>0</v>
      </c>
      <c r="F111" s="168">
        <v>1</v>
      </c>
      <c r="G111" s="168">
        <v>0</v>
      </c>
      <c r="V111" s="165"/>
    </row>
    <row r="112" spans="1:22" s="164" customFormat="1" hidden="1">
      <c r="A112" s="178" t="s">
        <v>4176</v>
      </c>
      <c r="B112" s="168">
        <v>1</v>
      </c>
      <c r="C112" s="168">
        <v>1</v>
      </c>
      <c r="D112" s="168">
        <v>1</v>
      </c>
      <c r="E112" s="168">
        <v>0</v>
      </c>
      <c r="F112" s="168">
        <v>0</v>
      </c>
      <c r="G112" s="168">
        <v>0</v>
      </c>
      <c r="V112" s="165"/>
    </row>
    <row r="113" spans="1:22" s="164" customFormat="1" hidden="1">
      <c r="A113" s="167" t="s">
        <v>497</v>
      </c>
      <c r="B113" s="168">
        <v>1</v>
      </c>
      <c r="C113" s="168">
        <v>1</v>
      </c>
      <c r="D113" s="168">
        <v>1</v>
      </c>
      <c r="E113" s="168">
        <v>0</v>
      </c>
      <c r="F113" s="168">
        <v>0</v>
      </c>
      <c r="G113" s="168">
        <v>0</v>
      </c>
      <c r="V113" s="165"/>
    </row>
    <row r="114" spans="1:22" s="164" customFormat="1" hidden="1">
      <c r="A114" s="178" t="s">
        <v>4176</v>
      </c>
      <c r="B114" s="168">
        <v>1</v>
      </c>
      <c r="C114" s="168">
        <v>1</v>
      </c>
      <c r="D114" s="168">
        <v>1</v>
      </c>
      <c r="E114" s="168">
        <v>0</v>
      </c>
      <c r="F114" s="168">
        <v>0</v>
      </c>
      <c r="G114" s="168">
        <v>0</v>
      </c>
      <c r="V114" s="165"/>
    </row>
    <row r="115" spans="1:22" s="164" customFormat="1" hidden="1">
      <c r="A115" s="167" t="s">
        <v>49</v>
      </c>
      <c r="B115" s="168">
        <v>1</v>
      </c>
      <c r="C115" s="168">
        <v>0</v>
      </c>
      <c r="D115" s="168">
        <v>1</v>
      </c>
      <c r="E115" s="168">
        <v>0</v>
      </c>
      <c r="F115" s="168">
        <v>0</v>
      </c>
      <c r="G115" s="168">
        <v>0</v>
      </c>
      <c r="V115" s="165"/>
    </row>
    <row r="116" spans="1:22" s="164" customFormat="1" hidden="1">
      <c r="A116" s="178" t="s">
        <v>50</v>
      </c>
      <c r="B116" s="168">
        <v>1</v>
      </c>
      <c r="C116" s="168">
        <v>0</v>
      </c>
      <c r="D116" s="168">
        <v>1</v>
      </c>
      <c r="E116" s="168">
        <v>0</v>
      </c>
      <c r="F116" s="168">
        <v>0</v>
      </c>
      <c r="G116" s="168">
        <v>0</v>
      </c>
      <c r="V116" s="165"/>
    </row>
    <row r="117" spans="1:22" s="164" customFormat="1" hidden="1">
      <c r="A117" s="167" t="s">
        <v>69</v>
      </c>
      <c r="B117" s="168">
        <v>16</v>
      </c>
      <c r="C117" s="168">
        <v>4</v>
      </c>
      <c r="D117" s="168">
        <v>14</v>
      </c>
      <c r="E117" s="168">
        <v>2</v>
      </c>
      <c r="F117" s="168">
        <v>0</v>
      </c>
      <c r="G117" s="168">
        <v>0</v>
      </c>
      <c r="V117" s="165"/>
    </row>
    <row r="118" spans="1:22" s="164" customFormat="1" hidden="1">
      <c r="A118" s="178" t="s">
        <v>4176</v>
      </c>
      <c r="B118" s="168">
        <v>16</v>
      </c>
      <c r="C118" s="168">
        <v>4</v>
      </c>
      <c r="D118" s="168">
        <v>14</v>
      </c>
      <c r="E118" s="168">
        <v>2</v>
      </c>
      <c r="F118" s="168">
        <v>0</v>
      </c>
      <c r="G118" s="168">
        <v>0</v>
      </c>
      <c r="V118" s="165"/>
    </row>
    <row r="119" spans="1:22" s="164" customFormat="1" hidden="1">
      <c r="A119" s="167" t="s">
        <v>1247</v>
      </c>
      <c r="B119" s="168">
        <v>1</v>
      </c>
      <c r="C119" s="168">
        <v>0</v>
      </c>
      <c r="D119" s="168">
        <v>1</v>
      </c>
      <c r="E119" s="168">
        <v>1</v>
      </c>
      <c r="F119" s="168">
        <v>0</v>
      </c>
      <c r="G119" s="168">
        <v>0</v>
      </c>
      <c r="V119" s="165"/>
    </row>
    <row r="120" spans="1:22" s="164" customFormat="1" hidden="1">
      <c r="A120" s="178" t="s">
        <v>4176</v>
      </c>
      <c r="B120" s="168">
        <v>1</v>
      </c>
      <c r="C120" s="168">
        <v>0</v>
      </c>
      <c r="D120" s="168">
        <v>1</v>
      </c>
      <c r="E120" s="168">
        <v>1</v>
      </c>
      <c r="F120" s="168">
        <v>0</v>
      </c>
      <c r="G120" s="168">
        <v>0</v>
      </c>
      <c r="V120" s="165"/>
    </row>
    <row r="121" spans="1:22" s="164" customFormat="1" hidden="1">
      <c r="A121" s="167" t="s">
        <v>191</v>
      </c>
      <c r="B121" s="168">
        <v>6</v>
      </c>
      <c r="C121" s="168">
        <v>3</v>
      </c>
      <c r="D121" s="168">
        <v>5</v>
      </c>
      <c r="E121" s="168">
        <v>0</v>
      </c>
      <c r="F121" s="168">
        <v>0</v>
      </c>
      <c r="G121" s="168">
        <v>1</v>
      </c>
      <c r="V121" s="165"/>
    </row>
    <row r="122" spans="1:22" s="164" customFormat="1" hidden="1">
      <c r="A122" s="178" t="s">
        <v>51</v>
      </c>
      <c r="B122" s="168">
        <v>5</v>
      </c>
      <c r="C122" s="168">
        <v>3</v>
      </c>
      <c r="D122" s="168">
        <v>5</v>
      </c>
      <c r="E122" s="168">
        <v>0</v>
      </c>
      <c r="F122" s="168">
        <v>0</v>
      </c>
      <c r="G122" s="168">
        <v>0</v>
      </c>
      <c r="V122" s="165"/>
    </row>
    <row r="123" spans="1:22" s="164" customFormat="1" hidden="1">
      <c r="A123" s="178" t="s">
        <v>103</v>
      </c>
      <c r="B123" s="168">
        <v>1</v>
      </c>
      <c r="C123" s="168">
        <v>0</v>
      </c>
      <c r="D123" s="168">
        <v>0</v>
      </c>
      <c r="E123" s="168">
        <v>0</v>
      </c>
      <c r="F123" s="168">
        <v>0</v>
      </c>
      <c r="G123" s="168">
        <v>1</v>
      </c>
      <c r="V123" s="165"/>
    </row>
    <row r="124" spans="1:22" s="164" customFormat="1" hidden="1">
      <c r="A124" s="167" t="s">
        <v>646</v>
      </c>
      <c r="B124" s="168">
        <v>1</v>
      </c>
      <c r="C124" s="168">
        <v>1</v>
      </c>
      <c r="D124" s="168">
        <v>0</v>
      </c>
      <c r="E124" s="168">
        <v>0</v>
      </c>
      <c r="F124" s="168">
        <v>0</v>
      </c>
      <c r="G124" s="168">
        <v>0</v>
      </c>
      <c r="V124" s="165"/>
    </row>
    <row r="125" spans="1:22" s="164" customFormat="1" hidden="1">
      <c r="A125" s="178" t="s">
        <v>4176</v>
      </c>
      <c r="B125" s="168">
        <v>1</v>
      </c>
      <c r="C125" s="168">
        <v>1</v>
      </c>
      <c r="D125" s="168">
        <v>0</v>
      </c>
      <c r="E125" s="168">
        <v>0</v>
      </c>
      <c r="F125" s="168">
        <v>0</v>
      </c>
      <c r="G125" s="168">
        <v>0</v>
      </c>
      <c r="V125" s="165"/>
    </row>
    <row r="126" spans="1:22" s="164" customFormat="1" hidden="1">
      <c r="A126" s="167" t="s">
        <v>1442</v>
      </c>
      <c r="B126" s="168">
        <v>1</v>
      </c>
      <c r="C126" s="168">
        <v>0</v>
      </c>
      <c r="D126" s="168">
        <v>1</v>
      </c>
      <c r="E126" s="168">
        <v>0</v>
      </c>
      <c r="F126" s="168">
        <v>0</v>
      </c>
      <c r="G126" s="168">
        <v>0</v>
      </c>
      <c r="V126" s="165"/>
    </row>
    <row r="127" spans="1:22" s="164" customFormat="1" hidden="1">
      <c r="A127" s="178" t="s">
        <v>879</v>
      </c>
      <c r="B127" s="168">
        <v>1</v>
      </c>
      <c r="C127" s="168">
        <v>0</v>
      </c>
      <c r="D127" s="168">
        <v>1</v>
      </c>
      <c r="E127" s="168">
        <v>0</v>
      </c>
      <c r="F127" s="168">
        <v>0</v>
      </c>
      <c r="G127" s="168">
        <v>0</v>
      </c>
      <c r="V127" s="165"/>
    </row>
    <row r="128" spans="1:22" s="164" customFormat="1" hidden="1">
      <c r="A128" s="167" t="s">
        <v>247</v>
      </c>
      <c r="B128" s="168">
        <v>3</v>
      </c>
      <c r="C128" s="168">
        <v>2</v>
      </c>
      <c r="D128" s="168">
        <v>3</v>
      </c>
      <c r="E128" s="168">
        <v>0</v>
      </c>
      <c r="F128" s="168">
        <v>0</v>
      </c>
      <c r="G128" s="168">
        <v>0</v>
      </c>
      <c r="V128" s="165"/>
    </row>
    <row r="129" spans="1:22" s="164" customFormat="1" hidden="1">
      <c r="A129" s="178" t="s">
        <v>51</v>
      </c>
      <c r="B129" s="168">
        <v>1</v>
      </c>
      <c r="C129" s="168">
        <v>1</v>
      </c>
      <c r="D129" s="168">
        <v>1</v>
      </c>
      <c r="E129" s="168">
        <v>0</v>
      </c>
      <c r="F129" s="168">
        <v>0</v>
      </c>
      <c r="G129" s="168">
        <v>0</v>
      </c>
      <c r="V129" s="165"/>
    </row>
    <row r="130" spans="1:22" s="164" customFormat="1" hidden="1">
      <c r="A130" s="178" t="s">
        <v>63</v>
      </c>
      <c r="B130" s="168">
        <v>1</v>
      </c>
      <c r="C130" s="168">
        <v>0</v>
      </c>
      <c r="D130" s="168">
        <v>1</v>
      </c>
      <c r="E130" s="168">
        <v>0</v>
      </c>
      <c r="F130" s="168">
        <v>0</v>
      </c>
      <c r="G130" s="168">
        <v>0</v>
      </c>
      <c r="V130" s="165"/>
    </row>
    <row r="131" spans="1:22" s="164" customFormat="1" hidden="1">
      <c r="A131" s="178" t="s">
        <v>248</v>
      </c>
      <c r="B131" s="168">
        <v>1</v>
      </c>
      <c r="C131" s="168">
        <v>1</v>
      </c>
      <c r="D131" s="168">
        <v>1</v>
      </c>
      <c r="E131" s="168">
        <v>0</v>
      </c>
      <c r="F131" s="168">
        <v>0</v>
      </c>
      <c r="G131" s="168">
        <v>0</v>
      </c>
      <c r="V131" s="165"/>
    </row>
    <row r="132" spans="1:22" s="164" customFormat="1" hidden="1">
      <c r="A132" s="167" t="s">
        <v>610</v>
      </c>
      <c r="B132" s="168">
        <v>1</v>
      </c>
      <c r="C132" s="168">
        <v>0</v>
      </c>
      <c r="D132" s="168">
        <v>0</v>
      </c>
      <c r="E132" s="168">
        <v>0</v>
      </c>
      <c r="F132" s="168">
        <v>0</v>
      </c>
      <c r="G132" s="168">
        <v>0</v>
      </c>
      <c r="V132" s="165"/>
    </row>
    <row r="133" spans="1:22" s="164" customFormat="1" hidden="1">
      <c r="A133" s="178" t="s">
        <v>63</v>
      </c>
      <c r="B133" s="168">
        <v>1</v>
      </c>
      <c r="C133" s="168">
        <v>0</v>
      </c>
      <c r="D133" s="168">
        <v>0</v>
      </c>
      <c r="E133" s="168">
        <v>0</v>
      </c>
      <c r="F133" s="168">
        <v>0</v>
      </c>
      <c r="G133" s="168">
        <v>0</v>
      </c>
      <c r="V133" s="165"/>
    </row>
    <row r="134" spans="1:22" s="164" customFormat="1" hidden="1">
      <c r="A134" s="167" t="s">
        <v>1326</v>
      </c>
      <c r="B134" s="168">
        <v>1</v>
      </c>
      <c r="C134" s="168">
        <v>0</v>
      </c>
      <c r="D134" s="168">
        <v>1</v>
      </c>
      <c r="E134" s="168">
        <v>1</v>
      </c>
      <c r="F134" s="168">
        <v>0</v>
      </c>
      <c r="G134" s="168">
        <v>0</v>
      </c>
      <c r="V134" s="165"/>
    </row>
    <row r="135" spans="1:22" s="164" customFormat="1" hidden="1">
      <c r="A135" s="178" t="s">
        <v>4176</v>
      </c>
      <c r="B135" s="168">
        <v>1</v>
      </c>
      <c r="C135" s="168">
        <v>0</v>
      </c>
      <c r="D135" s="168">
        <v>1</v>
      </c>
      <c r="E135" s="168">
        <v>1</v>
      </c>
      <c r="F135" s="168">
        <v>0</v>
      </c>
      <c r="G135" s="168">
        <v>0</v>
      </c>
      <c r="V135" s="165"/>
    </row>
    <row r="136" spans="1:22" s="164" customFormat="1" hidden="1">
      <c r="A136" s="167" t="s">
        <v>1170</v>
      </c>
      <c r="B136" s="168">
        <v>1</v>
      </c>
      <c r="C136" s="168">
        <v>0</v>
      </c>
      <c r="D136" s="168">
        <v>0</v>
      </c>
      <c r="E136" s="168">
        <v>1</v>
      </c>
      <c r="F136" s="168">
        <v>0</v>
      </c>
      <c r="G136" s="168">
        <v>0</v>
      </c>
      <c r="V136" s="165"/>
    </row>
    <row r="137" spans="1:22" s="164" customFormat="1" hidden="1">
      <c r="A137" s="178" t="s">
        <v>4176</v>
      </c>
      <c r="B137" s="168">
        <v>1</v>
      </c>
      <c r="C137" s="168">
        <v>0</v>
      </c>
      <c r="D137" s="168">
        <v>0</v>
      </c>
      <c r="E137" s="168">
        <v>1</v>
      </c>
      <c r="F137" s="168">
        <v>0</v>
      </c>
      <c r="G137" s="168">
        <v>0</v>
      </c>
      <c r="V137" s="165"/>
    </row>
    <row r="138" spans="1:22" s="164" customFormat="1" hidden="1">
      <c r="A138" s="167" t="s">
        <v>833</v>
      </c>
      <c r="B138" s="168">
        <v>1</v>
      </c>
      <c r="C138" s="168">
        <v>0</v>
      </c>
      <c r="D138" s="168">
        <v>0</v>
      </c>
      <c r="E138" s="168">
        <v>0</v>
      </c>
      <c r="F138" s="168">
        <v>0</v>
      </c>
      <c r="G138" s="168">
        <v>1</v>
      </c>
      <c r="V138" s="165"/>
    </row>
    <row r="139" spans="1:22" s="164" customFormat="1" hidden="1">
      <c r="A139" s="178" t="s">
        <v>102</v>
      </c>
      <c r="B139" s="168">
        <v>1</v>
      </c>
      <c r="C139" s="168">
        <v>0</v>
      </c>
      <c r="D139" s="168">
        <v>0</v>
      </c>
      <c r="E139" s="168">
        <v>0</v>
      </c>
      <c r="F139" s="168">
        <v>0</v>
      </c>
      <c r="G139" s="168">
        <v>1</v>
      </c>
      <c r="V139" s="165"/>
    </row>
    <row r="140" spans="1:22" s="164" customFormat="1" hidden="1">
      <c r="A140" s="167" t="s">
        <v>306</v>
      </c>
      <c r="B140" s="168">
        <v>4</v>
      </c>
      <c r="C140" s="168">
        <v>3</v>
      </c>
      <c r="D140" s="168">
        <v>1</v>
      </c>
      <c r="E140" s="168">
        <v>0</v>
      </c>
      <c r="F140" s="168">
        <v>0</v>
      </c>
      <c r="G140" s="168">
        <v>0</v>
      </c>
      <c r="V140" s="165"/>
    </row>
    <row r="141" spans="1:22" s="164" customFormat="1" hidden="1">
      <c r="A141" s="178" t="s">
        <v>103</v>
      </c>
      <c r="B141" s="168">
        <v>1</v>
      </c>
      <c r="C141" s="168">
        <v>1</v>
      </c>
      <c r="D141" s="168">
        <v>1</v>
      </c>
      <c r="E141" s="168">
        <v>0</v>
      </c>
      <c r="F141" s="168">
        <v>0</v>
      </c>
      <c r="G141" s="168">
        <v>0</v>
      </c>
      <c r="V141" s="165"/>
    </row>
    <row r="142" spans="1:22" s="164" customFormat="1" hidden="1">
      <c r="A142" s="178" t="s">
        <v>50</v>
      </c>
      <c r="B142" s="168">
        <v>1</v>
      </c>
      <c r="C142" s="168">
        <v>1</v>
      </c>
      <c r="D142" s="168">
        <v>0</v>
      </c>
      <c r="E142" s="168">
        <v>0</v>
      </c>
      <c r="F142" s="168">
        <v>0</v>
      </c>
      <c r="G142" s="168">
        <v>0</v>
      </c>
      <c r="V142" s="165"/>
    </row>
    <row r="143" spans="1:22" s="164" customFormat="1" hidden="1">
      <c r="A143" s="178" t="s">
        <v>4176</v>
      </c>
      <c r="B143" s="168">
        <v>2</v>
      </c>
      <c r="C143" s="168">
        <v>1</v>
      </c>
      <c r="D143" s="168">
        <v>0</v>
      </c>
      <c r="E143" s="168">
        <v>0</v>
      </c>
      <c r="F143" s="168">
        <v>0</v>
      </c>
      <c r="G143" s="168">
        <v>0</v>
      </c>
      <c r="V143" s="165"/>
    </row>
    <row r="144" spans="1:22" s="164" customFormat="1" hidden="1">
      <c r="A144" s="167" t="s">
        <v>1149</v>
      </c>
      <c r="B144" s="168">
        <v>1</v>
      </c>
      <c r="C144" s="168">
        <v>0</v>
      </c>
      <c r="D144" s="168">
        <v>1</v>
      </c>
      <c r="E144" s="168">
        <v>1</v>
      </c>
      <c r="F144" s="168">
        <v>0</v>
      </c>
      <c r="G144" s="168">
        <v>0</v>
      </c>
      <c r="V144" s="165"/>
    </row>
    <row r="145" spans="1:22" s="164" customFormat="1" hidden="1">
      <c r="A145" s="178" t="s">
        <v>49</v>
      </c>
      <c r="B145" s="168">
        <v>1</v>
      </c>
      <c r="C145" s="168">
        <v>0</v>
      </c>
      <c r="D145" s="168">
        <v>1</v>
      </c>
      <c r="E145" s="168">
        <v>1</v>
      </c>
      <c r="F145" s="168">
        <v>0</v>
      </c>
      <c r="G145" s="168">
        <v>0</v>
      </c>
      <c r="V145" s="165"/>
    </row>
    <row r="146" spans="1:22" s="164" customFormat="1" hidden="1">
      <c r="A146" s="167" t="s">
        <v>373</v>
      </c>
      <c r="B146" s="168">
        <v>1</v>
      </c>
      <c r="C146" s="168">
        <v>0</v>
      </c>
      <c r="D146" s="168">
        <v>1</v>
      </c>
      <c r="E146" s="168">
        <v>0</v>
      </c>
      <c r="F146" s="168">
        <v>0</v>
      </c>
      <c r="G146" s="168">
        <v>0</v>
      </c>
      <c r="V146" s="165"/>
    </row>
    <row r="147" spans="1:22" s="164" customFormat="1" hidden="1">
      <c r="A147" s="178" t="s">
        <v>4176</v>
      </c>
      <c r="B147" s="168">
        <v>1</v>
      </c>
      <c r="C147" s="168">
        <v>0</v>
      </c>
      <c r="D147" s="168">
        <v>1</v>
      </c>
      <c r="E147" s="168">
        <v>0</v>
      </c>
      <c r="F147" s="168">
        <v>0</v>
      </c>
      <c r="G147" s="168">
        <v>0</v>
      </c>
      <c r="V147" s="165"/>
    </row>
    <row r="148" spans="1:22" s="164" customFormat="1" hidden="1">
      <c r="A148" s="167" t="s">
        <v>460</v>
      </c>
      <c r="B148" s="168">
        <v>2</v>
      </c>
      <c r="C148" s="168">
        <v>1</v>
      </c>
      <c r="D148" s="168">
        <v>1</v>
      </c>
      <c r="E148" s="168">
        <v>0</v>
      </c>
      <c r="F148" s="168">
        <v>0</v>
      </c>
      <c r="G148" s="168">
        <v>0</v>
      </c>
      <c r="V148" s="165"/>
    </row>
    <row r="149" spans="1:22" s="164" customFormat="1" hidden="1">
      <c r="A149" s="178" t="s">
        <v>461</v>
      </c>
      <c r="B149" s="168">
        <v>1</v>
      </c>
      <c r="C149" s="168">
        <v>1</v>
      </c>
      <c r="D149" s="168">
        <v>0</v>
      </c>
      <c r="E149" s="168">
        <v>0</v>
      </c>
      <c r="F149" s="168">
        <v>0</v>
      </c>
      <c r="G149" s="168">
        <v>0</v>
      </c>
      <c r="V149" s="165"/>
    </row>
    <row r="150" spans="1:22" s="164" customFormat="1" hidden="1">
      <c r="A150" s="178" t="s">
        <v>4176</v>
      </c>
      <c r="B150" s="168">
        <v>1</v>
      </c>
      <c r="C150" s="168">
        <v>0</v>
      </c>
      <c r="D150" s="168">
        <v>1</v>
      </c>
      <c r="E150" s="168">
        <v>0</v>
      </c>
      <c r="F150" s="168">
        <v>0</v>
      </c>
      <c r="G150" s="168">
        <v>0</v>
      </c>
      <c r="V150" s="165"/>
    </row>
    <row r="151" spans="1:22" s="164" customFormat="1" hidden="1">
      <c r="A151" s="167" t="s">
        <v>1436</v>
      </c>
      <c r="B151" s="168">
        <v>1</v>
      </c>
      <c r="C151" s="168">
        <v>1</v>
      </c>
      <c r="D151" s="168">
        <v>0</v>
      </c>
      <c r="E151" s="168">
        <v>0</v>
      </c>
      <c r="F151" s="168">
        <v>0</v>
      </c>
      <c r="G151" s="168">
        <v>0</v>
      </c>
      <c r="V151" s="165"/>
    </row>
    <row r="152" spans="1:22" s="164" customFormat="1" hidden="1">
      <c r="A152" s="178" t="s">
        <v>4176</v>
      </c>
      <c r="B152" s="168">
        <v>1</v>
      </c>
      <c r="C152" s="168">
        <v>1</v>
      </c>
      <c r="D152" s="168">
        <v>0</v>
      </c>
      <c r="E152" s="168">
        <v>0</v>
      </c>
      <c r="F152" s="168">
        <v>0</v>
      </c>
      <c r="G152" s="168">
        <v>0</v>
      </c>
      <c r="V152" s="165"/>
    </row>
    <row r="153" spans="1:22" s="164" customFormat="1" hidden="1">
      <c r="A153" s="167" t="s">
        <v>1262</v>
      </c>
      <c r="B153" s="168">
        <v>1</v>
      </c>
      <c r="C153" s="168">
        <v>0</v>
      </c>
      <c r="D153" s="168">
        <v>0</v>
      </c>
      <c r="E153" s="168">
        <v>0</v>
      </c>
      <c r="F153" s="168">
        <v>0</v>
      </c>
      <c r="G153" s="168">
        <v>1</v>
      </c>
      <c r="V153" s="165"/>
    </row>
    <row r="154" spans="1:22" s="164" customFormat="1" hidden="1">
      <c r="A154" s="178" t="s">
        <v>4176</v>
      </c>
      <c r="B154" s="168">
        <v>1</v>
      </c>
      <c r="C154" s="168">
        <v>0</v>
      </c>
      <c r="D154" s="168">
        <v>0</v>
      </c>
      <c r="E154" s="168">
        <v>0</v>
      </c>
      <c r="F154" s="168">
        <v>0</v>
      </c>
      <c r="G154" s="168">
        <v>1</v>
      </c>
      <c r="V154" s="165"/>
    </row>
    <row r="155" spans="1:22" s="164" customFormat="1" hidden="1">
      <c r="A155" s="167" t="s">
        <v>786</v>
      </c>
      <c r="B155" s="168">
        <v>1</v>
      </c>
      <c r="C155" s="168">
        <v>0</v>
      </c>
      <c r="D155" s="168">
        <v>0</v>
      </c>
      <c r="E155" s="168">
        <v>0</v>
      </c>
      <c r="F155" s="168">
        <v>1</v>
      </c>
      <c r="G155" s="168">
        <v>1</v>
      </c>
      <c r="V155" s="165"/>
    </row>
    <row r="156" spans="1:22" s="164" customFormat="1" hidden="1">
      <c r="A156" s="178" t="s">
        <v>787</v>
      </c>
      <c r="B156" s="168">
        <v>1</v>
      </c>
      <c r="C156" s="168">
        <v>0</v>
      </c>
      <c r="D156" s="168">
        <v>0</v>
      </c>
      <c r="E156" s="168">
        <v>0</v>
      </c>
      <c r="F156" s="168">
        <v>1</v>
      </c>
      <c r="G156" s="168">
        <v>1</v>
      </c>
      <c r="V156" s="165"/>
    </row>
    <row r="157" spans="1:22" s="164" customFormat="1" hidden="1">
      <c r="A157" s="167" t="s">
        <v>103</v>
      </c>
      <c r="B157" s="168">
        <v>2</v>
      </c>
      <c r="C157" s="168">
        <v>0</v>
      </c>
      <c r="D157" s="168">
        <v>0</v>
      </c>
      <c r="E157" s="168">
        <v>1</v>
      </c>
      <c r="F157" s="168">
        <v>0</v>
      </c>
      <c r="G157" s="168">
        <v>1</v>
      </c>
      <c r="V157" s="165"/>
    </row>
    <row r="158" spans="1:22" s="164" customFormat="1" hidden="1">
      <c r="A158" s="178" t="s">
        <v>4176</v>
      </c>
      <c r="B158" s="168">
        <v>2</v>
      </c>
      <c r="C158" s="168">
        <v>0</v>
      </c>
      <c r="D158" s="168">
        <v>0</v>
      </c>
      <c r="E158" s="168">
        <v>1</v>
      </c>
      <c r="F158" s="168">
        <v>0</v>
      </c>
      <c r="G158" s="168">
        <v>1</v>
      </c>
      <c r="V158" s="165"/>
    </row>
    <row r="159" spans="1:22" s="164" customFormat="1" hidden="1">
      <c r="A159" s="167" t="s">
        <v>476</v>
      </c>
      <c r="B159" s="168">
        <v>2</v>
      </c>
      <c r="C159" s="168">
        <v>0</v>
      </c>
      <c r="D159" s="168">
        <v>1</v>
      </c>
      <c r="E159" s="168">
        <v>1</v>
      </c>
      <c r="F159" s="168">
        <v>1</v>
      </c>
      <c r="G159" s="168">
        <v>1</v>
      </c>
      <c r="V159" s="165"/>
    </row>
    <row r="160" spans="1:22" s="164" customFormat="1" hidden="1">
      <c r="A160" s="178" t="s">
        <v>60</v>
      </c>
      <c r="B160" s="168">
        <v>2</v>
      </c>
      <c r="C160" s="168">
        <v>0</v>
      </c>
      <c r="D160" s="168">
        <v>1</v>
      </c>
      <c r="E160" s="168">
        <v>1</v>
      </c>
      <c r="F160" s="168">
        <v>1</v>
      </c>
      <c r="G160" s="168">
        <v>1</v>
      </c>
      <c r="V160" s="165"/>
    </row>
    <row r="161" spans="1:22" s="164" customFormat="1" hidden="1">
      <c r="A161" s="167" t="s">
        <v>555</v>
      </c>
      <c r="B161" s="168">
        <v>1</v>
      </c>
      <c r="C161" s="168">
        <v>0</v>
      </c>
      <c r="D161" s="168">
        <v>0</v>
      </c>
      <c r="E161" s="168">
        <v>0</v>
      </c>
      <c r="F161" s="168">
        <v>0</v>
      </c>
      <c r="G161" s="168">
        <v>1</v>
      </c>
      <c r="V161" s="165"/>
    </row>
    <row r="162" spans="1:22" s="164" customFormat="1" hidden="1">
      <c r="A162" s="178" t="s">
        <v>4176</v>
      </c>
      <c r="B162" s="168">
        <v>1</v>
      </c>
      <c r="C162" s="168">
        <v>0</v>
      </c>
      <c r="D162" s="168">
        <v>0</v>
      </c>
      <c r="E162" s="168">
        <v>0</v>
      </c>
      <c r="F162" s="168">
        <v>0</v>
      </c>
      <c r="G162" s="168">
        <v>1</v>
      </c>
      <c r="V162" s="165"/>
    </row>
    <row r="163" spans="1:22" s="164" customFormat="1" hidden="1">
      <c r="A163" s="167" t="s">
        <v>152</v>
      </c>
      <c r="B163" s="168">
        <v>4</v>
      </c>
      <c r="C163" s="168">
        <v>0</v>
      </c>
      <c r="D163" s="168">
        <v>2</v>
      </c>
      <c r="E163" s="168">
        <v>2</v>
      </c>
      <c r="F163" s="168">
        <v>2</v>
      </c>
      <c r="G163" s="168">
        <v>1</v>
      </c>
      <c r="V163" s="165"/>
    </row>
    <row r="164" spans="1:22" s="164" customFormat="1" hidden="1">
      <c r="A164" s="178" t="s">
        <v>153</v>
      </c>
      <c r="B164" s="168">
        <v>1</v>
      </c>
      <c r="C164" s="168">
        <v>0</v>
      </c>
      <c r="D164" s="168">
        <v>0</v>
      </c>
      <c r="E164" s="168">
        <v>0</v>
      </c>
      <c r="F164" s="168">
        <v>0</v>
      </c>
      <c r="G164" s="168">
        <v>1</v>
      </c>
      <c r="V164" s="165"/>
    </row>
    <row r="165" spans="1:22" s="164" customFormat="1" hidden="1">
      <c r="A165" s="178" t="s">
        <v>573</v>
      </c>
      <c r="B165" s="168">
        <v>1</v>
      </c>
      <c r="C165" s="168">
        <v>0</v>
      </c>
      <c r="D165" s="168">
        <v>1</v>
      </c>
      <c r="E165" s="168">
        <v>1</v>
      </c>
      <c r="F165" s="168">
        <v>1</v>
      </c>
      <c r="G165" s="168">
        <v>0</v>
      </c>
      <c r="V165" s="165"/>
    </row>
    <row r="166" spans="1:22" s="164" customFormat="1" hidden="1">
      <c r="A166" s="178" t="s">
        <v>103</v>
      </c>
      <c r="B166" s="168">
        <v>1</v>
      </c>
      <c r="C166" s="168">
        <v>0</v>
      </c>
      <c r="D166" s="168">
        <v>0</v>
      </c>
      <c r="E166" s="168">
        <v>1</v>
      </c>
      <c r="F166" s="168">
        <v>1</v>
      </c>
      <c r="G166" s="168">
        <v>0</v>
      </c>
      <c r="V166" s="165"/>
    </row>
    <row r="167" spans="1:22" s="164" customFormat="1" hidden="1">
      <c r="A167" s="178" t="s">
        <v>4176</v>
      </c>
      <c r="B167" s="168">
        <v>1</v>
      </c>
      <c r="C167" s="168">
        <v>0</v>
      </c>
      <c r="D167" s="168">
        <v>1</v>
      </c>
      <c r="E167" s="168">
        <v>0</v>
      </c>
      <c r="F167" s="168">
        <v>0</v>
      </c>
      <c r="G167" s="168">
        <v>0</v>
      </c>
      <c r="V167" s="165"/>
    </row>
    <row r="168" spans="1:22" s="164" customFormat="1" hidden="1">
      <c r="A168" s="167" t="s">
        <v>50</v>
      </c>
      <c r="B168" s="168">
        <v>1</v>
      </c>
      <c r="C168" s="168">
        <v>0</v>
      </c>
      <c r="D168" s="168">
        <v>0</v>
      </c>
      <c r="E168" s="168">
        <v>0</v>
      </c>
      <c r="F168" s="168">
        <v>0</v>
      </c>
      <c r="G168" s="168">
        <v>1</v>
      </c>
      <c r="V168" s="165"/>
    </row>
    <row r="169" spans="1:22" s="164" customFormat="1" hidden="1">
      <c r="A169" s="178" t="s">
        <v>4176</v>
      </c>
      <c r="B169" s="168">
        <v>1</v>
      </c>
      <c r="C169" s="168">
        <v>0</v>
      </c>
      <c r="D169" s="168">
        <v>0</v>
      </c>
      <c r="E169" s="168">
        <v>0</v>
      </c>
      <c r="F169" s="168">
        <v>0</v>
      </c>
      <c r="G169" s="168">
        <v>1</v>
      </c>
      <c r="V169" s="165"/>
    </row>
    <row r="170" spans="1:22" s="164" customFormat="1" hidden="1">
      <c r="A170" s="167" t="s">
        <v>633</v>
      </c>
      <c r="B170" s="168">
        <v>1</v>
      </c>
      <c r="C170" s="168">
        <v>0</v>
      </c>
      <c r="D170" s="168">
        <v>0</v>
      </c>
      <c r="E170" s="168">
        <v>0</v>
      </c>
      <c r="F170" s="168">
        <v>1</v>
      </c>
      <c r="G170" s="168">
        <v>0</v>
      </c>
      <c r="V170" s="165"/>
    </row>
    <row r="171" spans="1:22" s="164" customFormat="1" hidden="1">
      <c r="A171" s="178" t="s">
        <v>63</v>
      </c>
      <c r="B171" s="168">
        <v>1</v>
      </c>
      <c r="C171" s="168">
        <v>0</v>
      </c>
      <c r="D171" s="168">
        <v>0</v>
      </c>
      <c r="E171" s="168">
        <v>0</v>
      </c>
      <c r="F171" s="168">
        <v>1</v>
      </c>
      <c r="G171" s="168">
        <v>0</v>
      </c>
      <c r="V171" s="165"/>
    </row>
    <row r="172" spans="1:22" s="164" customFormat="1" hidden="1">
      <c r="A172" s="167" t="s">
        <v>102</v>
      </c>
      <c r="B172" s="168">
        <v>13</v>
      </c>
      <c r="C172" s="168">
        <v>4</v>
      </c>
      <c r="D172" s="168">
        <v>9</v>
      </c>
      <c r="E172" s="168">
        <v>1</v>
      </c>
      <c r="F172" s="168">
        <v>0</v>
      </c>
      <c r="G172" s="168">
        <v>3</v>
      </c>
      <c r="V172" s="165"/>
    </row>
    <row r="173" spans="1:22" s="164" customFormat="1" hidden="1">
      <c r="A173" s="178" t="s">
        <v>981</v>
      </c>
      <c r="B173" s="168">
        <v>1</v>
      </c>
      <c r="C173" s="168">
        <v>0</v>
      </c>
      <c r="D173" s="168">
        <v>1</v>
      </c>
      <c r="E173" s="168">
        <v>0</v>
      </c>
      <c r="F173" s="168">
        <v>0</v>
      </c>
      <c r="G173" s="168">
        <v>0</v>
      </c>
      <c r="V173" s="165"/>
    </row>
    <row r="174" spans="1:22" s="164" customFormat="1" hidden="1">
      <c r="A174" s="178" t="s">
        <v>103</v>
      </c>
      <c r="B174" s="168">
        <v>2</v>
      </c>
      <c r="C174" s="168">
        <v>2</v>
      </c>
      <c r="D174" s="168">
        <v>2</v>
      </c>
      <c r="E174" s="168">
        <v>0</v>
      </c>
      <c r="F174" s="168">
        <v>0</v>
      </c>
      <c r="G174" s="168">
        <v>0</v>
      </c>
      <c r="V174" s="165"/>
    </row>
    <row r="175" spans="1:22" s="164" customFormat="1" hidden="1">
      <c r="A175" s="178" t="s">
        <v>1056</v>
      </c>
      <c r="B175" s="168">
        <v>1</v>
      </c>
      <c r="C175" s="168">
        <v>0</v>
      </c>
      <c r="D175" s="168">
        <v>0</v>
      </c>
      <c r="E175" s="168">
        <v>0</v>
      </c>
      <c r="F175" s="168">
        <v>0</v>
      </c>
      <c r="G175" s="168">
        <v>1</v>
      </c>
      <c r="V175" s="165"/>
    </row>
    <row r="176" spans="1:22" s="164" customFormat="1" hidden="1">
      <c r="A176" s="178" t="s">
        <v>824</v>
      </c>
      <c r="B176" s="168">
        <v>1</v>
      </c>
      <c r="C176" s="168">
        <v>0</v>
      </c>
      <c r="D176" s="168">
        <v>0</v>
      </c>
      <c r="E176" s="168">
        <v>0</v>
      </c>
      <c r="F176" s="168">
        <v>0</v>
      </c>
      <c r="G176" s="168">
        <v>0</v>
      </c>
      <c r="V176" s="165"/>
    </row>
    <row r="177" spans="1:22" s="164" customFormat="1" hidden="1">
      <c r="A177" s="178" t="s">
        <v>4176</v>
      </c>
      <c r="B177" s="168">
        <v>8</v>
      </c>
      <c r="C177" s="168">
        <v>2</v>
      </c>
      <c r="D177" s="168">
        <v>6</v>
      </c>
      <c r="E177" s="168">
        <v>1</v>
      </c>
      <c r="F177" s="168">
        <v>0</v>
      </c>
      <c r="G177" s="168">
        <v>2</v>
      </c>
      <c r="V177" s="165"/>
    </row>
    <row r="178" spans="1:22" s="164" customFormat="1" hidden="1">
      <c r="A178" s="167" t="s">
        <v>248</v>
      </c>
      <c r="B178" s="168">
        <v>3</v>
      </c>
      <c r="C178" s="168">
        <v>1</v>
      </c>
      <c r="D178" s="168">
        <v>2</v>
      </c>
      <c r="E178" s="168">
        <v>1</v>
      </c>
      <c r="F178" s="168">
        <v>0</v>
      </c>
      <c r="G178" s="168">
        <v>0</v>
      </c>
      <c r="V178" s="165"/>
    </row>
    <row r="179" spans="1:22" s="164" customFormat="1" hidden="1">
      <c r="A179" s="178" t="s">
        <v>69</v>
      </c>
      <c r="B179" s="168">
        <v>1</v>
      </c>
      <c r="C179" s="168">
        <v>1</v>
      </c>
      <c r="D179" s="168">
        <v>1</v>
      </c>
      <c r="E179" s="168">
        <v>0</v>
      </c>
      <c r="F179" s="168">
        <v>0</v>
      </c>
      <c r="G179" s="168">
        <v>0</v>
      </c>
      <c r="V179" s="165"/>
    </row>
    <row r="180" spans="1:22" s="164" customFormat="1" hidden="1">
      <c r="A180" s="178" t="s">
        <v>4176</v>
      </c>
      <c r="B180" s="168">
        <v>2</v>
      </c>
      <c r="C180" s="168">
        <v>0</v>
      </c>
      <c r="D180" s="168">
        <v>1</v>
      </c>
      <c r="E180" s="168">
        <v>1</v>
      </c>
      <c r="F180" s="168">
        <v>0</v>
      </c>
      <c r="G180" s="168">
        <v>0</v>
      </c>
      <c r="V180" s="165"/>
    </row>
    <row r="181" spans="1:22" s="164" customFormat="1" hidden="1">
      <c r="A181" s="167" t="s">
        <v>1256</v>
      </c>
      <c r="B181" s="168">
        <v>2</v>
      </c>
      <c r="C181" s="168">
        <v>0</v>
      </c>
      <c r="D181" s="168">
        <v>1</v>
      </c>
      <c r="E181" s="168">
        <v>1</v>
      </c>
      <c r="F181" s="168">
        <v>1</v>
      </c>
      <c r="G181" s="168">
        <v>0</v>
      </c>
      <c r="V181" s="165"/>
    </row>
    <row r="182" spans="1:22" s="164" customFormat="1" hidden="1">
      <c r="A182" s="178" t="s">
        <v>4176</v>
      </c>
      <c r="B182" s="168">
        <v>2</v>
      </c>
      <c r="C182" s="168">
        <v>0</v>
      </c>
      <c r="D182" s="168">
        <v>1</v>
      </c>
      <c r="E182" s="168">
        <v>1</v>
      </c>
      <c r="F182" s="168">
        <v>1</v>
      </c>
      <c r="G182" s="168">
        <v>0</v>
      </c>
      <c r="V182" s="165"/>
    </row>
    <row r="183" spans="1:22" s="164" customFormat="1" hidden="1">
      <c r="A183" s="167" t="s">
        <v>1416</v>
      </c>
      <c r="B183" s="168">
        <v>1</v>
      </c>
      <c r="C183" s="168">
        <v>1</v>
      </c>
      <c r="D183" s="168">
        <v>1</v>
      </c>
      <c r="E183" s="168">
        <v>0</v>
      </c>
      <c r="F183" s="168">
        <v>0</v>
      </c>
      <c r="G183" s="168">
        <v>0</v>
      </c>
      <c r="V183" s="165"/>
    </row>
    <row r="184" spans="1:22" s="164" customFormat="1" hidden="1">
      <c r="A184" s="178" t="s">
        <v>4176</v>
      </c>
      <c r="B184" s="168">
        <v>1</v>
      </c>
      <c r="C184" s="168">
        <v>1</v>
      </c>
      <c r="D184" s="168">
        <v>1</v>
      </c>
      <c r="E184" s="168">
        <v>0</v>
      </c>
      <c r="F184" s="168">
        <v>0</v>
      </c>
      <c r="G184" s="168">
        <v>0</v>
      </c>
      <c r="V184" s="165"/>
    </row>
    <row r="185" spans="1:22" s="164" customFormat="1" hidden="1">
      <c r="A185" s="167" t="s">
        <v>579</v>
      </c>
      <c r="B185" s="168">
        <v>1</v>
      </c>
      <c r="C185" s="168">
        <v>0</v>
      </c>
      <c r="D185" s="168">
        <v>0</v>
      </c>
      <c r="E185" s="168">
        <v>0</v>
      </c>
      <c r="F185" s="168">
        <v>0</v>
      </c>
      <c r="G185" s="168">
        <v>1</v>
      </c>
      <c r="V185" s="165"/>
    </row>
    <row r="186" spans="1:22" s="164" customFormat="1" hidden="1">
      <c r="A186" s="178" t="s">
        <v>103</v>
      </c>
      <c r="B186" s="168">
        <v>1</v>
      </c>
      <c r="C186" s="168">
        <v>0</v>
      </c>
      <c r="D186" s="168">
        <v>0</v>
      </c>
      <c r="E186" s="168">
        <v>0</v>
      </c>
      <c r="F186" s="168">
        <v>0</v>
      </c>
      <c r="G186" s="168">
        <v>1</v>
      </c>
      <c r="V186" s="165"/>
    </row>
    <row r="187" spans="1:22" s="164" customFormat="1" hidden="1">
      <c r="A187" s="167" t="s">
        <v>4169</v>
      </c>
      <c r="B187" s="168">
        <v>169</v>
      </c>
      <c r="C187" s="168">
        <v>62</v>
      </c>
      <c r="D187" s="168">
        <v>100</v>
      </c>
      <c r="E187" s="168">
        <v>20</v>
      </c>
      <c r="F187" s="168">
        <v>17</v>
      </c>
      <c r="G187" s="168">
        <v>22</v>
      </c>
      <c r="V187" s="165"/>
    </row>
    <row r="192" spans="1:22" s="187" customFormat="1" ht="36">
      <c r="A192" s="187" t="s">
        <v>4216</v>
      </c>
    </row>
    <row r="197" spans="1:7">
      <c r="B197" t="s">
        <v>4177</v>
      </c>
      <c r="C197" t="s">
        <v>4189</v>
      </c>
      <c r="D197" t="s">
        <v>4190</v>
      </c>
      <c r="E197" t="s">
        <v>4191</v>
      </c>
      <c r="F197" t="s">
        <v>4192</v>
      </c>
    </row>
    <row r="198" spans="1:7">
      <c r="A198" s="154" t="s">
        <v>4168</v>
      </c>
      <c r="B198" s="160" t="s">
        <v>4200</v>
      </c>
      <c r="C198" s="160" t="s">
        <v>4201</v>
      </c>
      <c r="D198" s="160" t="s">
        <v>4202</v>
      </c>
      <c r="E198" s="160" t="s">
        <v>4203</v>
      </c>
      <c r="F198" s="160" t="s">
        <v>4204</v>
      </c>
      <c r="G198" s="160" t="s">
        <v>4195</v>
      </c>
    </row>
    <row r="199" spans="1:7">
      <c r="A199" s="155" t="s">
        <v>63</v>
      </c>
      <c r="B199" s="158">
        <v>17</v>
      </c>
      <c r="C199" s="158">
        <v>31</v>
      </c>
      <c r="D199" s="158">
        <v>1</v>
      </c>
      <c r="E199" s="158">
        <v>4</v>
      </c>
      <c r="F199" s="158">
        <v>2</v>
      </c>
      <c r="G199" s="179">
        <v>58</v>
      </c>
    </row>
    <row r="200" spans="1:7">
      <c r="A200" s="155" t="s">
        <v>51</v>
      </c>
      <c r="B200" s="158">
        <v>0</v>
      </c>
      <c r="C200" s="158">
        <v>14</v>
      </c>
      <c r="D200" s="158">
        <v>0</v>
      </c>
      <c r="E200" s="158">
        <v>4</v>
      </c>
      <c r="F200" s="158">
        <v>0</v>
      </c>
      <c r="G200" s="179">
        <v>21</v>
      </c>
    </row>
    <row r="201" spans="1:7">
      <c r="A201" s="155" t="s">
        <v>69</v>
      </c>
      <c r="B201" s="158">
        <v>1</v>
      </c>
      <c r="C201" s="158">
        <v>12</v>
      </c>
      <c r="D201" s="158">
        <v>2</v>
      </c>
      <c r="E201" s="158">
        <v>0</v>
      </c>
      <c r="F201" s="158">
        <v>0</v>
      </c>
      <c r="G201" s="179">
        <v>16</v>
      </c>
    </row>
    <row r="202" spans="1:7">
      <c r="A202" s="155" t="s">
        <v>306</v>
      </c>
      <c r="B202" s="158">
        <v>4</v>
      </c>
      <c r="C202" s="158">
        <v>6</v>
      </c>
      <c r="D202" s="158">
        <v>1</v>
      </c>
      <c r="E202" s="158">
        <v>0</v>
      </c>
      <c r="F202" s="158">
        <v>4</v>
      </c>
      <c r="G202" s="179">
        <v>17</v>
      </c>
    </row>
    <row r="203" spans="1:7">
      <c r="A203" s="155" t="s">
        <v>60</v>
      </c>
      <c r="B203" s="158">
        <v>2</v>
      </c>
      <c r="C203" s="158">
        <v>2</v>
      </c>
      <c r="D203" s="158">
        <v>3</v>
      </c>
      <c r="E203" s="158">
        <v>1</v>
      </c>
      <c r="F203" s="158">
        <v>1</v>
      </c>
      <c r="G203" s="179">
        <v>9</v>
      </c>
    </row>
    <row r="204" spans="1:7">
      <c r="A204" s="155" t="s">
        <v>191</v>
      </c>
      <c r="B204" s="158">
        <v>0</v>
      </c>
      <c r="C204" s="158">
        <v>5</v>
      </c>
      <c r="D204" s="158">
        <v>0</v>
      </c>
      <c r="E204" s="158">
        <v>0</v>
      </c>
      <c r="F204" s="158">
        <v>1</v>
      </c>
      <c r="G204" s="179">
        <v>6</v>
      </c>
    </row>
    <row r="205" spans="1:7">
      <c r="A205" s="155" t="s">
        <v>218</v>
      </c>
      <c r="B205" s="158">
        <v>2</v>
      </c>
      <c r="C205" s="158">
        <v>1</v>
      </c>
      <c r="D205" s="158">
        <v>0</v>
      </c>
      <c r="E205" s="158">
        <v>1</v>
      </c>
      <c r="F205" s="158">
        <v>1</v>
      </c>
      <c r="G205" s="179">
        <v>5</v>
      </c>
    </row>
    <row r="206" spans="1:7">
      <c r="A206" s="155" t="s">
        <v>152</v>
      </c>
      <c r="B206" s="158">
        <v>0</v>
      </c>
      <c r="C206" s="158">
        <v>2</v>
      </c>
      <c r="D206" s="158">
        <v>1</v>
      </c>
      <c r="E206" s="158">
        <v>0</v>
      </c>
      <c r="F206" s="158">
        <v>1</v>
      </c>
      <c r="G206" s="179">
        <v>4</v>
      </c>
    </row>
    <row r="207" spans="1:7">
      <c r="A207" s="155" t="s">
        <v>247</v>
      </c>
      <c r="B207" s="158">
        <v>0</v>
      </c>
      <c r="C207" s="158">
        <v>3</v>
      </c>
      <c r="D207" s="158">
        <v>0</v>
      </c>
      <c r="E207" s="158">
        <v>0</v>
      </c>
      <c r="F207" s="158">
        <v>0</v>
      </c>
      <c r="G207" s="179">
        <v>3</v>
      </c>
    </row>
    <row r="208" spans="1:7">
      <c r="A208" s="155" t="s">
        <v>248</v>
      </c>
      <c r="B208" s="158">
        <v>0</v>
      </c>
      <c r="C208" s="158">
        <v>2</v>
      </c>
      <c r="D208" s="158">
        <v>1</v>
      </c>
      <c r="E208" s="158">
        <v>0</v>
      </c>
      <c r="F208" s="158">
        <v>0</v>
      </c>
      <c r="G208" s="179">
        <v>3</v>
      </c>
    </row>
    <row r="209" spans="1:7">
      <c r="A209" s="155" t="s">
        <v>460</v>
      </c>
      <c r="B209" s="158">
        <v>1</v>
      </c>
      <c r="C209" s="158">
        <v>1</v>
      </c>
      <c r="D209" s="158">
        <v>0</v>
      </c>
      <c r="E209" s="158">
        <v>0</v>
      </c>
      <c r="F209" s="158">
        <v>0</v>
      </c>
      <c r="G209" s="179">
        <v>2</v>
      </c>
    </row>
    <row r="210" spans="1:7">
      <c r="A210" s="155" t="s">
        <v>103</v>
      </c>
      <c r="B210" s="158">
        <v>0</v>
      </c>
      <c r="C210" s="158">
        <v>0</v>
      </c>
      <c r="D210" s="158">
        <v>1</v>
      </c>
      <c r="E210" s="158">
        <v>0</v>
      </c>
      <c r="F210" s="158">
        <v>1</v>
      </c>
      <c r="G210" s="179">
        <v>2</v>
      </c>
    </row>
    <row r="211" spans="1:7">
      <c r="A211" s="155" t="s">
        <v>476</v>
      </c>
      <c r="B211" s="158">
        <v>1</v>
      </c>
      <c r="C211" s="158">
        <v>0</v>
      </c>
      <c r="D211" s="158">
        <v>0</v>
      </c>
      <c r="E211" s="158">
        <v>0</v>
      </c>
      <c r="F211" s="158">
        <v>1</v>
      </c>
      <c r="G211" s="179">
        <v>2</v>
      </c>
    </row>
    <row r="212" spans="1:7">
      <c r="A212" s="155" t="s">
        <v>1256</v>
      </c>
      <c r="B212" s="158">
        <v>0</v>
      </c>
      <c r="C212" s="158">
        <v>1</v>
      </c>
      <c r="D212" s="158">
        <v>0</v>
      </c>
      <c r="E212" s="158">
        <v>1</v>
      </c>
      <c r="F212" s="158">
        <v>0</v>
      </c>
      <c r="G212" s="179">
        <v>2</v>
      </c>
    </row>
    <row r="213" spans="1:7">
      <c r="A213" s="155" t="s">
        <v>952</v>
      </c>
      <c r="B213" s="158">
        <v>0</v>
      </c>
      <c r="C213" s="158">
        <v>0</v>
      </c>
      <c r="D213" s="158">
        <v>0</v>
      </c>
      <c r="E213" s="158">
        <v>0</v>
      </c>
      <c r="F213" s="158">
        <v>0</v>
      </c>
      <c r="G213" s="179">
        <v>1</v>
      </c>
    </row>
    <row r="214" spans="1:7">
      <c r="A214" s="155" t="s">
        <v>497</v>
      </c>
      <c r="B214" s="158">
        <v>0</v>
      </c>
      <c r="C214" s="158">
        <v>1</v>
      </c>
      <c r="D214" s="158">
        <v>0</v>
      </c>
      <c r="E214" s="158">
        <v>0</v>
      </c>
      <c r="F214" s="158">
        <v>0</v>
      </c>
      <c r="G214" s="179">
        <v>1</v>
      </c>
    </row>
    <row r="215" spans="1:7">
      <c r="A215" s="155" t="s">
        <v>49</v>
      </c>
      <c r="B215" s="158">
        <v>0</v>
      </c>
      <c r="C215" s="158">
        <v>1</v>
      </c>
      <c r="D215" s="158">
        <v>0</v>
      </c>
      <c r="E215" s="158">
        <v>0</v>
      </c>
      <c r="F215" s="158">
        <v>0</v>
      </c>
      <c r="G215" s="179">
        <v>1</v>
      </c>
    </row>
    <row r="216" spans="1:7">
      <c r="A216" s="155" t="s">
        <v>1247</v>
      </c>
      <c r="B216" s="158">
        <v>0</v>
      </c>
      <c r="C216" s="158">
        <v>0</v>
      </c>
      <c r="D216" s="158">
        <v>1</v>
      </c>
      <c r="E216" s="158">
        <v>0</v>
      </c>
      <c r="F216" s="158">
        <v>0</v>
      </c>
      <c r="G216" s="179">
        <v>1</v>
      </c>
    </row>
    <row r="217" spans="1:7">
      <c r="A217" s="155" t="s">
        <v>646</v>
      </c>
      <c r="B217" s="158">
        <v>1</v>
      </c>
      <c r="C217" s="158">
        <v>0</v>
      </c>
      <c r="D217" s="158">
        <v>0</v>
      </c>
      <c r="E217" s="158">
        <v>0</v>
      </c>
      <c r="F217" s="158">
        <v>0</v>
      </c>
      <c r="G217" s="179">
        <v>1</v>
      </c>
    </row>
    <row r="218" spans="1:7">
      <c r="A218" s="155" t="s">
        <v>1442</v>
      </c>
      <c r="B218" s="158">
        <v>0</v>
      </c>
      <c r="C218" s="158">
        <v>1</v>
      </c>
      <c r="D218" s="158">
        <v>0</v>
      </c>
      <c r="E218" s="158">
        <v>0</v>
      </c>
      <c r="F218" s="158">
        <v>0</v>
      </c>
      <c r="G218" s="179">
        <v>1</v>
      </c>
    </row>
    <row r="219" spans="1:7">
      <c r="A219" s="155" t="s">
        <v>610</v>
      </c>
      <c r="B219" s="158">
        <v>0</v>
      </c>
      <c r="C219" s="158">
        <v>0</v>
      </c>
      <c r="D219" s="158">
        <v>0</v>
      </c>
      <c r="E219" s="158">
        <v>0</v>
      </c>
      <c r="F219" s="158">
        <v>0</v>
      </c>
      <c r="G219" s="179">
        <v>1</v>
      </c>
    </row>
    <row r="220" spans="1:7">
      <c r="A220" s="155" t="s">
        <v>1326</v>
      </c>
      <c r="B220" s="158">
        <v>0</v>
      </c>
      <c r="C220" s="158">
        <v>0</v>
      </c>
      <c r="D220" s="158">
        <v>1</v>
      </c>
      <c r="E220" s="158">
        <v>0</v>
      </c>
      <c r="F220" s="158">
        <v>0</v>
      </c>
      <c r="G220" s="179">
        <v>1</v>
      </c>
    </row>
    <row r="221" spans="1:7">
      <c r="A221" s="155" t="s">
        <v>1170</v>
      </c>
      <c r="B221" s="158">
        <v>0</v>
      </c>
      <c r="C221" s="158">
        <v>0</v>
      </c>
      <c r="D221" s="158">
        <v>1</v>
      </c>
      <c r="E221" s="158">
        <v>0</v>
      </c>
      <c r="F221" s="158">
        <v>0</v>
      </c>
      <c r="G221" s="179">
        <v>1</v>
      </c>
    </row>
    <row r="222" spans="1:7">
      <c r="A222" s="155" t="s">
        <v>833</v>
      </c>
      <c r="B222" s="158">
        <v>0</v>
      </c>
      <c r="C222" s="158">
        <v>0</v>
      </c>
      <c r="D222" s="158">
        <v>0</v>
      </c>
      <c r="E222" s="158">
        <v>0</v>
      </c>
      <c r="F222" s="158">
        <v>0</v>
      </c>
      <c r="G222" s="179">
        <v>1</v>
      </c>
    </row>
    <row r="223" spans="1:7">
      <c r="A223" s="155" t="s">
        <v>1149</v>
      </c>
      <c r="B223" s="158">
        <v>1</v>
      </c>
      <c r="C223" s="158">
        <v>0</v>
      </c>
      <c r="D223" s="158">
        <v>0</v>
      </c>
      <c r="E223" s="158">
        <v>0</v>
      </c>
      <c r="F223" s="158">
        <v>0</v>
      </c>
      <c r="G223" s="179">
        <v>1</v>
      </c>
    </row>
    <row r="224" spans="1:7">
      <c r="A224" s="155" t="s">
        <v>373</v>
      </c>
      <c r="B224" s="158">
        <v>0</v>
      </c>
      <c r="C224" s="158">
        <v>1</v>
      </c>
      <c r="D224" s="158">
        <v>0</v>
      </c>
      <c r="E224" s="158">
        <v>0</v>
      </c>
      <c r="F224" s="158">
        <v>0</v>
      </c>
      <c r="G224" s="179">
        <v>1</v>
      </c>
    </row>
    <row r="225" spans="1:22">
      <c r="A225" s="155" t="s">
        <v>1436</v>
      </c>
      <c r="B225" s="158">
        <v>1</v>
      </c>
      <c r="C225" s="158">
        <v>0</v>
      </c>
      <c r="D225" s="158">
        <v>0</v>
      </c>
      <c r="E225" s="158">
        <v>0</v>
      </c>
      <c r="F225" s="158">
        <v>0</v>
      </c>
      <c r="G225" s="179">
        <v>1</v>
      </c>
    </row>
    <row r="226" spans="1:22">
      <c r="A226" s="155" t="s">
        <v>1262</v>
      </c>
      <c r="B226" s="158">
        <v>0</v>
      </c>
      <c r="C226" s="158">
        <v>0</v>
      </c>
      <c r="D226" s="158">
        <v>0</v>
      </c>
      <c r="E226" s="158">
        <v>0</v>
      </c>
      <c r="F226" s="158">
        <v>1</v>
      </c>
      <c r="G226" s="179">
        <v>1</v>
      </c>
    </row>
    <row r="227" spans="1:22">
      <c r="A227" s="155" t="s">
        <v>786</v>
      </c>
      <c r="B227" s="158">
        <v>0</v>
      </c>
      <c r="C227" s="158">
        <v>0</v>
      </c>
      <c r="D227" s="158">
        <v>0</v>
      </c>
      <c r="E227" s="158">
        <v>0</v>
      </c>
      <c r="F227" s="158">
        <v>1</v>
      </c>
      <c r="G227" s="179">
        <v>1</v>
      </c>
    </row>
    <row r="228" spans="1:22">
      <c r="A228" s="155" t="s">
        <v>555</v>
      </c>
      <c r="B228" s="158">
        <v>0</v>
      </c>
      <c r="C228" s="158">
        <v>0</v>
      </c>
      <c r="D228" s="158">
        <v>0</v>
      </c>
      <c r="E228" s="158">
        <v>0</v>
      </c>
      <c r="F228" s="158">
        <v>1</v>
      </c>
      <c r="G228" s="179">
        <v>1</v>
      </c>
    </row>
    <row r="229" spans="1:22">
      <c r="A229" s="155" t="s">
        <v>50</v>
      </c>
      <c r="B229" s="158">
        <v>0</v>
      </c>
      <c r="C229" s="158">
        <v>0</v>
      </c>
      <c r="D229" s="158">
        <v>0</v>
      </c>
      <c r="E229" s="158">
        <v>0</v>
      </c>
      <c r="F229" s="158">
        <v>0</v>
      </c>
      <c r="G229" s="179">
        <v>1</v>
      </c>
    </row>
    <row r="230" spans="1:22">
      <c r="A230" s="155" t="s">
        <v>633</v>
      </c>
      <c r="B230" s="158">
        <v>0</v>
      </c>
      <c r="C230" s="158">
        <v>0</v>
      </c>
      <c r="D230" s="158">
        <v>0</v>
      </c>
      <c r="E230" s="158">
        <v>1</v>
      </c>
      <c r="F230" s="158">
        <v>0</v>
      </c>
      <c r="G230" s="179">
        <v>1</v>
      </c>
    </row>
    <row r="231" spans="1:22">
      <c r="A231" s="155" t="s">
        <v>1416</v>
      </c>
      <c r="B231" s="158">
        <v>0</v>
      </c>
      <c r="C231" s="158">
        <v>1</v>
      </c>
      <c r="D231" s="158">
        <v>0</v>
      </c>
      <c r="E231" s="158">
        <v>0</v>
      </c>
      <c r="F231" s="158">
        <v>0</v>
      </c>
      <c r="G231" s="179">
        <v>1</v>
      </c>
    </row>
    <row r="232" spans="1:22">
      <c r="A232" s="155" t="s">
        <v>4176</v>
      </c>
      <c r="B232" s="158">
        <v>0</v>
      </c>
      <c r="C232" s="158">
        <v>0</v>
      </c>
      <c r="D232" s="158">
        <v>0</v>
      </c>
      <c r="E232" s="158">
        <v>0</v>
      </c>
      <c r="F232" s="158">
        <v>0</v>
      </c>
      <c r="G232" s="179">
        <v>0</v>
      </c>
    </row>
    <row r="233" spans="1:22">
      <c r="B233">
        <f>SUM(B199:B232)</f>
        <v>31</v>
      </c>
      <c r="C233">
        <f>SUM(C199:C232)</f>
        <v>85</v>
      </c>
      <c r="D233">
        <f>SUM(D199:D232)</f>
        <v>13</v>
      </c>
      <c r="E233">
        <f>SUM(E199:E232)</f>
        <v>12</v>
      </c>
      <c r="F233">
        <f>SUM(F199:F232)</f>
        <v>15</v>
      </c>
    </row>
    <row r="236" spans="1:22">
      <c r="A236" s="154" t="s">
        <v>4168</v>
      </c>
      <c r="B236" s="160" t="s">
        <v>1173</v>
      </c>
      <c r="C236" s="160" t="s">
        <v>1007</v>
      </c>
      <c r="D236" s="160" t="s">
        <v>1106</v>
      </c>
      <c r="E236" s="160" t="s">
        <v>4206</v>
      </c>
      <c r="F236" s="160" t="s">
        <v>58</v>
      </c>
      <c r="G236" s="160" t="s">
        <v>372</v>
      </c>
      <c r="H236" s="160" t="s">
        <v>4207</v>
      </c>
      <c r="I236" s="160" t="s">
        <v>136</v>
      </c>
      <c r="J236" s="160" t="s">
        <v>4208</v>
      </c>
      <c r="K236" s="160" t="s">
        <v>1008</v>
      </c>
      <c r="L236" s="160" t="s">
        <v>4209</v>
      </c>
      <c r="M236" s="160" t="s">
        <v>4210</v>
      </c>
      <c r="N236" s="160" t="s">
        <v>274</v>
      </c>
      <c r="O236" s="160" t="s">
        <v>4211</v>
      </c>
      <c r="P236" s="160" t="s">
        <v>284</v>
      </c>
      <c r="Q236" s="160" t="s">
        <v>4212</v>
      </c>
      <c r="R236" s="160" t="s">
        <v>4213</v>
      </c>
      <c r="S236" s="160" t="s">
        <v>4214</v>
      </c>
      <c r="T236" s="160" t="s">
        <v>4215</v>
      </c>
      <c r="U236" s="160" t="s">
        <v>4176</v>
      </c>
      <c r="V236" s="223" t="s">
        <v>4169</v>
      </c>
    </row>
    <row r="237" spans="1:22">
      <c r="A237" s="155" t="s">
        <v>63</v>
      </c>
      <c r="B237" s="158"/>
      <c r="C237" s="158">
        <v>4</v>
      </c>
      <c r="D237" s="158">
        <v>3</v>
      </c>
      <c r="E237" s="158">
        <v>9</v>
      </c>
      <c r="F237" s="158">
        <v>12</v>
      </c>
      <c r="G237" s="158">
        <v>11</v>
      </c>
      <c r="H237" s="158">
        <v>3</v>
      </c>
      <c r="I237" s="158">
        <v>7</v>
      </c>
      <c r="J237" s="158"/>
      <c r="K237" s="158">
        <v>2</v>
      </c>
      <c r="L237" s="158">
        <v>2</v>
      </c>
      <c r="M237" s="158"/>
      <c r="N237" s="158"/>
      <c r="O237" s="158">
        <v>1</v>
      </c>
      <c r="P237" s="158"/>
      <c r="Q237" s="158">
        <v>1</v>
      </c>
      <c r="R237" s="158"/>
      <c r="S237" s="158">
        <v>1</v>
      </c>
      <c r="T237" s="158"/>
      <c r="U237" s="158">
        <v>2</v>
      </c>
      <c r="V237" s="182">
        <v>58</v>
      </c>
    </row>
    <row r="238" spans="1:22">
      <c r="A238" s="155" t="s">
        <v>51</v>
      </c>
      <c r="B238" s="158"/>
      <c r="C238" s="158"/>
      <c r="D238" s="158"/>
      <c r="E238" s="158"/>
      <c r="F238" s="158">
        <v>1</v>
      </c>
      <c r="G238" s="158"/>
      <c r="H238" s="158">
        <v>7</v>
      </c>
      <c r="I238" s="158">
        <v>6</v>
      </c>
      <c r="J238" s="158"/>
      <c r="K238" s="158">
        <v>1</v>
      </c>
      <c r="L238" s="158">
        <v>1</v>
      </c>
      <c r="M238" s="158">
        <v>2</v>
      </c>
      <c r="N238" s="158"/>
      <c r="O238" s="158"/>
      <c r="P238" s="158"/>
      <c r="Q238" s="158"/>
      <c r="R238" s="158">
        <v>2</v>
      </c>
      <c r="S238" s="158"/>
      <c r="T238" s="158"/>
      <c r="U238" s="158">
        <v>1</v>
      </c>
      <c r="V238" s="182">
        <v>21</v>
      </c>
    </row>
    <row r="239" spans="1:22">
      <c r="A239" s="155" t="s">
        <v>69</v>
      </c>
      <c r="B239" s="158"/>
      <c r="C239" s="158"/>
      <c r="D239" s="158"/>
      <c r="E239" s="158">
        <v>1</v>
      </c>
      <c r="F239" s="158"/>
      <c r="G239" s="158">
        <v>4</v>
      </c>
      <c r="H239" s="158">
        <v>6</v>
      </c>
      <c r="I239" s="158">
        <v>2</v>
      </c>
      <c r="J239" s="158">
        <v>2</v>
      </c>
      <c r="K239" s="158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>
        <v>1</v>
      </c>
      <c r="V239" s="182">
        <v>16</v>
      </c>
    </row>
    <row r="240" spans="1:22">
      <c r="A240" s="155" t="s">
        <v>191</v>
      </c>
      <c r="B240" s="158"/>
      <c r="C240" s="158"/>
      <c r="D240" s="158"/>
      <c r="E240" s="158"/>
      <c r="F240" s="158">
        <v>3</v>
      </c>
      <c r="G240" s="158">
        <v>2</v>
      </c>
      <c r="H240" s="158"/>
      <c r="I240" s="158"/>
      <c r="J240" s="158"/>
      <c r="K240" s="158"/>
      <c r="L240" s="158"/>
      <c r="M240" s="158"/>
      <c r="N240" s="158"/>
      <c r="O240" s="158"/>
      <c r="P240" s="158">
        <v>1</v>
      </c>
      <c r="Q240" s="158"/>
      <c r="R240" s="158"/>
      <c r="S240" s="158"/>
      <c r="T240" s="158"/>
      <c r="U240" s="158"/>
      <c r="V240" s="182">
        <v>6</v>
      </c>
    </row>
    <row r="241" spans="1:22">
      <c r="A241" s="155" t="s">
        <v>60</v>
      </c>
      <c r="B241" s="158"/>
      <c r="C241" s="158">
        <v>1</v>
      </c>
      <c r="D241" s="158">
        <v>1</v>
      </c>
      <c r="E241" s="158"/>
      <c r="F241" s="158"/>
      <c r="G241" s="158"/>
      <c r="H241" s="158">
        <v>1</v>
      </c>
      <c r="I241" s="158">
        <v>2</v>
      </c>
      <c r="J241" s="158">
        <v>1</v>
      </c>
      <c r="K241" s="158">
        <v>1</v>
      </c>
      <c r="L241" s="158"/>
      <c r="M241" s="158">
        <v>1</v>
      </c>
      <c r="N241" s="158"/>
      <c r="O241" s="158"/>
      <c r="P241" s="158">
        <v>1</v>
      </c>
      <c r="Q241" s="158"/>
      <c r="R241" s="158"/>
      <c r="S241" s="158"/>
      <c r="T241" s="158"/>
      <c r="U241" s="158"/>
      <c r="V241" s="182">
        <v>9</v>
      </c>
    </row>
    <row r="242" spans="1:22" s="186" customFormat="1">
      <c r="A242" s="184" t="s">
        <v>306</v>
      </c>
      <c r="B242" s="185">
        <v>1</v>
      </c>
      <c r="C242" s="185"/>
      <c r="D242" s="185">
        <v>1</v>
      </c>
      <c r="E242" s="185">
        <v>2</v>
      </c>
      <c r="F242" s="185">
        <v>4</v>
      </c>
      <c r="G242" s="185"/>
      <c r="H242" s="185">
        <v>3</v>
      </c>
      <c r="I242" s="185"/>
      <c r="J242" s="185">
        <v>1</v>
      </c>
      <c r="K242" s="185"/>
      <c r="L242" s="185"/>
      <c r="M242" s="185"/>
      <c r="N242" s="185">
        <v>1</v>
      </c>
      <c r="O242" s="185">
        <v>1</v>
      </c>
      <c r="P242" s="185">
        <v>2</v>
      </c>
      <c r="Q242" s="185"/>
      <c r="R242" s="185"/>
      <c r="S242" s="185"/>
      <c r="T242" s="185"/>
      <c r="U242" s="185">
        <v>1</v>
      </c>
      <c r="V242" s="233">
        <v>17</v>
      </c>
    </row>
    <row r="243" spans="1:22">
      <c r="A243" s="155" t="s">
        <v>218</v>
      </c>
      <c r="B243" s="158"/>
      <c r="C243" s="158"/>
      <c r="D243" s="158"/>
      <c r="E243" s="158">
        <v>1</v>
      </c>
      <c r="F243" s="158">
        <v>2</v>
      </c>
      <c r="G243" s="158"/>
      <c r="H243" s="158"/>
      <c r="I243" s="158"/>
      <c r="J243" s="158"/>
      <c r="K243" s="158">
        <v>1</v>
      </c>
      <c r="L243" s="158"/>
      <c r="M243" s="158"/>
      <c r="N243" s="158"/>
      <c r="O243" s="158">
        <v>1</v>
      </c>
      <c r="P243" s="158"/>
      <c r="Q243" s="158"/>
      <c r="R243" s="158"/>
      <c r="S243" s="158"/>
      <c r="T243" s="158"/>
      <c r="U243" s="158"/>
      <c r="V243" s="182">
        <v>5</v>
      </c>
    </row>
    <row r="244" spans="1:22">
      <c r="A244" s="155" t="s">
        <v>152</v>
      </c>
      <c r="B244" s="158"/>
      <c r="C244" s="158"/>
      <c r="D244" s="158"/>
      <c r="E244" s="158"/>
      <c r="F244" s="158"/>
      <c r="G244" s="158"/>
      <c r="H244" s="158">
        <v>1</v>
      </c>
      <c r="I244" s="158">
        <v>1</v>
      </c>
      <c r="J244" s="158"/>
      <c r="K244" s="158">
        <v>1</v>
      </c>
      <c r="L244" s="158"/>
      <c r="M244" s="158"/>
      <c r="N244" s="158">
        <v>1</v>
      </c>
      <c r="O244" s="158"/>
      <c r="P244" s="158"/>
      <c r="Q244" s="158"/>
      <c r="R244" s="158"/>
      <c r="S244" s="158"/>
      <c r="T244" s="158"/>
      <c r="U244" s="158"/>
      <c r="V244" s="182">
        <v>4</v>
      </c>
    </row>
    <row r="245" spans="1:22">
      <c r="A245" s="155" t="s">
        <v>247</v>
      </c>
      <c r="B245" s="158"/>
      <c r="C245" s="158"/>
      <c r="D245" s="158"/>
      <c r="E245" s="158"/>
      <c r="F245" s="158">
        <v>2</v>
      </c>
      <c r="G245" s="158"/>
      <c r="H245" s="158">
        <v>1</v>
      </c>
      <c r="I245" s="158"/>
      <c r="J245" s="158"/>
      <c r="K245" s="158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82">
        <v>3</v>
      </c>
    </row>
    <row r="246" spans="1:22">
      <c r="A246" s="155" t="s">
        <v>248</v>
      </c>
      <c r="B246" s="158"/>
      <c r="C246" s="158"/>
      <c r="D246" s="158"/>
      <c r="E246" s="158"/>
      <c r="F246" s="158"/>
      <c r="G246" s="158">
        <v>2</v>
      </c>
      <c r="H246" s="158"/>
      <c r="I246" s="158"/>
      <c r="J246" s="158"/>
      <c r="K246" s="158">
        <v>1</v>
      </c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82">
        <v>3</v>
      </c>
    </row>
    <row r="247" spans="1:22">
      <c r="A247" s="155" t="s">
        <v>460</v>
      </c>
      <c r="B247" s="158"/>
      <c r="C247" s="158"/>
      <c r="D247" s="158"/>
      <c r="E247" s="158"/>
      <c r="F247" s="158">
        <v>2</v>
      </c>
      <c r="G247" s="158"/>
      <c r="H247" s="158"/>
      <c r="I247" s="158"/>
      <c r="J247" s="158"/>
      <c r="K247" s="158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82">
        <v>2</v>
      </c>
    </row>
    <row r="248" spans="1:22">
      <c r="A248" s="155" t="s">
        <v>103</v>
      </c>
      <c r="B248" s="158"/>
      <c r="C248" s="158"/>
      <c r="D248" s="158"/>
      <c r="E248" s="158"/>
      <c r="F248" s="158"/>
      <c r="G248" s="158"/>
      <c r="H248" s="158"/>
      <c r="I248" s="158"/>
      <c r="J248" s="158">
        <v>1</v>
      </c>
      <c r="K248" s="158"/>
      <c r="L248" s="158"/>
      <c r="M248" s="158"/>
      <c r="N248" s="158"/>
      <c r="O248" s="158"/>
      <c r="P248" s="158">
        <v>1</v>
      </c>
      <c r="Q248" s="158"/>
      <c r="R248" s="158"/>
      <c r="S248" s="158"/>
      <c r="T248" s="158"/>
      <c r="U248" s="158"/>
      <c r="V248" s="182">
        <v>2</v>
      </c>
    </row>
    <row r="249" spans="1:22">
      <c r="A249" s="155" t="s">
        <v>476</v>
      </c>
      <c r="B249" s="158"/>
      <c r="C249" s="158"/>
      <c r="D249" s="158"/>
      <c r="E249" s="158">
        <v>1</v>
      </c>
      <c r="F249" s="158"/>
      <c r="G249" s="158"/>
      <c r="H249" s="158"/>
      <c r="I249" s="158"/>
      <c r="J249" s="158"/>
      <c r="K249" s="158"/>
      <c r="L249" s="158"/>
      <c r="M249" s="158"/>
      <c r="N249" s="158"/>
      <c r="O249" s="158"/>
      <c r="P249" s="158">
        <v>1</v>
      </c>
      <c r="Q249" s="158"/>
      <c r="R249" s="158"/>
      <c r="S249" s="158"/>
      <c r="T249" s="158"/>
      <c r="U249" s="158"/>
      <c r="V249" s="182">
        <v>2</v>
      </c>
    </row>
    <row r="250" spans="1:22">
      <c r="A250" s="155" t="s">
        <v>1256</v>
      </c>
      <c r="B250" s="158"/>
      <c r="C250" s="158"/>
      <c r="D250" s="158"/>
      <c r="E250" s="158"/>
      <c r="F250" s="158"/>
      <c r="G250" s="158">
        <v>1</v>
      </c>
      <c r="H250" s="158"/>
      <c r="I250" s="158"/>
      <c r="J250" s="158"/>
      <c r="K250" s="158"/>
      <c r="L250" s="158">
        <v>1</v>
      </c>
      <c r="M250" s="158"/>
      <c r="N250" s="158"/>
      <c r="O250" s="158"/>
      <c r="P250" s="158"/>
      <c r="Q250" s="158"/>
      <c r="R250" s="158"/>
      <c r="S250" s="158"/>
      <c r="T250" s="158"/>
      <c r="U250" s="158"/>
      <c r="V250" s="182">
        <v>2</v>
      </c>
    </row>
    <row r="251" spans="1:22">
      <c r="A251" s="155" t="s">
        <v>952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8"/>
      <c r="N251" s="158"/>
      <c r="O251" s="158"/>
      <c r="P251" s="158"/>
      <c r="Q251" s="158"/>
      <c r="R251" s="158"/>
      <c r="S251" s="158"/>
      <c r="T251" s="158">
        <v>1</v>
      </c>
      <c r="U251" s="158"/>
      <c r="V251" s="182">
        <v>1</v>
      </c>
    </row>
    <row r="252" spans="1:22">
      <c r="A252" s="155" t="s">
        <v>497</v>
      </c>
      <c r="B252" s="158"/>
      <c r="C252" s="158"/>
      <c r="D252" s="158"/>
      <c r="E252" s="158"/>
      <c r="F252" s="158">
        <v>1</v>
      </c>
      <c r="G252" s="158"/>
      <c r="H252" s="158"/>
      <c r="I252" s="158"/>
      <c r="J252" s="158"/>
      <c r="K252" s="158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82">
        <v>1</v>
      </c>
    </row>
    <row r="253" spans="1:22">
      <c r="A253" s="155" t="s">
        <v>49</v>
      </c>
      <c r="B253" s="158"/>
      <c r="C253" s="158"/>
      <c r="D253" s="158"/>
      <c r="E253" s="158"/>
      <c r="F253" s="158"/>
      <c r="G253" s="158"/>
      <c r="H253" s="158">
        <v>1</v>
      </c>
      <c r="I253" s="158"/>
      <c r="J253" s="158"/>
      <c r="K253" s="158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82">
        <v>1</v>
      </c>
    </row>
    <row r="254" spans="1:22">
      <c r="A254" s="155" t="s">
        <v>1247</v>
      </c>
      <c r="B254" s="158"/>
      <c r="C254" s="158"/>
      <c r="D254" s="158"/>
      <c r="E254" s="158"/>
      <c r="F254" s="158"/>
      <c r="G254" s="158"/>
      <c r="H254" s="158"/>
      <c r="I254" s="158"/>
      <c r="J254" s="158">
        <v>1</v>
      </c>
      <c r="K254" s="158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82">
        <v>1</v>
      </c>
    </row>
    <row r="255" spans="1:22">
      <c r="A255" s="155" t="s">
        <v>646</v>
      </c>
      <c r="B255" s="158"/>
      <c r="C255" s="158"/>
      <c r="D255" s="158"/>
      <c r="E255" s="158">
        <v>1</v>
      </c>
      <c r="F255" s="158"/>
      <c r="G255" s="158"/>
      <c r="H255" s="158"/>
      <c r="I255" s="158"/>
      <c r="J255" s="158"/>
      <c r="K255" s="158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82">
        <v>1</v>
      </c>
    </row>
    <row r="256" spans="1:22">
      <c r="A256" s="155" t="s">
        <v>1442</v>
      </c>
      <c r="B256" s="158"/>
      <c r="C256" s="158"/>
      <c r="D256" s="158"/>
      <c r="E256" s="158"/>
      <c r="F256" s="158"/>
      <c r="G256" s="158"/>
      <c r="H256" s="158">
        <v>1</v>
      </c>
      <c r="I256" s="158"/>
      <c r="J256" s="158"/>
      <c r="K256" s="158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82">
        <v>1</v>
      </c>
    </row>
    <row r="257" spans="1:22">
      <c r="A257" s="155" t="s">
        <v>610</v>
      </c>
      <c r="B257" s="158"/>
      <c r="C257" s="158"/>
      <c r="D257" s="158"/>
      <c r="E257" s="158"/>
      <c r="F257" s="158"/>
      <c r="G257" s="158"/>
      <c r="H257" s="158"/>
      <c r="I257" s="158"/>
      <c r="J257" s="158"/>
      <c r="K257" s="158"/>
      <c r="L257" s="158"/>
      <c r="M257" s="158"/>
      <c r="N257" s="158"/>
      <c r="O257" s="158"/>
      <c r="P257" s="158"/>
      <c r="Q257" s="158">
        <v>1</v>
      </c>
      <c r="R257" s="158"/>
      <c r="S257" s="158"/>
      <c r="T257" s="158"/>
      <c r="U257" s="158"/>
      <c r="V257" s="182">
        <v>1</v>
      </c>
    </row>
    <row r="258" spans="1:22">
      <c r="A258" s="155" t="s">
        <v>1326</v>
      </c>
      <c r="B258" s="158"/>
      <c r="C258" s="158"/>
      <c r="D258" s="158"/>
      <c r="E258" s="158"/>
      <c r="F258" s="158"/>
      <c r="G258" s="158"/>
      <c r="H258" s="158"/>
      <c r="I258" s="158"/>
      <c r="J258" s="158">
        <v>1</v>
      </c>
      <c r="K258" s="158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82">
        <v>1</v>
      </c>
    </row>
    <row r="259" spans="1:22">
      <c r="A259" s="155" t="s">
        <v>1170</v>
      </c>
      <c r="B259" s="158"/>
      <c r="C259" s="158"/>
      <c r="D259" s="158"/>
      <c r="E259" s="158"/>
      <c r="F259" s="158"/>
      <c r="G259" s="158"/>
      <c r="H259" s="158"/>
      <c r="I259" s="158"/>
      <c r="J259" s="158">
        <v>1</v>
      </c>
      <c r="K259" s="158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82">
        <v>1</v>
      </c>
    </row>
    <row r="260" spans="1:22">
      <c r="A260" s="155" t="s">
        <v>833</v>
      </c>
      <c r="B260" s="158"/>
      <c r="C260" s="158"/>
      <c r="D260" s="158"/>
      <c r="E260" s="158"/>
      <c r="F260" s="158"/>
      <c r="G260" s="158"/>
      <c r="H260" s="158"/>
      <c r="I260" s="158"/>
      <c r="J260" s="158"/>
      <c r="K260" s="158"/>
      <c r="L260" s="158"/>
      <c r="M260" s="158"/>
      <c r="N260" s="158"/>
      <c r="O260" s="158"/>
      <c r="P260" s="158"/>
      <c r="Q260" s="158">
        <v>1</v>
      </c>
      <c r="R260" s="158"/>
      <c r="S260" s="158"/>
      <c r="T260" s="158"/>
      <c r="U260" s="158"/>
      <c r="V260" s="182">
        <v>1</v>
      </c>
    </row>
    <row r="261" spans="1:22">
      <c r="A261" s="155" t="s">
        <v>1149</v>
      </c>
      <c r="B261" s="158"/>
      <c r="C261" s="158"/>
      <c r="D261" s="158"/>
      <c r="E261" s="158">
        <v>1</v>
      </c>
      <c r="F261" s="158"/>
      <c r="G261" s="158"/>
      <c r="H261" s="158"/>
      <c r="I261" s="158"/>
      <c r="J261" s="158"/>
      <c r="K261" s="158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82">
        <v>1</v>
      </c>
    </row>
    <row r="262" spans="1:22">
      <c r="A262" s="155" t="s">
        <v>373</v>
      </c>
      <c r="B262" s="158"/>
      <c r="C262" s="158"/>
      <c r="D262" s="158"/>
      <c r="E262" s="158"/>
      <c r="F262" s="158"/>
      <c r="G262" s="158"/>
      <c r="H262" s="158">
        <v>1</v>
      </c>
      <c r="I262" s="158"/>
      <c r="J262" s="158"/>
      <c r="K262" s="158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82">
        <v>1</v>
      </c>
    </row>
    <row r="263" spans="1:22">
      <c r="A263" s="155" t="s">
        <v>1436</v>
      </c>
      <c r="B263" s="158"/>
      <c r="C263" s="158"/>
      <c r="D263" s="158"/>
      <c r="E263" s="158"/>
      <c r="F263" s="158">
        <v>1</v>
      </c>
      <c r="G263" s="158"/>
      <c r="H263" s="158"/>
      <c r="I263" s="158"/>
      <c r="J263" s="158"/>
      <c r="K263" s="158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82">
        <v>1</v>
      </c>
    </row>
    <row r="264" spans="1:22">
      <c r="A264" s="155" t="s">
        <v>1262</v>
      </c>
      <c r="B264" s="158"/>
      <c r="C264" s="158"/>
      <c r="D264" s="158"/>
      <c r="E264" s="158"/>
      <c r="F264" s="158"/>
      <c r="G264" s="158"/>
      <c r="H264" s="158"/>
      <c r="I264" s="158"/>
      <c r="J264" s="158"/>
      <c r="K264" s="158"/>
      <c r="L264" s="158"/>
      <c r="M264" s="158"/>
      <c r="N264" s="158"/>
      <c r="O264" s="158"/>
      <c r="P264" s="158">
        <v>1</v>
      </c>
      <c r="Q264" s="158"/>
      <c r="R264" s="158"/>
      <c r="S264" s="158"/>
      <c r="T264" s="158"/>
      <c r="U264" s="158"/>
      <c r="V264" s="182">
        <v>1</v>
      </c>
    </row>
    <row r="265" spans="1:22">
      <c r="A265" s="155" t="s">
        <v>786</v>
      </c>
      <c r="B265" s="158"/>
      <c r="C265" s="158"/>
      <c r="D265" s="158"/>
      <c r="E265" s="158"/>
      <c r="F265" s="158"/>
      <c r="G265" s="158"/>
      <c r="H265" s="158"/>
      <c r="I265" s="158"/>
      <c r="J265" s="158"/>
      <c r="K265" s="158"/>
      <c r="L265" s="158"/>
      <c r="M265" s="158"/>
      <c r="N265" s="158">
        <v>1</v>
      </c>
      <c r="O265" s="158"/>
      <c r="P265" s="158"/>
      <c r="Q265" s="158"/>
      <c r="R265" s="158"/>
      <c r="S265" s="158"/>
      <c r="T265" s="158"/>
      <c r="U265" s="158"/>
      <c r="V265" s="182">
        <v>1</v>
      </c>
    </row>
    <row r="266" spans="1:22">
      <c r="A266" s="155" t="s">
        <v>555</v>
      </c>
      <c r="B266" s="158"/>
      <c r="C266" s="158"/>
      <c r="D266" s="158"/>
      <c r="E266" s="158"/>
      <c r="F266" s="158"/>
      <c r="G266" s="158"/>
      <c r="H266" s="158"/>
      <c r="I266" s="158"/>
      <c r="J266" s="158"/>
      <c r="K266" s="158"/>
      <c r="L266" s="158"/>
      <c r="M266" s="158"/>
      <c r="N266" s="158"/>
      <c r="O266" s="158"/>
      <c r="P266" s="158">
        <v>1</v>
      </c>
      <c r="Q266" s="158"/>
      <c r="R266" s="158"/>
      <c r="S266" s="158"/>
      <c r="T266" s="158"/>
      <c r="U266" s="158"/>
      <c r="V266" s="182">
        <v>1</v>
      </c>
    </row>
    <row r="267" spans="1:22">
      <c r="A267" s="155" t="s">
        <v>50</v>
      </c>
      <c r="B267" s="158"/>
      <c r="C267" s="158"/>
      <c r="D267" s="158"/>
      <c r="E267" s="158"/>
      <c r="F267" s="158"/>
      <c r="G267" s="158"/>
      <c r="H267" s="158"/>
      <c r="I267" s="158"/>
      <c r="J267" s="158"/>
      <c r="K267" s="158"/>
      <c r="L267" s="158"/>
      <c r="M267" s="158"/>
      <c r="N267" s="158"/>
      <c r="O267" s="158"/>
      <c r="P267" s="158"/>
      <c r="Q267" s="158"/>
      <c r="R267" s="158">
        <v>1</v>
      </c>
      <c r="S267" s="158"/>
      <c r="T267" s="158"/>
      <c r="U267" s="158"/>
      <c r="V267" s="182">
        <v>1</v>
      </c>
    </row>
    <row r="268" spans="1:22">
      <c r="A268" s="155" t="s">
        <v>633</v>
      </c>
      <c r="B268" s="158"/>
      <c r="C268" s="158"/>
      <c r="D268" s="158"/>
      <c r="E268" s="158"/>
      <c r="F268" s="158"/>
      <c r="G268" s="158"/>
      <c r="H268" s="158"/>
      <c r="I268" s="158"/>
      <c r="J268" s="158"/>
      <c r="K268" s="158"/>
      <c r="L268" s="158"/>
      <c r="M268" s="158">
        <v>1</v>
      </c>
      <c r="N268" s="158"/>
      <c r="O268" s="158"/>
      <c r="P268" s="158"/>
      <c r="Q268" s="158"/>
      <c r="R268" s="158"/>
      <c r="S268" s="158"/>
      <c r="T268" s="158"/>
      <c r="U268" s="158"/>
      <c r="V268" s="182">
        <v>1</v>
      </c>
    </row>
    <row r="269" spans="1:22" ht="16" thickBot="1">
      <c r="A269" s="155" t="s">
        <v>1416</v>
      </c>
      <c r="B269" s="158"/>
      <c r="C269" s="158"/>
      <c r="D269" s="158"/>
      <c r="E269" s="158"/>
      <c r="F269" s="158"/>
      <c r="G269" s="158">
        <v>1</v>
      </c>
      <c r="H269" s="158"/>
      <c r="I269" s="158"/>
      <c r="J269" s="158"/>
      <c r="K269" s="158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82">
        <v>1</v>
      </c>
    </row>
    <row r="270" spans="1:22" ht="16" thickTop="1">
      <c r="A270" s="181" t="s">
        <v>4176</v>
      </c>
      <c r="B270" s="183"/>
      <c r="C270" s="183"/>
      <c r="D270" s="183"/>
      <c r="E270" s="183"/>
      <c r="F270" s="183"/>
      <c r="G270" s="183"/>
      <c r="H270" s="183"/>
      <c r="I270" s="183"/>
      <c r="J270" s="183"/>
      <c r="K270" s="183"/>
      <c r="L270" s="183"/>
      <c r="M270" s="183"/>
      <c r="N270" s="183"/>
      <c r="O270" s="183"/>
      <c r="P270" s="183"/>
      <c r="Q270" s="183"/>
      <c r="R270" s="183"/>
      <c r="S270" s="183"/>
      <c r="T270" s="183"/>
      <c r="U270" s="183">
        <v>0</v>
      </c>
      <c r="V270" s="159">
        <v>0</v>
      </c>
    </row>
    <row r="271" spans="1:22">
      <c r="A271" s="180" t="s">
        <v>4169</v>
      </c>
      <c r="B271" s="182">
        <v>1</v>
      </c>
      <c r="C271" s="182">
        <v>5</v>
      </c>
      <c r="D271" s="182">
        <v>5</v>
      </c>
      <c r="E271" s="182">
        <v>16</v>
      </c>
      <c r="F271" s="182">
        <v>28</v>
      </c>
      <c r="G271" s="182">
        <v>21</v>
      </c>
      <c r="H271" s="182">
        <v>25</v>
      </c>
      <c r="I271" s="182">
        <v>18</v>
      </c>
      <c r="J271" s="182">
        <v>8</v>
      </c>
      <c r="K271" s="182">
        <v>7</v>
      </c>
      <c r="L271" s="182">
        <v>4</v>
      </c>
      <c r="M271" s="182">
        <v>4</v>
      </c>
      <c r="N271" s="182">
        <v>3</v>
      </c>
      <c r="O271" s="182">
        <v>3</v>
      </c>
      <c r="P271" s="182">
        <v>8</v>
      </c>
      <c r="Q271" s="182">
        <v>3</v>
      </c>
      <c r="R271" s="182">
        <v>3</v>
      </c>
      <c r="S271" s="182">
        <v>1</v>
      </c>
      <c r="T271" s="182">
        <v>1</v>
      </c>
      <c r="U271" s="182">
        <v>5</v>
      </c>
      <c r="V271" s="182">
        <v>169</v>
      </c>
    </row>
    <row r="274" spans="1:22" ht="36">
      <c r="A274" s="187" t="s">
        <v>4229</v>
      </c>
    </row>
    <row r="275" spans="1:22" ht="36">
      <c r="A275" s="187"/>
      <c r="B275" s="194" t="s">
        <v>4177</v>
      </c>
      <c r="C275" s="194" t="s">
        <v>4189</v>
      </c>
      <c r="D275" s="194" t="s">
        <v>4190</v>
      </c>
      <c r="E275" s="194" t="s">
        <v>4191</v>
      </c>
      <c r="F275" s="194" t="s">
        <v>4192</v>
      </c>
    </row>
    <row r="276" spans="1:22">
      <c r="A276" s="191" t="s">
        <v>4217</v>
      </c>
      <c r="B276" s="191">
        <v>170</v>
      </c>
      <c r="C276" s="191">
        <v>157</v>
      </c>
      <c r="D276" s="191">
        <v>136</v>
      </c>
      <c r="E276" s="191">
        <v>120</v>
      </c>
      <c r="F276" s="191">
        <v>108</v>
      </c>
    </row>
    <row r="277" spans="1:22">
      <c r="A277" s="191" t="s">
        <v>4218</v>
      </c>
      <c r="B277" s="191">
        <v>23</v>
      </c>
      <c r="C277" s="191">
        <v>78</v>
      </c>
      <c r="D277" s="191">
        <v>13</v>
      </c>
      <c r="E277" s="191">
        <v>9</v>
      </c>
      <c r="F277" s="191">
        <v>11</v>
      </c>
      <c r="G277" s="189">
        <v>134</v>
      </c>
      <c r="H277" s="191">
        <v>156</v>
      </c>
      <c r="I277">
        <v>13</v>
      </c>
    </row>
    <row r="278" spans="1:22">
      <c r="A278" s="191" t="s">
        <v>4219</v>
      </c>
      <c r="B278" s="191">
        <v>193</v>
      </c>
      <c r="C278" s="191">
        <v>235</v>
      </c>
      <c r="D278" s="191">
        <v>149</v>
      </c>
      <c r="E278" s="191">
        <v>129</v>
      </c>
      <c r="F278" s="191">
        <v>119</v>
      </c>
      <c r="H278" t="s">
        <v>4228</v>
      </c>
      <c r="I278" t="s">
        <v>4227</v>
      </c>
    </row>
    <row r="279" spans="1:22">
      <c r="A279" s="191"/>
      <c r="B279" s="191"/>
      <c r="C279" s="191"/>
      <c r="D279" s="191"/>
      <c r="E279" s="191"/>
      <c r="F279" s="191"/>
    </row>
    <row r="280" spans="1:22">
      <c r="A280" s="191" t="s">
        <v>4225</v>
      </c>
      <c r="B280" s="192">
        <v>0.11917098445595854</v>
      </c>
      <c r="C280" s="192">
        <v>0.33191489361702126</v>
      </c>
      <c r="D280" s="192">
        <v>8.7248322147651006E-2</v>
      </c>
      <c r="E280" s="192">
        <v>6.9767441860465115E-2</v>
      </c>
      <c r="F280" s="192">
        <v>9.2436974789915971E-2</v>
      </c>
    </row>
    <row r="281" spans="1:22">
      <c r="B281" s="189"/>
      <c r="C281" s="189"/>
      <c r="D281" s="189"/>
      <c r="E281" s="189"/>
      <c r="F281" s="189"/>
    </row>
    <row r="283" spans="1:22" ht="36">
      <c r="A283" s="187" t="s">
        <v>4244</v>
      </c>
    </row>
    <row r="284" spans="1:22">
      <c r="A284" s="230" t="s">
        <v>15</v>
      </c>
      <c r="B284" s="229" t="s">
        <v>1173</v>
      </c>
      <c r="C284" s="229" t="s">
        <v>1007</v>
      </c>
      <c r="D284" s="229" t="s">
        <v>1106</v>
      </c>
      <c r="E284" s="229" t="s">
        <v>4206</v>
      </c>
      <c r="F284" s="229" t="s">
        <v>58</v>
      </c>
      <c r="G284" s="229" t="s">
        <v>372</v>
      </c>
      <c r="H284" s="229" t="s">
        <v>4207</v>
      </c>
      <c r="I284" s="229" t="s">
        <v>136</v>
      </c>
      <c r="J284" s="229" t="s">
        <v>4208</v>
      </c>
      <c r="K284" s="229" t="s">
        <v>1008</v>
      </c>
      <c r="L284" s="229" t="s">
        <v>4209</v>
      </c>
      <c r="M284" s="229" t="s">
        <v>4210</v>
      </c>
      <c r="N284" s="229" t="s">
        <v>274</v>
      </c>
      <c r="O284" s="229" t="s">
        <v>4211</v>
      </c>
      <c r="P284" s="229" t="s">
        <v>284</v>
      </c>
      <c r="Q284" s="229" t="s">
        <v>4212</v>
      </c>
      <c r="R284" s="229" t="s">
        <v>4213</v>
      </c>
      <c r="S284" s="229" t="s">
        <v>4214</v>
      </c>
      <c r="T284" s="229" t="s">
        <v>4215</v>
      </c>
      <c r="U284" s="229" t="s">
        <v>4176</v>
      </c>
      <c r="V284" s="234" t="s">
        <v>4169</v>
      </c>
    </row>
    <row r="285" spans="1:22">
      <c r="A285" s="236" t="s">
        <v>4246</v>
      </c>
      <c r="B285" s="237">
        <f t="shared" ref="B285:V285" si="1">SUM(B292:B320)</f>
        <v>0</v>
      </c>
      <c r="C285" s="237">
        <f t="shared" si="1"/>
        <v>0</v>
      </c>
      <c r="D285" s="237">
        <f t="shared" si="1"/>
        <v>0</v>
      </c>
      <c r="E285" s="237">
        <f t="shared" si="1"/>
        <v>4</v>
      </c>
      <c r="F285" s="237">
        <f t="shared" si="1"/>
        <v>8</v>
      </c>
      <c r="G285" s="237">
        <f t="shared" si="1"/>
        <v>4</v>
      </c>
      <c r="H285" s="237">
        <f t="shared" si="1"/>
        <v>5</v>
      </c>
      <c r="I285" s="237">
        <f t="shared" si="1"/>
        <v>1</v>
      </c>
      <c r="J285" s="237">
        <f t="shared" si="1"/>
        <v>4</v>
      </c>
      <c r="K285" s="237">
        <f t="shared" si="1"/>
        <v>3</v>
      </c>
      <c r="L285" s="237">
        <f t="shared" si="1"/>
        <v>1</v>
      </c>
      <c r="M285" s="237">
        <f t="shared" si="1"/>
        <v>1</v>
      </c>
      <c r="N285" s="237">
        <f t="shared" si="1"/>
        <v>2</v>
      </c>
      <c r="O285" s="237">
        <f t="shared" si="1"/>
        <v>1</v>
      </c>
      <c r="P285" s="237">
        <f t="shared" si="1"/>
        <v>4</v>
      </c>
      <c r="Q285" s="237">
        <f t="shared" si="1"/>
        <v>2</v>
      </c>
      <c r="R285" s="237">
        <f t="shared" si="1"/>
        <v>1</v>
      </c>
      <c r="S285" s="237">
        <f t="shared" si="1"/>
        <v>0</v>
      </c>
      <c r="T285" s="237">
        <f t="shared" si="1"/>
        <v>1</v>
      </c>
      <c r="U285" s="237">
        <f t="shared" si="1"/>
        <v>1</v>
      </c>
      <c r="V285" s="237">
        <f t="shared" si="1"/>
        <v>43</v>
      </c>
    </row>
    <row r="286" spans="1:22">
      <c r="A286" s="236" t="s">
        <v>63</v>
      </c>
      <c r="B286" s="237"/>
      <c r="C286" s="237">
        <v>4</v>
      </c>
      <c r="D286" s="237">
        <v>3</v>
      </c>
      <c r="E286" s="237">
        <v>9</v>
      </c>
      <c r="F286" s="237">
        <v>12</v>
      </c>
      <c r="G286" s="237">
        <v>11</v>
      </c>
      <c r="H286" s="237">
        <v>3</v>
      </c>
      <c r="I286" s="237">
        <v>7</v>
      </c>
      <c r="J286" s="237"/>
      <c r="K286" s="237">
        <v>2</v>
      </c>
      <c r="L286" s="237">
        <v>2</v>
      </c>
      <c r="M286" s="237"/>
      <c r="N286" s="237"/>
      <c r="O286" s="237">
        <v>1</v>
      </c>
      <c r="P286" s="237"/>
      <c r="Q286" s="237">
        <v>1</v>
      </c>
      <c r="R286" s="237"/>
      <c r="S286" s="237">
        <v>1</v>
      </c>
      <c r="T286" s="237"/>
      <c r="U286" s="237">
        <v>1</v>
      </c>
      <c r="V286" s="238">
        <v>57</v>
      </c>
    </row>
    <row r="287" spans="1:22">
      <c r="A287" s="236" t="s">
        <v>60</v>
      </c>
      <c r="B287" s="237"/>
      <c r="C287" s="237">
        <v>1</v>
      </c>
      <c r="D287" s="237">
        <v>1</v>
      </c>
      <c r="E287" s="237"/>
      <c r="F287" s="237"/>
      <c r="G287" s="237"/>
      <c r="H287" s="237">
        <v>1</v>
      </c>
      <c r="I287" s="237">
        <v>2</v>
      </c>
      <c r="J287" s="237">
        <v>1</v>
      </c>
      <c r="K287" s="237">
        <v>1</v>
      </c>
      <c r="L287" s="237"/>
      <c r="M287" s="237">
        <v>1</v>
      </c>
      <c r="N287" s="237"/>
      <c r="O287" s="237"/>
      <c r="P287" s="237">
        <v>1</v>
      </c>
      <c r="Q287" s="237"/>
      <c r="R287" s="237"/>
      <c r="S287" s="237"/>
      <c r="T287" s="237"/>
      <c r="U287" s="237"/>
      <c r="V287" s="238">
        <v>9</v>
      </c>
    </row>
    <row r="288" spans="1:22">
      <c r="A288" s="236" t="s">
        <v>306</v>
      </c>
      <c r="B288" s="237">
        <v>1</v>
      </c>
      <c r="C288" s="237">
        <v>0</v>
      </c>
      <c r="D288" s="237">
        <v>1</v>
      </c>
      <c r="E288" s="237">
        <v>2</v>
      </c>
      <c r="F288" s="237">
        <v>4</v>
      </c>
      <c r="G288" s="237">
        <v>0</v>
      </c>
      <c r="H288" s="237">
        <v>3</v>
      </c>
      <c r="I288" s="237">
        <v>0</v>
      </c>
      <c r="J288" s="237">
        <v>1</v>
      </c>
      <c r="K288" s="237">
        <v>0</v>
      </c>
      <c r="L288" s="237">
        <v>0</v>
      </c>
      <c r="M288" s="237">
        <v>0</v>
      </c>
      <c r="N288" s="237">
        <v>1</v>
      </c>
      <c r="O288" s="237">
        <v>1</v>
      </c>
      <c r="P288" s="237">
        <v>2</v>
      </c>
      <c r="Q288" s="237">
        <v>0</v>
      </c>
      <c r="R288" s="237">
        <v>0</v>
      </c>
      <c r="S288" s="237">
        <v>0</v>
      </c>
      <c r="T288" s="237">
        <v>0</v>
      </c>
      <c r="U288" s="237">
        <v>1</v>
      </c>
      <c r="V288" s="238">
        <v>17</v>
      </c>
    </row>
    <row r="289" spans="1:22">
      <c r="A289" s="236" t="s">
        <v>51</v>
      </c>
      <c r="B289" s="237"/>
      <c r="C289" s="237"/>
      <c r="D289" s="237"/>
      <c r="E289" s="237"/>
      <c r="F289" s="237">
        <v>1</v>
      </c>
      <c r="G289" s="237"/>
      <c r="H289" s="237">
        <v>7</v>
      </c>
      <c r="I289" s="237">
        <v>6</v>
      </c>
      <c r="J289" s="237"/>
      <c r="K289" s="237">
        <v>1</v>
      </c>
      <c r="L289" s="237">
        <v>1</v>
      </c>
      <c r="M289" s="237">
        <v>2</v>
      </c>
      <c r="N289" s="237"/>
      <c r="O289" s="237"/>
      <c r="P289" s="237"/>
      <c r="Q289" s="237"/>
      <c r="R289" s="237">
        <v>2</v>
      </c>
      <c r="S289" s="237"/>
      <c r="T289" s="237"/>
      <c r="U289" s="237">
        <v>1</v>
      </c>
      <c r="V289" s="238">
        <v>21</v>
      </c>
    </row>
    <row r="290" spans="1:22">
      <c r="A290" s="236" t="s">
        <v>69</v>
      </c>
      <c r="B290" s="237"/>
      <c r="C290" s="237"/>
      <c r="D290" s="237"/>
      <c r="E290" s="237">
        <v>1</v>
      </c>
      <c r="F290" s="237"/>
      <c r="G290" s="237">
        <v>4</v>
      </c>
      <c r="H290" s="237">
        <v>6</v>
      </c>
      <c r="I290" s="237">
        <v>2</v>
      </c>
      <c r="J290" s="237">
        <v>2</v>
      </c>
      <c r="K290" s="237"/>
      <c r="L290" s="237"/>
      <c r="M290" s="237"/>
      <c r="N290" s="237"/>
      <c r="O290" s="237"/>
      <c r="P290" s="237"/>
      <c r="Q290" s="237"/>
      <c r="R290" s="237"/>
      <c r="S290" s="237"/>
      <c r="T290" s="237"/>
      <c r="U290" s="237">
        <v>1</v>
      </c>
      <c r="V290" s="238">
        <v>16</v>
      </c>
    </row>
    <row r="291" spans="1:22">
      <c r="A291" s="236" t="s">
        <v>191</v>
      </c>
      <c r="B291" s="237"/>
      <c r="C291" s="237"/>
      <c r="D291" s="237"/>
      <c r="E291" s="237"/>
      <c r="F291" s="237">
        <v>3</v>
      </c>
      <c r="G291" s="237">
        <v>2</v>
      </c>
      <c r="H291" s="237"/>
      <c r="I291" s="237"/>
      <c r="J291" s="237"/>
      <c r="K291" s="237"/>
      <c r="L291" s="237"/>
      <c r="M291" s="237"/>
      <c r="N291" s="237"/>
      <c r="O291" s="237"/>
      <c r="P291" s="237">
        <v>1</v>
      </c>
      <c r="Q291" s="237"/>
      <c r="R291" s="237"/>
      <c r="S291" s="237"/>
      <c r="T291" s="237"/>
      <c r="U291" s="237"/>
      <c r="V291" s="238">
        <v>6</v>
      </c>
    </row>
    <row r="292" spans="1:22">
      <c r="A292" s="228" t="s">
        <v>218</v>
      </c>
      <c r="B292" s="226"/>
      <c r="C292" s="226"/>
      <c r="D292" s="226"/>
      <c r="E292" s="226">
        <v>1</v>
      </c>
      <c r="F292" s="226">
        <v>2</v>
      </c>
      <c r="G292" s="226"/>
      <c r="H292" s="226"/>
      <c r="I292" s="226"/>
      <c r="J292" s="226"/>
      <c r="K292" s="226">
        <v>1</v>
      </c>
      <c r="L292" s="226"/>
      <c r="M292" s="226"/>
      <c r="N292" s="226"/>
      <c r="O292" s="226">
        <v>1</v>
      </c>
      <c r="P292" s="226"/>
      <c r="Q292" s="226"/>
      <c r="R292" s="226"/>
      <c r="S292" s="226"/>
      <c r="T292" s="226"/>
      <c r="U292" s="226"/>
      <c r="V292" s="235">
        <v>5</v>
      </c>
    </row>
    <row r="293" spans="1:22">
      <c r="A293" s="228" t="s">
        <v>152</v>
      </c>
      <c r="B293" s="226"/>
      <c r="C293" s="226"/>
      <c r="D293" s="226"/>
      <c r="E293" s="226"/>
      <c r="F293" s="226"/>
      <c r="G293" s="226"/>
      <c r="H293" s="226">
        <v>1</v>
      </c>
      <c r="I293" s="226">
        <v>1</v>
      </c>
      <c r="J293" s="226"/>
      <c r="K293" s="226">
        <v>1</v>
      </c>
      <c r="L293" s="226"/>
      <c r="M293" s="226"/>
      <c r="N293" s="226">
        <v>1</v>
      </c>
      <c r="O293" s="226"/>
      <c r="P293" s="226"/>
      <c r="Q293" s="226"/>
      <c r="R293" s="226"/>
      <c r="S293" s="226"/>
      <c r="T293" s="226"/>
      <c r="U293" s="226"/>
      <c r="V293" s="235">
        <v>4</v>
      </c>
    </row>
    <row r="294" spans="1:22">
      <c r="A294" s="228" t="s">
        <v>247</v>
      </c>
      <c r="B294" s="226"/>
      <c r="C294" s="226"/>
      <c r="D294" s="226"/>
      <c r="E294" s="226"/>
      <c r="F294" s="226">
        <v>2</v>
      </c>
      <c r="G294" s="226"/>
      <c r="H294" s="226">
        <v>1</v>
      </c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35">
        <v>3</v>
      </c>
    </row>
    <row r="295" spans="1:22">
      <c r="A295" s="228" t="s">
        <v>248</v>
      </c>
      <c r="B295" s="226"/>
      <c r="C295" s="226"/>
      <c r="D295" s="226"/>
      <c r="E295" s="226"/>
      <c r="F295" s="226"/>
      <c r="G295" s="226">
        <v>2</v>
      </c>
      <c r="H295" s="226"/>
      <c r="I295" s="226"/>
      <c r="J295" s="226"/>
      <c r="K295" s="226">
        <v>1</v>
      </c>
      <c r="L295" s="226"/>
      <c r="M295" s="226"/>
      <c r="N295" s="226"/>
      <c r="O295" s="226"/>
      <c r="P295" s="226"/>
      <c r="Q295" s="226"/>
      <c r="R295" s="226"/>
      <c r="S295" s="226"/>
      <c r="T295" s="226"/>
      <c r="U295" s="226"/>
      <c r="V295" s="235">
        <v>3</v>
      </c>
    </row>
    <row r="296" spans="1:22">
      <c r="A296" s="228" t="s">
        <v>460</v>
      </c>
      <c r="B296" s="226"/>
      <c r="C296" s="226"/>
      <c r="D296" s="226"/>
      <c r="E296" s="226"/>
      <c r="F296" s="226">
        <v>2</v>
      </c>
      <c r="G296" s="226"/>
      <c r="H296" s="226"/>
      <c r="I296" s="226"/>
      <c r="J296" s="226"/>
      <c r="K296" s="226"/>
      <c r="L296" s="226"/>
      <c r="M296" s="226"/>
      <c r="N296" s="226"/>
      <c r="O296" s="226"/>
      <c r="P296" s="226"/>
      <c r="Q296" s="226"/>
      <c r="R296" s="226"/>
      <c r="S296" s="226"/>
      <c r="T296" s="226"/>
      <c r="U296" s="226"/>
      <c r="V296" s="235">
        <v>2</v>
      </c>
    </row>
    <row r="297" spans="1:22">
      <c r="A297" s="228" t="s">
        <v>103</v>
      </c>
      <c r="B297" s="226"/>
      <c r="C297" s="226"/>
      <c r="D297" s="226"/>
      <c r="E297" s="226"/>
      <c r="F297" s="226"/>
      <c r="G297" s="226"/>
      <c r="H297" s="226"/>
      <c r="I297" s="226"/>
      <c r="J297" s="226">
        <v>1</v>
      </c>
      <c r="K297" s="226"/>
      <c r="L297" s="226"/>
      <c r="M297" s="226"/>
      <c r="N297" s="226"/>
      <c r="O297" s="226"/>
      <c r="P297" s="226">
        <v>1</v>
      </c>
      <c r="Q297" s="226"/>
      <c r="R297" s="226"/>
      <c r="S297" s="226"/>
      <c r="T297" s="226"/>
      <c r="U297" s="226"/>
      <c r="V297" s="235">
        <v>2</v>
      </c>
    </row>
    <row r="298" spans="1:22">
      <c r="A298" s="228" t="s">
        <v>476</v>
      </c>
      <c r="B298" s="226"/>
      <c r="C298" s="226"/>
      <c r="D298" s="226"/>
      <c r="E298" s="226">
        <v>1</v>
      </c>
      <c r="F298" s="226"/>
      <c r="G298" s="226"/>
      <c r="H298" s="226"/>
      <c r="I298" s="226"/>
      <c r="J298" s="226"/>
      <c r="K298" s="226"/>
      <c r="L298" s="226"/>
      <c r="M298" s="226"/>
      <c r="N298" s="226"/>
      <c r="O298" s="226"/>
      <c r="P298" s="226">
        <v>1</v>
      </c>
      <c r="Q298" s="226"/>
      <c r="R298" s="226"/>
      <c r="S298" s="226"/>
      <c r="T298" s="226"/>
      <c r="U298" s="226"/>
      <c r="V298" s="235">
        <v>2</v>
      </c>
    </row>
    <row r="299" spans="1:22">
      <c r="A299" s="228" t="s">
        <v>1256</v>
      </c>
      <c r="B299" s="226"/>
      <c r="C299" s="226"/>
      <c r="D299" s="226"/>
      <c r="E299" s="226"/>
      <c r="F299" s="226"/>
      <c r="G299" s="226">
        <v>1</v>
      </c>
      <c r="H299" s="226"/>
      <c r="I299" s="226"/>
      <c r="J299" s="226"/>
      <c r="K299" s="226"/>
      <c r="L299" s="226">
        <v>1</v>
      </c>
      <c r="M299" s="226"/>
      <c r="N299" s="226"/>
      <c r="O299" s="226"/>
      <c r="P299" s="226"/>
      <c r="Q299" s="226"/>
      <c r="R299" s="226"/>
      <c r="S299" s="226"/>
      <c r="T299" s="226"/>
      <c r="U299" s="226"/>
      <c r="V299" s="235">
        <v>2</v>
      </c>
    </row>
    <row r="300" spans="1:22">
      <c r="A300" s="228" t="s">
        <v>952</v>
      </c>
      <c r="B300" s="226"/>
      <c r="C300" s="226"/>
      <c r="D300" s="226"/>
      <c r="E300" s="226"/>
      <c r="F300" s="226"/>
      <c r="G300" s="226"/>
      <c r="H300" s="226"/>
      <c r="I300" s="226"/>
      <c r="J300" s="226"/>
      <c r="K300" s="226"/>
      <c r="L300" s="226"/>
      <c r="M300" s="226"/>
      <c r="N300" s="226"/>
      <c r="O300" s="226"/>
      <c r="P300" s="226"/>
      <c r="Q300" s="226"/>
      <c r="R300" s="226"/>
      <c r="S300" s="226"/>
      <c r="T300" s="226">
        <v>1</v>
      </c>
      <c r="U300" s="226"/>
      <c r="V300" s="235">
        <v>1</v>
      </c>
    </row>
    <row r="301" spans="1:22">
      <c r="A301" s="228" t="s">
        <v>497</v>
      </c>
      <c r="B301" s="226"/>
      <c r="C301" s="226"/>
      <c r="D301" s="226"/>
      <c r="E301" s="226"/>
      <c r="F301" s="226">
        <v>1</v>
      </c>
      <c r="G301" s="226"/>
      <c r="H301" s="226"/>
      <c r="I301" s="226"/>
      <c r="J301" s="226"/>
      <c r="K301" s="226"/>
      <c r="L301" s="226"/>
      <c r="M301" s="226"/>
      <c r="N301" s="226"/>
      <c r="O301" s="226"/>
      <c r="P301" s="226"/>
      <c r="Q301" s="226"/>
      <c r="R301" s="226"/>
      <c r="S301" s="226"/>
      <c r="T301" s="226"/>
      <c r="U301" s="226"/>
      <c r="V301" s="235">
        <v>1</v>
      </c>
    </row>
    <row r="302" spans="1:22">
      <c r="A302" s="228" t="s">
        <v>49</v>
      </c>
      <c r="B302" s="226"/>
      <c r="C302" s="226"/>
      <c r="D302" s="226"/>
      <c r="E302" s="226"/>
      <c r="F302" s="226"/>
      <c r="G302" s="226"/>
      <c r="H302" s="226">
        <v>1</v>
      </c>
      <c r="I302" s="226"/>
      <c r="J302" s="226"/>
      <c r="K302" s="226"/>
      <c r="L302" s="226"/>
      <c r="M302" s="226"/>
      <c r="N302" s="226"/>
      <c r="O302" s="226"/>
      <c r="P302" s="226"/>
      <c r="Q302" s="226"/>
      <c r="R302" s="226"/>
      <c r="S302" s="226"/>
      <c r="T302" s="226"/>
      <c r="U302" s="226"/>
      <c r="V302" s="235">
        <v>1</v>
      </c>
    </row>
    <row r="303" spans="1:22">
      <c r="A303" s="228" t="s">
        <v>1247</v>
      </c>
      <c r="B303" s="226"/>
      <c r="C303" s="226"/>
      <c r="D303" s="226"/>
      <c r="E303" s="226"/>
      <c r="F303" s="226"/>
      <c r="G303" s="226"/>
      <c r="H303" s="226"/>
      <c r="I303" s="226"/>
      <c r="J303" s="226">
        <v>1</v>
      </c>
      <c r="K303" s="226"/>
      <c r="L303" s="226"/>
      <c r="M303" s="226"/>
      <c r="N303" s="226"/>
      <c r="O303" s="226"/>
      <c r="P303" s="226"/>
      <c r="Q303" s="226"/>
      <c r="R303" s="226"/>
      <c r="S303" s="226"/>
      <c r="T303" s="226"/>
      <c r="U303" s="226"/>
      <c r="V303" s="235">
        <v>1</v>
      </c>
    </row>
    <row r="304" spans="1:22">
      <c r="A304" s="228" t="s">
        <v>646</v>
      </c>
      <c r="B304" s="226"/>
      <c r="C304" s="226"/>
      <c r="D304" s="226"/>
      <c r="E304" s="226">
        <v>1</v>
      </c>
      <c r="F304" s="226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35">
        <v>1</v>
      </c>
    </row>
    <row r="305" spans="1:22">
      <c r="A305" s="228" t="s">
        <v>579</v>
      </c>
      <c r="B305" s="226"/>
      <c r="C305" s="226"/>
      <c r="D305" s="226"/>
      <c r="E305" s="226"/>
      <c r="F305" s="226"/>
      <c r="G305" s="226"/>
      <c r="H305" s="226"/>
      <c r="I305" s="226"/>
      <c r="J305" s="226"/>
      <c r="K305" s="226"/>
      <c r="L305" s="226"/>
      <c r="M305" s="226"/>
      <c r="N305" s="226"/>
      <c r="O305" s="226"/>
      <c r="P305" s="226"/>
      <c r="Q305" s="226"/>
      <c r="R305" s="226"/>
      <c r="S305" s="226"/>
      <c r="T305" s="226"/>
      <c r="U305" s="226">
        <v>1</v>
      </c>
      <c r="V305" s="235">
        <v>1</v>
      </c>
    </row>
    <row r="306" spans="1:22">
      <c r="A306" s="228" t="s">
        <v>1442</v>
      </c>
      <c r="B306" s="226"/>
      <c r="C306" s="226"/>
      <c r="D306" s="226"/>
      <c r="E306" s="226"/>
      <c r="F306" s="226"/>
      <c r="G306" s="226"/>
      <c r="H306" s="226">
        <v>1</v>
      </c>
      <c r="I306" s="226"/>
      <c r="J306" s="226"/>
      <c r="K306" s="226"/>
      <c r="L306" s="226"/>
      <c r="M306" s="226"/>
      <c r="N306" s="226"/>
      <c r="O306" s="226"/>
      <c r="P306" s="226"/>
      <c r="Q306" s="226"/>
      <c r="R306" s="226"/>
      <c r="S306" s="226"/>
      <c r="T306" s="226"/>
      <c r="U306" s="226"/>
      <c r="V306" s="235">
        <v>1</v>
      </c>
    </row>
    <row r="307" spans="1:22">
      <c r="A307" s="228" t="s">
        <v>610</v>
      </c>
      <c r="B307" s="226"/>
      <c r="C307" s="226"/>
      <c r="D307" s="226"/>
      <c r="E307" s="226"/>
      <c r="F307" s="226"/>
      <c r="G307" s="226"/>
      <c r="H307" s="226"/>
      <c r="I307" s="226"/>
      <c r="J307" s="226"/>
      <c r="K307" s="226"/>
      <c r="L307" s="226"/>
      <c r="M307" s="226"/>
      <c r="N307" s="226"/>
      <c r="O307" s="226"/>
      <c r="P307" s="226"/>
      <c r="Q307" s="226">
        <v>1</v>
      </c>
      <c r="R307" s="226"/>
      <c r="S307" s="226"/>
      <c r="T307" s="226"/>
      <c r="U307" s="226"/>
      <c r="V307" s="235">
        <v>1</v>
      </c>
    </row>
    <row r="308" spans="1:22">
      <c r="A308" s="228" t="s">
        <v>1326</v>
      </c>
      <c r="B308" s="226"/>
      <c r="C308" s="226"/>
      <c r="D308" s="226"/>
      <c r="E308" s="226"/>
      <c r="F308" s="226"/>
      <c r="G308" s="226"/>
      <c r="H308" s="226"/>
      <c r="I308" s="226"/>
      <c r="J308" s="226">
        <v>1</v>
      </c>
      <c r="K308" s="226"/>
      <c r="L308" s="226"/>
      <c r="M308" s="226"/>
      <c r="N308" s="226"/>
      <c r="O308" s="226"/>
      <c r="P308" s="226"/>
      <c r="Q308" s="226"/>
      <c r="R308" s="226"/>
      <c r="S308" s="226"/>
      <c r="T308" s="226"/>
      <c r="U308" s="226"/>
      <c r="V308" s="235">
        <v>1</v>
      </c>
    </row>
    <row r="309" spans="1:22">
      <c r="A309" s="228" t="s">
        <v>1170</v>
      </c>
      <c r="B309" s="226"/>
      <c r="C309" s="226"/>
      <c r="D309" s="226"/>
      <c r="E309" s="226"/>
      <c r="F309" s="226"/>
      <c r="G309" s="226"/>
      <c r="H309" s="226"/>
      <c r="I309" s="226"/>
      <c r="J309" s="226">
        <v>1</v>
      </c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35">
        <v>1</v>
      </c>
    </row>
    <row r="310" spans="1:22">
      <c r="A310" s="228" t="s">
        <v>833</v>
      </c>
      <c r="B310" s="226"/>
      <c r="C310" s="226"/>
      <c r="D310" s="226"/>
      <c r="E310" s="226"/>
      <c r="F310" s="226"/>
      <c r="G310" s="226"/>
      <c r="H310" s="226"/>
      <c r="I310" s="226"/>
      <c r="J310" s="226"/>
      <c r="K310" s="226"/>
      <c r="L310" s="226"/>
      <c r="M310" s="226"/>
      <c r="N310" s="226"/>
      <c r="O310" s="226"/>
      <c r="P310" s="226"/>
      <c r="Q310" s="226">
        <v>1</v>
      </c>
      <c r="R310" s="226"/>
      <c r="S310" s="226"/>
      <c r="T310" s="226"/>
      <c r="U310" s="226"/>
      <c r="V310" s="235">
        <v>1</v>
      </c>
    </row>
    <row r="311" spans="1:22">
      <c r="A311" s="228" t="s">
        <v>1149</v>
      </c>
      <c r="B311" s="226"/>
      <c r="C311" s="226"/>
      <c r="D311" s="226"/>
      <c r="E311" s="226">
        <v>1</v>
      </c>
      <c r="F311" s="226"/>
      <c r="G311" s="226"/>
      <c r="H311" s="226"/>
      <c r="I311" s="226"/>
      <c r="J311" s="226"/>
      <c r="K311" s="226"/>
      <c r="L311" s="226"/>
      <c r="M311" s="226"/>
      <c r="N311" s="226"/>
      <c r="O311" s="226"/>
      <c r="P311" s="226"/>
      <c r="Q311" s="226"/>
      <c r="R311" s="226"/>
      <c r="S311" s="226"/>
      <c r="T311" s="226"/>
      <c r="U311" s="226"/>
      <c r="V311" s="235">
        <v>1</v>
      </c>
    </row>
    <row r="312" spans="1:22">
      <c r="A312" s="228" t="s">
        <v>373</v>
      </c>
      <c r="B312" s="226"/>
      <c r="C312" s="226"/>
      <c r="D312" s="226"/>
      <c r="E312" s="226"/>
      <c r="F312" s="226"/>
      <c r="G312" s="226"/>
      <c r="H312" s="226">
        <v>1</v>
      </c>
      <c r="I312" s="226"/>
      <c r="J312" s="226"/>
      <c r="K312" s="226"/>
      <c r="L312" s="226"/>
      <c r="M312" s="226"/>
      <c r="N312" s="226"/>
      <c r="O312" s="226"/>
      <c r="P312" s="226"/>
      <c r="Q312" s="226"/>
      <c r="R312" s="226"/>
      <c r="S312" s="226"/>
      <c r="T312" s="226"/>
      <c r="U312" s="226"/>
      <c r="V312" s="235">
        <v>1</v>
      </c>
    </row>
    <row r="313" spans="1:22">
      <c r="A313" s="228" t="s">
        <v>1436</v>
      </c>
      <c r="B313" s="226"/>
      <c r="C313" s="226"/>
      <c r="D313" s="226"/>
      <c r="E313" s="226"/>
      <c r="F313" s="226">
        <v>1</v>
      </c>
      <c r="G313" s="226"/>
      <c r="H313" s="226"/>
      <c r="I313" s="226"/>
      <c r="J313" s="226"/>
      <c r="K313" s="226"/>
      <c r="L313" s="226"/>
      <c r="M313" s="226"/>
      <c r="N313" s="226"/>
      <c r="O313" s="226"/>
      <c r="P313" s="226"/>
      <c r="Q313" s="226"/>
      <c r="R313" s="226"/>
      <c r="S313" s="226"/>
      <c r="T313" s="226"/>
      <c r="U313" s="226"/>
      <c r="V313" s="235">
        <v>1</v>
      </c>
    </row>
    <row r="314" spans="1:22">
      <c r="A314" s="228" t="s">
        <v>1262</v>
      </c>
      <c r="B314" s="226"/>
      <c r="C314" s="226"/>
      <c r="D314" s="226"/>
      <c r="E314" s="226"/>
      <c r="F314" s="226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>
        <v>1</v>
      </c>
      <c r="Q314" s="226"/>
      <c r="R314" s="226"/>
      <c r="S314" s="226"/>
      <c r="T314" s="226"/>
      <c r="U314" s="226"/>
      <c r="V314" s="235">
        <v>1</v>
      </c>
    </row>
    <row r="315" spans="1:22">
      <c r="A315" s="228" t="s">
        <v>786</v>
      </c>
      <c r="B315" s="226"/>
      <c r="C315" s="226"/>
      <c r="D315" s="226"/>
      <c r="E315" s="226"/>
      <c r="F315" s="226"/>
      <c r="G315" s="226"/>
      <c r="H315" s="226"/>
      <c r="I315" s="226"/>
      <c r="J315" s="226"/>
      <c r="K315" s="226"/>
      <c r="L315" s="226"/>
      <c r="M315" s="226"/>
      <c r="N315" s="226">
        <v>1</v>
      </c>
      <c r="O315" s="226"/>
      <c r="P315" s="226"/>
      <c r="Q315" s="226"/>
      <c r="R315" s="226"/>
      <c r="S315" s="226"/>
      <c r="T315" s="226"/>
      <c r="U315" s="226"/>
      <c r="V315" s="235">
        <v>1</v>
      </c>
    </row>
    <row r="316" spans="1:22">
      <c r="A316" s="228" t="s">
        <v>555</v>
      </c>
      <c r="B316" s="226"/>
      <c r="C316" s="226"/>
      <c r="D316" s="226"/>
      <c r="E316" s="226"/>
      <c r="F316" s="226"/>
      <c r="G316" s="226"/>
      <c r="H316" s="226"/>
      <c r="I316" s="226"/>
      <c r="J316" s="226"/>
      <c r="K316" s="226"/>
      <c r="L316" s="226"/>
      <c r="M316" s="226"/>
      <c r="N316" s="226"/>
      <c r="O316" s="226"/>
      <c r="P316" s="226">
        <v>1</v>
      </c>
      <c r="Q316" s="226"/>
      <c r="R316" s="226"/>
      <c r="S316" s="226"/>
      <c r="T316" s="226"/>
      <c r="U316" s="226"/>
      <c r="V316" s="235">
        <v>1</v>
      </c>
    </row>
    <row r="317" spans="1:22">
      <c r="A317" s="228" t="s">
        <v>50</v>
      </c>
      <c r="B317" s="226"/>
      <c r="C317" s="226"/>
      <c r="D317" s="226"/>
      <c r="E317" s="226"/>
      <c r="F317" s="226"/>
      <c r="G317" s="226"/>
      <c r="H317" s="226"/>
      <c r="I317" s="226"/>
      <c r="J317" s="226"/>
      <c r="K317" s="226"/>
      <c r="L317" s="226"/>
      <c r="M317" s="226"/>
      <c r="N317" s="226"/>
      <c r="O317" s="226"/>
      <c r="P317" s="226"/>
      <c r="Q317" s="226"/>
      <c r="R317" s="226">
        <v>1</v>
      </c>
      <c r="S317" s="226"/>
      <c r="T317" s="226"/>
      <c r="U317" s="226"/>
      <c r="V317" s="235">
        <v>1</v>
      </c>
    </row>
    <row r="318" spans="1:22">
      <c r="A318" s="228" t="s">
        <v>633</v>
      </c>
      <c r="B318" s="226"/>
      <c r="C318" s="226"/>
      <c r="D318" s="226"/>
      <c r="E318" s="226"/>
      <c r="F318" s="226"/>
      <c r="G318" s="226"/>
      <c r="H318" s="226"/>
      <c r="I318" s="226"/>
      <c r="J318" s="226"/>
      <c r="K318" s="226"/>
      <c r="L318" s="226"/>
      <c r="M318" s="226">
        <v>1</v>
      </c>
      <c r="N318" s="226"/>
      <c r="O318" s="226"/>
      <c r="P318" s="226"/>
      <c r="Q318" s="226"/>
      <c r="R318" s="226"/>
      <c r="S318" s="226"/>
      <c r="T318" s="226"/>
      <c r="U318" s="226"/>
      <c r="V318" s="235">
        <v>1</v>
      </c>
    </row>
    <row r="319" spans="1:22">
      <c r="A319" s="228" t="s">
        <v>1416</v>
      </c>
      <c r="B319" s="226"/>
      <c r="C319" s="226"/>
      <c r="D319" s="226"/>
      <c r="E319" s="226"/>
      <c r="F319" s="226"/>
      <c r="G319" s="226">
        <v>1</v>
      </c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35">
        <v>1</v>
      </c>
    </row>
    <row r="320" spans="1:22" ht="16" thickBot="1">
      <c r="A320" s="228" t="s">
        <v>4176</v>
      </c>
      <c r="B320" s="226"/>
      <c r="C320" s="226"/>
      <c r="D320" s="226"/>
      <c r="E320" s="226"/>
      <c r="F320" s="226"/>
      <c r="G320" s="226"/>
      <c r="H320" s="226"/>
      <c r="I320" s="226"/>
      <c r="J320" s="226"/>
      <c r="K320" s="226"/>
      <c r="L320" s="226"/>
      <c r="M320" s="226"/>
      <c r="N320" s="226"/>
      <c r="O320" s="226"/>
      <c r="P320" s="226"/>
      <c r="Q320" s="226"/>
      <c r="R320" s="226"/>
      <c r="S320" s="226"/>
      <c r="T320" s="226"/>
      <c r="U320" s="226">
        <v>0</v>
      </c>
      <c r="V320" s="235">
        <v>0</v>
      </c>
    </row>
    <row r="321" spans="1:22" ht="16" thickTop="1">
      <c r="A321" s="231" t="s">
        <v>4169</v>
      </c>
      <c r="B321" s="232">
        <v>1</v>
      </c>
      <c r="C321" s="232">
        <v>5</v>
      </c>
      <c r="D321" s="232">
        <v>5</v>
      </c>
      <c r="E321" s="232">
        <v>16</v>
      </c>
      <c r="F321" s="232">
        <v>28</v>
      </c>
      <c r="G321" s="232">
        <v>21</v>
      </c>
      <c r="H321" s="232">
        <v>25</v>
      </c>
      <c r="I321" s="232">
        <v>18</v>
      </c>
      <c r="J321" s="232">
        <v>8</v>
      </c>
      <c r="K321" s="232">
        <v>7</v>
      </c>
      <c r="L321" s="232">
        <v>4</v>
      </c>
      <c r="M321" s="232">
        <v>4</v>
      </c>
      <c r="N321" s="232">
        <v>3</v>
      </c>
      <c r="O321" s="232">
        <v>3</v>
      </c>
      <c r="P321" s="232">
        <v>8</v>
      </c>
      <c r="Q321" s="232">
        <v>3</v>
      </c>
      <c r="R321" s="232">
        <v>3</v>
      </c>
      <c r="S321" s="232">
        <v>1</v>
      </c>
      <c r="T321" s="232">
        <v>1</v>
      </c>
      <c r="U321" s="232">
        <v>5</v>
      </c>
      <c r="V321" s="232">
        <v>169</v>
      </c>
    </row>
    <row r="324" spans="1:22" ht="36">
      <c r="A324" s="187" t="s">
        <v>4245</v>
      </c>
    </row>
    <row r="325" spans="1:22">
      <c r="A325" s="230" t="s">
        <v>4243</v>
      </c>
      <c r="B325" s="229" t="s">
        <v>1173</v>
      </c>
      <c r="C325" s="229" t="s">
        <v>1007</v>
      </c>
      <c r="D325" s="229" t="s">
        <v>1106</v>
      </c>
      <c r="E325" s="229" t="s">
        <v>4206</v>
      </c>
      <c r="F325" s="229" t="s">
        <v>58</v>
      </c>
      <c r="G325" s="229" t="s">
        <v>372</v>
      </c>
      <c r="H325" s="229" t="s">
        <v>4207</v>
      </c>
      <c r="I325" s="229" t="s">
        <v>136</v>
      </c>
      <c r="J325" s="229" t="s">
        <v>4208</v>
      </c>
      <c r="K325" s="229" t="s">
        <v>1008</v>
      </c>
      <c r="L325" s="229" t="s">
        <v>4209</v>
      </c>
      <c r="M325" s="229" t="s">
        <v>4210</v>
      </c>
      <c r="N325" s="229" t="s">
        <v>274</v>
      </c>
      <c r="O325" s="229" t="s">
        <v>4211</v>
      </c>
      <c r="P325" s="229" t="s">
        <v>284</v>
      </c>
      <c r="Q325" s="229" t="s">
        <v>4212</v>
      </c>
      <c r="R325" s="229" t="s">
        <v>4213</v>
      </c>
      <c r="S325" s="229" t="s">
        <v>4214</v>
      </c>
      <c r="T325" s="229" t="s">
        <v>4215</v>
      </c>
      <c r="U325" s="229" t="s">
        <v>4176</v>
      </c>
      <c r="V325" s="234" t="s">
        <v>4169</v>
      </c>
    </row>
    <row r="326" spans="1:22">
      <c r="A326" s="236" t="s">
        <v>4246</v>
      </c>
      <c r="B326" s="237">
        <f>SUM(B333:B366)</f>
        <v>0</v>
      </c>
      <c r="C326" s="237">
        <f t="shared" ref="C326:U326" si="2">SUM(C333:C366)</f>
        <v>0</v>
      </c>
      <c r="D326" s="237">
        <f t="shared" si="2"/>
        <v>3</v>
      </c>
      <c r="E326" s="237">
        <f t="shared" si="2"/>
        <v>6</v>
      </c>
      <c r="F326" s="237">
        <f t="shared" si="2"/>
        <v>9</v>
      </c>
      <c r="G326" s="237">
        <f t="shared" si="2"/>
        <v>4</v>
      </c>
      <c r="H326" s="237">
        <f t="shared" si="2"/>
        <v>2</v>
      </c>
      <c r="I326" s="237">
        <f t="shared" si="2"/>
        <v>1</v>
      </c>
      <c r="J326" s="237">
        <f t="shared" si="2"/>
        <v>3</v>
      </c>
      <c r="K326" s="237">
        <f t="shared" si="2"/>
        <v>1</v>
      </c>
      <c r="L326" s="237">
        <f t="shared" si="2"/>
        <v>1</v>
      </c>
      <c r="M326" s="237">
        <f t="shared" si="2"/>
        <v>1</v>
      </c>
      <c r="N326" s="237">
        <f t="shared" si="2"/>
        <v>2</v>
      </c>
      <c r="O326" s="237">
        <f t="shared" si="2"/>
        <v>0</v>
      </c>
      <c r="P326" s="237">
        <f t="shared" si="2"/>
        <v>3</v>
      </c>
      <c r="Q326" s="237">
        <f t="shared" si="2"/>
        <v>1</v>
      </c>
      <c r="R326" s="237">
        <f t="shared" si="2"/>
        <v>2</v>
      </c>
      <c r="S326" s="237">
        <f t="shared" si="2"/>
        <v>0</v>
      </c>
      <c r="T326" s="237">
        <f t="shared" si="2"/>
        <v>1</v>
      </c>
      <c r="U326" s="237">
        <f t="shared" si="2"/>
        <v>0</v>
      </c>
      <c r="V326" s="237">
        <f>SUM(V333:V366)</f>
        <v>40</v>
      </c>
    </row>
    <row r="327" spans="1:22">
      <c r="A327" s="236" t="s">
        <v>63</v>
      </c>
      <c r="B327" s="237"/>
      <c r="C327" s="237">
        <v>4</v>
      </c>
      <c r="D327" s="237">
        <v>1</v>
      </c>
      <c r="E327" s="237">
        <v>5</v>
      </c>
      <c r="F327" s="237">
        <v>8</v>
      </c>
      <c r="G327" s="237">
        <v>6</v>
      </c>
      <c r="H327" s="237">
        <v>4</v>
      </c>
      <c r="I327" s="237">
        <v>7</v>
      </c>
      <c r="J327" s="237"/>
      <c r="K327" s="237">
        <v>1</v>
      </c>
      <c r="L327" s="237"/>
      <c r="M327" s="237">
        <v>1</v>
      </c>
      <c r="N327" s="237"/>
      <c r="O327" s="237">
        <v>1</v>
      </c>
      <c r="P327" s="237">
        <v>1</v>
      </c>
      <c r="Q327" s="237">
        <v>1</v>
      </c>
      <c r="R327" s="237"/>
      <c r="S327" s="237">
        <v>1</v>
      </c>
      <c r="T327" s="237"/>
      <c r="U327" s="237">
        <v>1</v>
      </c>
      <c r="V327" s="238">
        <v>42</v>
      </c>
    </row>
    <row r="328" spans="1:22">
      <c r="A328" s="236" t="s">
        <v>103</v>
      </c>
      <c r="B328" s="237">
        <v>1</v>
      </c>
      <c r="C328" s="237">
        <v>1</v>
      </c>
      <c r="D328" s="237">
        <v>1</v>
      </c>
      <c r="E328" s="237">
        <v>1</v>
      </c>
      <c r="F328" s="237"/>
      <c r="G328" s="237">
        <v>1</v>
      </c>
      <c r="H328" s="237">
        <v>1</v>
      </c>
      <c r="I328" s="237"/>
      <c r="J328" s="237">
        <v>1</v>
      </c>
      <c r="K328" s="237">
        <v>1</v>
      </c>
      <c r="L328" s="237">
        <v>2</v>
      </c>
      <c r="M328" s="237"/>
      <c r="N328" s="237">
        <v>1</v>
      </c>
      <c r="O328" s="237">
        <v>1</v>
      </c>
      <c r="P328" s="237">
        <v>2</v>
      </c>
      <c r="Q328" s="237"/>
      <c r="R328" s="237"/>
      <c r="S328" s="237"/>
      <c r="T328" s="237"/>
      <c r="U328" s="237">
        <v>1</v>
      </c>
      <c r="V328" s="238">
        <v>14</v>
      </c>
    </row>
    <row r="329" spans="1:22">
      <c r="A329" s="236" t="s">
        <v>60</v>
      </c>
      <c r="B329" s="237"/>
      <c r="C329" s="237"/>
      <c r="D329" s="237"/>
      <c r="E329" s="237"/>
      <c r="F329" s="237"/>
      <c r="G329" s="237">
        <v>1</v>
      </c>
      <c r="H329" s="237">
        <v>1</v>
      </c>
      <c r="I329" s="237">
        <v>2</v>
      </c>
      <c r="J329" s="237">
        <v>1</v>
      </c>
      <c r="K329" s="237">
        <v>2</v>
      </c>
      <c r="L329" s="237"/>
      <c r="M329" s="237">
        <v>1</v>
      </c>
      <c r="N329" s="237"/>
      <c r="O329" s="237"/>
      <c r="P329" s="237">
        <v>1</v>
      </c>
      <c r="Q329" s="237"/>
      <c r="R329" s="237"/>
      <c r="S329" s="237"/>
      <c r="T329" s="237"/>
      <c r="U329" s="237"/>
      <c r="V329" s="238">
        <v>9</v>
      </c>
    </row>
    <row r="330" spans="1:22">
      <c r="A330" s="236" t="s">
        <v>306</v>
      </c>
      <c r="B330" s="237">
        <v>0</v>
      </c>
      <c r="C330" s="237">
        <v>0</v>
      </c>
      <c r="D330" s="237">
        <v>0</v>
      </c>
      <c r="E330" s="237">
        <v>1</v>
      </c>
      <c r="F330" s="237">
        <v>2</v>
      </c>
      <c r="G330" s="237">
        <v>0</v>
      </c>
      <c r="H330" s="237">
        <v>3</v>
      </c>
      <c r="I330" s="237">
        <v>0</v>
      </c>
      <c r="J330" s="237">
        <v>1</v>
      </c>
      <c r="K330" s="237">
        <v>1</v>
      </c>
      <c r="L330" s="237">
        <v>0</v>
      </c>
      <c r="M330" s="237">
        <v>0</v>
      </c>
      <c r="N330" s="237">
        <v>0</v>
      </c>
      <c r="O330" s="237">
        <v>1</v>
      </c>
      <c r="P330" s="237">
        <v>1</v>
      </c>
      <c r="Q330" s="237">
        <v>1</v>
      </c>
      <c r="R330" s="237">
        <v>0</v>
      </c>
      <c r="S330" s="237">
        <v>0</v>
      </c>
      <c r="T330" s="237">
        <v>0</v>
      </c>
      <c r="U330" s="237">
        <v>1</v>
      </c>
      <c r="V330" s="238">
        <v>12</v>
      </c>
    </row>
    <row r="331" spans="1:22">
      <c r="A331" s="236" t="s">
        <v>51</v>
      </c>
      <c r="B331" s="237"/>
      <c r="C331" s="237"/>
      <c r="D331" s="237"/>
      <c r="E331" s="237"/>
      <c r="F331" s="237">
        <v>8</v>
      </c>
      <c r="G331" s="237">
        <v>3</v>
      </c>
      <c r="H331" s="237">
        <v>8</v>
      </c>
      <c r="I331" s="237">
        <v>6</v>
      </c>
      <c r="J331" s="237"/>
      <c r="K331" s="237">
        <v>1</v>
      </c>
      <c r="L331" s="237">
        <v>1</v>
      </c>
      <c r="M331" s="237">
        <v>1</v>
      </c>
      <c r="N331" s="237"/>
      <c r="O331" s="237"/>
      <c r="P331" s="237"/>
      <c r="Q331" s="237"/>
      <c r="R331" s="237">
        <v>1</v>
      </c>
      <c r="S331" s="237"/>
      <c r="T331" s="237"/>
      <c r="U331" s="237">
        <v>1</v>
      </c>
      <c r="V331" s="238">
        <v>30</v>
      </c>
    </row>
    <row r="332" spans="1:22">
      <c r="A332" s="236" t="s">
        <v>69</v>
      </c>
      <c r="B332" s="237"/>
      <c r="C332" s="237"/>
      <c r="D332" s="237"/>
      <c r="E332" s="237">
        <v>3</v>
      </c>
      <c r="F332" s="237">
        <v>1</v>
      </c>
      <c r="G332" s="237">
        <v>6</v>
      </c>
      <c r="H332" s="237">
        <v>6</v>
      </c>
      <c r="I332" s="237">
        <v>2</v>
      </c>
      <c r="J332" s="237">
        <v>2</v>
      </c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>
        <v>1</v>
      </c>
      <c r="V332" s="238">
        <v>21</v>
      </c>
    </row>
    <row r="333" spans="1:22">
      <c r="A333" s="228" t="s">
        <v>1166</v>
      </c>
      <c r="B333" s="226"/>
      <c r="C333" s="226"/>
      <c r="D333" s="226">
        <v>1</v>
      </c>
      <c r="E333" s="226"/>
      <c r="F333" s="226"/>
      <c r="G333" s="226"/>
      <c r="H333" s="226"/>
      <c r="I333" s="226"/>
      <c r="J333" s="226"/>
      <c r="K333" s="226"/>
      <c r="L333" s="226"/>
      <c r="M333" s="226"/>
      <c r="N333" s="226"/>
      <c r="O333" s="226"/>
      <c r="P333" s="226"/>
      <c r="Q333" s="226"/>
      <c r="R333" s="226"/>
      <c r="S333" s="226"/>
      <c r="T333" s="226"/>
      <c r="U333" s="226"/>
      <c r="V333" s="235">
        <v>1</v>
      </c>
    </row>
    <row r="334" spans="1:22">
      <c r="A334" s="228" t="s">
        <v>248</v>
      </c>
      <c r="B334" s="226"/>
      <c r="C334" s="226"/>
      <c r="D334" s="226"/>
      <c r="E334" s="226"/>
      <c r="F334" s="226"/>
      <c r="G334" s="226">
        <v>1</v>
      </c>
      <c r="H334" s="226"/>
      <c r="I334" s="226"/>
      <c r="J334" s="226"/>
      <c r="K334" s="226">
        <v>1</v>
      </c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35">
        <v>2</v>
      </c>
    </row>
    <row r="335" spans="1:22">
      <c r="A335" s="228" t="s">
        <v>1256</v>
      </c>
      <c r="B335" s="226"/>
      <c r="C335" s="226"/>
      <c r="D335" s="226"/>
      <c r="E335" s="226"/>
      <c r="F335" s="226"/>
      <c r="G335" s="226">
        <v>1</v>
      </c>
      <c r="H335" s="226"/>
      <c r="I335" s="226"/>
      <c r="J335" s="226"/>
      <c r="K335" s="226"/>
      <c r="L335" s="226">
        <v>1</v>
      </c>
      <c r="M335" s="226"/>
      <c r="N335" s="226"/>
      <c r="O335" s="226"/>
      <c r="P335" s="226"/>
      <c r="Q335" s="226"/>
      <c r="R335" s="226"/>
      <c r="S335" s="226"/>
      <c r="T335" s="226"/>
      <c r="U335" s="226"/>
      <c r="V335" s="235">
        <v>2</v>
      </c>
    </row>
    <row r="336" spans="1:22">
      <c r="A336" s="228" t="s">
        <v>50</v>
      </c>
      <c r="B336" s="226"/>
      <c r="C336" s="226"/>
      <c r="D336" s="226"/>
      <c r="E336" s="226">
        <v>1</v>
      </c>
      <c r="F336" s="226"/>
      <c r="G336" s="226">
        <v>1</v>
      </c>
      <c r="H336" s="226"/>
      <c r="I336" s="226"/>
      <c r="J336" s="226"/>
      <c r="K336" s="226"/>
      <c r="L336" s="226"/>
      <c r="M336" s="226"/>
      <c r="N336" s="226"/>
      <c r="O336" s="226"/>
      <c r="P336" s="226"/>
      <c r="Q336" s="226"/>
      <c r="R336" s="226">
        <v>1</v>
      </c>
      <c r="S336" s="226"/>
      <c r="T336" s="226"/>
      <c r="U336" s="226"/>
      <c r="V336" s="235">
        <v>3</v>
      </c>
    </row>
    <row r="337" spans="1:22">
      <c r="A337" s="228" t="s">
        <v>218</v>
      </c>
      <c r="B337" s="226"/>
      <c r="C337" s="226"/>
      <c r="D337" s="226">
        <v>1</v>
      </c>
      <c r="E337" s="226"/>
      <c r="F337" s="226">
        <v>1</v>
      </c>
      <c r="G337" s="226"/>
      <c r="H337" s="226"/>
      <c r="I337" s="226"/>
      <c r="J337" s="226"/>
      <c r="K337" s="226"/>
      <c r="L337" s="226"/>
      <c r="M337" s="226"/>
      <c r="N337" s="226"/>
      <c r="O337" s="226"/>
      <c r="P337" s="226"/>
      <c r="Q337" s="226"/>
      <c r="R337" s="226"/>
      <c r="S337" s="226"/>
      <c r="T337" s="226"/>
      <c r="U337" s="226"/>
      <c r="V337" s="235">
        <v>2</v>
      </c>
    </row>
    <row r="338" spans="1:22">
      <c r="A338" s="228" t="s">
        <v>1442</v>
      </c>
      <c r="B338" s="226"/>
      <c r="C338" s="226"/>
      <c r="D338" s="226"/>
      <c r="E338" s="226">
        <v>1</v>
      </c>
      <c r="F338" s="226">
        <v>1</v>
      </c>
      <c r="G338" s="226"/>
      <c r="H338" s="226"/>
      <c r="I338" s="226"/>
      <c r="J338" s="226"/>
      <c r="K338" s="226"/>
      <c r="L338" s="226"/>
      <c r="M338" s="226"/>
      <c r="N338" s="226"/>
      <c r="O338" s="226"/>
      <c r="P338" s="226"/>
      <c r="Q338" s="226"/>
      <c r="R338" s="226"/>
      <c r="S338" s="226"/>
      <c r="T338" s="226"/>
      <c r="U338" s="226"/>
      <c r="V338" s="235">
        <v>2</v>
      </c>
    </row>
    <row r="339" spans="1:22">
      <c r="A339" s="228" t="s">
        <v>879</v>
      </c>
      <c r="B339" s="226"/>
      <c r="C339" s="226"/>
      <c r="D339" s="226"/>
      <c r="E339" s="226"/>
      <c r="F339" s="226"/>
      <c r="G339" s="226"/>
      <c r="H339" s="226">
        <v>1</v>
      </c>
      <c r="I339" s="226"/>
      <c r="J339" s="226"/>
      <c r="K339" s="226"/>
      <c r="L339" s="226"/>
      <c r="M339" s="226"/>
      <c r="N339" s="226"/>
      <c r="O339" s="226"/>
      <c r="P339" s="226"/>
      <c r="Q339" s="226">
        <v>1</v>
      </c>
      <c r="R339" s="226"/>
      <c r="S339" s="226"/>
      <c r="T339" s="226"/>
      <c r="U339" s="226"/>
      <c r="V339" s="235">
        <v>2</v>
      </c>
    </row>
    <row r="340" spans="1:22">
      <c r="A340" s="228" t="s">
        <v>952</v>
      </c>
      <c r="B340" s="226"/>
      <c r="C340" s="226"/>
      <c r="D340" s="226"/>
      <c r="E340" s="226"/>
      <c r="F340" s="226"/>
      <c r="G340" s="226"/>
      <c r="H340" s="226"/>
      <c r="I340" s="226"/>
      <c r="J340" s="226"/>
      <c r="K340" s="226"/>
      <c r="L340" s="226"/>
      <c r="M340" s="226"/>
      <c r="N340" s="226"/>
      <c r="O340" s="226"/>
      <c r="P340" s="226"/>
      <c r="Q340" s="226"/>
      <c r="R340" s="226"/>
      <c r="S340" s="226"/>
      <c r="T340" s="226">
        <v>1</v>
      </c>
      <c r="U340" s="226"/>
      <c r="V340" s="235">
        <v>1</v>
      </c>
    </row>
    <row r="341" spans="1:22">
      <c r="A341" s="228" t="s">
        <v>276</v>
      </c>
      <c r="B341" s="226"/>
      <c r="C341" s="226"/>
      <c r="D341" s="226"/>
      <c r="E341" s="226"/>
      <c r="F341" s="226"/>
      <c r="G341" s="226"/>
      <c r="H341" s="226"/>
      <c r="I341" s="226"/>
      <c r="J341" s="226"/>
      <c r="K341" s="226"/>
      <c r="L341" s="226"/>
      <c r="M341" s="226"/>
      <c r="N341" s="226"/>
      <c r="O341" s="226"/>
      <c r="P341" s="226"/>
      <c r="Q341" s="226"/>
      <c r="R341" s="226">
        <v>1</v>
      </c>
      <c r="S341" s="226"/>
      <c r="T341" s="226"/>
      <c r="U341" s="226"/>
      <c r="V341" s="235">
        <v>1</v>
      </c>
    </row>
    <row r="342" spans="1:22">
      <c r="A342" s="228" t="s">
        <v>153</v>
      </c>
      <c r="B342" s="226"/>
      <c r="C342" s="226"/>
      <c r="D342" s="226"/>
      <c r="E342" s="226"/>
      <c r="F342" s="226"/>
      <c r="G342" s="226"/>
      <c r="H342" s="226"/>
      <c r="I342" s="226"/>
      <c r="J342" s="226"/>
      <c r="K342" s="226"/>
      <c r="L342" s="226"/>
      <c r="M342" s="226"/>
      <c r="N342" s="226">
        <v>1</v>
      </c>
      <c r="O342" s="226"/>
      <c r="P342" s="226"/>
      <c r="Q342" s="226"/>
      <c r="R342" s="226"/>
      <c r="S342" s="226"/>
      <c r="T342" s="226"/>
      <c r="U342" s="226"/>
      <c r="V342" s="235">
        <v>1</v>
      </c>
    </row>
    <row r="343" spans="1:22">
      <c r="A343" s="228" t="s">
        <v>497</v>
      </c>
      <c r="B343" s="226"/>
      <c r="C343" s="226"/>
      <c r="D343" s="226"/>
      <c r="E343" s="226"/>
      <c r="F343" s="226">
        <v>1</v>
      </c>
      <c r="G343" s="226"/>
      <c r="H343" s="226"/>
      <c r="I343" s="226"/>
      <c r="J343" s="226"/>
      <c r="K343" s="226"/>
      <c r="L343" s="226"/>
      <c r="M343" s="226"/>
      <c r="N343" s="226"/>
      <c r="O343" s="226"/>
      <c r="P343" s="226"/>
      <c r="Q343" s="226"/>
      <c r="R343" s="226"/>
      <c r="S343" s="226"/>
      <c r="T343" s="226"/>
      <c r="U343" s="226"/>
      <c r="V343" s="235">
        <v>1</v>
      </c>
    </row>
    <row r="344" spans="1:22">
      <c r="A344" s="228" t="s">
        <v>49</v>
      </c>
      <c r="B344" s="226"/>
      <c r="C344" s="226"/>
      <c r="D344" s="226"/>
      <c r="E344" s="226">
        <v>1</v>
      </c>
      <c r="F344" s="226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35">
        <v>1</v>
      </c>
    </row>
    <row r="345" spans="1:22">
      <c r="A345" s="228" t="s">
        <v>1247</v>
      </c>
      <c r="B345" s="226"/>
      <c r="C345" s="226"/>
      <c r="D345" s="226"/>
      <c r="E345" s="226"/>
      <c r="F345" s="226"/>
      <c r="G345" s="226"/>
      <c r="H345" s="226"/>
      <c r="I345" s="226"/>
      <c r="J345" s="226">
        <v>1</v>
      </c>
      <c r="K345" s="226"/>
      <c r="L345" s="226"/>
      <c r="M345" s="226"/>
      <c r="N345" s="226"/>
      <c r="O345" s="226"/>
      <c r="P345" s="226"/>
      <c r="Q345" s="226"/>
      <c r="R345" s="226"/>
      <c r="S345" s="226"/>
      <c r="T345" s="226"/>
      <c r="U345" s="226"/>
      <c r="V345" s="235">
        <v>1</v>
      </c>
    </row>
    <row r="346" spans="1:22">
      <c r="A346" s="228" t="s">
        <v>461</v>
      </c>
      <c r="B346" s="226"/>
      <c r="C346" s="226"/>
      <c r="D346" s="226"/>
      <c r="E346" s="226"/>
      <c r="F346" s="226">
        <v>1</v>
      </c>
      <c r="G346" s="226"/>
      <c r="H346" s="226"/>
      <c r="I346" s="226"/>
      <c r="J346" s="226"/>
      <c r="K346" s="226"/>
      <c r="L346" s="226"/>
      <c r="M346" s="226"/>
      <c r="N346" s="226"/>
      <c r="O346" s="226"/>
      <c r="P346" s="226"/>
      <c r="Q346" s="226"/>
      <c r="R346" s="226"/>
      <c r="S346" s="226"/>
      <c r="T346" s="226"/>
      <c r="U346" s="226"/>
      <c r="V346" s="235">
        <v>1</v>
      </c>
    </row>
    <row r="347" spans="1:22">
      <c r="A347" s="228" t="s">
        <v>646</v>
      </c>
      <c r="B347" s="226"/>
      <c r="C347" s="226"/>
      <c r="D347" s="226"/>
      <c r="E347" s="226">
        <v>1</v>
      </c>
      <c r="F347" s="226"/>
      <c r="G347" s="226"/>
      <c r="H347" s="226"/>
      <c r="I347" s="226"/>
      <c r="J347" s="226"/>
      <c r="K347" s="226"/>
      <c r="L347" s="226"/>
      <c r="M347" s="226"/>
      <c r="N347" s="226"/>
      <c r="O347" s="226"/>
      <c r="P347" s="226"/>
      <c r="Q347" s="226"/>
      <c r="R347" s="226"/>
      <c r="S347" s="226"/>
      <c r="T347" s="226"/>
      <c r="U347" s="226"/>
      <c r="V347" s="235">
        <v>1</v>
      </c>
    </row>
    <row r="348" spans="1:22">
      <c r="A348" s="228" t="s">
        <v>307</v>
      </c>
      <c r="B348" s="226"/>
      <c r="C348" s="226"/>
      <c r="D348" s="226"/>
      <c r="E348" s="226"/>
      <c r="F348" s="226">
        <v>1</v>
      </c>
      <c r="G348" s="226"/>
      <c r="H348" s="226"/>
      <c r="I348" s="226"/>
      <c r="J348" s="226"/>
      <c r="K348" s="226"/>
      <c r="L348" s="226"/>
      <c r="M348" s="226"/>
      <c r="N348" s="226"/>
      <c r="O348" s="226"/>
      <c r="P348" s="226"/>
      <c r="Q348" s="226"/>
      <c r="R348" s="226"/>
      <c r="S348" s="226"/>
      <c r="T348" s="226"/>
      <c r="U348" s="226"/>
      <c r="V348" s="235">
        <v>1</v>
      </c>
    </row>
    <row r="349" spans="1:22">
      <c r="A349" s="228" t="s">
        <v>601</v>
      </c>
      <c r="B349" s="226"/>
      <c r="C349" s="226"/>
      <c r="D349" s="226"/>
      <c r="E349" s="226">
        <v>1</v>
      </c>
      <c r="F349" s="226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35">
        <v>1</v>
      </c>
    </row>
    <row r="350" spans="1:22">
      <c r="A350" s="228" t="s">
        <v>610</v>
      </c>
      <c r="B350" s="226"/>
      <c r="C350" s="226"/>
      <c r="D350" s="226"/>
      <c r="E350" s="226">
        <v>1</v>
      </c>
      <c r="F350" s="226"/>
      <c r="G350" s="226"/>
      <c r="H350" s="226"/>
      <c r="I350" s="226"/>
      <c r="J350" s="226"/>
      <c r="K350" s="226"/>
      <c r="L350" s="226"/>
      <c r="M350" s="226"/>
      <c r="N350" s="226"/>
      <c r="O350" s="226"/>
      <c r="P350" s="226"/>
      <c r="Q350" s="226"/>
      <c r="R350" s="226"/>
      <c r="S350" s="226"/>
      <c r="T350" s="226"/>
      <c r="U350" s="226"/>
      <c r="V350" s="235">
        <v>1</v>
      </c>
    </row>
    <row r="351" spans="1:22">
      <c r="A351" s="228" t="s">
        <v>1326</v>
      </c>
      <c r="B351" s="226"/>
      <c r="C351" s="226"/>
      <c r="D351" s="226"/>
      <c r="E351" s="226"/>
      <c r="F351" s="226"/>
      <c r="G351" s="226"/>
      <c r="H351" s="226"/>
      <c r="I351" s="226"/>
      <c r="J351" s="226">
        <v>1</v>
      </c>
      <c r="K351" s="226"/>
      <c r="L351" s="226"/>
      <c r="M351" s="226"/>
      <c r="N351" s="226"/>
      <c r="O351" s="226"/>
      <c r="P351" s="226"/>
      <c r="Q351" s="226"/>
      <c r="R351" s="226"/>
      <c r="S351" s="226"/>
      <c r="T351" s="226"/>
      <c r="U351" s="226"/>
      <c r="V351" s="235">
        <v>1</v>
      </c>
    </row>
    <row r="352" spans="1:22">
      <c r="A352" s="228" t="s">
        <v>1170</v>
      </c>
      <c r="B352" s="226"/>
      <c r="C352" s="226"/>
      <c r="D352" s="226"/>
      <c r="E352" s="226"/>
      <c r="F352" s="226"/>
      <c r="G352" s="226"/>
      <c r="H352" s="226"/>
      <c r="I352" s="226"/>
      <c r="J352" s="226">
        <v>1</v>
      </c>
      <c r="K352" s="226"/>
      <c r="L352" s="226"/>
      <c r="M352" s="226"/>
      <c r="N352" s="226"/>
      <c r="O352" s="226"/>
      <c r="P352" s="226"/>
      <c r="Q352" s="226"/>
      <c r="R352" s="226"/>
      <c r="S352" s="226"/>
      <c r="T352" s="226"/>
      <c r="U352" s="226"/>
      <c r="V352" s="235">
        <v>1</v>
      </c>
    </row>
    <row r="353" spans="1:22">
      <c r="A353" s="228" t="s">
        <v>647</v>
      </c>
      <c r="B353" s="226"/>
      <c r="C353" s="226"/>
      <c r="D353" s="226">
        <v>1</v>
      </c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35">
        <v>1</v>
      </c>
    </row>
    <row r="354" spans="1:22">
      <c r="A354" s="228" t="s">
        <v>870</v>
      </c>
      <c r="B354" s="226"/>
      <c r="C354" s="226"/>
      <c r="D354" s="226"/>
      <c r="E354" s="226"/>
      <c r="F354" s="226">
        <v>1</v>
      </c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35">
        <v>1</v>
      </c>
    </row>
    <row r="355" spans="1:22">
      <c r="A355" s="228" t="s">
        <v>373</v>
      </c>
      <c r="B355" s="226"/>
      <c r="C355" s="226"/>
      <c r="D355" s="226"/>
      <c r="E355" s="226"/>
      <c r="F355" s="226"/>
      <c r="G355" s="226"/>
      <c r="H355" s="226">
        <v>1</v>
      </c>
      <c r="I355" s="226"/>
      <c r="J355" s="226"/>
      <c r="K355" s="226"/>
      <c r="L355" s="226"/>
      <c r="M355" s="226"/>
      <c r="N355" s="226"/>
      <c r="O355" s="226"/>
      <c r="P355" s="226"/>
      <c r="Q355" s="226"/>
      <c r="R355" s="226"/>
      <c r="S355" s="226"/>
      <c r="T355" s="226"/>
      <c r="U355" s="226"/>
      <c r="V355" s="235">
        <v>1</v>
      </c>
    </row>
    <row r="356" spans="1:22">
      <c r="A356" s="228" t="s">
        <v>1532</v>
      </c>
      <c r="B356" s="226"/>
      <c r="C356" s="226"/>
      <c r="D356" s="226"/>
      <c r="E356" s="226"/>
      <c r="F356" s="226"/>
      <c r="G356" s="226"/>
      <c r="H356" s="226"/>
      <c r="I356" s="226"/>
      <c r="J356" s="226"/>
      <c r="K356" s="226"/>
      <c r="L356" s="226"/>
      <c r="M356" s="226">
        <v>1</v>
      </c>
      <c r="N356" s="226"/>
      <c r="O356" s="226"/>
      <c r="P356" s="226"/>
      <c r="Q356" s="226"/>
      <c r="R356" s="226"/>
      <c r="S356" s="226"/>
      <c r="T356" s="226"/>
      <c r="U356" s="226"/>
      <c r="V356" s="235">
        <v>1</v>
      </c>
    </row>
    <row r="357" spans="1:22">
      <c r="A357" s="228" t="s">
        <v>460</v>
      </c>
      <c r="B357" s="226"/>
      <c r="C357" s="226"/>
      <c r="D357" s="226"/>
      <c r="E357" s="226"/>
      <c r="F357" s="226">
        <v>1</v>
      </c>
      <c r="G357" s="226"/>
      <c r="H357" s="226"/>
      <c r="I357" s="226"/>
      <c r="J357" s="226"/>
      <c r="K357" s="226"/>
      <c r="L357" s="226"/>
      <c r="M357" s="226"/>
      <c r="N357" s="226"/>
      <c r="O357" s="226"/>
      <c r="P357" s="226"/>
      <c r="Q357" s="226"/>
      <c r="R357" s="226"/>
      <c r="S357" s="226"/>
      <c r="T357" s="226"/>
      <c r="U357" s="226"/>
      <c r="V357" s="235">
        <v>1</v>
      </c>
    </row>
    <row r="358" spans="1:22">
      <c r="A358" s="228" t="s">
        <v>1436</v>
      </c>
      <c r="B358" s="226"/>
      <c r="C358" s="226"/>
      <c r="D358" s="226"/>
      <c r="E358" s="226"/>
      <c r="F358" s="226">
        <v>1</v>
      </c>
      <c r="G358" s="226"/>
      <c r="H358" s="226"/>
      <c r="I358" s="226"/>
      <c r="J358" s="226"/>
      <c r="K358" s="226"/>
      <c r="L358" s="226"/>
      <c r="M358" s="226"/>
      <c r="N358" s="226"/>
      <c r="O358" s="226"/>
      <c r="P358" s="226"/>
      <c r="Q358" s="226"/>
      <c r="R358" s="226"/>
      <c r="S358" s="226"/>
      <c r="T358" s="226"/>
      <c r="U358" s="226"/>
      <c r="V358" s="235">
        <v>1</v>
      </c>
    </row>
    <row r="359" spans="1:22">
      <c r="A359" s="228" t="s">
        <v>1262</v>
      </c>
      <c r="B359" s="226"/>
      <c r="C359" s="226"/>
      <c r="D359" s="226"/>
      <c r="E359" s="226"/>
      <c r="F359" s="226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>
        <v>1</v>
      </c>
      <c r="Q359" s="226"/>
      <c r="R359" s="226"/>
      <c r="S359" s="226"/>
      <c r="T359" s="226"/>
      <c r="U359" s="226"/>
      <c r="V359" s="235">
        <v>1</v>
      </c>
    </row>
    <row r="360" spans="1:22">
      <c r="A360" s="228" t="s">
        <v>981</v>
      </c>
      <c r="B360" s="226"/>
      <c r="C360" s="226"/>
      <c r="D360" s="226"/>
      <c r="E360" s="226"/>
      <c r="F360" s="226">
        <v>1</v>
      </c>
      <c r="G360" s="226"/>
      <c r="H360" s="226"/>
      <c r="I360" s="226"/>
      <c r="J360" s="226"/>
      <c r="K360" s="226"/>
      <c r="L360" s="226"/>
      <c r="M360" s="226"/>
      <c r="N360" s="226"/>
      <c r="O360" s="226"/>
      <c r="P360" s="226"/>
      <c r="Q360" s="226"/>
      <c r="R360" s="226"/>
      <c r="S360" s="226"/>
      <c r="T360" s="226"/>
      <c r="U360" s="226"/>
      <c r="V360" s="235">
        <v>1</v>
      </c>
    </row>
    <row r="361" spans="1:22">
      <c r="A361" s="228" t="s">
        <v>555</v>
      </c>
      <c r="B361" s="226"/>
      <c r="C361" s="226"/>
      <c r="D361" s="226"/>
      <c r="E361" s="226"/>
      <c r="F361" s="226"/>
      <c r="G361" s="226"/>
      <c r="H361" s="226"/>
      <c r="I361" s="226"/>
      <c r="J361" s="226"/>
      <c r="K361" s="226"/>
      <c r="L361" s="226"/>
      <c r="M361" s="226"/>
      <c r="N361" s="226"/>
      <c r="O361" s="226"/>
      <c r="P361" s="226">
        <v>1</v>
      </c>
      <c r="Q361" s="226"/>
      <c r="R361" s="226"/>
      <c r="S361" s="226"/>
      <c r="T361" s="226"/>
      <c r="U361" s="226"/>
      <c r="V361" s="235">
        <v>1</v>
      </c>
    </row>
    <row r="362" spans="1:22">
      <c r="A362" s="228" t="s">
        <v>152</v>
      </c>
      <c r="B362" s="226"/>
      <c r="C362" s="226"/>
      <c r="D362" s="226"/>
      <c r="E362" s="226"/>
      <c r="F362" s="226"/>
      <c r="G362" s="226"/>
      <c r="H362" s="226"/>
      <c r="I362" s="226">
        <v>1</v>
      </c>
      <c r="J362" s="226"/>
      <c r="K362" s="226"/>
      <c r="L362" s="226"/>
      <c r="M362" s="226"/>
      <c r="N362" s="226"/>
      <c r="O362" s="226"/>
      <c r="P362" s="226"/>
      <c r="Q362" s="226"/>
      <c r="R362" s="226"/>
      <c r="S362" s="226"/>
      <c r="T362" s="226"/>
      <c r="U362" s="226"/>
      <c r="V362" s="235">
        <v>1</v>
      </c>
    </row>
    <row r="363" spans="1:22">
      <c r="A363" s="228" t="s">
        <v>1056</v>
      </c>
      <c r="B363" s="226"/>
      <c r="C363" s="226"/>
      <c r="D363" s="226"/>
      <c r="E363" s="226"/>
      <c r="F363" s="226"/>
      <c r="G363" s="226"/>
      <c r="H363" s="226"/>
      <c r="I363" s="226"/>
      <c r="J363" s="226"/>
      <c r="K363" s="226"/>
      <c r="L363" s="226"/>
      <c r="M363" s="226"/>
      <c r="N363" s="226"/>
      <c r="O363" s="226"/>
      <c r="P363" s="226">
        <v>1</v>
      </c>
      <c r="Q363" s="226"/>
      <c r="R363" s="226"/>
      <c r="S363" s="226"/>
      <c r="T363" s="226"/>
      <c r="U363" s="226"/>
      <c r="V363" s="235">
        <v>1</v>
      </c>
    </row>
    <row r="364" spans="1:22">
      <c r="A364" s="228" t="s">
        <v>787</v>
      </c>
      <c r="B364" s="226"/>
      <c r="C364" s="226"/>
      <c r="D364" s="226"/>
      <c r="E364" s="226"/>
      <c r="F364" s="226"/>
      <c r="G364" s="226"/>
      <c r="H364" s="226"/>
      <c r="I364" s="226"/>
      <c r="J364" s="226"/>
      <c r="K364" s="226"/>
      <c r="L364" s="226"/>
      <c r="M364" s="226"/>
      <c r="N364" s="226">
        <v>1</v>
      </c>
      <c r="O364" s="226"/>
      <c r="P364" s="226"/>
      <c r="Q364" s="226"/>
      <c r="R364" s="226"/>
      <c r="S364" s="226"/>
      <c r="T364" s="226"/>
      <c r="U364" s="226"/>
      <c r="V364" s="235">
        <v>1</v>
      </c>
    </row>
    <row r="365" spans="1:22">
      <c r="A365" s="228" t="s">
        <v>1416</v>
      </c>
      <c r="B365" s="226"/>
      <c r="C365" s="226"/>
      <c r="D365" s="226"/>
      <c r="E365" s="226"/>
      <c r="F365" s="226"/>
      <c r="G365" s="226">
        <v>1</v>
      </c>
      <c r="H365" s="226"/>
      <c r="I365" s="226"/>
      <c r="J365" s="226"/>
      <c r="K365" s="226"/>
      <c r="L365" s="226"/>
      <c r="M365" s="226"/>
      <c r="N365" s="226"/>
      <c r="O365" s="226"/>
      <c r="P365" s="226"/>
      <c r="Q365" s="226"/>
      <c r="R365" s="226"/>
      <c r="S365" s="226"/>
      <c r="T365" s="226"/>
      <c r="U365" s="226"/>
      <c r="V365" s="235">
        <v>1</v>
      </c>
    </row>
    <row r="366" spans="1:22" ht="16" thickBot="1">
      <c r="A366" s="228" t="s">
        <v>4176</v>
      </c>
      <c r="B366" s="226"/>
      <c r="C366" s="226"/>
      <c r="D366" s="226"/>
      <c r="E366" s="226"/>
      <c r="F366" s="226"/>
      <c r="G366" s="226"/>
      <c r="H366" s="226"/>
      <c r="I366" s="226"/>
      <c r="J366" s="226"/>
      <c r="K366" s="226"/>
      <c r="L366" s="226"/>
      <c r="M366" s="226"/>
      <c r="N366" s="226"/>
      <c r="O366" s="226"/>
      <c r="P366" s="226"/>
      <c r="Q366" s="226"/>
      <c r="R366" s="226"/>
      <c r="S366" s="226"/>
      <c r="T366" s="226"/>
      <c r="U366" s="226">
        <v>0</v>
      </c>
      <c r="V366" s="235">
        <v>0</v>
      </c>
    </row>
    <row r="367" spans="1:22" ht="16" thickTop="1">
      <c r="A367" s="231" t="s">
        <v>4169</v>
      </c>
      <c r="B367" s="232">
        <v>1</v>
      </c>
      <c r="C367" s="232">
        <v>5</v>
      </c>
      <c r="D367" s="232">
        <v>5</v>
      </c>
      <c r="E367" s="232">
        <v>16</v>
      </c>
      <c r="F367" s="232">
        <v>28</v>
      </c>
      <c r="G367" s="232">
        <v>21</v>
      </c>
      <c r="H367" s="232">
        <v>25</v>
      </c>
      <c r="I367" s="232">
        <v>18</v>
      </c>
      <c r="J367" s="232">
        <v>8</v>
      </c>
      <c r="K367" s="232">
        <v>7</v>
      </c>
      <c r="L367" s="232">
        <v>4</v>
      </c>
      <c r="M367" s="232">
        <v>4</v>
      </c>
      <c r="N367" s="232">
        <v>3</v>
      </c>
      <c r="O367" s="232">
        <v>3</v>
      </c>
      <c r="P367" s="232">
        <v>8</v>
      </c>
      <c r="Q367" s="232">
        <v>3</v>
      </c>
      <c r="R367" s="232">
        <v>3</v>
      </c>
      <c r="S367" s="232">
        <v>1</v>
      </c>
      <c r="T367" s="232">
        <v>1</v>
      </c>
      <c r="U367" s="232">
        <v>5</v>
      </c>
      <c r="V367" s="232">
        <v>169</v>
      </c>
    </row>
  </sheetData>
  <sortState ref="A325:V366">
    <sortCondition descending="1" ref="V325:V366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2</vt:i4>
      </vt:variant>
    </vt:vector>
  </HeadingPairs>
  <TitlesOfParts>
    <vt:vector size="9" baseType="lpstr">
      <vt:lpstr>MASTERLIST</vt:lpstr>
      <vt:lpstr>NoDES for Mapping</vt:lpstr>
      <vt:lpstr>MASTER_APPRENTICE_EdGES</vt:lpstr>
      <vt:lpstr>PIVOT</vt:lpstr>
      <vt:lpstr>NumberActive</vt:lpstr>
      <vt:lpstr>Apprent_Masters</vt:lpstr>
      <vt:lpstr>Emigration</vt:lpstr>
      <vt:lpstr>FirstStop</vt:lpstr>
      <vt:lpstr>LastStop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van Ginhoven</dc:creator>
  <cp:lastModifiedBy>Fiene Leunissen</cp:lastModifiedBy>
  <dcterms:created xsi:type="dcterms:W3CDTF">2014-01-23T17:03:36Z</dcterms:created>
  <dcterms:modified xsi:type="dcterms:W3CDTF">2015-11-03T13:29:43Z</dcterms:modified>
</cp:coreProperties>
</file>